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jbarr\Downloads\"/>
    </mc:Choice>
  </mc:AlternateContent>
  <xr:revisionPtr revIDLastSave="0" documentId="13_ncr:1_{0274CA43-B881-42A2-8D06-BC146C5D0BB4}" xr6:coauthVersionLast="47" xr6:coauthVersionMax="47" xr10:uidLastSave="{00000000-0000-0000-0000-000000000000}"/>
  <bookViews>
    <workbookView xWindow="-108" yWindow="-108" windowWidth="23256" windowHeight="12576" activeTab="6" xr2:uid="{00000000-000D-0000-FFFF-FFFF00000000}"/>
  </bookViews>
  <sheets>
    <sheet name="Raw Data" sheetId="6" r:id="rId1"/>
    <sheet name="Pivot" sheetId="7" state="hidden" r:id="rId2"/>
    <sheet name="PivotCopy" sheetId="24" state="hidden" r:id="rId3"/>
    <sheet name="Sheet1" sheetId="23" state="hidden" r:id="rId4"/>
    <sheet name="Sheet2" sheetId="25" state="hidden" r:id="rId5"/>
    <sheet name="Lookup" sheetId="3" state="hidden" r:id="rId6"/>
    <sheet name="Output" sheetId="19" r:id="rId7"/>
  </sheets>
  <definedNames>
    <definedName name="_xlnm._FilterDatabase" localSheetId="5" hidden="1">Lookup!#REF!</definedName>
    <definedName name="_xlnm._FilterDatabase" localSheetId="6" hidden="1">Output!$A$4:$Z$4</definedName>
    <definedName name="_xlnm._FilterDatabase" localSheetId="0" hidden="1">'Raw Data'!$A$1:$V$5838</definedName>
    <definedName name="_xlnm._FilterDatabase" localSheetId="3" hidden="1">Sheet1!$Q$2:$T$255</definedName>
    <definedName name="_xlnm._FilterDatabase" localSheetId="4" hidden="1">Sheet2!$A$1:$B$1</definedName>
    <definedName name="_xlnm.Print_Titles" localSheetId="6">Output!$1:$4</definedName>
  </definedNames>
  <calcPr calcId="191029" iterate="1"/>
  <pivotCaches>
    <pivotCache cacheId="22" r:id="rId8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190" i="19" l="1"/>
  <c r="T189" i="19"/>
  <c r="T187" i="19"/>
  <c r="T186" i="19"/>
  <c r="T185" i="19"/>
  <c r="T184" i="19"/>
  <c r="T183" i="19"/>
  <c r="T182" i="19"/>
  <c r="T181" i="19"/>
  <c r="T180" i="19"/>
  <c r="T179" i="19"/>
  <c r="T178" i="19"/>
  <c r="T177" i="19"/>
  <c r="T176" i="19"/>
  <c r="T175" i="19"/>
  <c r="T174" i="19"/>
  <c r="T173" i="19"/>
  <c r="T171" i="19"/>
  <c r="T170" i="19"/>
  <c r="T168" i="19"/>
  <c r="T167" i="19"/>
  <c r="T166" i="19"/>
  <c r="T165" i="19"/>
  <c r="T163" i="19"/>
  <c r="T162" i="19"/>
  <c r="T161" i="19"/>
  <c r="T160" i="19"/>
  <c r="T159" i="19"/>
  <c r="T158" i="19"/>
  <c r="T157" i="19"/>
  <c r="T156" i="19"/>
  <c r="T155" i="19"/>
  <c r="T154" i="19"/>
  <c r="T153" i="19"/>
  <c r="T152" i="19"/>
  <c r="T151" i="19"/>
  <c r="T150" i="19"/>
  <c r="T149" i="19"/>
  <c r="T148" i="19"/>
  <c r="T147" i="19"/>
  <c r="T146" i="19"/>
  <c r="T145" i="19"/>
  <c r="T144" i="19"/>
  <c r="T142" i="19"/>
  <c r="T141" i="19"/>
  <c r="T140" i="19"/>
  <c r="T139" i="19"/>
  <c r="T138" i="19"/>
  <c r="T137" i="19"/>
  <c r="T136" i="19"/>
  <c r="T133" i="19"/>
  <c r="T132" i="19"/>
  <c r="T131" i="19"/>
  <c r="T130" i="19"/>
  <c r="T129" i="19"/>
  <c r="T128" i="19"/>
  <c r="T127" i="19"/>
  <c r="T126" i="19"/>
  <c r="T125" i="19"/>
  <c r="T124" i="19"/>
  <c r="T123" i="19"/>
  <c r="T122" i="19"/>
  <c r="T121" i="19"/>
  <c r="T120" i="19"/>
  <c r="T119" i="19"/>
  <c r="T118" i="19"/>
  <c r="T117" i="19"/>
  <c r="T116" i="19"/>
  <c r="T115" i="19"/>
  <c r="T114" i="19"/>
  <c r="T113" i="19"/>
  <c r="T111" i="19"/>
  <c r="T110" i="19"/>
  <c r="T109" i="19"/>
  <c r="T108" i="19"/>
  <c r="T107" i="19"/>
  <c r="T105" i="19"/>
  <c r="T104" i="19"/>
  <c r="T103" i="19"/>
  <c r="T102" i="19"/>
  <c r="T101" i="19"/>
  <c r="T100" i="19"/>
  <c r="T99" i="19"/>
  <c r="T98" i="19"/>
  <c r="T97" i="19"/>
  <c r="T96" i="19"/>
  <c r="T95" i="19"/>
  <c r="T94" i="19"/>
  <c r="T93" i="19"/>
  <c r="T92" i="19"/>
  <c r="T91" i="19"/>
  <c r="T90" i="19"/>
  <c r="T89" i="19"/>
  <c r="T88" i="19"/>
  <c r="T87" i="19"/>
  <c r="T86" i="19"/>
  <c r="T85" i="19"/>
  <c r="T84" i="19"/>
  <c r="T82" i="19"/>
  <c r="T81" i="19"/>
  <c r="T79" i="19"/>
  <c r="T78" i="19"/>
  <c r="T77" i="19"/>
  <c r="T76" i="19"/>
  <c r="T75" i="19"/>
  <c r="T73" i="19"/>
  <c r="T72" i="19"/>
  <c r="T71" i="19"/>
  <c r="T70" i="19"/>
  <c r="T69" i="19"/>
  <c r="T68" i="19"/>
  <c r="T67" i="19"/>
  <c r="T66" i="19"/>
  <c r="T65" i="19"/>
  <c r="T64" i="19"/>
  <c r="T63" i="19"/>
  <c r="T62" i="19"/>
  <c r="T61" i="19"/>
  <c r="T60" i="19"/>
  <c r="T59" i="19"/>
  <c r="T58" i="19"/>
  <c r="T57" i="19"/>
  <c r="T56" i="19"/>
  <c r="T55" i="19"/>
  <c r="T54" i="19"/>
  <c r="T53" i="19"/>
  <c r="T52" i="19"/>
  <c r="T51" i="19"/>
  <c r="T50" i="19"/>
  <c r="T48" i="19"/>
  <c r="T47" i="19"/>
  <c r="T46" i="19"/>
  <c r="T45" i="19"/>
  <c r="T44" i="19"/>
  <c r="T43" i="19"/>
  <c r="T42" i="19"/>
  <c r="T41" i="19"/>
  <c r="T40" i="19"/>
  <c r="T39" i="19"/>
  <c r="T38" i="19"/>
  <c r="T37" i="19"/>
  <c r="T36" i="19"/>
  <c r="T34" i="19"/>
  <c r="T33" i="19"/>
  <c r="T32" i="19"/>
  <c r="T31" i="19"/>
  <c r="T30" i="19"/>
  <c r="T29" i="19"/>
  <c r="T28" i="19"/>
  <c r="T27" i="19"/>
  <c r="T26" i="19"/>
  <c r="T25" i="19"/>
  <c r="T24" i="19"/>
  <c r="T23" i="19"/>
  <c r="T22" i="19"/>
  <c r="T21" i="19"/>
  <c r="T20" i="19"/>
  <c r="T19" i="19"/>
  <c r="T18" i="19"/>
  <c r="T17" i="19"/>
  <c r="T15" i="19"/>
  <c r="T14" i="19"/>
  <c r="T12" i="19"/>
  <c r="T11" i="19"/>
  <c r="T10" i="19"/>
  <c r="T9" i="19"/>
  <c r="T8" i="19"/>
  <c r="T7" i="19"/>
  <c r="T6" i="19"/>
  <c r="T5" i="19"/>
  <c r="U91" i="19"/>
  <c r="V91" i="19"/>
  <c r="X91" i="19"/>
  <c r="Y91" i="19"/>
  <c r="Z91" i="19"/>
  <c r="U187" i="19"/>
  <c r="V187" i="19"/>
  <c r="X187" i="19"/>
  <c r="Y187" i="19"/>
  <c r="Z187" i="19"/>
  <c r="U92" i="19"/>
  <c r="V92" i="19"/>
  <c r="X92" i="19"/>
  <c r="Y92" i="19"/>
  <c r="Z92" i="19"/>
  <c r="U65" i="19"/>
  <c r="V65" i="19"/>
  <c r="X65" i="19"/>
  <c r="Y65" i="19"/>
  <c r="Z65" i="19"/>
  <c r="U185" i="19"/>
  <c r="V185" i="19"/>
  <c r="X185" i="19"/>
  <c r="Y185" i="19"/>
  <c r="Z185" i="19"/>
  <c r="U164" i="19"/>
  <c r="V164" i="19"/>
  <c r="X164" i="19"/>
  <c r="Y164" i="19"/>
  <c r="Z164" i="19"/>
  <c r="U150" i="19"/>
  <c r="V150" i="19"/>
  <c r="X150" i="19"/>
  <c r="Y150" i="19"/>
  <c r="Z150" i="19"/>
  <c r="U145" i="19"/>
  <c r="V145" i="19"/>
  <c r="X145" i="19"/>
  <c r="Y145" i="19"/>
  <c r="Z145" i="19"/>
  <c r="U75" i="19"/>
  <c r="V75" i="19"/>
  <c r="X75" i="19"/>
  <c r="Y75" i="19"/>
  <c r="Z75" i="19"/>
  <c r="U171" i="19"/>
  <c r="V171" i="19"/>
  <c r="X171" i="19"/>
  <c r="Y171" i="19"/>
  <c r="Z171" i="19"/>
  <c r="U24" i="19"/>
  <c r="V24" i="19"/>
  <c r="X24" i="19"/>
  <c r="Y24" i="19"/>
  <c r="Z24" i="19"/>
  <c r="U88" i="19"/>
  <c r="V88" i="19"/>
  <c r="X88" i="19"/>
  <c r="Y88" i="19"/>
  <c r="Z88" i="19"/>
  <c r="U73" i="19"/>
  <c r="V73" i="19"/>
  <c r="X73" i="19"/>
  <c r="Y73" i="19"/>
  <c r="Z73" i="19"/>
  <c r="U178" i="19"/>
  <c r="V178" i="19"/>
  <c r="X178" i="19"/>
  <c r="Y178" i="19"/>
  <c r="Z178" i="19"/>
  <c r="U167" i="19"/>
  <c r="V167" i="19"/>
  <c r="X167" i="19"/>
  <c r="Y167" i="19"/>
  <c r="Z167" i="19"/>
  <c r="U144" i="19"/>
  <c r="V144" i="19"/>
  <c r="X144" i="19"/>
  <c r="Y144" i="19"/>
  <c r="Z144" i="19"/>
  <c r="U161" i="19"/>
  <c r="V161" i="19"/>
  <c r="X161" i="19"/>
  <c r="Y161" i="19"/>
  <c r="Z161" i="19"/>
  <c r="U96" i="19"/>
  <c r="V96" i="19"/>
  <c r="X96" i="19"/>
  <c r="Y96" i="19"/>
  <c r="Z96" i="19"/>
  <c r="U83" i="19"/>
  <c r="V83" i="19"/>
  <c r="X83" i="19"/>
  <c r="Y83" i="19"/>
  <c r="Z83" i="19"/>
  <c r="U74" i="19"/>
  <c r="V74" i="19"/>
  <c r="X74" i="19"/>
  <c r="Y74" i="19"/>
  <c r="Z74" i="19"/>
  <c r="U182" i="19"/>
  <c r="V182" i="19"/>
  <c r="X182" i="19"/>
  <c r="Y182" i="19"/>
  <c r="Z182" i="19"/>
  <c r="U137" i="19"/>
  <c r="V137" i="19"/>
  <c r="X137" i="19"/>
  <c r="Y137" i="19"/>
  <c r="Z137" i="19"/>
  <c r="U102" i="19"/>
  <c r="V102" i="19"/>
  <c r="X102" i="19"/>
  <c r="Y102" i="19"/>
  <c r="Z102" i="19"/>
  <c r="U107" i="19"/>
  <c r="V107" i="19"/>
  <c r="X107" i="19"/>
  <c r="Y107" i="19"/>
  <c r="Z107" i="19"/>
  <c r="U106" i="19"/>
  <c r="V106" i="19"/>
  <c r="X106" i="19"/>
  <c r="Y106" i="19"/>
  <c r="Z106" i="19"/>
  <c r="U136" i="19"/>
  <c r="V136" i="19"/>
  <c r="X136" i="19"/>
  <c r="Y136" i="19"/>
  <c r="Z136" i="19"/>
  <c r="U183" i="19"/>
  <c r="V183" i="19"/>
  <c r="X183" i="19"/>
  <c r="Y183" i="19"/>
  <c r="Z183" i="19"/>
  <c r="U138" i="19"/>
  <c r="V138" i="19"/>
  <c r="X138" i="19"/>
  <c r="Y138" i="19"/>
  <c r="Z138" i="19"/>
  <c r="U190" i="19"/>
  <c r="V190" i="19"/>
  <c r="X190" i="19"/>
  <c r="Y190" i="19"/>
  <c r="Z190" i="19"/>
  <c r="U186" i="19"/>
  <c r="V186" i="19"/>
  <c r="X186" i="19"/>
  <c r="Y186" i="19"/>
  <c r="Z186" i="19"/>
  <c r="U175" i="19"/>
  <c r="V175" i="19"/>
  <c r="X175" i="19"/>
  <c r="Y175" i="19"/>
  <c r="Z175" i="19"/>
  <c r="U189" i="19"/>
  <c r="V189" i="19"/>
  <c r="X189" i="19"/>
  <c r="Y189" i="19"/>
  <c r="Z189" i="19"/>
  <c r="G256" i="23"/>
  <c r="H256" i="23"/>
  <c r="I256" i="23"/>
  <c r="J256" i="23" s="1"/>
  <c r="L256" i="23"/>
  <c r="G257" i="23"/>
  <c r="H257" i="23"/>
  <c r="I257" i="23"/>
  <c r="J257" i="23" s="1"/>
  <c r="L257" i="23"/>
  <c r="G258" i="23"/>
  <c r="H258" i="23"/>
  <c r="I258" i="23"/>
  <c r="L258" i="23"/>
  <c r="G259" i="23"/>
  <c r="H259" i="23"/>
  <c r="I259" i="23"/>
  <c r="J259" i="23"/>
  <c r="K259" i="23"/>
  <c r="L259" i="23"/>
  <c r="G260" i="23"/>
  <c r="H260" i="23"/>
  <c r="I260" i="23"/>
  <c r="J260" i="23" s="1"/>
  <c r="L260" i="23"/>
  <c r="G261" i="23"/>
  <c r="H261" i="23"/>
  <c r="I261" i="23"/>
  <c r="J261" i="23" s="1"/>
  <c r="K261" i="23" s="1"/>
  <c r="L261" i="23"/>
  <c r="G262" i="23"/>
  <c r="H262" i="23"/>
  <c r="I262" i="23"/>
  <c r="L262" i="23"/>
  <c r="G263" i="23"/>
  <c r="H263" i="23"/>
  <c r="I263" i="23"/>
  <c r="J263" i="23"/>
  <c r="K263" i="23"/>
  <c r="L263" i="23"/>
  <c r="G264" i="23"/>
  <c r="H264" i="23"/>
  <c r="I264" i="23"/>
  <c r="J264" i="23" s="1"/>
  <c r="L264" i="23"/>
  <c r="G265" i="23"/>
  <c r="H265" i="23"/>
  <c r="I265" i="23"/>
  <c r="J265" i="23" s="1"/>
  <c r="K265" i="23" s="1"/>
  <c r="L265" i="23"/>
  <c r="G266" i="23"/>
  <c r="H266" i="23"/>
  <c r="I266" i="23"/>
  <c r="L266" i="23"/>
  <c r="G267" i="23"/>
  <c r="H267" i="23"/>
  <c r="I267" i="23"/>
  <c r="J267" i="23"/>
  <c r="K267" i="23"/>
  <c r="L267" i="23"/>
  <c r="G268" i="23"/>
  <c r="H268" i="23"/>
  <c r="I268" i="23"/>
  <c r="J268" i="23" s="1"/>
  <c r="L268" i="23"/>
  <c r="G269" i="23"/>
  <c r="H269" i="23"/>
  <c r="I269" i="23"/>
  <c r="J269" i="23" s="1"/>
  <c r="K269" i="23" s="1"/>
  <c r="L269" i="23"/>
  <c r="G270" i="23"/>
  <c r="H270" i="23"/>
  <c r="I270" i="23"/>
  <c r="L270" i="23"/>
  <c r="G271" i="23"/>
  <c r="H271" i="23"/>
  <c r="I271" i="23"/>
  <c r="J271" i="23"/>
  <c r="K271" i="23"/>
  <c r="L271" i="23"/>
  <c r="G272" i="23"/>
  <c r="H272" i="23"/>
  <c r="I272" i="23"/>
  <c r="J272" i="23" s="1"/>
  <c r="L272" i="23"/>
  <c r="G273" i="23"/>
  <c r="H273" i="23"/>
  <c r="I273" i="23"/>
  <c r="J273" i="23" s="1"/>
  <c r="K273" i="23" s="1"/>
  <c r="L273" i="23"/>
  <c r="G274" i="23"/>
  <c r="H274" i="23"/>
  <c r="I274" i="23"/>
  <c r="L274" i="23"/>
  <c r="G275" i="23"/>
  <c r="H275" i="23"/>
  <c r="I275" i="23"/>
  <c r="J275" i="23"/>
  <c r="K275" i="23"/>
  <c r="L275" i="23"/>
  <c r="G276" i="23"/>
  <c r="H276" i="23"/>
  <c r="I276" i="23"/>
  <c r="J276" i="23" s="1"/>
  <c r="L276" i="23"/>
  <c r="G277" i="23"/>
  <c r="H277" i="23"/>
  <c r="I277" i="23"/>
  <c r="J277" i="23" s="1"/>
  <c r="K277" i="23" s="1"/>
  <c r="L277" i="23"/>
  <c r="G278" i="23"/>
  <c r="H278" i="23"/>
  <c r="I278" i="23"/>
  <c r="L278" i="23"/>
  <c r="G279" i="23"/>
  <c r="H279" i="23"/>
  <c r="I279" i="23"/>
  <c r="J279" i="23"/>
  <c r="K279" i="23"/>
  <c r="L279" i="23"/>
  <c r="G280" i="23"/>
  <c r="H280" i="23"/>
  <c r="I280" i="23"/>
  <c r="J280" i="23" s="1"/>
  <c r="L280" i="23"/>
  <c r="G281" i="23"/>
  <c r="H281" i="23"/>
  <c r="I281" i="23"/>
  <c r="J281" i="23" s="1"/>
  <c r="K281" i="23" s="1"/>
  <c r="L281" i="23"/>
  <c r="G282" i="23"/>
  <c r="H282" i="23"/>
  <c r="I282" i="23"/>
  <c r="L282" i="23"/>
  <c r="G283" i="23"/>
  <c r="H283" i="23"/>
  <c r="I283" i="23"/>
  <c r="J283" i="23"/>
  <c r="K283" i="23"/>
  <c r="L283" i="23"/>
  <c r="G284" i="23"/>
  <c r="H284" i="23"/>
  <c r="I284" i="23"/>
  <c r="J284" i="23" s="1"/>
  <c r="L284" i="23"/>
  <c r="G285" i="23"/>
  <c r="H285" i="23"/>
  <c r="I285" i="23"/>
  <c r="J285" i="23" s="1"/>
  <c r="K285" i="23" s="1"/>
  <c r="L285" i="23"/>
  <c r="G286" i="23"/>
  <c r="H286" i="23"/>
  <c r="I286" i="23"/>
  <c r="L286" i="23"/>
  <c r="G287" i="23"/>
  <c r="H287" i="23"/>
  <c r="I287" i="23"/>
  <c r="J287" i="23"/>
  <c r="K287" i="23"/>
  <c r="L287" i="23"/>
  <c r="G288" i="23"/>
  <c r="H288" i="23"/>
  <c r="I288" i="23"/>
  <c r="J288" i="23" s="1"/>
  <c r="L288" i="23"/>
  <c r="G289" i="23"/>
  <c r="H289" i="23"/>
  <c r="I289" i="23"/>
  <c r="J289" i="23" s="1"/>
  <c r="K289" i="23" s="1"/>
  <c r="L289" i="23"/>
  <c r="G290" i="23"/>
  <c r="H290" i="23"/>
  <c r="I290" i="23"/>
  <c r="L290" i="23"/>
  <c r="G291" i="23"/>
  <c r="H291" i="23"/>
  <c r="I291" i="23"/>
  <c r="J291" i="23"/>
  <c r="K291" i="23"/>
  <c r="L291" i="23"/>
  <c r="G292" i="23"/>
  <c r="H292" i="23"/>
  <c r="I292" i="23"/>
  <c r="J292" i="23" s="1"/>
  <c r="L292" i="23"/>
  <c r="G293" i="23"/>
  <c r="H293" i="23"/>
  <c r="I293" i="23"/>
  <c r="J293" i="23" s="1"/>
  <c r="K293" i="23" s="1"/>
  <c r="L293" i="23"/>
  <c r="G294" i="23"/>
  <c r="H294" i="23"/>
  <c r="I294" i="23"/>
  <c r="L294" i="23"/>
  <c r="G295" i="23"/>
  <c r="H295" i="23"/>
  <c r="I295" i="23"/>
  <c r="J295" i="23"/>
  <c r="K295" i="23"/>
  <c r="L295" i="23"/>
  <c r="G296" i="23"/>
  <c r="H296" i="23"/>
  <c r="I296" i="23"/>
  <c r="J296" i="23" s="1"/>
  <c r="L296" i="23"/>
  <c r="G297" i="23"/>
  <c r="H297" i="23"/>
  <c r="I297" i="23"/>
  <c r="J297" i="23" s="1"/>
  <c r="K297" i="23" s="1"/>
  <c r="L297" i="23"/>
  <c r="G298" i="23"/>
  <c r="H298" i="23"/>
  <c r="I298" i="23"/>
  <c r="L298" i="23"/>
  <c r="G299" i="23"/>
  <c r="H299" i="23"/>
  <c r="I299" i="23"/>
  <c r="J299" i="23"/>
  <c r="K299" i="23"/>
  <c r="L299" i="23"/>
  <c r="G300" i="23"/>
  <c r="H300" i="23"/>
  <c r="I300" i="23"/>
  <c r="J300" i="23" s="1"/>
  <c r="L300" i="23"/>
  <c r="G301" i="23"/>
  <c r="H301" i="23"/>
  <c r="I301" i="23"/>
  <c r="J301" i="23" s="1"/>
  <c r="K301" i="23" s="1"/>
  <c r="L301" i="23"/>
  <c r="V2" i="6"/>
  <c r="V3" i="6"/>
  <c r="V4" i="6"/>
  <c r="V5" i="6"/>
  <c r="V6" i="6"/>
  <c r="V7" i="6"/>
  <c r="V8" i="6"/>
  <c r="V9" i="6"/>
  <c r="V10" i="6"/>
  <c r="V11" i="6"/>
  <c r="V12" i="6"/>
  <c r="V13" i="6"/>
  <c r="V14" i="6"/>
  <c r="V15" i="6"/>
  <c r="V16" i="6"/>
  <c r="V17" i="6"/>
  <c r="V18" i="6"/>
  <c r="V19" i="6"/>
  <c r="V20" i="6"/>
  <c r="V21" i="6"/>
  <c r="V22" i="6"/>
  <c r="V23" i="6"/>
  <c r="V24" i="6"/>
  <c r="V25" i="6"/>
  <c r="V26" i="6"/>
  <c r="V27" i="6"/>
  <c r="V28" i="6"/>
  <c r="V29" i="6"/>
  <c r="V30" i="6"/>
  <c r="V31" i="6"/>
  <c r="V32" i="6"/>
  <c r="V33" i="6"/>
  <c r="V34" i="6"/>
  <c r="V35" i="6"/>
  <c r="V36" i="6"/>
  <c r="V37" i="6"/>
  <c r="V38" i="6"/>
  <c r="V39" i="6"/>
  <c r="V40" i="6"/>
  <c r="V41" i="6"/>
  <c r="V42" i="6"/>
  <c r="V43" i="6"/>
  <c r="V44" i="6"/>
  <c r="V45" i="6"/>
  <c r="V46" i="6"/>
  <c r="V47" i="6"/>
  <c r="V48" i="6"/>
  <c r="V49" i="6"/>
  <c r="V50" i="6"/>
  <c r="V51" i="6"/>
  <c r="V52" i="6"/>
  <c r="V53" i="6"/>
  <c r="V54" i="6"/>
  <c r="V55" i="6"/>
  <c r="V56" i="6"/>
  <c r="V57" i="6"/>
  <c r="V58" i="6"/>
  <c r="V59" i="6"/>
  <c r="V60" i="6"/>
  <c r="V61" i="6"/>
  <c r="V62" i="6"/>
  <c r="V63" i="6"/>
  <c r="V64" i="6"/>
  <c r="V65" i="6"/>
  <c r="V66" i="6"/>
  <c r="V67" i="6"/>
  <c r="V68" i="6"/>
  <c r="V69" i="6"/>
  <c r="V70" i="6"/>
  <c r="V71" i="6"/>
  <c r="V72" i="6"/>
  <c r="V73" i="6"/>
  <c r="V74" i="6"/>
  <c r="V75" i="6"/>
  <c r="V76" i="6"/>
  <c r="V77" i="6"/>
  <c r="V78" i="6"/>
  <c r="V79" i="6"/>
  <c r="V80" i="6"/>
  <c r="V81" i="6"/>
  <c r="V82" i="6"/>
  <c r="V83" i="6"/>
  <c r="V84" i="6"/>
  <c r="V85" i="6"/>
  <c r="V86" i="6"/>
  <c r="V87" i="6"/>
  <c r="V88" i="6"/>
  <c r="V89" i="6"/>
  <c r="V90" i="6"/>
  <c r="V91" i="6"/>
  <c r="V92" i="6"/>
  <c r="V93" i="6"/>
  <c r="V94" i="6"/>
  <c r="V95" i="6"/>
  <c r="V96" i="6"/>
  <c r="V97" i="6"/>
  <c r="V98" i="6"/>
  <c r="V99" i="6"/>
  <c r="V100" i="6"/>
  <c r="V101" i="6"/>
  <c r="V102" i="6"/>
  <c r="V103" i="6"/>
  <c r="V104" i="6"/>
  <c r="V105" i="6"/>
  <c r="V106" i="6"/>
  <c r="V107" i="6"/>
  <c r="V108" i="6"/>
  <c r="V109" i="6"/>
  <c r="V110" i="6"/>
  <c r="V111" i="6"/>
  <c r="V112" i="6"/>
  <c r="V113" i="6"/>
  <c r="V114" i="6"/>
  <c r="V115" i="6"/>
  <c r="V116" i="6"/>
  <c r="V117" i="6"/>
  <c r="V118" i="6"/>
  <c r="V119" i="6"/>
  <c r="V120" i="6"/>
  <c r="V121" i="6"/>
  <c r="V122" i="6"/>
  <c r="V123" i="6"/>
  <c r="V124" i="6"/>
  <c r="V125" i="6"/>
  <c r="V126" i="6"/>
  <c r="V127" i="6"/>
  <c r="V128" i="6"/>
  <c r="V129" i="6"/>
  <c r="V130" i="6"/>
  <c r="V131" i="6"/>
  <c r="V132" i="6"/>
  <c r="V133" i="6"/>
  <c r="V134" i="6"/>
  <c r="V135" i="6"/>
  <c r="V136" i="6"/>
  <c r="V137" i="6"/>
  <c r="V138" i="6"/>
  <c r="V139" i="6"/>
  <c r="V140" i="6"/>
  <c r="V141" i="6"/>
  <c r="V142" i="6"/>
  <c r="V143" i="6"/>
  <c r="V144" i="6"/>
  <c r="V145" i="6"/>
  <c r="V146" i="6"/>
  <c r="V147" i="6"/>
  <c r="V148" i="6"/>
  <c r="V149" i="6"/>
  <c r="V150" i="6"/>
  <c r="V151" i="6"/>
  <c r="V152" i="6"/>
  <c r="V153" i="6"/>
  <c r="V154" i="6"/>
  <c r="V155" i="6"/>
  <c r="V156" i="6"/>
  <c r="V157" i="6"/>
  <c r="V158" i="6"/>
  <c r="V159" i="6"/>
  <c r="V160" i="6"/>
  <c r="V161" i="6"/>
  <c r="V162" i="6"/>
  <c r="V163" i="6"/>
  <c r="V164" i="6"/>
  <c r="V165" i="6"/>
  <c r="V166" i="6"/>
  <c r="V167" i="6"/>
  <c r="V168" i="6"/>
  <c r="V169" i="6"/>
  <c r="V170" i="6"/>
  <c r="V171" i="6"/>
  <c r="V172" i="6"/>
  <c r="V173" i="6"/>
  <c r="V174" i="6"/>
  <c r="V175" i="6"/>
  <c r="V176" i="6"/>
  <c r="V177" i="6"/>
  <c r="V178" i="6"/>
  <c r="V179" i="6"/>
  <c r="V180" i="6"/>
  <c r="V181" i="6"/>
  <c r="V182" i="6"/>
  <c r="V183" i="6"/>
  <c r="V184" i="6"/>
  <c r="V185" i="6"/>
  <c r="V186" i="6"/>
  <c r="V187" i="6"/>
  <c r="V188" i="6"/>
  <c r="V189" i="6"/>
  <c r="V190" i="6"/>
  <c r="V191" i="6"/>
  <c r="V192" i="6"/>
  <c r="V193" i="6"/>
  <c r="V194" i="6"/>
  <c r="V195" i="6"/>
  <c r="V196" i="6"/>
  <c r="V197" i="6"/>
  <c r="V198" i="6"/>
  <c r="V199" i="6"/>
  <c r="V200" i="6"/>
  <c r="V201" i="6"/>
  <c r="V202" i="6"/>
  <c r="V203" i="6"/>
  <c r="V204" i="6"/>
  <c r="V205" i="6"/>
  <c r="V206" i="6"/>
  <c r="V207" i="6"/>
  <c r="V208" i="6"/>
  <c r="V209" i="6"/>
  <c r="V210" i="6"/>
  <c r="V211" i="6"/>
  <c r="V212" i="6"/>
  <c r="V213" i="6"/>
  <c r="V214" i="6"/>
  <c r="V215" i="6"/>
  <c r="V216" i="6"/>
  <c r="V217" i="6"/>
  <c r="V218" i="6"/>
  <c r="V219" i="6"/>
  <c r="V220" i="6"/>
  <c r="V221" i="6"/>
  <c r="V222" i="6"/>
  <c r="V223" i="6"/>
  <c r="V224" i="6"/>
  <c r="V225" i="6"/>
  <c r="V226" i="6"/>
  <c r="V227" i="6"/>
  <c r="V228" i="6"/>
  <c r="V229" i="6"/>
  <c r="V230" i="6"/>
  <c r="V231" i="6"/>
  <c r="V232" i="6"/>
  <c r="V233" i="6"/>
  <c r="V234" i="6"/>
  <c r="V235" i="6"/>
  <c r="V236" i="6"/>
  <c r="V237" i="6"/>
  <c r="V238" i="6"/>
  <c r="V239" i="6"/>
  <c r="V240" i="6"/>
  <c r="V241" i="6"/>
  <c r="V242" i="6"/>
  <c r="V243" i="6"/>
  <c r="V244" i="6"/>
  <c r="V245" i="6"/>
  <c r="V246" i="6"/>
  <c r="V247" i="6"/>
  <c r="V248" i="6"/>
  <c r="V249" i="6"/>
  <c r="V250" i="6"/>
  <c r="V251" i="6"/>
  <c r="V252" i="6"/>
  <c r="V253" i="6"/>
  <c r="V254" i="6"/>
  <c r="V255" i="6"/>
  <c r="V256" i="6"/>
  <c r="V257" i="6"/>
  <c r="V258" i="6"/>
  <c r="V259" i="6"/>
  <c r="V260" i="6"/>
  <c r="V261" i="6"/>
  <c r="V262" i="6"/>
  <c r="V263" i="6"/>
  <c r="V264" i="6"/>
  <c r="V265" i="6"/>
  <c r="V266" i="6"/>
  <c r="V267" i="6"/>
  <c r="V268" i="6"/>
  <c r="V269" i="6"/>
  <c r="V270" i="6"/>
  <c r="V271" i="6"/>
  <c r="V272" i="6"/>
  <c r="V273" i="6"/>
  <c r="V274" i="6"/>
  <c r="V275" i="6"/>
  <c r="V276" i="6"/>
  <c r="V277" i="6"/>
  <c r="V278" i="6"/>
  <c r="V279" i="6"/>
  <c r="V280" i="6"/>
  <c r="V281" i="6"/>
  <c r="V282" i="6"/>
  <c r="V283" i="6"/>
  <c r="V284" i="6"/>
  <c r="V285" i="6"/>
  <c r="V286" i="6"/>
  <c r="V287" i="6"/>
  <c r="V288" i="6"/>
  <c r="V289" i="6"/>
  <c r="V290" i="6"/>
  <c r="V291" i="6"/>
  <c r="V292" i="6"/>
  <c r="V293" i="6"/>
  <c r="V294" i="6"/>
  <c r="V295" i="6"/>
  <c r="V296" i="6"/>
  <c r="V297" i="6"/>
  <c r="V298" i="6"/>
  <c r="V299" i="6"/>
  <c r="V300" i="6"/>
  <c r="V301" i="6"/>
  <c r="V302" i="6"/>
  <c r="V303" i="6"/>
  <c r="V304" i="6"/>
  <c r="V305" i="6"/>
  <c r="V306" i="6"/>
  <c r="V307" i="6"/>
  <c r="V308" i="6"/>
  <c r="V309" i="6"/>
  <c r="V310" i="6"/>
  <c r="V311" i="6"/>
  <c r="V312" i="6"/>
  <c r="V313" i="6"/>
  <c r="V314" i="6"/>
  <c r="V315" i="6"/>
  <c r="V316" i="6"/>
  <c r="V317" i="6"/>
  <c r="V318" i="6"/>
  <c r="V319" i="6"/>
  <c r="V320" i="6"/>
  <c r="V321" i="6"/>
  <c r="V322" i="6"/>
  <c r="V323" i="6"/>
  <c r="V324" i="6"/>
  <c r="V325" i="6"/>
  <c r="V326" i="6"/>
  <c r="V327" i="6"/>
  <c r="V328" i="6"/>
  <c r="V329" i="6"/>
  <c r="V330" i="6"/>
  <c r="V331" i="6"/>
  <c r="V332" i="6"/>
  <c r="V333" i="6"/>
  <c r="V334" i="6"/>
  <c r="V335" i="6"/>
  <c r="V336" i="6"/>
  <c r="V337" i="6"/>
  <c r="V338" i="6"/>
  <c r="V339" i="6"/>
  <c r="V340" i="6"/>
  <c r="V341" i="6"/>
  <c r="V342" i="6"/>
  <c r="V343" i="6"/>
  <c r="V344" i="6"/>
  <c r="V345" i="6"/>
  <c r="V346" i="6"/>
  <c r="V347" i="6"/>
  <c r="V348" i="6"/>
  <c r="V349" i="6"/>
  <c r="V350" i="6"/>
  <c r="V351" i="6"/>
  <c r="V352" i="6"/>
  <c r="V353" i="6"/>
  <c r="V354" i="6"/>
  <c r="V355" i="6"/>
  <c r="V356" i="6"/>
  <c r="V357" i="6"/>
  <c r="V358" i="6"/>
  <c r="V359" i="6"/>
  <c r="V360" i="6"/>
  <c r="V361" i="6"/>
  <c r="V362" i="6"/>
  <c r="V363" i="6"/>
  <c r="V364" i="6"/>
  <c r="V365" i="6"/>
  <c r="V366" i="6"/>
  <c r="V367" i="6"/>
  <c r="V368" i="6"/>
  <c r="V369" i="6"/>
  <c r="V370" i="6"/>
  <c r="V371" i="6"/>
  <c r="V372" i="6"/>
  <c r="V373" i="6"/>
  <c r="V374" i="6"/>
  <c r="V375" i="6"/>
  <c r="V376" i="6"/>
  <c r="V377" i="6"/>
  <c r="V378" i="6"/>
  <c r="V379" i="6"/>
  <c r="V380" i="6"/>
  <c r="V381" i="6"/>
  <c r="V382" i="6"/>
  <c r="V383" i="6"/>
  <c r="V384" i="6"/>
  <c r="V385" i="6"/>
  <c r="V386" i="6"/>
  <c r="V387" i="6"/>
  <c r="V388" i="6"/>
  <c r="V389" i="6"/>
  <c r="V390" i="6"/>
  <c r="V391" i="6"/>
  <c r="V392" i="6"/>
  <c r="V393" i="6"/>
  <c r="V394" i="6"/>
  <c r="V395" i="6"/>
  <c r="V396" i="6"/>
  <c r="V397" i="6"/>
  <c r="V398" i="6"/>
  <c r="V399" i="6"/>
  <c r="V400" i="6"/>
  <c r="V401" i="6"/>
  <c r="V402" i="6"/>
  <c r="V403" i="6"/>
  <c r="V404" i="6"/>
  <c r="V405" i="6"/>
  <c r="V406" i="6"/>
  <c r="V407" i="6"/>
  <c r="V408" i="6"/>
  <c r="V409" i="6"/>
  <c r="V410" i="6"/>
  <c r="V411" i="6"/>
  <c r="V412" i="6"/>
  <c r="V413" i="6"/>
  <c r="V414" i="6"/>
  <c r="V415" i="6"/>
  <c r="V416" i="6"/>
  <c r="V417" i="6"/>
  <c r="V418" i="6"/>
  <c r="V419" i="6"/>
  <c r="V420" i="6"/>
  <c r="V421" i="6"/>
  <c r="V422" i="6"/>
  <c r="V423" i="6"/>
  <c r="V424" i="6"/>
  <c r="V425" i="6"/>
  <c r="V426" i="6"/>
  <c r="V427" i="6"/>
  <c r="V428" i="6"/>
  <c r="V429" i="6"/>
  <c r="V430" i="6"/>
  <c r="V431" i="6"/>
  <c r="V432" i="6"/>
  <c r="V433" i="6"/>
  <c r="V434" i="6"/>
  <c r="V435" i="6"/>
  <c r="V436" i="6"/>
  <c r="V437" i="6"/>
  <c r="V438" i="6"/>
  <c r="V439" i="6"/>
  <c r="V440" i="6"/>
  <c r="V441" i="6"/>
  <c r="V442" i="6"/>
  <c r="V443" i="6"/>
  <c r="V444" i="6"/>
  <c r="V445" i="6"/>
  <c r="V446" i="6"/>
  <c r="V447" i="6"/>
  <c r="V448" i="6"/>
  <c r="V449" i="6"/>
  <c r="V450" i="6"/>
  <c r="V451" i="6"/>
  <c r="V452" i="6"/>
  <c r="V453" i="6"/>
  <c r="V454" i="6"/>
  <c r="V455" i="6"/>
  <c r="V456" i="6"/>
  <c r="V457" i="6"/>
  <c r="V458" i="6"/>
  <c r="V459" i="6"/>
  <c r="V460" i="6"/>
  <c r="V461" i="6"/>
  <c r="V462" i="6"/>
  <c r="V463" i="6"/>
  <c r="V464" i="6"/>
  <c r="V465" i="6"/>
  <c r="V466" i="6"/>
  <c r="V467" i="6"/>
  <c r="V468" i="6"/>
  <c r="V469" i="6"/>
  <c r="V470" i="6"/>
  <c r="V471" i="6"/>
  <c r="V472" i="6"/>
  <c r="V473" i="6"/>
  <c r="V474" i="6"/>
  <c r="V475" i="6"/>
  <c r="V476" i="6"/>
  <c r="V477" i="6"/>
  <c r="V478" i="6"/>
  <c r="V479" i="6"/>
  <c r="V480" i="6"/>
  <c r="V481" i="6"/>
  <c r="V482" i="6"/>
  <c r="V483" i="6"/>
  <c r="V484" i="6"/>
  <c r="V485" i="6"/>
  <c r="V486" i="6"/>
  <c r="V487" i="6"/>
  <c r="V488" i="6"/>
  <c r="V489" i="6"/>
  <c r="V490" i="6"/>
  <c r="V491" i="6"/>
  <c r="V492" i="6"/>
  <c r="V493" i="6"/>
  <c r="V494" i="6"/>
  <c r="V495" i="6"/>
  <c r="V496" i="6"/>
  <c r="V497" i="6"/>
  <c r="V498" i="6"/>
  <c r="V499" i="6"/>
  <c r="V500" i="6"/>
  <c r="V501" i="6"/>
  <c r="V502" i="6"/>
  <c r="V503" i="6"/>
  <c r="V504" i="6"/>
  <c r="V505" i="6"/>
  <c r="V506" i="6"/>
  <c r="V507" i="6"/>
  <c r="V508" i="6"/>
  <c r="V509" i="6"/>
  <c r="V510" i="6"/>
  <c r="V511" i="6"/>
  <c r="V512" i="6"/>
  <c r="V513" i="6"/>
  <c r="V514" i="6"/>
  <c r="V515" i="6"/>
  <c r="V516" i="6"/>
  <c r="V517" i="6"/>
  <c r="V518" i="6"/>
  <c r="V519" i="6"/>
  <c r="V520" i="6"/>
  <c r="V521" i="6"/>
  <c r="V522" i="6"/>
  <c r="V523" i="6"/>
  <c r="V524" i="6"/>
  <c r="V525" i="6"/>
  <c r="V526" i="6"/>
  <c r="V527" i="6"/>
  <c r="V528" i="6"/>
  <c r="V529" i="6"/>
  <c r="V530" i="6"/>
  <c r="V531" i="6"/>
  <c r="V532" i="6"/>
  <c r="V533" i="6"/>
  <c r="V534" i="6"/>
  <c r="V535" i="6"/>
  <c r="V536" i="6"/>
  <c r="V537" i="6"/>
  <c r="V538" i="6"/>
  <c r="V539" i="6"/>
  <c r="V540" i="6"/>
  <c r="V541" i="6"/>
  <c r="V542" i="6"/>
  <c r="V543" i="6"/>
  <c r="V544" i="6"/>
  <c r="V545" i="6"/>
  <c r="V546" i="6"/>
  <c r="V547" i="6"/>
  <c r="V548" i="6"/>
  <c r="V549" i="6"/>
  <c r="V550" i="6"/>
  <c r="V551" i="6"/>
  <c r="V552" i="6"/>
  <c r="V553" i="6"/>
  <c r="V554" i="6"/>
  <c r="V555" i="6"/>
  <c r="V556" i="6"/>
  <c r="V557" i="6"/>
  <c r="V558" i="6"/>
  <c r="V559" i="6"/>
  <c r="V560" i="6"/>
  <c r="V561" i="6"/>
  <c r="V562" i="6"/>
  <c r="V563" i="6"/>
  <c r="V564" i="6"/>
  <c r="V565" i="6"/>
  <c r="V566" i="6"/>
  <c r="V567" i="6"/>
  <c r="V568" i="6"/>
  <c r="V569" i="6"/>
  <c r="V570" i="6"/>
  <c r="V571" i="6"/>
  <c r="V572" i="6"/>
  <c r="V573" i="6"/>
  <c r="V574" i="6"/>
  <c r="V575" i="6"/>
  <c r="V576" i="6"/>
  <c r="V577" i="6"/>
  <c r="V578" i="6"/>
  <c r="V579" i="6"/>
  <c r="V580" i="6"/>
  <c r="V581" i="6"/>
  <c r="V582" i="6"/>
  <c r="V583" i="6"/>
  <c r="V584" i="6"/>
  <c r="V585" i="6"/>
  <c r="V586" i="6"/>
  <c r="V587" i="6"/>
  <c r="V588" i="6"/>
  <c r="V589" i="6"/>
  <c r="V590" i="6"/>
  <c r="V591" i="6"/>
  <c r="V592" i="6"/>
  <c r="V593" i="6"/>
  <c r="V594" i="6"/>
  <c r="V595" i="6"/>
  <c r="V596" i="6"/>
  <c r="V597" i="6"/>
  <c r="V598" i="6"/>
  <c r="V599" i="6"/>
  <c r="V600" i="6"/>
  <c r="V601" i="6"/>
  <c r="V602" i="6"/>
  <c r="V603" i="6"/>
  <c r="V604" i="6"/>
  <c r="V605" i="6"/>
  <c r="V606" i="6"/>
  <c r="V607" i="6"/>
  <c r="V608" i="6"/>
  <c r="V609" i="6"/>
  <c r="V610" i="6"/>
  <c r="V611" i="6"/>
  <c r="V612" i="6"/>
  <c r="V613" i="6"/>
  <c r="V614" i="6"/>
  <c r="V615" i="6"/>
  <c r="V616" i="6"/>
  <c r="V617" i="6"/>
  <c r="V618" i="6"/>
  <c r="V619" i="6"/>
  <c r="V620" i="6"/>
  <c r="V621" i="6"/>
  <c r="V622" i="6"/>
  <c r="V623" i="6"/>
  <c r="V624" i="6"/>
  <c r="V625" i="6"/>
  <c r="V626" i="6"/>
  <c r="V627" i="6"/>
  <c r="V628" i="6"/>
  <c r="V629" i="6"/>
  <c r="V630" i="6"/>
  <c r="V631" i="6"/>
  <c r="V632" i="6"/>
  <c r="V633" i="6"/>
  <c r="V634" i="6"/>
  <c r="V635" i="6"/>
  <c r="V636" i="6"/>
  <c r="V637" i="6"/>
  <c r="V638" i="6"/>
  <c r="V639" i="6"/>
  <c r="V640" i="6"/>
  <c r="V641" i="6"/>
  <c r="V642" i="6"/>
  <c r="V643" i="6"/>
  <c r="V644" i="6"/>
  <c r="V645" i="6"/>
  <c r="V646" i="6"/>
  <c r="V647" i="6"/>
  <c r="V648" i="6"/>
  <c r="V649" i="6"/>
  <c r="V650" i="6"/>
  <c r="V651" i="6"/>
  <c r="V652" i="6"/>
  <c r="V653" i="6"/>
  <c r="V654" i="6"/>
  <c r="V655" i="6"/>
  <c r="V656" i="6"/>
  <c r="V657" i="6"/>
  <c r="V658" i="6"/>
  <c r="V659" i="6"/>
  <c r="V660" i="6"/>
  <c r="V661" i="6"/>
  <c r="V662" i="6"/>
  <c r="V663" i="6"/>
  <c r="V664" i="6"/>
  <c r="V665" i="6"/>
  <c r="V666" i="6"/>
  <c r="V667" i="6"/>
  <c r="V668" i="6"/>
  <c r="V669" i="6"/>
  <c r="V670" i="6"/>
  <c r="V671" i="6"/>
  <c r="V672" i="6"/>
  <c r="V673" i="6"/>
  <c r="V674" i="6"/>
  <c r="V675" i="6"/>
  <c r="V676" i="6"/>
  <c r="V677" i="6"/>
  <c r="V678" i="6"/>
  <c r="V679" i="6"/>
  <c r="V680" i="6"/>
  <c r="V681" i="6"/>
  <c r="V682" i="6"/>
  <c r="V683" i="6"/>
  <c r="V684" i="6"/>
  <c r="V685" i="6"/>
  <c r="V686" i="6"/>
  <c r="V687" i="6"/>
  <c r="V688" i="6"/>
  <c r="V689" i="6"/>
  <c r="V690" i="6"/>
  <c r="V691" i="6"/>
  <c r="V692" i="6"/>
  <c r="V693" i="6"/>
  <c r="V694" i="6"/>
  <c r="V695" i="6"/>
  <c r="V696" i="6"/>
  <c r="V697" i="6"/>
  <c r="V698" i="6"/>
  <c r="V699" i="6"/>
  <c r="V700" i="6"/>
  <c r="V701" i="6"/>
  <c r="V702" i="6"/>
  <c r="V703" i="6"/>
  <c r="V704" i="6"/>
  <c r="V705" i="6"/>
  <c r="V706" i="6"/>
  <c r="V707" i="6"/>
  <c r="V708" i="6"/>
  <c r="V709" i="6"/>
  <c r="V710" i="6"/>
  <c r="V711" i="6"/>
  <c r="V712" i="6"/>
  <c r="V713" i="6"/>
  <c r="V714" i="6"/>
  <c r="V715" i="6"/>
  <c r="V716" i="6"/>
  <c r="V717" i="6"/>
  <c r="V718" i="6"/>
  <c r="V719" i="6"/>
  <c r="V720" i="6"/>
  <c r="V721" i="6"/>
  <c r="V722" i="6"/>
  <c r="V723" i="6"/>
  <c r="V724" i="6"/>
  <c r="V725" i="6"/>
  <c r="V726" i="6"/>
  <c r="V727" i="6"/>
  <c r="V728" i="6"/>
  <c r="V729" i="6"/>
  <c r="V730" i="6"/>
  <c r="V731" i="6"/>
  <c r="V732" i="6"/>
  <c r="V733" i="6"/>
  <c r="V734" i="6"/>
  <c r="V735" i="6"/>
  <c r="V736" i="6"/>
  <c r="V737" i="6"/>
  <c r="V738" i="6"/>
  <c r="V739" i="6"/>
  <c r="V740" i="6"/>
  <c r="V741" i="6"/>
  <c r="V742" i="6"/>
  <c r="V743" i="6"/>
  <c r="V744" i="6"/>
  <c r="V745" i="6"/>
  <c r="V746" i="6"/>
  <c r="V747" i="6"/>
  <c r="V748" i="6"/>
  <c r="V749" i="6"/>
  <c r="V750" i="6"/>
  <c r="V751" i="6"/>
  <c r="V752" i="6"/>
  <c r="V753" i="6"/>
  <c r="V754" i="6"/>
  <c r="V755" i="6"/>
  <c r="V756" i="6"/>
  <c r="V757" i="6"/>
  <c r="V758" i="6"/>
  <c r="V759" i="6"/>
  <c r="V760" i="6"/>
  <c r="V761" i="6"/>
  <c r="V762" i="6"/>
  <c r="V763" i="6"/>
  <c r="V764" i="6"/>
  <c r="V765" i="6"/>
  <c r="V766" i="6"/>
  <c r="V767" i="6"/>
  <c r="V768" i="6"/>
  <c r="V769" i="6"/>
  <c r="V770" i="6"/>
  <c r="V771" i="6"/>
  <c r="V772" i="6"/>
  <c r="V773" i="6"/>
  <c r="V774" i="6"/>
  <c r="V775" i="6"/>
  <c r="V776" i="6"/>
  <c r="V777" i="6"/>
  <c r="V778" i="6"/>
  <c r="V779" i="6"/>
  <c r="V780" i="6"/>
  <c r="V781" i="6"/>
  <c r="V782" i="6"/>
  <c r="V783" i="6"/>
  <c r="V784" i="6"/>
  <c r="V785" i="6"/>
  <c r="V786" i="6"/>
  <c r="V787" i="6"/>
  <c r="V788" i="6"/>
  <c r="V789" i="6"/>
  <c r="V790" i="6"/>
  <c r="V791" i="6"/>
  <c r="V792" i="6"/>
  <c r="V793" i="6"/>
  <c r="V794" i="6"/>
  <c r="V795" i="6"/>
  <c r="V796" i="6"/>
  <c r="V797" i="6"/>
  <c r="V798" i="6"/>
  <c r="V799" i="6"/>
  <c r="V800" i="6"/>
  <c r="V801" i="6"/>
  <c r="V802" i="6"/>
  <c r="V803" i="6"/>
  <c r="V804" i="6"/>
  <c r="V805" i="6"/>
  <c r="V806" i="6"/>
  <c r="V807" i="6"/>
  <c r="V808" i="6"/>
  <c r="V809" i="6"/>
  <c r="V810" i="6"/>
  <c r="V811" i="6"/>
  <c r="V812" i="6"/>
  <c r="V813" i="6"/>
  <c r="V814" i="6"/>
  <c r="V815" i="6"/>
  <c r="V816" i="6"/>
  <c r="V817" i="6"/>
  <c r="V818" i="6"/>
  <c r="V819" i="6"/>
  <c r="V820" i="6"/>
  <c r="V821" i="6"/>
  <c r="V822" i="6"/>
  <c r="V823" i="6"/>
  <c r="V824" i="6"/>
  <c r="V825" i="6"/>
  <c r="V826" i="6"/>
  <c r="V827" i="6"/>
  <c r="V828" i="6"/>
  <c r="V829" i="6"/>
  <c r="V830" i="6"/>
  <c r="V831" i="6"/>
  <c r="V832" i="6"/>
  <c r="V833" i="6"/>
  <c r="V834" i="6"/>
  <c r="V835" i="6"/>
  <c r="V836" i="6"/>
  <c r="V837" i="6"/>
  <c r="V838" i="6"/>
  <c r="V839" i="6"/>
  <c r="V840" i="6"/>
  <c r="V841" i="6"/>
  <c r="V842" i="6"/>
  <c r="V843" i="6"/>
  <c r="V844" i="6"/>
  <c r="V845" i="6"/>
  <c r="V846" i="6"/>
  <c r="V847" i="6"/>
  <c r="V848" i="6"/>
  <c r="V849" i="6"/>
  <c r="V850" i="6"/>
  <c r="V851" i="6"/>
  <c r="V852" i="6"/>
  <c r="V853" i="6"/>
  <c r="V854" i="6"/>
  <c r="V855" i="6"/>
  <c r="V856" i="6"/>
  <c r="V857" i="6"/>
  <c r="V858" i="6"/>
  <c r="V859" i="6"/>
  <c r="V860" i="6"/>
  <c r="V861" i="6"/>
  <c r="V862" i="6"/>
  <c r="V863" i="6"/>
  <c r="V864" i="6"/>
  <c r="V865" i="6"/>
  <c r="V866" i="6"/>
  <c r="V867" i="6"/>
  <c r="V868" i="6"/>
  <c r="V869" i="6"/>
  <c r="V870" i="6"/>
  <c r="V871" i="6"/>
  <c r="V872" i="6"/>
  <c r="V873" i="6"/>
  <c r="V874" i="6"/>
  <c r="V875" i="6"/>
  <c r="V876" i="6"/>
  <c r="V877" i="6"/>
  <c r="V878" i="6"/>
  <c r="V879" i="6"/>
  <c r="V880" i="6"/>
  <c r="V881" i="6"/>
  <c r="V882" i="6"/>
  <c r="V883" i="6"/>
  <c r="V884" i="6"/>
  <c r="V885" i="6"/>
  <c r="V886" i="6"/>
  <c r="V887" i="6"/>
  <c r="V888" i="6"/>
  <c r="V889" i="6"/>
  <c r="V890" i="6"/>
  <c r="V891" i="6"/>
  <c r="V892" i="6"/>
  <c r="V893" i="6"/>
  <c r="V894" i="6"/>
  <c r="V895" i="6"/>
  <c r="V896" i="6"/>
  <c r="V897" i="6"/>
  <c r="V898" i="6"/>
  <c r="V899" i="6"/>
  <c r="V900" i="6"/>
  <c r="V901" i="6"/>
  <c r="V902" i="6"/>
  <c r="V903" i="6"/>
  <c r="V904" i="6"/>
  <c r="V905" i="6"/>
  <c r="V906" i="6"/>
  <c r="V907" i="6"/>
  <c r="V908" i="6"/>
  <c r="V909" i="6"/>
  <c r="V910" i="6"/>
  <c r="V911" i="6"/>
  <c r="V912" i="6"/>
  <c r="V913" i="6"/>
  <c r="V914" i="6"/>
  <c r="V915" i="6"/>
  <c r="V916" i="6"/>
  <c r="V917" i="6"/>
  <c r="V918" i="6"/>
  <c r="V919" i="6"/>
  <c r="V920" i="6"/>
  <c r="V921" i="6"/>
  <c r="V922" i="6"/>
  <c r="V923" i="6"/>
  <c r="V924" i="6"/>
  <c r="V925" i="6"/>
  <c r="V926" i="6"/>
  <c r="V927" i="6"/>
  <c r="V928" i="6"/>
  <c r="V929" i="6"/>
  <c r="V930" i="6"/>
  <c r="V931" i="6"/>
  <c r="V932" i="6"/>
  <c r="V933" i="6"/>
  <c r="V934" i="6"/>
  <c r="V935" i="6"/>
  <c r="V936" i="6"/>
  <c r="V937" i="6"/>
  <c r="V938" i="6"/>
  <c r="V939" i="6"/>
  <c r="V940" i="6"/>
  <c r="V941" i="6"/>
  <c r="V942" i="6"/>
  <c r="V943" i="6"/>
  <c r="V944" i="6"/>
  <c r="V945" i="6"/>
  <c r="V946" i="6"/>
  <c r="V947" i="6"/>
  <c r="V948" i="6"/>
  <c r="V949" i="6"/>
  <c r="V950" i="6"/>
  <c r="V951" i="6"/>
  <c r="V952" i="6"/>
  <c r="V953" i="6"/>
  <c r="V954" i="6"/>
  <c r="V955" i="6"/>
  <c r="V956" i="6"/>
  <c r="V957" i="6"/>
  <c r="V958" i="6"/>
  <c r="V959" i="6"/>
  <c r="V960" i="6"/>
  <c r="V961" i="6"/>
  <c r="V962" i="6"/>
  <c r="V963" i="6"/>
  <c r="V964" i="6"/>
  <c r="V965" i="6"/>
  <c r="V966" i="6"/>
  <c r="V967" i="6"/>
  <c r="V968" i="6"/>
  <c r="V969" i="6"/>
  <c r="V970" i="6"/>
  <c r="V971" i="6"/>
  <c r="V972" i="6"/>
  <c r="V973" i="6"/>
  <c r="V974" i="6"/>
  <c r="V975" i="6"/>
  <c r="V976" i="6"/>
  <c r="V977" i="6"/>
  <c r="V978" i="6"/>
  <c r="V979" i="6"/>
  <c r="V980" i="6"/>
  <c r="V981" i="6"/>
  <c r="V982" i="6"/>
  <c r="V983" i="6"/>
  <c r="V984" i="6"/>
  <c r="V985" i="6"/>
  <c r="V986" i="6"/>
  <c r="V987" i="6"/>
  <c r="V988" i="6"/>
  <c r="V989" i="6"/>
  <c r="V990" i="6"/>
  <c r="V991" i="6"/>
  <c r="V992" i="6"/>
  <c r="V993" i="6"/>
  <c r="V994" i="6"/>
  <c r="V995" i="6"/>
  <c r="V996" i="6"/>
  <c r="V997" i="6"/>
  <c r="V998" i="6"/>
  <c r="V999" i="6"/>
  <c r="V1000" i="6"/>
  <c r="V1001" i="6"/>
  <c r="V1002" i="6"/>
  <c r="V1003" i="6"/>
  <c r="V1004" i="6"/>
  <c r="V1005" i="6"/>
  <c r="V1006" i="6"/>
  <c r="V1007" i="6"/>
  <c r="V1008" i="6"/>
  <c r="V1009" i="6"/>
  <c r="V1010" i="6"/>
  <c r="V1011" i="6"/>
  <c r="V1012" i="6"/>
  <c r="V1013" i="6"/>
  <c r="V1014" i="6"/>
  <c r="V1015" i="6"/>
  <c r="V1016" i="6"/>
  <c r="V1017" i="6"/>
  <c r="V1018" i="6"/>
  <c r="V1019" i="6"/>
  <c r="V1020" i="6"/>
  <c r="V1021" i="6"/>
  <c r="V1022" i="6"/>
  <c r="V1023" i="6"/>
  <c r="V1024" i="6"/>
  <c r="V1025" i="6"/>
  <c r="V1026" i="6"/>
  <c r="V1027" i="6"/>
  <c r="V1028" i="6"/>
  <c r="V1029" i="6"/>
  <c r="V1030" i="6"/>
  <c r="V1031" i="6"/>
  <c r="V1032" i="6"/>
  <c r="V1033" i="6"/>
  <c r="V1034" i="6"/>
  <c r="V1035" i="6"/>
  <c r="V1036" i="6"/>
  <c r="V1037" i="6"/>
  <c r="V1038" i="6"/>
  <c r="V1039" i="6"/>
  <c r="V1040" i="6"/>
  <c r="V1041" i="6"/>
  <c r="V1042" i="6"/>
  <c r="V1043" i="6"/>
  <c r="V1044" i="6"/>
  <c r="V1045" i="6"/>
  <c r="V1046" i="6"/>
  <c r="V1047" i="6"/>
  <c r="V1048" i="6"/>
  <c r="V1049" i="6"/>
  <c r="V1050" i="6"/>
  <c r="V1051" i="6"/>
  <c r="V1052" i="6"/>
  <c r="V1053" i="6"/>
  <c r="V1054" i="6"/>
  <c r="V1055" i="6"/>
  <c r="V1056" i="6"/>
  <c r="V1057" i="6"/>
  <c r="V1058" i="6"/>
  <c r="V1059" i="6"/>
  <c r="V1060" i="6"/>
  <c r="V1061" i="6"/>
  <c r="V1062" i="6"/>
  <c r="V1063" i="6"/>
  <c r="V1064" i="6"/>
  <c r="V1065" i="6"/>
  <c r="V1066" i="6"/>
  <c r="V1067" i="6"/>
  <c r="V1068" i="6"/>
  <c r="V1069" i="6"/>
  <c r="V1070" i="6"/>
  <c r="V1071" i="6"/>
  <c r="V1072" i="6"/>
  <c r="V1073" i="6"/>
  <c r="V1074" i="6"/>
  <c r="V1075" i="6"/>
  <c r="V1076" i="6"/>
  <c r="V1077" i="6"/>
  <c r="V1078" i="6"/>
  <c r="V1079" i="6"/>
  <c r="V1080" i="6"/>
  <c r="V1081" i="6"/>
  <c r="V1082" i="6"/>
  <c r="V1083" i="6"/>
  <c r="V1084" i="6"/>
  <c r="V1085" i="6"/>
  <c r="V1086" i="6"/>
  <c r="V1087" i="6"/>
  <c r="V1088" i="6"/>
  <c r="V1089" i="6"/>
  <c r="V1090" i="6"/>
  <c r="V1091" i="6"/>
  <c r="V1092" i="6"/>
  <c r="V1093" i="6"/>
  <c r="V1094" i="6"/>
  <c r="V1095" i="6"/>
  <c r="V1096" i="6"/>
  <c r="V1097" i="6"/>
  <c r="V1098" i="6"/>
  <c r="V1099" i="6"/>
  <c r="V1100" i="6"/>
  <c r="V1101" i="6"/>
  <c r="V1102" i="6"/>
  <c r="V1103" i="6"/>
  <c r="V1104" i="6"/>
  <c r="V1105" i="6"/>
  <c r="V1106" i="6"/>
  <c r="V1107" i="6"/>
  <c r="V1108" i="6"/>
  <c r="V1109" i="6"/>
  <c r="V1110" i="6"/>
  <c r="V1111" i="6"/>
  <c r="V1112" i="6"/>
  <c r="V1113" i="6"/>
  <c r="V1114" i="6"/>
  <c r="V1115" i="6"/>
  <c r="V1116" i="6"/>
  <c r="V1117" i="6"/>
  <c r="V1118" i="6"/>
  <c r="V1119" i="6"/>
  <c r="V1120" i="6"/>
  <c r="V1121" i="6"/>
  <c r="V1122" i="6"/>
  <c r="V1123" i="6"/>
  <c r="V1124" i="6"/>
  <c r="V1125" i="6"/>
  <c r="V1126" i="6"/>
  <c r="V1127" i="6"/>
  <c r="V1128" i="6"/>
  <c r="V1129" i="6"/>
  <c r="V1130" i="6"/>
  <c r="V1131" i="6"/>
  <c r="V1132" i="6"/>
  <c r="V1133" i="6"/>
  <c r="V1134" i="6"/>
  <c r="V1135" i="6"/>
  <c r="V1136" i="6"/>
  <c r="V1137" i="6"/>
  <c r="V1138" i="6"/>
  <c r="V1139" i="6"/>
  <c r="V1140" i="6"/>
  <c r="V1141" i="6"/>
  <c r="V1142" i="6"/>
  <c r="V1143" i="6"/>
  <c r="V1144" i="6"/>
  <c r="V1145" i="6"/>
  <c r="V1146" i="6"/>
  <c r="V1147" i="6"/>
  <c r="V1148" i="6"/>
  <c r="V1149" i="6"/>
  <c r="V1150" i="6"/>
  <c r="V1151" i="6"/>
  <c r="V1152" i="6"/>
  <c r="V1153" i="6"/>
  <c r="V1154" i="6"/>
  <c r="V1155" i="6"/>
  <c r="V1156" i="6"/>
  <c r="V1157" i="6"/>
  <c r="V1158" i="6"/>
  <c r="V1159" i="6"/>
  <c r="V1160" i="6"/>
  <c r="V1161" i="6"/>
  <c r="V1162" i="6"/>
  <c r="V1163" i="6"/>
  <c r="V1164" i="6"/>
  <c r="V1165" i="6"/>
  <c r="V1166" i="6"/>
  <c r="V1167" i="6"/>
  <c r="V1168" i="6"/>
  <c r="V1169" i="6"/>
  <c r="V1170" i="6"/>
  <c r="V1171" i="6"/>
  <c r="V1172" i="6"/>
  <c r="V1173" i="6"/>
  <c r="V1174" i="6"/>
  <c r="V1175" i="6"/>
  <c r="V1176" i="6"/>
  <c r="V1177" i="6"/>
  <c r="V1178" i="6"/>
  <c r="V1179" i="6"/>
  <c r="V1180" i="6"/>
  <c r="V1181" i="6"/>
  <c r="V1182" i="6"/>
  <c r="V1183" i="6"/>
  <c r="V1184" i="6"/>
  <c r="V1185" i="6"/>
  <c r="V1186" i="6"/>
  <c r="V1187" i="6"/>
  <c r="V1188" i="6"/>
  <c r="V1189" i="6"/>
  <c r="V1190" i="6"/>
  <c r="V1191" i="6"/>
  <c r="V1192" i="6"/>
  <c r="V1193" i="6"/>
  <c r="V1194" i="6"/>
  <c r="V1195" i="6"/>
  <c r="V1196" i="6"/>
  <c r="V1197" i="6"/>
  <c r="V1198" i="6"/>
  <c r="V1199" i="6"/>
  <c r="V1200" i="6"/>
  <c r="V1201" i="6"/>
  <c r="V1202" i="6"/>
  <c r="V1203" i="6"/>
  <c r="V1204" i="6"/>
  <c r="V1205" i="6"/>
  <c r="V1206" i="6"/>
  <c r="V1207" i="6"/>
  <c r="V1208" i="6"/>
  <c r="V1209" i="6"/>
  <c r="V1210" i="6"/>
  <c r="V1211" i="6"/>
  <c r="V1212" i="6"/>
  <c r="V1213" i="6"/>
  <c r="V1214" i="6"/>
  <c r="V1215" i="6"/>
  <c r="V1216" i="6"/>
  <c r="V1217" i="6"/>
  <c r="V1218" i="6"/>
  <c r="V1219" i="6"/>
  <c r="V1220" i="6"/>
  <c r="V1221" i="6"/>
  <c r="V1222" i="6"/>
  <c r="V1223" i="6"/>
  <c r="V1224" i="6"/>
  <c r="V1225" i="6"/>
  <c r="V1226" i="6"/>
  <c r="V1227" i="6"/>
  <c r="V1228" i="6"/>
  <c r="V1229" i="6"/>
  <c r="V1230" i="6"/>
  <c r="V1231" i="6"/>
  <c r="V1232" i="6"/>
  <c r="V1233" i="6"/>
  <c r="V1234" i="6"/>
  <c r="V1235" i="6"/>
  <c r="V1236" i="6"/>
  <c r="V1237" i="6"/>
  <c r="V1238" i="6"/>
  <c r="V1239" i="6"/>
  <c r="V1240" i="6"/>
  <c r="V1241" i="6"/>
  <c r="V1242" i="6"/>
  <c r="V1243" i="6"/>
  <c r="V1244" i="6"/>
  <c r="V1245" i="6"/>
  <c r="V1246" i="6"/>
  <c r="V1247" i="6"/>
  <c r="V1248" i="6"/>
  <c r="V1249" i="6"/>
  <c r="V1250" i="6"/>
  <c r="V1251" i="6"/>
  <c r="V1252" i="6"/>
  <c r="V1253" i="6"/>
  <c r="V1254" i="6"/>
  <c r="V1255" i="6"/>
  <c r="V1256" i="6"/>
  <c r="V1257" i="6"/>
  <c r="V1258" i="6"/>
  <c r="V1259" i="6"/>
  <c r="V1260" i="6"/>
  <c r="V1261" i="6"/>
  <c r="V1262" i="6"/>
  <c r="V1263" i="6"/>
  <c r="V1264" i="6"/>
  <c r="V1265" i="6"/>
  <c r="V1266" i="6"/>
  <c r="V1267" i="6"/>
  <c r="V1268" i="6"/>
  <c r="V1269" i="6"/>
  <c r="V1270" i="6"/>
  <c r="V1271" i="6"/>
  <c r="V1272" i="6"/>
  <c r="V1273" i="6"/>
  <c r="V1274" i="6"/>
  <c r="V1275" i="6"/>
  <c r="V1276" i="6"/>
  <c r="V1277" i="6"/>
  <c r="V1278" i="6"/>
  <c r="V1279" i="6"/>
  <c r="V1280" i="6"/>
  <c r="V1281" i="6"/>
  <c r="V1282" i="6"/>
  <c r="V1283" i="6"/>
  <c r="V1284" i="6"/>
  <c r="V1285" i="6"/>
  <c r="V1286" i="6"/>
  <c r="V1287" i="6"/>
  <c r="V1288" i="6"/>
  <c r="V1289" i="6"/>
  <c r="V1290" i="6"/>
  <c r="V1291" i="6"/>
  <c r="V1292" i="6"/>
  <c r="V1293" i="6"/>
  <c r="V1294" i="6"/>
  <c r="V1295" i="6"/>
  <c r="V1296" i="6"/>
  <c r="V1297" i="6"/>
  <c r="V1298" i="6"/>
  <c r="V1299" i="6"/>
  <c r="V1300" i="6"/>
  <c r="V1301" i="6"/>
  <c r="V1302" i="6"/>
  <c r="V1303" i="6"/>
  <c r="V1304" i="6"/>
  <c r="V1305" i="6"/>
  <c r="V1306" i="6"/>
  <c r="V1307" i="6"/>
  <c r="V1308" i="6"/>
  <c r="V1309" i="6"/>
  <c r="V1310" i="6"/>
  <c r="V1311" i="6"/>
  <c r="V1312" i="6"/>
  <c r="V1313" i="6"/>
  <c r="V1314" i="6"/>
  <c r="V1315" i="6"/>
  <c r="V1316" i="6"/>
  <c r="V1317" i="6"/>
  <c r="V1318" i="6"/>
  <c r="V1319" i="6"/>
  <c r="V1320" i="6"/>
  <c r="V1321" i="6"/>
  <c r="V1322" i="6"/>
  <c r="V1323" i="6"/>
  <c r="V1324" i="6"/>
  <c r="V1325" i="6"/>
  <c r="V1326" i="6"/>
  <c r="V1327" i="6"/>
  <c r="V1328" i="6"/>
  <c r="V1329" i="6"/>
  <c r="V1330" i="6"/>
  <c r="V1331" i="6"/>
  <c r="V1332" i="6"/>
  <c r="V1333" i="6"/>
  <c r="V1334" i="6"/>
  <c r="V1335" i="6"/>
  <c r="V1336" i="6"/>
  <c r="V1337" i="6"/>
  <c r="V1338" i="6"/>
  <c r="V1339" i="6"/>
  <c r="V1340" i="6"/>
  <c r="V1341" i="6"/>
  <c r="V1342" i="6"/>
  <c r="V1343" i="6"/>
  <c r="V1344" i="6"/>
  <c r="V1345" i="6"/>
  <c r="V1346" i="6"/>
  <c r="V1347" i="6"/>
  <c r="V1348" i="6"/>
  <c r="V1349" i="6"/>
  <c r="V1350" i="6"/>
  <c r="V1351" i="6"/>
  <c r="V1352" i="6"/>
  <c r="V1353" i="6"/>
  <c r="V1354" i="6"/>
  <c r="V1355" i="6"/>
  <c r="V1356" i="6"/>
  <c r="V1357" i="6"/>
  <c r="V1358" i="6"/>
  <c r="V1359" i="6"/>
  <c r="V1360" i="6"/>
  <c r="V1361" i="6"/>
  <c r="V1362" i="6"/>
  <c r="V1363" i="6"/>
  <c r="V1364" i="6"/>
  <c r="V1365" i="6"/>
  <c r="V1366" i="6"/>
  <c r="V1367" i="6"/>
  <c r="V1368" i="6"/>
  <c r="V1369" i="6"/>
  <c r="V1370" i="6"/>
  <c r="V1371" i="6"/>
  <c r="V1372" i="6"/>
  <c r="V1373" i="6"/>
  <c r="V1374" i="6"/>
  <c r="V1375" i="6"/>
  <c r="V1376" i="6"/>
  <c r="V1377" i="6"/>
  <c r="V1378" i="6"/>
  <c r="V1379" i="6"/>
  <c r="V1380" i="6"/>
  <c r="V1381" i="6"/>
  <c r="V1382" i="6"/>
  <c r="V1383" i="6"/>
  <c r="V1384" i="6"/>
  <c r="V1385" i="6"/>
  <c r="V1386" i="6"/>
  <c r="V1387" i="6"/>
  <c r="V1388" i="6"/>
  <c r="V1389" i="6"/>
  <c r="V1390" i="6"/>
  <c r="V1391" i="6"/>
  <c r="V1392" i="6"/>
  <c r="V1393" i="6"/>
  <c r="V1394" i="6"/>
  <c r="V1395" i="6"/>
  <c r="V1396" i="6"/>
  <c r="V1397" i="6"/>
  <c r="V1398" i="6"/>
  <c r="V1399" i="6"/>
  <c r="V1400" i="6"/>
  <c r="V1401" i="6"/>
  <c r="V1402" i="6"/>
  <c r="V1403" i="6"/>
  <c r="V1404" i="6"/>
  <c r="V1405" i="6"/>
  <c r="V1406" i="6"/>
  <c r="V1407" i="6"/>
  <c r="V1408" i="6"/>
  <c r="V1409" i="6"/>
  <c r="V1410" i="6"/>
  <c r="V1411" i="6"/>
  <c r="V1412" i="6"/>
  <c r="V1413" i="6"/>
  <c r="V1414" i="6"/>
  <c r="V1415" i="6"/>
  <c r="V1416" i="6"/>
  <c r="V1417" i="6"/>
  <c r="V1418" i="6"/>
  <c r="V1419" i="6"/>
  <c r="V1420" i="6"/>
  <c r="V1421" i="6"/>
  <c r="V1422" i="6"/>
  <c r="V1423" i="6"/>
  <c r="V1424" i="6"/>
  <c r="V1425" i="6"/>
  <c r="V1426" i="6"/>
  <c r="V1427" i="6"/>
  <c r="V1428" i="6"/>
  <c r="V1429" i="6"/>
  <c r="V1430" i="6"/>
  <c r="V1431" i="6"/>
  <c r="V1432" i="6"/>
  <c r="V1433" i="6"/>
  <c r="V1434" i="6"/>
  <c r="V1435" i="6"/>
  <c r="V1436" i="6"/>
  <c r="V1437" i="6"/>
  <c r="V1438" i="6"/>
  <c r="V1439" i="6"/>
  <c r="V1440" i="6"/>
  <c r="V1441" i="6"/>
  <c r="V1442" i="6"/>
  <c r="V1443" i="6"/>
  <c r="V1444" i="6"/>
  <c r="V1445" i="6"/>
  <c r="V1446" i="6"/>
  <c r="V1447" i="6"/>
  <c r="V1448" i="6"/>
  <c r="V1449" i="6"/>
  <c r="V1450" i="6"/>
  <c r="V1451" i="6"/>
  <c r="V1452" i="6"/>
  <c r="V1453" i="6"/>
  <c r="V1454" i="6"/>
  <c r="V1455" i="6"/>
  <c r="V1456" i="6"/>
  <c r="V1457" i="6"/>
  <c r="V1458" i="6"/>
  <c r="V1459" i="6"/>
  <c r="V1460" i="6"/>
  <c r="V1461" i="6"/>
  <c r="V1462" i="6"/>
  <c r="V1463" i="6"/>
  <c r="V1464" i="6"/>
  <c r="V1465" i="6"/>
  <c r="V1466" i="6"/>
  <c r="V1467" i="6"/>
  <c r="V1468" i="6"/>
  <c r="V1469" i="6"/>
  <c r="V1470" i="6"/>
  <c r="V1471" i="6"/>
  <c r="V1472" i="6"/>
  <c r="V1473" i="6"/>
  <c r="V1474" i="6"/>
  <c r="V1475" i="6"/>
  <c r="V1476" i="6"/>
  <c r="V1477" i="6"/>
  <c r="V1478" i="6"/>
  <c r="V1479" i="6"/>
  <c r="V1480" i="6"/>
  <c r="V1481" i="6"/>
  <c r="V1482" i="6"/>
  <c r="V1483" i="6"/>
  <c r="V1484" i="6"/>
  <c r="V1485" i="6"/>
  <c r="V1486" i="6"/>
  <c r="V1487" i="6"/>
  <c r="V1488" i="6"/>
  <c r="V1489" i="6"/>
  <c r="V1490" i="6"/>
  <c r="V1491" i="6"/>
  <c r="V1492" i="6"/>
  <c r="V1493" i="6"/>
  <c r="V1494" i="6"/>
  <c r="V1495" i="6"/>
  <c r="V1496" i="6"/>
  <c r="V1497" i="6"/>
  <c r="V1498" i="6"/>
  <c r="V1499" i="6"/>
  <c r="V1500" i="6"/>
  <c r="V1501" i="6"/>
  <c r="V1502" i="6"/>
  <c r="V1503" i="6"/>
  <c r="V1504" i="6"/>
  <c r="V1505" i="6"/>
  <c r="V1506" i="6"/>
  <c r="V1507" i="6"/>
  <c r="V1508" i="6"/>
  <c r="V1509" i="6"/>
  <c r="V1510" i="6"/>
  <c r="V1511" i="6"/>
  <c r="V1512" i="6"/>
  <c r="V1513" i="6"/>
  <c r="V1514" i="6"/>
  <c r="V1515" i="6"/>
  <c r="V1516" i="6"/>
  <c r="V1517" i="6"/>
  <c r="V1518" i="6"/>
  <c r="V1519" i="6"/>
  <c r="V1520" i="6"/>
  <c r="V1521" i="6"/>
  <c r="V1522" i="6"/>
  <c r="V1523" i="6"/>
  <c r="V1524" i="6"/>
  <c r="V1525" i="6"/>
  <c r="V1526" i="6"/>
  <c r="V1527" i="6"/>
  <c r="V1528" i="6"/>
  <c r="V1529" i="6"/>
  <c r="V1530" i="6"/>
  <c r="V1531" i="6"/>
  <c r="V1532" i="6"/>
  <c r="V1533" i="6"/>
  <c r="V1534" i="6"/>
  <c r="V1535" i="6"/>
  <c r="V1536" i="6"/>
  <c r="V1537" i="6"/>
  <c r="V1538" i="6"/>
  <c r="V1539" i="6"/>
  <c r="V1540" i="6"/>
  <c r="V1541" i="6"/>
  <c r="V1542" i="6"/>
  <c r="V1543" i="6"/>
  <c r="V1544" i="6"/>
  <c r="V1545" i="6"/>
  <c r="V1546" i="6"/>
  <c r="V1547" i="6"/>
  <c r="V1548" i="6"/>
  <c r="V1549" i="6"/>
  <c r="V1550" i="6"/>
  <c r="V1551" i="6"/>
  <c r="V1552" i="6"/>
  <c r="V1553" i="6"/>
  <c r="V1554" i="6"/>
  <c r="V1555" i="6"/>
  <c r="V1556" i="6"/>
  <c r="V1557" i="6"/>
  <c r="V1558" i="6"/>
  <c r="V1559" i="6"/>
  <c r="V1560" i="6"/>
  <c r="V1561" i="6"/>
  <c r="V1562" i="6"/>
  <c r="V1563" i="6"/>
  <c r="V1564" i="6"/>
  <c r="V1565" i="6"/>
  <c r="V1566" i="6"/>
  <c r="V1567" i="6"/>
  <c r="V1568" i="6"/>
  <c r="V1569" i="6"/>
  <c r="V1570" i="6"/>
  <c r="V1571" i="6"/>
  <c r="V1572" i="6"/>
  <c r="V1573" i="6"/>
  <c r="V1574" i="6"/>
  <c r="V1575" i="6"/>
  <c r="V1576" i="6"/>
  <c r="V1577" i="6"/>
  <c r="V1578" i="6"/>
  <c r="V1579" i="6"/>
  <c r="V1580" i="6"/>
  <c r="V1581" i="6"/>
  <c r="V1582" i="6"/>
  <c r="V1583" i="6"/>
  <c r="V1584" i="6"/>
  <c r="V1585" i="6"/>
  <c r="V1586" i="6"/>
  <c r="V1587" i="6"/>
  <c r="V1588" i="6"/>
  <c r="V1589" i="6"/>
  <c r="V1590" i="6"/>
  <c r="V1591" i="6"/>
  <c r="V1592" i="6"/>
  <c r="V1593" i="6"/>
  <c r="V1594" i="6"/>
  <c r="V1595" i="6"/>
  <c r="V1596" i="6"/>
  <c r="V1597" i="6"/>
  <c r="V1598" i="6"/>
  <c r="V1599" i="6"/>
  <c r="V1600" i="6"/>
  <c r="V1601" i="6"/>
  <c r="V1602" i="6"/>
  <c r="V1603" i="6"/>
  <c r="V1604" i="6"/>
  <c r="V1605" i="6"/>
  <c r="V1606" i="6"/>
  <c r="V1607" i="6"/>
  <c r="V1608" i="6"/>
  <c r="V1609" i="6"/>
  <c r="V1610" i="6"/>
  <c r="V1611" i="6"/>
  <c r="V1612" i="6"/>
  <c r="V1613" i="6"/>
  <c r="V1614" i="6"/>
  <c r="V1615" i="6"/>
  <c r="V1616" i="6"/>
  <c r="V1617" i="6"/>
  <c r="V1618" i="6"/>
  <c r="V1619" i="6"/>
  <c r="V1620" i="6"/>
  <c r="V1621" i="6"/>
  <c r="V1622" i="6"/>
  <c r="V1623" i="6"/>
  <c r="V1624" i="6"/>
  <c r="V1625" i="6"/>
  <c r="V1626" i="6"/>
  <c r="V1627" i="6"/>
  <c r="V1628" i="6"/>
  <c r="V1629" i="6"/>
  <c r="V1630" i="6"/>
  <c r="V1631" i="6"/>
  <c r="V1632" i="6"/>
  <c r="V1633" i="6"/>
  <c r="V1634" i="6"/>
  <c r="V1635" i="6"/>
  <c r="V1636" i="6"/>
  <c r="V1637" i="6"/>
  <c r="V1638" i="6"/>
  <c r="V1639" i="6"/>
  <c r="V1640" i="6"/>
  <c r="V1641" i="6"/>
  <c r="V1642" i="6"/>
  <c r="V1643" i="6"/>
  <c r="V1644" i="6"/>
  <c r="V1645" i="6"/>
  <c r="V1646" i="6"/>
  <c r="V1647" i="6"/>
  <c r="V1648" i="6"/>
  <c r="V1649" i="6"/>
  <c r="V1650" i="6"/>
  <c r="V1651" i="6"/>
  <c r="V1652" i="6"/>
  <c r="V1653" i="6"/>
  <c r="V1654" i="6"/>
  <c r="V1655" i="6"/>
  <c r="V1656" i="6"/>
  <c r="V1657" i="6"/>
  <c r="V1658" i="6"/>
  <c r="V1659" i="6"/>
  <c r="V1660" i="6"/>
  <c r="V1661" i="6"/>
  <c r="V1662" i="6"/>
  <c r="V1663" i="6"/>
  <c r="V1664" i="6"/>
  <c r="V1665" i="6"/>
  <c r="V1666" i="6"/>
  <c r="V1667" i="6"/>
  <c r="V1668" i="6"/>
  <c r="V1669" i="6"/>
  <c r="V1670" i="6"/>
  <c r="V1671" i="6"/>
  <c r="V1672" i="6"/>
  <c r="V1673" i="6"/>
  <c r="V1674" i="6"/>
  <c r="V1675" i="6"/>
  <c r="V1676" i="6"/>
  <c r="V1677" i="6"/>
  <c r="V1678" i="6"/>
  <c r="V1679" i="6"/>
  <c r="V1680" i="6"/>
  <c r="V1681" i="6"/>
  <c r="V1682" i="6"/>
  <c r="V1683" i="6"/>
  <c r="V1684" i="6"/>
  <c r="V1685" i="6"/>
  <c r="V1686" i="6"/>
  <c r="V1687" i="6"/>
  <c r="V1688" i="6"/>
  <c r="V1689" i="6"/>
  <c r="V1690" i="6"/>
  <c r="V1691" i="6"/>
  <c r="V1692" i="6"/>
  <c r="V1693" i="6"/>
  <c r="V1694" i="6"/>
  <c r="V1695" i="6"/>
  <c r="V1696" i="6"/>
  <c r="V1697" i="6"/>
  <c r="V1698" i="6"/>
  <c r="V1699" i="6"/>
  <c r="V1700" i="6"/>
  <c r="V1701" i="6"/>
  <c r="V1702" i="6"/>
  <c r="V1703" i="6"/>
  <c r="V1704" i="6"/>
  <c r="V1705" i="6"/>
  <c r="V1706" i="6"/>
  <c r="V1707" i="6"/>
  <c r="V1708" i="6"/>
  <c r="V1709" i="6"/>
  <c r="V1710" i="6"/>
  <c r="V1711" i="6"/>
  <c r="V1712" i="6"/>
  <c r="V1713" i="6"/>
  <c r="V1714" i="6"/>
  <c r="V1715" i="6"/>
  <c r="V1716" i="6"/>
  <c r="V1717" i="6"/>
  <c r="V1718" i="6"/>
  <c r="V1719" i="6"/>
  <c r="V1720" i="6"/>
  <c r="V1721" i="6"/>
  <c r="V1722" i="6"/>
  <c r="V1723" i="6"/>
  <c r="V1724" i="6"/>
  <c r="V1725" i="6"/>
  <c r="V1726" i="6"/>
  <c r="V1727" i="6"/>
  <c r="V1728" i="6"/>
  <c r="V1729" i="6"/>
  <c r="V1730" i="6"/>
  <c r="V1731" i="6"/>
  <c r="V1732" i="6"/>
  <c r="V1733" i="6"/>
  <c r="V1734" i="6"/>
  <c r="V1735" i="6"/>
  <c r="V1736" i="6"/>
  <c r="V1737" i="6"/>
  <c r="V1738" i="6"/>
  <c r="V1739" i="6"/>
  <c r="V1740" i="6"/>
  <c r="V1741" i="6"/>
  <c r="V1742" i="6"/>
  <c r="V1743" i="6"/>
  <c r="V1744" i="6"/>
  <c r="V1745" i="6"/>
  <c r="V1746" i="6"/>
  <c r="V1747" i="6"/>
  <c r="V1748" i="6"/>
  <c r="V1749" i="6"/>
  <c r="V1750" i="6"/>
  <c r="V1751" i="6"/>
  <c r="V1752" i="6"/>
  <c r="V1753" i="6"/>
  <c r="V1754" i="6"/>
  <c r="V1755" i="6"/>
  <c r="V1756" i="6"/>
  <c r="V1757" i="6"/>
  <c r="V1758" i="6"/>
  <c r="V1759" i="6"/>
  <c r="V1760" i="6"/>
  <c r="V1761" i="6"/>
  <c r="V1762" i="6"/>
  <c r="V1763" i="6"/>
  <c r="V1764" i="6"/>
  <c r="V1765" i="6"/>
  <c r="V1766" i="6"/>
  <c r="V1767" i="6"/>
  <c r="V1768" i="6"/>
  <c r="V1769" i="6"/>
  <c r="V1770" i="6"/>
  <c r="V1771" i="6"/>
  <c r="V1772" i="6"/>
  <c r="V1773" i="6"/>
  <c r="V1774" i="6"/>
  <c r="V1775" i="6"/>
  <c r="V1776" i="6"/>
  <c r="V1777" i="6"/>
  <c r="V1778" i="6"/>
  <c r="V1779" i="6"/>
  <c r="V1780" i="6"/>
  <c r="V1781" i="6"/>
  <c r="V1782" i="6"/>
  <c r="V1783" i="6"/>
  <c r="V1784" i="6"/>
  <c r="V1785" i="6"/>
  <c r="V1786" i="6"/>
  <c r="V1787" i="6"/>
  <c r="V1788" i="6"/>
  <c r="V1789" i="6"/>
  <c r="V1790" i="6"/>
  <c r="V1791" i="6"/>
  <c r="V1792" i="6"/>
  <c r="V1793" i="6"/>
  <c r="V1794" i="6"/>
  <c r="V1795" i="6"/>
  <c r="V1796" i="6"/>
  <c r="V1797" i="6"/>
  <c r="V1798" i="6"/>
  <c r="V1799" i="6"/>
  <c r="V1800" i="6"/>
  <c r="V1801" i="6"/>
  <c r="V1802" i="6"/>
  <c r="V1803" i="6"/>
  <c r="V1804" i="6"/>
  <c r="V1805" i="6"/>
  <c r="V1806" i="6"/>
  <c r="V1807" i="6"/>
  <c r="V1808" i="6"/>
  <c r="V1809" i="6"/>
  <c r="V1810" i="6"/>
  <c r="V1811" i="6"/>
  <c r="V1812" i="6"/>
  <c r="V1813" i="6"/>
  <c r="V1814" i="6"/>
  <c r="V1815" i="6"/>
  <c r="V1816" i="6"/>
  <c r="V1817" i="6"/>
  <c r="V1818" i="6"/>
  <c r="V1819" i="6"/>
  <c r="V1820" i="6"/>
  <c r="V1821" i="6"/>
  <c r="V1822" i="6"/>
  <c r="V1823" i="6"/>
  <c r="V1824" i="6"/>
  <c r="V1825" i="6"/>
  <c r="V1826" i="6"/>
  <c r="V1827" i="6"/>
  <c r="V1828" i="6"/>
  <c r="V1829" i="6"/>
  <c r="V1830" i="6"/>
  <c r="V1831" i="6"/>
  <c r="V1832" i="6"/>
  <c r="V1833" i="6"/>
  <c r="V1834" i="6"/>
  <c r="V1835" i="6"/>
  <c r="V1836" i="6"/>
  <c r="V1837" i="6"/>
  <c r="V1838" i="6"/>
  <c r="V1839" i="6"/>
  <c r="V1840" i="6"/>
  <c r="V1841" i="6"/>
  <c r="V1842" i="6"/>
  <c r="V1843" i="6"/>
  <c r="V1844" i="6"/>
  <c r="V1845" i="6"/>
  <c r="V1846" i="6"/>
  <c r="V1847" i="6"/>
  <c r="V1848" i="6"/>
  <c r="V1849" i="6"/>
  <c r="V1850" i="6"/>
  <c r="V1851" i="6"/>
  <c r="V1852" i="6"/>
  <c r="V1853" i="6"/>
  <c r="V1854" i="6"/>
  <c r="V1855" i="6"/>
  <c r="V1856" i="6"/>
  <c r="V1857" i="6"/>
  <c r="V1858" i="6"/>
  <c r="V1859" i="6"/>
  <c r="V1860" i="6"/>
  <c r="V1861" i="6"/>
  <c r="V1862" i="6"/>
  <c r="V1863" i="6"/>
  <c r="V1864" i="6"/>
  <c r="V1865" i="6"/>
  <c r="V1866" i="6"/>
  <c r="V1867" i="6"/>
  <c r="V1868" i="6"/>
  <c r="V1869" i="6"/>
  <c r="V1870" i="6"/>
  <c r="V1871" i="6"/>
  <c r="V1872" i="6"/>
  <c r="V1873" i="6"/>
  <c r="V1874" i="6"/>
  <c r="V1875" i="6"/>
  <c r="V1876" i="6"/>
  <c r="V1877" i="6"/>
  <c r="V1878" i="6"/>
  <c r="V1879" i="6"/>
  <c r="V1880" i="6"/>
  <c r="V1881" i="6"/>
  <c r="V1882" i="6"/>
  <c r="V1883" i="6"/>
  <c r="V1884" i="6"/>
  <c r="V1885" i="6"/>
  <c r="V1886" i="6"/>
  <c r="V1887" i="6"/>
  <c r="V1888" i="6"/>
  <c r="V1889" i="6"/>
  <c r="V1890" i="6"/>
  <c r="V1891" i="6"/>
  <c r="V1892" i="6"/>
  <c r="V1893" i="6"/>
  <c r="V1894" i="6"/>
  <c r="V1895" i="6"/>
  <c r="V1896" i="6"/>
  <c r="V1897" i="6"/>
  <c r="V1898" i="6"/>
  <c r="V1899" i="6"/>
  <c r="V1900" i="6"/>
  <c r="V1901" i="6"/>
  <c r="V1902" i="6"/>
  <c r="V1903" i="6"/>
  <c r="V1904" i="6"/>
  <c r="V1905" i="6"/>
  <c r="V1906" i="6"/>
  <c r="V1907" i="6"/>
  <c r="V1908" i="6"/>
  <c r="V1909" i="6"/>
  <c r="V1910" i="6"/>
  <c r="V1911" i="6"/>
  <c r="V1912" i="6"/>
  <c r="V1913" i="6"/>
  <c r="V1914" i="6"/>
  <c r="V1915" i="6"/>
  <c r="V1916" i="6"/>
  <c r="V1917" i="6"/>
  <c r="V1918" i="6"/>
  <c r="V1919" i="6"/>
  <c r="V1920" i="6"/>
  <c r="V1921" i="6"/>
  <c r="V1922" i="6"/>
  <c r="V1923" i="6"/>
  <c r="V1924" i="6"/>
  <c r="V1925" i="6"/>
  <c r="V1926" i="6"/>
  <c r="V1927" i="6"/>
  <c r="V1928" i="6"/>
  <c r="V1929" i="6"/>
  <c r="V1930" i="6"/>
  <c r="V1931" i="6"/>
  <c r="V1932" i="6"/>
  <c r="V1933" i="6"/>
  <c r="V1934" i="6"/>
  <c r="V1935" i="6"/>
  <c r="V1936" i="6"/>
  <c r="V1937" i="6"/>
  <c r="V1938" i="6"/>
  <c r="V1939" i="6"/>
  <c r="V1940" i="6"/>
  <c r="V1941" i="6"/>
  <c r="V1942" i="6"/>
  <c r="V1943" i="6"/>
  <c r="V1944" i="6"/>
  <c r="V1945" i="6"/>
  <c r="V1946" i="6"/>
  <c r="V1947" i="6"/>
  <c r="V1948" i="6"/>
  <c r="V1949" i="6"/>
  <c r="V1950" i="6"/>
  <c r="V1951" i="6"/>
  <c r="V1952" i="6"/>
  <c r="V1953" i="6"/>
  <c r="V1954" i="6"/>
  <c r="V1955" i="6"/>
  <c r="V1956" i="6"/>
  <c r="V1957" i="6"/>
  <c r="V1958" i="6"/>
  <c r="V1959" i="6"/>
  <c r="V1960" i="6"/>
  <c r="V1961" i="6"/>
  <c r="V1962" i="6"/>
  <c r="V1963" i="6"/>
  <c r="V1964" i="6"/>
  <c r="V1965" i="6"/>
  <c r="V1966" i="6"/>
  <c r="V1967" i="6"/>
  <c r="V1968" i="6"/>
  <c r="V1969" i="6"/>
  <c r="V1970" i="6"/>
  <c r="V1971" i="6"/>
  <c r="V1972" i="6"/>
  <c r="V1973" i="6"/>
  <c r="V1974" i="6"/>
  <c r="V1975" i="6"/>
  <c r="V1976" i="6"/>
  <c r="V1977" i="6"/>
  <c r="V1978" i="6"/>
  <c r="V1979" i="6"/>
  <c r="V1980" i="6"/>
  <c r="V1981" i="6"/>
  <c r="V1982" i="6"/>
  <c r="V1983" i="6"/>
  <c r="V1984" i="6"/>
  <c r="V1985" i="6"/>
  <c r="V1986" i="6"/>
  <c r="V1987" i="6"/>
  <c r="V1988" i="6"/>
  <c r="V1989" i="6"/>
  <c r="V1990" i="6"/>
  <c r="V1991" i="6"/>
  <c r="V1992" i="6"/>
  <c r="V1993" i="6"/>
  <c r="V1994" i="6"/>
  <c r="V1995" i="6"/>
  <c r="V1996" i="6"/>
  <c r="V1997" i="6"/>
  <c r="V1998" i="6"/>
  <c r="V1999" i="6"/>
  <c r="V2000" i="6"/>
  <c r="V2001" i="6"/>
  <c r="V2002" i="6"/>
  <c r="V2003" i="6"/>
  <c r="V2004" i="6"/>
  <c r="V2005" i="6"/>
  <c r="V2006" i="6"/>
  <c r="V2007" i="6"/>
  <c r="V2008" i="6"/>
  <c r="V2009" i="6"/>
  <c r="V2010" i="6"/>
  <c r="V2011" i="6"/>
  <c r="V2012" i="6"/>
  <c r="V2013" i="6"/>
  <c r="V2014" i="6"/>
  <c r="V2015" i="6"/>
  <c r="V2016" i="6"/>
  <c r="V2017" i="6"/>
  <c r="V2018" i="6"/>
  <c r="V2019" i="6"/>
  <c r="V2020" i="6"/>
  <c r="V2021" i="6"/>
  <c r="V2022" i="6"/>
  <c r="V2023" i="6"/>
  <c r="V2024" i="6"/>
  <c r="V2025" i="6"/>
  <c r="V2026" i="6"/>
  <c r="V2027" i="6"/>
  <c r="V2028" i="6"/>
  <c r="V2029" i="6"/>
  <c r="V2030" i="6"/>
  <c r="V2031" i="6"/>
  <c r="V2032" i="6"/>
  <c r="V2033" i="6"/>
  <c r="V2034" i="6"/>
  <c r="V2035" i="6"/>
  <c r="V2036" i="6"/>
  <c r="V2037" i="6"/>
  <c r="V2038" i="6"/>
  <c r="V2039" i="6"/>
  <c r="V2040" i="6"/>
  <c r="V2041" i="6"/>
  <c r="V2042" i="6"/>
  <c r="V2043" i="6"/>
  <c r="V2044" i="6"/>
  <c r="V2045" i="6"/>
  <c r="V2046" i="6"/>
  <c r="V2047" i="6"/>
  <c r="V2048" i="6"/>
  <c r="V2049" i="6"/>
  <c r="V2050" i="6"/>
  <c r="V2051" i="6"/>
  <c r="V2052" i="6"/>
  <c r="V2053" i="6"/>
  <c r="V2054" i="6"/>
  <c r="V2055" i="6"/>
  <c r="V2056" i="6"/>
  <c r="V2057" i="6"/>
  <c r="V2058" i="6"/>
  <c r="V2059" i="6"/>
  <c r="V2060" i="6"/>
  <c r="V2061" i="6"/>
  <c r="V2062" i="6"/>
  <c r="V2063" i="6"/>
  <c r="V2064" i="6"/>
  <c r="V2065" i="6"/>
  <c r="V2066" i="6"/>
  <c r="V2067" i="6"/>
  <c r="V2068" i="6"/>
  <c r="V2069" i="6"/>
  <c r="V2070" i="6"/>
  <c r="V2071" i="6"/>
  <c r="V2072" i="6"/>
  <c r="V2073" i="6"/>
  <c r="V2074" i="6"/>
  <c r="V2075" i="6"/>
  <c r="V2076" i="6"/>
  <c r="V2077" i="6"/>
  <c r="V2078" i="6"/>
  <c r="V2079" i="6"/>
  <c r="V2080" i="6"/>
  <c r="V2081" i="6"/>
  <c r="V2082" i="6"/>
  <c r="V2083" i="6"/>
  <c r="V2084" i="6"/>
  <c r="V2085" i="6"/>
  <c r="V2086" i="6"/>
  <c r="V2087" i="6"/>
  <c r="V2088" i="6"/>
  <c r="V2089" i="6"/>
  <c r="V2090" i="6"/>
  <c r="V2091" i="6"/>
  <c r="V2092" i="6"/>
  <c r="V2093" i="6"/>
  <c r="V2094" i="6"/>
  <c r="V2095" i="6"/>
  <c r="V2096" i="6"/>
  <c r="V2097" i="6"/>
  <c r="V2098" i="6"/>
  <c r="V2099" i="6"/>
  <c r="V2100" i="6"/>
  <c r="V2101" i="6"/>
  <c r="V2102" i="6"/>
  <c r="V2103" i="6"/>
  <c r="V2104" i="6"/>
  <c r="V2105" i="6"/>
  <c r="V2106" i="6"/>
  <c r="V2107" i="6"/>
  <c r="V2108" i="6"/>
  <c r="V2109" i="6"/>
  <c r="V2110" i="6"/>
  <c r="V2111" i="6"/>
  <c r="V2112" i="6"/>
  <c r="V2113" i="6"/>
  <c r="V2114" i="6"/>
  <c r="V2115" i="6"/>
  <c r="V2116" i="6"/>
  <c r="V2117" i="6"/>
  <c r="V2118" i="6"/>
  <c r="V2119" i="6"/>
  <c r="V2120" i="6"/>
  <c r="V2121" i="6"/>
  <c r="V2122" i="6"/>
  <c r="V2123" i="6"/>
  <c r="V2124" i="6"/>
  <c r="V2125" i="6"/>
  <c r="V2126" i="6"/>
  <c r="V2127" i="6"/>
  <c r="V2128" i="6"/>
  <c r="V2129" i="6"/>
  <c r="V2130" i="6"/>
  <c r="V2131" i="6"/>
  <c r="V2132" i="6"/>
  <c r="V2133" i="6"/>
  <c r="V2134" i="6"/>
  <c r="V2135" i="6"/>
  <c r="V2136" i="6"/>
  <c r="V2137" i="6"/>
  <c r="V2138" i="6"/>
  <c r="V2139" i="6"/>
  <c r="V2140" i="6"/>
  <c r="V2141" i="6"/>
  <c r="V2142" i="6"/>
  <c r="V2143" i="6"/>
  <c r="V2144" i="6"/>
  <c r="V2145" i="6"/>
  <c r="V2146" i="6"/>
  <c r="V2147" i="6"/>
  <c r="V2148" i="6"/>
  <c r="V2149" i="6"/>
  <c r="V2150" i="6"/>
  <c r="V2151" i="6"/>
  <c r="V2152" i="6"/>
  <c r="V2153" i="6"/>
  <c r="V2154" i="6"/>
  <c r="V2155" i="6"/>
  <c r="V2156" i="6"/>
  <c r="V2157" i="6"/>
  <c r="V2158" i="6"/>
  <c r="V2159" i="6"/>
  <c r="V2160" i="6"/>
  <c r="V2161" i="6"/>
  <c r="V2162" i="6"/>
  <c r="V2163" i="6"/>
  <c r="V2164" i="6"/>
  <c r="V2165" i="6"/>
  <c r="V2166" i="6"/>
  <c r="V2167" i="6"/>
  <c r="V2168" i="6"/>
  <c r="V2169" i="6"/>
  <c r="V2170" i="6"/>
  <c r="V2171" i="6"/>
  <c r="V2172" i="6"/>
  <c r="V2173" i="6"/>
  <c r="V2174" i="6"/>
  <c r="V2175" i="6"/>
  <c r="V2176" i="6"/>
  <c r="V2177" i="6"/>
  <c r="V2178" i="6"/>
  <c r="V2179" i="6"/>
  <c r="V2180" i="6"/>
  <c r="V2181" i="6"/>
  <c r="V2182" i="6"/>
  <c r="V2183" i="6"/>
  <c r="V2184" i="6"/>
  <c r="V2185" i="6"/>
  <c r="V2186" i="6"/>
  <c r="V2187" i="6"/>
  <c r="V2188" i="6"/>
  <c r="V2189" i="6"/>
  <c r="V2190" i="6"/>
  <c r="V2191" i="6"/>
  <c r="V2192" i="6"/>
  <c r="V2193" i="6"/>
  <c r="V2194" i="6"/>
  <c r="V2195" i="6"/>
  <c r="V2196" i="6"/>
  <c r="V2197" i="6"/>
  <c r="V2198" i="6"/>
  <c r="V2199" i="6"/>
  <c r="V2200" i="6"/>
  <c r="V2201" i="6"/>
  <c r="V2202" i="6"/>
  <c r="V2203" i="6"/>
  <c r="V2204" i="6"/>
  <c r="V2205" i="6"/>
  <c r="V2206" i="6"/>
  <c r="V2207" i="6"/>
  <c r="V2208" i="6"/>
  <c r="V2209" i="6"/>
  <c r="V2210" i="6"/>
  <c r="V2211" i="6"/>
  <c r="V2212" i="6"/>
  <c r="V2213" i="6"/>
  <c r="V2214" i="6"/>
  <c r="V2215" i="6"/>
  <c r="V2216" i="6"/>
  <c r="V2217" i="6"/>
  <c r="V2218" i="6"/>
  <c r="V2219" i="6"/>
  <c r="V2220" i="6"/>
  <c r="V2221" i="6"/>
  <c r="V2222" i="6"/>
  <c r="V2223" i="6"/>
  <c r="V2224" i="6"/>
  <c r="V2225" i="6"/>
  <c r="V2226" i="6"/>
  <c r="V2227" i="6"/>
  <c r="V2228" i="6"/>
  <c r="V2229" i="6"/>
  <c r="V2230" i="6"/>
  <c r="V2231" i="6"/>
  <c r="V2232" i="6"/>
  <c r="V2233" i="6"/>
  <c r="V2234" i="6"/>
  <c r="V2235" i="6"/>
  <c r="V2236" i="6"/>
  <c r="V2237" i="6"/>
  <c r="V2238" i="6"/>
  <c r="V2239" i="6"/>
  <c r="V2240" i="6"/>
  <c r="V2241" i="6"/>
  <c r="V2242" i="6"/>
  <c r="V2243" i="6"/>
  <c r="V2244" i="6"/>
  <c r="V2245" i="6"/>
  <c r="V2246" i="6"/>
  <c r="V2247" i="6"/>
  <c r="V2248" i="6"/>
  <c r="V2249" i="6"/>
  <c r="V2250" i="6"/>
  <c r="V2251" i="6"/>
  <c r="V2252" i="6"/>
  <c r="V2253" i="6"/>
  <c r="V2254" i="6"/>
  <c r="V2255" i="6"/>
  <c r="V2256" i="6"/>
  <c r="V2257" i="6"/>
  <c r="V2258" i="6"/>
  <c r="V2259" i="6"/>
  <c r="V2260" i="6"/>
  <c r="V2261" i="6"/>
  <c r="V2262" i="6"/>
  <c r="V2263" i="6"/>
  <c r="V2264" i="6"/>
  <c r="V2265" i="6"/>
  <c r="V2266" i="6"/>
  <c r="V2267" i="6"/>
  <c r="V2268" i="6"/>
  <c r="V2269" i="6"/>
  <c r="V2270" i="6"/>
  <c r="V2271" i="6"/>
  <c r="V2272" i="6"/>
  <c r="V2273" i="6"/>
  <c r="V2274" i="6"/>
  <c r="V2275" i="6"/>
  <c r="V2276" i="6"/>
  <c r="V2277" i="6"/>
  <c r="V2278" i="6"/>
  <c r="V2279" i="6"/>
  <c r="V2280" i="6"/>
  <c r="V2281" i="6"/>
  <c r="V2282" i="6"/>
  <c r="V2283" i="6"/>
  <c r="V2284" i="6"/>
  <c r="V2285" i="6"/>
  <c r="V2286" i="6"/>
  <c r="V2287" i="6"/>
  <c r="V2288" i="6"/>
  <c r="V2289" i="6"/>
  <c r="V2290" i="6"/>
  <c r="V2291" i="6"/>
  <c r="V2292" i="6"/>
  <c r="V2293" i="6"/>
  <c r="V2294" i="6"/>
  <c r="V2295" i="6"/>
  <c r="V2296" i="6"/>
  <c r="V2297" i="6"/>
  <c r="V2298" i="6"/>
  <c r="V2299" i="6"/>
  <c r="V2300" i="6"/>
  <c r="V2301" i="6"/>
  <c r="V2302" i="6"/>
  <c r="V2303" i="6"/>
  <c r="V2304" i="6"/>
  <c r="V2305" i="6"/>
  <c r="V2306" i="6"/>
  <c r="V2307" i="6"/>
  <c r="V2308" i="6"/>
  <c r="V2309" i="6"/>
  <c r="V2310" i="6"/>
  <c r="V2311" i="6"/>
  <c r="V2312" i="6"/>
  <c r="V2313" i="6"/>
  <c r="V2314" i="6"/>
  <c r="V2315" i="6"/>
  <c r="V2316" i="6"/>
  <c r="V2317" i="6"/>
  <c r="V2318" i="6"/>
  <c r="V2319" i="6"/>
  <c r="V2320" i="6"/>
  <c r="V2321" i="6"/>
  <c r="V2322" i="6"/>
  <c r="V2323" i="6"/>
  <c r="V2324" i="6"/>
  <c r="V2325" i="6"/>
  <c r="V2326" i="6"/>
  <c r="V2327" i="6"/>
  <c r="V2328" i="6"/>
  <c r="V2329" i="6"/>
  <c r="V2330" i="6"/>
  <c r="V2331" i="6"/>
  <c r="V2332" i="6"/>
  <c r="V2333" i="6"/>
  <c r="V2334" i="6"/>
  <c r="V2335" i="6"/>
  <c r="V2336" i="6"/>
  <c r="V2337" i="6"/>
  <c r="V2338" i="6"/>
  <c r="V2339" i="6"/>
  <c r="V2340" i="6"/>
  <c r="V2341" i="6"/>
  <c r="V2342" i="6"/>
  <c r="V2343" i="6"/>
  <c r="V2344" i="6"/>
  <c r="V2345" i="6"/>
  <c r="V2346" i="6"/>
  <c r="V2347" i="6"/>
  <c r="V2348" i="6"/>
  <c r="V2349" i="6"/>
  <c r="V2350" i="6"/>
  <c r="V2351" i="6"/>
  <c r="V2352" i="6"/>
  <c r="V2353" i="6"/>
  <c r="V2354" i="6"/>
  <c r="V2355" i="6"/>
  <c r="V2356" i="6"/>
  <c r="V2357" i="6"/>
  <c r="V2358" i="6"/>
  <c r="V2359" i="6"/>
  <c r="V2360" i="6"/>
  <c r="V2361" i="6"/>
  <c r="V2362" i="6"/>
  <c r="V2363" i="6"/>
  <c r="V2364" i="6"/>
  <c r="V2365" i="6"/>
  <c r="V2366" i="6"/>
  <c r="V2367" i="6"/>
  <c r="V2368" i="6"/>
  <c r="V2369" i="6"/>
  <c r="V2370" i="6"/>
  <c r="V2371" i="6"/>
  <c r="V2372" i="6"/>
  <c r="V2373" i="6"/>
  <c r="V2374" i="6"/>
  <c r="V2375" i="6"/>
  <c r="V2376" i="6"/>
  <c r="V2377" i="6"/>
  <c r="V2378" i="6"/>
  <c r="V2379" i="6"/>
  <c r="V2380" i="6"/>
  <c r="V2381" i="6"/>
  <c r="V2382" i="6"/>
  <c r="V2383" i="6"/>
  <c r="V2384" i="6"/>
  <c r="V2385" i="6"/>
  <c r="V2386" i="6"/>
  <c r="V2387" i="6"/>
  <c r="V2388" i="6"/>
  <c r="V2389" i="6"/>
  <c r="V2390" i="6"/>
  <c r="V2391" i="6"/>
  <c r="V2392" i="6"/>
  <c r="V2393" i="6"/>
  <c r="V2394" i="6"/>
  <c r="V2395" i="6"/>
  <c r="V2396" i="6"/>
  <c r="V2397" i="6"/>
  <c r="V2398" i="6"/>
  <c r="V2399" i="6"/>
  <c r="V2400" i="6"/>
  <c r="V2401" i="6"/>
  <c r="V2402" i="6"/>
  <c r="V2403" i="6"/>
  <c r="V2404" i="6"/>
  <c r="V2405" i="6"/>
  <c r="V2406" i="6"/>
  <c r="V2407" i="6"/>
  <c r="V2408" i="6"/>
  <c r="V2409" i="6"/>
  <c r="V2410" i="6"/>
  <c r="V2411" i="6"/>
  <c r="V2412" i="6"/>
  <c r="V2413" i="6"/>
  <c r="V2414" i="6"/>
  <c r="V2415" i="6"/>
  <c r="V2416" i="6"/>
  <c r="V2417" i="6"/>
  <c r="V2418" i="6"/>
  <c r="V2419" i="6"/>
  <c r="V2420" i="6"/>
  <c r="V2421" i="6"/>
  <c r="V2422" i="6"/>
  <c r="V2423" i="6"/>
  <c r="V2424" i="6"/>
  <c r="V2425" i="6"/>
  <c r="V2426" i="6"/>
  <c r="V2427" i="6"/>
  <c r="V2428" i="6"/>
  <c r="V2429" i="6"/>
  <c r="V2430" i="6"/>
  <c r="V2431" i="6"/>
  <c r="V2432" i="6"/>
  <c r="V2433" i="6"/>
  <c r="V2434" i="6"/>
  <c r="V2435" i="6"/>
  <c r="V2436" i="6"/>
  <c r="V2437" i="6"/>
  <c r="V2438" i="6"/>
  <c r="V2439" i="6"/>
  <c r="V2440" i="6"/>
  <c r="V2441" i="6"/>
  <c r="V2442" i="6"/>
  <c r="V2443" i="6"/>
  <c r="V2444" i="6"/>
  <c r="V2445" i="6"/>
  <c r="V2446" i="6"/>
  <c r="V2447" i="6"/>
  <c r="V2448" i="6"/>
  <c r="V2449" i="6"/>
  <c r="V2450" i="6"/>
  <c r="V2451" i="6"/>
  <c r="V2452" i="6"/>
  <c r="V2453" i="6"/>
  <c r="V2454" i="6"/>
  <c r="V2455" i="6"/>
  <c r="V2456" i="6"/>
  <c r="V2457" i="6"/>
  <c r="V2458" i="6"/>
  <c r="V2459" i="6"/>
  <c r="V2460" i="6"/>
  <c r="V2461" i="6"/>
  <c r="V2462" i="6"/>
  <c r="V2463" i="6"/>
  <c r="V2464" i="6"/>
  <c r="V2465" i="6"/>
  <c r="V2466" i="6"/>
  <c r="V2467" i="6"/>
  <c r="V2468" i="6"/>
  <c r="V2469" i="6"/>
  <c r="V2470" i="6"/>
  <c r="V2471" i="6"/>
  <c r="V2472" i="6"/>
  <c r="V2473" i="6"/>
  <c r="V2474" i="6"/>
  <c r="V2475" i="6"/>
  <c r="V2476" i="6"/>
  <c r="V2477" i="6"/>
  <c r="V2478" i="6"/>
  <c r="V2479" i="6"/>
  <c r="V2480" i="6"/>
  <c r="V2481" i="6"/>
  <c r="V2482" i="6"/>
  <c r="V2483" i="6"/>
  <c r="V2484" i="6"/>
  <c r="V2485" i="6"/>
  <c r="V2486" i="6"/>
  <c r="V2487" i="6"/>
  <c r="V2488" i="6"/>
  <c r="V2489" i="6"/>
  <c r="V2490" i="6"/>
  <c r="V2491" i="6"/>
  <c r="V2492" i="6"/>
  <c r="V2493" i="6"/>
  <c r="V2494" i="6"/>
  <c r="V2495" i="6"/>
  <c r="V2496" i="6"/>
  <c r="V2497" i="6"/>
  <c r="V2498" i="6"/>
  <c r="V2499" i="6"/>
  <c r="V2500" i="6"/>
  <c r="V2501" i="6"/>
  <c r="V2502" i="6"/>
  <c r="V2503" i="6"/>
  <c r="V2504" i="6"/>
  <c r="V2505" i="6"/>
  <c r="V2506" i="6"/>
  <c r="V2507" i="6"/>
  <c r="V2508" i="6"/>
  <c r="V2509" i="6"/>
  <c r="V2510" i="6"/>
  <c r="V2511" i="6"/>
  <c r="V2512" i="6"/>
  <c r="V2513" i="6"/>
  <c r="V2514" i="6"/>
  <c r="V2515" i="6"/>
  <c r="V2516" i="6"/>
  <c r="V2517" i="6"/>
  <c r="V2518" i="6"/>
  <c r="V2519" i="6"/>
  <c r="V2520" i="6"/>
  <c r="V2521" i="6"/>
  <c r="V2522" i="6"/>
  <c r="V2523" i="6"/>
  <c r="V2524" i="6"/>
  <c r="V2525" i="6"/>
  <c r="V2526" i="6"/>
  <c r="V2527" i="6"/>
  <c r="V2528" i="6"/>
  <c r="V2529" i="6"/>
  <c r="V2530" i="6"/>
  <c r="V2531" i="6"/>
  <c r="V2532" i="6"/>
  <c r="V2533" i="6"/>
  <c r="V2534" i="6"/>
  <c r="V2535" i="6"/>
  <c r="V2536" i="6"/>
  <c r="V2537" i="6"/>
  <c r="V2538" i="6"/>
  <c r="V2539" i="6"/>
  <c r="V2540" i="6"/>
  <c r="V2541" i="6"/>
  <c r="V2542" i="6"/>
  <c r="V2543" i="6"/>
  <c r="V2544" i="6"/>
  <c r="V2545" i="6"/>
  <c r="V2546" i="6"/>
  <c r="V2547" i="6"/>
  <c r="V2548" i="6"/>
  <c r="V2549" i="6"/>
  <c r="V2550" i="6"/>
  <c r="V2551" i="6"/>
  <c r="V2552" i="6"/>
  <c r="V2553" i="6"/>
  <c r="V2554" i="6"/>
  <c r="V2555" i="6"/>
  <c r="V2556" i="6"/>
  <c r="V2557" i="6"/>
  <c r="V2558" i="6"/>
  <c r="V2559" i="6"/>
  <c r="V2560" i="6"/>
  <c r="V2561" i="6"/>
  <c r="V2562" i="6"/>
  <c r="V2563" i="6"/>
  <c r="V2564" i="6"/>
  <c r="V2565" i="6"/>
  <c r="V2566" i="6"/>
  <c r="V2567" i="6"/>
  <c r="V2568" i="6"/>
  <c r="V2569" i="6"/>
  <c r="V2570" i="6"/>
  <c r="V2571" i="6"/>
  <c r="V2572" i="6"/>
  <c r="V2573" i="6"/>
  <c r="V2574" i="6"/>
  <c r="V2575" i="6"/>
  <c r="V2576" i="6"/>
  <c r="V2577" i="6"/>
  <c r="V2578" i="6"/>
  <c r="V2579" i="6"/>
  <c r="V2580" i="6"/>
  <c r="V2581" i="6"/>
  <c r="V2582" i="6"/>
  <c r="V2583" i="6"/>
  <c r="V2584" i="6"/>
  <c r="V2585" i="6"/>
  <c r="V2586" i="6"/>
  <c r="V2587" i="6"/>
  <c r="V2588" i="6"/>
  <c r="V2589" i="6"/>
  <c r="V2590" i="6"/>
  <c r="V2591" i="6"/>
  <c r="V2592" i="6"/>
  <c r="V2593" i="6"/>
  <c r="V2594" i="6"/>
  <c r="V2595" i="6"/>
  <c r="V2596" i="6"/>
  <c r="V2597" i="6"/>
  <c r="V2598" i="6"/>
  <c r="V2599" i="6"/>
  <c r="V2600" i="6"/>
  <c r="V2601" i="6"/>
  <c r="V2602" i="6"/>
  <c r="V2603" i="6"/>
  <c r="V2604" i="6"/>
  <c r="V2605" i="6"/>
  <c r="V2606" i="6"/>
  <c r="V2607" i="6"/>
  <c r="V2608" i="6"/>
  <c r="V2609" i="6"/>
  <c r="V2610" i="6"/>
  <c r="V2611" i="6"/>
  <c r="V2612" i="6"/>
  <c r="V2613" i="6"/>
  <c r="V2614" i="6"/>
  <c r="V2615" i="6"/>
  <c r="V2616" i="6"/>
  <c r="V2617" i="6"/>
  <c r="V2618" i="6"/>
  <c r="V2619" i="6"/>
  <c r="V2620" i="6"/>
  <c r="V2621" i="6"/>
  <c r="V2622" i="6"/>
  <c r="V2623" i="6"/>
  <c r="V2624" i="6"/>
  <c r="V2625" i="6"/>
  <c r="V2626" i="6"/>
  <c r="V2627" i="6"/>
  <c r="V2628" i="6"/>
  <c r="V2629" i="6"/>
  <c r="V2630" i="6"/>
  <c r="V2631" i="6"/>
  <c r="V2632" i="6"/>
  <c r="V2633" i="6"/>
  <c r="V2634" i="6"/>
  <c r="V2635" i="6"/>
  <c r="V2636" i="6"/>
  <c r="V2637" i="6"/>
  <c r="V2638" i="6"/>
  <c r="V2639" i="6"/>
  <c r="V2640" i="6"/>
  <c r="V2641" i="6"/>
  <c r="V2642" i="6"/>
  <c r="V2643" i="6"/>
  <c r="V2644" i="6"/>
  <c r="V2645" i="6"/>
  <c r="V2646" i="6"/>
  <c r="V2647" i="6"/>
  <c r="V2648" i="6"/>
  <c r="V2649" i="6"/>
  <c r="V2650" i="6"/>
  <c r="V2651" i="6"/>
  <c r="V2652" i="6"/>
  <c r="V2653" i="6"/>
  <c r="V2654" i="6"/>
  <c r="V2655" i="6"/>
  <c r="V2656" i="6"/>
  <c r="V2657" i="6"/>
  <c r="V2658" i="6"/>
  <c r="V2659" i="6"/>
  <c r="V2660" i="6"/>
  <c r="V2661" i="6"/>
  <c r="V2662" i="6"/>
  <c r="V2663" i="6"/>
  <c r="V2664" i="6"/>
  <c r="V2665" i="6"/>
  <c r="V2666" i="6"/>
  <c r="V2667" i="6"/>
  <c r="V2668" i="6"/>
  <c r="V2669" i="6"/>
  <c r="V2670" i="6"/>
  <c r="V2671" i="6"/>
  <c r="V2672" i="6"/>
  <c r="V2673" i="6"/>
  <c r="V2674" i="6"/>
  <c r="V2675" i="6"/>
  <c r="V2676" i="6"/>
  <c r="V2677" i="6"/>
  <c r="V2678" i="6"/>
  <c r="V2679" i="6"/>
  <c r="V2680" i="6"/>
  <c r="V2681" i="6"/>
  <c r="V2682" i="6"/>
  <c r="V2683" i="6"/>
  <c r="V2684" i="6"/>
  <c r="V2685" i="6"/>
  <c r="V2686" i="6"/>
  <c r="V2687" i="6"/>
  <c r="V2688" i="6"/>
  <c r="V2689" i="6"/>
  <c r="V2690" i="6"/>
  <c r="V2691" i="6"/>
  <c r="V2692" i="6"/>
  <c r="V2693" i="6"/>
  <c r="V2694" i="6"/>
  <c r="V2695" i="6"/>
  <c r="V2696" i="6"/>
  <c r="V2697" i="6"/>
  <c r="V2698" i="6"/>
  <c r="V2699" i="6"/>
  <c r="V2700" i="6"/>
  <c r="V2701" i="6"/>
  <c r="V2702" i="6"/>
  <c r="V2703" i="6"/>
  <c r="V2704" i="6"/>
  <c r="V2705" i="6"/>
  <c r="V2706" i="6"/>
  <c r="V2707" i="6"/>
  <c r="V2708" i="6"/>
  <c r="V2709" i="6"/>
  <c r="V2710" i="6"/>
  <c r="V2711" i="6"/>
  <c r="V2712" i="6"/>
  <c r="V2713" i="6"/>
  <c r="V2714" i="6"/>
  <c r="V2715" i="6"/>
  <c r="V2716" i="6"/>
  <c r="V2717" i="6"/>
  <c r="V2718" i="6"/>
  <c r="V2719" i="6"/>
  <c r="V2720" i="6"/>
  <c r="V2721" i="6"/>
  <c r="V2722" i="6"/>
  <c r="V2723" i="6"/>
  <c r="V2724" i="6"/>
  <c r="V2725" i="6"/>
  <c r="V2726" i="6"/>
  <c r="V2727" i="6"/>
  <c r="V2728" i="6"/>
  <c r="V2729" i="6"/>
  <c r="V2730" i="6"/>
  <c r="V2731" i="6"/>
  <c r="V2732" i="6"/>
  <c r="V2733" i="6"/>
  <c r="V2734" i="6"/>
  <c r="V2735" i="6"/>
  <c r="V2736" i="6"/>
  <c r="V2737" i="6"/>
  <c r="V2738" i="6"/>
  <c r="V2739" i="6"/>
  <c r="V2740" i="6"/>
  <c r="V2741" i="6"/>
  <c r="V2742" i="6"/>
  <c r="V2743" i="6"/>
  <c r="V2744" i="6"/>
  <c r="V2745" i="6"/>
  <c r="V2746" i="6"/>
  <c r="V2747" i="6"/>
  <c r="V2748" i="6"/>
  <c r="V2749" i="6"/>
  <c r="V2750" i="6"/>
  <c r="V2751" i="6"/>
  <c r="V2752" i="6"/>
  <c r="V2753" i="6"/>
  <c r="V2754" i="6"/>
  <c r="V2755" i="6"/>
  <c r="V2756" i="6"/>
  <c r="V2757" i="6"/>
  <c r="V2758" i="6"/>
  <c r="V2759" i="6"/>
  <c r="V2760" i="6"/>
  <c r="V2761" i="6"/>
  <c r="V2762" i="6"/>
  <c r="V2763" i="6"/>
  <c r="V2764" i="6"/>
  <c r="V2765" i="6"/>
  <c r="V2766" i="6"/>
  <c r="V2767" i="6"/>
  <c r="V2768" i="6"/>
  <c r="V2769" i="6"/>
  <c r="V2770" i="6"/>
  <c r="V2771" i="6"/>
  <c r="V2772" i="6"/>
  <c r="V2773" i="6"/>
  <c r="V2774" i="6"/>
  <c r="V2775" i="6"/>
  <c r="V2776" i="6"/>
  <c r="V2777" i="6"/>
  <c r="V2778" i="6"/>
  <c r="V2779" i="6"/>
  <c r="V2780" i="6"/>
  <c r="V2781" i="6"/>
  <c r="V2782" i="6"/>
  <c r="V2783" i="6"/>
  <c r="V2784" i="6"/>
  <c r="V2785" i="6"/>
  <c r="V2786" i="6"/>
  <c r="V2787" i="6"/>
  <c r="V2788" i="6"/>
  <c r="V2789" i="6"/>
  <c r="V2790" i="6"/>
  <c r="V2791" i="6"/>
  <c r="V2792" i="6"/>
  <c r="V2793" i="6"/>
  <c r="V2794" i="6"/>
  <c r="V2795" i="6"/>
  <c r="V2796" i="6"/>
  <c r="V2797" i="6"/>
  <c r="V2798" i="6"/>
  <c r="V2799" i="6"/>
  <c r="V2800" i="6"/>
  <c r="V2801" i="6"/>
  <c r="V2802" i="6"/>
  <c r="V2803" i="6"/>
  <c r="V2804" i="6"/>
  <c r="V2805" i="6"/>
  <c r="V2806" i="6"/>
  <c r="V2807" i="6"/>
  <c r="V2808" i="6"/>
  <c r="V2809" i="6"/>
  <c r="V2810" i="6"/>
  <c r="V2811" i="6"/>
  <c r="V2812" i="6"/>
  <c r="V2813" i="6"/>
  <c r="V2814" i="6"/>
  <c r="V2815" i="6"/>
  <c r="V2816" i="6"/>
  <c r="V2817" i="6"/>
  <c r="V2818" i="6"/>
  <c r="V2819" i="6"/>
  <c r="V2820" i="6"/>
  <c r="V2821" i="6"/>
  <c r="V2822" i="6"/>
  <c r="V2823" i="6"/>
  <c r="V2824" i="6"/>
  <c r="V2825" i="6"/>
  <c r="V2826" i="6"/>
  <c r="V2827" i="6"/>
  <c r="V2828" i="6"/>
  <c r="V2829" i="6"/>
  <c r="V2830" i="6"/>
  <c r="V2831" i="6"/>
  <c r="V2832" i="6"/>
  <c r="V2833" i="6"/>
  <c r="V2834" i="6"/>
  <c r="V2835" i="6"/>
  <c r="V2836" i="6"/>
  <c r="V2837" i="6"/>
  <c r="V2838" i="6"/>
  <c r="V2839" i="6"/>
  <c r="V2840" i="6"/>
  <c r="V2841" i="6"/>
  <c r="V2842" i="6"/>
  <c r="V2843" i="6"/>
  <c r="V2844" i="6"/>
  <c r="V2845" i="6"/>
  <c r="V2846" i="6"/>
  <c r="V2847" i="6"/>
  <c r="V2848" i="6"/>
  <c r="V2849" i="6"/>
  <c r="V2850" i="6"/>
  <c r="V2851" i="6"/>
  <c r="V2852" i="6"/>
  <c r="V2853" i="6"/>
  <c r="V2854" i="6"/>
  <c r="V2855" i="6"/>
  <c r="V2856" i="6"/>
  <c r="V2857" i="6"/>
  <c r="V2858" i="6"/>
  <c r="V2859" i="6"/>
  <c r="V2860" i="6"/>
  <c r="V2861" i="6"/>
  <c r="V2862" i="6"/>
  <c r="V2863" i="6"/>
  <c r="V2864" i="6"/>
  <c r="V2865" i="6"/>
  <c r="V2866" i="6"/>
  <c r="V2867" i="6"/>
  <c r="V2868" i="6"/>
  <c r="V2869" i="6"/>
  <c r="V2870" i="6"/>
  <c r="V2871" i="6"/>
  <c r="V2872" i="6"/>
  <c r="V2873" i="6"/>
  <c r="V2874" i="6"/>
  <c r="V2875" i="6"/>
  <c r="V2876" i="6"/>
  <c r="V2877" i="6"/>
  <c r="V2878" i="6"/>
  <c r="V2879" i="6"/>
  <c r="V2880" i="6"/>
  <c r="V2881" i="6"/>
  <c r="V2882" i="6"/>
  <c r="V2883" i="6"/>
  <c r="V2884" i="6"/>
  <c r="V2885" i="6"/>
  <c r="V2886" i="6"/>
  <c r="V2887" i="6"/>
  <c r="V2888" i="6"/>
  <c r="V2889" i="6"/>
  <c r="V2890" i="6"/>
  <c r="V2891" i="6"/>
  <c r="V2892" i="6"/>
  <c r="V2893" i="6"/>
  <c r="V2894" i="6"/>
  <c r="V2895" i="6"/>
  <c r="V2896" i="6"/>
  <c r="V2897" i="6"/>
  <c r="V2898" i="6"/>
  <c r="V2899" i="6"/>
  <c r="V2900" i="6"/>
  <c r="V2901" i="6"/>
  <c r="V2902" i="6"/>
  <c r="V2903" i="6"/>
  <c r="V2904" i="6"/>
  <c r="V2905" i="6"/>
  <c r="V2906" i="6"/>
  <c r="V2907" i="6"/>
  <c r="V2908" i="6"/>
  <c r="V2909" i="6"/>
  <c r="V2910" i="6"/>
  <c r="V2911" i="6"/>
  <c r="V2912" i="6"/>
  <c r="V2913" i="6"/>
  <c r="V2914" i="6"/>
  <c r="V2915" i="6"/>
  <c r="V2916" i="6"/>
  <c r="V2917" i="6"/>
  <c r="V2918" i="6"/>
  <c r="V2919" i="6"/>
  <c r="V2920" i="6"/>
  <c r="V2921" i="6"/>
  <c r="V2922" i="6"/>
  <c r="V2923" i="6"/>
  <c r="V2924" i="6"/>
  <c r="V2925" i="6"/>
  <c r="V2926" i="6"/>
  <c r="V2927" i="6"/>
  <c r="V2928" i="6"/>
  <c r="V2929" i="6"/>
  <c r="V2930" i="6"/>
  <c r="V2931" i="6"/>
  <c r="V2932" i="6"/>
  <c r="V2933" i="6"/>
  <c r="V2934" i="6"/>
  <c r="V2935" i="6"/>
  <c r="V2936" i="6"/>
  <c r="V2937" i="6"/>
  <c r="V2938" i="6"/>
  <c r="V2939" i="6"/>
  <c r="V2940" i="6"/>
  <c r="V2941" i="6"/>
  <c r="V2942" i="6"/>
  <c r="V2943" i="6"/>
  <c r="V2944" i="6"/>
  <c r="V2945" i="6"/>
  <c r="V2946" i="6"/>
  <c r="V2947" i="6"/>
  <c r="V2948" i="6"/>
  <c r="V2949" i="6"/>
  <c r="V2950" i="6"/>
  <c r="V2951" i="6"/>
  <c r="V2952" i="6"/>
  <c r="V2953" i="6"/>
  <c r="V2954" i="6"/>
  <c r="V2955" i="6"/>
  <c r="V2956" i="6"/>
  <c r="V2957" i="6"/>
  <c r="V2958" i="6"/>
  <c r="V2959" i="6"/>
  <c r="V2960" i="6"/>
  <c r="V2961" i="6"/>
  <c r="V2962" i="6"/>
  <c r="V2963" i="6"/>
  <c r="V2964" i="6"/>
  <c r="V2965" i="6"/>
  <c r="V2966" i="6"/>
  <c r="V2967" i="6"/>
  <c r="V2968" i="6"/>
  <c r="V2969" i="6"/>
  <c r="V2970" i="6"/>
  <c r="V2971" i="6"/>
  <c r="V2972" i="6"/>
  <c r="V2973" i="6"/>
  <c r="V2974" i="6"/>
  <c r="V2975" i="6"/>
  <c r="V2976" i="6"/>
  <c r="V2977" i="6"/>
  <c r="V2978" i="6"/>
  <c r="V2979" i="6"/>
  <c r="V2980" i="6"/>
  <c r="V2981" i="6"/>
  <c r="V2982" i="6"/>
  <c r="V2983" i="6"/>
  <c r="V2984" i="6"/>
  <c r="V2985" i="6"/>
  <c r="V2986" i="6"/>
  <c r="V2987" i="6"/>
  <c r="V2988" i="6"/>
  <c r="V2989" i="6"/>
  <c r="V2990" i="6"/>
  <c r="V2991" i="6"/>
  <c r="V2992" i="6"/>
  <c r="V2993" i="6"/>
  <c r="V2994" i="6"/>
  <c r="V2995" i="6"/>
  <c r="V2996" i="6"/>
  <c r="V2997" i="6"/>
  <c r="V2998" i="6"/>
  <c r="V2999" i="6"/>
  <c r="V3000" i="6"/>
  <c r="V3001" i="6"/>
  <c r="V3002" i="6"/>
  <c r="V3003" i="6"/>
  <c r="V3004" i="6"/>
  <c r="V3005" i="6"/>
  <c r="V3006" i="6"/>
  <c r="V3007" i="6"/>
  <c r="V3008" i="6"/>
  <c r="V3009" i="6"/>
  <c r="V3010" i="6"/>
  <c r="V3011" i="6"/>
  <c r="V3012" i="6"/>
  <c r="V3013" i="6"/>
  <c r="V3014" i="6"/>
  <c r="V3015" i="6"/>
  <c r="V3016" i="6"/>
  <c r="V3017" i="6"/>
  <c r="V3018" i="6"/>
  <c r="V3019" i="6"/>
  <c r="V3020" i="6"/>
  <c r="V3021" i="6"/>
  <c r="V3022" i="6"/>
  <c r="V3023" i="6"/>
  <c r="V3024" i="6"/>
  <c r="V3025" i="6"/>
  <c r="V3026" i="6"/>
  <c r="V3027" i="6"/>
  <c r="V3028" i="6"/>
  <c r="V3029" i="6"/>
  <c r="V3030" i="6"/>
  <c r="V3031" i="6"/>
  <c r="V3032" i="6"/>
  <c r="V3033" i="6"/>
  <c r="V3034" i="6"/>
  <c r="V3035" i="6"/>
  <c r="V3036" i="6"/>
  <c r="V3037" i="6"/>
  <c r="V3038" i="6"/>
  <c r="V3039" i="6"/>
  <c r="V3040" i="6"/>
  <c r="V3041" i="6"/>
  <c r="V3042" i="6"/>
  <c r="V3043" i="6"/>
  <c r="V3044" i="6"/>
  <c r="V3045" i="6"/>
  <c r="V3046" i="6"/>
  <c r="V3047" i="6"/>
  <c r="V3048" i="6"/>
  <c r="V3049" i="6"/>
  <c r="V3050" i="6"/>
  <c r="V3051" i="6"/>
  <c r="V3052" i="6"/>
  <c r="V3053" i="6"/>
  <c r="V3054" i="6"/>
  <c r="V3055" i="6"/>
  <c r="V3056" i="6"/>
  <c r="V3057" i="6"/>
  <c r="V3058" i="6"/>
  <c r="V3059" i="6"/>
  <c r="V3060" i="6"/>
  <c r="V3061" i="6"/>
  <c r="V3062" i="6"/>
  <c r="V3063" i="6"/>
  <c r="V3064" i="6"/>
  <c r="V3065" i="6"/>
  <c r="V3066" i="6"/>
  <c r="V3067" i="6"/>
  <c r="V3068" i="6"/>
  <c r="V3069" i="6"/>
  <c r="V3070" i="6"/>
  <c r="V3071" i="6"/>
  <c r="V3072" i="6"/>
  <c r="V3073" i="6"/>
  <c r="V3074" i="6"/>
  <c r="V3075" i="6"/>
  <c r="V3076" i="6"/>
  <c r="V3077" i="6"/>
  <c r="V3078" i="6"/>
  <c r="V3079" i="6"/>
  <c r="V3080" i="6"/>
  <c r="V3081" i="6"/>
  <c r="V3082" i="6"/>
  <c r="V3083" i="6"/>
  <c r="V3084" i="6"/>
  <c r="V3085" i="6"/>
  <c r="V3086" i="6"/>
  <c r="V3087" i="6"/>
  <c r="V3088" i="6"/>
  <c r="V3089" i="6"/>
  <c r="V3090" i="6"/>
  <c r="V3091" i="6"/>
  <c r="V3092" i="6"/>
  <c r="V3093" i="6"/>
  <c r="V3094" i="6"/>
  <c r="V3095" i="6"/>
  <c r="V3096" i="6"/>
  <c r="V3097" i="6"/>
  <c r="V3098" i="6"/>
  <c r="V3099" i="6"/>
  <c r="V3100" i="6"/>
  <c r="V3101" i="6"/>
  <c r="V3102" i="6"/>
  <c r="V3103" i="6"/>
  <c r="V3104" i="6"/>
  <c r="V3105" i="6"/>
  <c r="V3106" i="6"/>
  <c r="V3107" i="6"/>
  <c r="V3108" i="6"/>
  <c r="V3109" i="6"/>
  <c r="V3110" i="6"/>
  <c r="V3111" i="6"/>
  <c r="V3112" i="6"/>
  <c r="V3113" i="6"/>
  <c r="V3114" i="6"/>
  <c r="V3115" i="6"/>
  <c r="V3116" i="6"/>
  <c r="V3117" i="6"/>
  <c r="V3118" i="6"/>
  <c r="V3119" i="6"/>
  <c r="V3120" i="6"/>
  <c r="V3121" i="6"/>
  <c r="V3122" i="6"/>
  <c r="V3123" i="6"/>
  <c r="V3124" i="6"/>
  <c r="V3125" i="6"/>
  <c r="V3126" i="6"/>
  <c r="V3127" i="6"/>
  <c r="V3128" i="6"/>
  <c r="V3129" i="6"/>
  <c r="V3130" i="6"/>
  <c r="V3131" i="6"/>
  <c r="V3132" i="6"/>
  <c r="V3133" i="6"/>
  <c r="V3134" i="6"/>
  <c r="V3135" i="6"/>
  <c r="V3136" i="6"/>
  <c r="V3137" i="6"/>
  <c r="V3138" i="6"/>
  <c r="V3139" i="6"/>
  <c r="V3140" i="6"/>
  <c r="V3141" i="6"/>
  <c r="V3142" i="6"/>
  <c r="V3143" i="6"/>
  <c r="V3144" i="6"/>
  <c r="V3145" i="6"/>
  <c r="V3146" i="6"/>
  <c r="V3147" i="6"/>
  <c r="V3148" i="6"/>
  <c r="V3149" i="6"/>
  <c r="V3150" i="6"/>
  <c r="V3151" i="6"/>
  <c r="V3152" i="6"/>
  <c r="V3153" i="6"/>
  <c r="V3154" i="6"/>
  <c r="V3155" i="6"/>
  <c r="V3156" i="6"/>
  <c r="V3157" i="6"/>
  <c r="V3158" i="6"/>
  <c r="V3159" i="6"/>
  <c r="V3160" i="6"/>
  <c r="V3161" i="6"/>
  <c r="V3162" i="6"/>
  <c r="V3163" i="6"/>
  <c r="V3164" i="6"/>
  <c r="V3165" i="6"/>
  <c r="V3166" i="6"/>
  <c r="V3167" i="6"/>
  <c r="V3168" i="6"/>
  <c r="V3169" i="6"/>
  <c r="V3170" i="6"/>
  <c r="V3171" i="6"/>
  <c r="V3172" i="6"/>
  <c r="V3173" i="6"/>
  <c r="V3174" i="6"/>
  <c r="V3175" i="6"/>
  <c r="V3176" i="6"/>
  <c r="V3177" i="6"/>
  <c r="V3178" i="6"/>
  <c r="V3179" i="6"/>
  <c r="V3180" i="6"/>
  <c r="V3181" i="6"/>
  <c r="V3182" i="6"/>
  <c r="V3183" i="6"/>
  <c r="V3184" i="6"/>
  <c r="V3185" i="6"/>
  <c r="V3186" i="6"/>
  <c r="V3187" i="6"/>
  <c r="V3188" i="6"/>
  <c r="V3189" i="6"/>
  <c r="V3190" i="6"/>
  <c r="V3191" i="6"/>
  <c r="V3192" i="6"/>
  <c r="V3193" i="6"/>
  <c r="V3194" i="6"/>
  <c r="V3195" i="6"/>
  <c r="V3196" i="6"/>
  <c r="V3197" i="6"/>
  <c r="V3198" i="6"/>
  <c r="V3199" i="6"/>
  <c r="V3200" i="6"/>
  <c r="V3201" i="6"/>
  <c r="V3202" i="6"/>
  <c r="V3203" i="6"/>
  <c r="V3204" i="6"/>
  <c r="V3205" i="6"/>
  <c r="V3206" i="6"/>
  <c r="V3207" i="6"/>
  <c r="V3208" i="6"/>
  <c r="V3209" i="6"/>
  <c r="V3210" i="6"/>
  <c r="V3211" i="6"/>
  <c r="V3212" i="6"/>
  <c r="V3213" i="6"/>
  <c r="V3214" i="6"/>
  <c r="V3215" i="6"/>
  <c r="V3216" i="6"/>
  <c r="V3217" i="6"/>
  <c r="V3218" i="6"/>
  <c r="V3219" i="6"/>
  <c r="V3220" i="6"/>
  <c r="V3221" i="6"/>
  <c r="V3222" i="6"/>
  <c r="V3223" i="6"/>
  <c r="V3224" i="6"/>
  <c r="V3225" i="6"/>
  <c r="V3226" i="6"/>
  <c r="V3227" i="6"/>
  <c r="V3228" i="6"/>
  <c r="V3229" i="6"/>
  <c r="V3230" i="6"/>
  <c r="V3231" i="6"/>
  <c r="V3232" i="6"/>
  <c r="V3233" i="6"/>
  <c r="V3234" i="6"/>
  <c r="V3235" i="6"/>
  <c r="V3236" i="6"/>
  <c r="V3237" i="6"/>
  <c r="V3238" i="6"/>
  <c r="V3239" i="6"/>
  <c r="V3240" i="6"/>
  <c r="V3241" i="6"/>
  <c r="V3242" i="6"/>
  <c r="V3243" i="6"/>
  <c r="V3244" i="6"/>
  <c r="V3245" i="6"/>
  <c r="V3246" i="6"/>
  <c r="V3247" i="6"/>
  <c r="V3248" i="6"/>
  <c r="V3249" i="6"/>
  <c r="V3250" i="6"/>
  <c r="V3251" i="6"/>
  <c r="V3252" i="6"/>
  <c r="V3253" i="6"/>
  <c r="V3254" i="6"/>
  <c r="V3255" i="6"/>
  <c r="V3256" i="6"/>
  <c r="V3257" i="6"/>
  <c r="V3258" i="6"/>
  <c r="V3259" i="6"/>
  <c r="V3260" i="6"/>
  <c r="V3261" i="6"/>
  <c r="V3262" i="6"/>
  <c r="V3263" i="6"/>
  <c r="V3264" i="6"/>
  <c r="V3265" i="6"/>
  <c r="V3266" i="6"/>
  <c r="V3267" i="6"/>
  <c r="V3268" i="6"/>
  <c r="V3269" i="6"/>
  <c r="V3270" i="6"/>
  <c r="V3271" i="6"/>
  <c r="V3272" i="6"/>
  <c r="V3273" i="6"/>
  <c r="V3274" i="6"/>
  <c r="V3275" i="6"/>
  <c r="V3276" i="6"/>
  <c r="V3277" i="6"/>
  <c r="V3278" i="6"/>
  <c r="V3279" i="6"/>
  <c r="V3280" i="6"/>
  <c r="V3281" i="6"/>
  <c r="V3282" i="6"/>
  <c r="V3283" i="6"/>
  <c r="V3284" i="6"/>
  <c r="V3285" i="6"/>
  <c r="V3286" i="6"/>
  <c r="V3287" i="6"/>
  <c r="V3288" i="6"/>
  <c r="V3289" i="6"/>
  <c r="V3290" i="6"/>
  <c r="V3291" i="6"/>
  <c r="V3292" i="6"/>
  <c r="V3293" i="6"/>
  <c r="V3294" i="6"/>
  <c r="V3295" i="6"/>
  <c r="V3296" i="6"/>
  <c r="V3297" i="6"/>
  <c r="V3298" i="6"/>
  <c r="V3299" i="6"/>
  <c r="V3300" i="6"/>
  <c r="V3301" i="6"/>
  <c r="V3302" i="6"/>
  <c r="V3303" i="6"/>
  <c r="V3304" i="6"/>
  <c r="V3305" i="6"/>
  <c r="V3306" i="6"/>
  <c r="V3307" i="6"/>
  <c r="V3308" i="6"/>
  <c r="V3309" i="6"/>
  <c r="V3310" i="6"/>
  <c r="V3311" i="6"/>
  <c r="V3312" i="6"/>
  <c r="V3313" i="6"/>
  <c r="V3314" i="6"/>
  <c r="V3315" i="6"/>
  <c r="V3316" i="6"/>
  <c r="V3317" i="6"/>
  <c r="V3318" i="6"/>
  <c r="V3319" i="6"/>
  <c r="V3320" i="6"/>
  <c r="V3321" i="6"/>
  <c r="V3322" i="6"/>
  <c r="V3323" i="6"/>
  <c r="V3324" i="6"/>
  <c r="V3325" i="6"/>
  <c r="V3326" i="6"/>
  <c r="V3327" i="6"/>
  <c r="V3328" i="6"/>
  <c r="V3329" i="6"/>
  <c r="V3330" i="6"/>
  <c r="V3331" i="6"/>
  <c r="V3332" i="6"/>
  <c r="V3333" i="6"/>
  <c r="V3334" i="6"/>
  <c r="V3335" i="6"/>
  <c r="V3336" i="6"/>
  <c r="V3337" i="6"/>
  <c r="V3338" i="6"/>
  <c r="V3339" i="6"/>
  <c r="V3340" i="6"/>
  <c r="V3341" i="6"/>
  <c r="V3342" i="6"/>
  <c r="V3343" i="6"/>
  <c r="V3344" i="6"/>
  <c r="V3345" i="6"/>
  <c r="V3346" i="6"/>
  <c r="V3347" i="6"/>
  <c r="V3348" i="6"/>
  <c r="V3349" i="6"/>
  <c r="V3350" i="6"/>
  <c r="V3351" i="6"/>
  <c r="V3352" i="6"/>
  <c r="V3353" i="6"/>
  <c r="V3354" i="6"/>
  <c r="V3355" i="6"/>
  <c r="V3356" i="6"/>
  <c r="V3357" i="6"/>
  <c r="V3358" i="6"/>
  <c r="V3359" i="6"/>
  <c r="V3360" i="6"/>
  <c r="V3361" i="6"/>
  <c r="V3362" i="6"/>
  <c r="V3363" i="6"/>
  <c r="V3364" i="6"/>
  <c r="V3365" i="6"/>
  <c r="V3366" i="6"/>
  <c r="V3367" i="6"/>
  <c r="V3368" i="6"/>
  <c r="V3369" i="6"/>
  <c r="V3370" i="6"/>
  <c r="V3371" i="6"/>
  <c r="V3372" i="6"/>
  <c r="V3373" i="6"/>
  <c r="V3374" i="6"/>
  <c r="V3375" i="6"/>
  <c r="V3376" i="6"/>
  <c r="V3377" i="6"/>
  <c r="V3378" i="6"/>
  <c r="V3379" i="6"/>
  <c r="V3380" i="6"/>
  <c r="V3381" i="6"/>
  <c r="V3382" i="6"/>
  <c r="V3383" i="6"/>
  <c r="V3384" i="6"/>
  <c r="V3385" i="6"/>
  <c r="V3386" i="6"/>
  <c r="V3387" i="6"/>
  <c r="V3388" i="6"/>
  <c r="V3389" i="6"/>
  <c r="V3390" i="6"/>
  <c r="V3391" i="6"/>
  <c r="V3392" i="6"/>
  <c r="V3393" i="6"/>
  <c r="V3394" i="6"/>
  <c r="V3395" i="6"/>
  <c r="V3396" i="6"/>
  <c r="V3397" i="6"/>
  <c r="V3398" i="6"/>
  <c r="V3399" i="6"/>
  <c r="V3400" i="6"/>
  <c r="V3401" i="6"/>
  <c r="V3402" i="6"/>
  <c r="V3403" i="6"/>
  <c r="V3404" i="6"/>
  <c r="V3405" i="6"/>
  <c r="V3406" i="6"/>
  <c r="V3407" i="6"/>
  <c r="V3408" i="6"/>
  <c r="V3409" i="6"/>
  <c r="V3410" i="6"/>
  <c r="V3411" i="6"/>
  <c r="V3412" i="6"/>
  <c r="V3413" i="6"/>
  <c r="V3414" i="6"/>
  <c r="V3415" i="6"/>
  <c r="V3416" i="6"/>
  <c r="V3417" i="6"/>
  <c r="V3418" i="6"/>
  <c r="V3419" i="6"/>
  <c r="V3420" i="6"/>
  <c r="V3421" i="6"/>
  <c r="V3422" i="6"/>
  <c r="V3423" i="6"/>
  <c r="V3424" i="6"/>
  <c r="V3425" i="6"/>
  <c r="V3426" i="6"/>
  <c r="V3427" i="6"/>
  <c r="V3428" i="6"/>
  <c r="V3429" i="6"/>
  <c r="V3430" i="6"/>
  <c r="V3431" i="6"/>
  <c r="V3432" i="6"/>
  <c r="V3433" i="6"/>
  <c r="V3434" i="6"/>
  <c r="V3435" i="6"/>
  <c r="V3436" i="6"/>
  <c r="V3437" i="6"/>
  <c r="V3438" i="6"/>
  <c r="V3439" i="6"/>
  <c r="V3440" i="6"/>
  <c r="V3441" i="6"/>
  <c r="V3442" i="6"/>
  <c r="V3443" i="6"/>
  <c r="V3444" i="6"/>
  <c r="V3445" i="6"/>
  <c r="V3446" i="6"/>
  <c r="V3447" i="6"/>
  <c r="V3448" i="6"/>
  <c r="V3449" i="6"/>
  <c r="V3450" i="6"/>
  <c r="V3451" i="6"/>
  <c r="V3452" i="6"/>
  <c r="V3453" i="6"/>
  <c r="V3454" i="6"/>
  <c r="V3455" i="6"/>
  <c r="V3456" i="6"/>
  <c r="V3457" i="6"/>
  <c r="V3458" i="6"/>
  <c r="V3459" i="6"/>
  <c r="V3460" i="6"/>
  <c r="V3461" i="6"/>
  <c r="V3462" i="6"/>
  <c r="V3463" i="6"/>
  <c r="V3464" i="6"/>
  <c r="V3465" i="6"/>
  <c r="V3466" i="6"/>
  <c r="V3467" i="6"/>
  <c r="V3468" i="6"/>
  <c r="V3469" i="6"/>
  <c r="V3470" i="6"/>
  <c r="V3471" i="6"/>
  <c r="V3472" i="6"/>
  <c r="V3473" i="6"/>
  <c r="V3474" i="6"/>
  <c r="V3475" i="6"/>
  <c r="V3476" i="6"/>
  <c r="V3477" i="6"/>
  <c r="V3478" i="6"/>
  <c r="V3479" i="6"/>
  <c r="V3480" i="6"/>
  <c r="V3481" i="6"/>
  <c r="V3482" i="6"/>
  <c r="V3483" i="6"/>
  <c r="V3484" i="6"/>
  <c r="V3485" i="6"/>
  <c r="V3486" i="6"/>
  <c r="V3487" i="6"/>
  <c r="V3488" i="6"/>
  <c r="V3489" i="6"/>
  <c r="V3490" i="6"/>
  <c r="V3491" i="6"/>
  <c r="V3492" i="6"/>
  <c r="V3493" i="6"/>
  <c r="V3494" i="6"/>
  <c r="V3495" i="6"/>
  <c r="V3496" i="6"/>
  <c r="V3497" i="6"/>
  <c r="V3498" i="6"/>
  <c r="V3499" i="6"/>
  <c r="V3500" i="6"/>
  <c r="V3501" i="6"/>
  <c r="V3502" i="6"/>
  <c r="V3503" i="6"/>
  <c r="V3504" i="6"/>
  <c r="V3505" i="6"/>
  <c r="V3506" i="6"/>
  <c r="V3507" i="6"/>
  <c r="V3508" i="6"/>
  <c r="V3509" i="6"/>
  <c r="V3510" i="6"/>
  <c r="V3511" i="6"/>
  <c r="V3512" i="6"/>
  <c r="V3513" i="6"/>
  <c r="V3514" i="6"/>
  <c r="V3515" i="6"/>
  <c r="V3516" i="6"/>
  <c r="V3517" i="6"/>
  <c r="V3518" i="6"/>
  <c r="V3519" i="6"/>
  <c r="V3520" i="6"/>
  <c r="V3521" i="6"/>
  <c r="V3522" i="6"/>
  <c r="V3523" i="6"/>
  <c r="V3524" i="6"/>
  <c r="V3525" i="6"/>
  <c r="V3526" i="6"/>
  <c r="V3527" i="6"/>
  <c r="V3528" i="6"/>
  <c r="V3529" i="6"/>
  <c r="V3530" i="6"/>
  <c r="V3531" i="6"/>
  <c r="V3532" i="6"/>
  <c r="V3533" i="6"/>
  <c r="V3534" i="6"/>
  <c r="V3535" i="6"/>
  <c r="V3536" i="6"/>
  <c r="V3537" i="6"/>
  <c r="V3538" i="6"/>
  <c r="V3539" i="6"/>
  <c r="V3540" i="6"/>
  <c r="V3541" i="6"/>
  <c r="V3542" i="6"/>
  <c r="V3543" i="6"/>
  <c r="V3544" i="6"/>
  <c r="V3545" i="6"/>
  <c r="V3546" i="6"/>
  <c r="V3547" i="6"/>
  <c r="V3548" i="6"/>
  <c r="V3549" i="6"/>
  <c r="V3550" i="6"/>
  <c r="V3551" i="6"/>
  <c r="V3552" i="6"/>
  <c r="V3553" i="6"/>
  <c r="V3554" i="6"/>
  <c r="V3555" i="6"/>
  <c r="V3556" i="6"/>
  <c r="V3557" i="6"/>
  <c r="V3558" i="6"/>
  <c r="V3559" i="6"/>
  <c r="V3560" i="6"/>
  <c r="V3561" i="6"/>
  <c r="V3562" i="6"/>
  <c r="V3563" i="6"/>
  <c r="V3564" i="6"/>
  <c r="V3565" i="6"/>
  <c r="V3566" i="6"/>
  <c r="V3567" i="6"/>
  <c r="V3568" i="6"/>
  <c r="V3569" i="6"/>
  <c r="V3570" i="6"/>
  <c r="V3571" i="6"/>
  <c r="V3572" i="6"/>
  <c r="V3573" i="6"/>
  <c r="V3574" i="6"/>
  <c r="V3575" i="6"/>
  <c r="V3576" i="6"/>
  <c r="V3577" i="6"/>
  <c r="V3578" i="6"/>
  <c r="V3579" i="6"/>
  <c r="V3580" i="6"/>
  <c r="V3581" i="6"/>
  <c r="V3582" i="6"/>
  <c r="V3583" i="6"/>
  <c r="V3584" i="6"/>
  <c r="V3585" i="6"/>
  <c r="V3586" i="6"/>
  <c r="V3587" i="6"/>
  <c r="V3588" i="6"/>
  <c r="V3589" i="6"/>
  <c r="V3590" i="6"/>
  <c r="V3591" i="6"/>
  <c r="V3592" i="6"/>
  <c r="V3593" i="6"/>
  <c r="V3594" i="6"/>
  <c r="V3595" i="6"/>
  <c r="V3596" i="6"/>
  <c r="V3597" i="6"/>
  <c r="V3598" i="6"/>
  <c r="V3599" i="6"/>
  <c r="V3600" i="6"/>
  <c r="V3601" i="6"/>
  <c r="V3602" i="6"/>
  <c r="V3603" i="6"/>
  <c r="V3604" i="6"/>
  <c r="V3605" i="6"/>
  <c r="V3606" i="6"/>
  <c r="V3607" i="6"/>
  <c r="V3608" i="6"/>
  <c r="V3609" i="6"/>
  <c r="V3610" i="6"/>
  <c r="V3611" i="6"/>
  <c r="V3612" i="6"/>
  <c r="V3613" i="6"/>
  <c r="V3614" i="6"/>
  <c r="V3615" i="6"/>
  <c r="V3616" i="6"/>
  <c r="V3617" i="6"/>
  <c r="V3618" i="6"/>
  <c r="V3619" i="6"/>
  <c r="V3620" i="6"/>
  <c r="V3621" i="6"/>
  <c r="V3622" i="6"/>
  <c r="V3623" i="6"/>
  <c r="V3624" i="6"/>
  <c r="V3625" i="6"/>
  <c r="V3626" i="6"/>
  <c r="V3627" i="6"/>
  <c r="V3628" i="6"/>
  <c r="V3629" i="6"/>
  <c r="V3630" i="6"/>
  <c r="V3631" i="6"/>
  <c r="V3632" i="6"/>
  <c r="V3633" i="6"/>
  <c r="V3634" i="6"/>
  <c r="V3635" i="6"/>
  <c r="V3636" i="6"/>
  <c r="V3637" i="6"/>
  <c r="V3638" i="6"/>
  <c r="V3639" i="6"/>
  <c r="V3640" i="6"/>
  <c r="V3641" i="6"/>
  <c r="V3642" i="6"/>
  <c r="V3643" i="6"/>
  <c r="V3644" i="6"/>
  <c r="V3645" i="6"/>
  <c r="V3646" i="6"/>
  <c r="V3647" i="6"/>
  <c r="V3648" i="6"/>
  <c r="V3649" i="6"/>
  <c r="V3650" i="6"/>
  <c r="V3651" i="6"/>
  <c r="V3652" i="6"/>
  <c r="V3653" i="6"/>
  <c r="V3654" i="6"/>
  <c r="V3655" i="6"/>
  <c r="V3656" i="6"/>
  <c r="V3657" i="6"/>
  <c r="V3658" i="6"/>
  <c r="V3659" i="6"/>
  <c r="V3660" i="6"/>
  <c r="V3661" i="6"/>
  <c r="V3662" i="6"/>
  <c r="V3663" i="6"/>
  <c r="V3664" i="6"/>
  <c r="V3665" i="6"/>
  <c r="V3666" i="6"/>
  <c r="V3667" i="6"/>
  <c r="V3668" i="6"/>
  <c r="V3669" i="6"/>
  <c r="V3670" i="6"/>
  <c r="V3671" i="6"/>
  <c r="V3672" i="6"/>
  <c r="V3673" i="6"/>
  <c r="V3674" i="6"/>
  <c r="V3675" i="6"/>
  <c r="V3676" i="6"/>
  <c r="V3677" i="6"/>
  <c r="V3678" i="6"/>
  <c r="V3679" i="6"/>
  <c r="V3680" i="6"/>
  <c r="V3681" i="6"/>
  <c r="V3682" i="6"/>
  <c r="V3683" i="6"/>
  <c r="V3684" i="6"/>
  <c r="V3685" i="6"/>
  <c r="V3686" i="6"/>
  <c r="V3687" i="6"/>
  <c r="V3688" i="6"/>
  <c r="V3689" i="6"/>
  <c r="V3690" i="6"/>
  <c r="V3691" i="6"/>
  <c r="V3692" i="6"/>
  <c r="V3693" i="6"/>
  <c r="V3694" i="6"/>
  <c r="V3695" i="6"/>
  <c r="V3696" i="6"/>
  <c r="V3697" i="6"/>
  <c r="V3698" i="6"/>
  <c r="V3699" i="6"/>
  <c r="V3700" i="6"/>
  <c r="V3701" i="6"/>
  <c r="V3702" i="6"/>
  <c r="V3703" i="6"/>
  <c r="V3704" i="6"/>
  <c r="V3705" i="6"/>
  <c r="V3706" i="6"/>
  <c r="V3707" i="6"/>
  <c r="V3708" i="6"/>
  <c r="V3709" i="6"/>
  <c r="V3710" i="6"/>
  <c r="V3711" i="6"/>
  <c r="V3712" i="6"/>
  <c r="V3713" i="6"/>
  <c r="V3714" i="6"/>
  <c r="V3715" i="6"/>
  <c r="V3716" i="6"/>
  <c r="V3717" i="6"/>
  <c r="V3718" i="6"/>
  <c r="V3719" i="6"/>
  <c r="V3720" i="6"/>
  <c r="V3721" i="6"/>
  <c r="V3722" i="6"/>
  <c r="V3723" i="6"/>
  <c r="V3724" i="6"/>
  <c r="V3725" i="6"/>
  <c r="V3726" i="6"/>
  <c r="V3727" i="6"/>
  <c r="V3728" i="6"/>
  <c r="V3729" i="6"/>
  <c r="V3730" i="6"/>
  <c r="V3731" i="6"/>
  <c r="V3732" i="6"/>
  <c r="V3733" i="6"/>
  <c r="V3734" i="6"/>
  <c r="V3735" i="6"/>
  <c r="V3736" i="6"/>
  <c r="V3737" i="6"/>
  <c r="V3738" i="6"/>
  <c r="V3739" i="6"/>
  <c r="V3740" i="6"/>
  <c r="V3741" i="6"/>
  <c r="V3742" i="6"/>
  <c r="V3743" i="6"/>
  <c r="V3744" i="6"/>
  <c r="V3745" i="6"/>
  <c r="V3746" i="6"/>
  <c r="V3747" i="6"/>
  <c r="V3748" i="6"/>
  <c r="V3749" i="6"/>
  <c r="V3750" i="6"/>
  <c r="V3751" i="6"/>
  <c r="V3752" i="6"/>
  <c r="V3753" i="6"/>
  <c r="V3754" i="6"/>
  <c r="V3755" i="6"/>
  <c r="V3756" i="6"/>
  <c r="V3757" i="6"/>
  <c r="V3758" i="6"/>
  <c r="V3759" i="6"/>
  <c r="V3760" i="6"/>
  <c r="V3761" i="6"/>
  <c r="V3762" i="6"/>
  <c r="V3763" i="6"/>
  <c r="V3764" i="6"/>
  <c r="V3765" i="6"/>
  <c r="V3766" i="6"/>
  <c r="V3767" i="6"/>
  <c r="V3768" i="6"/>
  <c r="V3769" i="6"/>
  <c r="V3770" i="6"/>
  <c r="V3771" i="6"/>
  <c r="V3772" i="6"/>
  <c r="V3773" i="6"/>
  <c r="V3774" i="6"/>
  <c r="V3775" i="6"/>
  <c r="V3776" i="6"/>
  <c r="V3777" i="6"/>
  <c r="V3778" i="6"/>
  <c r="V3779" i="6"/>
  <c r="V3780" i="6"/>
  <c r="V3781" i="6"/>
  <c r="V3782" i="6"/>
  <c r="V3783" i="6"/>
  <c r="V3784" i="6"/>
  <c r="V3785" i="6"/>
  <c r="V3786" i="6"/>
  <c r="V3787" i="6"/>
  <c r="V3788" i="6"/>
  <c r="V3789" i="6"/>
  <c r="V3790" i="6"/>
  <c r="V3791" i="6"/>
  <c r="V3792" i="6"/>
  <c r="V3793" i="6"/>
  <c r="V3794" i="6"/>
  <c r="V3795" i="6"/>
  <c r="V3796" i="6"/>
  <c r="V3797" i="6"/>
  <c r="V3798" i="6"/>
  <c r="V3799" i="6"/>
  <c r="V3800" i="6"/>
  <c r="V3801" i="6"/>
  <c r="V3802" i="6"/>
  <c r="V3803" i="6"/>
  <c r="V3804" i="6"/>
  <c r="V3805" i="6"/>
  <c r="V3806" i="6"/>
  <c r="V3807" i="6"/>
  <c r="V3808" i="6"/>
  <c r="V3809" i="6"/>
  <c r="V3810" i="6"/>
  <c r="V3811" i="6"/>
  <c r="V3812" i="6"/>
  <c r="V3813" i="6"/>
  <c r="V3814" i="6"/>
  <c r="V3815" i="6"/>
  <c r="V3816" i="6"/>
  <c r="V3817" i="6"/>
  <c r="V3818" i="6"/>
  <c r="V3819" i="6"/>
  <c r="V3820" i="6"/>
  <c r="V3821" i="6"/>
  <c r="V3822" i="6"/>
  <c r="V3823" i="6"/>
  <c r="V3824" i="6"/>
  <c r="V3825" i="6"/>
  <c r="V3826" i="6"/>
  <c r="V3827" i="6"/>
  <c r="V3828" i="6"/>
  <c r="V3829" i="6"/>
  <c r="V3830" i="6"/>
  <c r="V3831" i="6"/>
  <c r="V3832" i="6"/>
  <c r="V3833" i="6"/>
  <c r="V3834" i="6"/>
  <c r="V3835" i="6"/>
  <c r="V3836" i="6"/>
  <c r="V3837" i="6"/>
  <c r="V3838" i="6"/>
  <c r="V3839" i="6"/>
  <c r="V3840" i="6"/>
  <c r="V3841" i="6"/>
  <c r="V3842" i="6"/>
  <c r="V3843" i="6"/>
  <c r="V3844" i="6"/>
  <c r="V3845" i="6"/>
  <c r="V3846" i="6"/>
  <c r="V3847" i="6"/>
  <c r="V3848" i="6"/>
  <c r="V3849" i="6"/>
  <c r="V3850" i="6"/>
  <c r="V3851" i="6"/>
  <c r="V3852" i="6"/>
  <c r="V3853" i="6"/>
  <c r="V3854" i="6"/>
  <c r="V3855" i="6"/>
  <c r="V3856" i="6"/>
  <c r="V3857" i="6"/>
  <c r="V3858" i="6"/>
  <c r="V3859" i="6"/>
  <c r="V3860" i="6"/>
  <c r="V3861" i="6"/>
  <c r="V3862" i="6"/>
  <c r="V3863" i="6"/>
  <c r="V3864" i="6"/>
  <c r="V3865" i="6"/>
  <c r="V3866" i="6"/>
  <c r="V3867" i="6"/>
  <c r="V3868" i="6"/>
  <c r="V3869" i="6"/>
  <c r="V3870" i="6"/>
  <c r="V3871" i="6"/>
  <c r="V3872" i="6"/>
  <c r="V3873" i="6"/>
  <c r="V3874" i="6"/>
  <c r="V3875" i="6"/>
  <c r="V3876" i="6"/>
  <c r="V3877" i="6"/>
  <c r="V3878" i="6"/>
  <c r="V3879" i="6"/>
  <c r="V3880" i="6"/>
  <c r="V3881" i="6"/>
  <c r="V3882" i="6"/>
  <c r="V3883" i="6"/>
  <c r="V3884" i="6"/>
  <c r="V3885" i="6"/>
  <c r="V3886" i="6"/>
  <c r="V3887" i="6"/>
  <c r="V3888" i="6"/>
  <c r="V3889" i="6"/>
  <c r="V3890" i="6"/>
  <c r="V3891" i="6"/>
  <c r="V3892" i="6"/>
  <c r="V3893" i="6"/>
  <c r="V3894" i="6"/>
  <c r="V3895" i="6"/>
  <c r="V3896" i="6"/>
  <c r="V3897" i="6"/>
  <c r="V3898" i="6"/>
  <c r="V3899" i="6"/>
  <c r="V3900" i="6"/>
  <c r="V3901" i="6"/>
  <c r="V3902" i="6"/>
  <c r="V3903" i="6"/>
  <c r="V3904" i="6"/>
  <c r="V3905" i="6"/>
  <c r="V3906" i="6"/>
  <c r="V3907" i="6"/>
  <c r="V3908" i="6"/>
  <c r="V3909" i="6"/>
  <c r="V3910" i="6"/>
  <c r="V3911" i="6"/>
  <c r="V3912" i="6"/>
  <c r="V3913" i="6"/>
  <c r="V3914" i="6"/>
  <c r="V3915" i="6"/>
  <c r="V3916" i="6"/>
  <c r="V3917" i="6"/>
  <c r="V3918" i="6"/>
  <c r="V3919" i="6"/>
  <c r="V3920" i="6"/>
  <c r="V3921" i="6"/>
  <c r="V3922" i="6"/>
  <c r="V3923" i="6"/>
  <c r="V3924" i="6"/>
  <c r="V3925" i="6"/>
  <c r="V3926" i="6"/>
  <c r="V3927" i="6"/>
  <c r="V3928" i="6"/>
  <c r="V3929" i="6"/>
  <c r="V3930" i="6"/>
  <c r="V3931" i="6"/>
  <c r="V3932" i="6"/>
  <c r="V3933" i="6"/>
  <c r="V3934" i="6"/>
  <c r="V3935" i="6"/>
  <c r="V3936" i="6"/>
  <c r="V3937" i="6"/>
  <c r="V3938" i="6"/>
  <c r="V3939" i="6"/>
  <c r="V3940" i="6"/>
  <c r="V3941" i="6"/>
  <c r="V3942" i="6"/>
  <c r="V3943" i="6"/>
  <c r="V3944" i="6"/>
  <c r="V3945" i="6"/>
  <c r="V3946" i="6"/>
  <c r="V3947" i="6"/>
  <c r="V3948" i="6"/>
  <c r="V3949" i="6"/>
  <c r="V3950" i="6"/>
  <c r="V3951" i="6"/>
  <c r="V3952" i="6"/>
  <c r="V3953" i="6"/>
  <c r="V3954" i="6"/>
  <c r="V3955" i="6"/>
  <c r="V3956" i="6"/>
  <c r="V3957" i="6"/>
  <c r="V3958" i="6"/>
  <c r="V3959" i="6"/>
  <c r="V3960" i="6"/>
  <c r="V3961" i="6"/>
  <c r="V3962" i="6"/>
  <c r="V3963" i="6"/>
  <c r="V3964" i="6"/>
  <c r="V3965" i="6"/>
  <c r="V3966" i="6"/>
  <c r="V3967" i="6"/>
  <c r="V3968" i="6"/>
  <c r="V3969" i="6"/>
  <c r="V3970" i="6"/>
  <c r="V3971" i="6"/>
  <c r="V3972" i="6"/>
  <c r="V3973" i="6"/>
  <c r="V3974" i="6"/>
  <c r="V3975" i="6"/>
  <c r="V3976" i="6"/>
  <c r="V3977" i="6"/>
  <c r="V3978" i="6"/>
  <c r="V3979" i="6"/>
  <c r="V3980" i="6"/>
  <c r="V3981" i="6"/>
  <c r="V3982" i="6"/>
  <c r="V3983" i="6"/>
  <c r="V3984" i="6"/>
  <c r="V3985" i="6"/>
  <c r="V3986" i="6"/>
  <c r="V3987" i="6"/>
  <c r="V3988" i="6"/>
  <c r="V3989" i="6"/>
  <c r="V3990" i="6"/>
  <c r="V3991" i="6"/>
  <c r="V3992" i="6"/>
  <c r="V3993" i="6"/>
  <c r="V3994" i="6"/>
  <c r="V3995" i="6"/>
  <c r="V3996" i="6"/>
  <c r="V3997" i="6"/>
  <c r="V3998" i="6"/>
  <c r="V3999" i="6"/>
  <c r="V4000" i="6"/>
  <c r="V4001" i="6"/>
  <c r="V4002" i="6"/>
  <c r="V4003" i="6"/>
  <c r="V4004" i="6"/>
  <c r="V4005" i="6"/>
  <c r="V4006" i="6"/>
  <c r="V4007" i="6"/>
  <c r="V4008" i="6"/>
  <c r="V4009" i="6"/>
  <c r="V4010" i="6"/>
  <c r="V4011" i="6"/>
  <c r="V4012" i="6"/>
  <c r="V4013" i="6"/>
  <c r="V4014" i="6"/>
  <c r="V4015" i="6"/>
  <c r="V4016" i="6"/>
  <c r="V4017" i="6"/>
  <c r="V4018" i="6"/>
  <c r="V4019" i="6"/>
  <c r="V4020" i="6"/>
  <c r="V4021" i="6"/>
  <c r="V4022" i="6"/>
  <c r="V4023" i="6"/>
  <c r="V4024" i="6"/>
  <c r="V4025" i="6"/>
  <c r="V4026" i="6"/>
  <c r="V4027" i="6"/>
  <c r="V4028" i="6"/>
  <c r="V4029" i="6"/>
  <c r="V4030" i="6"/>
  <c r="V4031" i="6"/>
  <c r="V4032" i="6"/>
  <c r="V4033" i="6"/>
  <c r="V4034" i="6"/>
  <c r="V4035" i="6"/>
  <c r="V4036" i="6"/>
  <c r="V4037" i="6"/>
  <c r="V4038" i="6"/>
  <c r="V4039" i="6"/>
  <c r="V4040" i="6"/>
  <c r="V4041" i="6"/>
  <c r="V4042" i="6"/>
  <c r="V4043" i="6"/>
  <c r="V4044" i="6"/>
  <c r="V4045" i="6"/>
  <c r="V4046" i="6"/>
  <c r="V4047" i="6"/>
  <c r="V4048" i="6"/>
  <c r="V4049" i="6"/>
  <c r="V4050" i="6"/>
  <c r="V4051" i="6"/>
  <c r="V4052" i="6"/>
  <c r="V4053" i="6"/>
  <c r="V4054" i="6"/>
  <c r="V4055" i="6"/>
  <c r="V4056" i="6"/>
  <c r="V4057" i="6"/>
  <c r="V4058" i="6"/>
  <c r="V4059" i="6"/>
  <c r="V4060" i="6"/>
  <c r="V4061" i="6"/>
  <c r="V4062" i="6"/>
  <c r="V4063" i="6"/>
  <c r="V4064" i="6"/>
  <c r="V4065" i="6"/>
  <c r="V4066" i="6"/>
  <c r="V4067" i="6"/>
  <c r="V4068" i="6"/>
  <c r="V4069" i="6"/>
  <c r="V4070" i="6"/>
  <c r="V4071" i="6"/>
  <c r="V4072" i="6"/>
  <c r="V4073" i="6"/>
  <c r="V4074" i="6"/>
  <c r="V4075" i="6"/>
  <c r="V4076" i="6"/>
  <c r="V4077" i="6"/>
  <c r="V4078" i="6"/>
  <c r="V4079" i="6"/>
  <c r="V4080" i="6"/>
  <c r="V4081" i="6"/>
  <c r="V4082" i="6"/>
  <c r="V4083" i="6"/>
  <c r="V4084" i="6"/>
  <c r="V4085" i="6"/>
  <c r="V4086" i="6"/>
  <c r="V4087" i="6"/>
  <c r="V4088" i="6"/>
  <c r="V4089" i="6"/>
  <c r="V4090" i="6"/>
  <c r="V4091" i="6"/>
  <c r="V4092" i="6"/>
  <c r="V4093" i="6"/>
  <c r="V4094" i="6"/>
  <c r="V4095" i="6"/>
  <c r="V4096" i="6"/>
  <c r="V4097" i="6"/>
  <c r="V4098" i="6"/>
  <c r="V4099" i="6"/>
  <c r="V4100" i="6"/>
  <c r="V4101" i="6"/>
  <c r="V4102" i="6"/>
  <c r="V4103" i="6"/>
  <c r="V4104" i="6"/>
  <c r="V4105" i="6"/>
  <c r="V4106" i="6"/>
  <c r="V4107" i="6"/>
  <c r="V4108" i="6"/>
  <c r="V4109" i="6"/>
  <c r="V4110" i="6"/>
  <c r="V4111" i="6"/>
  <c r="V4112" i="6"/>
  <c r="V4113" i="6"/>
  <c r="V4114" i="6"/>
  <c r="V4115" i="6"/>
  <c r="V4116" i="6"/>
  <c r="V4117" i="6"/>
  <c r="V4118" i="6"/>
  <c r="V4119" i="6"/>
  <c r="V4120" i="6"/>
  <c r="V4121" i="6"/>
  <c r="V4122" i="6"/>
  <c r="V4123" i="6"/>
  <c r="V4124" i="6"/>
  <c r="V4125" i="6"/>
  <c r="V4126" i="6"/>
  <c r="V4127" i="6"/>
  <c r="V4128" i="6"/>
  <c r="V4129" i="6"/>
  <c r="V4130" i="6"/>
  <c r="V4131" i="6"/>
  <c r="V4132" i="6"/>
  <c r="V4133" i="6"/>
  <c r="V4134" i="6"/>
  <c r="V4135" i="6"/>
  <c r="V4136" i="6"/>
  <c r="V4137" i="6"/>
  <c r="V4138" i="6"/>
  <c r="V4139" i="6"/>
  <c r="V4140" i="6"/>
  <c r="V4141" i="6"/>
  <c r="V4142" i="6"/>
  <c r="V4143" i="6"/>
  <c r="V4144" i="6"/>
  <c r="V4145" i="6"/>
  <c r="V4146" i="6"/>
  <c r="V4147" i="6"/>
  <c r="V4148" i="6"/>
  <c r="V4149" i="6"/>
  <c r="V4150" i="6"/>
  <c r="V4151" i="6"/>
  <c r="V4152" i="6"/>
  <c r="V4153" i="6"/>
  <c r="V4154" i="6"/>
  <c r="V4155" i="6"/>
  <c r="V4156" i="6"/>
  <c r="V4157" i="6"/>
  <c r="V4158" i="6"/>
  <c r="V4159" i="6"/>
  <c r="V4160" i="6"/>
  <c r="V4161" i="6"/>
  <c r="V4162" i="6"/>
  <c r="V4163" i="6"/>
  <c r="V4164" i="6"/>
  <c r="V4165" i="6"/>
  <c r="V4166" i="6"/>
  <c r="V4167" i="6"/>
  <c r="V4168" i="6"/>
  <c r="V4169" i="6"/>
  <c r="V4170" i="6"/>
  <c r="V4171" i="6"/>
  <c r="V4172" i="6"/>
  <c r="V4173" i="6"/>
  <c r="V4174" i="6"/>
  <c r="V4175" i="6"/>
  <c r="V4176" i="6"/>
  <c r="V4177" i="6"/>
  <c r="V4178" i="6"/>
  <c r="V4179" i="6"/>
  <c r="V4180" i="6"/>
  <c r="V4181" i="6"/>
  <c r="V4182" i="6"/>
  <c r="V4183" i="6"/>
  <c r="V4184" i="6"/>
  <c r="V4185" i="6"/>
  <c r="V4186" i="6"/>
  <c r="V4187" i="6"/>
  <c r="V4188" i="6"/>
  <c r="V4189" i="6"/>
  <c r="V4190" i="6"/>
  <c r="V4191" i="6"/>
  <c r="V4192" i="6"/>
  <c r="V4193" i="6"/>
  <c r="V4194" i="6"/>
  <c r="V4195" i="6"/>
  <c r="V4196" i="6"/>
  <c r="V4197" i="6"/>
  <c r="V4198" i="6"/>
  <c r="V4199" i="6"/>
  <c r="V4200" i="6"/>
  <c r="V4201" i="6"/>
  <c r="V4202" i="6"/>
  <c r="V4203" i="6"/>
  <c r="V4204" i="6"/>
  <c r="V4205" i="6"/>
  <c r="V4206" i="6"/>
  <c r="V4207" i="6"/>
  <c r="V4208" i="6"/>
  <c r="V4209" i="6"/>
  <c r="V4210" i="6"/>
  <c r="V4211" i="6"/>
  <c r="V4212" i="6"/>
  <c r="V4213" i="6"/>
  <c r="V4214" i="6"/>
  <c r="V4215" i="6"/>
  <c r="V4216" i="6"/>
  <c r="V4217" i="6"/>
  <c r="V4218" i="6"/>
  <c r="V4219" i="6"/>
  <c r="V4220" i="6"/>
  <c r="V4221" i="6"/>
  <c r="V4222" i="6"/>
  <c r="V4223" i="6"/>
  <c r="V4224" i="6"/>
  <c r="V4225" i="6"/>
  <c r="V4226" i="6"/>
  <c r="V4227" i="6"/>
  <c r="V4228" i="6"/>
  <c r="V4229" i="6"/>
  <c r="V4230" i="6"/>
  <c r="V4231" i="6"/>
  <c r="V4232" i="6"/>
  <c r="V4233" i="6"/>
  <c r="V4234" i="6"/>
  <c r="V4235" i="6"/>
  <c r="V4236" i="6"/>
  <c r="V4237" i="6"/>
  <c r="V4238" i="6"/>
  <c r="V4239" i="6"/>
  <c r="V4240" i="6"/>
  <c r="V4241" i="6"/>
  <c r="V4242" i="6"/>
  <c r="V4243" i="6"/>
  <c r="V4244" i="6"/>
  <c r="V4245" i="6"/>
  <c r="V4246" i="6"/>
  <c r="V4247" i="6"/>
  <c r="V4248" i="6"/>
  <c r="V4249" i="6"/>
  <c r="V4250" i="6"/>
  <c r="V4251" i="6"/>
  <c r="V4252" i="6"/>
  <c r="V4253" i="6"/>
  <c r="V4254" i="6"/>
  <c r="V4255" i="6"/>
  <c r="V4256" i="6"/>
  <c r="V4257" i="6"/>
  <c r="V4258" i="6"/>
  <c r="V4259" i="6"/>
  <c r="V4260" i="6"/>
  <c r="V4261" i="6"/>
  <c r="V4262" i="6"/>
  <c r="V4263" i="6"/>
  <c r="V4264" i="6"/>
  <c r="V4265" i="6"/>
  <c r="V4266" i="6"/>
  <c r="V4267" i="6"/>
  <c r="V4268" i="6"/>
  <c r="V4269" i="6"/>
  <c r="V4270" i="6"/>
  <c r="V4271" i="6"/>
  <c r="V4272" i="6"/>
  <c r="V4273" i="6"/>
  <c r="V4274" i="6"/>
  <c r="V4275" i="6"/>
  <c r="V4276" i="6"/>
  <c r="V4277" i="6"/>
  <c r="V4278" i="6"/>
  <c r="V4279" i="6"/>
  <c r="V4280" i="6"/>
  <c r="V4281" i="6"/>
  <c r="V4282" i="6"/>
  <c r="V4283" i="6"/>
  <c r="V4284" i="6"/>
  <c r="V4285" i="6"/>
  <c r="V4286" i="6"/>
  <c r="V4287" i="6"/>
  <c r="V4288" i="6"/>
  <c r="V4289" i="6"/>
  <c r="V4290" i="6"/>
  <c r="V4291" i="6"/>
  <c r="V4292" i="6"/>
  <c r="V4293" i="6"/>
  <c r="V4294" i="6"/>
  <c r="V4295" i="6"/>
  <c r="V4296" i="6"/>
  <c r="V4297" i="6"/>
  <c r="V4298" i="6"/>
  <c r="V4299" i="6"/>
  <c r="V4300" i="6"/>
  <c r="V4301" i="6"/>
  <c r="V4302" i="6"/>
  <c r="V4303" i="6"/>
  <c r="V4304" i="6"/>
  <c r="V4305" i="6"/>
  <c r="V4306" i="6"/>
  <c r="V4307" i="6"/>
  <c r="V4308" i="6"/>
  <c r="V4309" i="6"/>
  <c r="V4310" i="6"/>
  <c r="V4311" i="6"/>
  <c r="V4312" i="6"/>
  <c r="V4313" i="6"/>
  <c r="V4314" i="6"/>
  <c r="V4315" i="6"/>
  <c r="V4316" i="6"/>
  <c r="V4317" i="6"/>
  <c r="V4318" i="6"/>
  <c r="V4319" i="6"/>
  <c r="V4320" i="6"/>
  <c r="V4321" i="6"/>
  <c r="V4322" i="6"/>
  <c r="V4323" i="6"/>
  <c r="V4324" i="6"/>
  <c r="V4325" i="6"/>
  <c r="V4326" i="6"/>
  <c r="V4327" i="6"/>
  <c r="V4328" i="6"/>
  <c r="V4329" i="6"/>
  <c r="V4330" i="6"/>
  <c r="V4331" i="6"/>
  <c r="V4332" i="6"/>
  <c r="V4333" i="6"/>
  <c r="V4334" i="6"/>
  <c r="V4335" i="6"/>
  <c r="V4336" i="6"/>
  <c r="V4337" i="6"/>
  <c r="V4338" i="6"/>
  <c r="V4339" i="6"/>
  <c r="V4340" i="6"/>
  <c r="V4341" i="6"/>
  <c r="V4342" i="6"/>
  <c r="V4343" i="6"/>
  <c r="V4344" i="6"/>
  <c r="V4345" i="6"/>
  <c r="V4346" i="6"/>
  <c r="V4347" i="6"/>
  <c r="V4348" i="6"/>
  <c r="V4349" i="6"/>
  <c r="V4350" i="6"/>
  <c r="V4351" i="6"/>
  <c r="V4352" i="6"/>
  <c r="V4353" i="6"/>
  <c r="V4354" i="6"/>
  <c r="V4355" i="6"/>
  <c r="V4356" i="6"/>
  <c r="V4357" i="6"/>
  <c r="V4358" i="6"/>
  <c r="V4359" i="6"/>
  <c r="V4360" i="6"/>
  <c r="V4361" i="6"/>
  <c r="V4362" i="6"/>
  <c r="V4363" i="6"/>
  <c r="V4364" i="6"/>
  <c r="V4365" i="6"/>
  <c r="V4366" i="6"/>
  <c r="V4367" i="6"/>
  <c r="V4368" i="6"/>
  <c r="V4369" i="6"/>
  <c r="V4370" i="6"/>
  <c r="V4371" i="6"/>
  <c r="V4372" i="6"/>
  <c r="V4373" i="6"/>
  <c r="V4374" i="6"/>
  <c r="V4375" i="6"/>
  <c r="V4376" i="6"/>
  <c r="V4377" i="6"/>
  <c r="V4378" i="6"/>
  <c r="V4379" i="6"/>
  <c r="V4380" i="6"/>
  <c r="V4381" i="6"/>
  <c r="V4382" i="6"/>
  <c r="V4383" i="6"/>
  <c r="V4384" i="6"/>
  <c r="V4385" i="6"/>
  <c r="V4386" i="6"/>
  <c r="V4387" i="6"/>
  <c r="V4388" i="6"/>
  <c r="V4389" i="6"/>
  <c r="V4390" i="6"/>
  <c r="V4391" i="6"/>
  <c r="V4392" i="6"/>
  <c r="V4393" i="6"/>
  <c r="V4394" i="6"/>
  <c r="V4395" i="6"/>
  <c r="V4396" i="6"/>
  <c r="V4397" i="6"/>
  <c r="V4398" i="6"/>
  <c r="V4399" i="6"/>
  <c r="V4400" i="6"/>
  <c r="V4401" i="6"/>
  <c r="V4402" i="6"/>
  <c r="V4403" i="6"/>
  <c r="V4404" i="6"/>
  <c r="V4405" i="6"/>
  <c r="V4406" i="6"/>
  <c r="V4407" i="6"/>
  <c r="V4408" i="6"/>
  <c r="V4409" i="6"/>
  <c r="V4410" i="6"/>
  <c r="V4411" i="6"/>
  <c r="V4412" i="6"/>
  <c r="V4413" i="6"/>
  <c r="V4414" i="6"/>
  <c r="V4415" i="6"/>
  <c r="V4416" i="6"/>
  <c r="V4417" i="6"/>
  <c r="V4418" i="6"/>
  <c r="V4419" i="6"/>
  <c r="V4420" i="6"/>
  <c r="V4421" i="6"/>
  <c r="V4422" i="6"/>
  <c r="V4423" i="6"/>
  <c r="V4424" i="6"/>
  <c r="V4425" i="6"/>
  <c r="V4426" i="6"/>
  <c r="V4427" i="6"/>
  <c r="V4428" i="6"/>
  <c r="V4429" i="6"/>
  <c r="V4430" i="6"/>
  <c r="V4431" i="6"/>
  <c r="V4432" i="6"/>
  <c r="V4433" i="6"/>
  <c r="V4434" i="6"/>
  <c r="V4435" i="6"/>
  <c r="V4436" i="6"/>
  <c r="V4437" i="6"/>
  <c r="V4438" i="6"/>
  <c r="V4439" i="6"/>
  <c r="V4440" i="6"/>
  <c r="V4441" i="6"/>
  <c r="V4442" i="6"/>
  <c r="V4443" i="6"/>
  <c r="V4444" i="6"/>
  <c r="V4445" i="6"/>
  <c r="V4446" i="6"/>
  <c r="V4447" i="6"/>
  <c r="V4448" i="6"/>
  <c r="V4449" i="6"/>
  <c r="V4450" i="6"/>
  <c r="V4451" i="6"/>
  <c r="V4452" i="6"/>
  <c r="V4453" i="6"/>
  <c r="V4454" i="6"/>
  <c r="V4455" i="6"/>
  <c r="V4456" i="6"/>
  <c r="V4457" i="6"/>
  <c r="V4458" i="6"/>
  <c r="V4459" i="6"/>
  <c r="V4460" i="6"/>
  <c r="V4461" i="6"/>
  <c r="V4462" i="6"/>
  <c r="V4463" i="6"/>
  <c r="V4464" i="6"/>
  <c r="V4465" i="6"/>
  <c r="V4466" i="6"/>
  <c r="V4467" i="6"/>
  <c r="V4468" i="6"/>
  <c r="V4469" i="6"/>
  <c r="V4470" i="6"/>
  <c r="V4471" i="6"/>
  <c r="V4472" i="6"/>
  <c r="V4473" i="6"/>
  <c r="V4474" i="6"/>
  <c r="V4475" i="6"/>
  <c r="V4476" i="6"/>
  <c r="V4477" i="6"/>
  <c r="V4478" i="6"/>
  <c r="V4479" i="6"/>
  <c r="V4480" i="6"/>
  <c r="V4481" i="6"/>
  <c r="V4482" i="6"/>
  <c r="V4483" i="6"/>
  <c r="V4484" i="6"/>
  <c r="V4485" i="6"/>
  <c r="V4486" i="6"/>
  <c r="V4487" i="6"/>
  <c r="V4488" i="6"/>
  <c r="V4489" i="6"/>
  <c r="V4490" i="6"/>
  <c r="V4491" i="6"/>
  <c r="V4492" i="6"/>
  <c r="V4493" i="6"/>
  <c r="V4494" i="6"/>
  <c r="V4495" i="6"/>
  <c r="V4496" i="6"/>
  <c r="V4497" i="6"/>
  <c r="V4498" i="6"/>
  <c r="V4499" i="6"/>
  <c r="V4500" i="6"/>
  <c r="V4501" i="6"/>
  <c r="V4502" i="6"/>
  <c r="V4503" i="6"/>
  <c r="V4504" i="6"/>
  <c r="V4505" i="6"/>
  <c r="V4506" i="6"/>
  <c r="V4507" i="6"/>
  <c r="V4508" i="6"/>
  <c r="V4509" i="6"/>
  <c r="V4510" i="6"/>
  <c r="V4511" i="6"/>
  <c r="V4512" i="6"/>
  <c r="V4513" i="6"/>
  <c r="V4514" i="6"/>
  <c r="V4515" i="6"/>
  <c r="V4516" i="6"/>
  <c r="V4517" i="6"/>
  <c r="V4518" i="6"/>
  <c r="V4519" i="6"/>
  <c r="V4520" i="6"/>
  <c r="V4521" i="6"/>
  <c r="V4522" i="6"/>
  <c r="V4523" i="6"/>
  <c r="V4524" i="6"/>
  <c r="V4525" i="6"/>
  <c r="V4526" i="6"/>
  <c r="V4527" i="6"/>
  <c r="V4528" i="6"/>
  <c r="V4529" i="6"/>
  <c r="V4530" i="6"/>
  <c r="V4531" i="6"/>
  <c r="V4532" i="6"/>
  <c r="V4533" i="6"/>
  <c r="V4534" i="6"/>
  <c r="V4535" i="6"/>
  <c r="V4536" i="6"/>
  <c r="V4537" i="6"/>
  <c r="V4538" i="6"/>
  <c r="V4539" i="6"/>
  <c r="V4540" i="6"/>
  <c r="V4541" i="6"/>
  <c r="V4542" i="6"/>
  <c r="V4543" i="6"/>
  <c r="V4544" i="6"/>
  <c r="V4545" i="6"/>
  <c r="V4546" i="6"/>
  <c r="V4547" i="6"/>
  <c r="V4548" i="6"/>
  <c r="V4549" i="6"/>
  <c r="V4550" i="6"/>
  <c r="V4551" i="6"/>
  <c r="V4552" i="6"/>
  <c r="V4553" i="6"/>
  <c r="V4554" i="6"/>
  <c r="V4555" i="6"/>
  <c r="V4556" i="6"/>
  <c r="V4557" i="6"/>
  <c r="V4558" i="6"/>
  <c r="V4559" i="6"/>
  <c r="V4560" i="6"/>
  <c r="V4561" i="6"/>
  <c r="V4562" i="6"/>
  <c r="V4563" i="6"/>
  <c r="V4564" i="6"/>
  <c r="V4565" i="6"/>
  <c r="V4566" i="6"/>
  <c r="V4567" i="6"/>
  <c r="V4568" i="6"/>
  <c r="V4569" i="6"/>
  <c r="V4570" i="6"/>
  <c r="V4571" i="6"/>
  <c r="V4572" i="6"/>
  <c r="V4573" i="6"/>
  <c r="V4574" i="6"/>
  <c r="V4575" i="6"/>
  <c r="V4576" i="6"/>
  <c r="V4577" i="6"/>
  <c r="V4578" i="6"/>
  <c r="V4579" i="6"/>
  <c r="V4580" i="6"/>
  <c r="V4581" i="6"/>
  <c r="V4582" i="6"/>
  <c r="V4583" i="6"/>
  <c r="V4584" i="6"/>
  <c r="V4585" i="6"/>
  <c r="V4586" i="6"/>
  <c r="V4587" i="6"/>
  <c r="V4588" i="6"/>
  <c r="V4589" i="6"/>
  <c r="V4590" i="6"/>
  <c r="V4591" i="6"/>
  <c r="V4592" i="6"/>
  <c r="V4593" i="6"/>
  <c r="V4594" i="6"/>
  <c r="V4595" i="6"/>
  <c r="V4596" i="6"/>
  <c r="V4597" i="6"/>
  <c r="V4598" i="6"/>
  <c r="V4599" i="6"/>
  <c r="V4600" i="6"/>
  <c r="V4601" i="6"/>
  <c r="V4602" i="6"/>
  <c r="V4603" i="6"/>
  <c r="V4604" i="6"/>
  <c r="V4605" i="6"/>
  <c r="V4606" i="6"/>
  <c r="V4607" i="6"/>
  <c r="V4608" i="6"/>
  <c r="V4609" i="6"/>
  <c r="V4610" i="6"/>
  <c r="V4611" i="6"/>
  <c r="V4612" i="6"/>
  <c r="V4613" i="6"/>
  <c r="V4614" i="6"/>
  <c r="V4615" i="6"/>
  <c r="V4616" i="6"/>
  <c r="V4617" i="6"/>
  <c r="V4618" i="6"/>
  <c r="V4619" i="6"/>
  <c r="V4620" i="6"/>
  <c r="V4621" i="6"/>
  <c r="V4622" i="6"/>
  <c r="V4623" i="6"/>
  <c r="V4624" i="6"/>
  <c r="V4625" i="6"/>
  <c r="V4626" i="6"/>
  <c r="V4627" i="6"/>
  <c r="V4628" i="6"/>
  <c r="V4629" i="6"/>
  <c r="V4630" i="6"/>
  <c r="V4631" i="6"/>
  <c r="V4632" i="6"/>
  <c r="V4633" i="6"/>
  <c r="V4634" i="6"/>
  <c r="V4635" i="6"/>
  <c r="V4636" i="6"/>
  <c r="V4637" i="6"/>
  <c r="V4638" i="6"/>
  <c r="V4639" i="6"/>
  <c r="V4640" i="6"/>
  <c r="V4641" i="6"/>
  <c r="V4642" i="6"/>
  <c r="V4643" i="6"/>
  <c r="V4644" i="6"/>
  <c r="V4645" i="6"/>
  <c r="V4646" i="6"/>
  <c r="V4647" i="6"/>
  <c r="V4648" i="6"/>
  <c r="V4649" i="6"/>
  <c r="V4650" i="6"/>
  <c r="V4651" i="6"/>
  <c r="V4652" i="6"/>
  <c r="V4653" i="6"/>
  <c r="V4654" i="6"/>
  <c r="V4655" i="6"/>
  <c r="V4656" i="6"/>
  <c r="V4657" i="6"/>
  <c r="V4658" i="6"/>
  <c r="V4659" i="6"/>
  <c r="V4660" i="6"/>
  <c r="V4661" i="6"/>
  <c r="V4662" i="6"/>
  <c r="V4663" i="6"/>
  <c r="V4664" i="6"/>
  <c r="V4665" i="6"/>
  <c r="V4666" i="6"/>
  <c r="V4667" i="6"/>
  <c r="V4668" i="6"/>
  <c r="V4669" i="6"/>
  <c r="V4670" i="6"/>
  <c r="V4671" i="6"/>
  <c r="V4672" i="6"/>
  <c r="V4673" i="6"/>
  <c r="V4674" i="6"/>
  <c r="V4675" i="6"/>
  <c r="V4676" i="6"/>
  <c r="V4677" i="6"/>
  <c r="V4678" i="6"/>
  <c r="V4679" i="6"/>
  <c r="V4680" i="6"/>
  <c r="V4681" i="6"/>
  <c r="V4682" i="6"/>
  <c r="V4683" i="6"/>
  <c r="V4684" i="6"/>
  <c r="V4685" i="6"/>
  <c r="V4686" i="6"/>
  <c r="V4687" i="6"/>
  <c r="V4688" i="6"/>
  <c r="V4689" i="6"/>
  <c r="V4690" i="6"/>
  <c r="V4691" i="6"/>
  <c r="V4692" i="6"/>
  <c r="V4693" i="6"/>
  <c r="V4694" i="6"/>
  <c r="V4695" i="6"/>
  <c r="V4696" i="6"/>
  <c r="V4697" i="6"/>
  <c r="V4698" i="6"/>
  <c r="V4699" i="6"/>
  <c r="V4700" i="6"/>
  <c r="V4701" i="6"/>
  <c r="V4702" i="6"/>
  <c r="V4703" i="6"/>
  <c r="V4704" i="6"/>
  <c r="V4705" i="6"/>
  <c r="V4706" i="6"/>
  <c r="V4707" i="6"/>
  <c r="V4708" i="6"/>
  <c r="V4709" i="6"/>
  <c r="V4710" i="6"/>
  <c r="V4711" i="6"/>
  <c r="V4712" i="6"/>
  <c r="V4713" i="6"/>
  <c r="V4714" i="6"/>
  <c r="V4715" i="6"/>
  <c r="V4716" i="6"/>
  <c r="V4717" i="6"/>
  <c r="V4718" i="6"/>
  <c r="V4719" i="6"/>
  <c r="V4720" i="6"/>
  <c r="V4721" i="6"/>
  <c r="V4722" i="6"/>
  <c r="V4723" i="6"/>
  <c r="V4724" i="6"/>
  <c r="V4725" i="6"/>
  <c r="V4726" i="6"/>
  <c r="V4727" i="6"/>
  <c r="V4728" i="6"/>
  <c r="V4729" i="6"/>
  <c r="V4730" i="6"/>
  <c r="V4731" i="6"/>
  <c r="V4732" i="6"/>
  <c r="V4733" i="6"/>
  <c r="V4734" i="6"/>
  <c r="V4735" i="6"/>
  <c r="V4736" i="6"/>
  <c r="V4737" i="6"/>
  <c r="V4738" i="6"/>
  <c r="V4739" i="6"/>
  <c r="V4740" i="6"/>
  <c r="V4741" i="6"/>
  <c r="V4742" i="6"/>
  <c r="V4743" i="6"/>
  <c r="V4744" i="6"/>
  <c r="V4745" i="6"/>
  <c r="V4746" i="6"/>
  <c r="V4747" i="6"/>
  <c r="V4748" i="6"/>
  <c r="V4749" i="6"/>
  <c r="V4750" i="6"/>
  <c r="V4751" i="6"/>
  <c r="V4752" i="6"/>
  <c r="V4753" i="6"/>
  <c r="V4754" i="6"/>
  <c r="V4755" i="6"/>
  <c r="V4756" i="6"/>
  <c r="V4757" i="6"/>
  <c r="V4758" i="6"/>
  <c r="V4759" i="6"/>
  <c r="V4760" i="6"/>
  <c r="V4761" i="6"/>
  <c r="V4762" i="6"/>
  <c r="V4763" i="6"/>
  <c r="V4764" i="6"/>
  <c r="V4765" i="6"/>
  <c r="V4766" i="6"/>
  <c r="V4767" i="6"/>
  <c r="V4768" i="6"/>
  <c r="V4769" i="6"/>
  <c r="V4770" i="6"/>
  <c r="V4771" i="6"/>
  <c r="V4772" i="6"/>
  <c r="V4773" i="6"/>
  <c r="V4774" i="6"/>
  <c r="V4775" i="6"/>
  <c r="V4776" i="6"/>
  <c r="V4777" i="6"/>
  <c r="V4778" i="6"/>
  <c r="V4779" i="6"/>
  <c r="V4780" i="6"/>
  <c r="V4781" i="6"/>
  <c r="V4782" i="6"/>
  <c r="V4783" i="6"/>
  <c r="V4784" i="6"/>
  <c r="V4785" i="6"/>
  <c r="V4786" i="6"/>
  <c r="V4787" i="6"/>
  <c r="V4788" i="6"/>
  <c r="V4789" i="6"/>
  <c r="V4790" i="6"/>
  <c r="V4791" i="6"/>
  <c r="V4792" i="6"/>
  <c r="V4793" i="6"/>
  <c r="V4794" i="6"/>
  <c r="V4795" i="6"/>
  <c r="V4796" i="6"/>
  <c r="V4797" i="6"/>
  <c r="V4798" i="6"/>
  <c r="V4799" i="6"/>
  <c r="V4800" i="6"/>
  <c r="V4801" i="6"/>
  <c r="V4802" i="6"/>
  <c r="V4803" i="6"/>
  <c r="V4804" i="6"/>
  <c r="V4805" i="6"/>
  <c r="V4806" i="6"/>
  <c r="V4807" i="6"/>
  <c r="V4808" i="6"/>
  <c r="V4809" i="6"/>
  <c r="V4810" i="6"/>
  <c r="V4811" i="6"/>
  <c r="V4812" i="6"/>
  <c r="V4813" i="6"/>
  <c r="V4814" i="6"/>
  <c r="V4815" i="6"/>
  <c r="V4816" i="6"/>
  <c r="V4817" i="6"/>
  <c r="V4818" i="6"/>
  <c r="V4819" i="6"/>
  <c r="V4820" i="6"/>
  <c r="V4821" i="6"/>
  <c r="V4822" i="6"/>
  <c r="V4823" i="6"/>
  <c r="V4824" i="6"/>
  <c r="V4825" i="6"/>
  <c r="V4826" i="6"/>
  <c r="V4827" i="6"/>
  <c r="V4828" i="6"/>
  <c r="V4829" i="6"/>
  <c r="V4830" i="6"/>
  <c r="V4831" i="6"/>
  <c r="V4832" i="6"/>
  <c r="V4833" i="6"/>
  <c r="V4834" i="6"/>
  <c r="V4835" i="6"/>
  <c r="V4836" i="6"/>
  <c r="V4837" i="6"/>
  <c r="V4838" i="6"/>
  <c r="V4839" i="6"/>
  <c r="V4840" i="6"/>
  <c r="V4841" i="6"/>
  <c r="V4842" i="6"/>
  <c r="V4843" i="6"/>
  <c r="V4844" i="6"/>
  <c r="V4845" i="6"/>
  <c r="V4846" i="6"/>
  <c r="V4847" i="6"/>
  <c r="V4848" i="6"/>
  <c r="V4849" i="6"/>
  <c r="V4850" i="6"/>
  <c r="V4851" i="6"/>
  <c r="V4852" i="6"/>
  <c r="V4853" i="6"/>
  <c r="V4854" i="6"/>
  <c r="V4855" i="6"/>
  <c r="V4856" i="6"/>
  <c r="V4857" i="6"/>
  <c r="V4858" i="6"/>
  <c r="V4859" i="6"/>
  <c r="V4860" i="6"/>
  <c r="V4861" i="6"/>
  <c r="V4862" i="6"/>
  <c r="V4863" i="6"/>
  <c r="V4864" i="6"/>
  <c r="V4865" i="6"/>
  <c r="V4866" i="6"/>
  <c r="V4867" i="6"/>
  <c r="V4868" i="6"/>
  <c r="V4869" i="6"/>
  <c r="V4870" i="6"/>
  <c r="V4871" i="6"/>
  <c r="V4872" i="6"/>
  <c r="V4873" i="6"/>
  <c r="V4874" i="6"/>
  <c r="V4875" i="6"/>
  <c r="V4876" i="6"/>
  <c r="V4877" i="6"/>
  <c r="V4878" i="6"/>
  <c r="V4879" i="6"/>
  <c r="V4880" i="6"/>
  <c r="V4881" i="6"/>
  <c r="V4882" i="6"/>
  <c r="V4883" i="6"/>
  <c r="V4884" i="6"/>
  <c r="V4885" i="6"/>
  <c r="V4886" i="6"/>
  <c r="V4887" i="6"/>
  <c r="V4888" i="6"/>
  <c r="V4889" i="6"/>
  <c r="V4890" i="6"/>
  <c r="V4891" i="6"/>
  <c r="V4892" i="6"/>
  <c r="V4893" i="6"/>
  <c r="V4894" i="6"/>
  <c r="V4895" i="6"/>
  <c r="V4896" i="6"/>
  <c r="V4897" i="6"/>
  <c r="V4898" i="6"/>
  <c r="V4899" i="6"/>
  <c r="V4900" i="6"/>
  <c r="V4901" i="6"/>
  <c r="V4902" i="6"/>
  <c r="V4903" i="6"/>
  <c r="V4904" i="6"/>
  <c r="V4905" i="6"/>
  <c r="V4906" i="6"/>
  <c r="V4907" i="6"/>
  <c r="V4908" i="6"/>
  <c r="V4909" i="6"/>
  <c r="V4910" i="6"/>
  <c r="V4911" i="6"/>
  <c r="V4912" i="6"/>
  <c r="V4913" i="6"/>
  <c r="V4914" i="6"/>
  <c r="V4915" i="6"/>
  <c r="V4916" i="6"/>
  <c r="V4917" i="6"/>
  <c r="V4918" i="6"/>
  <c r="V4919" i="6"/>
  <c r="V4920" i="6"/>
  <c r="V4921" i="6"/>
  <c r="V4922" i="6"/>
  <c r="V4923" i="6"/>
  <c r="V4924" i="6"/>
  <c r="V4925" i="6"/>
  <c r="V4926" i="6"/>
  <c r="V4927" i="6"/>
  <c r="V4928" i="6"/>
  <c r="V4929" i="6"/>
  <c r="V4930" i="6"/>
  <c r="V4931" i="6"/>
  <c r="V4932" i="6"/>
  <c r="V4933" i="6"/>
  <c r="V4934" i="6"/>
  <c r="V4935" i="6"/>
  <c r="V4936" i="6"/>
  <c r="V4937" i="6"/>
  <c r="V4938" i="6"/>
  <c r="V4939" i="6"/>
  <c r="V4940" i="6"/>
  <c r="V4941" i="6"/>
  <c r="V4942" i="6"/>
  <c r="V4943" i="6"/>
  <c r="V4944" i="6"/>
  <c r="V4945" i="6"/>
  <c r="V4946" i="6"/>
  <c r="V4947" i="6"/>
  <c r="V4948" i="6"/>
  <c r="V4949" i="6"/>
  <c r="V4950" i="6"/>
  <c r="V4951" i="6"/>
  <c r="V4952" i="6"/>
  <c r="V4953" i="6"/>
  <c r="V4954" i="6"/>
  <c r="V4955" i="6"/>
  <c r="V4956" i="6"/>
  <c r="V4957" i="6"/>
  <c r="V4958" i="6"/>
  <c r="V4959" i="6"/>
  <c r="V4960" i="6"/>
  <c r="V4961" i="6"/>
  <c r="V4962" i="6"/>
  <c r="V4963" i="6"/>
  <c r="V4964" i="6"/>
  <c r="V4965" i="6"/>
  <c r="V4966" i="6"/>
  <c r="V4967" i="6"/>
  <c r="V4968" i="6"/>
  <c r="V4969" i="6"/>
  <c r="V4970" i="6"/>
  <c r="V4971" i="6"/>
  <c r="V4972" i="6"/>
  <c r="V4973" i="6"/>
  <c r="V4974" i="6"/>
  <c r="V4975" i="6"/>
  <c r="V4976" i="6"/>
  <c r="V4977" i="6"/>
  <c r="V4978" i="6"/>
  <c r="V4979" i="6"/>
  <c r="V4980" i="6"/>
  <c r="V4981" i="6"/>
  <c r="V4982" i="6"/>
  <c r="V4983" i="6"/>
  <c r="V4984" i="6"/>
  <c r="V4985" i="6"/>
  <c r="V4986" i="6"/>
  <c r="V4987" i="6"/>
  <c r="V4988" i="6"/>
  <c r="V4989" i="6"/>
  <c r="V4990" i="6"/>
  <c r="V4991" i="6"/>
  <c r="V4992" i="6"/>
  <c r="V4993" i="6"/>
  <c r="V4994" i="6"/>
  <c r="V4995" i="6"/>
  <c r="V4996" i="6"/>
  <c r="V4997" i="6"/>
  <c r="V4998" i="6"/>
  <c r="V4999" i="6"/>
  <c r="V5000" i="6"/>
  <c r="V5001" i="6"/>
  <c r="V5002" i="6"/>
  <c r="V5003" i="6"/>
  <c r="V5004" i="6"/>
  <c r="V5005" i="6"/>
  <c r="V5006" i="6"/>
  <c r="V5007" i="6"/>
  <c r="V5008" i="6"/>
  <c r="V5009" i="6"/>
  <c r="V5010" i="6"/>
  <c r="V5011" i="6"/>
  <c r="V5012" i="6"/>
  <c r="V5013" i="6"/>
  <c r="V5014" i="6"/>
  <c r="V5015" i="6"/>
  <c r="V5016" i="6"/>
  <c r="V5017" i="6"/>
  <c r="V5018" i="6"/>
  <c r="V5019" i="6"/>
  <c r="V5020" i="6"/>
  <c r="V5021" i="6"/>
  <c r="V5022" i="6"/>
  <c r="V5023" i="6"/>
  <c r="V5024" i="6"/>
  <c r="V5025" i="6"/>
  <c r="V5026" i="6"/>
  <c r="V5027" i="6"/>
  <c r="V5028" i="6"/>
  <c r="V5029" i="6"/>
  <c r="V5030" i="6"/>
  <c r="V5031" i="6"/>
  <c r="V5032" i="6"/>
  <c r="V5033" i="6"/>
  <c r="V5034" i="6"/>
  <c r="V5035" i="6"/>
  <c r="V5036" i="6"/>
  <c r="V5037" i="6"/>
  <c r="V5038" i="6"/>
  <c r="V5039" i="6"/>
  <c r="V5040" i="6"/>
  <c r="V5041" i="6"/>
  <c r="V5042" i="6"/>
  <c r="V5043" i="6"/>
  <c r="V5044" i="6"/>
  <c r="V5045" i="6"/>
  <c r="V5046" i="6"/>
  <c r="V5047" i="6"/>
  <c r="V5048" i="6"/>
  <c r="V5049" i="6"/>
  <c r="V5050" i="6"/>
  <c r="V5051" i="6"/>
  <c r="V5052" i="6"/>
  <c r="V5053" i="6"/>
  <c r="V5054" i="6"/>
  <c r="V5055" i="6"/>
  <c r="V5056" i="6"/>
  <c r="V5057" i="6"/>
  <c r="V5058" i="6"/>
  <c r="V5059" i="6"/>
  <c r="V5060" i="6"/>
  <c r="V5061" i="6"/>
  <c r="V5062" i="6"/>
  <c r="V5063" i="6"/>
  <c r="V5064" i="6"/>
  <c r="V5065" i="6"/>
  <c r="V5066" i="6"/>
  <c r="V5067" i="6"/>
  <c r="V5068" i="6"/>
  <c r="V5069" i="6"/>
  <c r="V5070" i="6"/>
  <c r="V5071" i="6"/>
  <c r="V5072" i="6"/>
  <c r="V5073" i="6"/>
  <c r="V5074" i="6"/>
  <c r="V5075" i="6"/>
  <c r="V5076" i="6"/>
  <c r="V5077" i="6"/>
  <c r="V5078" i="6"/>
  <c r="V5079" i="6"/>
  <c r="V5080" i="6"/>
  <c r="V5081" i="6"/>
  <c r="V5082" i="6"/>
  <c r="V5083" i="6"/>
  <c r="V5084" i="6"/>
  <c r="V5085" i="6"/>
  <c r="V5086" i="6"/>
  <c r="V5087" i="6"/>
  <c r="V5088" i="6"/>
  <c r="V5089" i="6"/>
  <c r="V5090" i="6"/>
  <c r="V5091" i="6"/>
  <c r="V5092" i="6"/>
  <c r="V5093" i="6"/>
  <c r="V5094" i="6"/>
  <c r="V5095" i="6"/>
  <c r="V5096" i="6"/>
  <c r="V5097" i="6"/>
  <c r="V5098" i="6"/>
  <c r="V5099" i="6"/>
  <c r="V5100" i="6"/>
  <c r="V5101" i="6"/>
  <c r="V5102" i="6"/>
  <c r="V5103" i="6"/>
  <c r="V5104" i="6"/>
  <c r="V5105" i="6"/>
  <c r="V5106" i="6"/>
  <c r="V5107" i="6"/>
  <c r="V5108" i="6"/>
  <c r="V5109" i="6"/>
  <c r="V5110" i="6"/>
  <c r="V5111" i="6"/>
  <c r="V5112" i="6"/>
  <c r="V5113" i="6"/>
  <c r="V5114" i="6"/>
  <c r="V5115" i="6"/>
  <c r="V5116" i="6"/>
  <c r="V5117" i="6"/>
  <c r="V5118" i="6"/>
  <c r="V5119" i="6"/>
  <c r="V5120" i="6"/>
  <c r="V5121" i="6"/>
  <c r="V5122" i="6"/>
  <c r="V5123" i="6"/>
  <c r="V5124" i="6"/>
  <c r="V5125" i="6"/>
  <c r="V5126" i="6"/>
  <c r="V5127" i="6"/>
  <c r="V5128" i="6"/>
  <c r="V5129" i="6"/>
  <c r="V5130" i="6"/>
  <c r="V5131" i="6"/>
  <c r="V5132" i="6"/>
  <c r="V5133" i="6"/>
  <c r="V5134" i="6"/>
  <c r="V5135" i="6"/>
  <c r="V5136" i="6"/>
  <c r="V5137" i="6"/>
  <c r="V5138" i="6"/>
  <c r="V5139" i="6"/>
  <c r="V5140" i="6"/>
  <c r="V5141" i="6"/>
  <c r="V5142" i="6"/>
  <c r="V5143" i="6"/>
  <c r="V5144" i="6"/>
  <c r="V5145" i="6"/>
  <c r="V5146" i="6"/>
  <c r="V5147" i="6"/>
  <c r="V5148" i="6"/>
  <c r="V5149" i="6"/>
  <c r="V5150" i="6"/>
  <c r="V5151" i="6"/>
  <c r="V5152" i="6"/>
  <c r="V5153" i="6"/>
  <c r="V5154" i="6"/>
  <c r="V5155" i="6"/>
  <c r="V5156" i="6"/>
  <c r="V5157" i="6"/>
  <c r="V5158" i="6"/>
  <c r="V5159" i="6"/>
  <c r="V5160" i="6"/>
  <c r="V5161" i="6"/>
  <c r="V5162" i="6"/>
  <c r="V5163" i="6"/>
  <c r="V5164" i="6"/>
  <c r="V5165" i="6"/>
  <c r="V5166" i="6"/>
  <c r="V5167" i="6"/>
  <c r="V5168" i="6"/>
  <c r="V5169" i="6"/>
  <c r="V5170" i="6"/>
  <c r="V5171" i="6"/>
  <c r="V5172" i="6"/>
  <c r="V5173" i="6"/>
  <c r="V5174" i="6"/>
  <c r="V5175" i="6"/>
  <c r="V5176" i="6"/>
  <c r="V5177" i="6"/>
  <c r="V5178" i="6"/>
  <c r="V5179" i="6"/>
  <c r="V5180" i="6"/>
  <c r="V5181" i="6"/>
  <c r="V5182" i="6"/>
  <c r="V5183" i="6"/>
  <c r="V5184" i="6"/>
  <c r="V5185" i="6"/>
  <c r="V5186" i="6"/>
  <c r="V5187" i="6"/>
  <c r="V5188" i="6"/>
  <c r="V5189" i="6"/>
  <c r="V5190" i="6"/>
  <c r="V5191" i="6"/>
  <c r="V5192" i="6"/>
  <c r="V5193" i="6"/>
  <c r="V5194" i="6"/>
  <c r="V5195" i="6"/>
  <c r="V5196" i="6"/>
  <c r="V5197" i="6"/>
  <c r="V5198" i="6"/>
  <c r="V5199" i="6"/>
  <c r="V5200" i="6"/>
  <c r="V5201" i="6"/>
  <c r="V5202" i="6"/>
  <c r="V5203" i="6"/>
  <c r="V5204" i="6"/>
  <c r="V5205" i="6"/>
  <c r="V5206" i="6"/>
  <c r="V5207" i="6"/>
  <c r="V5208" i="6"/>
  <c r="V5209" i="6"/>
  <c r="V5210" i="6"/>
  <c r="V5211" i="6"/>
  <c r="V5212" i="6"/>
  <c r="V5213" i="6"/>
  <c r="V5214" i="6"/>
  <c r="V5215" i="6"/>
  <c r="V5216" i="6"/>
  <c r="V5217" i="6"/>
  <c r="V5218" i="6"/>
  <c r="V5219" i="6"/>
  <c r="V5220" i="6"/>
  <c r="V5221" i="6"/>
  <c r="V5222" i="6"/>
  <c r="V5223" i="6"/>
  <c r="V5224" i="6"/>
  <c r="V5225" i="6"/>
  <c r="V5226" i="6"/>
  <c r="V5227" i="6"/>
  <c r="V5228" i="6"/>
  <c r="V5229" i="6"/>
  <c r="V5230" i="6"/>
  <c r="V5231" i="6"/>
  <c r="V5232" i="6"/>
  <c r="V5233" i="6"/>
  <c r="V5234" i="6"/>
  <c r="V5235" i="6"/>
  <c r="V5236" i="6"/>
  <c r="V5237" i="6"/>
  <c r="V5238" i="6"/>
  <c r="V5239" i="6"/>
  <c r="V5240" i="6"/>
  <c r="V5241" i="6"/>
  <c r="V5242" i="6"/>
  <c r="V5243" i="6"/>
  <c r="V5244" i="6"/>
  <c r="V5245" i="6"/>
  <c r="V5246" i="6"/>
  <c r="V5247" i="6"/>
  <c r="V5248" i="6"/>
  <c r="V5249" i="6"/>
  <c r="V5250" i="6"/>
  <c r="V5251" i="6"/>
  <c r="V5252" i="6"/>
  <c r="V5253" i="6"/>
  <c r="V5254" i="6"/>
  <c r="V5255" i="6"/>
  <c r="V5256" i="6"/>
  <c r="V5257" i="6"/>
  <c r="V5258" i="6"/>
  <c r="V5259" i="6"/>
  <c r="V5260" i="6"/>
  <c r="V5261" i="6"/>
  <c r="V5262" i="6"/>
  <c r="V5263" i="6"/>
  <c r="V5264" i="6"/>
  <c r="V5265" i="6"/>
  <c r="V5266" i="6"/>
  <c r="V5267" i="6"/>
  <c r="V5268" i="6"/>
  <c r="V5269" i="6"/>
  <c r="V5270" i="6"/>
  <c r="V5271" i="6"/>
  <c r="V5272" i="6"/>
  <c r="V5273" i="6"/>
  <c r="V5274" i="6"/>
  <c r="V5275" i="6"/>
  <c r="V5276" i="6"/>
  <c r="V5277" i="6"/>
  <c r="V5278" i="6"/>
  <c r="V5279" i="6"/>
  <c r="V5280" i="6"/>
  <c r="V5281" i="6"/>
  <c r="V5282" i="6"/>
  <c r="V5283" i="6"/>
  <c r="V5284" i="6"/>
  <c r="V5285" i="6"/>
  <c r="V5286" i="6"/>
  <c r="V5287" i="6"/>
  <c r="V5288" i="6"/>
  <c r="V5289" i="6"/>
  <c r="V5290" i="6"/>
  <c r="V5291" i="6"/>
  <c r="V5292" i="6"/>
  <c r="V5293" i="6"/>
  <c r="V5294" i="6"/>
  <c r="V5295" i="6"/>
  <c r="V5296" i="6"/>
  <c r="V5297" i="6"/>
  <c r="V5298" i="6"/>
  <c r="V5299" i="6"/>
  <c r="V5300" i="6"/>
  <c r="V5301" i="6"/>
  <c r="V5302" i="6"/>
  <c r="V5303" i="6"/>
  <c r="V5304" i="6"/>
  <c r="V5305" i="6"/>
  <c r="V5306" i="6"/>
  <c r="V5307" i="6"/>
  <c r="V5308" i="6"/>
  <c r="V5309" i="6"/>
  <c r="V5310" i="6"/>
  <c r="V5311" i="6"/>
  <c r="V5312" i="6"/>
  <c r="V5313" i="6"/>
  <c r="V5314" i="6"/>
  <c r="V5315" i="6"/>
  <c r="V5316" i="6"/>
  <c r="V5317" i="6"/>
  <c r="V5318" i="6"/>
  <c r="V5319" i="6"/>
  <c r="V5320" i="6"/>
  <c r="V5321" i="6"/>
  <c r="V5322" i="6"/>
  <c r="V5323" i="6"/>
  <c r="V5324" i="6"/>
  <c r="V5325" i="6"/>
  <c r="V5326" i="6"/>
  <c r="V5327" i="6"/>
  <c r="V5328" i="6"/>
  <c r="V5329" i="6"/>
  <c r="V5330" i="6"/>
  <c r="V5331" i="6"/>
  <c r="V5332" i="6"/>
  <c r="V5333" i="6"/>
  <c r="V5334" i="6"/>
  <c r="V5335" i="6"/>
  <c r="V5336" i="6"/>
  <c r="V5337" i="6"/>
  <c r="V5338" i="6"/>
  <c r="V5339" i="6"/>
  <c r="V5340" i="6"/>
  <c r="V5341" i="6"/>
  <c r="V5342" i="6"/>
  <c r="V5343" i="6"/>
  <c r="V5344" i="6"/>
  <c r="V5345" i="6"/>
  <c r="V5346" i="6"/>
  <c r="V5347" i="6"/>
  <c r="V5348" i="6"/>
  <c r="V5349" i="6"/>
  <c r="V5350" i="6"/>
  <c r="V5351" i="6"/>
  <c r="V5352" i="6"/>
  <c r="V5353" i="6"/>
  <c r="V5354" i="6"/>
  <c r="V5355" i="6"/>
  <c r="V5356" i="6"/>
  <c r="V5357" i="6"/>
  <c r="V5358" i="6"/>
  <c r="V5359" i="6"/>
  <c r="V5360" i="6"/>
  <c r="V5361" i="6"/>
  <c r="V5362" i="6"/>
  <c r="V5363" i="6"/>
  <c r="V5364" i="6"/>
  <c r="V5365" i="6"/>
  <c r="V5366" i="6"/>
  <c r="V5367" i="6"/>
  <c r="V5368" i="6"/>
  <c r="V5369" i="6"/>
  <c r="V5370" i="6"/>
  <c r="V5371" i="6"/>
  <c r="V5372" i="6"/>
  <c r="V5373" i="6"/>
  <c r="V5374" i="6"/>
  <c r="V5375" i="6"/>
  <c r="V5376" i="6"/>
  <c r="V5377" i="6"/>
  <c r="V5378" i="6"/>
  <c r="V5379" i="6"/>
  <c r="V5380" i="6"/>
  <c r="V5381" i="6"/>
  <c r="V5382" i="6"/>
  <c r="V5383" i="6"/>
  <c r="V5384" i="6"/>
  <c r="V5385" i="6"/>
  <c r="V5386" i="6"/>
  <c r="V5387" i="6"/>
  <c r="V5388" i="6"/>
  <c r="V5389" i="6"/>
  <c r="V5390" i="6"/>
  <c r="V5391" i="6"/>
  <c r="V5392" i="6"/>
  <c r="V5393" i="6"/>
  <c r="V5394" i="6"/>
  <c r="V5395" i="6"/>
  <c r="V5396" i="6"/>
  <c r="V5397" i="6"/>
  <c r="V5398" i="6"/>
  <c r="V5399" i="6"/>
  <c r="V5400" i="6"/>
  <c r="V5401" i="6"/>
  <c r="V5402" i="6"/>
  <c r="V5403" i="6"/>
  <c r="V5404" i="6"/>
  <c r="V5405" i="6"/>
  <c r="V5406" i="6"/>
  <c r="V5407" i="6"/>
  <c r="V5408" i="6"/>
  <c r="V5409" i="6"/>
  <c r="V5410" i="6"/>
  <c r="V5411" i="6"/>
  <c r="V5412" i="6"/>
  <c r="V5413" i="6"/>
  <c r="V5414" i="6"/>
  <c r="V5415" i="6"/>
  <c r="V5416" i="6"/>
  <c r="V5417" i="6"/>
  <c r="V5418" i="6"/>
  <c r="V5419" i="6"/>
  <c r="V5420" i="6"/>
  <c r="V5421" i="6"/>
  <c r="V5422" i="6"/>
  <c r="V5423" i="6"/>
  <c r="V5424" i="6"/>
  <c r="V5425" i="6"/>
  <c r="V5426" i="6"/>
  <c r="V5427" i="6"/>
  <c r="V5428" i="6"/>
  <c r="V5429" i="6"/>
  <c r="V5430" i="6"/>
  <c r="V5431" i="6"/>
  <c r="V5432" i="6"/>
  <c r="V5433" i="6"/>
  <c r="V5434" i="6"/>
  <c r="V5435" i="6"/>
  <c r="V5436" i="6"/>
  <c r="V5437" i="6"/>
  <c r="V5438" i="6"/>
  <c r="V5439" i="6"/>
  <c r="V5440" i="6"/>
  <c r="V5441" i="6"/>
  <c r="V5442" i="6"/>
  <c r="V5443" i="6"/>
  <c r="V5444" i="6"/>
  <c r="V5445" i="6"/>
  <c r="V5446" i="6"/>
  <c r="V5447" i="6"/>
  <c r="V5448" i="6"/>
  <c r="V5449" i="6"/>
  <c r="V5450" i="6"/>
  <c r="V5451" i="6"/>
  <c r="V5452" i="6"/>
  <c r="V5453" i="6"/>
  <c r="V5454" i="6"/>
  <c r="V5455" i="6"/>
  <c r="V5456" i="6"/>
  <c r="V5457" i="6"/>
  <c r="V5458" i="6"/>
  <c r="V5459" i="6"/>
  <c r="V5460" i="6"/>
  <c r="V5461" i="6"/>
  <c r="V5462" i="6"/>
  <c r="V5463" i="6"/>
  <c r="V5464" i="6"/>
  <c r="V5465" i="6"/>
  <c r="V5466" i="6"/>
  <c r="V5467" i="6"/>
  <c r="V5468" i="6"/>
  <c r="V5469" i="6"/>
  <c r="V5470" i="6"/>
  <c r="V5471" i="6"/>
  <c r="V5472" i="6"/>
  <c r="V5473" i="6"/>
  <c r="V5474" i="6"/>
  <c r="V5475" i="6"/>
  <c r="V5476" i="6"/>
  <c r="V5477" i="6"/>
  <c r="V5478" i="6"/>
  <c r="V5479" i="6"/>
  <c r="V5480" i="6"/>
  <c r="V5481" i="6"/>
  <c r="V5482" i="6"/>
  <c r="V5483" i="6"/>
  <c r="V5484" i="6"/>
  <c r="V5485" i="6"/>
  <c r="V5486" i="6"/>
  <c r="V5487" i="6"/>
  <c r="V5488" i="6"/>
  <c r="V5489" i="6"/>
  <c r="V5490" i="6"/>
  <c r="V5491" i="6"/>
  <c r="V5492" i="6"/>
  <c r="V5493" i="6"/>
  <c r="V5494" i="6"/>
  <c r="V5495" i="6"/>
  <c r="V5496" i="6"/>
  <c r="V5497" i="6"/>
  <c r="V5498" i="6"/>
  <c r="V5499" i="6"/>
  <c r="V5500" i="6"/>
  <c r="V5501" i="6"/>
  <c r="V5502" i="6"/>
  <c r="V5503" i="6"/>
  <c r="V5504" i="6"/>
  <c r="V5505" i="6"/>
  <c r="V5506" i="6"/>
  <c r="V5507" i="6"/>
  <c r="V5508" i="6"/>
  <c r="V5509" i="6"/>
  <c r="V5510" i="6"/>
  <c r="V5511" i="6"/>
  <c r="V5512" i="6"/>
  <c r="V5513" i="6"/>
  <c r="V5514" i="6"/>
  <c r="V5515" i="6"/>
  <c r="V5516" i="6"/>
  <c r="V5517" i="6"/>
  <c r="V5518" i="6"/>
  <c r="V5519" i="6"/>
  <c r="V5520" i="6"/>
  <c r="V5521" i="6"/>
  <c r="V5522" i="6"/>
  <c r="V5523" i="6"/>
  <c r="V5524" i="6"/>
  <c r="V5525" i="6"/>
  <c r="V5526" i="6"/>
  <c r="V5527" i="6"/>
  <c r="V5528" i="6"/>
  <c r="V5529" i="6"/>
  <c r="V5530" i="6"/>
  <c r="V5531" i="6"/>
  <c r="V5532" i="6"/>
  <c r="V5533" i="6"/>
  <c r="V5534" i="6"/>
  <c r="V5535" i="6"/>
  <c r="V5536" i="6"/>
  <c r="V5537" i="6"/>
  <c r="V5538" i="6"/>
  <c r="V5539" i="6"/>
  <c r="V5540" i="6"/>
  <c r="V5541" i="6"/>
  <c r="V5542" i="6"/>
  <c r="V5543" i="6"/>
  <c r="V5544" i="6"/>
  <c r="V5545" i="6"/>
  <c r="V5546" i="6"/>
  <c r="V5547" i="6"/>
  <c r="V5548" i="6"/>
  <c r="V5549" i="6"/>
  <c r="V5550" i="6"/>
  <c r="V5551" i="6"/>
  <c r="V5552" i="6"/>
  <c r="V5553" i="6"/>
  <c r="V5554" i="6"/>
  <c r="V5555" i="6"/>
  <c r="V5556" i="6"/>
  <c r="V5557" i="6"/>
  <c r="V5558" i="6"/>
  <c r="V5559" i="6"/>
  <c r="V5560" i="6"/>
  <c r="V5561" i="6"/>
  <c r="V5562" i="6"/>
  <c r="V5563" i="6"/>
  <c r="V5564" i="6"/>
  <c r="V5565" i="6"/>
  <c r="V5566" i="6"/>
  <c r="V5567" i="6"/>
  <c r="V5568" i="6"/>
  <c r="V5569" i="6"/>
  <c r="V5570" i="6"/>
  <c r="V5571" i="6"/>
  <c r="V5572" i="6"/>
  <c r="V5573" i="6"/>
  <c r="V5574" i="6"/>
  <c r="V5575" i="6"/>
  <c r="V5576" i="6"/>
  <c r="V5577" i="6"/>
  <c r="V5578" i="6"/>
  <c r="V5579" i="6"/>
  <c r="V5580" i="6"/>
  <c r="V5581" i="6"/>
  <c r="V5582" i="6"/>
  <c r="V5583" i="6"/>
  <c r="V5584" i="6"/>
  <c r="V5585" i="6"/>
  <c r="V5586" i="6"/>
  <c r="V5587" i="6"/>
  <c r="V5588" i="6"/>
  <c r="V5589" i="6"/>
  <c r="V5590" i="6"/>
  <c r="V5591" i="6"/>
  <c r="V5592" i="6"/>
  <c r="V5593" i="6"/>
  <c r="V5594" i="6"/>
  <c r="V5595" i="6"/>
  <c r="V5596" i="6"/>
  <c r="V5597" i="6"/>
  <c r="V5598" i="6"/>
  <c r="V5599" i="6"/>
  <c r="V5600" i="6"/>
  <c r="V5601" i="6"/>
  <c r="V5602" i="6"/>
  <c r="V5603" i="6"/>
  <c r="V5604" i="6"/>
  <c r="V5605" i="6"/>
  <c r="V5606" i="6"/>
  <c r="V5607" i="6"/>
  <c r="V5608" i="6"/>
  <c r="V5609" i="6"/>
  <c r="V5610" i="6"/>
  <c r="V5611" i="6"/>
  <c r="V5612" i="6"/>
  <c r="V5613" i="6"/>
  <c r="V5614" i="6"/>
  <c r="V5615" i="6"/>
  <c r="V5616" i="6"/>
  <c r="V5617" i="6"/>
  <c r="V5618" i="6"/>
  <c r="V5619" i="6"/>
  <c r="V5620" i="6"/>
  <c r="V5621" i="6"/>
  <c r="V5622" i="6"/>
  <c r="V5623" i="6"/>
  <c r="V5624" i="6"/>
  <c r="V5625" i="6"/>
  <c r="V5626" i="6"/>
  <c r="V5627" i="6"/>
  <c r="V5628" i="6"/>
  <c r="V5629" i="6"/>
  <c r="V5630" i="6"/>
  <c r="V5631" i="6"/>
  <c r="V5632" i="6"/>
  <c r="V5633" i="6"/>
  <c r="V5634" i="6"/>
  <c r="V5635" i="6"/>
  <c r="V5636" i="6"/>
  <c r="V5637" i="6"/>
  <c r="V5638" i="6"/>
  <c r="V5639" i="6"/>
  <c r="V5640" i="6"/>
  <c r="V5641" i="6"/>
  <c r="V5642" i="6"/>
  <c r="V5643" i="6"/>
  <c r="V5644" i="6"/>
  <c r="V5645" i="6"/>
  <c r="V5646" i="6"/>
  <c r="V5647" i="6"/>
  <c r="V5648" i="6"/>
  <c r="V5649" i="6"/>
  <c r="V5650" i="6"/>
  <c r="V5651" i="6"/>
  <c r="V5652" i="6"/>
  <c r="V5653" i="6"/>
  <c r="V5654" i="6"/>
  <c r="V5655" i="6"/>
  <c r="V5656" i="6"/>
  <c r="V5657" i="6"/>
  <c r="V5658" i="6"/>
  <c r="V5659" i="6"/>
  <c r="V5660" i="6"/>
  <c r="V5661" i="6"/>
  <c r="V5662" i="6"/>
  <c r="V5663" i="6"/>
  <c r="V5664" i="6"/>
  <c r="V5665" i="6"/>
  <c r="V5666" i="6"/>
  <c r="V5667" i="6"/>
  <c r="V5668" i="6"/>
  <c r="V5669" i="6"/>
  <c r="V5670" i="6"/>
  <c r="V5671" i="6"/>
  <c r="V5672" i="6"/>
  <c r="V5673" i="6"/>
  <c r="V5674" i="6"/>
  <c r="V5675" i="6"/>
  <c r="V5676" i="6"/>
  <c r="V5677" i="6"/>
  <c r="V5678" i="6"/>
  <c r="V5679" i="6"/>
  <c r="V5680" i="6"/>
  <c r="V5681" i="6"/>
  <c r="V5682" i="6"/>
  <c r="V5683" i="6"/>
  <c r="V5684" i="6"/>
  <c r="V5685" i="6"/>
  <c r="V5686" i="6"/>
  <c r="V5687" i="6"/>
  <c r="V5688" i="6"/>
  <c r="V5689" i="6"/>
  <c r="V5690" i="6"/>
  <c r="V5691" i="6"/>
  <c r="V5692" i="6"/>
  <c r="V5693" i="6"/>
  <c r="V5694" i="6"/>
  <c r="V5695" i="6"/>
  <c r="V5696" i="6"/>
  <c r="V5697" i="6"/>
  <c r="V5698" i="6"/>
  <c r="V5699" i="6"/>
  <c r="V5700" i="6"/>
  <c r="V5701" i="6"/>
  <c r="V5702" i="6"/>
  <c r="V5703" i="6"/>
  <c r="V5704" i="6"/>
  <c r="V5705" i="6"/>
  <c r="V5706" i="6"/>
  <c r="V5707" i="6"/>
  <c r="V5708" i="6"/>
  <c r="V5709" i="6"/>
  <c r="V5710" i="6"/>
  <c r="V5711" i="6"/>
  <c r="V5712" i="6"/>
  <c r="V5713" i="6"/>
  <c r="V5714" i="6"/>
  <c r="V5715" i="6"/>
  <c r="V5716" i="6"/>
  <c r="V5717" i="6"/>
  <c r="V5718" i="6"/>
  <c r="V5719" i="6"/>
  <c r="V5720" i="6"/>
  <c r="V5721" i="6"/>
  <c r="V5722" i="6"/>
  <c r="V5723" i="6"/>
  <c r="V5724" i="6"/>
  <c r="V5725" i="6"/>
  <c r="V5726" i="6"/>
  <c r="V5727" i="6"/>
  <c r="V5728" i="6"/>
  <c r="V5729" i="6"/>
  <c r="V5730" i="6"/>
  <c r="V5731" i="6"/>
  <c r="V5732" i="6"/>
  <c r="V5733" i="6"/>
  <c r="V5734" i="6"/>
  <c r="V5735" i="6"/>
  <c r="V5736" i="6"/>
  <c r="V5737" i="6"/>
  <c r="V5738" i="6"/>
  <c r="V5739" i="6"/>
  <c r="V5740" i="6"/>
  <c r="V5741" i="6"/>
  <c r="V5742" i="6"/>
  <c r="V5743" i="6"/>
  <c r="V5744" i="6"/>
  <c r="V5745" i="6"/>
  <c r="V5746" i="6"/>
  <c r="V5747" i="6"/>
  <c r="V5748" i="6"/>
  <c r="V5749" i="6"/>
  <c r="V5750" i="6"/>
  <c r="V5751" i="6"/>
  <c r="V5752" i="6"/>
  <c r="V5753" i="6"/>
  <c r="V5754" i="6"/>
  <c r="V5755" i="6"/>
  <c r="V5756" i="6"/>
  <c r="V5757" i="6"/>
  <c r="V5758" i="6"/>
  <c r="V5759" i="6"/>
  <c r="V5760" i="6"/>
  <c r="V5761" i="6"/>
  <c r="V5762" i="6"/>
  <c r="V5763" i="6"/>
  <c r="V5764" i="6"/>
  <c r="V5765" i="6"/>
  <c r="V5766" i="6"/>
  <c r="V5767" i="6"/>
  <c r="V5768" i="6"/>
  <c r="V5769" i="6"/>
  <c r="V5770" i="6"/>
  <c r="V5771" i="6"/>
  <c r="V5772" i="6"/>
  <c r="V5773" i="6"/>
  <c r="V5774" i="6"/>
  <c r="V5775" i="6"/>
  <c r="V5776" i="6"/>
  <c r="V5777" i="6"/>
  <c r="V5778" i="6"/>
  <c r="V5779" i="6"/>
  <c r="V5780" i="6"/>
  <c r="V5781" i="6"/>
  <c r="V5782" i="6"/>
  <c r="V5783" i="6"/>
  <c r="V5784" i="6"/>
  <c r="V5785" i="6"/>
  <c r="V5786" i="6"/>
  <c r="V5787" i="6"/>
  <c r="V5788" i="6"/>
  <c r="V5789" i="6"/>
  <c r="V5790" i="6"/>
  <c r="V5791" i="6"/>
  <c r="V5792" i="6"/>
  <c r="V5793" i="6"/>
  <c r="V5794" i="6"/>
  <c r="V5795" i="6"/>
  <c r="V5796" i="6"/>
  <c r="V5797" i="6"/>
  <c r="V5798" i="6"/>
  <c r="V5799" i="6"/>
  <c r="V5800" i="6"/>
  <c r="V5801" i="6"/>
  <c r="V5802" i="6"/>
  <c r="V5803" i="6"/>
  <c r="V5804" i="6"/>
  <c r="V5805" i="6"/>
  <c r="V5806" i="6"/>
  <c r="V5807" i="6"/>
  <c r="V5808" i="6"/>
  <c r="V5809" i="6"/>
  <c r="V5810" i="6"/>
  <c r="V5811" i="6"/>
  <c r="V5812" i="6"/>
  <c r="V5813" i="6"/>
  <c r="V5814" i="6"/>
  <c r="V5815" i="6"/>
  <c r="V5816" i="6"/>
  <c r="V5817" i="6"/>
  <c r="V5818" i="6"/>
  <c r="V5819" i="6"/>
  <c r="V5820" i="6"/>
  <c r="V5821" i="6"/>
  <c r="V5822" i="6"/>
  <c r="V5823" i="6"/>
  <c r="V5824" i="6"/>
  <c r="V5825" i="6"/>
  <c r="V5826" i="6"/>
  <c r="V5827" i="6"/>
  <c r="V5828" i="6"/>
  <c r="V5829" i="6"/>
  <c r="V5830" i="6"/>
  <c r="V5831" i="6"/>
  <c r="V5832" i="6"/>
  <c r="V5833" i="6"/>
  <c r="V5834" i="6"/>
  <c r="V5835" i="6"/>
  <c r="V5836" i="6"/>
  <c r="V5837" i="6"/>
  <c r="W189" i="19" l="1"/>
  <c r="W107" i="19"/>
  <c r="W145" i="19"/>
  <c r="W96" i="19"/>
  <c r="W171" i="19"/>
  <c r="W137" i="19"/>
  <c r="W74" i="19"/>
  <c r="W88" i="19"/>
  <c r="W167" i="19"/>
  <c r="W136" i="19"/>
  <c r="W65" i="19"/>
  <c r="W182" i="19"/>
  <c r="W150" i="19"/>
  <c r="W73" i="19"/>
  <c r="W185" i="19"/>
  <c r="W138" i="19"/>
  <c r="W175" i="19"/>
  <c r="W186" i="19"/>
  <c r="W144" i="19"/>
  <c r="W187" i="19"/>
  <c r="W178" i="19"/>
  <c r="W164" i="19"/>
  <c r="W106" i="19"/>
  <c r="W83" i="19"/>
  <c r="W161" i="19"/>
  <c r="W24" i="19"/>
  <c r="W190" i="19"/>
  <c r="W102" i="19"/>
  <c r="W75" i="19"/>
  <c r="W92" i="19"/>
  <c r="W183" i="19"/>
  <c r="W91" i="19"/>
  <c r="K282" i="23"/>
  <c r="K294" i="23"/>
  <c r="K286" i="23"/>
  <c r="J298" i="23"/>
  <c r="K298" i="23" s="1"/>
  <c r="J294" i="23"/>
  <c r="J290" i="23"/>
  <c r="K290" i="23" s="1"/>
  <c r="J286" i="23"/>
  <c r="J282" i="23"/>
  <c r="J278" i="23"/>
  <c r="K278" i="23" s="1"/>
  <c r="J274" i="23"/>
  <c r="K274" i="23" s="1"/>
  <c r="J270" i="23"/>
  <c r="K270" i="23" s="1"/>
  <c r="J266" i="23"/>
  <c r="K266" i="23" s="1"/>
  <c r="J262" i="23"/>
  <c r="K262" i="23" s="1"/>
  <c r="J258" i="23"/>
  <c r="K258" i="23" s="1"/>
  <c r="K300" i="23"/>
  <c r="K296" i="23"/>
  <c r="K292" i="23"/>
  <c r="K288" i="23"/>
  <c r="K284" i="23"/>
  <c r="K280" i="23"/>
  <c r="K276" i="23"/>
  <c r="K272" i="23"/>
  <c r="K268" i="23"/>
  <c r="K264" i="23"/>
  <c r="K260" i="23"/>
  <c r="K256" i="23"/>
  <c r="K257" i="23"/>
  <c r="X10" i="19"/>
  <c r="Y10" i="19"/>
  <c r="Z10" i="19"/>
  <c r="X16" i="19"/>
  <c r="Y16" i="19"/>
  <c r="Z16" i="19"/>
  <c r="X27" i="19"/>
  <c r="Y27" i="19"/>
  <c r="Z27" i="19"/>
  <c r="X64" i="19"/>
  <c r="Y64" i="19"/>
  <c r="Z64" i="19"/>
  <c r="X23" i="19"/>
  <c r="Y23" i="19"/>
  <c r="Z23" i="19"/>
  <c r="X81" i="19"/>
  <c r="Y81" i="19"/>
  <c r="Z81" i="19"/>
  <c r="X8" i="19"/>
  <c r="Y8" i="19"/>
  <c r="Z8" i="19"/>
  <c r="X76" i="19"/>
  <c r="Y76" i="19"/>
  <c r="Z76" i="19"/>
  <c r="X42" i="19"/>
  <c r="Y42" i="19"/>
  <c r="Z42" i="19"/>
  <c r="X21" i="19"/>
  <c r="Y21" i="19"/>
  <c r="Z21" i="19"/>
  <c r="X60" i="19"/>
  <c r="Y60" i="19"/>
  <c r="Z60" i="19"/>
  <c r="X15" i="19"/>
  <c r="Y15" i="19"/>
  <c r="Z15" i="19"/>
  <c r="X47" i="19"/>
  <c r="Y47" i="19"/>
  <c r="Z47" i="19"/>
  <c r="X49" i="19"/>
  <c r="Y49" i="19"/>
  <c r="Z49" i="19"/>
  <c r="X20" i="19"/>
  <c r="Y20" i="19"/>
  <c r="Z20" i="19"/>
  <c r="X18" i="19"/>
  <c r="Y18" i="19"/>
  <c r="Z18" i="19"/>
  <c r="X66" i="19"/>
  <c r="Y66" i="19"/>
  <c r="Z66" i="19"/>
  <c r="X70" i="19"/>
  <c r="Y70" i="19"/>
  <c r="Z70" i="19"/>
  <c r="X101" i="19"/>
  <c r="Y101" i="19"/>
  <c r="Z101" i="19"/>
  <c r="X30" i="19"/>
  <c r="Y30" i="19"/>
  <c r="Z30" i="19"/>
  <c r="X25" i="19"/>
  <c r="Y25" i="19"/>
  <c r="Z25" i="19"/>
  <c r="X82" i="19"/>
  <c r="Y82" i="19"/>
  <c r="Z82" i="19"/>
  <c r="X54" i="19"/>
  <c r="Y54" i="19"/>
  <c r="Z54" i="19"/>
  <c r="X32" i="19"/>
  <c r="Y32" i="19"/>
  <c r="Z32" i="19"/>
  <c r="X7" i="19"/>
  <c r="Y7" i="19"/>
  <c r="Z7" i="19"/>
  <c r="X31" i="19"/>
  <c r="Y31" i="19"/>
  <c r="Z31" i="19"/>
  <c r="X41" i="19"/>
  <c r="Y41" i="19"/>
  <c r="Z41" i="19"/>
  <c r="X86" i="19"/>
  <c r="Y86" i="19"/>
  <c r="Z86" i="19"/>
  <c r="X22" i="19"/>
  <c r="Y22" i="19"/>
  <c r="Z22" i="19"/>
  <c r="X12" i="19"/>
  <c r="Y12" i="19"/>
  <c r="Z12" i="19"/>
  <c r="X14" i="19"/>
  <c r="Y14" i="19"/>
  <c r="Z14" i="19"/>
  <c r="X141" i="19"/>
  <c r="Y141" i="19"/>
  <c r="Z141" i="19"/>
  <c r="X39" i="19"/>
  <c r="Y39" i="19"/>
  <c r="Z39" i="19"/>
  <c r="X89" i="19"/>
  <c r="Y89" i="19"/>
  <c r="Z89" i="19"/>
  <c r="X84" i="19"/>
  <c r="Y84" i="19"/>
  <c r="Z84" i="19"/>
  <c r="X116" i="19"/>
  <c r="Y116" i="19"/>
  <c r="Z116" i="19"/>
  <c r="X122" i="19"/>
  <c r="Y122" i="19"/>
  <c r="Z122" i="19"/>
  <c r="X124" i="19"/>
  <c r="Y124" i="19"/>
  <c r="Z124" i="19"/>
  <c r="X97" i="19"/>
  <c r="Y97" i="19"/>
  <c r="Z97" i="19"/>
  <c r="X69" i="19"/>
  <c r="Y69" i="19"/>
  <c r="Z69" i="19"/>
  <c r="X93" i="19"/>
  <c r="Y93" i="19"/>
  <c r="Z93" i="19"/>
  <c r="X38" i="19"/>
  <c r="Y38" i="19"/>
  <c r="Z38" i="19"/>
  <c r="X134" i="19"/>
  <c r="Y134" i="19"/>
  <c r="Z134" i="19"/>
  <c r="X57" i="19"/>
  <c r="Y57" i="19"/>
  <c r="Z57" i="19"/>
  <c r="X126" i="19"/>
  <c r="Y126" i="19"/>
  <c r="Z126" i="19"/>
  <c r="X17" i="19"/>
  <c r="Y17" i="19"/>
  <c r="Z17" i="19"/>
  <c r="X58" i="19"/>
  <c r="Y58" i="19"/>
  <c r="Z58" i="19"/>
  <c r="X29" i="19"/>
  <c r="Y29" i="19"/>
  <c r="Z29" i="19"/>
  <c r="X104" i="19"/>
  <c r="Y104" i="19"/>
  <c r="Z104" i="19"/>
  <c r="X98" i="19"/>
  <c r="Y98" i="19"/>
  <c r="Z98" i="19"/>
  <c r="X78" i="19"/>
  <c r="Y78" i="19"/>
  <c r="Z78" i="19"/>
  <c r="X113" i="19"/>
  <c r="Y113" i="19"/>
  <c r="Z113" i="19"/>
  <c r="X114" i="19"/>
  <c r="Y114" i="19"/>
  <c r="Z114" i="19"/>
  <c r="X59" i="19"/>
  <c r="Y59" i="19"/>
  <c r="Z59" i="19"/>
  <c r="X87" i="19"/>
  <c r="Y87" i="19"/>
  <c r="Z87" i="19"/>
  <c r="X5" i="19"/>
  <c r="Y5" i="19"/>
  <c r="Z5" i="19"/>
  <c r="X19" i="19"/>
  <c r="Y19" i="19"/>
  <c r="Z19" i="19"/>
  <c r="X34" i="19"/>
  <c r="Y34" i="19"/>
  <c r="Z34" i="19"/>
  <c r="X9" i="19"/>
  <c r="Y9" i="19"/>
  <c r="Z9" i="19"/>
  <c r="X71" i="19"/>
  <c r="Y71" i="19"/>
  <c r="Z71" i="19"/>
  <c r="X111" i="19"/>
  <c r="Y111" i="19"/>
  <c r="Z111" i="19"/>
  <c r="X149" i="19"/>
  <c r="Y149" i="19"/>
  <c r="Z149" i="19"/>
  <c r="X90" i="19"/>
  <c r="Y90" i="19"/>
  <c r="Z90" i="19"/>
  <c r="X28" i="19"/>
  <c r="Y28" i="19"/>
  <c r="Z28" i="19"/>
  <c r="X148" i="19"/>
  <c r="Y148" i="19"/>
  <c r="Z148" i="19"/>
  <c r="X110" i="19"/>
  <c r="Y110" i="19"/>
  <c r="Z110" i="19"/>
  <c r="X129" i="19"/>
  <c r="Y129" i="19"/>
  <c r="Z129" i="19"/>
  <c r="X85" i="19"/>
  <c r="Y85" i="19"/>
  <c r="Z85" i="19"/>
  <c r="X62" i="19"/>
  <c r="Y62" i="19"/>
  <c r="Z62" i="19"/>
  <c r="X143" i="19"/>
  <c r="Y143" i="19"/>
  <c r="Z143" i="19"/>
  <c r="X33" i="19"/>
  <c r="Y33" i="19"/>
  <c r="Z33" i="19"/>
  <c r="X56" i="19"/>
  <c r="Y56" i="19"/>
  <c r="Z56" i="19"/>
  <c r="X35" i="19"/>
  <c r="Y35" i="19"/>
  <c r="Z35" i="19"/>
  <c r="X11" i="19"/>
  <c r="Y11" i="19"/>
  <c r="Z11" i="19"/>
  <c r="X135" i="19"/>
  <c r="Y135" i="19"/>
  <c r="Z135" i="19"/>
  <c r="X156" i="19"/>
  <c r="Y156" i="19"/>
  <c r="Z156" i="19"/>
  <c r="X99" i="19"/>
  <c r="Y99" i="19"/>
  <c r="Z99" i="19"/>
  <c r="X117" i="19"/>
  <c r="Y117" i="19"/>
  <c r="Z117" i="19"/>
  <c r="X152" i="19"/>
  <c r="Y152" i="19"/>
  <c r="Z152" i="19"/>
  <c r="X53" i="19"/>
  <c r="Y53" i="19"/>
  <c r="Z53" i="19"/>
  <c r="X40" i="19"/>
  <c r="Y40" i="19"/>
  <c r="Z40" i="19"/>
  <c r="X45" i="19"/>
  <c r="Y45" i="19"/>
  <c r="Z45" i="19"/>
  <c r="X118" i="19"/>
  <c r="Y118" i="19"/>
  <c r="Z118" i="19"/>
  <c r="X105" i="19"/>
  <c r="Y105" i="19"/>
  <c r="Z105" i="19"/>
  <c r="X6" i="19"/>
  <c r="Y6" i="19"/>
  <c r="Z6" i="19"/>
  <c r="X140" i="19"/>
  <c r="Y140" i="19"/>
  <c r="Z140" i="19"/>
  <c r="X68" i="19"/>
  <c r="Y68" i="19"/>
  <c r="Z68" i="19"/>
  <c r="X109" i="19"/>
  <c r="Y109" i="19"/>
  <c r="Z109" i="19"/>
  <c r="X120" i="19"/>
  <c r="Y120" i="19"/>
  <c r="Z120" i="19"/>
  <c r="X157" i="19"/>
  <c r="Y157" i="19"/>
  <c r="Z157" i="19"/>
  <c r="X26" i="19"/>
  <c r="Y26" i="19"/>
  <c r="Z26" i="19"/>
  <c r="X36" i="19"/>
  <c r="Y36" i="19"/>
  <c r="Z36" i="19"/>
  <c r="X103" i="19"/>
  <c r="Y103" i="19"/>
  <c r="Z103" i="19"/>
  <c r="X142" i="19"/>
  <c r="Y142" i="19"/>
  <c r="Z142" i="19"/>
  <c r="X179" i="19"/>
  <c r="Y179" i="19"/>
  <c r="Z179" i="19"/>
  <c r="X162" i="19"/>
  <c r="Y162" i="19"/>
  <c r="Z162" i="19"/>
  <c r="X174" i="19"/>
  <c r="Y174" i="19"/>
  <c r="Z174" i="19"/>
  <c r="X155" i="19"/>
  <c r="Y155" i="19"/>
  <c r="Z155" i="19"/>
  <c r="X100" i="19"/>
  <c r="Y100" i="19"/>
  <c r="Z100" i="19"/>
  <c r="X79" i="19"/>
  <c r="Y79" i="19"/>
  <c r="Z79" i="19"/>
  <c r="X48" i="19"/>
  <c r="Y48" i="19"/>
  <c r="Z48" i="19"/>
  <c r="X180" i="19"/>
  <c r="Y180" i="19"/>
  <c r="Z180" i="19"/>
  <c r="X77" i="19"/>
  <c r="Y77" i="19"/>
  <c r="Z77" i="19"/>
  <c r="X131" i="19"/>
  <c r="Y131" i="19"/>
  <c r="Z131" i="19"/>
  <c r="X94" i="19"/>
  <c r="Y94" i="19"/>
  <c r="Z94" i="19"/>
  <c r="X55" i="19"/>
  <c r="Y55" i="19"/>
  <c r="Z55" i="19"/>
  <c r="X108" i="19"/>
  <c r="Y108" i="19"/>
  <c r="Z108" i="19"/>
  <c r="X151" i="19"/>
  <c r="Y151" i="19"/>
  <c r="Z151" i="19"/>
  <c r="X163" i="19"/>
  <c r="Y163" i="19"/>
  <c r="Z163" i="19"/>
  <c r="X172" i="19"/>
  <c r="Y172" i="19"/>
  <c r="Z172" i="19"/>
  <c r="X169" i="19"/>
  <c r="Y169" i="19"/>
  <c r="Z169" i="19"/>
  <c r="X146" i="19"/>
  <c r="Y146" i="19"/>
  <c r="Z146" i="19"/>
  <c r="X159" i="19"/>
  <c r="Y159" i="19"/>
  <c r="Z159" i="19"/>
  <c r="X184" i="19"/>
  <c r="Y184" i="19"/>
  <c r="Z184" i="19"/>
  <c r="X139" i="19"/>
  <c r="Y139" i="19"/>
  <c r="Z139" i="19"/>
  <c r="X160" i="19"/>
  <c r="Y160" i="19"/>
  <c r="Z160" i="19"/>
  <c r="X52" i="19"/>
  <c r="Y52" i="19"/>
  <c r="Z52" i="19"/>
  <c r="X123" i="19"/>
  <c r="Y123" i="19"/>
  <c r="Z123" i="19"/>
  <c r="X51" i="19"/>
  <c r="Y51" i="19"/>
  <c r="Z51" i="19"/>
  <c r="X132" i="19"/>
  <c r="Y132" i="19"/>
  <c r="Z132" i="19"/>
  <c r="X13" i="19"/>
  <c r="Y13" i="19"/>
  <c r="Z13" i="19"/>
  <c r="X181" i="19"/>
  <c r="Y181" i="19"/>
  <c r="Z181" i="19"/>
  <c r="X119" i="19"/>
  <c r="Y119" i="19"/>
  <c r="Z119" i="19"/>
  <c r="X72" i="19"/>
  <c r="Y72" i="19"/>
  <c r="Z72" i="19"/>
  <c r="X154" i="19"/>
  <c r="Y154" i="19"/>
  <c r="Z154" i="19"/>
  <c r="X127" i="19"/>
  <c r="Y127" i="19"/>
  <c r="Z127" i="19"/>
  <c r="X177" i="19"/>
  <c r="Y177" i="19"/>
  <c r="Z177" i="19"/>
  <c r="X188" i="19"/>
  <c r="Y188" i="19"/>
  <c r="Z188" i="19"/>
  <c r="X147" i="19"/>
  <c r="Y147" i="19"/>
  <c r="Z147" i="19"/>
  <c r="X125" i="19"/>
  <c r="Y125" i="19"/>
  <c r="Z125" i="19"/>
  <c r="X95" i="19"/>
  <c r="Y95" i="19"/>
  <c r="Z95" i="19"/>
  <c r="X112" i="19"/>
  <c r="Y112" i="19"/>
  <c r="Z112" i="19"/>
  <c r="X170" i="19"/>
  <c r="Y170" i="19"/>
  <c r="Z170" i="19"/>
  <c r="X46" i="19"/>
  <c r="Y46" i="19"/>
  <c r="Z46" i="19"/>
  <c r="X44" i="19"/>
  <c r="Y44" i="19"/>
  <c r="Z44" i="19"/>
  <c r="X158" i="19"/>
  <c r="Y158" i="19"/>
  <c r="Z158" i="19"/>
  <c r="X37" i="19"/>
  <c r="Y37" i="19"/>
  <c r="Z37" i="19"/>
  <c r="X128" i="19"/>
  <c r="Y128" i="19"/>
  <c r="Z128" i="19"/>
  <c r="X168" i="19"/>
  <c r="Y168" i="19"/>
  <c r="Z168" i="19"/>
  <c r="X115" i="19"/>
  <c r="Y115" i="19"/>
  <c r="Z115" i="19"/>
  <c r="X176" i="19"/>
  <c r="Y176" i="19"/>
  <c r="Z176" i="19"/>
  <c r="X153" i="19"/>
  <c r="Y153" i="19"/>
  <c r="Z153" i="19"/>
  <c r="X133" i="19"/>
  <c r="Y133" i="19"/>
  <c r="Z133" i="19"/>
  <c r="X165" i="19"/>
  <c r="Y165" i="19"/>
  <c r="Z165" i="19"/>
  <c r="X173" i="19"/>
  <c r="Y173" i="19"/>
  <c r="Z173" i="19"/>
  <c r="X63" i="19"/>
  <c r="Y63" i="19"/>
  <c r="Z63" i="19"/>
  <c r="X121" i="19"/>
  <c r="Y121" i="19"/>
  <c r="Z121" i="19"/>
  <c r="X166" i="19"/>
  <c r="Y166" i="19"/>
  <c r="Z166" i="19"/>
  <c r="X80" i="19"/>
  <c r="Y80" i="19"/>
  <c r="Z80" i="19"/>
  <c r="X67" i="19"/>
  <c r="Y67" i="19"/>
  <c r="Z67" i="19"/>
  <c r="X130" i="19"/>
  <c r="Y130" i="19"/>
  <c r="Z130" i="19"/>
  <c r="X50" i="19"/>
  <c r="Y50" i="19"/>
  <c r="Z50" i="19"/>
  <c r="X61" i="19"/>
  <c r="Y61" i="19"/>
  <c r="Z61" i="19"/>
  <c r="Y43" i="19"/>
  <c r="Z43" i="19"/>
  <c r="X43" i="19"/>
  <c r="V43" i="19"/>
  <c r="U10" i="19"/>
  <c r="V10" i="19"/>
  <c r="U16" i="19"/>
  <c r="V16" i="19"/>
  <c r="U27" i="19"/>
  <c r="V27" i="19"/>
  <c r="U64" i="19"/>
  <c r="V64" i="19"/>
  <c r="U23" i="19"/>
  <c r="V23" i="19"/>
  <c r="U81" i="19"/>
  <c r="V81" i="19"/>
  <c r="U8" i="19"/>
  <c r="V8" i="19"/>
  <c r="U76" i="19"/>
  <c r="V76" i="19"/>
  <c r="U42" i="19"/>
  <c r="V42" i="19"/>
  <c r="U21" i="19"/>
  <c r="V21" i="19"/>
  <c r="U60" i="19"/>
  <c r="V60" i="19"/>
  <c r="U15" i="19"/>
  <c r="V15" i="19"/>
  <c r="U47" i="19"/>
  <c r="V47" i="19"/>
  <c r="U49" i="19"/>
  <c r="V49" i="19"/>
  <c r="U20" i="19"/>
  <c r="V20" i="19"/>
  <c r="U18" i="19"/>
  <c r="V18" i="19"/>
  <c r="U66" i="19"/>
  <c r="V66" i="19"/>
  <c r="U70" i="19"/>
  <c r="V70" i="19"/>
  <c r="U101" i="19"/>
  <c r="V101" i="19"/>
  <c r="U30" i="19"/>
  <c r="V30" i="19"/>
  <c r="U25" i="19"/>
  <c r="V25" i="19"/>
  <c r="U82" i="19"/>
  <c r="V82" i="19"/>
  <c r="U54" i="19"/>
  <c r="V54" i="19"/>
  <c r="U32" i="19"/>
  <c r="V32" i="19"/>
  <c r="U7" i="19"/>
  <c r="V7" i="19"/>
  <c r="U31" i="19"/>
  <c r="V31" i="19"/>
  <c r="U41" i="19"/>
  <c r="V41" i="19"/>
  <c r="U86" i="19"/>
  <c r="V86" i="19"/>
  <c r="U22" i="19"/>
  <c r="V22" i="19"/>
  <c r="U12" i="19"/>
  <c r="V12" i="19"/>
  <c r="U14" i="19"/>
  <c r="V14" i="19"/>
  <c r="U141" i="19"/>
  <c r="V141" i="19"/>
  <c r="U39" i="19"/>
  <c r="V39" i="19"/>
  <c r="U89" i="19"/>
  <c r="V89" i="19"/>
  <c r="U84" i="19"/>
  <c r="V84" i="19"/>
  <c r="U116" i="19"/>
  <c r="V116" i="19"/>
  <c r="U122" i="19"/>
  <c r="V122" i="19"/>
  <c r="U124" i="19"/>
  <c r="V124" i="19"/>
  <c r="U97" i="19"/>
  <c r="V97" i="19"/>
  <c r="U69" i="19"/>
  <c r="V69" i="19"/>
  <c r="U93" i="19"/>
  <c r="V93" i="19"/>
  <c r="U38" i="19"/>
  <c r="V38" i="19"/>
  <c r="U134" i="19"/>
  <c r="V134" i="19"/>
  <c r="U57" i="19"/>
  <c r="V57" i="19"/>
  <c r="U126" i="19"/>
  <c r="V126" i="19"/>
  <c r="U17" i="19"/>
  <c r="V17" i="19"/>
  <c r="U58" i="19"/>
  <c r="V58" i="19"/>
  <c r="U29" i="19"/>
  <c r="V29" i="19"/>
  <c r="U104" i="19"/>
  <c r="V104" i="19"/>
  <c r="U98" i="19"/>
  <c r="V98" i="19"/>
  <c r="U78" i="19"/>
  <c r="V78" i="19"/>
  <c r="U113" i="19"/>
  <c r="V113" i="19"/>
  <c r="U114" i="19"/>
  <c r="V114" i="19"/>
  <c r="U59" i="19"/>
  <c r="V59" i="19"/>
  <c r="U87" i="19"/>
  <c r="V87" i="19"/>
  <c r="U5" i="19"/>
  <c r="V5" i="19"/>
  <c r="U19" i="19"/>
  <c r="V19" i="19"/>
  <c r="U34" i="19"/>
  <c r="V34" i="19"/>
  <c r="U9" i="19"/>
  <c r="V9" i="19"/>
  <c r="U71" i="19"/>
  <c r="V71" i="19"/>
  <c r="U111" i="19"/>
  <c r="V111" i="19"/>
  <c r="U149" i="19"/>
  <c r="V149" i="19"/>
  <c r="U90" i="19"/>
  <c r="V90" i="19"/>
  <c r="U28" i="19"/>
  <c r="V28" i="19"/>
  <c r="U148" i="19"/>
  <c r="V148" i="19"/>
  <c r="U110" i="19"/>
  <c r="V110" i="19"/>
  <c r="U129" i="19"/>
  <c r="V129" i="19"/>
  <c r="U85" i="19"/>
  <c r="V85" i="19"/>
  <c r="U62" i="19"/>
  <c r="V62" i="19"/>
  <c r="U143" i="19"/>
  <c r="V143" i="19"/>
  <c r="U33" i="19"/>
  <c r="V33" i="19"/>
  <c r="U56" i="19"/>
  <c r="V56" i="19"/>
  <c r="U35" i="19"/>
  <c r="V35" i="19"/>
  <c r="U11" i="19"/>
  <c r="V11" i="19"/>
  <c r="U135" i="19"/>
  <c r="V135" i="19"/>
  <c r="U156" i="19"/>
  <c r="V156" i="19"/>
  <c r="U99" i="19"/>
  <c r="V99" i="19"/>
  <c r="U117" i="19"/>
  <c r="V117" i="19"/>
  <c r="U152" i="19"/>
  <c r="V152" i="19"/>
  <c r="U53" i="19"/>
  <c r="V53" i="19"/>
  <c r="U40" i="19"/>
  <c r="V40" i="19"/>
  <c r="U45" i="19"/>
  <c r="V45" i="19"/>
  <c r="U118" i="19"/>
  <c r="V118" i="19"/>
  <c r="U105" i="19"/>
  <c r="V105" i="19"/>
  <c r="U6" i="19"/>
  <c r="V6" i="19"/>
  <c r="U140" i="19"/>
  <c r="V140" i="19"/>
  <c r="U68" i="19"/>
  <c r="V68" i="19"/>
  <c r="U109" i="19"/>
  <c r="V109" i="19"/>
  <c r="U120" i="19"/>
  <c r="V120" i="19"/>
  <c r="U157" i="19"/>
  <c r="V157" i="19"/>
  <c r="U26" i="19"/>
  <c r="V26" i="19"/>
  <c r="U36" i="19"/>
  <c r="V36" i="19"/>
  <c r="U103" i="19"/>
  <c r="V103" i="19"/>
  <c r="U142" i="19"/>
  <c r="V142" i="19"/>
  <c r="U179" i="19"/>
  <c r="V179" i="19"/>
  <c r="U162" i="19"/>
  <c r="V162" i="19"/>
  <c r="U174" i="19"/>
  <c r="V174" i="19"/>
  <c r="U155" i="19"/>
  <c r="V155" i="19"/>
  <c r="U100" i="19"/>
  <c r="V100" i="19"/>
  <c r="U79" i="19"/>
  <c r="V79" i="19"/>
  <c r="U48" i="19"/>
  <c r="V48" i="19"/>
  <c r="U180" i="19"/>
  <c r="V180" i="19"/>
  <c r="U77" i="19"/>
  <c r="V77" i="19"/>
  <c r="U131" i="19"/>
  <c r="V131" i="19"/>
  <c r="U94" i="19"/>
  <c r="V94" i="19"/>
  <c r="U55" i="19"/>
  <c r="V55" i="19"/>
  <c r="U108" i="19"/>
  <c r="V108" i="19"/>
  <c r="U151" i="19"/>
  <c r="V151" i="19"/>
  <c r="U163" i="19"/>
  <c r="V163" i="19"/>
  <c r="U172" i="19"/>
  <c r="V172" i="19"/>
  <c r="U169" i="19"/>
  <c r="V169" i="19"/>
  <c r="U146" i="19"/>
  <c r="V146" i="19"/>
  <c r="U159" i="19"/>
  <c r="V159" i="19"/>
  <c r="U184" i="19"/>
  <c r="V184" i="19"/>
  <c r="U139" i="19"/>
  <c r="V139" i="19"/>
  <c r="U160" i="19"/>
  <c r="V160" i="19"/>
  <c r="U52" i="19"/>
  <c r="V52" i="19"/>
  <c r="U123" i="19"/>
  <c r="V123" i="19"/>
  <c r="U51" i="19"/>
  <c r="V51" i="19"/>
  <c r="U132" i="19"/>
  <c r="V132" i="19"/>
  <c r="U13" i="19"/>
  <c r="V13" i="19"/>
  <c r="U181" i="19"/>
  <c r="V181" i="19"/>
  <c r="U119" i="19"/>
  <c r="V119" i="19"/>
  <c r="U72" i="19"/>
  <c r="V72" i="19"/>
  <c r="U154" i="19"/>
  <c r="V154" i="19"/>
  <c r="U127" i="19"/>
  <c r="V127" i="19"/>
  <c r="U177" i="19"/>
  <c r="V177" i="19"/>
  <c r="U188" i="19"/>
  <c r="V188" i="19"/>
  <c r="U147" i="19"/>
  <c r="V147" i="19"/>
  <c r="U125" i="19"/>
  <c r="V125" i="19"/>
  <c r="U95" i="19"/>
  <c r="V95" i="19"/>
  <c r="U112" i="19"/>
  <c r="V112" i="19"/>
  <c r="U170" i="19"/>
  <c r="V170" i="19"/>
  <c r="U46" i="19"/>
  <c r="V46" i="19"/>
  <c r="U44" i="19"/>
  <c r="V44" i="19"/>
  <c r="U158" i="19"/>
  <c r="V158" i="19"/>
  <c r="U37" i="19"/>
  <c r="V37" i="19"/>
  <c r="U128" i="19"/>
  <c r="V128" i="19"/>
  <c r="U168" i="19"/>
  <c r="V168" i="19"/>
  <c r="U115" i="19"/>
  <c r="V115" i="19"/>
  <c r="U176" i="19"/>
  <c r="V176" i="19"/>
  <c r="U153" i="19"/>
  <c r="V153" i="19"/>
  <c r="U133" i="19"/>
  <c r="V133" i="19"/>
  <c r="U165" i="19"/>
  <c r="V165" i="19"/>
  <c r="U173" i="19"/>
  <c r="V173" i="19"/>
  <c r="U63" i="19"/>
  <c r="V63" i="19"/>
  <c r="U121" i="19"/>
  <c r="V121" i="19"/>
  <c r="U166" i="19"/>
  <c r="V166" i="19"/>
  <c r="U80" i="19"/>
  <c r="V80" i="19"/>
  <c r="U67" i="19"/>
  <c r="V67" i="19"/>
  <c r="U130" i="19"/>
  <c r="V130" i="19"/>
  <c r="U50" i="19"/>
  <c r="V50" i="19"/>
  <c r="U61" i="19"/>
  <c r="V61" i="19"/>
  <c r="U43" i="19"/>
  <c r="R3840" i="6"/>
  <c r="P3840" i="6" s="1"/>
  <c r="R3841" i="6"/>
  <c r="O3841" i="6"/>
  <c r="S3842" i="6"/>
  <c r="R3843" i="6"/>
  <c r="R3844" i="6"/>
  <c r="S3845" i="6"/>
  <c r="T3845" i="6"/>
  <c r="R3847" i="6"/>
  <c r="S3847" i="6"/>
  <c r="R3848" i="6"/>
  <c r="P3848" i="6" s="1"/>
  <c r="R3849" i="6"/>
  <c r="R3850" i="6"/>
  <c r="R3851" i="6"/>
  <c r="S3851" i="6"/>
  <c r="R3852" i="6"/>
  <c r="T3853" i="6"/>
  <c r="O3853" i="6"/>
  <c r="R3854" i="6"/>
  <c r="S3854" i="6"/>
  <c r="T3854" i="6"/>
  <c r="O3854" i="6"/>
  <c r="R3855" i="6"/>
  <c r="R3856" i="6"/>
  <c r="P3856" i="6" s="1"/>
  <c r="R3857" i="6"/>
  <c r="R3858" i="6"/>
  <c r="R3859" i="6"/>
  <c r="S3860" i="6"/>
  <c r="R3860" i="6"/>
  <c r="R3861" i="6"/>
  <c r="P3861" i="6" s="1"/>
  <c r="S3861" i="6"/>
  <c r="S3862" i="6"/>
  <c r="R3863" i="6"/>
  <c r="S3863" i="6"/>
  <c r="S3864" i="6"/>
  <c r="S3865" i="6"/>
  <c r="R3866" i="6"/>
  <c r="P3866" i="6" s="1"/>
  <c r="S3866" i="6"/>
  <c r="R3867" i="6"/>
  <c r="O3867" i="6"/>
  <c r="T3867" i="6"/>
  <c r="R3868" i="6"/>
  <c r="S3868" i="6"/>
  <c r="T3868" i="6"/>
  <c r="T3869" i="6"/>
  <c r="S3870" i="6"/>
  <c r="R3871" i="6"/>
  <c r="P3871" i="6" s="1"/>
  <c r="R3872" i="6"/>
  <c r="P3872" i="6" s="1"/>
  <c r="R3873" i="6"/>
  <c r="R3874" i="6"/>
  <c r="R3875" i="6"/>
  <c r="P3875" i="6" s="1"/>
  <c r="R3876" i="6"/>
  <c r="O3876" i="6"/>
  <c r="T3876" i="6"/>
  <c r="R3877" i="6"/>
  <c r="T3877" i="6"/>
  <c r="R3878" i="6"/>
  <c r="S3878" i="6"/>
  <c r="R3879" i="6"/>
  <c r="R3880" i="6"/>
  <c r="P3880" i="6" s="1"/>
  <c r="R3881" i="6"/>
  <c r="T3881" i="6"/>
  <c r="S3882" i="6"/>
  <c r="S3883" i="6"/>
  <c r="R3883" i="6"/>
  <c r="P3883" i="6" s="1"/>
  <c r="R3884" i="6"/>
  <c r="O3884" i="6"/>
  <c r="T3884" i="6"/>
  <c r="S3885" i="6"/>
  <c r="T3885" i="6"/>
  <c r="R3886" i="6"/>
  <c r="R3887" i="6"/>
  <c r="R3888" i="6"/>
  <c r="R3890" i="6"/>
  <c r="R3891" i="6"/>
  <c r="P3891" i="6" s="1"/>
  <c r="S3891" i="6"/>
  <c r="R3892" i="6"/>
  <c r="O3892" i="6"/>
  <c r="S3893" i="6"/>
  <c r="R3893" i="6"/>
  <c r="T3893" i="6"/>
  <c r="R3894" i="6"/>
  <c r="P3894" i="6" s="1"/>
  <c r="T3894" i="6"/>
  <c r="T3895" i="6"/>
  <c r="R3895" i="6"/>
  <c r="R3896" i="6"/>
  <c r="P3896" i="6" s="1"/>
  <c r="R3897" i="6"/>
  <c r="P3897" i="6" s="1"/>
  <c r="S3897" i="6"/>
  <c r="O3897" i="6"/>
  <c r="T3897" i="6"/>
  <c r="R3898" i="6"/>
  <c r="P3898" i="6" s="1"/>
  <c r="R3899" i="6"/>
  <c r="R3900" i="6"/>
  <c r="S3901" i="6"/>
  <c r="R3901" i="6"/>
  <c r="P3901" i="6" s="1"/>
  <c r="R3902" i="6"/>
  <c r="O3902" i="6"/>
  <c r="T3902" i="6"/>
  <c r="R3904" i="6"/>
  <c r="R3905" i="6"/>
  <c r="R3906" i="6"/>
  <c r="S3906" i="6"/>
  <c r="R3907" i="6"/>
  <c r="O3907" i="6"/>
  <c r="T3907" i="6"/>
  <c r="R3908" i="6"/>
  <c r="R3909" i="6"/>
  <c r="P3909" i="6" s="1"/>
  <c r="R3910" i="6"/>
  <c r="S3911" i="6"/>
  <c r="R3913" i="6"/>
  <c r="S3913" i="6"/>
  <c r="T3913" i="6"/>
  <c r="R3914" i="6"/>
  <c r="P3914" i="6" s="1"/>
  <c r="S3914" i="6"/>
  <c r="R3915" i="6"/>
  <c r="S3915" i="6"/>
  <c r="R3916" i="6"/>
  <c r="R3917" i="6"/>
  <c r="P3917" i="6" s="1"/>
  <c r="R3918" i="6"/>
  <c r="O3918" i="6"/>
  <c r="T3918" i="6"/>
  <c r="T3920" i="6"/>
  <c r="S3921" i="6"/>
  <c r="S3922" i="6"/>
  <c r="O3922" i="6"/>
  <c r="S3923" i="6"/>
  <c r="R3924" i="6"/>
  <c r="S3925" i="6"/>
  <c r="R3927" i="6"/>
  <c r="R3928" i="6"/>
  <c r="R3930" i="6"/>
  <c r="S3931" i="6"/>
  <c r="R3933" i="6"/>
  <c r="R3934" i="6"/>
  <c r="P3934" i="6" s="1"/>
  <c r="R3935" i="6"/>
  <c r="T3935" i="6"/>
  <c r="O3935" i="6"/>
  <c r="R3936" i="6"/>
  <c r="R3938" i="6"/>
  <c r="P3938" i="6" s="1"/>
  <c r="O3938" i="6"/>
  <c r="T3938" i="6"/>
  <c r="S3939" i="6"/>
  <c r="R3940" i="6"/>
  <c r="O3940" i="6"/>
  <c r="O3941" i="6"/>
  <c r="R3941" i="6"/>
  <c r="S3942" i="6"/>
  <c r="R3942" i="6"/>
  <c r="R3943" i="6"/>
  <c r="S3943" i="6"/>
  <c r="T3943" i="6"/>
  <c r="O3943" i="6"/>
  <c r="R3944" i="6"/>
  <c r="S3944" i="6"/>
  <c r="T3944" i="6"/>
  <c r="R3945" i="6"/>
  <c r="P3945" i="6" s="1"/>
  <c r="S3945" i="6"/>
  <c r="T3945" i="6"/>
  <c r="R3946" i="6"/>
  <c r="S3947" i="6"/>
  <c r="R3948" i="6"/>
  <c r="R3949" i="6"/>
  <c r="R3950" i="6"/>
  <c r="S3950" i="6"/>
  <c r="S3951" i="6"/>
  <c r="R3952" i="6"/>
  <c r="P3952" i="6" s="1"/>
  <c r="R3953" i="6"/>
  <c r="O3953" i="6"/>
  <c r="S3954" i="6"/>
  <c r="R3955" i="6"/>
  <c r="T3956" i="6"/>
  <c r="R3958" i="6"/>
  <c r="T3958" i="6"/>
  <c r="O3958" i="6"/>
  <c r="R3959" i="6"/>
  <c r="S3959" i="6"/>
  <c r="R3960" i="6"/>
  <c r="P3960" i="6" s="1"/>
  <c r="R3961" i="6"/>
  <c r="S3962" i="6"/>
  <c r="R3962" i="6"/>
  <c r="R3963" i="6"/>
  <c r="T3963" i="6"/>
  <c r="O3963" i="6"/>
  <c r="R3964" i="6"/>
  <c r="S3964" i="6"/>
  <c r="T3964" i="6"/>
  <c r="R3965" i="6"/>
  <c r="R3966" i="6"/>
  <c r="T3966" i="6"/>
  <c r="R3967" i="6"/>
  <c r="P3967" i="6" s="1"/>
  <c r="S3967" i="6"/>
  <c r="T3968" i="6"/>
  <c r="R3969" i="6"/>
  <c r="P3969" i="6" s="1"/>
  <c r="O3969" i="6"/>
  <c r="R3970" i="6"/>
  <c r="P3970" i="6" s="1"/>
  <c r="S3970" i="6"/>
  <c r="T3970" i="6"/>
  <c r="R3971" i="6"/>
  <c r="R3972" i="6"/>
  <c r="T3972" i="6"/>
  <c r="R3973" i="6"/>
  <c r="R3974" i="6"/>
  <c r="O3975" i="6"/>
  <c r="R3976" i="6"/>
  <c r="S3976" i="6"/>
  <c r="T3976" i="6"/>
  <c r="R3977" i="6"/>
  <c r="R3978" i="6"/>
  <c r="O3978" i="6"/>
  <c r="T3978" i="6"/>
  <c r="T3980" i="6"/>
  <c r="R3981" i="6"/>
  <c r="R3982" i="6"/>
  <c r="P3982" i="6" s="1"/>
  <c r="R3983" i="6"/>
  <c r="O3983" i="6"/>
  <c r="R3984" i="6"/>
  <c r="S3984" i="6"/>
  <c r="T3984" i="6"/>
  <c r="R3986" i="6"/>
  <c r="R3987" i="6"/>
  <c r="P3987" i="6" s="1"/>
  <c r="R3988" i="6"/>
  <c r="O3988" i="6"/>
  <c r="R3990" i="6"/>
  <c r="P3990" i="6" s="1"/>
  <c r="R3991" i="6"/>
  <c r="O3991" i="6"/>
  <c r="S3992" i="6"/>
  <c r="R3992" i="6"/>
  <c r="T3992" i="6"/>
  <c r="R3993" i="6"/>
  <c r="S3994" i="6"/>
  <c r="R3994" i="6"/>
  <c r="R3995" i="6"/>
  <c r="P3995" i="6" s="1"/>
  <c r="R3996" i="6"/>
  <c r="T3996" i="6"/>
  <c r="O3996" i="6"/>
  <c r="T3998" i="6"/>
  <c r="R3998" i="6"/>
  <c r="P3998" i="6" s="1"/>
  <c r="R3999" i="6"/>
  <c r="P3999" i="6" s="1"/>
  <c r="T3999" i="6"/>
  <c r="R4000" i="6"/>
  <c r="P4000" i="6" s="1"/>
  <c r="R4002" i="6"/>
  <c r="R4003" i="6"/>
  <c r="S4003" i="6"/>
  <c r="R4004" i="6"/>
  <c r="T4004" i="6"/>
  <c r="O4004" i="6"/>
  <c r="R4006" i="6"/>
  <c r="T4006" i="6"/>
  <c r="R4007" i="6"/>
  <c r="R4008" i="6"/>
  <c r="P4008" i="6" s="1"/>
  <c r="R4009" i="6"/>
  <c r="S4010" i="6"/>
  <c r="S4011" i="6"/>
  <c r="R4012" i="6"/>
  <c r="O4012" i="6"/>
  <c r="T4012" i="6"/>
  <c r="R4013" i="6"/>
  <c r="R4014" i="6"/>
  <c r="T4014" i="6"/>
  <c r="R4015" i="6"/>
  <c r="S4015" i="6"/>
  <c r="R4016" i="6"/>
  <c r="P4016" i="6" s="1"/>
  <c r="R4017" i="6"/>
  <c r="T4017" i="6"/>
  <c r="O4017" i="6"/>
  <c r="R4018" i="6"/>
  <c r="R4020" i="6"/>
  <c r="S4020" i="6"/>
  <c r="R4021" i="6"/>
  <c r="T4022" i="6"/>
  <c r="R4022" i="6"/>
  <c r="R4023" i="6"/>
  <c r="R4024" i="6"/>
  <c r="P4024" i="6" s="1"/>
  <c r="R4025" i="6"/>
  <c r="T4025" i="6"/>
  <c r="R4026" i="6"/>
  <c r="R4027" i="6"/>
  <c r="P4027" i="6" s="1"/>
  <c r="R4028" i="6"/>
  <c r="O4028" i="6"/>
  <c r="R4029" i="6"/>
  <c r="T4029" i="6"/>
  <c r="S4029" i="6"/>
  <c r="R4030" i="6"/>
  <c r="R4031" i="6"/>
  <c r="P4031" i="6" s="1"/>
  <c r="S4031" i="6"/>
  <c r="R4032" i="6"/>
  <c r="O4032" i="6"/>
  <c r="S4033" i="6"/>
  <c r="R4033" i="6"/>
  <c r="S4034" i="6"/>
  <c r="R4035" i="6"/>
  <c r="R4036" i="6"/>
  <c r="R4037" i="6"/>
  <c r="R4038" i="6"/>
  <c r="T4038" i="6"/>
  <c r="R4039" i="6"/>
  <c r="P4039" i="6" s="1"/>
  <c r="T4039" i="6"/>
  <c r="R4040" i="6"/>
  <c r="R4041" i="6"/>
  <c r="P4041" i="6" s="1"/>
  <c r="R4042" i="6"/>
  <c r="O4042" i="6"/>
  <c r="R4043" i="6"/>
  <c r="S4043" i="6"/>
  <c r="S4044" i="6"/>
  <c r="S4045" i="6"/>
  <c r="R4046" i="6"/>
  <c r="P4046" i="6" s="1"/>
  <c r="T4046" i="6"/>
  <c r="T4047" i="6"/>
  <c r="R4048" i="6"/>
  <c r="S4049" i="6"/>
  <c r="R4050" i="6"/>
  <c r="O4050" i="6"/>
  <c r="T4050" i="6"/>
  <c r="S4051" i="6"/>
  <c r="R4052" i="6"/>
  <c r="R4053" i="6"/>
  <c r="R4054" i="6"/>
  <c r="P4054" i="6" s="1"/>
  <c r="T4054" i="6"/>
  <c r="R4055" i="6"/>
  <c r="S4057" i="6"/>
  <c r="R4057" i="6"/>
  <c r="P4057" i="6" s="1"/>
  <c r="R4058" i="6"/>
  <c r="O4058" i="6"/>
  <c r="T4058" i="6"/>
  <c r="R4059" i="6"/>
  <c r="S4059" i="6"/>
  <c r="R4062" i="6"/>
  <c r="P4062" i="6" s="1"/>
  <c r="T4062" i="6"/>
  <c r="R4063" i="6"/>
  <c r="T4063" i="6"/>
  <c r="R4064" i="6"/>
  <c r="S4065" i="6"/>
  <c r="S4066" i="6"/>
  <c r="O4066" i="6"/>
  <c r="R4068" i="6"/>
  <c r="R4069" i="6"/>
  <c r="S4070" i="6"/>
  <c r="T4070" i="6"/>
  <c r="R4071" i="6"/>
  <c r="T4071" i="6"/>
  <c r="O4071" i="6"/>
  <c r="R4072" i="6"/>
  <c r="R4073" i="6"/>
  <c r="P4073" i="6" s="1"/>
  <c r="R4074" i="6"/>
  <c r="O4074" i="6"/>
  <c r="S4075" i="6"/>
  <c r="R4075" i="6"/>
  <c r="S4076" i="6"/>
  <c r="R4076" i="6"/>
  <c r="R4077" i="6"/>
  <c r="S4077" i="6"/>
  <c r="R4078" i="6"/>
  <c r="P4078" i="6" s="1"/>
  <c r="T4078" i="6"/>
  <c r="R4079" i="6"/>
  <c r="T4079" i="6"/>
  <c r="S4081" i="6"/>
  <c r="R4081" i="6"/>
  <c r="P4081" i="6" s="1"/>
  <c r="R4082" i="6"/>
  <c r="O4082" i="6"/>
  <c r="T4082" i="6"/>
  <c r="O4083" i="6"/>
  <c r="S4083" i="6"/>
  <c r="T4083" i="6"/>
  <c r="R4084" i="6"/>
  <c r="R4086" i="6"/>
  <c r="P4086" i="6" s="1"/>
  <c r="T4086" i="6"/>
  <c r="R4087" i="6"/>
  <c r="P4087" i="6" s="1"/>
  <c r="T4087" i="6"/>
  <c r="R4088" i="6"/>
  <c r="R4089" i="6"/>
  <c r="P4089" i="6" s="1"/>
  <c r="T4090" i="6"/>
  <c r="R4091" i="6"/>
  <c r="O4091" i="6"/>
  <c r="R4092" i="6"/>
  <c r="S4092" i="6"/>
  <c r="T4092" i="6"/>
  <c r="O4092" i="6"/>
  <c r="R4093" i="6"/>
  <c r="P4093" i="6" s="1"/>
  <c r="S4093" i="6"/>
  <c r="R4094" i="6"/>
  <c r="O4094" i="6"/>
  <c r="R4095" i="6"/>
  <c r="S4095" i="6"/>
  <c r="T4096" i="6"/>
  <c r="O4096" i="6"/>
  <c r="R4096" i="6"/>
  <c r="S4098" i="6"/>
  <c r="R4098" i="6"/>
  <c r="P4098" i="6" s="1"/>
  <c r="R4099" i="6"/>
  <c r="R4100" i="6"/>
  <c r="R4101" i="6"/>
  <c r="P4101" i="6" s="1"/>
  <c r="R4102" i="6"/>
  <c r="O4102" i="6"/>
  <c r="S4103" i="6"/>
  <c r="S4104" i="6"/>
  <c r="O4104" i="6"/>
  <c r="R4104" i="6"/>
  <c r="R4105" i="6"/>
  <c r="R4106" i="6"/>
  <c r="P4106" i="6" s="1"/>
  <c r="R4107" i="6"/>
  <c r="S4108" i="6"/>
  <c r="R4110" i="6"/>
  <c r="O4110" i="6"/>
  <c r="S4111" i="6"/>
  <c r="R4112" i="6"/>
  <c r="R4113" i="6"/>
  <c r="T4113" i="6"/>
  <c r="R4114" i="6"/>
  <c r="P4114" i="6" s="1"/>
  <c r="R4115" i="6"/>
  <c r="P4115" i="6" s="1"/>
  <c r="T4115" i="6"/>
  <c r="R4116" i="6"/>
  <c r="S4116" i="6"/>
  <c r="S4117" i="6"/>
  <c r="R4118" i="6"/>
  <c r="R4119" i="6"/>
  <c r="R4120" i="6"/>
  <c r="T4120" i="6"/>
  <c r="S4121" i="6"/>
  <c r="R4122" i="6"/>
  <c r="P4122" i="6" s="1"/>
  <c r="R4123" i="6"/>
  <c r="S4123" i="6"/>
  <c r="R4124" i="6"/>
  <c r="S4124" i="6"/>
  <c r="R4125" i="6"/>
  <c r="T4126" i="6"/>
  <c r="R4127" i="6"/>
  <c r="P4127" i="6" s="1"/>
  <c r="R4128" i="6"/>
  <c r="T4128" i="6"/>
  <c r="R4129" i="6"/>
  <c r="R4130" i="6"/>
  <c r="P4130" i="6" s="1"/>
  <c r="R4131" i="6"/>
  <c r="S4132" i="6"/>
  <c r="R4132" i="6"/>
  <c r="R4133" i="6"/>
  <c r="T4133" i="6"/>
  <c r="R4134" i="6"/>
  <c r="S4135" i="6"/>
  <c r="R4136" i="6"/>
  <c r="T4136" i="6"/>
  <c r="R4137" i="6"/>
  <c r="R4139" i="6"/>
  <c r="R4140" i="6"/>
  <c r="R4141" i="6"/>
  <c r="R4143" i="6"/>
  <c r="P4143" i="6" s="1"/>
  <c r="R4144" i="6"/>
  <c r="T4144" i="6"/>
  <c r="O4144" i="6"/>
  <c r="R4145" i="6"/>
  <c r="R4146" i="6"/>
  <c r="P4146" i="6" s="1"/>
  <c r="R4147" i="6"/>
  <c r="O4147" i="6"/>
  <c r="R4148" i="6"/>
  <c r="S4148" i="6"/>
  <c r="R4149" i="6"/>
  <c r="O4149" i="6"/>
  <c r="R4150" i="6"/>
  <c r="R4151" i="6"/>
  <c r="P4151" i="6" s="1"/>
  <c r="S4151" i="6"/>
  <c r="T4152" i="6"/>
  <c r="R4153" i="6"/>
  <c r="S4154" i="6"/>
  <c r="R4155" i="6"/>
  <c r="O4155" i="6"/>
  <c r="T4155" i="6"/>
  <c r="R4156" i="6"/>
  <c r="R4157" i="6"/>
  <c r="S4157" i="6"/>
  <c r="R4158" i="6"/>
  <c r="R4159" i="6"/>
  <c r="P4159" i="6" s="1"/>
  <c r="R4160" i="6"/>
  <c r="R4162" i="6"/>
  <c r="P4162" i="6" s="1"/>
  <c r="O4163" i="6"/>
  <c r="R4164" i="6"/>
  <c r="R4165" i="6"/>
  <c r="O4165" i="6"/>
  <c r="T4165" i="6"/>
  <c r="R4167" i="6"/>
  <c r="P4167" i="6" s="1"/>
  <c r="R4168" i="6"/>
  <c r="T4168" i="6"/>
  <c r="S4169" i="6"/>
  <c r="R4170" i="6"/>
  <c r="P4170" i="6" s="1"/>
  <c r="R4171" i="6"/>
  <c r="R4172" i="6"/>
  <c r="P4172" i="6" s="1"/>
  <c r="O4173" i="6"/>
  <c r="T4173" i="6"/>
  <c r="R4174" i="6"/>
  <c r="S4174" i="6"/>
  <c r="R4175" i="6"/>
  <c r="R4176" i="6"/>
  <c r="P4176" i="6" s="1"/>
  <c r="O4176" i="6"/>
  <c r="T4176" i="6"/>
  <c r="R4177" i="6"/>
  <c r="S4178" i="6"/>
  <c r="R4178" i="6"/>
  <c r="T4178" i="6"/>
  <c r="S4179" i="6"/>
  <c r="R4179" i="6"/>
  <c r="P4179" i="6" s="1"/>
  <c r="R4180" i="6"/>
  <c r="S4180" i="6"/>
  <c r="Q4180" i="6" s="1"/>
  <c r="O4180" i="6"/>
  <c r="T4180" i="6"/>
  <c r="R4181" i="6"/>
  <c r="T4181" i="6"/>
  <c r="S4182" i="6"/>
  <c r="R4182" i="6"/>
  <c r="S4183" i="6"/>
  <c r="O4183" i="6"/>
  <c r="T4183" i="6"/>
  <c r="S4184" i="6"/>
  <c r="S4185" i="6"/>
  <c r="R4185" i="6"/>
  <c r="R4187" i="6"/>
  <c r="P4187" i="6" s="1"/>
  <c r="S4188" i="6"/>
  <c r="T4188" i="6"/>
  <c r="S4189" i="6"/>
  <c r="R4190" i="6"/>
  <c r="P4190" i="6" s="1"/>
  <c r="S4192" i="6"/>
  <c r="R4193" i="6"/>
  <c r="O4193" i="6"/>
  <c r="T4193" i="6"/>
  <c r="R4194" i="6"/>
  <c r="S4195" i="6"/>
  <c r="R4196" i="6"/>
  <c r="T4196" i="6"/>
  <c r="R4198" i="6"/>
  <c r="P4198" i="6" s="1"/>
  <c r="S4199" i="6"/>
  <c r="O4199" i="6"/>
  <c r="T4199" i="6"/>
  <c r="S4200" i="6"/>
  <c r="S4201" i="6"/>
  <c r="R4202" i="6"/>
  <c r="R4203" i="6"/>
  <c r="P4203" i="6" s="1"/>
  <c r="R4204" i="6"/>
  <c r="T4204" i="6"/>
  <c r="R4205" i="6"/>
  <c r="P4205" i="6" s="1"/>
  <c r="R4206" i="6"/>
  <c r="P4206" i="6" s="1"/>
  <c r="R4207" i="6"/>
  <c r="P4207" i="6" s="1"/>
  <c r="R4208" i="6"/>
  <c r="T4208" i="6"/>
  <c r="R4209" i="6"/>
  <c r="R4211" i="6"/>
  <c r="P4211" i="6" s="1"/>
  <c r="S4212" i="6"/>
  <c r="R4213" i="6"/>
  <c r="R4214" i="6"/>
  <c r="P4214" i="6" s="1"/>
  <c r="R4215" i="6"/>
  <c r="P4215" i="6" s="1"/>
  <c r="R4216" i="6"/>
  <c r="S4216" i="6"/>
  <c r="T4216" i="6"/>
  <c r="R4218" i="6"/>
  <c r="P4218" i="6" s="1"/>
  <c r="R4219" i="6"/>
  <c r="S4220" i="6"/>
  <c r="Q4220" i="6" s="1"/>
  <c r="T4220" i="6"/>
  <c r="T4222" i="6"/>
  <c r="O4222" i="6"/>
  <c r="R4223" i="6"/>
  <c r="P4223" i="6" s="1"/>
  <c r="R4224" i="6"/>
  <c r="P4224" i="6" s="1"/>
  <c r="T4224" i="6"/>
  <c r="O4224" i="6"/>
  <c r="R4225" i="6"/>
  <c r="O4225" i="6"/>
  <c r="R4226" i="6"/>
  <c r="P4226" i="6" s="1"/>
  <c r="R4227" i="6"/>
  <c r="R4228" i="6"/>
  <c r="T4228" i="6"/>
  <c r="R4229" i="6"/>
  <c r="S4230" i="6"/>
  <c r="R4231" i="6"/>
  <c r="S4232" i="6"/>
  <c r="T4233" i="6"/>
  <c r="R4234" i="6"/>
  <c r="R4235" i="6"/>
  <c r="P4235" i="6" s="1"/>
  <c r="O4236" i="6"/>
  <c r="R4237" i="6"/>
  <c r="T4237" i="6"/>
  <c r="O4237" i="6"/>
  <c r="R4238" i="6"/>
  <c r="P4238" i="6" s="1"/>
  <c r="O4239" i="6"/>
  <c r="T4239" i="6"/>
  <c r="R4240" i="6"/>
  <c r="S4240" i="6"/>
  <c r="O4240" i="6"/>
  <c r="R4241" i="6"/>
  <c r="T4241" i="6"/>
  <c r="R4242" i="6"/>
  <c r="R4243" i="6"/>
  <c r="P4243" i="6" s="1"/>
  <c r="R4244" i="6"/>
  <c r="P4244" i="6" s="1"/>
  <c r="O4244" i="6"/>
  <c r="T4244" i="6"/>
  <c r="R4245" i="6"/>
  <c r="S4246" i="6"/>
  <c r="R4247" i="6"/>
  <c r="P4247" i="6" s="1"/>
  <c r="S4247" i="6"/>
  <c r="O4247" i="6"/>
  <c r="S4248" i="6"/>
  <c r="O4248" i="6"/>
  <c r="S4249" i="6"/>
  <c r="R4249" i="6"/>
  <c r="T4249" i="6"/>
  <c r="R4250" i="6"/>
  <c r="S4251" i="6"/>
  <c r="R4252" i="6"/>
  <c r="P4252" i="6" s="1"/>
  <c r="S4252" i="6"/>
  <c r="T4252" i="6"/>
  <c r="R4253" i="6"/>
  <c r="R4254" i="6"/>
  <c r="P4254" i="6" s="1"/>
  <c r="S4254" i="6"/>
  <c r="R4255" i="6"/>
  <c r="P4255" i="6" s="1"/>
  <c r="R4256" i="6"/>
  <c r="R4257" i="6"/>
  <c r="T4257" i="6"/>
  <c r="S4257" i="6"/>
  <c r="R4258" i="6"/>
  <c r="R4259" i="6"/>
  <c r="P4259" i="6" s="1"/>
  <c r="S4259" i="6"/>
  <c r="R4260" i="6"/>
  <c r="P4260" i="6" s="1"/>
  <c r="R4261" i="6"/>
  <c r="R4262" i="6"/>
  <c r="P4262" i="6" s="1"/>
  <c r="O4263" i="6"/>
  <c r="R4264" i="6"/>
  <c r="R4265" i="6"/>
  <c r="T4265" i="6"/>
  <c r="R4266" i="6"/>
  <c r="R4267" i="6"/>
  <c r="P4267" i="6" s="1"/>
  <c r="R4268" i="6"/>
  <c r="P4268" i="6" s="1"/>
  <c r="S4268" i="6"/>
  <c r="T4268" i="6"/>
  <c r="R4270" i="6"/>
  <c r="P4270" i="6" s="1"/>
  <c r="S4270" i="6"/>
  <c r="R4271" i="6"/>
  <c r="P4271" i="6" s="1"/>
  <c r="R4272" i="6"/>
  <c r="O4272" i="6"/>
  <c r="T4272" i="6"/>
  <c r="S4273" i="6"/>
  <c r="R4273" i="6"/>
  <c r="T4273" i="6"/>
  <c r="S4274" i="6"/>
  <c r="R4274" i="6"/>
  <c r="S4275" i="6"/>
  <c r="R4276" i="6"/>
  <c r="P4276" i="6" s="1"/>
  <c r="S4276" i="6"/>
  <c r="T4276" i="6"/>
  <c r="R4277" i="6"/>
  <c r="T4277" i="6"/>
  <c r="R4278" i="6"/>
  <c r="P4278" i="6" s="1"/>
  <c r="S4279" i="6"/>
  <c r="O4279" i="6"/>
  <c r="R4280" i="6"/>
  <c r="S4281" i="6"/>
  <c r="R4282" i="6"/>
  <c r="P4282" i="6" s="1"/>
  <c r="S4282" i="6"/>
  <c r="R4283" i="6"/>
  <c r="P4283" i="6" s="1"/>
  <c r="O4283" i="6"/>
  <c r="R4284" i="6"/>
  <c r="T4284" i="6"/>
  <c r="O4284" i="6"/>
  <c r="R4285" i="6"/>
  <c r="R4286" i="6"/>
  <c r="T4286" i="6"/>
  <c r="O4286" i="6"/>
  <c r="R4287" i="6"/>
  <c r="P4287" i="6" s="1"/>
  <c r="R4289" i="6"/>
  <c r="S4289" i="6"/>
  <c r="T4289" i="6"/>
  <c r="R4290" i="6"/>
  <c r="R4291" i="6"/>
  <c r="T4292" i="6"/>
  <c r="R4293" i="6"/>
  <c r="T4293" i="6"/>
  <c r="R4294" i="6"/>
  <c r="R4295" i="6"/>
  <c r="P4295" i="6" s="1"/>
  <c r="R4296" i="6"/>
  <c r="R4297" i="6"/>
  <c r="T4297" i="6"/>
  <c r="R4298" i="6"/>
  <c r="R4299" i="6"/>
  <c r="R4300" i="6"/>
  <c r="P4300" i="6" s="1"/>
  <c r="T4300" i="6"/>
  <c r="R4301" i="6"/>
  <c r="T4301" i="6"/>
  <c r="O4301" i="6"/>
  <c r="R4304" i="6"/>
  <c r="O4304" i="6"/>
  <c r="S4305" i="6"/>
  <c r="R4305" i="6"/>
  <c r="R4306" i="6"/>
  <c r="S4307" i="6"/>
  <c r="T4308" i="6"/>
  <c r="R4309" i="6"/>
  <c r="T4309" i="6"/>
  <c r="S4310" i="6"/>
  <c r="R4312" i="6"/>
  <c r="S4313" i="6"/>
  <c r="T4313" i="6"/>
  <c r="R4314" i="6"/>
  <c r="R4315" i="6"/>
  <c r="T4316" i="6"/>
  <c r="T4317" i="6"/>
  <c r="R4318" i="6"/>
  <c r="S4319" i="6"/>
  <c r="R4319" i="6"/>
  <c r="P4319" i="6" s="1"/>
  <c r="R4320" i="6"/>
  <c r="O4320" i="6"/>
  <c r="R4321" i="6"/>
  <c r="T4321" i="6"/>
  <c r="R4322" i="6"/>
  <c r="R4323" i="6"/>
  <c r="P4323" i="6" s="1"/>
  <c r="S4323" i="6"/>
  <c r="T4323" i="6"/>
  <c r="O4323" i="6"/>
  <c r="R4325" i="6"/>
  <c r="P4325" i="6" s="1"/>
  <c r="T4325" i="6"/>
  <c r="O4325" i="6"/>
  <c r="R4326" i="6"/>
  <c r="O4326" i="6"/>
  <c r="T4326" i="6"/>
  <c r="O4328" i="6"/>
  <c r="R4329" i="6"/>
  <c r="S4329" i="6"/>
  <c r="R4330" i="6"/>
  <c r="S4330" i="6"/>
  <c r="T4331" i="6"/>
  <c r="R4332" i="6"/>
  <c r="S4332" i="6"/>
  <c r="T4333" i="6"/>
  <c r="O4333" i="6"/>
  <c r="R4334" i="6"/>
  <c r="O4334" i="6"/>
  <c r="T4334" i="6"/>
  <c r="R4335" i="6"/>
  <c r="P4335" i="6" s="1"/>
  <c r="R4336" i="6"/>
  <c r="O4336" i="6"/>
  <c r="R4337" i="6"/>
  <c r="R4339" i="6"/>
  <c r="P4339" i="6" s="1"/>
  <c r="R4340" i="6"/>
  <c r="S4340" i="6"/>
  <c r="S4341" i="6"/>
  <c r="R4342" i="6"/>
  <c r="R4343" i="6"/>
  <c r="T4343" i="6"/>
  <c r="O4343" i="6"/>
  <c r="R4344" i="6"/>
  <c r="P4344" i="6" s="1"/>
  <c r="T4344" i="6"/>
  <c r="T4345" i="6"/>
  <c r="O4345" i="6"/>
  <c r="R4347" i="6"/>
  <c r="P4347" i="6" s="1"/>
  <c r="S4347" i="6"/>
  <c r="S4348" i="6"/>
  <c r="O4348" i="6"/>
  <c r="S4349" i="6"/>
  <c r="R4350" i="6"/>
  <c r="S4351" i="6"/>
  <c r="T4351" i="6"/>
  <c r="O4351" i="6"/>
  <c r="R4352" i="6"/>
  <c r="P4352" i="6" s="1"/>
  <c r="S4352" i="6"/>
  <c r="T4352" i="6"/>
  <c r="R4353" i="6"/>
  <c r="T4353" i="6"/>
  <c r="O4353" i="6"/>
  <c r="R4354" i="6"/>
  <c r="S4354" i="6"/>
  <c r="R4355" i="6"/>
  <c r="O4356" i="6"/>
  <c r="T4356" i="6"/>
  <c r="R4357" i="6"/>
  <c r="S4357" i="6"/>
  <c r="R4358" i="6"/>
  <c r="R4359" i="6"/>
  <c r="S4359" i="6"/>
  <c r="R4360" i="6"/>
  <c r="S4360" i="6"/>
  <c r="T4360" i="6"/>
  <c r="R4361" i="6"/>
  <c r="T4361" i="6"/>
  <c r="R4362" i="6"/>
  <c r="R4364" i="6"/>
  <c r="R4365" i="6"/>
  <c r="S4365" i="6"/>
  <c r="R4366" i="6"/>
  <c r="T4366" i="6"/>
  <c r="R4367" i="6"/>
  <c r="T4367" i="6"/>
  <c r="R4368" i="6"/>
  <c r="P4368" i="6" s="1"/>
  <c r="T4368" i="6"/>
  <c r="R4369" i="6"/>
  <c r="T4369" i="6"/>
  <c r="O4369" i="6"/>
  <c r="R4370" i="6"/>
  <c r="R4372" i="6"/>
  <c r="O4372" i="6"/>
  <c r="S4373" i="6"/>
  <c r="R4374" i="6"/>
  <c r="R4375" i="6"/>
  <c r="T4376" i="6"/>
  <c r="R4377" i="6"/>
  <c r="T4377" i="6"/>
  <c r="R4378" i="6"/>
  <c r="S4379" i="6"/>
  <c r="O4380" i="6"/>
  <c r="T4380" i="6"/>
  <c r="R4381" i="6"/>
  <c r="S4381" i="6"/>
  <c r="R4383" i="6"/>
  <c r="T4385" i="6"/>
  <c r="R4386" i="6"/>
  <c r="O4386" i="6"/>
  <c r="T4386" i="6"/>
  <c r="R4387" i="6"/>
  <c r="P4387" i="6" s="1"/>
  <c r="O4388" i="6"/>
  <c r="R4388" i="6"/>
  <c r="T4388" i="6"/>
  <c r="R4389" i="6"/>
  <c r="S4389" i="6"/>
  <c r="S4390" i="6"/>
  <c r="T4390" i="6"/>
  <c r="S4391" i="6"/>
  <c r="R4391" i="6"/>
  <c r="R4392" i="6"/>
  <c r="P4392" i="6" s="1"/>
  <c r="S4392" i="6"/>
  <c r="R4394" i="6"/>
  <c r="P4394" i="6" s="1"/>
  <c r="S4394" i="6"/>
  <c r="R4395" i="6"/>
  <c r="O4395" i="6"/>
  <c r="R4396" i="6"/>
  <c r="S4396" i="6"/>
  <c r="T4396" i="6"/>
  <c r="R4397" i="6"/>
  <c r="R4399" i="6"/>
  <c r="P4399" i="6" s="1"/>
  <c r="T4399" i="6"/>
  <c r="T4400" i="6"/>
  <c r="R4401" i="6"/>
  <c r="P4401" i="6" s="1"/>
  <c r="R4402" i="6"/>
  <c r="P4402" i="6" s="1"/>
  <c r="R4403" i="6"/>
  <c r="O4403" i="6"/>
  <c r="T4403" i="6"/>
  <c r="T4404" i="6"/>
  <c r="R4405" i="6"/>
  <c r="R4406" i="6"/>
  <c r="R4407" i="6"/>
  <c r="P4407" i="6" s="1"/>
  <c r="T4407" i="6"/>
  <c r="S4409" i="6"/>
  <c r="R4410" i="6"/>
  <c r="P4410" i="6" s="1"/>
  <c r="R4411" i="6"/>
  <c r="S4411" i="6"/>
  <c r="O4411" i="6"/>
  <c r="R4412" i="6"/>
  <c r="S4412" i="6"/>
  <c r="T4412" i="6"/>
  <c r="R4413" i="6"/>
  <c r="T4415" i="6"/>
  <c r="T4416" i="6"/>
  <c r="R4417" i="6"/>
  <c r="S4419" i="6"/>
  <c r="O4419" i="6"/>
  <c r="R4420" i="6"/>
  <c r="S4420" i="6"/>
  <c r="T4420" i="6"/>
  <c r="S4421" i="6"/>
  <c r="R4421" i="6"/>
  <c r="R4422" i="6"/>
  <c r="R4423" i="6"/>
  <c r="P4423" i="6" s="1"/>
  <c r="T4423" i="6"/>
  <c r="R4424" i="6"/>
  <c r="T4424" i="6"/>
  <c r="R4425" i="6"/>
  <c r="T4428" i="6"/>
  <c r="S4428" i="6"/>
  <c r="R4429" i="6"/>
  <c r="S4429" i="6"/>
  <c r="R4430" i="6"/>
  <c r="T4431" i="6"/>
  <c r="T4432" i="6"/>
  <c r="O4432" i="6"/>
  <c r="R4433" i="6"/>
  <c r="R4434" i="6"/>
  <c r="P4434" i="6" s="1"/>
  <c r="R4435" i="6"/>
  <c r="S4435" i="6"/>
  <c r="O4435" i="6"/>
  <c r="R4436" i="6"/>
  <c r="T4436" i="6"/>
  <c r="S4436" i="6"/>
  <c r="R4437" i="6"/>
  <c r="R4438" i="6"/>
  <c r="S4439" i="6"/>
  <c r="Q4439" i="6" s="1"/>
  <c r="T4439" i="6"/>
  <c r="R4440" i="6"/>
  <c r="T4440" i="6"/>
  <c r="O4440" i="6"/>
  <c r="R4441" i="6"/>
  <c r="S4441" i="6"/>
  <c r="R4442" i="6"/>
  <c r="P4442" i="6" s="1"/>
  <c r="R4443" i="6"/>
  <c r="O4443" i="6"/>
  <c r="T4443" i="6"/>
  <c r="R4445" i="6"/>
  <c r="P4445" i="6" s="1"/>
  <c r="O4446" i="6"/>
  <c r="T4446" i="6"/>
  <c r="R4447" i="6"/>
  <c r="P4447" i="6" s="1"/>
  <c r="R4448" i="6"/>
  <c r="T4448" i="6"/>
  <c r="O4448" i="6"/>
  <c r="S4449" i="6"/>
  <c r="R4450" i="6"/>
  <c r="R4451" i="6"/>
  <c r="P4451" i="6" s="1"/>
  <c r="S4451" i="6"/>
  <c r="S4452" i="6"/>
  <c r="O4452" i="6"/>
  <c r="T4452" i="6"/>
  <c r="R4453" i="6"/>
  <c r="R4454" i="6"/>
  <c r="T4454" i="6"/>
  <c r="S4455" i="6"/>
  <c r="R4456" i="6"/>
  <c r="P4456" i="6" s="1"/>
  <c r="S4456" i="6"/>
  <c r="S4457" i="6"/>
  <c r="R4458" i="6"/>
  <c r="R4459" i="6"/>
  <c r="P4459" i="6" s="1"/>
  <c r="S4460" i="6"/>
  <c r="R4461" i="6"/>
  <c r="R4462" i="6"/>
  <c r="T4462" i="6"/>
  <c r="O4462" i="6"/>
  <c r="S4464" i="6"/>
  <c r="T4464" i="6"/>
  <c r="R4465" i="6"/>
  <c r="T4465" i="6"/>
  <c r="R4466" i="6"/>
  <c r="S4467" i="6"/>
  <c r="R4468" i="6"/>
  <c r="O4468" i="6"/>
  <c r="T4468" i="6"/>
  <c r="S4469" i="6"/>
  <c r="R4469" i="6"/>
  <c r="R4470" i="6"/>
  <c r="S4470" i="6"/>
  <c r="S4472" i="6"/>
  <c r="T4472" i="6"/>
  <c r="R4473" i="6"/>
  <c r="R4475" i="6"/>
  <c r="P4475" i="6" s="1"/>
  <c r="R4476" i="6"/>
  <c r="O4476" i="6"/>
  <c r="T4476" i="6"/>
  <c r="R4477" i="6"/>
  <c r="S4477" i="6"/>
  <c r="S4478" i="6"/>
  <c r="R4478" i="6"/>
  <c r="R4479" i="6"/>
  <c r="T4479" i="6"/>
  <c r="O4479" i="6"/>
  <c r="R4480" i="6"/>
  <c r="P4480" i="6" s="1"/>
  <c r="R4481" i="6"/>
  <c r="P4481" i="6" s="1"/>
  <c r="T4481" i="6"/>
  <c r="R4482" i="6"/>
  <c r="S4482" i="6"/>
  <c r="R4483" i="6"/>
  <c r="P4483" i="6" s="1"/>
  <c r="R4484" i="6"/>
  <c r="S4484" i="6"/>
  <c r="O4484" i="6"/>
  <c r="R4485" i="6"/>
  <c r="S4485" i="6"/>
  <c r="R4486" i="6"/>
  <c r="R4488" i="6"/>
  <c r="P4488" i="6" s="1"/>
  <c r="S4488" i="6"/>
  <c r="T4488" i="6"/>
  <c r="O4488" i="6"/>
  <c r="R4489" i="6"/>
  <c r="P4489" i="6" s="1"/>
  <c r="S4489" i="6"/>
  <c r="S4490" i="6"/>
  <c r="R4491" i="6"/>
  <c r="P4491" i="6" s="1"/>
  <c r="R4492" i="6"/>
  <c r="S4492" i="6"/>
  <c r="O4492" i="6"/>
  <c r="R4494" i="6"/>
  <c r="S4495" i="6"/>
  <c r="R4496" i="6"/>
  <c r="P4496" i="6" s="1"/>
  <c r="R4499" i="6"/>
  <c r="P4499" i="6" s="1"/>
  <c r="R4500" i="6"/>
  <c r="O4500" i="6"/>
  <c r="T4500" i="6"/>
  <c r="S4501" i="6"/>
  <c r="R4501" i="6"/>
  <c r="S4502" i="6"/>
  <c r="R4502" i="6"/>
  <c r="R4503" i="6"/>
  <c r="S4504" i="6"/>
  <c r="T4504" i="6"/>
  <c r="R4505" i="6"/>
  <c r="T4505" i="6"/>
  <c r="O4505" i="6"/>
  <c r="R4506" i="6"/>
  <c r="R4507" i="6"/>
  <c r="P4507" i="6" s="1"/>
  <c r="R4508" i="6"/>
  <c r="O4508" i="6"/>
  <c r="R4509" i="6"/>
  <c r="R4510" i="6"/>
  <c r="R4511" i="6"/>
  <c r="R4512" i="6"/>
  <c r="S4512" i="6"/>
  <c r="R4513" i="6"/>
  <c r="S4514" i="6"/>
  <c r="R4515" i="6"/>
  <c r="P4515" i="6" s="1"/>
  <c r="S4516" i="6"/>
  <c r="O4516" i="6"/>
  <c r="T4516" i="6"/>
  <c r="R4517" i="6"/>
  <c r="R4518" i="6"/>
  <c r="R4519" i="6"/>
  <c r="R4520" i="6"/>
  <c r="P4520" i="6" s="1"/>
  <c r="S4520" i="6"/>
  <c r="R4521" i="6"/>
  <c r="R4522" i="6"/>
  <c r="P4522" i="6" s="1"/>
  <c r="R4523" i="6"/>
  <c r="P4523" i="6" s="1"/>
  <c r="S4523" i="6"/>
  <c r="O4523" i="6"/>
  <c r="T4523" i="6"/>
  <c r="S4524" i="6"/>
  <c r="R4524" i="6"/>
  <c r="O4524" i="6"/>
  <c r="R4525" i="6"/>
  <c r="R4526" i="6"/>
  <c r="R4527" i="6"/>
  <c r="T4527" i="6"/>
  <c r="R4528" i="6"/>
  <c r="O4528" i="6"/>
  <c r="T4528" i="6"/>
  <c r="R4529" i="6"/>
  <c r="T4529" i="6"/>
  <c r="R4530" i="6"/>
  <c r="R4531" i="6"/>
  <c r="S4531" i="6"/>
  <c r="R4532" i="6"/>
  <c r="P4532" i="6" s="1"/>
  <c r="T4532" i="6"/>
  <c r="R4533" i="6"/>
  <c r="R4534" i="6"/>
  <c r="R4536" i="6"/>
  <c r="S4536" i="6"/>
  <c r="O4536" i="6"/>
  <c r="R4537" i="6"/>
  <c r="T4537" i="6"/>
  <c r="R4538" i="6"/>
  <c r="R4539" i="6"/>
  <c r="R4540" i="6"/>
  <c r="T4540" i="6"/>
  <c r="R4541" i="6"/>
  <c r="T4541" i="6"/>
  <c r="R4542" i="6"/>
  <c r="R4543" i="6"/>
  <c r="P4543" i="6" s="1"/>
  <c r="R4544" i="6"/>
  <c r="S4544" i="6"/>
  <c r="O4544" i="6"/>
  <c r="R4545" i="6"/>
  <c r="T4545" i="6"/>
  <c r="R4546" i="6"/>
  <c r="R4547" i="6"/>
  <c r="S4548" i="6"/>
  <c r="T4548" i="6"/>
  <c r="T4549" i="6"/>
  <c r="O4549" i="6"/>
  <c r="S4550" i="6"/>
  <c r="R4551" i="6"/>
  <c r="P4551" i="6" s="1"/>
  <c r="R4552" i="6"/>
  <c r="O4552" i="6"/>
  <c r="R4553" i="6"/>
  <c r="T4553" i="6"/>
  <c r="R4554" i="6"/>
  <c r="R4555" i="6"/>
  <c r="R4556" i="6"/>
  <c r="S4556" i="6"/>
  <c r="T4556" i="6"/>
  <c r="T4557" i="6"/>
  <c r="S4558" i="6"/>
  <c r="R4559" i="6"/>
  <c r="P4559" i="6" s="1"/>
  <c r="R4560" i="6"/>
  <c r="O4560" i="6"/>
  <c r="R4561" i="6"/>
  <c r="T4561" i="6"/>
  <c r="R4562" i="6"/>
  <c r="R4563" i="6"/>
  <c r="S4563" i="6"/>
  <c r="R4564" i="6"/>
  <c r="S4564" i="6"/>
  <c r="T4564" i="6"/>
  <c r="T4565" i="6"/>
  <c r="R4566" i="6"/>
  <c r="S4567" i="6"/>
  <c r="R4568" i="6"/>
  <c r="S4568" i="6"/>
  <c r="O4568" i="6"/>
  <c r="T4568" i="6"/>
  <c r="R4569" i="6"/>
  <c r="T4569" i="6"/>
  <c r="R4570" i="6"/>
  <c r="R4571" i="6"/>
  <c r="R4572" i="6"/>
  <c r="T4572" i="6"/>
  <c r="T4573" i="6"/>
  <c r="R4575" i="6"/>
  <c r="P4575" i="6" s="1"/>
  <c r="R4576" i="6"/>
  <c r="S4576" i="6"/>
  <c r="O4576" i="6"/>
  <c r="T4576" i="6"/>
  <c r="S4577" i="6"/>
  <c r="T4577" i="6"/>
  <c r="R4578" i="6"/>
  <c r="R4579" i="6"/>
  <c r="T4580" i="6"/>
  <c r="S4581" i="6"/>
  <c r="R4582" i="6"/>
  <c r="S4582" i="6"/>
  <c r="S4583" i="6"/>
  <c r="R4584" i="6"/>
  <c r="S4584" i="6"/>
  <c r="O4584" i="6"/>
  <c r="T4584" i="6"/>
  <c r="R4585" i="6"/>
  <c r="T4585" i="6"/>
  <c r="R4586" i="6"/>
  <c r="R4587" i="6"/>
  <c r="S4587" i="6"/>
  <c r="T4588" i="6"/>
  <c r="T4589" i="6"/>
  <c r="R4590" i="6"/>
  <c r="R4591" i="6"/>
  <c r="P4591" i="6" s="1"/>
  <c r="R4592" i="6"/>
  <c r="O4592" i="6"/>
  <c r="R4593" i="6"/>
  <c r="T4593" i="6"/>
  <c r="R4594" i="6"/>
  <c r="S4595" i="6"/>
  <c r="R4596" i="6"/>
  <c r="P4596" i="6" s="1"/>
  <c r="T4596" i="6"/>
  <c r="T4597" i="6"/>
  <c r="R4598" i="6"/>
  <c r="R4599" i="6"/>
  <c r="P4599" i="6" s="1"/>
  <c r="O4600" i="6"/>
  <c r="R4601" i="6"/>
  <c r="T4601" i="6"/>
  <c r="R4602" i="6"/>
  <c r="R4603" i="6"/>
  <c r="S4604" i="6"/>
  <c r="T4604" i="6"/>
  <c r="T4605" i="6"/>
  <c r="O4605" i="6"/>
  <c r="R4606" i="6"/>
  <c r="S4607" i="6"/>
  <c r="R4608" i="6"/>
  <c r="R4609" i="6"/>
  <c r="T4609" i="6"/>
  <c r="S4610" i="6"/>
  <c r="R4611" i="6"/>
  <c r="R4612" i="6"/>
  <c r="T4612" i="6"/>
  <c r="R4613" i="6"/>
  <c r="T4613" i="6"/>
  <c r="R4614" i="6"/>
  <c r="R4615" i="6"/>
  <c r="P4615" i="6" s="1"/>
  <c r="R4616" i="6"/>
  <c r="O4616" i="6"/>
  <c r="T4616" i="6"/>
  <c r="R4617" i="6"/>
  <c r="R4618" i="6"/>
  <c r="R4619" i="6"/>
  <c r="P4619" i="6" s="1"/>
  <c r="S4619" i="6"/>
  <c r="T4619" i="6"/>
  <c r="T4620" i="6"/>
  <c r="S4621" i="6"/>
  <c r="R4622" i="6"/>
  <c r="P4622" i="6" s="1"/>
  <c r="T4623" i="6"/>
  <c r="O4623" i="6"/>
  <c r="S4624" i="6"/>
  <c r="R4626" i="6"/>
  <c r="R4627" i="6"/>
  <c r="P4627" i="6" s="1"/>
  <c r="T4627" i="6"/>
  <c r="R4628" i="6"/>
  <c r="T4628" i="6"/>
  <c r="O4628" i="6"/>
  <c r="R4630" i="6"/>
  <c r="R4631" i="6"/>
  <c r="S4631" i="6"/>
  <c r="O4631" i="6"/>
  <c r="R4632" i="6"/>
  <c r="R4633" i="6"/>
  <c r="R4634" i="6"/>
  <c r="S4634" i="6"/>
  <c r="R4635" i="6"/>
  <c r="P4635" i="6" s="1"/>
  <c r="T4635" i="6"/>
  <c r="R4636" i="6"/>
  <c r="P4636" i="6" s="1"/>
  <c r="R4637" i="6"/>
  <c r="S4637" i="6"/>
  <c r="S4638" i="6"/>
  <c r="S4639" i="6"/>
  <c r="R4639" i="6"/>
  <c r="R4640" i="6"/>
  <c r="R4641" i="6"/>
  <c r="S4642" i="6"/>
  <c r="O4642" i="6"/>
  <c r="S4643" i="6"/>
  <c r="T4643" i="6"/>
  <c r="R4643" i="6"/>
  <c r="R4644" i="6"/>
  <c r="S4645" i="6"/>
  <c r="O4646" i="6"/>
  <c r="R4647" i="6"/>
  <c r="S4647" i="6"/>
  <c r="O4647" i="6"/>
  <c r="R4648" i="6"/>
  <c r="R4649" i="6"/>
  <c r="T4649" i="6"/>
  <c r="R4651" i="6"/>
  <c r="S4651" i="6"/>
  <c r="R4652" i="6"/>
  <c r="R4653" i="6"/>
  <c r="R4654" i="6"/>
  <c r="O4654" i="6"/>
  <c r="R4655" i="6"/>
  <c r="O4655" i="6"/>
  <c r="S4655" i="6"/>
  <c r="R4657" i="6"/>
  <c r="T4657" i="6"/>
  <c r="R4658" i="6"/>
  <c r="R4659" i="6"/>
  <c r="S4660" i="6"/>
  <c r="S4661" i="6"/>
  <c r="R4661" i="6"/>
  <c r="P4661" i="6" s="1"/>
  <c r="O4662" i="6"/>
  <c r="R4663" i="6"/>
  <c r="O4663" i="6"/>
  <c r="S4663" i="6"/>
  <c r="R4664" i="6"/>
  <c r="R4665" i="6"/>
  <c r="S4665" i="6"/>
  <c r="S4666" i="6"/>
  <c r="R4667" i="6"/>
  <c r="S4667" i="6"/>
  <c r="T4667" i="6"/>
  <c r="R4668" i="6"/>
  <c r="R4669" i="6"/>
  <c r="P4669" i="6" s="1"/>
  <c r="R4670" i="6"/>
  <c r="O4670" i="6"/>
  <c r="R4671" i="6"/>
  <c r="O4671" i="6"/>
  <c r="S4671" i="6"/>
  <c r="R4672" i="6"/>
  <c r="R4673" i="6"/>
  <c r="T4673" i="6"/>
  <c r="O4673" i="6"/>
  <c r="R4674" i="6"/>
  <c r="P4674" i="6" s="1"/>
  <c r="R4675" i="6"/>
  <c r="T4675" i="6"/>
  <c r="O4675" i="6"/>
  <c r="R4676" i="6"/>
  <c r="R4677" i="6"/>
  <c r="P4677" i="6" s="1"/>
  <c r="R4678" i="6"/>
  <c r="O4678" i="6"/>
  <c r="T4678" i="6"/>
  <c r="R4679" i="6"/>
  <c r="R4680" i="6"/>
  <c r="R4681" i="6"/>
  <c r="T4681" i="6"/>
  <c r="O4681" i="6"/>
  <c r="R4683" i="6"/>
  <c r="T4683" i="6"/>
  <c r="O4683" i="6"/>
  <c r="R4685" i="6"/>
  <c r="P4685" i="6" s="1"/>
  <c r="S4685" i="6"/>
  <c r="R4686" i="6"/>
  <c r="O4686" i="6"/>
  <c r="T4686" i="6"/>
  <c r="R4687" i="6"/>
  <c r="O4687" i="6"/>
  <c r="T4687" i="6"/>
  <c r="R4688" i="6"/>
  <c r="S4688" i="6"/>
  <c r="R4689" i="6"/>
  <c r="T4689" i="6"/>
  <c r="R4690" i="6"/>
  <c r="P4690" i="6" s="1"/>
  <c r="T4691" i="6"/>
  <c r="R4693" i="6"/>
  <c r="P4693" i="6" s="1"/>
  <c r="R4694" i="6"/>
  <c r="O4694" i="6"/>
  <c r="T4694" i="6"/>
  <c r="R4695" i="6"/>
  <c r="R4696" i="6"/>
  <c r="T4697" i="6"/>
  <c r="R4698" i="6"/>
  <c r="P4698" i="6" s="1"/>
  <c r="O4699" i="6"/>
  <c r="R4700" i="6"/>
  <c r="R4701" i="6"/>
  <c r="P4701" i="6" s="1"/>
  <c r="R4702" i="6"/>
  <c r="O4702" i="6"/>
  <c r="S4703" i="6"/>
  <c r="Q4703" i="6" s="1"/>
  <c r="O4703" i="6"/>
  <c r="T4703" i="6"/>
  <c r="R4704" i="6"/>
  <c r="R4705" i="6"/>
  <c r="T4705" i="6"/>
  <c r="S4706" i="6"/>
  <c r="R4707" i="6"/>
  <c r="O4707" i="6"/>
  <c r="R4708" i="6"/>
  <c r="R4709" i="6"/>
  <c r="S4709" i="6"/>
  <c r="R4710" i="6"/>
  <c r="O4710" i="6"/>
  <c r="T4710" i="6"/>
  <c r="S4711" i="6"/>
  <c r="R4712" i="6"/>
  <c r="R4713" i="6"/>
  <c r="S4713" i="6"/>
  <c r="T4713" i="6"/>
  <c r="T4715" i="6"/>
  <c r="O4715" i="6"/>
  <c r="R4716" i="6"/>
  <c r="R4717" i="6"/>
  <c r="P4717" i="6" s="1"/>
  <c r="O4718" i="6"/>
  <c r="S4719" i="6"/>
  <c r="R4720" i="6"/>
  <c r="R4721" i="6"/>
  <c r="T4721" i="6"/>
  <c r="R4722" i="6"/>
  <c r="P4722" i="6" s="1"/>
  <c r="R4724" i="6"/>
  <c r="R4725" i="6"/>
  <c r="P4725" i="6" s="1"/>
  <c r="R4726" i="6"/>
  <c r="O4726" i="6"/>
  <c r="S4727" i="6"/>
  <c r="R4728" i="6"/>
  <c r="R4729" i="6"/>
  <c r="S4729" i="6"/>
  <c r="T4729" i="6"/>
  <c r="R4731" i="6"/>
  <c r="T4731" i="6"/>
  <c r="O4731" i="6"/>
  <c r="S4732" i="6"/>
  <c r="R4733" i="6"/>
  <c r="P4733" i="6" s="1"/>
  <c r="R4734" i="6"/>
  <c r="O4734" i="6"/>
  <c r="R4735" i="6"/>
  <c r="S4735" i="6"/>
  <c r="R4736" i="6"/>
  <c r="R4737" i="6"/>
  <c r="T4737" i="6"/>
  <c r="R4739" i="6"/>
  <c r="T4739" i="6"/>
  <c r="R4742" i="6"/>
  <c r="S4742" i="6"/>
  <c r="O4742" i="6"/>
  <c r="T4742" i="6"/>
  <c r="R4743" i="6"/>
  <c r="R4744" i="6"/>
  <c r="R4745" i="6"/>
  <c r="R4746" i="6"/>
  <c r="P4746" i="6" s="1"/>
  <c r="R4747" i="6"/>
  <c r="O4747" i="6"/>
  <c r="R4748" i="6"/>
  <c r="R4749" i="6"/>
  <c r="R4750" i="6"/>
  <c r="O4750" i="6"/>
  <c r="R4751" i="6"/>
  <c r="P4751" i="6" s="1"/>
  <c r="S4752" i="6"/>
  <c r="T4752" i="6"/>
  <c r="O4752" i="6"/>
  <c r="R4752" i="6"/>
  <c r="R4754" i="6"/>
  <c r="P4754" i="6" s="1"/>
  <c r="R4755" i="6"/>
  <c r="P4755" i="6" s="1"/>
  <c r="O4755" i="6"/>
  <c r="R4756" i="6"/>
  <c r="R4757" i="6"/>
  <c r="S4757" i="6"/>
  <c r="T4757" i="6"/>
  <c r="R4758" i="6"/>
  <c r="R4759" i="6"/>
  <c r="R4760" i="6"/>
  <c r="R4761" i="6"/>
  <c r="S4761" i="6"/>
  <c r="S4762" i="6"/>
  <c r="R4762" i="6"/>
  <c r="R4763" i="6"/>
  <c r="T4763" i="6"/>
  <c r="S4765" i="6"/>
  <c r="T4765" i="6"/>
  <c r="R4766" i="6"/>
  <c r="T4766" i="6"/>
  <c r="R4768" i="6"/>
  <c r="P4768" i="6" s="1"/>
  <c r="R4769" i="6"/>
  <c r="S4769" i="6"/>
  <c r="O4769" i="6"/>
  <c r="T4769" i="6"/>
  <c r="R4770" i="6"/>
  <c r="S4770" i="6"/>
  <c r="R4771" i="6"/>
  <c r="T4771" i="6"/>
  <c r="R4772" i="6"/>
  <c r="R4773" i="6"/>
  <c r="P4773" i="6" s="1"/>
  <c r="T4773" i="6"/>
  <c r="R4774" i="6"/>
  <c r="T4774" i="6"/>
  <c r="R4775" i="6"/>
  <c r="R4777" i="6"/>
  <c r="O4777" i="6"/>
  <c r="T4779" i="6"/>
  <c r="R4781" i="6"/>
  <c r="P4781" i="6" s="1"/>
  <c r="S4781" i="6"/>
  <c r="T4781" i="6"/>
  <c r="R4782" i="6"/>
  <c r="T4782" i="6"/>
  <c r="O4782" i="6"/>
  <c r="R4785" i="6"/>
  <c r="O4785" i="6"/>
  <c r="S4786" i="6"/>
  <c r="T4787" i="6"/>
  <c r="R4789" i="6"/>
  <c r="P4789" i="6" s="1"/>
  <c r="S4789" i="6"/>
  <c r="T4789" i="6"/>
  <c r="R4790" i="6"/>
  <c r="T4790" i="6"/>
  <c r="R4791" i="6"/>
  <c r="P4791" i="6" s="1"/>
  <c r="R4792" i="6"/>
  <c r="P4792" i="6" s="1"/>
  <c r="R4793" i="6"/>
  <c r="O4793" i="6"/>
  <c r="R4794" i="6"/>
  <c r="R4795" i="6"/>
  <c r="T4795" i="6"/>
  <c r="R4796" i="6"/>
  <c r="R4797" i="6"/>
  <c r="P4797" i="6" s="1"/>
  <c r="T4797" i="6"/>
  <c r="R4798" i="6"/>
  <c r="T4798" i="6"/>
  <c r="R4799" i="6"/>
  <c r="P4799" i="6" s="1"/>
  <c r="R4800" i="6"/>
  <c r="P4800" i="6" s="1"/>
  <c r="S4801" i="6"/>
  <c r="O4801" i="6"/>
  <c r="T4801" i="6"/>
  <c r="R4802" i="6"/>
  <c r="S4802" i="6"/>
  <c r="R4803" i="6"/>
  <c r="T4803" i="6"/>
  <c r="S4804" i="6"/>
  <c r="R4805" i="6"/>
  <c r="P4805" i="6" s="1"/>
  <c r="T4805" i="6"/>
  <c r="R4806" i="6"/>
  <c r="T4806" i="6"/>
  <c r="O4806" i="6"/>
  <c r="R4808" i="6"/>
  <c r="P4808" i="6" s="1"/>
  <c r="R4809" i="6"/>
  <c r="S4809" i="6"/>
  <c r="O4809" i="6"/>
  <c r="R4810" i="6"/>
  <c r="T4811" i="6"/>
  <c r="R4811" i="6"/>
  <c r="R4813" i="6"/>
  <c r="T4813" i="6"/>
  <c r="T4814" i="6"/>
  <c r="R4814" i="6"/>
  <c r="S4815" i="6"/>
  <c r="R4816" i="6"/>
  <c r="P4816" i="6" s="1"/>
  <c r="R4817" i="6"/>
  <c r="O4817" i="6"/>
  <c r="R4818" i="6"/>
  <c r="S4818" i="6"/>
  <c r="S4819" i="6"/>
  <c r="R4819" i="6"/>
  <c r="P4819" i="6" s="1"/>
  <c r="R4820" i="6"/>
  <c r="O4820" i="6"/>
  <c r="T4821" i="6"/>
  <c r="S4821" i="6"/>
  <c r="R4822" i="6"/>
  <c r="R4824" i="6"/>
  <c r="P4824" i="6" s="1"/>
  <c r="R4825" i="6"/>
  <c r="O4825" i="6"/>
  <c r="S4826" i="6"/>
  <c r="R4827" i="6"/>
  <c r="R4828" i="6"/>
  <c r="O4828" i="6"/>
  <c r="T4828" i="6"/>
  <c r="R4829" i="6"/>
  <c r="P4829" i="6" s="1"/>
  <c r="T4829" i="6"/>
  <c r="R4830" i="6"/>
  <c r="T4830" i="6"/>
  <c r="O4830" i="6"/>
  <c r="R4831" i="6"/>
  <c r="P4831" i="6" s="1"/>
  <c r="R4833" i="6"/>
  <c r="S4833" i="6"/>
  <c r="S4834" i="6"/>
  <c r="R4835" i="6"/>
  <c r="P4835" i="6" s="1"/>
  <c r="S4837" i="6"/>
  <c r="T4837" i="6"/>
  <c r="T4838" i="6"/>
  <c r="R4838" i="6"/>
  <c r="R4839" i="6"/>
  <c r="S4840" i="6"/>
  <c r="R4841" i="6"/>
  <c r="O4841" i="6"/>
  <c r="T4841" i="6"/>
  <c r="R4842" i="6"/>
  <c r="R4843" i="6"/>
  <c r="P4843" i="6" s="1"/>
  <c r="R4844" i="6"/>
  <c r="O4844" i="6"/>
  <c r="T4844" i="6"/>
  <c r="R4845" i="6"/>
  <c r="P4845" i="6" s="1"/>
  <c r="T4845" i="6"/>
  <c r="R4846" i="6"/>
  <c r="S4846" i="6"/>
  <c r="T4846" i="6"/>
  <c r="R4847" i="6"/>
  <c r="R4848" i="6"/>
  <c r="P4848" i="6" s="1"/>
  <c r="R4849" i="6"/>
  <c r="S4850" i="6"/>
  <c r="R4850" i="6"/>
  <c r="R4851" i="6"/>
  <c r="R4852" i="6"/>
  <c r="S4852" i="6"/>
  <c r="O4852" i="6"/>
  <c r="R4853" i="6"/>
  <c r="S4853" i="6"/>
  <c r="T4853" i="6"/>
  <c r="P4853" i="6"/>
  <c r="R4854" i="6"/>
  <c r="T4854" i="6"/>
  <c r="R4855" i="6"/>
  <c r="R4856" i="6"/>
  <c r="P4856" i="6" s="1"/>
  <c r="R4857" i="6"/>
  <c r="O4857" i="6"/>
  <c r="R4858" i="6"/>
  <c r="S4858" i="6"/>
  <c r="R4859" i="6"/>
  <c r="P4859" i="6" s="1"/>
  <c r="O4860" i="6"/>
  <c r="R4861" i="6"/>
  <c r="P4861" i="6" s="1"/>
  <c r="S4861" i="6"/>
  <c r="Q4861" i="6" s="1"/>
  <c r="T4861" i="6"/>
  <c r="R4862" i="6"/>
  <c r="T4862" i="6"/>
  <c r="R4863" i="6"/>
  <c r="R4864" i="6"/>
  <c r="P4864" i="6" s="1"/>
  <c r="S4864" i="6"/>
  <c r="R4865" i="6"/>
  <c r="S4866" i="6"/>
  <c r="R4867" i="6"/>
  <c r="P4867" i="6" s="1"/>
  <c r="O4868" i="6"/>
  <c r="T4868" i="6"/>
  <c r="R4869" i="6"/>
  <c r="P4869" i="6" s="1"/>
  <c r="R4870" i="6"/>
  <c r="P4870" i="6" s="1"/>
  <c r="S4871" i="6"/>
  <c r="T4871" i="6"/>
  <c r="O4871" i="6"/>
  <c r="R4872" i="6"/>
  <c r="P4872" i="6" s="1"/>
  <c r="S4874" i="6"/>
  <c r="Q4874" i="6" s="1"/>
  <c r="O4874" i="6"/>
  <c r="R4874" i="6"/>
  <c r="T4874" i="6"/>
  <c r="R4875" i="6"/>
  <c r="R4876" i="6"/>
  <c r="P4876" i="6" s="1"/>
  <c r="O4876" i="6"/>
  <c r="R4878" i="6"/>
  <c r="R4879" i="6"/>
  <c r="P4879" i="6" s="1"/>
  <c r="R4880" i="6"/>
  <c r="P4880" i="6" s="1"/>
  <c r="O4880" i="6"/>
  <c r="R4881" i="6"/>
  <c r="O4881" i="6"/>
  <c r="S4882" i="6"/>
  <c r="R4882" i="6"/>
  <c r="R4883" i="6"/>
  <c r="R4884" i="6"/>
  <c r="P4884" i="6" s="1"/>
  <c r="R4886" i="6"/>
  <c r="P4886" i="6" s="1"/>
  <c r="T4886" i="6"/>
  <c r="R4887" i="6"/>
  <c r="S4888" i="6"/>
  <c r="O4888" i="6"/>
  <c r="R4889" i="6"/>
  <c r="O4889" i="6"/>
  <c r="R4890" i="6"/>
  <c r="O4890" i="6"/>
  <c r="R4891" i="6"/>
  <c r="R4893" i="6"/>
  <c r="P4893" i="6" s="1"/>
  <c r="R4894" i="6"/>
  <c r="P4894" i="6" s="1"/>
  <c r="T4894" i="6"/>
  <c r="R4895" i="6"/>
  <c r="P4895" i="6" s="1"/>
  <c r="S4896" i="6"/>
  <c r="R4896" i="6"/>
  <c r="R4897" i="6"/>
  <c r="S4897" i="6"/>
  <c r="O4897" i="6"/>
  <c r="T4897" i="6"/>
  <c r="S4898" i="6"/>
  <c r="R4898" i="6"/>
  <c r="O4898" i="6"/>
  <c r="S4900" i="6"/>
  <c r="R4901" i="6"/>
  <c r="T4902" i="6"/>
  <c r="R4903" i="6"/>
  <c r="P4903" i="6" s="1"/>
  <c r="R4904" i="6"/>
  <c r="S4905" i="6"/>
  <c r="R4905" i="6"/>
  <c r="O4905" i="6"/>
  <c r="T4905" i="6"/>
  <c r="R4906" i="6"/>
  <c r="O4906" i="6"/>
  <c r="T4906" i="6"/>
  <c r="R4907" i="6"/>
  <c r="S4908" i="6"/>
  <c r="R4908" i="6"/>
  <c r="P4908" i="6" s="1"/>
  <c r="R4909" i="6"/>
  <c r="R4910" i="6"/>
  <c r="T4910" i="6"/>
  <c r="S4912" i="6"/>
  <c r="O4913" i="6"/>
  <c r="R4914" i="6"/>
  <c r="S4915" i="6"/>
  <c r="R4915" i="6"/>
  <c r="R4916" i="6"/>
  <c r="P4916" i="6" s="1"/>
  <c r="T4916" i="6"/>
  <c r="S4917" i="6"/>
  <c r="R4918" i="6"/>
  <c r="P4918" i="6" s="1"/>
  <c r="T4918" i="6"/>
  <c r="R4919" i="6"/>
  <c r="P4919" i="6" s="1"/>
  <c r="O4919" i="6"/>
  <c r="S4920" i="6"/>
  <c r="O4920" i="6"/>
  <c r="R4921" i="6"/>
  <c r="O4921" i="6"/>
  <c r="R4922" i="6"/>
  <c r="S4922" i="6"/>
  <c r="R4923" i="6"/>
  <c r="S4924" i="6"/>
  <c r="T4924" i="6"/>
  <c r="R4925" i="6"/>
  <c r="P4925" i="6" s="1"/>
  <c r="T4925" i="6"/>
  <c r="R4926" i="6"/>
  <c r="T4926" i="6"/>
  <c r="O4926" i="6"/>
  <c r="R4927" i="6"/>
  <c r="P4927" i="6" s="1"/>
  <c r="O4927" i="6"/>
  <c r="R4928" i="6"/>
  <c r="O4928" i="6"/>
  <c r="T4928" i="6"/>
  <c r="O4929" i="6"/>
  <c r="R4929" i="6"/>
  <c r="R4930" i="6"/>
  <c r="R4931" i="6"/>
  <c r="R4932" i="6"/>
  <c r="P4932" i="6" s="1"/>
  <c r="T4932" i="6"/>
  <c r="R4933" i="6"/>
  <c r="R4934" i="6"/>
  <c r="P4934" i="6" s="1"/>
  <c r="R4935" i="6"/>
  <c r="O4936" i="6"/>
  <c r="S4937" i="6"/>
  <c r="R4937" i="6"/>
  <c r="R4938" i="6"/>
  <c r="T4938" i="6"/>
  <c r="R4939" i="6"/>
  <c r="P4939" i="6" s="1"/>
  <c r="R4940" i="6"/>
  <c r="P4940" i="6" s="1"/>
  <c r="T4941" i="6"/>
  <c r="R4942" i="6"/>
  <c r="P4942" i="6" s="1"/>
  <c r="R4943" i="6"/>
  <c r="S4944" i="6"/>
  <c r="R4945" i="6"/>
  <c r="O4945" i="6"/>
  <c r="T4945" i="6"/>
  <c r="R4946" i="6"/>
  <c r="T4946" i="6"/>
  <c r="R4947" i="6"/>
  <c r="R4948" i="6"/>
  <c r="P4948" i="6" s="1"/>
  <c r="R4950" i="6"/>
  <c r="P4950" i="6" s="1"/>
  <c r="O4951" i="6"/>
  <c r="R4952" i="6"/>
  <c r="P4952" i="6" s="1"/>
  <c r="O4952" i="6"/>
  <c r="O4953" i="6"/>
  <c r="T4953" i="6"/>
  <c r="S4954" i="6"/>
  <c r="R4954" i="6"/>
  <c r="T4954" i="6"/>
  <c r="O4956" i="6"/>
  <c r="R4957" i="6"/>
  <c r="T4957" i="6"/>
  <c r="R4958" i="6"/>
  <c r="S4958" i="6"/>
  <c r="R4959" i="6"/>
  <c r="P4959" i="6" s="1"/>
  <c r="R4960" i="6"/>
  <c r="O4960" i="6"/>
  <c r="R4961" i="6"/>
  <c r="R4962" i="6"/>
  <c r="T4962" i="6"/>
  <c r="R4963" i="6"/>
  <c r="R4964" i="6"/>
  <c r="P4964" i="6" s="1"/>
  <c r="R4965" i="6"/>
  <c r="P4965" i="6" s="1"/>
  <c r="R4966" i="6"/>
  <c r="P4966" i="6" s="1"/>
  <c r="T4966" i="6"/>
  <c r="R4967" i="6"/>
  <c r="R4968" i="6"/>
  <c r="S4968" i="6"/>
  <c r="O4968" i="6"/>
  <c r="R4969" i="6"/>
  <c r="S4969" i="6"/>
  <c r="O4969" i="6"/>
  <c r="T4970" i="6"/>
  <c r="R4971" i="6"/>
  <c r="O4972" i="6"/>
  <c r="R4973" i="6"/>
  <c r="P4973" i="6" s="1"/>
  <c r="T4973" i="6"/>
  <c r="R4974" i="6"/>
  <c r="P4974" i="6" s="1"/>
  <c r="T4974" i="6"/>
  <c r="O4974" i="6"/>
  <c r="R4976" i="6"/>
  <c r="O4976" i="6"/>
  <c r="T4976" i="6"/>
  <c r="R4977" i="6"/>
  <c r="R4978" i="6"/>
  <c r="R4979" i="6"/>
  <c r="P4979" i="6" s="1"/>
  <c r="S4980" i="6"/>
  <c r="T4981" i="6"/>
  <c r="R4982" i="6"/>
  <c r="P4982" i="6" s="1"/>
  <c r="T4982" i="6"/>
  <c r="S4983" i="6"/>
  <c r="R4983" i="6"/>
  <c r="P4983" i="6" s="1"/>
  <c r="O4984" i="6"/>
  <c r="R4985" i="6"/>
  <c r="P4985" i="6" s="1"/>
  <c r="R4986" i="6"/>
  <c r="T4986" i="6"/>
  <c r="O4986" i="6"/>
  <c r="R4987" i="6"/>
  <c r="P4987" i="6" s="1"/>
  <c r="R4990" i="6"/>
  <c r="O4990" i="6"/>
  <c r="R4991" i="6"/>
  <c r="S4991" i="6"/>
  <c r="T4991" i="6"/>
  <c r="R4992" i="6"/>
  <c r="R4993" i="6"/>
  <c r="P4993" i="6" s="1"/>
  <c r="S4994" i="6"/>
  <c r="T4994" i="6"/>
  <c r="R4995" i="6"/>
  <c r="P4995" i="6" s="1"/>
  <c r="R4996" i="6"/>
  <c r="P4996" i="6" s="1"/>
  <c r="R4997" i="6"/>
  <c r="P4997" i="6" s="1"/>
  <c r="O4997" i="6"/>
  <c r="T4997" i="6"/>
  <c r="S4998" i="6"/>
  <c r="R4998" i="6"/>
  <c r="R4999" i="6"/>
  <c r="S4999" i="6"/>
  <c r="T4999" i="6"/>
  <c r="R5000" i="6"/>
  <c r="R5001" i="6"/>
  <c r="P5001" i="6" s="1"/>
  <c r="R5002" i="6"/>
  <c r="P5002" i="6" s="1"/>
  <c r="R5003" i="6"/>
  <c r="P5003" i="6" s="1"/>
  <c r="T5003" i="6"/>
  <c r="R5004" i="6"/>
  <c r="P5004" i="6" s="1"/>
  <c r="S5005" i="6"/>
  <c r="R5006" i="6"/>
  <c r="O5006" i="6"/>
  <c r="R5007" i="6"/>
  <c r="T5007" i="6"/>
  <c r="R5008" i="6"/>
  <c r="R5009" i="6"/>
  <c r="P5009" i="6" s="1"/>
  <c r="S5010" i="6"/>
  <c r="T5010" i="6"/>
  <c r="O5010" i="6"/>
  <c r="R5011" i="6"/>
  <c r="T5011" i="6"/>
  <c r="R5012" i="6"/>
  <c r="P5012" i="6" s="1"/>
  <c r="S5012" i="6"/>
  <c r="R5013" i="6"/>
  <c r="P5013" i="6" s="1"/>
  <c r="O5013" i="6"/>
  <c r="R5014" i="6"/>
  <c r="S5014" i="6"/>
  <c r="O5014" i="6"/>
  <c r="T5014" i="6"/>
  <c r="R5015" i="6"/>
  <c r="T5015" i="6"/>
  <c r="R5016" i="6"/>
  <c r="R5017" i="6"/>
  <c r="P5017" i="6" s="1"/>
  <c r="O5017" i="6"/>
  <c r="R5018" i="6"/>
  <c r="P5018" i="6" s="1"/>
  <c r="T5018" i="6"/>
  <c r="O5018" i="6"/>
  <c r="T5019" i="6"/>
  <c r="R5020" i="6"/>
  <c r="P5020" i="6" s="1"/>
  <c r="O5021" i="6"/>
  <c r="R5022" i="6"/>
  <c r="S5022" i="6"/>
  <c r="O5022" i="6"/>
  <c r="T5022" i="6"/>
  <c r="R5023" i="6"/>
  <c r="S5023" i="6"/>
  <c r="Q5023" i="6" s="1"/>
  <c r="T5023" i="6"/>
  <c r="R5025" i="6"/>
  <c r="P5025" i="6" s="1"/>
  <c r="O5025" i="6"/>
  <c r="R5026" i="6"/>
  <c r="P5026" i="6" s="1"/>
  <c r="T5026" i="6"/>
  <c r="R5027" i="6"/>
  <c r="P5027" i="6" s="1"/>
  <c r="S5027" i="6"/>
  <c r="R5029" i="6"/>
  <c r="P5029" i="6" s="1"/>
  <c r="O5029" i="6"/>
  <c r="R5030" i="6"/>
  <c r="S5030" i="6"/>
  <c r="O5030" i="6"/>
  <c r="S5031" i="6"/>
  <c r="T5031" i="6"/>
  <c r="R5032" i="6"/>
  <c r="O5033" i="6"/>
  <c r="R5034" i="6"/>
  <c r="S5034" i="6"/>
  <c r="T5034" i="6"/>
  <c r="T5035" i="6"/>
  <c r="R5035" i="6"/>
  <c r="P5035" i="6" s="1"/>
  <c r="R5036" i="6"/>
  <c r="P5036" i="6" s="1"/>
  <c r="S5037" i="6"/>
  <c r="O5037" i="6"/>
  <c r="T5037" i="6"/>
  <c r="R5038" i="6"/>
  <c r="S5038" i="6"/>
  <c r="O5038" i="6"/>
  <c r="R5039" i="6"/>
  <c r="S5039" i="6"/>
  <c r="T5039" i="6"/>
  <c r="R5040" i="6"/>
  <c r="O5041" i="6"/>
  <c r="T5041" i="6"/>
  <c r="R5042" i="6"/>
  <c r="P5042" i="6" s="1"/>
  <c r="T5042" i="6"/>
  <c r="R5043" i="6"/>
  <c r="P5043" i="6" s="1"/>
  <c r="R5044" i="6"/>
  <c r="P5044" i="6" s="1"/>
  <c r="R5045" i="6"/>
  <c r="P5045" i="6" s="1"/>
  <c r="O5045" i="6"/>
  <c r="T5045" i="6"/>
  <c r="R5046" i="6"/>
  <c r="S5046" i="6"/>
  <c r="O5046" i="6"/>
  <c r="T5046" i="6"/>
  <c r="S5047" i="6"/>
  <c r="R5047" i="6"/>
  <c r="T5047" i="6"/>
  <c r="O5049" i="6"/>
  <c r="R5050" i="6"/>
  <c r="P5050" i="6" s="1"/>
  <c r="T5050" i="6"/>
  <c r="O5050" i="6"/>
  <c r="T5051" i="6"/>
  <c r="R5053" i="6"/>
  <c r="P5053" i="6" s="1"/>
  <c r="O5053" i="6"/>
  <c r="R5054" i="6"/>
  <c r="R5055" i="6"/>
  <c r="S5055" i="6"/>
  <c r="T5055" i="6"/>
  <c r="R5056" i="6"/>
  <c r="R5057" i="6"/>
  <c r="P5057" i="6" s="1"/>
  <c r="R5058" i="6"/>
  <c r="P5058" i="6" s="1"/>
  <c r="T5058" i="6"/>
  <c r="O5058" i="6"/>
  <c r="R5059" i="6"/>
  <c r="P5059" i="6" s="1"/>
  <c r="R5060" i="6"/>
  <c r="P5060" i="6" s="1"/>
  <c r="R5061" i="6"/>
  <c r="S5061" i="6"/>
  <c r="O5061" i="6"/>
  <c r="R5062" i="6"/>
  <c r="S5062" i="6"/>
  <c r="O5062" i="6"/>
  <c r="S5063" i="6"/>
  <c r="T5063" i="6"/>
  <c r="R5064" i="6"/>
  <c r="R5065" i="6"/>
  <c r="R5066" i="6"/>
  <c r="P5066" i="6" s="1"/>
  <c r="S5066" i="6"/>
  <c r="T5066" i="6"/>
  <c r="R5067" i="6"/>
  <c r="O5067" i="6"/>
  <c r="S5068" i="6"/>
  <c r="R5069" i="6"/>
  <c r="O5069" i="6"/>
  <c r="T5070" i="6"/>
  <c r="O5070" i="6"/>
  <c r="R5071" i="6"/>
  <c r="O5071" i="6"/>
  <c r="S5072" i="6"/>
  <c r="R5072" i="6"/>
  <c r="P5072" i="6" s="1"/>
  <c r="R5073" i="6"/>
  <c r="P5073" i="6" s="1"/>
  <c r="R5074" i="6"/>
  <c r="P5074" i="6" s="1"/>
  <c r="R5075" i="6"/>
  <c r="O5075" i="6"/>
  <c r="R5076" i="6"/>
  <c r="S5076" i="6"/>
  <c r="O5077" i="6"/>
  <c r="R5077" i="6"/>
  <c r="P5077" i="6" s="1"/>
  <c r="R5078" i="6"/>
  <c r="P5078" i="6" s="1"/>
  <c r="R5079" i="6"/>
  <c r="O5079" i="6"/>
  <c r="S5080" i="6"/>
  <c r="O5080" i="6"/>
  <c r="T5080" i="6"/>
  <c r="S5081" i="6"/>
  <c r="R5081" i="6"/>
  <c r="O5081" i="6"/>
  <c r="R5082" i="6"/>
  <c r="R5083" i="6"/>
  <c r="R5084" i="6"/>
  <c r="P5084" i="6" s="1"/>
  <c r="R5085" i="6"/>
  <c r="S5087" i="6"/>
  <c r="R5088" i="6"/>
  <c r="O5089" i="6"/>
  <c r="R5090" i="6"/>
  <c r="S5092" i="6"/>
  <c r="R5093" i="6"/>
  <c r="T5093" i="6"/>
  <c r="O5093" i="6"/>
  <c r="R5095" i="6"/>
  <c r="P5095" i="6" s="1"/>
  <c r="R5096" i="6"/>
  <c r="R5097" i="6"/>
  <c r="O5097" i="6"/>
  <c r="R5098" i="6"/>
  <c r="R5099" i="6"/>
  <c r="R5100" i="6"/>
  <c r="P5100" i="6" s="1"/>
  <c r="S5100" i="6"/>
  <c r="R5101" i="6"/>
  <c r="R5103" i="6"/>
  <c r="P5103" i="6" s="1"/>
  <c r="S5103" i="6"/>
  <c r="R5104" i="6"/>
  <c r="O5105" i="6"/>
  <c r="R5106" i="6"/>
  <c r="R5107" i="6"/>
  <c r="R5108" i="6"/>
  <c r="P5108" i="6" s="1"/>
  <c r="R5110" i="6"/>
  <c r="R5111" i="6"/>
  <c r="P5111" i="6" s="1"/>
  <c r="R5112" i="6"/>
  <c r="R5113" i="6"/>
  <c r="S5113" i="6"/>
  <c r="O5113" i="6"/>
  <c r="R5114" i="6"/>
  <c r="R5115" i="6"/>
  <c r="R5116" i="6"/>
  <c r="P5116" i="6" s="1"/>
  <c r="R5119" i="6"/>
  <c r="P5119" i="6" s="1"/>
  <c r="S5119" i="6"/>
  <c r="R5120" i="6"/>
  <c r="R5121" i="6"/>
  <c r="O5121" i="6"/>
  <c r="R5122" i="6"/>
  <c r="R5123" i="6"/>
  <c r="S5123" i="6"/>
  <c r="S5124" i="6"/>
  <c r="R5127" i="6"/>
  <c r="P5127" i="6" s="1"/>
  <c r="S5127" i="6"/>
  <c r="R5128" i="6"/>
  <c r="R5129" i="6"/>
  <c r="O5129" i="6"/>
  <c r="R5130" i="6"/>
  <c r="R5131" i="6"/>
  <c r="R5132" i="6"/>
  <c r="P5132" i="6" s="1"/>
  <c r="T5133" i="6"/>
  <c r="S5134" i="6"/>
  <c r="S5135" i="6"/>
  <c r="R5136" i="6"/>
  <c r="S5137" i="6"/>
  <c r="O5137" i="6"/>
  <c r="R5140" i="6"/>
  <c r="P5140" i="6" s="1"/>
  <c r="R5141" i="6"/>
  <c r="S5142" i="6"/>
  <c r="R5142" i="6"/>
  <c r="R5143" i="6"/>
  <c r="P5143" i="6" s="1"/>
  <c r="S5145" i="6"/>
  <c r="R5145" i="6"/>
  <c r="R5146" i="6"/>
  <c r="P5146" i="6" s="1"/>
  <c r="R5147" i="6"/>
  <c r="O5147" i="6"/>
  <c r="R5148" i="6"/>
  <c r="P5148" i="6" s="1"/>
  <c r="S5148" i="6"/>
  <c r="R5149" i="6"/>
  <c r="S5149" i="6"/>
  <c r="R5150" i="6"/>
  <c r="R5151" i="6"/>
  <c r="P5151" i="6" s="1"/>
  <c r="S5151" i="6"/>
  <c r="R5152" i="6"/>
  <c r="O5152" i="6"/>
  <c r="S5153" i="6"/>
  <c r="R5154" i="6"/>
  <c r="R5155" i="6"/>
  <c r="S5155" i="6"/>
  <c r="S5156" i="6"/>
  <c r="R5157" i="6"/>
  <c r="R5159" i="6"/>
  <c r="P5159" i="6" s="1"/>
  <c r="R5160" i="6"/>
  <c r="T5160" i="6"/>
  <c r="O5160" i="6"/>
  <c r="S5161" i="6"/>
  <c r="R5162" i="6"/>
  <c r="P5162" i="6" s="1"/>
  <c r="R5163" i="6"/>
  <c r="O5163" i="6"/>
  <c r="T5163" i="6"/>
  <c r="R5164" i="6"/>
  <c r="T5164" i="6"/>
  <c r="R5166" i="6"/>
  <c r="P5166" i="6" s="1"/>
  <c r="R5167" i="6"/>
  <c r="S5167" i="6"/>
  <c r="S5168" i="6"/>
  <c r="R5168" i="6"/>
  <c r="O5168" i="6"/>
  <c r="T5168" i="6"/>
  <c r="S5169" i="6"/>
  <c r="R5169" i="6"/>
  <c r="R5170" i="6"/>
  <c r="T5170" i="6"/>
  <c r="S5171" i="6"/>
  <c r="R5171" i="6"/>
  <c r="P5171" i="6" s="1"/>
  <c r="T5172" i="6"/>
  <c r="R5172" i="6"/>
  <c r="P5172" i="6" s="1"/>
  <c r="R5173" i="6"/>
  <c r="S5173" i="6"/>
  <c r="R5174" i="6"/>
  <c r="T5175" i="6"/>
  <c r="O5175" i="6"/>
  <c r="R5176" i="6"/>
  <c r="O5176" i="6"/>
  <c r="T5176" i="6"/>
  <c r="R5177" i="6"/>
  <c r="S5177" i="6"/>
  <c r="S5178" i="6"/>
  <c r="R5179" i="6"/>
  <c r="P5179" i="6" s="1"/>
  <c r="R5180" i="6"/>
  <c r="R5181" i="6"/>
  <c r="P5181" i="6" s="1"/>
  <c r="R5182" i="6"/>
  <c r="O5182" i="6"/>
  <c r="T5182" i="6"/>
  <c r="R5183" i="6"/>
  <c r="S5183" i="6"/>
  <c r="T5185" i="6"/>
  <c r="R5186" i="6"/>
  <c r="R5187" i="6"/>
  <c r="R5188" i="6"/>
  <c r="R5189" i="6"/>
  <c r="P5189" i="6" s="1"/>
  <c r="R5190" i="6"/>
  <c r="O5190" i="6"/>
  <c r="T5190" i="6"/>
  <c r="S5191" i="6"/>
  <c r="R5192" i="6"/>
  <c r="R5193" i="6"/>
  <c r="T5193" i="6"/>
  <c r="R5195" i="6"/>
  <c r="O5198" i="6"/>
  <c r="S5199" i="6"/>
  <c r="S5200" i="6"/>
  <c r="R5201" i="6"/>
  <c r="S5201" i="6"/>
  <c r="T5201" i="6"/>
  <c r="R5203" i="6"/>
  <c r="T5203" i="6"/>
  <c r="R5204" i="6"/>
  <c r="R5205" i="6"/>
  <c r="P5205" i="6" s="1"/>
  <c r="R5206" i="6"/>
  <c r="O5206" i="6"/>
  <c r="R5207" i="6"/>
  <c r="S5207" i="6"/>
  <c r="R5208" i="6"/>
  <c r="S5209" i="6"/>
  <c r="T5209" i="6"/>
  <c r="R5210" i="6"/>
  <c r="S5210" i="6"/>
  <c r="P5210" i="6"/>
  <c r="R5211" i="6"/>
  <c r="R5212" i="6"/>
  <c r="R5213" i="6"/>
  <c r="P5213" i="6" s="1"/>
  <c r="R5214" i="6"/>
  <c r="O5214" i="6"/>
  <c r="R5215" i="6"/>
  <c r="R5216" i="6"/>
  <c r="R5217" i="6"/>
  <c r="T5217" i="6"/>
  <c r="R5218" i="6"/>
  <c r="R5219" i="6"/>
  <c r="T5219" i="6"/>
  <c r="R5220" i="6"/>
  <c r="R5221" i="6"/>
  <c r="P5221" i="6" s="1"/>
  <c r="R5222" i="6"/>
  <c r="O5222" i="6"/>
  <c r="R5223" i="6"/>
  <c r="R5224" i="6"/>
  <c r="S5225" i="6"/>
  <c r="T5225" i="6"/>
  <c r="S5226" i="6"/>
  <c r="R5227" i="6"/>
  <c r="S5227" i="6"/>
  <c r="T5227" i="6"/>
  <c r="R5229" i="6"/>
  <c r="P5229" i="6" s="1"/>
  <c r="S5230" i="6"/>
  <c r="O5230" i="6"/>
  <c r="R5231" i="6"/>
  <c r="S5231" i="6"/>
  <c r="R5232" i="6"/>
  <c r="R5233" i="6"/>
  <c r="T5233" i="6"/>
  <c r="S5234" i="6"/>
  <c r="R5235" i="6"/>
  <c r="S5236" i="6"/>
  <c r="O5238" i="6"/>
  <c r="S5239" i="6"/>
  <c r="R5240" i="6"/>
  <c r="R5241" i="6"/>
  <c r="T5241" i="6"/>
  <c r="R5243" i="6"/>
  <c r="R5244" i="6"/>
  <c r="R5245" i="6"/>
  <c r="P5245" i="6" s="1"/>
  <c r="R5246" i="6"/>
  <c r="O5246" i="6"/>
  <c r="R5247" i="6"/>
  <c r="R5248" i="6"/>
  <c r="S5249" i="6"/>
  <c r="T5249" i="6"/>
  <c r="R5250" i="6"/>
  <c r="P5250" i="6" s="1"/>
  <c r="R5251" i="6"/>
  <c r="R5252" i="6"/>
  <c r="R5253" i="6"/>
  <c r="P5253" i="6" s="1"/>
  <c r="R5254" i="6"/>
  <c r="O5254" i="6"/>
  <c r="R5255" i="6"/>
  <c r="S5255" i="6"/>
  <c r="R5256" i="6"/>
  <c r="S5257" i="6"/>
  <c r="T5257" i="6"/>
  <c r="R5259" i="6"/>
  <c r="T5259" i="6"/>
  <c r="R5260" i="6"/>
  <c r="S5261" i="6"/>
  <c r="R5262" i="6"/>
  <c r="S5262" i="6"/>
  <c r="O5262" i="6"/>
  <c r="T5262" i="6"/>
  <c r="R5263" i="6"/>
  <c r="S5263" i="6"/>
  <c r="R5264" i="6"/>
  <c r="R5265" i="6"/>
  <c r="P5265" i="6" s="1"/>
  <c r="T5265" i="6"/>
  <c r="R5267" i="6"/>
  <c r="T5267" i="6"/>
  <c r="R5268" i="6"/>
  <c r="S5268" i="6"/>
  <c r="R5270" i="6"/>
  <c r="O5270" i="6"/>
  <c r="R5271" i="6"/>
  <c r="R5272" i="6"/>
  <c r="R5273" i="6"/>
  <c r="P5273" i="6" s="1"/>
  <c r="S5273" i="6"/>
  <c r="T5273" i="6"/>
  <c r="R5275" i="6"/>
  <c r="T5275" i="6"/>
  <c r="O5277" i="6"/>
  <c r="R5278" i="6"/>
  <c r="S5278" i="6"/>
  <c r="O5278" i="6"/>
  <c r="T5278" i="6"/>
  <c r="O5279" i="6"/>
  <c r="R5279" i="6"/>
  <c r="R5280" i="6"/>
  <c r="T5281" i="6"/>
  <c r="S5282" i="6"/>
  <c r="T5282" i="6"/>
  <c r="T5283" i="6"/>
  <c r="S5284" i="6"/>
  <c r="O5285" i="6"/>
  <c r="R5286" i="6"/>
  <c r="O5286" i="6"/>
  <c r="S5286" i="6"/>
  <c r="R5287" i="6"/>
  <c r="O5287" i="6"/>
  <c r="R5288" i="6"/>
  <c r="T5289" i="6"/>
  <c r="R5290" i="6"/>
  <c r="P5290" i="6" s="1"/>
  <c r="T5290" i="6"/>
  <c r="R5291" i="6"/>
  <c r="T5291" i="6"/>
  <c r="R5292" i="6"/>
  <c r="P5292" i="6" s="1"/>
  <c r="R5293" i="6"/>
  <c r="P5293" i="6" s="1"/>
  <c r="O5293" i="6"/>
  <c r="R5294" i="6"/>
  <c r="S5294" i="6"/>
  <c r="O5294" i="6"/>
  <c r="R5295" i="6"/>
  <c r="O5295" i="6"/>
  <c r="T5295" i="6"/>
  <c r="R5296" i="6"/>
  <c r="R5297" i="6"/>
  <c r="T5297" i="6"/>
  <c r="R5298" i="6"/>
  <c r="P5298" i="6" s="1"/>
  <c r="T5298" i="6"/>
  <c r="T5299" i="6"/>
  <c r="S5300" i="6"/>
  <c r="S5301" i="6"/>
  <c r="O5301" i="6"/>
  <c r="R5302" i="6"/>
  <c r="O5302" i="6"/>
  <c r="R5303" i="6"/>
  <c r="R5304" i="6"/>
  <c r="T5304" i="6"/>
  <c r="R5306" i="6"/>
  <c r="P5306" i="6" s="1"/>
  <c r="T5306" i="6"/>
  <c r="O5306" i="6"/>
  <c r="O5307" i="6"/>
  <c r="T5307" i="6"/>
  <c r="R5308" i="6"/>
  <c r="O5309" i="6"/>
  <c r="R5310" i="6"/>
  <c r="R5311" i="6"/>
  <c r="S5311" i="6"/>
  <c r="R5312" i="6"/>
  <c r="S5312" i="6"/>
  <c r="R5313" i="6"/>
  <c r="T5314" i="6"/>
  <c r="S5315" i="6"/>
  <c r="R5316" i="6"/>
  <c r="R5317" i="6"/>
  <c r="S5317" i="6"/>
  <c r="O5317" i="6"/>
  <c r="R5318" i="6"/>
  <c r="R5319" i="6"/>
  <c r="R5320" i="6"/>
  <c r="R5321" i="6"/>
  <c r="T5321" i="6"/>
  <c r="S5322" i="6"/>
  <c r="T5322" i="6"/>
  <c r="R5325" i="6"/>
  <c r="O5325" i="6"/>
  <c r="R5326" i="6"/>
  <c r="R5327" i="6"/>
  <c r="S5327" i="6"/>
  <c r="R5328" i="6"/>
  <c r="R5329" i="6"/>
  <c r="S5329" i="6"/>
  <c r="T5329" i="6"/>
  <c r="R5330" i="6"/>
  <c r="T5330" i="6"/>
  <c r="R5331" i="6"/>
  <c r="R5332" i="6"/>
  <c r="O5333" i="6"/>
  <c r="R5334" i="6"/>
  <c r="R5336" i="6"/>
  <c r="R5337" i="6"/>
  <c r="T5337" i="6"/>
  <c r="O5337" i="6"/>
  <c r="R5338" i="6"/>
  <c r="S5339" i="6"/>
  <c r="O5340" i="6"/>
  <c r="R5341" i="6"/>
  <c r="O5341" i="6"/>
  <c r="S5343" i="6"/>
  <c r="S5344" i="6"/>
  <c r="R5345" i="6"/>
  <c r="T5345" i="6"/>
  <c r="R5346" i="6"/>
  <c r="R5348" i="6"/>
  <c r="O5348" i="6"/>
  <c r="R5349" i="6"/>
  <c r="S5349" i="6"/>
  <c r="O5349" i="6"/>
  <c r="R5350" i="6"/>
  <c r="R5351" i="6"/>
  <c r="R5352" i="6"/>
  <c r="R5353" i="6"/>
  <c r="R5354" i="6"/>
  <c r="S5355" i="6"/>
  <c r="S5356" i="6"/>
  <c r="O5356" i="6"/>
  <c r="T5356" i="6"/>
  <c r="S5357" i="6"/>
  <c r="O5357" i="6"/>
  <c r="R5358" i="6"/>
  <c r="R5360" i="6"/>
  <c r="P5360" i="6" s="1"/>
  <c r="T5360" i="6"/>
  <c r="R5361" i="6"/>
  <c r="T5361" i="6"/>
  <c r="R5362" i="6"/>
  <c r="R5363" i="6"/>
  <c r="P5363" i="6" s="1"/>
  <c r="R5364" i="6"/>
  <c r="O5364" i="6"/>
  <c r="S5365" i="6"/>
  <c r="O5365" i="6"/>
  <c r="R5366" i="6"/>
  <c r="R5367" i="6"/>
  <c r="R5368" i="6"/>
  <c r="P5368" i="6" s="1"/>
  <c r="T5368" i="6"/>
  <c r="T5369" i="6"/>
  <c r="R5371" i="6"/>
  <c r="P5371" i="6" s="1"/>
  <c r="R5372" i="6"/>
  <c r="O5373" i="6"/>
  <c r="S5373" i="6"/>
  <c r="R5374" i="6"/>
  <c r="R5376" i="6"/>
  <c r="P5376" i="6" s="1"/>
  <c r="T5376" i="6"/>
  <c r="T5377" i="6"/>
  <c r="R5378" i="6"/>
  <c r="S5378" i="6"/>
  <c r="S5379" i="6"/>
  <c r="R5380" i="6"/>
  <c r="O5380" i="6"/>
  <c r="S5381" i="6"/>
  <c r="R5381" i="6"/>
  <c r="O5381" i="6"/>
  <c r="R5382" i="6"/>
  <c r="R5384" i="6"/>
  <c r="S5384" i="6"/>
  <c r="P5384" i="6"/>
  <c r="R5386" i="6"/>
  <c r="P5386" i="6" s="1"/>
  <c r="R5387" i="6"/>
  <c r="P5387" i="6" s="1"/>
  <c r="R5388" i="6"/>
  <c r="S5388" i="6"/>
  <c r="O5388" i="6"/>
  <c r="T5388" i="6"/>
  <c r="R5389" i="6"/>
  <c r="O5389" i="6"/>
  <c r="S5390" i="6"/>
  <c r="R5390" i="6"/>
  <c r="R5391" i="6"/>
  <c r="R5392" i="6"/>
  <c r="R5393" i="6"/>
  <c r="T5393" i="6"/>
  <c r="R5394" i="6"/>
  <c r="R5395" i="6"/>
  <c r="P5395" i="6" s="1"/>
  <c r="S5395" i="6"/>
  <c r="R5396" i="6"/>
  <c r="O5396" i="6"/>
  <c r="O5397" i="6"/>
  <c r="S5397" i="6"/>
  <c r="R5398" i="6"/>
  <c r="R5399" i="6"/>
  <c r="R5400" i="6"/>
  <c r="S5400" i="6"/>
  <c r="R5401" i="6"/>
  <c r="T5401" i="6"/>
  <c r="R5402" i="6"/>
  <c r="R5403" i="6"/>
  <c r="P5403" i="6" s="1"/>
  <c r="S5403" i="6"/>
  <c r="R5404" i="6"/>
  <c r="O5404" i="6"/>
  <c r="T5404" i="6"/>
  <c r="R5405" i="6"/>
  <c r="O5405" i="6"/>
  <c r="R5406" i="6"/>
  <c r="R5407" i="6"/>
  <c r="R5408" i="6"/>
  <c r="S5408" i="6"/>
  <c r="R5409" i="6"/>
  <c r="T5409" i="6"/>
  <c r="S5410" i="6"/>
  <c r="R5411" i="6"/>
  <c r="P5411" i="6" s="1"/>
  <c r="S5411" i="6"/>
  <c r="R5412" i="6"/>
  <c r="S5412" i="6"/>
  <c r="O5412" i="6"/>
  <c r="R5413" i="6"/>
  <c r="S5413" i="6"/>
  <c r="O5413" i="6"/>
  <c r="R5414" i="6"/>
  <c r="R5415" i="6"/>
  <c r="R5416" i="6"/>
  <c r="P5416" i="6" s="1"/>
  <c r="T5416" i="6"/>
  <c r="T5417" i="6"/>
  <c r="R5418" i="6"/>
  <c r="R5419" i="6"/>
  <c r="P5419" i="6" s="1"/>
  <c r="S5420" i="6"/>
  <c r="O5420" i="6"/>
  <c r="R5421" i="6"/>
  <c r="O5421" i="6"/>
  <c r="R5422" i="6"/>
  <c r="R5424" i="6"/>
  <c r="S5424" i="6"/>
  <c r="T5424" i="6"/>
  <c r="R5425" i="6"/>
  <c r="T5425" i="6"/>
  <c r="R5426" i="6"/>
  <c r="R5427" i="6"/>
  <c r="P5427" i="6" s="1"/>
  <c r="S5427" i="6"/>
  <c r="R5428" i="6"/>
  <c r="O5428" i="6"/>
  <c r="R5429" i="6"/>
  <c r="O5429" i="6"/>
  <c r="S5430" i="6"/>
  <c r="R5430" i="6"/>
  <c r="R5431" i="6"/>
  <c r="R5432" i="6"/>
  <c r="P5432" i="6" s="1"/>
  <c r="S5432" i="6"/>
  <c r="T5432" i="6"/>
  <c r="R5433" i="6"/>
  <c r="T5433" i="6"/>
  <c r="O5433" i="6"/>
  <c r="R5434" i="6"/>
  <c r="S5435" i="6"/>
  <c r="R5436" i="6"/>
  <c r="O5436" i="6"/>
  <c r="T5436" i="6"/>
  <c r="R5437" i="6"/>
  <c r="O5437" i="6"/>
  <c r="S5438" i="6"/>
  <c r="R5438" i="6"/>
  <c r="R5439" i="6"/>
  <c r="O5439" i="6"/>
  <c r="T5439" i="6"/>
  <c r="R5440" i="6"/>
  <c r="P5440" i="6" s="1"/>
  <c r="T5440" i="6"/>
  <c r="R5441" i="6"/>
  <c r="T5441" i="6"/>
  <c r="R5442" i="6"/>
  <c r="R5443" i="6"/>
  <c r="P5443" i="6" s="1"/>
  <c r="R5444" i="6"/>
  <c r="O5444" i="6"/>
  <c r="R5445" i="6"/>
  <c r="O5445" i="6"/>
  <c r="S5445" i="6"/>
  <c r="R5446" i="6"/>
  <c r="R5447" i="6"/>
  <c r="S5447" i="6"/>
  <c r="T5448" i="6"/>
  <c r="S5449" i="6"/>
  <c r="T5449" i="6"/>
  <c r="R5450" i="6"/>
  <c r="R5451" i="6"/>
  <c r="P5451" i="6" s="1"/>
  <c r="R5452" i="6"/>
  <c r="O5452" i="6"/>
  <c r="R5453" i="6"/>
  <c r="O5453" i="6"/>
  <c r="R5454" i="6"/>
  <c r="R5455" i="6"/>
  <c r="R5456" i="6"/>
  <c r="P5456" i="6" s="1"/>
  <c r="T5456" i="6"/>
  <c r="S5457" i="6"/>
  <c r="Q5457" i="6" s="1"/>
  <c r="T5457" i="6"/>
  <c r="S5458" i="6"/>
  <c r="R5460" i="6"/>
  <c r="O5460" i="6"/>
  <c r="S5461" i="6"/>
  <c r="O5461" i="6"/>
  <c r="R5462" i="6"/>
  <c r="R5463" i="6"/>
  <c r="R5464" i="6"/>
  <c r="P5464" i="6" s="1"/>
  <c r="T5464" i="6"/>
  <c r="R5465" i="6"/>
  <c r="T5465" i="6"/>
  <c r="O5465" i="6"/>
  <c r="R5466" i="6"/>
  <c r="R5467" i="6"/>
  <c r="P5467" i="6" s="1"/>
  <c r="R5468" i="6"/>
  <c r="O5468" i="6"/>
  <c r="R5469" i="6"/>
  <c r="S5469" i="6"/>
  <c r="O5469" i="6"/>
  <c r="R5470" i="6"/>
  <c r="R5471" i="6"/>
  <c r="S5471" i="6"/>
  <c r="S5472" i="6"/>
  <c r="T5472" i="6"/>
  <c r="R5473" i="6"/>
  <c r="T5473" i="6"/>
  <c r="R5474" i="6"/>
  <c r="S5476" i="6"/>
  <c r="O5476" i="6"/>
  <c r="R5477" i="6"/>
  <c r="S5477" i="6"/>
  <c r="O5477" i="6"/>
  <c r="R5478" i="6"/>
  <c r="R5479" i="6"/>
  <c r="S5480" i="6"/>
  <c r="T5480" i="6"/>
  <c r="R5481" i="6"/>
  <c r="T5481" i="6"/>
  <c r="R5482" i="6"/>
  <c r="S5483" i="6"/>
  <c r="R5484" i="6"/>
  <c r="O5484" i="6"/>
  <c r="S5485" i="6"/>
  <c r="R5485" i="6"/>
  <c r="O5485" i="6"/>
  <c r="R5486" i="6"/>
  <c r="S5486" i="6"/>
  <c r="O5487" i="6"/>
  <c r="T5487" i="6"/>
  <c r="S5488" i="6"/>
  <c r="T5488" i="6"/>
  <c r="R5489" i="6"/>
  <c r="T5489" i="6"/>
  <c r="O5489" i="6"/>
  <c r="S5490" i="6"/>
  <c r="R5491" i="6"/>
  <c r="P5491" i="6" s="1"/>
  <c r="O5492" i="6"/>
  <c r="T5492" i="6"/>
  <c r="R5494" i="6"/>
  <c r="P5494" i="6" s="1"/>
  <c r="R5495" i="6"/>
  <c r="T5496" i="6"/>
  <c r="R5497" i="6"/>
  <c r="T5497" i="6"/>
  <c r="R5498" i="6"/>
  <c r="R5499" i="6"/>
  <c r="P5499" i="6" s="1"/>
  <c r="R5500" i="6"/>
  <c r="T5500" i="6"/>
  <c r="O5500" i="6"/>
  <c r="R5501" i="6"/>
  <c r="R5502" i="6"/>
  <c r="P5502" i="6" s="1"/>
  <c r="R5504" i="6"/>
  <c r="P5504" i="6" s="1"/>
  <c r="T5504" i="6"/>
  <c r="R5505" i="6"/>
  <c r="T5505" i="6"/>
  <c r="O5505" i="6"/>
  <c r="S5506" i="6"/>
  <c r="R5507" i="6"/>
  <c r="P5507" i="6" s="1"/>
  <c r="R5508" i="6"/>
  <c r="O5508" i="6"/>
  <c r="R5509" i="6"/>
  <c r="R5510" i="6"/>
  <c r="P5510" i="6" s="1"/>
  <c r="R5512" i="6"/>
  <c r="P5512" i="6" s="1"/>
  <c r="S5512" i="6"/>
  <c r="T5512" i="6"/>
  <c r="T5513" i="6"/>
  <c r="R5513" i="6"/>
  <c r="R5514" i="6"/>
  <c r="R5515" i="6"/>
  <c r="P5515" i="6" s="1"/>
  <c r="S5515" i="6"/>
  <c r="R5516" i="6"/>
  <c r="O5516" i="6"/>
  <c r="R5517" i="6"/>
  <c r="R5518" i="6"/>
  <c r="R5519" i="6"/>
  <c r="O5519" i="6"/>
  <c r="R5520" i="6"/>
  <c r="P5520" i="6" s="1"/>
  <c r="S5520" i="6"/>
  <c r="T5520" i="6"/>
  <c r="R5521" i="6"/>
  <c r="T5521" i="6"/>
  <c r="S5522" i="6"/>
  <c r="R5523" i="6"/>
  <c r="P5523" i="6" s="1"/>
  <c r="R5524" i="6"/>
  <c r="O5524" i="6"/>
  <c r="R5525" i="6"/>
  <c r="R5526" i="6"/>
  <c r="P5526" i="6" s="1"/>
  <c r="R5527" i="6"/>
  <c r="T5527" i="6"/>
  <c r="S5528" i="6"/>
  <c r="R5528" i="6"/>
  <c r="P5528" i="6" s="1"/>
  <c r="T5528" i="6"/>
  <c r="R5529" i="6"/>
  <c r="T5529" i="6"/>
  <c r="R5531" i="6"/>
  <c r="P5531" i="6"/>
  <c r="T5532" i="6"/>
  <c r="R5534" i="6"/>
  <c r="R5535" i="6"/>
  <c r="R5536" i="6"/>
  <c r="P5536" i="6" s="1"/>
  <c r="T5537" i="6"/>
  <c r="R5537" i="6"/>
  <c r="P5537" i="6" s="1"/>
  <c r="R5538" i="6"/>
  <c r="O5538" i="6"/>
  <c r="R5539" i="6"/>
  <c r="P5539" i="6" s="1"/>
  <c r="R5540" i="6"/>
  <c r="T5540" i="6"/>
  <c r="R5541" i="6"/>
  <c r="R5542" i="6"/>
  <c r="T5542" i="6"/>
  <c r="O5543" i="6"/>
  <c r="R5544" i="6"/>
  <c r="O5545" i="6"/>
  <c r="S5545" i="6"/>
  <c r="T5545" i="6"/>
  <c r="S5546" i="6"/>
  <c r="R5546" i="6"/>
  <c r="R5547" i="6"/>
  <c r="T5547" i="6"/>
  <c r="R5548" i="6"/>
  <c r="S5549" i="6"/>
  <c r="R5549" i="6"/>
  <c r="R5551" i="6"/>
  <c r="S5551" i="6"/>
  <c r="O5551" i="6"/>
  <c r="R5552" i="6"/>
  <c r="T5553" i="6"/>
  <c r="O5553" i="6"/>
  <c r="R5555" i="6"/>
  <c r="T5555" i="6"/>
  <c r="R5556" i="6"/>
  <c r="S5556" i="6"/>
  <c r="R5557" i="6"/>
  <c r="S5557" i="6"/>
  <c r="R5559" i="6"/>
  <c r="O5559" i="6"/>
  <c r="R5560" i="6"/>
  <c r="R5561" i="6"/>
  <c r="S5561" i="6"/>
  <c r="T5561" i="6"/>
  <c r="O5561" i="6"/>
  <c r="R5562" i="6"/>
  <c r="S5562" i="6"/>
  <c r="R5563" i="6"/>
  <c r="S5563" i="6"/>
  <c r="T5563" i="6"/>
  <c r="R5564" i="6"/>
  <c r="R5565" i="6"/>
  <c r="O5565" i="6"/>
  <c r="R5566" i="6"/>
  <c r="O5567" i="6"/>
  <c r="R5568" i="6"/>
  <c r="T5569" i="6"/>
  <c r="R5571" i="6"/>
  <c r="T5571" i="6"/>
  <c r="R5572" i="6"/>
  <c r="R5573" i="6"/>
  <c r="O5573" i="6"/>
  <c r="T5573" i="6"/>
  <c r="R5574" i="6"/>
  <c r="S5575" i="6"/>
  <c r="O5575" i="6"/>
  <c r="R5575" i="6"/>
  <c r="P5575" i="6" s="1"/>
  <c r="S5576" i="6"/>
  <c r="R5577" i="6"/>
  <c r="P5577" i="6" s="1"/>
  <c r="S5577" i="6"/>
  <c r="R5578" i="6"/>
  <c r="R5579" i="6"/>
  <c r="P5579" i="6" s="1"/>
  <c r="T5579" i="6"/>
  <c r="R5581" i="6"/>
  <c r="O5581" i="6"/>
  <c r="T5581" i="6"/>
  <c r="R5582" i="6"/>
  <c r="R5583" i="6"/>
  <c r="P5583" i="6" s="1"/>
  <c r="O5583" i="6"/>
  <c r="R5584" i="6"/>
  <c r="R5586" i="6"/>
  <c r="T5586" i="6"/>
  <c r="R5587" i="6"/>
  <c r="P5587" i="6" s="1"/>
  <c r="S5587" i="6"/>
  <c r="R5588" i="6"/>
  <c r="R5589" i="6"/>
  <c r="O5589" i="6"/>
  <c r="R5590" i="6"/>
  <c r="R5591" i="6"/>
  <c r="P5591" i="6" s="1"/>
  <c r="S5591" i="6"/>
  <c r="O5591" i="6"/>
  <c r="R5592" i="6"/>
  <c r="R5593" i="6"/>
  <c r="T5593" i="6"/>
  <c r="T5594" i="6"/>
  <c r="R5595" i="6"/>
  <c r="P5595" i="6" s="1"/>
  <c r="S5595" i="6"/>
  <c r="R5596" i="6"/>
  <c r="S5596" i="6"/>
  <c r="R5597" i="6"/>
  <c r="R5598" i="6"/>
  <c r="R5599" i="6"/>
  <c r="P5599" i="6" s="1"/>
  <c r="O5599" i="6"/>
  <c r="R5600" i="6"/>
  <c r="R5601" i="6"/>
  <c r="P5601" i="6" s="1"/>
  <c r="R5602" i="6"/>
  <c r="T5602" i="6"/>
  <c r="R5603" i="6"/>
  <c r="R5604" i="6"/>
  <c r="R5605" i="6"/>
  <c r="O5607" i="6"/>
  <c r="R5607" i="6"/>
  <c r="P5607" i="6" s="1"/>
  <c r="R5608" i="6"/>
  <c r="R5610" i="6"/>
  <c r="T5610" i="6"/>
  <c r="R5611" i="6"/>
  <c r="P5611" i="6" s="1"/>
  <c r="R5612" i="6"/>
  <c r="S5612" i="6"/>
  <c r="R5613" i="6"/>
  <c r="O5613" i="6"/>
  <c r="T5613" i="6"/>
  <c r="R5616" i="6"/>
  <c r="S5616" i="6"/>
  <c r="R5617" i="6"/>
  <c r="R5618" i="6"/>
  <c r="T5618" i="6"/>
  <c r="R5619" i="6"/>
  <c r="P5619" i="6" s="1"/>
  <c r="S5620" i="6"/>
  <c r="R5620" i="6"/>
  <c r="R5621" i="6"/>
  <c r="R5623" i="6"/>
  <c r="P5623" i="6" s="1"/>
  <c r="R5624" i="6"/>
  <c r="S5624" i="6"/>
  <c r="R5625" i="6"/>
  <c r="T5625" i="6"/>
  <c r="O5625" i="6"/>
  <c r="S5626" i="6"/>
  <c r="T5626" i="6"/>
  <c r="R5627" i="6"/>
  <c r="P5627" i="6" s="1"/>
  <c r="R5629" i="6"/>
  <c r="R5630" i="6"/>
  <c r="R5632" i="6"/>
  <c r="R5633" i="6"/>
  <c r="R5634" i="6"/>
  <c r="T5634" i="6"/>
  <c r="R5635" i="6"/>
  <c r="P5635" i="6" s="1"/>
  <c r="S5636" i="6"/>
  <c r="R5636" i="6"/>
  <c r="R5637" i="6"/>
  <c r="O5637" i="6"/>
  <c r="T5637" i="6"/>
  <c r="R5638" i="6"/>
  <c r="R5639" i="6"/>
  <c r="P5639" i="6" s="1"/>
  <c r="R5640" i="6"/>
  <c r="R5641" i="6"/>
  <c r="R5642" i="6"/>
  <c r="T5642" i="6"/>
  <c r="R5643" i="6"/>
  <c r="S5643" i="6"/>
  <c r="R5644" i="6"/>
  <c r="R5645" i="6"/>
  <c r="R5646" i="6"/>
  <c r="T5646" i="6"/>
  <c r="O5646" i="6"/>
  <c r="R5648" i="6"/>
  <c r="S5648" i="6"/>
  <c r="R5649" i="6"/>
  <c r="R5650" i="6"/>
  <c r="T5650" i="6"/>
  <c r="R5651" i="6"/>
  <c r="P5651" i="6" s="1"/>
  <c r="R5652" i="6"/>
  <c r="S5653" i="6"/>
  <c r="O5653" i="6"/>
  <c r="R5654" i="6"/>
  <c r="R5655" i="6"/>
  <c r="P5655" i="6" s="1"/>
  <c r="R5656" i="6"/>
  <c r="R5657" i="6"/>
  <c r="R5658" i="6"/>
  <c r="T5658" i="6"/>
  <c r="R5659" i="6"/>
  <c r="P5659" i="6" s="1"/>
  <c r="R5660" i="6"/>
  <c r="R5661" i="6"/>
  <c r="R5662" i="6"/>
  <c r="T5662" i="6"/>
  <c r="O5662" i="6"/>
  <c r="R5663" i="6"/>
  <c r="P5663" i="6" s="1"/>
  <c r="R5665" i="6"/>
  <c r="R5666" i="6"/>
  <c r="T5666" i="6"/>
  <c r="R5667" i="6"/>
  <c r="P5667" i="6" s="1"/>
  <c r="R5668" i="6"/>
  <c r="R5669" i="6"/>
  <c r="S5669" i="6"/>
  <c r="R5670" i="6"/>
  <c r="R5671" i="6"/>
  <c r="P5671" i="6" s="1"/>
  <c r="R5672" i="6"/>
  <c r="T5674" i="6"/>
  <c r="R5675" i="6"/>
  <c r="P5675" i="6" s="1"/>
  <c r="R5676" i="6"/>
  <c r="R5679" i="6"/>
  <c r="R5680" i="6"/>
  <c r="R5681" i="6"/>
  <c r="T5682" i="6"/>
  <c r="S5683" i="6"/>
  <c r="R5684" i="6"/>
  <c r="S5684" i="6"/>
  <c r="R5685" i="6"/>
  <c r="R5686" i="6"/>
  <c r="T5686" i="6"/>
  <c r="O5686" i="6"/>
  <c r="R5687" i="6"/>
  <c r="P5687" i="6" s="1"/>
  <c r="R5688" i="6"/>
  <c r="S5688" i="6"/>
  <c r="R5689" i="6"/>
  <c r="T5690" i="6"/>
  <c r="R5691" i="6"/>
  <c r="R5692" i="6"/>
  <c r="S5692" i="6"/>
  <c r="R5693" i="6"/>
  <c r="O5693" i="6"/>
  <c r="R5694" i="6"/>
  <c r="T5694" i="6"/>
  <c r="O5694" i="6"/>
  <c r="R5695" i="6"/>
  <c r="P5695" i="6" s="1"/>
  <c r="R5696" i="6"/>
  <c r="R5697" i="6"/>
  <c r="R5698" i="6"/>
  <c r="T5698" i="6"/>
  <c r="R5699" i="6"/>
  <c r="R5700" i="6"/>
  <c r="R5701" i="6"/>
  <c r="R5702" i="6"/>
  <c r="O5702" i="6"/>
  <c r="R5703" i="6"/>
  <c r="R5704" i="6"/>
  <c r="S5704" i="6"/>
  <c r="R5705" i="6"/>
  <c r="R5706" i="6"/>
  <c r="T5706" i="6"/>
  <c r="R5707" i="6"/>
  <c r="S5708" i="6"/>
  <c r="R5709" i="6"/>
  <c r="R5710" i="6"/>
  <c r="O5710" i="6"/>
  <c r="R5711" i="6"/>
  <c r="R5712" i="6"/>
  <c r="S5712" i="6"/>
  <c r="R5713" i="6"/>
  <c r="R5714" i="6"/>
  <c r="T5714" i="6"/>
  <c r="R5715" i="6"/>
  <c r="S5716" i="6"/>
  <c r="R5717" i="6"/>
  <c r="R5718" i="6"/>
  <c r="O5718" i="6"/>
  <c r="R5719" i="6"/>
  <c r="R5720" i="6"/>
  <c r="P5720" i="6" s="1"/>
  <c r="R5721" i="6"/>
  <c r="T5721" i="6"/>
  <c r="R5723" i="6"/>
  <c r="P5723" i="6" s="1"/>
  <c r="R5724" i="6"/>
  <c r="S5724" i="6"/>
  <c r="O5724" i="6"/>
  <c r="R5725" i="6"/>
  <c r="S5725" i="6"/>
  <c r="O5726" i="6"/>
  <c r="R5726" i="6"/>
  <c r="R5727" i="6"/>
  <c r="R5728" i="6"/>
  <c r="P5728" i="6" s="1"/>
  <c r="R5729" i="6"/>
  <c r="P5729" i="6" s="1"/>
  <c r="T5729" i="6"/>
  <c r="R5730" i="6"/>
  <c r="T5730" i="6"/>
  <c r="R5731" i="6"/>
  <c r="P5731" i="6" s="1"/>
  <c r="S5731" i="6"/>
  <c r="R5732" i="6"/>
  <c r="S5732" i="6"/>
  <c r="O5732" i="6"/>
  <c r="S5734" i="6"/>
  <c r="R5735" i="6"/>
  <c r="S5736" i="6"/>
  <c r="R5736" i="6"/>
  <c r="P5736" i="6" s="1"/>
  <c r="R5737" i="6"/>
  <c r="R5738" i="6"/>
  <c r="S5738" i="6"/>
  <c r="R5739" i="6"/>
  <c r="R5740" i="6"/>
  <c r="T5740" i="6"/>
  <c r="R5741" i="6"/>
  <c r="R5742" i="6"/>
  <c r="P5742" i="6" s="1"/>
  <c r="T5742" i="6"/>
  <c r="O5742" i="6"/>
  <c r="O5743" i="6"/>
  <c r="R5744" i="6"/>
  <c r="P5744" i="6" s="1"/>
  <c r="O5745" i="6"/>
  <c r="R5746" i="6"/>
  <c r="R5747" i="6"/>
  <c r="R5749" i="6"/>
  <c r="O5751" i="6"/>
  <c r="R5752" i="6"/>
  <c r="P5752" i="6" s="1"/>
  <c r="R5753" i="6"/>
  <c r="O5753" i="6"/>
  <c r="T5753" i="6"/>
  <c r="R5754" i="6"/>
  <c r="S5754" i="6"/>
  <c r="R5755" i="6"/>
  <c r="R5756" i="6"/>
  <c r="R5757" i="6"/>
  <c r="S5757" i="6"/>
  <c r="R5758" i="6"/>
  <c r="P5758" i="6" s="1"/>
  <c r="T5758" i="6"/>
  <c r="O5758" i="6"/>
  <c r="R5759" i="6"/>
  <c r="O5759" i="6"/>
  <c r="S5760" i="6"/>
  <c r="R5761" i="6"/>
  <c r="R5762" i="6"/>
  <c r="T5762" i="6"/>
  <c r="R5763" i="6"/>
  <c r="R5764" i="6"/>
  <c r="O5764" i="6"/>
  <c r="T5764" i="6"/>
  <c r="R5765" i="6"/>
  <c r="S5765" i="6"/>
  <c r="O5766" i="6"/>
  <c r="O5767" i="6"/>
  <c r="R5768" i="6"/>
  <c r="P5768" i="6" s="1"/>
  <c r="S5768" i="6"/>
  <c r="R5769" i="6"/>
  <c r="R5770" i="6"/>
  <c r="T5770" i="6"/>
  <c r="R5771" i="6"/>
  <c r="R5772" i="6"/>
  <c r="R5773" i="6"/>
  <c r="R5774" i="6"/>
  <c r="P5774" i="6" s="1"/>
  <c r="R5775" i="6"/>
  <c r="O5775" i="6"/>
  <c r="R5776" i="6"/>
  <c r="P5776" i="6" s="1"/>
  <c r="R5777" i="6"/>
  <c r="S5778" i="6"/>
  <c r="T5778" i="6"/>
  <c r="R5779" i="6"/>
  <c r="R5781" i="6"/>
  <c r="S5781" i="6"/>
  <c r="R5782" i="6"/>
  <c r="P5782" i="6" s="1"/>
  <c r="R5783" i="6"/>
  <c r="O5783" i="6"/>
  <c r="R5784" i="6"/>
  <c r="P5784" i="6" s="1"/>
  <c r="R5786" i="6"/>
  <c r="T5786" i="6"/>
  <c r="R5787" i="6"/>
  <c r="R5788" i="6"/>
  <c r="R5789" i="6"/>
  <c r="S5789" i="6"/>
  <c r="R5790" i="6"/>
  <c r="R5791" i="6"/>
  <c r="S5791" i="6"/>
  <c r="O5791" i="6"/>
  <c r="R5793" i="6"/>
  <c r="T5794" i="6"/>
  <c r="R5796" i="6"/>
  <c r="R5797" i="6"/>
  <c r="S5797" i="6"/>
  <c r="R5798" i="6"/>
  <c r="O5799" i="6"/>
  <c r="R5800" i="6"/>
  <c r="R5801" i="6"/>
  <c r="O5801" i="6"/>
  <c r="R5802" i="6"/>
  <c r="S5803" i="6"/>
  <c r="R5804" i="6"/>
  <c r="R5806" i="6"/>
  <c r="R5807" i="6"/>
  <c r="O5807" i="6"/>
  <c r="S5808" i="6"/>
  <c r="R5809" i="6"/>
  <c r="R5811" i="6"/>
  <c r="R5812" i="6"/>
  <c r="R5813" i="6"/>
  <c r="P5813" i="6" s="1"/>
  <c r="S5813" i="6"/>
  <c r="R5814" i="6"/>
  <c r="R5815" i="6"/>
  <c r="P5815" i="6" s="1"/>
  <c r="O5815" i="6"/>
  <c r="S5816" i="6"/>
  <c r="R5817" i="6"/>
  <c r="R5818" i="6"/>
  <c r="R5819" i="6"/>
  <c r="R5820" i="6"/>
  <c r="R5822" i="6"/>
  <c r="R5823" i="6"/>
  <c r="O5823" i="6"/>
  <c r="R5824" i="6"/>
  <c r="R5825" i="6"/>
  <c r="S5825" i="6"/>
  <c r="R5826" i="6"/>
  <c r="S5827" i="6"/>
  <c r="R5827" i="6"/>
  <c r="R5829" i="6"/>
  <c r="P5829" i="6" s="1"/>
  <c r="R5830" i="6"/>
  <c r="S5831" i="6"/>
  <c r="O5831" i="6"/>
  <c r="S5832" i="6"/>
  <c r="S5833" i="6"/>
  <c r="R5834" i="6"/>
  <c r="S5835" i="6"/>
  <c r="R5835" i="6"/>
  <c r="O5835" i="6"/>
  <c r="R5836" i="6"/>
  <c r="R5837" i="6"/>
  <c r="P5837" i="6" s="1"/>
  <c r="S5837" i="6"/>
  <c r="R5838" i="6"/>
  <c r="O3839" i="6"/>
  <c r="R3839" i="6"/>
  <c r="P3839" i="6" s="1"/>
  <c r="T3" i="6"/>
  <c r="T4" i="6"/>
  <c r="T5" i="6"/>
  <c r="T6" i="6"/>
  <c r="T7" i="6"/>
  <c r="T8" i="6"/>
  <c r="T9" i="6"/>
  <c r="T10" i="6"/>
  <c r="T11" i="6"/>
  <c r="T12" i="6"/>
  <c r="T13" i="6"/>
  <c r="T14" i="6"/>
  <c r="T15" i="6"/>
  <c r="T16" i="6"/>
  <c r="T17" i="6"/>
  <c r="T18" i="6"/>
  <c r="T19" i="6"/>
  <c r="T20" i="6"/>
  <c r="T21" i="6"/>
  <c r="T22" i="6"/>
  <c r="T23" i="6"/>
  <c r="T24" i="6"/>
  <c r="T25" i="6"/>
  <c r="T26" i="6"/>
  <c r="T27" i="6"/>
  <c r="T28" i="6"/>
  <c r="T29" i="6"/>
  <c r="T30" i="6"/>
  <c r="T31" i="6"/>
  <c r="T32" i="6"/>
  <c r="T33" i="6"/>
  <c r="T34" i="6"/>
  <c r="T35" i="6"/>
  <c r="T36" i="6"/>
  <c r="T37" i="6"/>
  <c r="T38" i="6"/>
  <c r="T39" i="6"/>
  <c r="T40" i="6"/>
  <c r="T41" i="6"/>
  <c r="T42" i="6"/>
  <c r="T43" i="6"/>
  <c r="T44" i="6"/>
  <c r="T45" i="6"/>
  <c r="T46" i="6"/>
  <c r="T47" i="6"/>
  <c r="T48" i="6"/>
  <c r="T49" i="6"/>
  <c r="T50" i="6"/>
  <c r="T51" i="6"/>
  <c r="T52" i="6"/>
  <c r="T53" i="6"/>
  <c r="T54" i="6"/>
  <c r="T55" i="6"/>
  <c r="T56" i="6"/>
  <c r="T57" i="6"/>
  <c r="T58" i="6"/>
  <c r="T59" i="6"/>
  <c r="T60" i="6"/>
  <c r="T61" i="6"/>
  <c r="T62" i="6"/>
  <c r="T63" i="6"/>
  <c r="T64" i="6"/>
  <c r="T65" i="6"/>
  <c r="T66" i="6"/>
  <c r="T67" i="6"/>
  <c r="T68" i="6"/>
  <c r="T69" i="6"/>
  <c r="T70" i="6"/>
  <c r="T71" i="6"/>
  <c r="T72" i="6"/>
  <c r="T73" i="6"/>
  <c r="T74" i="6"/>
  <c r="T75" i="6"/>
  <c r="T76" i="6"/>
  <c r="T77" i="6"/>
  <c r="T78" i="6"/>
  <c r="T79" i="6"/>
  <c r="T80" i="6"/>
  <c r="T81" i="6"/>
  <c r="T82" i="6"/>
  <c r="T83" i="6"/>
  <c r="T84" i="6"/>
  <c r="T85" i="6"/>
  <c r="T86" i="6"/>
  <c r="T87" i="6"/>
  <c r="T88" i="6"/>
  <c r="T89" i="6"/>
  <c r="T90" i="6"/>
  <c r="T91" i="6"/>
  <c r="T92" i="6"/>
  <c r="T93" i="6"/>
  <c r="T94" i="6"/>
  <c r="T95" i="6"/>
  <c r="T96" i="6"/>
  <c r="T97" i="6"/>
  <c r="T98" i="6"/>
  <c r="T99" i="6"/>
  <c r="T100" i="6"/>
  <c r="T101" i="6"/>
  <c r="T102" i="6"/>
  <c r="T103" i="6"/>
  <c r="T104" i="6"/>
  <c r="T105" i="6"/>
  <c r="T106" i="6"/>
  <c r="T107" i="6"/>
  <c r="T108" i="6"/>
  <c r="T109" i="6"/>
  <c r="T110" i="6"/>
  <c r="T111" i="6"/>
  <c r="T112" i="6"/>
  <c r="T113" i="6"/>
  <c r="T114" i="6"/>
  <c r="T115" i="6"/>
  <c r="T116" i="6"/>
  <c r="T117" i="6"/>
  <c r="T118" i="6"/>
  <c r="T119" i="6"/>
  <c r="T120" i="6"/>
  <c r="T121" i="6"/>
  <c r="T122" i="6"/>
  <c r="T123" i="6"/>
  <c r="T124" i="6"/>
  <c r="T125" i="6"/>
  <c r="T126" i="6"/>
  <c r="T127" i="6"/>
  <c r="T128" i="6"/>
  <c r="T129" i="6"/>
  <c r="T130" i="6"/>
  <c r="T131" i="6"/>
  <c r="T132" i="6"/>
  <c r="T133" i="6"/>
  <c r="T134" i="6"/>
  <c r="T135" i="6"/>
  <c r="T136" i="6"/>
  <c r="T137" i="6"/>
  <c r="T138" i="6"/>
  <c r="T139" i="6"/>
  <c r="T140" i="6"/>
  <c r="T141" i="6"/>
  <c r="T142" i="6"/>
  <c r="T143" i="6"/>
  <c r="T144" i="6"/>
  <c r="T145" i="6"/>
  <c r="T146" i="6"/>
  <c r="T147" i="6"/>
  <c r="T148" i="6"/>
  <c r="T149" i="6"/>
  <c r="T150" i="6"/>
  <c r="T151" i="6"/>
  <c r="T152" i="6"/>
  <c r="T153" i="6"/>
  <c r="T154" i="6"/>
  <c r="T155" i="6"/>
  <c r="T156" i="6"/>
  <c r="T157" i="6"/>
  <c r="T158" i="6"/>
  <c r="T159" i="6"/>
  <c r="T160" i="6"/>
  <c r="T161" i="6"/>
  <c r="T162" i="6"/>
  <c r="T163" i="6"/>
  <c r="T164" i="6"/>
  <c r="T165" i="6"/>
  <c r="T166" i="6"/>
  <c r="T167" i="6"/>
  <c r="T168" i="6"/>
  <c r="T169" i="6"/>
  <c r="T170" i="6"/>
  <c r="T171" i="6"/>
  <c r="T172" i="6"/>
  <c r="T173" i="6"/>
  <c r="T174" i="6"/>
  <c r="T175" i="6"/>
  <c r="T176" i="6"/>
  <c r="T177" i="6"/>
  <c r="T178" i="6"/>
  <c r="T179" i="6"/>
  <c r="T180" i="6"/>
  <c r="T181" i="6"/>
  <c r="T182" i="6"/>
  <c r="T183" i="6"/>
  <c r="T184" i="6"/>
  <c r="T185" i="6"/>
  <c r="T186" i="6"/>
  <c r="T187" i="6"/>
  <c r="T188" i="6"/>
  <c r="T189" i="6"/>
  <c r="T190" i="6"/>
  <c r="T191" i="6"/>
  <c r="T192" i="6"/>
  <c r="T193" i="6"/>
  <c r="T194" i="6"/>
  <c r="T195" i="6"/>
  <c r="T196" i="6"/>
  <c r="T197" i="6"/>
  <c r="T198" i="6"/>
  <c r="T199" i="6"/>
  <c r="T200" i="6"/>
  <c r="T201" i="6"/>
  <c r="T202" i="6"/>
  <c r="T203" i="6"/>
  <c r="T204" i="6"/>
  <c r="T205" i="6"/>
  <c r="T206" i="6"/>
  <c r="T207" i="6"/>
  <c r="T208" i="6"/>
  <c r="T209" i="6"/>
  <c r="T210" i="6"/>
  <c r="T211" i="6"/>
  <c r="T212" i="6"/>
  <c r="T213" i="6"/>
  <c r="T214" i="6"/>
  <c r="T215" i="6"/>
  <c r="T216" i="6"/>
  <c r="T217" i="6"/>
  <c r="T218" i="6"/>
  <c r="T219" i="6"/>
  <c r="T220" i="6"/>
  <c r="T221" i="6"/>
  <c r="T222" i="6"/>
  <c r="T223" i="6"/>
  <c r="T224" i="6"/>
  <c r="T225" i="6"/>
  <c r="T226" i="6"/>
  <c r="T227" i="6"/>
  <c r="T228" i="6"/>
  <c r="T229" i="6"/>
  <c r="T230" i="6"/>
  <c r="T231" i="6"/>
  <c r="T232" i="6"/>
  <c r="T233" i="6"/>
  <c r="T234" i="6"/>
  <c r="T235" i="6"/>
  <c r="T236" i="6"/>
  <c r="T237" i="6"/>
  <c r="T238" i="6"/>
  <c r="T239" i="6"/>
  <c r="T240" i="6"/>
  <c r="T241" i="6"/>
  <c r="T242" i="6"/>
  <c r="T243" i="6"/>
  <c r="T244" i="6"/>
  <c r="T245" i="6"/>
  <c r="T246" i="6"/>
  <c r="T247" i="6"/>
  <c r="T248" i="6"/>
  <c r="T249" i="6"/>
  <c r="T250" i="6"/>
  <c r="T251" i="6"/>
  <c r="T252" i="6"/>
  <c r="T253" i="6"/>
  <c r="T254" i="6"/>
  <c r="T255" i="6"/>
  <c r="T256" i="6"/>
  <c r="T257" i="6"/>
  <c r="T258" i="6"/>
  <c r="T259" i="6"/>
  <c r="T260" i="6"/>
  <c r="T261" i="6"/>
  <c r="T262" i="6"/>
  <c r="T263" i="6"/>
  <c r="T264" i="6"/>
  <c r="T265" i="6"/>
  <c r="T266" i="6"/>
  <c r="T267" i="6"/>
  <c r="T268" i="6"/>
  <c r="T269" i="6"/>
  <c r="T270" i="6"/>
  <c r="T271" i="6"/>
  <c r="T272" i="6"/>
  <c r="T273" i="6"/>
  <c r="T274" i="6"/>
  <c r="T275" i="6"/>
  <c r="T276" i="6"/>
  <c r="T277" i="6"/>
  <c r="T278" i="6"/>
  <c r="T279" i="6"/>
  <c r="T280" i="6"/>
  <c r="T281" i="6"/>
  <c r="T282" i="6"/>
  <c r="T283" i="6"/>
  <c r="T284" i="6"/>
  <c r="T285" i="6"/>
  <c r="T286" i="6"/>
  <c r="T287" i="6"/>
  <c r="T288" i="6"/>
  <c r="T289" i="6"/>
  <c r="T290" i="6"/>
  <c r="T291" i="6"/>
  <c r="T292" i="6"/>
  <c r="T293" i="6"/>
  <c r="T294" i="6"/>
  <c r="T295" i="6"/>
  <c r="T296" i="6"/>
  <c r="T297" i="6"/>
  <c r="T298" i="6"/>
  <c r="T299" i="6"/>
  <c r="T300" i="6"/>
  <c r="T301" i="6"/>
  <c r="T302" i="6"/>
  <c r="T303" i="6"/>
  <c r="T304" i="6"/>
  <c r="T305" i="6"/>
  <c r="T306" i="6"/>
  <c r="T307" i="6"/>
  <c r="T308" i="6"/>
  <c r="T309" i="6"/>
  <c r="T310" i="6"/>
  <c r="T311" i="6"/>
  <c r="T312" i="6"/>
  <c r="T313" i="6"/>
  <c r="T314" i="6"/>
  <c r="T315" i="6"/>
  <c r="T316" i="6"/>
  <c r="T317" i="6"/>
  <c r="T318" i="6"/>
  <c r="T319" i="6"/>
  <c r="T320" i="6"/>
  <c r="T321" i="6"/>
  <c r="T322" i="6"/>
  <c r="T323" i="6"/>
  <c r="T324" i="6"/>
  <c r="T325" i="6"/>
  <c r="T326" i="6"/>
  <c r="T327" i="6"/>
  <c r="T328" i="6"/>
  <c r="T329" i="6"/>
  <c r="T330" i="6"/>
  <c r="T331" i="6"/>
  <c r="T332" i="6"/>
  <c r="T333" i="6"/>
  <c r="T334" i="6"/>
  <c r="T335" i="6"/>
  <c r="T336" i="6"/>
  <c r="T337" i="6"/>
  <c r="T338" i="6"/>
  <c r="T339" i="6"/>
  <c r="T340" i="6"/>
  <c r="T341" i="6"/>
  <c r="T342" i="6"/>
  <c r="T343" i="6"/>
  <c r="T344" i="6"/>
  <c r="T345" i="6"/>
  <c r="T346" i="6"/>
  <c r="T347" i="6"/>
  <c r="T348" i="6"/>
  <c r="T349" i="6"/>
  <c r="T350" i="6"/>
  <c r="T351" i="6"/>
  <c r="T352" i="6"/>
  <c r="T353" i="6"/>
  <c r="T354" i="6"/>
  <c r="T355" i="6"/>
  <c r="T356" i="6"/>
  <c r="T357" i="6"/>
  <c r="T358" i="6"/>
  <c r="T359" i="6"/>
  <c r="T360" i="6"/>
  <c r="T361" i="6"/>
  <c r="T362" i="6"/>
  <c r="T363" i="6"/>
  <c r="T364" i="6"/>
  <c r="T365" i="6"/>
  <c r="T366" i="6"/>
  <c r="T367" i="6"/>
  <c r="T368" i="6"/>
  <c r="T369" i="6"/>
  <c r="T370" i="6"/>
  <c r="T371" i="6"/>
  <c r="T372" i="6"/>
  <c r="T373" i="6"/>
  <c r="T374" i="6"/>
  <c r="T375" i="6"/>
  <c r="T376" i="6"/>
  <c r="T377" i="6"/>
  <c r="T378" i="6"/>
  <c r="T379" i="6"/>
  <c r="T380" i="6"/>
  <c r="T381" i="6"/>
  <c r="T382" i="6"/>
  <c r="T383" i="6"/>
  <c r="T384" i="6"/>
  <c r="T385" i="6"/>
  <c r="T386" i="6"/>
  <c r="T387" i="6"/>
  <c r="T388" i="6"/>
  <c r="T389" i="6"/>
  <c r="T390" i="6"/>
  <c r="T391" i="6"/>
  <c r="T392" i="6"/>
  <c r="T393" i="6"/>
  <c r="T394" i="6"/>
  <c r="T395" i="6"/>
  <c r="T396" i="6"/>
  <c r="T397" i="6"/>
  <c r="T398" i="6"/>
  <c r="T399" i="6"/>
  <c r="T400" i="6"/>
  <c r="T401" i="6"/>
  <c r="T402" i="6"/>
  <c r="T403" i="6"/>
  <c r="T404" i="6"/>
  <c r="T405" i="6"/>
  <c r="T406" i="6"/>
  <c r="T407" i="6"/>
  <c r="T408" i="6"/>
  <c r="T409" i="6"/>
  <c r="T410" i="6"/>
  <c r="T411" i="6"/>
  <c r="T412" i="6"/>
  <c r="T413" i="6"/>
  <c r="T414" i="6"/>
  <c r="T415" i="6"/>
  <c r="T416" i="6"/>
  <c r="T417" i="6"/>
  <c r="T418" i="6"/>
  <c r="T419" i="6"/>
  <c r="T420" i="6"/>
  <c r="T421" i="6"/>
  <c r="T422" i="6"/>
  <c r="T423" i="6"/>
  <c r="T424" i="6"/>
  <c r="T425" i="6"/>
  <c r="T426" i="6"/>
  <c r="T427" i="6"/>
  <c r="T428" i="6"/>
  <c r="T429" i="6"/>
  <c r="T430" i="6"/>
  <c r="T431" i="6"/>
  <c r="T432" i="6"/>
  <c r="T433" i="6"/>
  <c r="T434" i="6"/>
  <c r="T435" i="6"/>
  <c r="T436" i="6"/>
  <c r="T437" i="6"/>
  <c r="T438" i="6"/>
  <c r="T439" i="6"/>
  <c r="T440" i="6"/>
  <c r="T441" i="6"/>
  <c r="T442" i="6"/>
  <c r="T443" i="6"/>
  <c r="T444" i="6"/>
  <c r="T445" i="6"/>
  <c r="T446" i="6"/>
  <c r="T447" i="6"/>
  <c r="T448" i="6"/>
  <c r="T449" i="6"/>
  <c r="T450" i="6"/>
  <c r="T451" i="6"/>
  <c r="T452" i="6"/>
  <c r="T453" i="6"/>
  <c r="T454" i="6"/>
  <c r="T455" i="6"/>
  <c r="T456" i="6"/>
  <c r="T457" i="6"/>
  <c r="T458" i="6"/>
  <c r="T459" i="6"/>
  <c r="T460" i="6"/>
  <c r="T461" i="6"/>
  <c r="T462" i="6"/>
  <c r="T463" i="6"/>
  <c r="T464" i="6"/>
  <c r="T465" i="6"/>
  <c r="T466" i="6"/>
  <c r="T467" i="6"/>
  <c r="T468" i="6"/>
  <c r="T469" i="6"/>
  <c r="T470" i="6"/>
  <c r="T471" i="6"/>
  <c r="T472" i="6"/>
  <c r="T473" i="6"/>
  <c r="T474" i="6"/>
  <c r="T475" i="6"/>
  <c r="T476" i="6"/>
  <c r="T477" i="6"/>
  <c r="T478" i="6"/>
  <c r="T479" i="6"/>
  <c r="T480" i="6"/>
  <c r="T481" i="6"/>
  <c r="T482" i="6"/>
  <c r="T483" i="6"/>
  <c r="T484" i="6"/>
  <c r="T485" i="6"/>
  <c r="T486" i="6"/>
  <c r="T487" i="6"/>
  <c r="T488" i="6"/>
  <c r="T489" i="6"/>
  <c r="T490" i="6"/>
  <c r="T491" i="6"/>
  <c r="T492" i="6"/>
  <c r="T493" i="6"/>
  <c r="T494" i="6"/>
  <c r="T495" i="6"/>
  <c r="T496" i="6"/>
  <c r="T497" i="6"/>
  <c r="T498" i="6"/>
  <c r="T499" i="6"/>
  <c r="T500" i="6"/>
  <c r="T501" i="6"/>
  <c r="T502" i="6"/>
  <c r="T503" i="6"/>
  <c r="T504" i="6"/>
  <c r="T505" i="6"/>
  <c r="T506" i="6"/>
  <c r="T507" i="6"/>
  <c r="T508" i="6"/>
  <c r="T509" i="6"/>
  <c r="T510" i="6"/>
  <c r="T511" i="6"/>
  <c r="T512" i="6"/>
  <c r="T513" i="6"/>
  <c r="T514" i="6"/>
  <c r="T515" i="6"/>
  <c r="T516" i="6"/>
  <c r="T517" i="6"/>
  <c r="T518" i="6"/>
  <c r="T519" i="6"/>
  <c r="T520" i="6"/>
  <c r="T521" i="6"/>
  <c r="T522" i="6"/>
  <c r="T523" i="6"/>
  <c r="T524" i="6"/>
  <c r="T525" i="6"/>
  <c r="T526" i="6"/>
  <c r="T527" i="6"/>
  <c r="T528" i="6"/>
  <c r="T529" i="6"/>
  <c r="T530" i="6"/>
  <c r="T531" i="6"/>
  <c r="T532" i="6"/>
  <c r="T533" i="6"/>
  <c r="T534" i="6"/>
  <c r="T535" i="6"/>
  <c r="T536" i="6"/>
  <c r="T537" i="6"/>
  <c r="T538" i="6"/>
  <c r="T539" i="6"/>
  <c r="T540" i="6"/>
  <c r="T541" i="6"/>
  <c r="T542" i="6"/>
  <c r="T543" i="6"/>
  <c r="T544" i="6"/>
  <c r="T545" i="6"/>
  <c r="T546" i="6"/>
  <c r="T547" i="6"/>
  <c r="T548" i="6"/>
  <c r="T549" i="6"/>
  <c r="T550" i="6"/>
  <c r="T551" i="6"/>
  <c r="T552" i="6"/>
  <c r="T553" i="6"/>
  <c r="T554" i="6"/>
  <c r="T555" i="6"/>
  <c r="T556" i="6"/>
  <c r="T557" i="6"/>
  <c r="T558" i="6"/>
  <c r="T559" i="6"/>
  <c r="T560" i="6"/>
  <c r="T561" i="6"/>
  <c r="T562" i="6"/>
  <c r="T563" i="6"/>
  <c r="T564" i="6"/>
  <c r="T565" i="6"/>
  <c r="T566" i="6"/>
  <c r="T567" i="6"/>
  <c r="T568" i="6"/>
  <c r="T569" i="6"/>
  <c r="T570" i="6"/>
  <c r="T571" i="6"/>
  <c r="T572" i="6"/>
  <c r="T573" i="6"/>
  <c r="T574" i="6"/>
  <c r="T575" i="6"/>
  <c r="T576" i="6"/>
  <c r="T577" i="6"/>
  <c r="T578" i="6"/>
  <c r="T579" i="6"/>
  <c r="T580" i="6"/>
  <c r="T581" i="6"/>
  <c r="T582" i="6"/>
  <c r="T583" i="6"/>
  <c r="T584" i="6"/>
  <c r="T585" i="6"/>
  <c r="T586" i="6"/>
  <c r="T587" i="6"/>
  <c r="T588" i="6"/>
  <c r="T589" i="6"/>
  <c r="T590" i="6"/>
  <c r="T591" i="6"/>
  <c r="T592" i="6"/>
  <c r="T593" i="6"/>
  <c r="T594" i="6"/>
  <c r="T595" i="6"/>
  <c r="T596" i="6"/>
  <c r="T597" i="6"/>
  <c r="T598" i="6"/>
  <c r="T599" i="6"/>
  <c r="T600" i="6"/>
  <c r="T601" i="6"/>
  <c r="T602" i="6"/>
  <c r="T603" i="6"/>
  <c r="T604" i="6"/>
  <c r="T605" i="6"/>
  <c r="T606" i="6"/>
  <c r="T607" i="6"/>
  <c r="T608" i="6"/>
  <c r="T609" i="6"/>
  <c r="T610" i="6"/>
  <c r="T611" i="6"/>
  <c r="T612" i="6"/>
  <c r="T613" i="6"/>
  <c r="T614" i="6"/>
  <c r="T615" i="6"/>
  <c r="T616" i="6"/>
  <c r="T617" i="6"/>
  <c r="T618" i="6"/>
  <c r="T619" i="6"/>
  <c r="T620" i="6"/>
  <c r="T621" i="6"/>
  <c r="T622" i="6"/>
  <c r="T623" i="6"/>
  <c r="T624" i="6"/>
  <c r="T625" i="6"/>
  <c r="T626" i="6"/>
  <c r="T627" i="6"/>
  <c r="T628" i="6"/>
  <c r="T629" i="6"/>
  <c r="T630" i="6"/>
  <c r="T631" i="6"/>
  <c r="T632" i="6"/>
  <c r="T633" i="6"/>
  <c r="T634" i="6"/>
  <c r="T635" i="6"/>
  <c r="T636" i="6"/>
  <c r="T637" i="6"/>
  <c r="T638" i="6"/>
  <c r="T639" i="6"/>
  <c r="T640" i="6"/>
  <c r="T641" i="6"/>
  <c r="T642" i="6"/>
  <c r="T643" i="6"/>
  <c r="T644" i="6"/>
  <c r="T645" i="6"/>
  <c r="T646" i="6"/>
  <c r="T647" i="6"/>
  <c r="T648" i="6"/>
  <c r="T649" i="6"/>
  <c r="T650" i="6"/>
  <c r="T651" i="6"/>
  <c r="T652" i="6"/>
  <c r="T653" i="6"/>
  <c r="T654" i="6"/>
  <c r="T655" i="6"/>
  <c r="T656" i="6"/>
  <c r="T657" i="6"/>
  <c r="T658" i="6"/>
  <c r="T659" i="6"/>
  <c r="T660" i="6"/>
  <c r="T661" i="6"/>
  <c r="T662" i="6"/>
  <c r="T663" i="6"/>
  <c r="T664" i="6"/>
  <c r="T665" i="6"/>
  <c r="T666" i="6"/>
  <c r="T667" i="6"/>
  <c r="T668" i="6"/>
  <c r="T669" i="6"/>
  <c r="T670" i="6"/>
  <c r="T671" i="6"/>
  <c r="T672" i="6"/>
  <c r="T673" i="6"/>
  <c r="T674" i="6"/>
  <c r="T675" i="6"/>
  <c r="T676" i="6"/>
  <c r="T677" i="6"/>
  <c r="T678" i="6"/>
  <c r="T679" i="6"/>
  <c r="T680" i="6"/>
  <c r="T681" i="6"/>
  <c r="T682" i="6"/>
  <c r="T683" i="6"/>
  <c r="T684" i="6"/>
  <c r="T685" i="6"/>
  <c r="T686" i="6"/>
  <c r="T687" i="6"/>
  <c r="T688" i="6"/>
  <c r="T689" i="6"/>
  <c r="T690" i="6"/>
  <c r="T691" i="6"/>
  <c r="T692" i="6"/>
  <c r="T693" i="6"/>
  <c r="T694" i="6"/>
  <c r="T695" i="6"/>
  <c r="T696" i="6"/>
  <c r="T697" i="6"/>
  <c r="T698" i="6"/>
  <c r="T699" i="6"/>
  <c r="T700" i="6"/>
  <c r="T701" i="6"/>
  <c r="T702" i="6"/>
  <c r="T703" i="6"/>
  <c r="T704" i="6"/>
  <c r="T705" i="6"/>
  <c r="T706" i="6"/>
  <c r="T707" i="6"/>
  <c r="T708" i="6"/>
  <c r="T709" i="6"/>
  <c r="T710" i="6"/>
  <c r="T711" i="6"/>
  <c r="T712" i="6"/>
  <c r="T713" i="6"/>
  <c r="T714" i="6"/>
  <c r="T715" i="6"/>
  <c r="T716" i="6"/>
  <c r="T717" i="6"/>
  <c r="T718" i="6"/>
  <c r="T719" i="6"/>
  <c r="T720" i="6"/>
  <c r="T721" i="6"/>
  <c r="T722" i="6"/>
  <c r="T723" i="6"/>
  <c r="T724" i="6"/>
  <c r="T725" i="6"/>
  <c r="T726" i="6"/>
  <c r="T727" i="6"/>
  <c r="T728" i="6"/>
  <c r="T729" i="6"/>
  <c r="T730" i="6"/>
  <c r="T731" i="6"/>
  <c r="T732" i="6"/>
  <c r="T733" i="6"/>
  <c r="T734" i="6"/>
  <c r="T735" i="6"/>
  <c r="T736" i="6"/>
  <c r="T737" i="6"/>
  <c r="T738" i="6"/>
  <c r="T739" i="6"/>
  <c r="T740" i="6"/>
  <c r="T741" i="6"/>
  <c r="T742" i="6"/>
  <c r="T743" i="6"/>
  <c r="T744" i="6"/>
  <c r="T745" i="6"/>
  <c r="T746" i="6"/>
  <c r="T747" i="6"/>
  <c r="T748" i="6"/>
  <c r="T749" i="6"/>
  <c r="T750" i="6"/>
  <c r="T751" i="6"/>
  <c r="T752" i="6"/>
  <c r="T753" i="6"/>
  <c r="T754" i="6"/>
  <c r="T755" i="6"/>
  <c r="T756" i="6"/>
  <c r="T757" i="6"/>
  <c r="T758" i="6"/>
  <c r="T759" i="6"/>
  <c r="T760" i="6"/>
  <c r="T761" i="6"/>
  <c r="T762" i="6"/>
  <c r="T763" i="6"/>
  <c r="T764" i="6"/>
  <c r="T765" i="6"/>
  <c r="T766" i="6"/>
  <c r="T767" i="6"/>
  <c r="T768" i="6"/>
  <c r="T769" i="6"/>
  <c r="T770" i="6"/>
  <c r="T771" i="6"/>
  <c r="T772" i="6"/>
  <c r="T773" i="6"/>
  <c r="T774" i="6"/>
  <c r="T775" i="6"/>
  <c r="T776" i="6"/>
  <c r="T777" i="6"/>
  <c r="T778" i="6"/>
  <c r="T779" i="6"/>
  <c r="T780" i="6"/>
  <c r="T781" i="6"/>
  <c r="T782" i="6"/>
  <c r="T783" i="6"/>
  <c r="T784" i="6"/>
  <c r="T785" i="6"/>
  <c r="T786" i="6"/>
  <c r="T787" i="6"/>
  <c r="T788" i="6"/>
  <c r="T789" i="6"/>
  <c r="T790" i="6"/>
  <c r="T791" i="6"/>
  <c r="T792" i="6"/>
  <c r="T793" i="6"/>
  <c r="T794" i="6"/>
  <c r="T795" i="6"/>
  <c r="T796" i="6"/>
  <c r="T797" i="6"/>
  <c r="T798" i="6"/>
  <c r="T799" i="6"/>
  <c r="T800" i="6"/>
  <c r="T801" i="6"/>
  <c r="T802" i="6"/>
  <c r="T803" i="6"/>
  <c r="T804" i="6"/>
  <c r="T805" i="6"/>
  <c r="T806" i="6"/>
  <c r="T807" i="6"/>
  <c r="T808" i="6"/>
  <c r="T809" i="6"/>
  <c r="T810" i="6"/>
  <c r="T811" i="6"/>
  <c r="T812" i="6"/>
  <c r="T813" i="6"/>
  <c r="T814" i="6"/>
  <c r="T815" i="6"/>
  <c r="T816" i="6"/>
  <c r="T817" i="6"/>
  <c r="T818" i="6"/>
  <c r="T819" i="6"/>
  <c r="T820" i="6"/>
  <c r="T821" i="6"/>
  <c r="T822" i="6"/>
  <c r="T823" i="6"/>
  <c r="T824" i="6"/>
  <c r="T825" i="6"/>
  <c r="T826" i="6"/>
  <c r="T827" i="6"/>
  <c r="T828" i="6"/>
  <c r="T829" i="6"/>
  <c r="T830" i="6"/>
  <c r="T831" i="6"/>
  <c r="T832" i="6"/>
  <c r="T833" i="6"/>
  <c r="T834" i="6"/>
  <c r="T835" i="6"/>
  <c r="T836" i="6"/>
  <c r="T837" i="6"/>
  <c r="T838" i="6"/>
  <c r="T839" i="6"/>
  <c r="T840" i="6"/>
  <c r="T841" i="6"/>
  <c r="T842" i="6"/>
  <c r="T843" i="6"/>
  <c r="T844" i="6"/>
  <c r="T845" i="6"/>
  <c r="T846" i="6"/>
  <c r="T847" i="6"/>
  <c r="T848" i="6"/>
  <c r="T849" i="6"/>
  <c r="T850" i="6"/>
  <c r="T851" i="6"/>
  <c r="T852" i="6"/>
  <c r="T853" i="6"/>
  <c r="T854" i="6"/>
  <c r="T855" i="6"/>
  <c r="T856" i="6"/>
  <c r="T857" i="6"/>
  <c r="T858" i="6"/>
  <c r="T859" i="6"/>
  <c r="T860" i="6"/>
  <c r="T861" i="6"/>
  <c r="T862" i="6"/>
  <c r="T863" i="6"/>
  <c r="T864" i="6"/>
  <c r="T865" i="6"/>
  <c r="T866" i="6"/>
  <c r="T867" i="6"/>
  <c r="T868" i="6"/>
  <c r="T869" i="6"/>
  <c r="T870" i="6"/>
  <c r="T871" i="6"/>
  <c r="T872" i="6"/>
  <c r="T873" i="6"/>
  <c r="T874" i="6"/>
  <c r="T875" i="6"/>
  <c r="T876" i="6"/>
  <c r="T877" i="6"/>
  <c r="T878" i="6"/>
  <c r="T879" i="6"/>
  <c r="T880" i="6"/>
  <c r="T881" i="6"/>
  <c r="T882" i="6"/>
  <c r="T883" i="6"/>
  <c r="T884" i="6"/>
  <c r="T885" i="6"/>
  <c r="T886" i="6"/>
  <c r="T887" i="6"/>
  <c r="T888" i="6"/>
  <c r="T889" i="6"/>
  <c r="T890" i="6"/>
  <c r="T891" i="6"/>
  <c r="T892" i="6"/>
  <c r="T893" i="6"/>
  <c r="T894" i="6"/>
  <c r="T895" i="6"/>
  <c r="T896" i="6"/>
  <c r="T897" i="6"/>
  <c r="T898" i="6"/>
  <c r="T899" i="6"/>
  <c r="T900" i="6"/>
  <c r="T901" i="6"/>
  <c r="T902" i="6"/>
  <c r="T903" i="6"/>
  <c r="T904" i="6"/>
  <c r="T905" i="6"/>
  <c r="T906" i="6"/>
  <c r="T907" i="6"/>
  <c r="T908" i="6"/>
  <c r="T909" i="6"/>
  <c r="T910" i="6"/>
  <c r="T911" i="6"/>
  <c r="T912" i="6"/>
  <c r="T913" i="6"/>
  <c r="T914" i="6"/>
  <c r="T915" i="6"/>
  <c r="T916" i="6"/>
  <c r="T917" i="6"/>
  <c r="T918" i="6"/>
  <c r="T919" i="6"/>
  <c r="T920" i="6"/>
  <c r="T921" i="6"/>
  <c r="T922" i="6"/>
  <c r="T923" i="6"/>
  <c r="T924" i="6"/>
  <c r="T925" i="6"/>
  <c r="T926" i="6"/>
  <c r="T927" i="6"/>
  <c r="T928" i="6"/>
  <c r="T929" i="6"/>
  <c r="T930" i="6"/>
  <c r="T931" i="6"/>
  <c r="T932" i="6"/>
  <c r="T933" i="6"/>
  <c r="T934" i="6"/>
  <c r="T935" i="6"/>
  <c r="T936" i="6"/>
  <c r="T937" i="6"/>
  <c r="T938" i="6"/>
  <c r="T939" i="6"/>
  <c r="T940" i="6"/>
  <c r="T941" i="6"/>
  <c r="T942" i="6"/>
  <c r="T943" i="6"/>
  <c r="T944" i="6"/>
  <c r="T945" i="6"/>
  <c r="T946" i="6"/>
  <c r="T947" i="6"/>
  <c r="T948" i="6"/>
  <c r="T949" i="6"/>
  <c r="T950" i="6"/>
  <c r="T951" i="6"/>
  <c r="T952" i="6"/>
  <c r="T953" i="6"/>
  <c r="T954" i="6"/>
  <c r="T955" i="6"/>
  <c r="T956" i="6"/>
  <c r="T957" i="6"/>
  <c r="T958" i="6"/>
  <c r="T959" i="6"/>
  <c r="T960" i="6"/>
  <c r="T961" i="6"/>
  <c r="T962" i="6"/>
  <c r="T963" i="6"/>
  <c r="T964" i="6"/>
  <c r="T965" i="6"/>
  <c r="T966" i="6"/>
  <c r="T967" i="6"/>
  <c r="T968" i="6"/>
  <c r="T969" i="6"/>
  <c r="T970" i="6"/>
  <c r="T971" i="6"/>
  <c r="T972" i="6"/>
  <c r="T973" i="6"/>
  <c r="T974" i="6"/>
  <c r="T975" i="6"/>
  <c r="T976" i="6"/>
  <c r="T977" i="6"/>
  <c r="T978" i="6"/>
  <c r="T979" i="6"/>
  <c r="T980" i="6"/>
  <c r="T981" i="6"/>
  <c r="T982" i="6"/>
  <c r="T983" i="6"/>
  <c r="T984" i="6"/>
  <c r="T985" i="6"/>
  <c r="T986" i="6"/>
  <c r="T987" i="6"/>
  <c r="T988" i="6"/>
  <c r="T989" i="6"/>
  <c r="T990" i="6"/>
  <c r="T991" i="6"/>
  <c r="T992" i="6"/>
  <c r="T993" i="6"/>
  <c r="T994" i="6"/>
  <c r="T995" i="6"/>
  <c r="T996" i="6"/>
  <c r="T997" i="6"/>
  <c r="T998" i="6"/>
  <c r="T999" i="6"/>
  <c r="T1000" i="6"/>
  <c r="T1001" i="6"/>
  <c r="T1002" i="6"/>
  <c r="T1003" i="6"/>
  <c r="T1004" i="6"/>
  <c r="T1005" i="6"/>
  <c r="T1006" i="6"/>
  <c r="T1007" i="6"/>
  <c r="T1008" i="6"/>
  <c r="T1009" i="6"/>
  <c r="T1010" i="6"/>
  <c r="T1011" i="6"/>
  <c r="T1012" i="6"/>
  <c r="T1013" i="6"/>
  <c r="T1014" i="6"/>
  <c r="T1015" i="6"/>
  <c r="T1016" i="6"/>
  <c r="T1017" i="6"/>
  <c r="T1018" i="6"/>
  <c r="T1019" i="6"/>
  <c r="T1020" i="6"/>
  <c r="T1021" i="6"/>
  <c r="T1022" i="6"/>
  <c r="T1023" i="6"/>
  <c r="T1024" i="6"/>
  <c r="T1025" i="6"/>
  <c r="T1026" i="6"/>
  <c r="T1027" i="6"/>
  <c r="T1028" i="6"/>
  <c r="T1029" i="6"/>
  <c r="T1030" i="6"/>
  <c r="T1031" i="6"/>
  <c r="T1032" i="6"/>
  <c r="T1033" i="6"/>
  <c r="T1034" i="6"/>
  <c r="T1035" i="6"/>
  <c r="T1036" i="6"/>
  <c r="T1037" i="6"/>
  <c r="T1038" i="6"/>
  <c r="T1039" i="6"/>
  <c r="T1040" i="6"/>
  <c r="T1041" i="6"/>
  <c r="T1042" i="6"/>
  <c r="T1043" i="6"/>
  <c r="T1044" i="6"/>
  <c r="T1045" i="6"/>
  <c r="T1046" i="6"/>
  <c r="T1047" i="6"/>
  <c r="T1048" i="6"/>
  <c r="T1049" i="6"/>
  <c r="T1050" i="6"/>
  <c r="T1051" i="6"/>
  <c r="T1052" i="6"/>
  <c r="T1053" i="6"/>
  <c r="T1054" i="6"/>
  <c r="T1055" i="6"/>
  <c r="T1056" i="6"/>
  <c r="T1057" i="6"/>
  <c r="T1058" i="6"/>
  <c r="T1059" i="6"/>
  <c r="T1060" i="6"/>
  <c r="T1061" i="6"/>
  <c r="T1062" i="6"/>
  <c r="T1063" i="6"/>
  <c r="T1064" i="6"/>
  <c r="T1065" i="6"/>
  <c r="T1066" i="6"/>
  <c r="T1067" i="6"/>
  <c r="T1068" i="6"/>
  <c r="T1069" i="6"/>
  <c r="T1070" i="6"/>
  <c r="T1071" i="6"/>
  <c r="T1072" i="6"/>
  <c r="T1073" i="6"/>
  <c r="T1074" i="6"/>
  <c r="T1075" i="6"/>
  <c r="T1076" i="6"/>
  <c r="T1077" i="6"/>
  <c r="T1078" i="6"/>
  <c r="T1079" i="6"/>
  <c r="T1080" i="6"/>
  <c r="T1081" i="6"/>
  <c r="T1082" i="6"/>
  <c r="T1083" i="6"/>
  <c r="T1084" i="6"/>
  <c r="T1085" i="6"/>
  <c r="T1086" i="6"/>
  <c r="T1087" i="6"/>
  <c r="T1088" i="6"/>
  <c r="T1089" i="6"/>
  <c r="T1090" i="6"/>
  <c r="T1091" i="6"/>
  <c r="T1092" i="6"/>
  <c r="T1093" i="6"/>
  <c r="T1094" i="6"/>
  <c r="T1095" i="6"/>
  <c r="T1096" i="6"/>
  <c r="T1097" i="6"/>
  <c r="T1098" i="6"/>
  <c r="T1099" i="6"/>
  <c r="T1100" i="6"/>
  <c r="T1101" i="6"/>
  <c r="T1102" i="6"/>
  <c r="T1103" i="6"/>
  <c r="T1104" i="6"/>
  <c r="T1105" i="6"/>
  <c r="T1106" i="6"/>
  <c r="T1107" i="6"/>
  <c r="T1108" i="6"/>
  <c r="T1109" i="6"/>
  <c r="T1110" i="6"/>
  <c r="T1111" i="6"/>
  <c r="T1112" i="6"/>
  <c r="T1113" i="6"/>
  <c r="T1114" i="6"/>
  <c r="T1115" i="6"/>
  <c r="T1116" i="6"/>
  <c r="T1117" i="6"/>
  <c r="T1118" i="6"/>
  <c r="T1119" i="6"/>
  <c r="T1120" i="6"/>
  <c r="T1121" i="6"/>
  <c r="T1122" i="6"/>
  <c r="T1123" i="6"/>
  <c r="T1124" i="6"/>
  <c r="T1125" i="6"/>
  <c r="T1126" i="6"/>
  <c r="T1127" i="6"/>
  <c r="T1128" i="6"/>
  <c r="T1129" i="6"/>
  <c r="T1130" i="6"/>
  <c r="T1131" i="6"/>
  <c r="T1132" i="6"/>
  <c r="T1133" i="6"/>
  <c r="T1134" i="6"/>
  <c r="T1135" i="6"/>
  <c r="T1136" i="6"/>
  <c r="T1137" i="6"/>
  <c r="T1138" i="6"/>
  <c r="T1139" i="6"/>
  <c r="T1140" i="6"/>
  <c r="T1141" i="6"/>
  <c r="T1142" i="6"/>
  <c r="T1143" i="6"/>
  <c r="T1144" i="6"/>
  <c r="T1145" i="6"/>
  <c r="T1146" i="6"/>
  <c r="T1147" i="6"/>
  <c r="T1148" i="6"/>
  <c r="T1149" i="6"/>
  <c r="T1150" i="6"/>
  <c r="T1151" i="6"/>
  <c r="T1152" i="6"/>
  <c r="T1153" i="6"/>
  <c r="T1154" i="6"/>
  <c r="T1155" i="6"/>
  <c r="T1156" i="6"/>
  <c r="T1157" i="6"/>
  <c r="T1158" i="6"/>
  <c r="T1159" i="6"/>
  <c r="T1160" i="6"/>
  <c r="T1161" i="6"/>
  <c r="T1162" i="6"/>
  <c r="T1163" i="6"/>
  <c r="T1164" i="6"/>
  <c r="T1165" i="6"/>
  <c r="T1166" i="6"/>
  <c r="T1167" i="6"/>
  <c r="T1168" i="6"/>
  <c r="T1169" i="6"/>
  <c r="T1170" i="6"/>
  <c r="T1171" i="6"/>
  <c r="T1172" i="6"/>
  <c r="T1173" i="6"/>
  <c r="T1174" i="6"/>
  <c r="T1175" i="6"/>
  <c r="T1176" i="6"/>
  <c r="T1177" i="6"/>
  <c r="T1178" i="6"/>
  <c r="T1179" i="6"/>
  <c r="T1180" i="6"/>
  <c r="T1181" i="6"/>
  <c r="T1182" i="6"/>
  <c r="T1183" i="6"/>
  <c r="T1184" i="6"/>
  <c r="T1185" i="6"/>
  <c r="T1186" i="6"/>
  <c r="T1187" i="6"/>
  <c r="T1188" i="6"/>
  <c r="T1189" i="6"/>
  <c r="T1190" i="6"/>
  <c r="T1191" i="6"/>
  <c r="T1192" i="6"/>
  <c r="T1193" i="6"/>
  <c r="T1194" i="6"/>
  <c r="T1195" i="6"/>
  <c r="T1196" i="6"/>
  <c r="T1197" i="6"/>
  <c r="T1198" i="6"/>
  <c r="T1199" i="6"/>
  <c r="T1200" i="6"/>
  <c r="T1201" i="6"/>
  <c r="T1202" i="6"/>
  <c r="T1203" i="6"/>
  <c r="T1204" i="6"/>
  <c r="T1205" i="6"/>
  <c r="T1206" i="6"/>
  <c r="T1207" i="6"/>
  <c r="T1208" i="6"/>
  <c r="T1209" i="6"/>
  <c r="T1210" i="6"/>
  <c r="T1211" i="6"/>
  <c r="T1212" i="6"/>
  <c r="T1213" i="6"/>
  <c r="T1214" i="6"/>
  <c r="T1215" i="6"/>
  <c r="T1216" i="6"/>
  <c r="T1217" i="6"/>
  <c r="T1218" i="6"/>
  <c r="T1219" i="6"/>
  <c r="T1220" i="6"/>
  <c r="T1221" i="6"/>
  <c r="T1222" i="6"/>
  <c r="T1223" i="6"/>
  <c r="T1224" i="6"/>
  <c r="T1225" i="6"/>
  <c r="T1226" i="6"/>
  <c r="T1227" i="6"/>
  <c r="T1228" i="6"/>
  <c r="T1229" i="6"/>
  <c r="T1230" i="6"/>
  <c r="T1231" i="6"/>
  <c r="T1232" i="6"/>
  <c r="T1233" i="6"/>
  <c r="T1234" i="6"/>
  <c r="T1235" i="6"/>
  <c r="T1236" i="6"/>
  <c r="T1237" i="6"/>
  <c r="T1238" i="6"/>
  <c r="T1239" i="6"/>
  <c r="T1240" i="6"/>
  <c r="T1241" i="6"/>
  <c r="T1242" i="6"/>
  <c r="T1243" i="6"/>
  <c r="T1244" i="6"/>
  <c r="T1245" i="6"/>
  <c r="T1246" i="6"/>
  <c r="T1247" i="6"/>
  <c r="T1248" i="6"/>
  <c r="T1249" i="6"/>
  <c r="T1250" i="6"/>
  <c r="T1251" i="6"/>
  <c r="T1252" i="6"/>
  <c r="T1253" i="6"/>
  <c r="T1254" i="6"/>
  <c r="T1255" i="6"/>
  <c r="T1256" i="6"/>
  <c r="T1257" i="6"/>
  <c r="T1258" i="6"/>
  <c r="T1259" i="6"/>
  <c r="T1260" i="6"/>
  <c r="T1261" i="6"/>
  <c r="T1262" i="6"/>
  <c r="T1263" i="6"/>
  <c r="T1264" i="6"/>
  <c r="T1265" i="6"/>
  <c r="T1266" i="6"/>
  <c r="T1267" i="6"/>
  <c r="T1268" i="6"/>
  <c r="T1269" i="6"/>
  <c r="T1270" i="6"/>
  <c r="T1271" i="6"/>
  <c r="T1272" i="6"/>
  <c r="T1273" i="6"/>
  <c r="T1274" i="6"/>
  <c r="T1275" i="6"/>
  <c r="T1276" i="6"/>
  <c r="T1277" i="6"/>
  <c r="T1278" i="6"/>
  <c r="T1279" i="6"/>
  <c r="T1280" i="6"/>
  <c r="T1281" i="6"/>
  <c r="T1282" i="6"/>
  <c r="T1283" i="6"/>
  <c r="T1284" i="6"/>
  <c r="T1285" i="6"/>
  <c r="T1286" i="6"/>
  <c r="T1287" i="6"/>
  <c r="T1288" i="6"/>
  <c r="T1289" i="6"/>
  <c r="T1290" i="6"/>
  <c r="T1291" i="6"/>
  <c r="T1292" i="6"/>
  <c r="T1293" i="6"/>
  <c r="T1294" i="6"/>
  <c r="T1295" i="6"/>
  <c r="T1296" i="6"/>
  <c r="T1297" i="6"/>
  <c r="T1298" i="6"/>
  <c r="T1299" i="6"/>
  <c r="T1300" i="6"/>
  <c r="T1301" i="6"/>
  <c r="T1302" i="6"/>
  <c r="T1303" i="6"/>
  <c r="T1304" i="6"/>
  <c r="T1305" i="6"/>
  <c r="T1306" i="6"/>
  <c r="T1307" i="6"/>
  <c r="T1308" i="6"/>
  <c r="T1309" i="6"/>
  <c r="T1310" i="6"/>
  <c r="T1311" i="6"/>
  <c r="T1312" i="6"/>
  <c r="T1313" i="6"/>
  <c r="T1314" i="6"/>
  <c r="T1315" i="6"/>
  <c r="T1316" i="6"/>
  <c r="T1317" i="6"/>
  <c r="T1318" i="6"/>
  <c r="T1319" i="6"/>
  <c r="T1320" i="6"/>
  <c r="T1321" i="6"/>
  <c r="T1322" i="6"/>
  <c r="T1323" i="6"/>
  <c r="T1324" i="6"/>
  <c r="T1325" i="6"/>
  <c r="T1326" i="6"/>
  <c r="T1327" i="6"/>
  <c r="T1328" i="6"/>
  <c r="T1329" i="6"/>
  <c r="T1330" i="6"/>
  <c r="T1331" i="6"/>
  <c r="T1332" i="6"/>
  <c r="T1333" i="6"/>
  <c r="T1334" i="6"/>
  <c r="T1335" i="6"/>
  <c r="T1336" i="6"/>
  <c r="T1337" i="6"/>
  <c r="T1338" i="6"/>
  <c r="T1339" i="6"/>
  <c r="T1340" i="6"/>
  <c r="T1341" i="6"/>
  <c r="T1342" i="6"/>
  <c r="T1343" i="6"/>
  <c r="T1344" i="6"/>
  <c r="T1345" i="6"/>
  <c r="T1346" i="6"/>
  <c r="T1347" i="6"/>
  <c r="T1348" i="6"/>
  <c r="T1349" i="6"/>
  <c r="T1350" i="6"/>
  <c r="T1351" i="6"/>
  <c r="T1352" i="6"/>
  <c r="T1353" i="6"/>
  <c r="T1354" i="6"/>
  <c r="T1355" i="6"/>
  <c r="T1356" i="6"/>
  <c r="T1357" i="6"/>
  <c r="T1358" i="6"/>
  <c r="T1359" i="6"/>
  <c r="T1360" i="6"/>
  <c r="T1361" i="6"/>
  <c r="T1362" i="6"/>
  <c r="T1363" i="6"/>
  <c r="T1364" i="6"/>
  <c r="T1365" i="6"/>
  <c r="T1366" i="6"/>
  <c r="T1367" i="6"/>
  <c r="T1368" i="6"/>
  <c r="T1369" i="6"/>
  <c r="T1370" i="6"/>
  <c r="T1371" i="6"/>
  <c r="T1372" i="6"/>
  <c r="T1373" i="6"/>
  <c r="T1374" i="6"/>
  <c r="T1375" i="6"/>
  <c r="T1376" i="6"/>
  <c r="T1377" i="6"/>
  <c r="T1378" i="6"/>
  <c r="T1379" i="6"/>
  <c r="T1380" i="6"/>
  <c r="T1381" i="6"/>
  <c r="T1382" i="6"/>
  <c r="T1383" i="6"/>
  <c r="T1384" i="6"/>
  <c r="T1385" i="6"/>
  <c r="T1386" i="6"/>
  <c r="T1387" i="6"/>
  <c r="T1388" i="6"/>
  <c r="T1389" i="6"/>
  <c r="T1390" i="6"/>
  <c r="T1391" i="6"/>
  <c r="T1392" i="6"/>
  <c r="T1393" i="6"/>
  <c r="T1394" i="6"/>
  <c r="T1395" i="6"/>
  <c r="T1396" i="6"/>
  <c r="T1397" i="6"/>
  <c r="T1398" i="6"/>
  <c r="T1399" i="6"/>
  <c r="T1400" i="6"/>
  <c r="T1401" i="6"/>
  <c r="T1402" i="6"/>
  <c r="T1403" i="6"/>
  <c r="T1404" i="6"/>
  <c r="T1405" i="6"/>
  <c r="T1406" i="6"/>
  <c r="T1407" i="6"/>
  <c r="T1408" i="6"/>
  <c r="T1409" i="6"/>
  <c r="T1410" i="6"/>
  <c r="T1411" i="6"/>
  <c r="T1412" i="6"/>
  <c r="T1413" i="6"/>
  <c r="T1414" i="6"/>
  <c r="T1415" i="6"/>
  <c r="T1416" i="6"/>
  <c r="T1417" i="6"/>
  <c r="T1418" i="6"/>
  <c r="T1419" i="6"/>
  <c r="T1420" i="6"/>
  <c r="T1421" i="6"/>
  <c r="T1422" i="6"/>
  <c r="T1423" i="6"/>
  <c r="T1424" i="6"/>
  <c r="T1425" i="6"/>
  <c r="T1426" i="6"/>
  <c r="T1427" i="6"/>
  <c r="T1428" i="6"/>
  <c r="T1429" i="6"/>
  <c r="T1430" i="6"/>
  <c r="T1431" i="6"/>
  <c r="T1432" i="6"/>
  <c r="T1433" i="6"/>
  <c r="T1434" i="6"/>
  <c r="T1435" i="6"/>
  <c r="T1436" i="6"/>
  <c r="T1437" i="6"/>
  <c r="T1438" i="6"/>
  <c r="T1439" i="6"/>
  <c r="T1440" i="6"/>
  <c r="T1441" i="6"/>
  <c r="T1442" i="6"/>
  <c r="T1443" i="6"/>
  <c r="T1444" i="6"/>
  <c r="T1445" i="6"/>
  <c r="T1446" i="6"/>
  <c r="T1447" i="6"/>
  <c r="T1448" i="6"/>
  <c r="T1449" i="6"/>
  <c r="T1450" i="6"/>
  <c r="T1451" i="6"/>
  <c r="T1452" i="6"/>
  <c r="T1453" i="6"/>
  <c r="T1454" i="6"/>
  <c r="T1455" i="6"/>
  <c r="T1456" i="6"/>
  <c r="T1457" i="6"/>
  <c r="T1458" i="6"/>
  <c r="T1459" i="6"/>
  <c r="T1460" i="6"/>
  <c r="T1461" i="6"/>
  <c r="T1462" i="6"/>
  <c r="T1463" i="6"/>
  <c r="T1464" i="6"/>
  <c r="T1465" i="6"/>
  <c r="T1466" i="6"/>
  <c r="T1467" i="6"/>
  <c r="T1468" i="6"/>
  <c r="T1469" i="6"/>
  <c r="T1470" i="6"/>
  <c r="T1471" i="6"/>
  <c r="T1472" i="6"/>
  <c r="T1473" i="6"/>
  <c r="T1474" i="6"/>
  <c r="T1475" i="6"/>
  <c r="T1476" i="6"/>
  <c r="T1477" i="6"/>
  <c r="T1478" i="6"/>
  <c r="T1479" i="6"/>
  <c r="T1480" i="6"/>
  <c r="T1481" i="6"/>
  <c r="T1482" i="6"/>
  <c r="T1483" i="6"/>
  <c r="T1484" i="6"/>
  <c r="T1485" i="6"/>
  <c r="T1486" i="6"/>
  <c r="T1487" i="6"/>
  <c r="T1488" i="6"/>
  <c r="T1489" i="6"/>
  <c r="T1490" i="6"/>
  <c r="T1491" i="6"/>
  <c r="T1492" i="6"/>
  <c r="T1493" i="6"/>
  <c r="T1494" i="6"/>
  <c r="T1495" i="6"/>
  <c r="T1496" i="6"/>
  <c r="T1497" i="6"/>
  <c r="T1498" i="6"/>
  <c r="T1499" i="6"/>
  <c r="T1500" i="6"/>
  <c r="T1501" i="6"/>
  <c r="T1502" i="6"/>
  <c r="T1503" i="6"/>
  <c r="T1504" i="6"/>
  <c r="T1505" i="6"/>
  <c r="T1506" i="6"/>
  <c r="T1507" i="6"/>
  <c r="T1508" i="6"/>
  <c r="T1509" i="6"/>
  <c r="T1510" i="6"/>
  <c r="T1511" i="6"/>
  <c r="T1512" i="6"/>
  <c r="T1513" i="6"/>
  <c r="T1514" i="6"/>
  <c r="T1515" i="6"/>
  <c r="T1516" i="6"/>
  <c r="T1517" i="6"/>
  <c r="T1518" i="6"/>
  <c r="T1519" i="6"/>
  <c r="T1520" i="6"/>
  <c r="T1521" i="6"/>
  <c r="T1522" i="6"/>
  <c r="T1523" i="6"/>
  <c r="T1524" i="6"/>
  <c r="T1525" i="6"/>
  <c r="T1526" i="6"/>
  <c r="T1527" i="6"/>
  <c r="T1528" i="6"/>
  <c r="T1529" i="6"/>
  <c r="T1530" i="6"/>
  <c r="T1531" i="6"/>
  <c r="T1532" i="6"/>
  <c r="T1533" i="6"/>
  <c r="T1534" i="6"/>
  <c r="T1535" i="6"/>
  <c r="T1536" i="6"/>
  <c r="T1537" i="6"/>
  <c r="T1538" i="6"/>
  <c r="T1539" i="6"/>
  <c r="T1540" i="6"/>
  <c r="T1541" i="6"/>
  <c r="T1542" i="6"/>
  <c r="T1543" i="6"/>
  <c r="T1544" i="6"/>
  <c r="T1545" i="6"/>
  <c r="T1546" i="6"/>
  <c r="T1547" i="6"/>
  <c r="T1548" i="6"/>
  <c r="T1549" i="6"/>
  <c r="T1550" i="6"/>
  <c r="T1551" i="6"/>
  <c r="T1552" i="6"/>
  <c r="T1553" i="6"/>
  <c r="T1554" i="6"/>
  <c r="T1555" i="6"/>
  <c r="T1556" i="6"/>
  <c r="T1557" i="6"/>
  <c r="T1558" i="6"/>
  <c r="T1559" i="6"/>
  <c r="T1560" i="6"/>
  <c r="T1561" i="6"/>
  <c r="T1562" i="6"/>
  <c r="T1563" i="6"/>
  <c r="T1564" i="6"/>
  <c r="T1565" i="6"/>
  <c r="T1566" i="6"/>
  <c r="T1567" i="6"/>
  <c r="T1568" i="6"/>
  <c r="T1569" i="6"/>
  <c r="T1570" i="6"/>
  <c r="T1571" i="6"/>
  <c r="T1572" i="6"/>
  <c r="T1573" i="6"/>
  <c r="T1574" i="6"/>
  <c r="T1575" i="6"/>
  <c r="T1576" i="6"/>
  <c r="T1577" i="6"/>
  <c r="T1578" i="6"/>
  <c r="T1579" i="6"/>
  <c r="T1580" i="6"/>
  <c r="T1581" i="6"/>
  <c r="T1582" i="6"/>
  <c r="T1583" i="6"/>
  <c r="T1584" i="6"/>
  <c r="T1585" i="6"/>
  <c r="T1586" i="6"/>
  <c r="T1587" i="6"/>
  <c r="T1588" i="6"/>
  <c r="T1589" i="6"/>
  <c r="T1590" i="6"/>
  <c r="T1591" i="6"/>
  <c r="T1592" i="6"/>
  <c r="T1593" i="6"/>
  <c r="T1594" i="6"/>
  <c r="T1595" i="6"/>
  <c r="T1596" i="6"/>
  <c r="T1597" i="6"/>
  <c r="T1598" i="6"/>
  <c r="T1599" i="6"/>
  <c r="T1600" i="6"/>
  <c r="T1601" i="6"/>
  <c r="T1602" i="6"/>
  <c r="T1603" i="6"/>
  <c r="T1604" i="6"/>
  <c r="T1605" i="6"/>
  <c r="T1606" i="6"/>
  <c r="T1607" i="6"/>
  <c r="T1608" i="6"/>
  <c r="T1609" i="6"/>
  <c r="T1610" i="6"/>
  <c r="T1611" i="6"/>
  <c r="T1612" i="6"/>
  <c r="T1613" i="6"/>
  <c r="T1614" i="6"/>
  <c r="T1615" i="6"/>
  <c r="T1616" i="6"/>
  <c r="T1617" i="6"/>
  <c r="T1618" i="6"/>
  <c r="T1619" i="6"/>
  <c r="T1620" i="6"/>
  <c r="T1621" i="6"/>
  <c r="T1622" i="6"/>
  <c r="T1623" i="6"/>
  <c r="T1624" i="6"/>
  <c r="T1625" i="6"/>
  <c r="T1626" i="6"/>
  <c r="T1627" i="6"/>
  <c r="T1628" i="6"/>
  <c r="T1629" i="6"/>
  <c r="T1630" i="6"/>
  <c r="T1631" i="6"/>
  <c r="T1632" i="6"/>
  <c r="T1633" i="6"/>
  <c r="T1634" i="6"/>
  <c r="T1635" i="6"/>
  <c r="T1636" i="6"/>
  <c r="T1637" i="6"/>
  <c r="T1638" i="6"/>
  <c r="T1639" i="6"/>
  <c r="T1640" i="6"/>
  <c r="T1641" i="6"/>
  <c r="T1642" i="6"/>
  <c r="T1643" i="6"/>
  <c r="T1644" i="6"/>
  <c r="T1645" i="6"/>
  <c r="T1646" i="6"/>
  <c r="T1647" i="6"/>
  <c r="T1648" i="6"/>
  <c r="T1649" i="6"/>
  <c r="T1650" i="6"/>
  <c r="T1651" i="6"/>
  <c r="T1652" i="6"/>
  <c r="T1653" i="6"/>
  <c r="T1654" i="6"/>
  <c r="T1655" i="6"/>
  <c r="T1656" i="6"/>
  <c r="T1657" i="6"/>
  <c r="T1658" i="6"/>
  <c r="T1659" i="6"/>
  <c r="T1660" i="6"/>
  <c r="T1661" i="6"/>
  <c r="T1662" i="6"/>
  <c r="T1663" i="6"/>
  <c r="T1664" i="6"/>
  <c r="T1665" i="6"/>
  <c r="T1666" i="6"/>
  <c r="T1667" i="6"/>
  <c r="T1668" i="6"/>
  <c r="T1669" i="6"/>
  <c r="T1670" i="6"/>
  <c r="T1671" i="6"/>
  <c r="T1672" i="6"/>
  <c r="T1673" i="6"/>
  <c r="T1674" i="6"/>
  <c r="T1675" i="6"/>
  <c r="T1676" i="6"/>
  <c r="T1677" i="6"/>
  <c r="T1678" i="6"/>
  <c r="T1679" i="6"/>
  <c r="T1680" i="6"/>
  <c r="T1681" i="6"/>
  <c r="T1682" i="6"/>
  <c r="T1683" i="6"/>
  <c r="T1684" i="6"/>
  <c r="T1685" i="6"/>
  <c r="T1686" i="6"/>
  <c r="T1687" i="6"/>
  <c r="T1688" i="6"/>
  <c r="T1689" i="6"/>
  <c r="T1690" i="6"/>
  <c r="T1691" i="6"/>
  <c r="T1692" i="6"/>
  <c r="T1693" i="6"/>
  <c r="T1694" i="6"/>
  <c r="T1695" i="6"/>
  <c r="T1696" i="6"/>
  <c r="T1697" i="6"/>
  <c r="T1698" i="6"/>
  <c r="T1699" i="6"/>
  <c r="T1700" i="6"/>
  <c r="T1701" i="6"/>
  <c r="T1702" i="6"/>
  <c r="T1703" i="6"/>
  <c r="T1704" i="6"/>
  <c r="T1705" i="6"/>
  <c r="T1706" i="6"/>
  <c r="T1707" i="6"/>
  <c r="T1708" i="6"/>
  <c r="T1709" i="6"/>
  <c r="T1710" i="6"/>
  <c r="T1711" i="6"/>
  <c r="T1712" i="6"/>
  <c r="T1713" i="6"/>
  <c r="T1714" i="6"/>
  <c r="T1715" i="6"/>
  <c r="T1716" i="6"/>
  <c r="T1717" i="6"/>
  <c r="T1718" i="6"/>
  <c r="T1719" i="6"/>
  <c r="T1720" i="6"/>
  <c r="T1721" i="6"/>
  <c r="T1722" i="6"/>
  <c r="T1723" i="6"/>
  <c r="T1724" i="6"/>
  <c r="T1725" i="6"/>
  <c r="T1726" i="6"/>
  <c r="T1727" i="6"/>
  <c r="T1728" i="6"/>
  <c r="T1729" i="6"/>
  <c r="T1730" i="6"/>
  <c r="T1731" i="6"/>
  <c r="T1732" i="6"/>
  <c r="T1733" i="6"/>
  <c r="T1734" i="6"/>
  <c r="T1735" i="6"/>
  <c r="T1736" i="6"/>
  <c r="T1737" i="6"/>
  <c r="T1738" i="6"/>
  <c r="T1739" i="6"/>
  <c r="T1740" i="6"/>
  <c r="T1741" i="6"/>
  <c r="T1742" i="6"/>
  <c r="T1743" i="6"/>
  <c r="T1744" i="6"/>
  <c r="T1745" i="6"/>
  <c r="T1746" i="6"/>
  <c r="T1747" i="6"/>
  <c r="T1748" i="6"/>
  <c r="T1749" i="6"/>
  <c r="T1750" i="6"/>
  <c r="T1751" i="6"/>
  <c r="T1752" i="6"/>
  <c r="T1753" i="6"/>
  <c r="T1754" i="6"/>
  <c r="T1755" i="6"/>
  <c r="T1756" i="6"/>
  <c r="T1757" i="6"/>
  <c r="T1758" i="6"/>
  <c r="T1759" i="6"/>
  <c r="T1760" i="6"/>
  <c r="T1761" i="6"/>
  <c r="T1762" i="6"/>
  <c r="T1763" i="6"/>
  <c r="T1764" i="6"/>
  <c r="T1765" i="6"/>
  <c r="T1766" i="6"/>
  <c r="T1767" i="6"/>
  <c r="T1768" i="6"/>
  <c r="T1769" i="6"/>
  <c r="T1770" i="6"/>
  <c r="T1771" i="6"/>
  <c r="T1772" i="6"/>
  <c r="T1773" i="6"/>
  <c r="T1774" i="6"/>
  <c r="T1775" i="6"/>
  <c r="T1776" i="6"/>
  <c r="T1777" i="6"/>
  <c r="T1778" i="6"/>
  <c r="T1779" i="6"/>
  <c r="T1780" i="6"/>
  <c r="T1781" i="6"/>
  <c r="T1782" i="6"/>
  <c r="T1783" i="6"/>
  <c r="T1784" i="6"/>
  <c r="T1785" i="6"/>
  <c r="T1786" i="6"/>
  <c r="T1787" i="6"/>
  <c r="T1788" i="6"/>
  <c r="T1789" i="6"/>
  <c r="T1790" i="6"/>
  <c r="T1791" i="6"/>
  <c r="T1792" i="6"/>
  <c r="T1793" i="6"/>
  <c r="T1794" i="6"/>
  <c r="T1795" i="6"/>
  <c r="T1796" i="6"/>
  <c r="T1797" i="6"/>
  <c r="T1798" i="6"/>
  <c r="T1799" i="6"/>
  <c r="T1800" i="6"/>
  <c r="T1801" i="6"/>
  <c r="T1802" i="6"/>
  <c r="T1803" i="6"/>
  <c r="T1804" i="6"/>
  <c r="T1805" i="6"/>
  <c r="T1806" i="6"/>
  <c r="T1807" i="6"/>
  <c r="T1808" i="6"/>
  <c r="T1809" i="6"/>
  <c r="T1810" i="6"/>
  <c r="T1811" i="6"/>
  <c r="T1812" i="6"/>
  <c r="T1813" i="6"/>
  <c r="T1814" i="6"/>
  <c r="T1815" i="6"/>
  <c r="T1816" i="6"/>
  <c r="T1817" i="6"/>
  <c r="T1818" i="6"/>
  <c r="T1819" i="6"/>
  <c r="T1820" i="6"/>
  <c r="T1821" i="6"/>
  <c r="T1822" i="6"/>
  <c r="T1823" i="6"/>
  <c r="T1824" i="6"/>
  <c r="T1825" i="6"/>
  <c r="T1826" i="6"/>
  <c r="T1827" i="6"/>
  <c r="T1828" i="6"/>
  <c r="T1829" i="6"/>
  <c r="T1830" i="6"/>
  <c r="T1831" i="6"/>
  <c r="T1832" i="6"/>
  <c r="T1833" i="6"/>
  <c r="T1834" i="6"/>
  <c r="T1835" i="6"/>
  <c r="T1836" i="6"/>
  <c r="T1837" i="6"/>
  <c r="T1838" i="6"/>
  <c r="T1839" i="6"/>
  <c r="T1840" i="6"/>
  <c r="T1841" i="6"/>
  <c r="T1842" i="6"/>
  <c r="T1843" i="6"/>
  <c r="T1844" i="6"/>
  <c r="T1845" i="6"/>
  <c r="T1846" i="6"/>
  <c r="T1847" i="6"/>
  <c r="T1848" i="6"/>
  <c r="T1849" i="6"/>
  <c r="T1850" i="6"/>
  <c r="T1851" i="6"/>
  <c r="T1852" i="6"/>
  <c r="T1853" i="6"/>
  <c r="T1854" i="6"/>
  <c r="T1855" i="6"/>
  <c r="T1856" i="6"/>
  <c r="T1857" i="6"/>
  <c r="T1858" i="6"/>
  <c r="T1859" i="6"/>
  <c r="T1860" i="6"/>
  <c r="T1861" i="6"/>
  <c r="T1862" i="6"/>
  <c r="T1863" i="6"/>
  <c r="T1864" i="6"/>
  <c r="T1865" i="6"/>
  <c r="T1866" i="6"/>
  <c r="T1867" i="6"/>
  <c r="T1868" i="6"/>
  <c r="T1869" i="6"/>
  <c r="T1870" i="6"/>
  <c r="T1871" i="6"/>
  <c r="T1872" i="6"/>
  <c r="T1873" i="6"/>
  <c r="T1874" i="6"/>
  <c r="T1875" i="6"/>
  <c r="T1876" i="6"/>
  <c r="T1877" i="6"/>
  <c r="T1878" i="6"/>
  <c r="T1879" i="6"/>
  <c r="T1880" i="6"/>
  <c r="T1881" i="6"/>
  <c r="T1882" i="6"/>
  <c r="T1883" i="6"/>
  <c r="T1884" i="6"/>
  <c r="T1885" i="6"/>
  <c r="T1886" i="6"/>
  <c r="T1887" i="6"/>
  <c r="T1888" i="6"/>
  <c r="T1889" i="6"/>
  <c r="T1890" i="6"/>
  <c r="T1891" i="6"/>
  <c r="T1892" i="6"/>
  <c r="T1893" i="6"/>
  <c r="T1894" i="6"/>
  <c r="T1895" i="6"/>
  <c r="T1896" i="6"/>
  <c r="T1897" i="6"/>
  <c r="T1898" i="6"/>
  <c r="T1899" i="6"/>
  <c r="T1900" i="6"/>
  <c r="T1901" i="6"/>
  <c r="T1902" i="6"/>
  <c r="T1903" i="6"/>
  <c r="T1904" i="6"/>
  <c r="T1905" i="6"/>
  <c r="T1906" i="6"/>
  <c r="T1907" i="6"/>
  <c r="T1908" i="6"/>
  <c r="T1909" i="6"/>
  <c r="T1910" i="6"/>
  <c r="T1911" i="6"/>
  <c r="T1912" i="6"/>
  <c r="T1913" i="6"/>
  <c r="T1914" i="6"/>
  <c r="T1915" i="6"/>
  <c r="T1916" i="6"/>
  <c r="T1917" i="6"/>
  <c r="T1918" i="6"/>
  <c r="T1919" i="6"/>
  <c r="T1920" i="6"/>
  <c r="T1921" i="6"/>
  <c r="T1922" i="6"/>
  <c r="T1923" i="6"/>
  <c r="T1924" i="6"/>
  <c r="T1925" i="6"/>
  <c r="T1926" i="6"/>
  <c r="T1927" i="6"/>
  <c r="T1928" i="6"/>
  <c r="T1929" i="6"/>
  <c r="T1930" i="6"/>
  <c r="T1931" i="6"/>
  <c r="T1932" i="6"/>
  <c r="T1933" i="6"/>
  <c r="T1934" i="6"/>
  <c r="T1935" i="6"/>
  <c r="T1936" i="6"/>
  <c r="T1937" i="6"/>
  <c r="T1938" i="6"/>
  <c r="T1939" i="6"/>
  <c r="T1940" i="6"/>
  <c r="T1941" i="6"/>
  <c r="T1942" i="6"/>
  <c r="T1943" i="6"/>
  <c r="T1944" i="6"/>
  <c r="T1945" i="6"/>
  <c r="T1946" i="6"/>
  <c r="T1947" i="6"/>
  <c r="T1948" i="6"/>
  <c r="T1949" i="6"/>
  <c r="T1950" i="6"/>
  <c r="T1951" i="6"/>
  <c r="T1952" i="6"/>
  <c r="T1953" i="6"/>
  <c r="T1954" i="6"/>
  <c r="T1955" i="6"/>
  <c r="T1956" i="6"/>
  <c r="T1957" i="6"/>
  <c r="T1958" i="6"/>
  <c r="T1959" i="6"/>
  <c r="T1960" i="6"/>
  <c r="T1961" i="6"/>
  <c r="T1962" i="6"/>
  <c r="T1963" i="6"/>
  <c r="T1964" i="6"/>
  <c r="T1965" i="6"/>
  <c r="T1966" i="6"/>
  <c r="T1967" i="6"/>
  <c r="T1968" i="6"/>
  <c r="T1969" i="6"/>
  <c r="T1970" i="6"/>
  <c r="T1971" i="6"/>
  <c r="T1972" i="6"/>
  <c r="T1973" i="6"/>
  <c r="T1974" i="6"/>
  <c r="T1975" i="6"/>
  <c r="T1976" i="6"/>
  <c r="T1977" i="6"/>
  <c r="T1978" i="6"/>
  <c r="T1979" i="6"/>
  <c r="T1980" i="6"/>
  <c r="T1981" i="6"/>
  <c r="T1982" i="6"/>
  <c r="T1983" i="6"/>
  <c r="T1984" i="6"/>
  <c r="T1985" i="6"/>
  <c r="T1986" i="6"/>
  <c r="T1987" i="6"/>
  <c r="T1988" i="6"/>
  <c r="T1989" i="6"/>
  <c r="T1990" i="6"/>
  <c r="T1991" i="6"/>
  <c r="T1992" i="6"/>
  <c r="T1993" i="6"/>
  <c r="T1994" i="6"/>
  <c r="T1995" i="6"/>
  <c r="T1996" i="6"/>
  <c r="T1997" i="6"/>
  <c r="T1998" i="6"/>
  <c r="T1999" i="6"/>
  <c r="T2000" i="6"/>
  <c r="T2001" i="6"/>
  <c r="T2002" i="6"/>
  <c r="T2003" i="6"/>
  <c r="T2004" i="6"/>
  <c r="T2005" i="6"/>
  <c r="T2006" i="6"/>
  <c r="T2007" i="6"/>
  <c r="T2008" i="6"/>
  <c r="T2009" i="6"/>
  <c r="T2010" i="6"/>
  <c r="T2011" i="6"/>
  <c r="T2012" i="6"/>
  <c r="T2013" i="6"/>
  <c r="T2014" i="6"/>
  <c r="T2015" i="6"/>
  <c r="T2016" i="6"/>
  <c r="T2017" i="6"/>
  <c r="T2018" i="6"/>
  <c r="T2019" i="6"/>
  <c r="T2020" i="6"/>
  <c r="T2021" i="6"/>
  <c r="T2022" i="6"/>
  <c r="T2023" i="6"/>
  <c r="T2024" i="6"/>
  <c r="T2025" i="6"/>
  <c r="T2026" i="6"/>
  <c r="T2027" i="6"/>
  <c r="T2028" i="6"/>
  <c r="T2029" i="6"/>
  <c r="T2030" i="6"/>
  <c r="T2031" i="6"/>
  <c r="T2032" i="6"/>
  <c r="T2033" i="6"/>
  <c r="T2034" i="6"/>
  <c r="T2035" i="6"/>
  <c r="T2036" i="6"/>
  <c r="T2037" i="6"/>
  <c r="T2038" i="6"/>
  <c r="T2039" i="6"/>
  <c r="T2040" i="6"/>
  <c r="T2041" i="6"/>
  <c r="T2042" i="6"/>
  <c r="T2043" i="6"/>
  <c r="T2044" i="6"/>
  <c r="T2045" i="6"/>
  <c r="T2046" i="6"/>
  <c r="T2047" i="6"/>
  <c r="T2048" i="6"/>
  <c r="T2049" i="6"/>
  <c r="T2050" i="6"/>
  <c r="T2051" i="6"/>
  <c r="T2052" i="6"/>
  <c r="T2053" i="6"/>
  <c r="T2054" i="6"/>
  <c r="T2055" i="6"/>
  <c r="T2056" i="6"/>
  <c r="T2057" i="6"/>
  <c r="T2058" i="6"/>
  <c r="T2059" i="6"/>
  <c r="T2060" i="6"/>
  <c r="T2061" i="6"/>
  <c r="T2062" i="6"/>
  <c r="T2063" i="6"/>
  <c r="T2064" i="6"/>
  <c r="T2065" i="6"/>
  <c r="T2066" i="6"/>
  <c r="T2067" i="6"/>
  <c r="T2068" i="6"/>
  <c r="T2069" i="6"/>
  <c r="T2070" i="6"/>
  <c r="T2071" i="6"/>
  <c r="T2072" i="6"/>
  <c r="T2073" i="6"/>
  <c r="T2074" i="6"/>
  <c r="T2075" i="6"/>
  <c r="T2076" i="6"/>
  <c r="T2077" i="6"/>
  <c r="T2078" i="6"/>
  <c r="T2079" i="6"/>
  <c r="T2080" i="6"/>
  <c r="T2081" i="6"/>
  <c r="T2082" i="6"/>
  <c r="T2083" i="6"/>
  <c r="T2084" i="6"/>
  <c r="T2085" i="6"/>
  <c r="T2086" i="6"/>
  <c r="T2087" i="6"/>
  <c r="T2088" i="6"/>
  <c r="T2089" i="6"/>
  <c r="T2090" i="6"/>
  <c r="T2091" i="6"/>
  <c r="T2092" i="6"/>
  <c r="T2093" i="6"/>
  <c r="T2094" i="6"/>
  <c r="T2095" i="6"/>
  <c r="T2096" i="6"/>
  <c r="T2097" i="6"/>
  <c r="T2098" i="6"/>
  <c r="T2099" i="6"/>
  <c r="T2100" i="6"/>
  <c r="T2101" i="6"/>
  <c r="T2102" i="6"/>
  <c r="T2103" i="6"/>
  <c r="T2104" i="6"/>
  <c r="T2105" i="6"/>
  <c r="T2106" i="6"/>
  <c r="T2107" i="6"/>
  <c r="T2108" i="6"/>
  <c r="T2109" i="6"/>
  <c r="T2110" i="6"/>
  <c r="T2111" i="6"/>
  <c r="T2112" i="6"/>
  <c r="T2113" i="6"/>
  <c r="T2114" i="6"/>
  <c r="T2115" i="6"/>
  <c r="T2116" i="6"/>
  <c r="T2117" i="6"/>
  <c r="T2118" i="6"/>
  <c r="T2119" i="6"/>
  <c r="T2120" i="6"/>
  <c r="T2121" i="6"/>
  <c r="T2122" i="6"/>
  <c r="T2123" i="6"/>
  <c r="T2124" i="6"/>
  <c r="T2125" i="6"/>
  <c r="T2126" i="6"/>
  <c r="T2127" i="6"/>
  <c r="T2128" i="6"/>
  <c r="T2129" i="6"/>
  <c r="T2130" i="6"/>
  <c r="T2131" i="6"/>
  <c r="T2132" i="6"/>
  <c r="T2133" i="6"/>
  <c r="T2134" i="6"/>
  <c r="T2135" i="6"/>
  <c r="T2136" i="6"/>
  <c r="T2137" i="6"/>
  <c r="T2138" i="6"/>
  <c r="T2139" i="6"/>
  <c r="T2140" i="6"/>
  <c r="T2141" i="6"/>
  <c r="T2142" i="6"/>
  <c r="T2143" i="6"/>
  <c r="T2144" i="6"/>
  <c r="T2145" i="6"/>
  <c r="T2146" i="6"/>
  <c r="T2147" i="6"/>
  <c r="T2148" i="6"/>
  <c r="T2149" i="6"/>
  <c r="T2150" i="6"/>
  <c r="T2151" i="6"/>
  <c r="T2152" i="6"/>
  <c r="T2153" i="6"/>
  <c r="T2154" i="6"/>
  <c r="T2155" i="6"/>
  <c r="T2156" i="6"/>
  <c r="T2157" i="6"/>
  <c r="T2158" i="6"/>
  <c r="T2159" i="6"/>
  <c r="T2160" i="6"/>
  <c r="T2161" i="6"/>
  <c r="T2162" i="6"/>
  <c r="T2163" i="6"/>
  <c r="T2164" i="6"/>
  <c r="T2165" i="6"/>
  <c r="T2166" i="6"/>
  <c r="T2167" i="6"/>
  <c r="T2168" i="6"/>
  <c r="T2169" i="6"/>
  <c r="T2170" i="6"/>
  <c r="T2171" i="6"/>
  <c r="T2172" i="6"/>
  <c r="T2173" i="6"/>
  <c r="T2174" i="6"/>
  <c r="T2175" i="6"/>
  <c r="T2176" i="6"/>
  <c r="T2177" i="6"/>
  <c r="T2178" i="6"/>
  <c r="T2179" i="6"/>
  <c r="T2180" i="6"/>
  <c r="T2181" i="6"/>
  <c r="T2182" i="6"/>
  <c r="T2183" i="6"/>
  <c r="T2184" i="6"/>
  <c r="T2185" i="6"/>
  <c r="T2186" i="6"/>
  <c r="T2187" i="6"/>
  <c r="T2188" i="6"/>
  <c r="T2189" i="6"/>
  <c r="T2190" i="6"/>
  <c r="T2191" i="6"/>
  <c r="T2192" i="6"/>
  <c r="T2193" i="6"/>
  <c r="T2194" i="6"/>
  <c r="T2195" i="6"/>
  <c r="T2196" i="6"/>
  <c r="T2197" i="6"/>
  <c r="T2198" i="6"/>
  <c r="T2199" i="6"/>
  <c r="T2200" i="6"/>
  <c r="T2201" i="6"/>
  <c r="T2202" i="6"/>
  <c r="T2203" i="6"/>
  <c r="T2204" i="6"/>
  <c r="T2205" i="6"/>
  <c r="T2206" i="6"/>
  <c r="T2207" i="6"/>
  <c r="T2208" i="6"/>
  <c r="T2209" i="6"/>
  <c r="T2210" i="6"/>
  <c r="T2211" i="6"/>
  <c r="T2212" i="6"/>
  <c r="T2213" i="6"/>
  <c r="T2214" i="6"/>
  <c r="T2215" i="6"/>
  <c r="T2216" i="6"/>
  <c r="T2217" i="6"/>
  <c r="T2218" i="6"/>
  <c r="T2219" i="6"/>
  <c r="T2220" i="6"/>
  <c r="T2221" i="6"/>
  <c r="T2222" i="6"/>
  <c r="T2223" i="6"/>
  <c r="T2224" i="6"/>
  <c r="T2225" i="6"/>
  <c r="T2226" i="6"/>
  <c r="T2227" i="6"/>
  <c r="T2228" i="6"/>
  <c r="T2229" i="6"/>
  <c r="T2230" i="6"/>
  <c r="T2231" i="6"/>
  <c r="T2232" i="6"/>
  <c r="T2233" i="6"/>
  <c r="T2234" i="6"/>
  <c r="T2235" i="6"/>
  <c r="T2236" i="6"/>
  <c r="T2237" i="6"/>
  <c r="T2238" i="6"/>
  <c r="T2239" i="6"/>
  <c r="T2240" i="6"/>
  <c r="T2241" i="6"/>
  <c r="T2242" i="6"/>
  <c r="T2243" i="6"/>
  <c r="T2244" i="6"/>
  <c r="T2245" i="6"/>
  <c r="T2246" i="6"/>
  <c r="T2247" i="6"/>
  <c r="T2248" i="6"/>
  <c r="T2249" i="6"/>
  <c r="T2250" i="6"/>
  <c r="T2251" i="6"/>
  <c r="T2252" i="6"/>
  <c r="T2253" i="6"/>
  <c r="T2254" i="6"/>
  <c r="T2255" i="6"/>
  <c r="T2256" i="6"/>
  <c r="T2257" i="6"/>
  <c r="T2258" i="6"/>
  <c r="T2259" i="6"/>
  <c r="T2260" i="6"/>
  <c r="T2261" i="6"/>
  <c r="T2262" i="6"/>
  <c r="T2263" i="6"/>
  <c r="T2264" i="6"/>
  <c r="T2265" i="6"/>
  <c r="T2266" i="6"/>
  <c r="T2267" i="6"/>
  <c r="T2268" i="6"/>
  <c r="T2269" i="6"/>
  <c r="T2270" i="6"/>
  <c r="T2271" i="6"/>
  <c r="T2272" i="6"/>
  <c r="T2273" i="6"/>
  <c r="T2274" i="6"/>
  <c r="T2275" i="6"/>
  <c r="T2276" i="6"/>
  <c r="T2277" i="6"/>
  <c r="T2278" i="6"/>
  <c r="T2279" i="6"/>
  <c r="T2280" i="6"/>
  <c r="T2281" i="6"/>
  <c r="T2282" i="6"/>
  <c r="T2283" i="6"/>
  <c r="T2284" i="6"/>
  <c r="T2285" i="6"/>
  <c r="T2286" i="6"/>
  <c r="T2287" i="6"/>
  <c r="T2288" i="6"/>
  <c r="T2289" i="6"/>
  <c r="T2290" i="6"/>
  <c r="T2291" i="6"/>
  <c r="T2292" i="6"/>
  <c r="T2293" i="6"/>
  <c r="T2294" i="6"/>
  <c r="T2295" i="6"/>
  <c r="T2296" i="6"/>
  <c r="T2297" i="6"/>
  <c r="T2298" i="6"/>
  <c r="T2299" i="6"/>
  <c r="T2300" i="6"/>
  <c r="T2301" i="6"/>
  <c r="T2302" i="6"/>
  <c r="T2303" i="6"/>
  <c r="T2304" i="6"/>
  <c r="T2305" i="6"/>
  <c r="T2306" i="6"/>
  <c r="T2307" i="6"/>
  <c r="T2308" i="6"/>
  <c r="T2309" i="6"/>
  <c r="T2310" i="6"/>
  <c r="T2311" i="6"/>
  <c r="T2312" i="6"/>
  <c r="T2313" i="6"/>
  <c r="T2314" i="6"/>
  <c r="T2315" i="6"/>
  <c r="T2316" i="6"/>
  <c r="T2317" i="6"/>
  <c r="T2318" i="6"/>
  <c r="T2319" i="6"/>
  <c r="T2320" i="6"/>
  <c r="T2321" i="6"/>
  <c r="T2322" i="6"/>
  <c r="T2323" i="6"/>
  <c r="T2324" i="6"/>
  <c r="T2325" i="6"/>
  <c r="T2326" i="6"/>
  <c r="T2327" i="6"/>
  <c r="T2328" i="6"/>
  <c r="T2329" i="6"/>
  <c r="T2330" i="6"/>
  <c r="T2331" i="6"/>
  <c r="T2332" i="6"/>
  <c r="T2333" i="6"/>
  <c r="T2334" i="6"/>
  <c r="T2335" i="6"/>
  <c r="T2336" i="6"/>
  <c r="T2337" i="6"/>
  <c r="T2338" i="6"/>
  <c r="T2339" i="6"/>
  <c r="T2340" i="6"/>
  <c r="T2341" i="6"/>
  <c r="T2342" i="6"/>
  <c r="T2343" i="6"/>
  <c r="T2344" i="6"/>
  <c r="T2345" i="6"/>
  <c r="T2346" i="6"/>
  <c r="T2347" i="6"/>
  <c r="T2348" i="6"/>
  <c r="T2349" i="6"/>
  <c r="T2350" i="6"/>
  <c r="T2351" i="6"/>
  <c r="T2352" i="6"/>
  <c r="T2353" i="6"/>
  <c r="T2354" i="6"/>
  <c r="T2355" i="6"/>
  <c r="T2356" i="6"/>
  <c r="T2357" i="6"/>
  <c r="T2358" i="6"/>
  <c r="T2359" i="6"/>
  <c r="T2360" i="6"/>
  <c r="T2361" i="6"/>
  <c r="T2362" i="6"/>
  <c r="T2363" i="6"/>
  <c r="T2364" i="6"/>
  <c r="T2365" i="6"/>
  <c r="T2366" i="6"/>
  <c r="T2367" i="6"/>
  <c r="T2368" i="6"/>
  <c r="T2369" i="6"/>
  <c r="T2370" i="6"/>
  <c r="T2371" i="6"/>
  <c r="T2372" i="6"/>
  <c r="T2373" i="6"/>
  <c r="T2374" i="6"/>
  <c r="T2375" i="6"/>
  <c r="T2376" i="6"/>
  <c r="T2377" i="6"/>
  <c r="T2378" i="6"/>
  <c r="T2379" i="6"/>
  <c r="T2380" i="6"/>
  <c r="T2381" i="6"/>
  <c r="T2382" i="6"/>
  <c r="T2383" i="6"/>
  <c r="T2384" i="6"/>
  <c r="T2385" i="6"/>
  <c r="T2386" i="6"/>
  <c r="T2387" i="6"/>
  <c r="T2388" i="6"/>
  <c r="T2389" i="6"/>
  <c r="T2390" i="6"/>
  <c r="T2391" i="6"/>
  <c r="T2392" i="6"/>
  <c r="T2393" i="6"/>
  <c r="T2394" i="6"/>
  <c r="T2395" i="6"/>
  <c r="T2396" i="6"/>
  <c r="T2397" i="6"/>
  <c r="T2398" i="6"/>
  <c r="T2399" i="6"/>
  <c r="T2400" i="6"/>
  <c r="T2401" i="6"/>
  <c r="T2402" i="6"/>
  <c r="T2403" i="6"/>
  <c r="T2404" i="6"/>
  <c r="T2405" i="6"/>
  <c r="T2406" i="6"/>
  <c r="T2407" i="6"/>
  <c r="T2408" i="6"/>
  <c r="T2409" i="6"/>
  <c r="T2410" i="6"/>
  <c r="T2411" i="6"/>
  <c r="T2412" i="6"/>
  <c r="T2413" i="6"/>
  <c r="T2414" i="6"/>
  <c r="T2415" i="6"/>
  <c r="T2416" i="6"/>
  <c r="T2417" i="6"/>
  <c r="T2418" i="6"/>
  <c r="T2419" i="6"/>
  <c r="T2420" i="6"/>
  <c r="T2421" i="6"/>
  <c r="T2422" i="6"/>
  <c r="T2423" i="6"/>
  <c r="T2424" i="6"/>
  <c r="T2425" i="6"/>
  <c r="T2426" i="6"/>
  <c r="T2427" i="6"/>
  <c r="T2428" i="6"/>
  <c r="T2429" i="6"/>
  <c r="T2430" i="6"/>
  <c r="T2431" i="6"/>
  <c r="T2432" i="6"/>
  <c r="T2433" i="6"/>
  <c r="T2434" i="6"/>
  <c r="T2435" i="6"/>
  <c r="T2436" i="6"/>
  <c r="T2437" i="6"/>
  <c r="T2438" i="6"/>
  <c r="T2439" i="6"/>
  <c r="T2440" i="6"/>
  <c r="T2441" i="6"/>
  <c r="T2442" i="6"/>
  <c r="T2443" i="6"/>
  <c r="T2444" i="6"/>
  <c r="T2445" i="6"/>
  <c r="T2446" i="6"/>
  <c r="T2447" i="6"/>
  <c r="T2448" i="6"/>
  <c r="T2449" i="6"/>
  <c r="T2450" i="6"/>
  <c r="T2451" i="6"/>
  <c r="T2452" i="6"/>
  <c r="T2453" i="6"/>
  <c r="T2454" i="6"/>
  <c r="T2455" i="6"/>
  <c r="T2456" i="6"/>
  <c r="T2457" i="6"/>
  <c r="T2458" i="6"/>
  <c r="T2459" i="6"/>
  <c r="T2460" i="6"/>
  <c r="T2461" i="6"/>
  <c r="T2462" i="6"/>
  <c r="T2463" i="6"/>
  <c r="T2464" i="6"/>
  <c r="T2465" i="6"/>
  <c r="T2466" i="6"/>
  <c r="T2467" i="6"/>
  <c r="T2468" i="6"/>
  <c r="T2469" i="6"/>
  <c r="T2470" i="6"/>
  <c r="T2471" i="6"/>
  <c r="T2472" i="6"/>
  <c r="T2473" i="6"/>
  <c r="T2474" i="6"/>
  <c r="T2475" i="6"/>
  <c r="T2476" i="6"/>
  <c r="T2477" i="6"/>
  <c r="T2478" i="6"/>
  <c r="T2479" i="6"/>
  <c r="T2480" i="6"/>
  <c r="T2481" i="6"/>
  <c r="T2482" i="6"/>
  <c r="T2483" i="6"/>
  <c r="T2484" i="6"/>
  <c r="T2485" i="6"/>
  <c r="T2486" i="6"/>
  <c r="T2487" i="6"/>
  <c r="T2488" i="6"/>
  <c r="T2489" i="6"/>
  <c r="T2490" i="6"/>
  <c r="T2491" i="6"/>
  <c r="T2492" i="6"/>
  <c r="T2493" i="6"/>
  <c r="T2494" i="6"/>
  <c r="T2495" i="6"/>
  <c r="T2496" i="6"/>
  <c r="T2497" i="6"/>
  <c r="T2498" i="6"/>
  <c r="T2499" i="6"/>
  <c r="T2500" i="6"/>
  <c r="T2501" i="6"/>
  <c r="T2502" i="6"/>
  <c r="T2503" i="6"/>
  <c r="T2504" i="6"/>
  <c r="T2505" i="6"/>
  <c r="T2506" i="6"/>
  <c r="T2507" i="6"/>
  <c r="T2508" i="6"/>
  <c r="T2509" i="6"/>
  <c r="T2510" i="6"/>
  <c r="T2511" i="6"/>
  <c r="T2512" i="6"/>
  <c r="T2513" i="6"/>
  <c r="T2514" i="6"/>
  <c r="T2515" i="6"/>
  <c r="T2516" i="6"/>
  <c r="T2517" i="6"/>
  <c r="T2518" i="6"/>
  <c r="T2519" i="6"/>
  <c r="T2520" i="6"/>
  <c r="T2521" i="6"/>
  <c r="T2522" i="6"/>
  <c r="T2523" i="6"/>
  <c r="T2524" i="6"/>
  <c r="T2525" i="6"/>
  <c r="T2526" i="6"/>
  <c r="T2527" i="6"/>
  <c r="T2528" i="6"/>
  <c r="T2529" i="6"/>
  <c r="T2530" i="6"/>
  <c r="T2531" i="6"/>
  <c r="T2532" i="6"/>
  <c r="T2533" i="6"/>
  <c r="T2534" i="6"/>
  <c r="T2535" i="6"/>
  <c r="T2536" i="6"/>
  <c r="T2537" i="6"/>
  <c r="T2538" i="6"/>
  <c r="T2539" i="6"/>
  <c r="T2540" i="6"/>
  <c r="T2541" i="6"/>
  <c r="T2542" i="6"/>
  <c r="T2543" i="6"/>
  <c r="T2544" i="6"/>
  <c r="T2545" i="6"/>
  <c r="T2546" i="6"/>
  <c r="T2547" i="6"/>
  <c r="T2548" i="6"/>
  <c r="T2549" i="6"/>
  <c r="T2550" i="6"/>
  <c r="T2551" i="6"/>
  <c r="T2552" i="6"/>
  <c r="T2553" i="6"/>
  <c r="T2554" i="6"/>
  <c r="T2555" i="6"/>
  <c r="T2556" i="6"/>
  <c r="T2557" i="6"/>
  <c r="T2558" i="6"/>
  <c r="T2559" i="6"/>
  <c r="T2560" i="6"/>
  <c r="T2561" i="6"/>
  <c r="T2562" i="6"/>
  <c r="T2563" i="6"/>
  <c r="T2564" i="6"/>
  <c r="T2565" i="6"/>
  <c r="T2566" i="6"/>
  <c r="T2567" i="6"/>
  <c r="T2568" i="6"/>
  <c r="T2569" i="6"/>
  <c r="T2570" i="6"/>
  <c r="T2571" i="6"/>
  <c r="T2572" i="6"/>
  <c r="T2573" i="6"/>
  <c r="T2574" i="6"/>
  <c r="T2575" i="6"/>
  <c r="T2576" i="6"/>
  <c r="T2577" i="6"/>
  <c r="T2578" i="6"/>
  <c r="T2579" i="6"/>
  <c r="T2580" i="6"/>
  <c r="T2581" i="6"/>
  <c r="T2582" i="6"/>
  <c r="T2583" i="6"/>
  <c r="T2584" i="6"/>
  <c r="T2585" i="6"/>
  <c r="T2586" i="6"/>
  <c r="T2587" i="6"/>
  <c r="T2588" i="6"/>
  <c r="T2589" i="6"/>
  <c r="T2590" i="6"/>
  <c r="T2591" i="6"/>
  <c r="T2592" i="6"/>
  <c r="T2593" i="6"/>
  <c r="T2594" i="6"/>
  <c r="T2595" i="6"/>
  <c r="T2596" i="6"/>
  <c r="T2597" i="6"/>
  <c r="T2598" i="6"/>
  <c r="T2599" i="6"/>
  <c r="T2600" i="6"/>
  <c r="T2601" i="6"/>
  <c r="T2602" i="6"/>
  <c r="T2603" i="6"/>
  <c r="T2604" i="6"/>
  <c r="T2605" i="6"/>
  <c r="T2606" i="6"/>
  <c r="T2607" i="6"/>
  <c r="T2608" i="6"/>
  <c r="T2609" i="6"/>
  <c r="T2610" i="6"/>
  <c r="T2611" i="6"/>
  <c r="T2612" i="6"/>
  <c r="T2613" i="6"/>
  <c r="T2614" i="6"/>
  <c r="T2615" i="6"/>
  <c r="T2616" i="6"/>
  <c r="T2617" i="6"/>
  <c r="T2618" i="6"/>
  <c r="T2619" i="6"/>
  <c r="T2620" i="6"/>
  <c r="T2621" i="6"/>
  <c r="T2622" i="6"/>
  <c r="T2623" i="6"/>
  <c r="T2624" i="6"/>
  <c r="T2625" i="6"/>
  <c r="T2626" i="6"/>
  <c r="T2627" i="6"/>
  <c r="T2628" i="6"/>
  <c r="T2629" i="6"/>
  <c r="T2630" i="6"/>
  <c r="T2631" i="6"/>
  <c r="T2632" i="6"/>
  <c r="T2633" i="6"/>
  <c r="T2634" i="6"/>
  <c r="T2635" i="6"/>
  <c r="T2636" i="6"/>
  <c r="T2637" i="6"/>
  <c r="T2638" i="6"/>
  <c r="T2639" i="6"/>
  <c r="T2640" i="6"/>
  <c r="T2641" i="6"/>
  <c r="T2642" i="6"/>
  <c r="T2643" i="6"/>
  <c r="T2644" i="6"/>
  <c r="T2645" i="6"/>
  <c r="T2646" i="6"/>
  <c r="T2647" i="6"/>
  <c r="T2648" i="6"/>
  <c r="T2649" i="6"/>
  <c r="T2650" i="6"/>
  <c r="T2651" i="6"/>
  <c r="T2652" i="6"/>
  <c r="T2653" i="6"/>
  <c r="T2654" i="6"/>
  <c r="T2655" i="6"/>
  <c r="T2656" i="6"/>
  <c r="T2657" i="6"/>
  <c r="T2658" i="6"/>
  <c r="T2659" i="6"/>
  <c r="T2660" i="6"/>
  <c r="T2661" i="6"/>
  <c r="T2662" i="6"/>
  <c r="T2663" i="6"/>
  <c r="T2664" i="6"/>
  <c r="T2665" i="6"/>
  <c r="T2666" i="6"/>
  <c r="T2667" i="6"/>
  <c r="T2668" i="6"/>
  <c r="T2669" i="6"/>
  <c r="T2670" i="6"/>
  <c r="T2671" i="6"/>
  <c r="T2672" i="6"/>
  <c r="T2673" i="6"/>
  <c r="T2674" i="6"/>
  <c r="T2675" i="6"/>
  <c r="T2676" i="6"/>
  <c r="T2677" i="6"/>
  <c r="T2678" i="6"/>
  <c r="T2679" i="6"/>
  <c r="T2680" i="6"/>
  <c r="T2681" i="6"/>
  <c r="T2682" i="6"/>
  <c r="T2683" i="6"/>
  <c r="T2684" i="6"/>
  <c r="T2685" i="6"/>
  <c r="T2686" i="6"/>
  <c r="T2687" i="6"/>
  <c r="T2688" i="6"/>
  <c r="T2689" i="6"/>
  <c r="T2690" i="6"/>
  <c r="T2691" i="6"/>
  <c r="T2692" i="6"/>
  <c r="T2693" i="6"/>
  <c r="T2694" i="6"/>
  <c r="T2695" i="6"/>
  <c r="T2696" i="6"/>
  <c r="T2697" i="6"/>
  <c r="T2698" i="6"/>
  <c r="T2699" i="6"/>
  <c r="T2700" i="6"/>
  <c r="T2701" i="6"/>
  <c r="T2702" i="6"/>
  <c r="T2703" i="6"/>
  <c r="T2704" i="6"/>
  <c r="T2705" i="6"/>
  <c r="T2706" i="6"/>
  <c r="T2707" i="6"/>
  <c r="T2708" i="6"/>
  <c r="T2709" i="6"/>
  <c r="T2710" i="6"/>
  <c r="T2711" i="6"/>
  <c r="T2712" i="6"/>
  <c r="T2713" i="6"/>
  <c r="T2714" i="6"/>
  <c r="T2715" i="6"/>
  <c r="T2716" i="6"/>
  <c r="T2717" i="6"/>
  <c r="T2718" i="6"/>
  <c r="T2719" i="6"/>
  <c r="T2720" i="6"/>
  <c r="T2721" i="6"/>
  <c r="T2722" i="6"/>
  <c r="T2723" i="6"/>
  <c r="T2724" i="6"/>
  <c r="T2725" i="6"/>
  <c r="T2726" i="6"/>
  <c r="T2727" i="6"/>
  <c r="T2728" i="6"/>
  <c r="T2729" i="6"/>
  <c r="T2730" i="6"/>
  <c r="T2731" i="6"/>
  <c r="T2732" i="6"/>
  <c r="T2733" i="6"/>
  <c r="T2734" i="6"/>
  <c r="T2735" i="6"/>
  <c r="T2736" i="6"/>
  <c r="T2737" i="6"/>
  <c r="T2738" i="6"/>
  <c r="T2739" i="6"/>
  <c r="T2740" i="6"/>
  <c r="T2741" i="6"/>
  <c r="T2742" i="6"/>
  <c r="T2743" i="6"/>
  <c r="T2744" i="6"/>
  <c r="T2745" i="6"/>
  <c r="T2746" i="6"/>
  <c r="T2747" i="6"/>
  <c r="T2748" i="6"/>
  <c r="T2749" i="6"/>
  <c r="T2750" i="6"/>
  <c r="T2751" i="6"/>
  <c r="T2752" i="6"/>
  <c r="T2753" i="6"/>
  <c r="T2754" i="6"/>
  <c r="T2755" i="6"/>
  <c r="T2756" i="6"/>
  <c r="T2757" i="6"/>
  <c r="T2758" i="6"/>
  <c r="T2759" i="6"/>
  <c r="T2760" i="6"/>
  <c r="T2761" i="6"/>
  <c r="T2762" i="6"/>
  <c r="T2763" i="6"/>
  <c r="T2764" i="6"/>
  <c r="T2765" i="6"/>
  <c r="T2766" i="6"/>
  <c r="T2767" i="6"/>
  <c r="T2768" i="6"/>
  <c r="T2769" i="6"/>
  <c r="T2770" i="6"/>
  <c r="T2771" i="6"/>
  <c r="T2772" i="6"/>
  <c r="T2773" i="6"/>
  <c r="T2774" i="6"/>
  <c r="T2775" i="6"/>
  <c r="T2776" i="6"/>
  <c r="T2777" i="6"/>
  <c r="T2778" i="6"/>
  <c r="T2779" i="6"/>
  <c r="T2780" i="6"/>
  <c r="T2781" i="6"/>
  <c r="T2782" i="6"/>
  <c r="T2783" i="6"/>
  <c r="T2784" i="6"/>
  <c r="T2785" i="6"/>
  <c r="T2786" i="6"/>
  <c r="T2787" i="6"/>
  <c r="T2788" i="6"/>
  <c r="T2789" i="6"/>
  <c r="T2790" i="6"/>
  <c r="T2791" i="6"/>
  <c r="T2792" i="6"/>
  <c r="T2793" i="6"/>
  <c r="T2794" i="6"/>
  <c r="T2795" i="6"/>
  <c r="T2796" i="6"/>
  <c r="T2797" i="6"/>
  <c r="T2798" i="6"/>
  <c r="T2799" i="6"/>
  <c r="T2800" i="6"/>
  <c r="T2801" i="6"/>
  <c r="T2802" i="6"/>
  <c r="T2803" i="6"/>
  <c r="T2804" i="6"/>
  <c r="T2805" i="6"/>
  <c r="T2806" i="6"/>
  <c r="T2807" i="6"/>
  <c r="T2808" i="6"/>
  <c r="T2809" i="6"/>
  <c r="T2810" i="6"/>
  <c r="T2811" i="6"/>
  <c r="T2812" i="6"/>
  <c r="T2813" i="6"/>
  <c r="T2814" i="6"/>
  <c r="T2815" i="6"/>
  <c r="T2816" i="6"/>
  <c r="T2817" i="6"/>
  <c r="T2818" i="6"/>
  <c r="T2819" i="6"/>
  <c r="T2820" i="6"/>
  <c r="T2821" i="6"/>
  <c r="T2822" i="6"/>
  <c r="T2823" i="6"/>
  <c r="T2824" i="6"/>
  <c r="T2825" i="6"/>
  <c r="T2826" i="6"/>
  <c r="T2827" i="6"/>
  <c r="T2828" i="6"/>
  <c r="T2829" i="6"/>
  <c r="T2830" i="6"/>
  <c r="T2831" i="6"/>
  <c r="T2832" i="6"/>
  <c r="T2833" i="6"/>
  <c r="T2834" i="6"/>
  <c r="T2835" i="6"/>
  <c r="T2836" i="6"/>
  <c r="T2837" i="6"/>
  <c r="T2838" i="6"/>
  <c r="T2839" i="6"/>
  <c r="T2840" i="6"/>
  <c r="T2841" i="6"/>
  <c r="T2842" i="6"/>
  <c r="T2843" i="6"/>
  <c r="T2844" i="6"/>
  <c r="T2845" i="6"/>
  <c r="T2846" i="6"/>
  <c r="T2847" i="6"/>
  <c r="T2848" i="6"/>
  <c r="T2849" i="6"/>
  <c r="T2850" i="6"/>
  <c r="T2851" i="6"/>
  <c r="T2852" i="6"/>
  <c r="T2853" i="6"/>
  <c r="T2854" i="6"/>
  <c r="T2855" i="6"/>
  <c r="T2856" i="6"/>
  <c r="T2857" i="6"/>
  <c r="T2858" i="6"/>
  <c r="T2859" i="6"/>
  <c r="T2860" i="6"/>
  <c r="T2861" i="6"/>
  <c r="T2862" i="6"/>
  <c r="T2863" i="6"/>
  <c r="T2864" i="6"/>
  <c r="T2865" i="6"/>
  <c r="T2866" i="6"/>
  <c r="T2867" i="6"/>
  <c r="T2868" i="6"/>
  <c r="T2869" i="6"/>
  <c r="T2870" i="6"/>
  <c r="T2871" i="6"/>
  <c r="T2872" i="6"/>
  <c r="T2873" i="6"/>
  <c r="T2874" i="6"/>
  <c r="T2875" i="6"/>
  <c r="T2876" i="6"/>
  <c r="T2877" i="6"/>
  <c r="T2878" i="6"/>
  <c r="T2879" i="6"/>
  <c r="T2880" i="6"/>
  <c r="T2881" i="6"/>
  <c r="T2882" i="6"/>
  <c r="T2883" i="6"/>
  <c r="T2884" i="6"/>
  <c r="T2885" i="6"/>
  <c r="T2886" i="6"/>
  <c r="T2887" i="6"/>
  <c r="T2888" i="6"/>
  <c r="T2889" i="6"/>
  <c r="T2890" i="6"/>
  <c r="T2891" i="6"/>
  <c r="T2892" i="6"/>
  <c r="T2893" i="6"/>
  <c r="T2894" i="6"/>
  <c r="T2895" i="6"/>
  <c r="T2896" i="6"/>
  <c r="T2897" i="6"/>
  <c r="T2898" i="6"/>
  <c r="T2899" i="6"/>
  <c r="T2900" i="6"/>
  <c r="T2901" i="6"/>
  <c r="T2902" i="6"/>
  <c r="T2903" i="6"/>
  <c r="T2904" i="6"/>
  <c r="T2905" i="6"/>
  <c r="T2906" i="6"/>
  <c r="T2907" i="6"/>
  <c r="T2908" i="6"/>
  <c r="T2909" i="6"/>
  <c r="T2910" i="6"/>
  <c r="T2911" i="6"/>
  <c r="T2912" i="6"/>
  <c r="T2913" i="6"/>
  <c r="T2914" i="6"/>
  <c r="T2915" i="6"/>
  <c r="T2916" i="6"/>
  <c r="T2917" i="6"/>
  <c r="T2918" i="6"/>
  <c r="T2919" i="6"/>
  <c r="T2920" i="6"/>
  <c r="T2921" i="6"/>
  <c r="T2922" i="6"/>
  <c r="T2923" i="6"/>
  <c r="T2924" i="6"/>
  <c r="T2925" i="6"/>
  <c r="T2926" i="6"/>
  <c r="T2927" i="6"/>
  <c r="T2928" i="6"/>
  <c r="T2929" i="6"/>
  <c r="T2930" i="6"/>
  <c r="T2931" i="6"/>
  <c r="T2932" i="6"/>
  <c r="T2933" i="6"/>
  <c r="T2934" i="6"/>
  <c r="T2935" i="6"/>
  <c r="T2936" i="6"/>
  <c r="T2937" i="6"/>
  <c r="T2938" i="6"/>
  <c r="T2939" i="6"/>
  <c r="T2940" i="6"/>
  <c r="T2941" i="6"/>
  <c r="T2942" i="6"/>
  <c r="T2943" i="6"/>
  <c r="T2944" i="6"/>
  <c r="T2945" i="6"/>
  <c r="T2946" i="6"/>
  <c r="T2947" i="6"/>
  <c r="T2948" i="6"/>
  <c r="T2949" i="6"/>
  <c r="T2950" i="6"/>
  <c r="T2951" i="6"/>
  <c r="T2952" i="6"/>
  <c r="T2953" i="6"/>
  <c r="T2954" i="6"/>
  <c r="T2955" i="6"/>
  <c r="T2956" i="6"/>
  <c r="T2957" i="6"/>
  <c r="T2958" i="6"/>
  <c r="T2959" i="6"/>
  <c r="T2960" i="6"/>
  <c r="T2961" i="6"/>
  <c r="T2962" i="6"/>
  <c r="T2963" i="6"/>
  <c r="T2964" i="6"/>
  <c r="T2965" i="6"/>
  <c r="T2966" i="6"/>
  <c r="T2967" i="6"/>
  <c r="T2968" i="6"/>
  <c r="T2969" i="6"/>
  <c r="T2970" i="6"/>
  <c r="T2971" i="6"/>
  <c r="T2972" i="6"/>
  <c r="T2973" i="6"/>
  <c r="T2974" i="6"/>
  <c r="T2975" i="6"/>
  <c r="T2976" i="6"/>
  <c r="T2977" i="6"/>
  <c r="T2978" i="6"/>
  <c r="T2979" i="6"/>
  <c r="T2980" i="6"/>
  <c r="T2981" i="6"/>
  <c r="T2982" i="6"/>
  <c r="T2983" i="6"/>
  <c r="T2984" i="6"/>
  <c r="T2985" i="6"/>
  <c r="T2986" i="6"/>
  <c r="T2987" i="6"/>
  <c r="T2988" i="6"/>
  <c r="T2989" i="6"/>
  <c r="T2990" i="6"/>
  <c r="T2991" i="6"/>
  <c r="T2992" i="6"/>
  <c r="T2993" i="6"/>
  <c r="T2994" i="6"/>
  <c r="T2995" i="6"/>
  <c r="T2996" i="6"/>
  <c r="T2997" i="6"/>
  <c r="T2998" i="6"/>
  <c r="T2999" i="6"/>
  <c r="T3000" i="6"/>
  <c r="T3001" i="6"/>
  <c r="T3002" i="6"/>
  <c r="T3003" i="6"/>
  <c r="T3004" i="6"/>
  <c r="T3005" i="6"/>
  <c r="T3006" i="6"/>
  <c r="T3007" i="6"/>
  <c r="T3008" i="6"/>
  <c r="T3009" i="6"/>
  <c r="T3010" i="6"/>
  <c r="T3011" i="6"/>
  <c r="T3012" i="6"/>
  <c r="T3013" i="6"/>
  <c r="T3014" i="6"/>
  <c r="T3015" i="6"/>
  <c r="T3016" i="6"/>
  <c r="T3017" i="6"/>
  <c r="T3018" i="6"/>
  <c r="T3019" i="6"/>
  <c r="T3020" i="6"/>
  <c r="T3021" i="6"/>
  <c r="T3022" i="6"/>
  <c r="T3023" i="6"/>
  <c r="T3024" i="6"/>
  <c r="T3025" i="6"/>
  <c r="T3026" i="6"/>
  <c r="T3027" i="6"/>
  <c r="T3028" i="6"/>
  <c r="T3029" i="6"/>
  <c r="T3030" i="6"/>
  <c r="T3031" i="6"/>
  <c r="T3032" i="6"/>
  <c r="T3033" i="6"/>
  <c r="T3034" i="6"/>
  <c r="T3035" i="6"/>
  <c r="T3036" i="6"/>
  <c r="T3037" i="6"/>
  <c r="T3038" i="6"/>
  <c r="T3039" i="6"/>
  <c r="T3040" i="6"/>
  <c r="T3041" i="6"/>
  <c r="T3042" i="6"/>
  <c r="T3043" i="6"/>
  <c r="T3044" i="6"/>
  <c r="T3045" i="6"/>
  <c r="T3046" i="6"/>
  <c r="T3047" i="6"/>
  <c r="T3048" i="6"/>
  <c r="T3049" i="6"/>
  <c r="T3050" i="6"/>
  <c r="T3051" i="6"/>
  <c r="T3052" i="6"/>
  <c r="T3053" i="6"/>
  <c r="T3054" i="6"/>
  <c r="T3055" i="6"/>
  <c r="T3056" i="6"/>
  <c r="T3057" i="6"/>
  <c r="T3058" i="6"/>
  <c r="T3059" i="6"/>
  <c r="T3060" i="6"/>
  <c r="T3061" i="6"/>
  <c r="T3062" i="6"/>
  <c r="T3063" i="6"/>
  <c r="T3064" i="6"/>
  <c r="T3065" i="6"/>
  <c r="T3066" i="6"/>
  <c r="T3067" i="6"/>
  <c r="T3068" i="6"/>
  <c r="T3069" i="6"/>
  <c r="T3070" i="6"/>
  <c r="T3071" i="6"/>
  <c r="T3072" i="6"/>
  <c r="T3073" i="6"/>
  <c r="T3074" i="6"/>
  <c r="T3075" i="6"/>
  <c r="T3076" i="6"/>
  <c r="T3077" i="6"/>
  <c r="T3078" i="6"/>
  <c r="T3079" i="6"/>
  <c r="T3080" i="6"/>
  <c r="T3081" i="6"/>
  <c r="T3082" i="6"/>
  <c r="T3083" i="6"/>
  <c r="T3084" i="6"/>
  <c r="T3085" i="6"/>
  <c r="T3086" i="6"/>
  <c r="T3087" i="6"/>
  <c r="T3088" i="6"/>
  <c r="T3089" i="6"/>
  <c r="T3090" i="6"/>
  <c r="T3091" i="6"/>
  <c r="T3092" i="6"/>
  <c r="T3093" i="6"/>
  <c r="T3094" i="6"/>
  <c r="T3095" i="6"/>
  <c r="T3096" i="6"/>
  <c r="T3097" i="6"/>
  <c r="T3098" i="6"/>
  <c r="T3099" i="6"/>
  <c r="T3100" i="6"/>
  <c r="T3101" i="6"/>
  <c r="T3102" i="6"/>
  <c r="T3103" i="6"/>
  <c r="T3104" i="6"/>
  <c r="T3105" i="6"/>
  <c r="T3106" i="6"/>
  <c r="T3107" i="6"/>
  <c r="T3108" i="6"/>
  <c r="T3109" i="6"/>
  <c r="T3110" i="6"/>
  <c r="T3111" i="6"/>
  <c r="T3112" i="6"/>
  <c r="T3113" i="6"/>
  <c r="T3114" i="6"/>
  <c r="T3115" i="6"/>
  <c r="T3116" i="6"/>
  <c r="T3117" i="6"/>
  <c r="T3118" i="6"/>
  <c r="T3119" i="6"/>
  <c r="T3120" i="6"/>
  <c r="T3121" i="6"/>
  <c r="T3122" i="6"/>
  <c r="T3123" i="6"/>
  <c r="T3124" i="6"/>
  <c r="T3125" i="6"/>
  <c r="T3126" i="6"/>
  <c r="T3127" i="6"/>
  <c r="T3128" i="6"/>
  <c r="T3129" i="6"/>
  <c r="T3130" i="6"/>
  <c r="T3131" i="6"/>
  <c r="T3132" i="6"/>
  <c r="T3133" i="6"/>
  <c r="T3134" i="6"/>
  <c r="T3135" i="6"/>
  <c r="T3136" i="6"/>
  <c r="T3137" i="6"/>
  <c r="T3138" i="6"/>
  <c r="T3139" i="6"/>
  <c r="T3140" i="6"/>
  <c r="T3141" i="6"/>
  <c r="T3142" i="6"/>
  <c r="T3143" i="6"/>
  <c r="T3144" i="6"/>
  <c r="T3145" i="6"/>
  <c r="T3146" i="6"/>
  <c r="T3147" i="6"/>
  <c r="T3148" i="6"/>
  <c r="T3149" i="6"/>
  <c r="T3150" i="6"/>
  <c r="T3151" i="6"/>
  <c r="T3152" i="6"/>
  <c r="T3153" i="6"/>
  <c r="T3154" i="6"/>
  <c r="T3155" i="6"/>
  <c r="T3156" i="6"/>
  <c r="T3157" i="6"/>
  <c r="T3158" i="6"/>
  <c r="T3159" i="6"/>
  <c r="T3160" i="6"/>
  <c r="T3161" i="6"/>
  <c r="T3162" i="6"/>
  <c r="T3163" i="6"/>
  <c r="T3164" i="6"/>
  <c r="T3165" i="6"/>
  <c r="T3166" i="6"/>
  <c r="T3167" i="6"/>
  <c r="T3168" i="6"/>
  <c r="T3169" i="6"/>
  <c r="T3170" i="6"/>
  <c r="T3171" i="6"/>
  <c r="T3172" i="6"/>
  <c r="T3173" i="6"/>
  <c r="T3174" i="6"/>
  <c r="T3175" i="6"/>
  <c r="T3176" i="6"/>
  <c r="T3177" i="6"/>
  <c r="T3178" i="6"/>
  <c r="T3179" i="6"/>
  <c r="T3180" i="6"/>
  <c r="T3181" i="6"/>
  <c r="T3182" i="6"/>
  <c r="T3183" i="6"/>
  <c r="T3184" i="6"/>
  <c r="T3185" i="6"/>
  <c r="T3186" i="6"/>
  <c r="T3187" i="6"/>
  <c r="T3188" i="6"/>
  <c r="T3189" i="6"/>
  <c r="T3190" i="6"/>
  <c r="T3191" i="6"/>
  <c r="T3192" i="6"/>
  <c r="T3193" i="6"/>
  <c r="T3194" i="6"/>
  <c r="T3195" i="6"/>
  <c r="T3196" i="6"/>
  <c r="T3197" i="6"/>
  <c r="T3198" i="6"/>
  <c r="T3199" i="6"/>
  <c r="T3200" i="6"/>
  <c r="T3201" i="6"/>
  <c r="T3202" i="6"/>
  <c r="T3203" i="6"/>
  <c r="T3204" i="6"/>
  <c r="T3205" i="6"/>
  <c r="T3206" i="6"/>
  <c r="T3207" i="6"/>
  <c r="T3208" i="6"/>
  <c r="T3209" i="6"/>
  <c r="T3210" i="6"/>
  <c r="T3211" i="6"/>
  <c r="T3212" i="6"/>
  <c r="T3213" i="6"/>
  <c r="T3214" i="6"/>
  <c r="T3215" i="6"/>
  <c r="T3216" i="6"/>
  <c r="T3217" i="6"/>
  <c r="T3218" i="6"/>
  <c r="T3219" i="6"/>
  <c r="T3220" i="6"/>
  <c r="T3221" i="6"/>
  <c r="T3222" i="6"/>
  <c r="T3223" i="6"/>
  <c r="T3224" i="6"/>
  <c r="T3225" i="6"/>
  <c r="T3226" i="6"/>
  <c r="T3227" i="6"/>
  <c r="T3228" i="6"/>
  <c r="T3229" i="6"/>
  <c r="T3230" i="6"/>
  <c r="T3231" i="6"/>
  <c r="T3232" i="6"/>
  <c r="T3233" i="6"/>
  <c r="T3234" i="6"/>
  <c r="T3235" i="6"/>
  <c r="T3236" i="6"/>
  <c r="T3237" i="6"/>
  <c r="T3238" i="6"/>
  <c r="T3239" i="6"/>
  <c r="T3240" i="6"/>
  <c r="T3241" i="6"/>
  <c r="T3242" i="6"/>
  <c r="T3243" i="6"/>
  <c r="T3244" i="6"/>
  <c r="T3245" i="6"/>
  <c r="T3246" i="6"/>
  <c r="T3247" i="6"/>
  <c r="T3248" i="6"/>
  <c r="T3249" i="6"/>
  <c r="T3250" i="6"/>
  <c r="T3251" i="6"/>
  <c r="T3252" i="6"/>
  <c r="T3253" i="6"/>
  <c r="T3254" i="6"/>
  <c r="T3255" i="6"/>
  <c r="T3256" i="6"/>
  <c r="T3257" i="6"/>
  <c r="T3258" i="6"/>
  <c r="T3259" i="6"/>
  <c r="T3260" i="6"/>
  <c r="T3261" i="6"/>
  <c r="T3262" i="6"/>
  <c r="T3263" i="6"/>
  <c r="T3264" i="6"/>
  <c r="T3265" i="6"/>
  <c r="T3266" i="6"/>
  <c r="T3267" i="6"/>
  <c r="T3268" i="6"/>
  <c r="T3269" i="6"/>
  <c r="T3270" i="6"/>
  <c r="T3271" i="6"/>
  <c r="T3272" i="6"/>
  <c r="T3273" i="6"/>
  <c r="T3274" i="6"/>
  <c r="T3275" i="6"/>
  <c r="T3276" i="6"/>
  <c r="T3277" i="6"/>
  <c r="T3278" i="6"/>
  <c r="T3279" i="6"/>
  <c r="T3280" i="6"/>
  <c r="T3281" i="6"/>
  <c r="T3282" i="6"/>
  <c r="T3283" i="6"/>
  <c r="T3284" i="6"/>
  <c r="T3285" i="6"/>
  <c r="T3286" i="6"/>
  <c r="T3287" i="6"/>
  <c r="T3288" i="6"/>
  <c r="T3289" i="6"/>
  <c r="T3290" i="6"/>
  <c r="T3291" i="6"/>
  <c r="T3292" i="6"/>
  <c r="T3293" i="6"/>
  <c r="T3294" i="6"/>
  <c r="T3295" i="6"/>
  <c r="T3296" i="6"/>
  <c r="T3297" i="6"/>
  <c r="T3298" i="6"/>
  <c r="T3299" i="6"/>
  <c r="T3300" i="6"/>
  <c r="T3301" i="6"/>
  <c r="T3302" i="6"/>
  <c r="T3303" i="6"/>
  <c r="T3304" i="6"/>
  <c r="T3305" i="6"/>
  <c r="T3306" i="6"/>
  <c r="T3307" i="6"/>
  <c r="T3308" i="6"/>
  <c r="T3309" i="6"/>
  <c r="T3310" i="6"/>
  <c r="T3311" i="6"/>
  <c r="T3312" i="6"/>
  <c r="T3313" i="6"/>
  <c r="T3314" i="6"/>
  <c r="T3315" i="6"/>
  <c r="T3316" i="6"/>
  <c r="T3317" i="6"/>
  <c r="T3318" i="6"/>
  <c r="T3319" i="6"/>
  <c r="T3320" i="6"/>
  <c r="T3321" i="6"/>
  <c r="T3322" i="6"/>
  <c r="T3323" i="6"/>
  <c r="T3324" i="6"/>
  <c r="T3325" i="6"/>
  <c r="T3326" i="6"/>
  <c r="T3327" i="6"/>
  <c r="T3328" i="6"/>
  <c r="T3329" i="6"/>
  <c r="T3330" i="6"/>
  <c r="T3331" i="6"/>
  <c r="T3332" i="6"/>
  <c r="T3333" i="6"/>
  <c r="T3334" i="6"/>
  <c r="T3335" i="6"/>
  <c r="T3336" i="6"/>
  <c r="T3337" i="6"/>
  <c r="T3338" i="6"/>
  <c r="T3339" i="6"/>
  <c r="T3340" i="6"/>
  <c r="T3341" i="6"/>
  <c r="T3342" i="6"/>
  <c r="T3343" i="6"/>
  <c r="T3344" i="6"/>
  <c r="T3345" i="6"/>
  <c r="T3346" i="6"/>
  <c r="T3347" i="6"/>
  <c r="T3348" i="6"/>
  <c r="T3349" i="6"/>
  <c r="T3350" i="6"/>
  <c r="T3351" i="6"/>
  <c r="T3352" i="6"/>
  <c r="T3353" i="6"/>
  <c r="T3354" i="6"/>
  <c r="T3355" i="6"/>
  <c r="T3356" i="6"/>
  <c r="T3357" i="6"/>
  <c r="T3358" i="6"/>
  <c r="T3359" i="6"/>
  <c r="T3360" i="6"/>
  <c r="T3361" i="6"/>
  <c r="T3362" i="6"/>
  <c r="T3363" i="6"/>
  <c r="T3364" i="6"/>
  <c r="T3365" i="6"/>
  <c r="T3366" i="6"/>
  <c r="T3367" i="6"/>
  <c r="T3368" i="6"/>
  <c r="T3369" i="6"/>
  <c r="T3370" i="6"/>
  <c r="T3371" i="6"/>
  <c r="T3372" i="6"/>
  <c r="T3373" i="6"/>
  <c r="T3374" i="6"/>
  <c r="T3375" i="6"/>
  <c r="T3376" i="6"/>
  <c r="T3377" i="6"/>
  <c r="T3378" i="6"/>
  <c r="T3379" i="6"/>
  <c r="T3380" i="6"/>
  <c r="T3381" i="6"/>
  <c r="T3382" i="6"/>
  <c r="T3383" i="6"/>
  <c r="T3384" i="6"/>
  <c r="T3385" i="6"/>
  <c r="T3386" i="6"/>
  <c r="T3387" i="6"/>
  <c r="T3388" i="6"/>
  <c r="T3389" i="6"/>
  <c r="T3390" i="6"/>
  <c r="T3391" i="6"/>
  <c r="T3392" i="6"/>
  <c r="T3393" i="6"/>
  <c r="T3394" i="6"/>
  <c r="T3395" i="6"/>
  <c r="T3396" i="6"/>
  <c r="T3397" i="6"/>
  <c r="T3398" i="6"/>
  <c r="T3399" i="6"/>
  <c r="T3400" i="6"/>
  <c r="T3401" i="6"/>
  <c r="T3402" i="6"/>
  <c r="T3403" i="6"/>
  <c r="T3404" i="6"/>
  <c r="T3405" i="6"/>
  <c r="T3406" i="6"/>
  <c r="T3407" i="6"/>
  <c r="T3408" i="6"/>
  <c r="T3409" i="6"/>
  <c r="T3410" i="6"/>
  <c r="T3411" i="6"/>
  <c r="T3412" i="6"/>
  <c r="T3413" i="6"/>
  <c r="T3414" i="6"/>
  <c r="T3415" i="6"/>
  <c r="T3416" i="6"/>
  <c r="T3417" i="6"/>
  <c r="T3418" i="6"/>
  <c r="T3419" i="6"/>
  <c r="T3420" i="6"/>
  <c r="T3421" i="6"/>
  <c r="T3422" i="6"/>
  <c r="T3423" i="6"/>
  <c r="T3424" i="6"/>
  <c r="T3425" i="6"/>
  <c r="T3426" i="6"/>
  <c r="T3427" i="6"/>
  <c r="T3428" i="6"/>
  <c r="T3429" i="6"/>
  <c r="T3430" i="6"/>
  <c r="T3431" i="6"/>
  <c r="T3432" i="6"/>
  <c r="T3433" i="6"/>
  <c r="T3434" i="6"/>
  <c r="T3435" i="6"/>
  <c r="T3436" i="6"/>
  <c r="T3437" i="6"/>
  <c r="T3438" i="6"/>
  <c r="T3439" i="6"/>
  <c r="T3440" i="6"/>
  <c r="T3441" i="6"/>
  <c r="T3442" i="6"/>
  <c r="T3443" i="6"/>
  <c r="T3444" i="6"/>
  <c r="T3445" i="6"/>
  <c r="T3446" i="6"/>
  <c r="T3447" i="6"/>
  <c r="T3448" i="6"/>
  <c r="T3449" i="6"/>
  <c r="T3450" i="6"/>
  <c r="T3451" i="6"/>
  <c r="T3452" i="6"/>
  <c r="T3453" i="6"/>
  <c r="T3454" i="6"/>
  <c r="T3455" i="6"/>
  <c r="T3456" i="6"/>
  <c r="T3457" i="6"/>
  <c r="T3458" i="6"/>
  <c r="T3459" i="6"/>
  <c r="T3460" i="6"/>
  <c r="T3461" i="6"/>
  <c r="T3462" i="6"/>
  <c r="T3463" i="6"/>
  <c r="T3464" i="6"/>
  <c r="T3465" i="6"/>
  <c r="T3466" i="6"/>
  <c r="T3467" i="6"/>
  <c r="T3468" i="6"/>
  <c r="T3469" i="6"/>
  <c r="T3470" i="6"/>
  <c r="T3471" i="6"/>
  <c r="T3472" i="6"/>
  <c r="T3473" i="6"/>
  <c r="T3474" i="6"/>
  <c r="T3475" i="6"/>
  <c r="T3476" i="6"/>
  <c r="T3477" i="6"/>
  <c r="T3478" i="6"/>
  <c r="T3479" i="6"/>
  <c r="T3480" i="6"/>
  <c r="T3481" i="6"/>
  <c r="T3482" i="6"/>
  <c r="T3483" i="6"/>
  <c r="T3484" i="6"/>
  <c r="T3485" i="6"/>
  <c r="T3486" i="6"/>
  <c r="T3487" i="6"/>
  <c r="T3488" i="6"/>
  <c r="T3489" i="6"/>
  <c r="T3490" i="6"/>
  <c r="T3491" i="6"/>
  <c r="T3492" i="6"/>
  <c r="T3493" i="6"/>
  <c r="T3494" i="6"/>
  <c r="T3495" i="6"/>
  <c r="T3496" i="6"/>
  <c r="T3497" i="6"/>
  <c r="T3498" i="6"/>
  <c r="T3499" i="6"/>
  <c r="T3500" i="6"/>
  <c r="T3501" i="6"/>
  <c r="T3502" i="6"/>
  <c r="T3503" i="6"/>
  <c r="T3504" i="6"/>
  <c r="T3505" i="6"/>
  <c r="T3506" i="6"/>
  <c r="T3507" i="6"/>
  <c r="T3508" i="6"/>
  <c r="T3509" i="6"/>
  <c r="T3510" i="6"/>
  <c r="T3511" i="6"/>
  <c r="T3512" i="6"/>
  <c r="T3513" i="6"/>
  <c r="T3514" i="6"/>
  <c r="T3515" i="6"/>
  <c r="T3516" i="6"/>
  <c r="T3517" i="6"/>
  <c r="T3518" i="6"/>
  <c r="T3519" i="6"/>
  <c r="T3520" i="6"/>
  <c r="T3521" i="6"/>
  <c r="T3522" i="6"/>
  <c r="T3523" i="6"/>
  <c r="T3524" i="6"/>
  <c r="T3525" i="6"/>
  <c r="T3526" i="6"/>
  <c r="T3527" i="6"/>
  <c r="T3528" i="6"/>
  <c r="T3529" i="6"/>
  <c r="T3530" i="6"/>
  <c r="T3531" i="6"/>
  <c r="T3532" i="6"/>
  <c r="T3533" i="6"/>
  <c r="T3534" i="6"/>
  <c r="T3535" i="6"/>
  <c r="T3536" i="6"/>
  <c r="T3537" i="6"/>
  <c r="T3538" i="6"/>
  <c r="T3539" i="6"/>
  <c r="T3540" i="6"/>
  <c r="T3541" i="6"/>
  <c r="T3542" i="6"/>
  <c r="T3543" i="6"/>
  <c r="T3544" i="6"/>
  <c r="T3545" i="6"/>
  <c r="T3546" i="6"/>
  <c r="T3547" i="6"/>
  <c r="T3548" i="6"/>
  <c r="T3549" i="6"/>
  <c r="T3550" i="6"/>
  <c r="T3551" i="6"/>
  <c r="T3552" i="6"/>
  <c r="T3553" i="6"/>
  <c r="T3554" i="6"/>
  <c r="T3555" i="6"/>
  <c r="T3556" i="6"/>
  <c r="T3557" i="6"/>
  <c r="T3558" i="6"/>
  <c r="T3559" i="6"/>
  <c r="T3560" i="6"/>
  <c r="T3561" i="6"/>
  <c r="T3562" i="6"/>
  <c r="T3563" i="6"/>
  <c r="T3564" i="6"/>
  <c r="T3565" i="6"/>
  <c r="T3566" i="6"/>
  <c r="T3567" i="6"/>
  <c r="T3568" i="6"/>
  <c r="T3569" i="6"/>
  <c r="T3570" i="6"/>
  <c r="T3571" i="6"/>
  <c r="T3572" i="6"/>
  <c r="T3573" i="6"/>
  <c r="T3574" i="6"/>
  <c r="T3575" i="6"/>
  <c r="T3576" i="6"/>
  <c r="T3577" i="6"/>
  <c r="T3578" i="6"/>
  <c r="T3579" i="6"/>
  <c r="T3580" i="6"/>
  <c r="T3581" i="6"/>
  <c r="T3582" i="6"/>
  <c r="T3583" i="6"/>
  <c r="T3584" i="6"/>
  <c r="T3585" i="6"/>
  <c r="T3586" i="6"/>
  <c r="T3587" i="6"/>
  <c r="T3588" i="6"/>
  <c r="T3589" i="6"/>
  <c r="T3590" i="6"/>
  <c r="T3591" i="6"/>
  <c r="T3592" i="6"/>
  <c r="T3593" i="6"/>
  <c r="T3594" i="6"/>
  <c r="T3595" i="6"/>
  <c r="T3596" i="6"/>
  <c r="T3597" i="6"/>
  <c r="T3598" i="6"/>
  <c r="T3599" i="6"/>
  <c r="T3600" i="6"/>
  <c r="T3601" i="6"/>
  <c r="T3602" i="6"/>
  <c r="T3603" i="6"/>
  <c r="T3604" i="6"/>
  <c r="T3605" i="6"/>
  <c r="T3606" i="6"/>
  <c r="T3607" i="6"/>
  <c r="T3608" i="6"/>
  <c r="T3609" i="6"/>
  <c r="T3610" i="6"/>
  <c r="T3611" i="6"/>
  <c r="T3612" i="6"/>
  <c r="T3613" i="6"/>
  <c r="T3614" i="6"/>
  <c r="T3615" i="6"/>
  <c r="T3616" i="6"/>
  <c r="T3617" i="6"/>
  <c r="T3618" i="6"/>
  <c r="T3619" i="6"/>
  <c r="T3620" i="6"/>
  <c r="T3621" i="6"/>
  <c r="T3622" i="6"/>
  <c r="T3623" i="6"/>
  <c r="T3624" i="6"/>
  <c r="T3625" i="6"/>
  <c r="T3626" i="6"/>
  <c r="T3627" i="6"/>
  <c r="T3628" i="6"/>
  <c r="T3629" i="6"/>
  <c r="T3630" i="6"/>
  <c r="T3631" i="6"/>
  <c r="T3632" i="6"/>
  <c r="T3633" i="6"/>
  <c r="T3634" i="6"/>
  <c r="T3635" i="6"/>
  <c r="T3636" i="6"/>
  <c r="T3637" i="6"/>
  <c r="T3638" i="6"/>
  <c r="T3639" i="6"/>
  <c r="T3640" i="6"/>
  <c r="T3641" i="6"/>
  <c r="T3642" i="6"/>
  <c r="T3643" i="6"/>
  <c r="T3644" i="6"/>
  <c r="T3645" i="6"/>
  <c r="T3646" i="6"/>
  <c r="T3647" i="6"/>
  <c r="T3648" i="6"/>
  <c r="T3649" i="6"/>
  <c r="T3650" i="6"/>
  <c r="T3651" i="6"/>
  <c r="T3652" i="6"/>
  <c r="T3653" i="6"/>
  <c r="T3654" i="6"/>
  <c r="T3655" i="6"/>
  <c r="T3656" i="6"/>
  <c r="T3657" i="6"/>
  <c r="T3658" i="6"/>
  <c r="T3659" i="6"/>
  <c r="T3660" i="6"/>
  <c r="T3661" i="6"/>
  <c r="T3662" i="6"/>
  <c r="T3663" i="6"/>
  <c r="T3664" i="6"/>
  <c r="T3665" i="6"/>
  <c r="T3666" i="6"/>
  <c r="T3667" i="6"/>
  <c r="T3668" i="6"/>
  <c r="T3669" i="6"/>
  <c r="T3670" i="6"/>
  <c r="T3671" i="6"/>
  <c r="T3672" i="6"/>
  <c r="T3673" i="6"/>
  <c r="T3674" i="6"/>
  <c r="T3675" i="6"/>
  <c r="T3676" i="6"/>
  <c r="T3677" i="6"/>
  <c r="T3678" i="6"/>
  <c r="T3679" i="6"/>
  <c r="T3680" i="6"/>
  <c r="T3681" i="6"/>
  <c r="T3682" i="6"/>
  <c r="T3683" i="6"/>
  <c r="T3684" i="6"/>
  <c r="T3685" i="6"/>
  <c r="T3686" i="6"/>
  <c r="T3687" i="6"/>
  <c r="T3688" i="6"/>
  <c r="T3689" i="6"/>
  <c r="T3690" i="6"/>
  <c r="T3691" i="6"/>
  <c r="T3692" i="6"/>
  <c r="T3693" i="6"/>
  <c r="T3694" i="6"/>
  <c r="T3695" i="6"/>
  <c r="T3696" i="6"/>
  <c r="T3697" i="6"/>
  <c r="T3698" i="6"/>
  <c r="T3699" i="6"/>
  <c r="T3700" i="6"/>
  <c r="T3701" i="6"/>
  <c r="T3702" i="6"/>
  <c r="T3703" i="6"/>
  <c r="T3704" i="6"/>
  <c r="T3705" i="6"/>
  <c r="T3706" i="6"/>
  <c r="T3707" i="6"/>
  <c r="T3708" i="6"/>
  <c r="T3709" i="6"/>
  <c r="T3710" i="6"/>
  <c r="T3711" i="6"/>
  <c r="T3712" i="6"/>
  <c r="T3713" i="6"/>
  <c r="T3714" i="6"/>
  <c r="T3715" i="6"/>
  <c r="T3716" i="6"/>
  <c r="T3717" i="6"/>
  <c r="T3718" i="6"/>
  <c r="T3719" i="6"/>
  <c r="T3720" i="6"/>
  <c r="T3721" i="6"/>
  <c r="T3722" i="6"/>
  <c r="T3723" i="6"/>
  <c r="T3724" i="6"/>
  <c r="T3725" i="6"/>
  <c r="T3726" i="6"/>
  <c r="T3727" i="6"/>
  <c r="T3728" i="6"/>
  <c r="T3729" i="6"/>
  <c r="T3730" i="6"/>
  <c r="T3731" i="6"/>
  <c r="T3732" i="6"/>
  <c r="T3733" i="6"/>
  <c r="T3734" i="6"/>
  <c r="T3735" i="6"/>
  <c r="T3736" i="6"/>
  <c r="T3737" i="6"/>
  <c r="T3738" i="6"/>
  <c r="T3739" i="6"/>
  <c r="T3740" i="6"/>
  <c r="T3741" i="6"/>
  <c r="T3742" i="6"/>
  <c r="T3743" i="6"/>
  <c r="T3744" i="6"/>
  <c r="T3745" i="6"/>
  <c r="T3746" i="6"/>
  <c r="T3747" i="6"/>
  <c r="T3748" i="6"/>
  <c r="T3749" i="6"/>
  <c r="T3750" i="6"/>
  <c r="T3751" i="6"/>
  <c r="T3752" i="6"/>
  <c r="T3753" i="6"/>
  <c r="T3754" i="6"/>
  <c r="T3755" i="6"/>
  <c r="T3756" i="6"/>
  <c r="T3757" i="6"/>
  <c r="T3758" i="6"/>
  <c r="T3759" i="6"/>
  <c r="T3760" i="6"/>
  <c r="T3761" i="6"/>
  <c r="T3762" i="6"/>
  <c r="T3763" i="6"/>
  <c r="T3764" i="6"/>
  <c r="T3765" i="6"/>
  <c r="T3766" i="6"/>
  <c r="T3767" i="6"/>
  <c r="T3768" i="6"/>
  <c r="T3769" i="6"/>
  <c r="T3770" i="6"/>
  <c r="T3771" i="6"/>
  <c r="T3772" i="6"/>
  <c r="T3773" i="6"/>
  <c r="T3774" i="6"/>
  <c r="T3775" i="6"/>
  <c r="T3776" i="6"/>
  <c r="T3777" i="6"/>
  <c r="T3778" i="6"/>
  <c r="T3779" i="6"/>
  <c r="T3780" i="6"/>
  <c r="T3781" i="6"/>
  <c r="T3782" i="6"/>
  <c r="T3783" i="6"/>
  <c r="T3784" i="6"/>
  <c r="T3785" i="6"/>
  <c r="T3786" i="6"/>
  <c r="T3787" i="6"/>
  <c r="T3788" i="6"/>
  <c r="T3789" i="6"/>
  <c r="T3790" i="6"/>
  <c r="T3791" i="6"/>
  <c r="T3792" i="6"/>
  <c r="T3793" i="6"/>
  <c r="T3794" i="6"/>
  <c r="T3795" i="6"/>
  <c r="T3796" i="6"/>
  <c r="T3797" i="6"/>
  <c r="T3798" i="6"/>
  <c r="T3799" i="6"/>
  <c r="T3800" i="6"/>
  <c r="T3801" i="6"/>
  <c r="T3802" i="6"/>
  <c r="T3803" i="6"/>
  <c r="T3804" i="6"/>
  <c r="T3805" i="6"/>
  <c r="T3806" i="6"/>
  <c r="T3807" i="6"/>
  <c r="T3808" i="6"/>
  <c r="T3809" i="6"/>
  <c r="T3810" i="6"/>
  <c r="T3811" i="6"/>
  <c r="T3812" i="6"/>
  <c r="T3813" i="6"/>
  <c r="T3814" i="6"/>
  <c r="T3815" i="6"/>
  <c r="T3816" i="6"/>
  <c r="T3817" i="6"/>
  <c r="T3818" i="6"/>
  <c r="T3819" i="6"/>
  <c r="T3820" i="6"/>
  <c r="T3821" i="6"/>
  <c r="T3822" i="6"/>
  <c r="T3823" i="6"/>
  <c r="T3824" i="6"/>
  <c r="T3825" i="6"/>
  <c r="T3826" i="6"/>
  <c r="T3827" i="6"/>
  <c r="T3828" i="6"/>
  <c r="T3829" i="6"/>
  <c r="T3830" i="6"/>
  <c r="T3831" i="6"/>
  <c r="T3832" i="6"/>
  <c r="T3833" i="6"/>
  <c r="T3834" i="6"/>
  <c r="T3835" i="6"/>
  <c r="T3836" i="6"/>
  <c r="T3837" i="6"/>
  <c r="T3838" i="6"/>
  <c r="T2" i="6"/>
  <c r="S3" i="6"/>
  <c r="S4" i="6"/>
  <c r="S5" i="6"/>
  <c r="S6" i="6"/>
  <c r="S7" i="6"/>
  <c r="S8" i="6"/>
  <c r="S9" i="6"/>
  <c r="S10" i="6"/>
  <c r="S11" i="6"/>
  <c r="S12" i="6"/>
  <c r="S13" i="6"/>
  <c r="S14" i="6"/>
  <c r="S15" i="6"/>
  <c r="S16" i="6"/>
  <c r="S17" i="6"/>
  <c r="S18" i="6"/>
  <c r="S19" i="6"/>
  <c r="S20" i="6"/>
  <c r="S21" i="6"/>
  <c r="S22" i="6"/>
  <c r="S23" i="6"/>
  <c r="S24" i="6"/>
  <c r="S25" i="6"/>
  <c r="S26" i="6"/>
  <c r="S27" i="6"/>
  <c r="S28" i="6"/>
  <c r="S29" i="6"/>
  <c r="S30" i="6"/>
  <c r="S31" i="6"/>
  <c r="S32" i="6"/>
  <c r="S33" i="6"/>
  <c r="S34" i="6"/>
  <c r="S35" i="6"/>
  <c r="S36" i="6"/>
  <c r="S37" i="6"/>
  <c r="S38" i="6"/>
  <c r="S39" i="6"/>
  <c r="S40" i="6"/>
  <c r="S41" i="6"/>
  <c r="S42" i="6"/>
  <c r="S43" i="6"/>
  <c r="S44" i="6"/>
  <c r="S45" i="6"/>
  <c r="S46" i="6"/>
  <c r="S47" i="6"/>
  <c r="S48" i="6"/>
  <c r="S49" i="6"/>
  <c r="S50" i="6"/>
  <c r="S51" i="6"/>
  <c r="S52" i="6"/>
  <c r="S53" i="6"/>
  <c r="S54" i="6"/>
  <c r="S55" i="6"/>
  <c r="S56" i="6"/>
  <c r="S57" i="6"/>
  <c r="S58" i="6"/>
  <c r="S59" i="6"/>
  <c r="S60" i="6"/>
  <c r="S61" i="6"/>
  <c r="S62" i="6"/>
  <c r="S63" i="6"/>
  <c r="S64" i="6"/>
  <c r="S65" i="6"/>
  <c r="S66" i="6"/>
  <c r="S67" i="6"/>
  <c r="S68" i="6"/>
  <c r="S69" i="6"/>
  <c r="S70" i="6"/>
  <c r="S71" i="6"/>
  <c r="S72" i="6"/>
  <c r="S73" i="6"/>
  <c r="S74" i="6"/>
  <c r="S75" i="6"/>
  <c r="S76" i="6"/>
  <c r="S77" i="6"/>
  <c r="S78" i="6"/>
  <c r="S79" i="6"/>
  <c r="S80" i="6"/>
  <c r="S81" i="6"/>
  <c r="S82" i="6"/>
  <c r="S83" i="6"/>
  <c r="S84" i="6"/>
  <c r="S85" i="6"/>
  <c r="S86" i="6"/>
  <c r="S87" i="6"/>
  <c r="S88" i="6"/>
  <c r="S89" i="6"/>
  <c r="S90" i="6"/>
  <c r="S91" i="6"/>
  <c r="S92" i="6"/>
  <c r="S93" i="6"/>
  <c r="S94" i="6"/>
  <c r="S95" i="6"/>
  <c r="S96" i="6"/>
  <c r="S97" i="6"/>
  <c r="S98" i="6"/>
  <c r="S99" i="6"/>
  <c r="S100" i="6"/>
  <c r="S101" i="6"/>
  <c r="S102" i="6"/>
  <c r="S103" i="6"/>
  <c r="S104" i="6"/>
  <c r="S105" i="6"/>
  <c r="S106" i="6"/>
  <c r="S107" i="6"/>
  <c r="S108" i="6"/>
  <c r="S109" i="6"/>
  <c r="S110" i="6"/>
  <c r="S111" i="6"/>
  <c r="S112" i="6"/>
  <c r="S113" i="6"/>
  <c r="S114" i="6"/>
  <c r="S115" i="6"/>
  <c r="S116" i="6"/>
  <c r="S117" i="6"/>
  <c r="S118" i="6"/>
  <c r="S119" i="6"/>
  <c r="S120" i="6"/>
  <c r="S121" i="6"/>
  <c r="S122" i="6"/>
  <c r="S123" i="6"/>
  <c r="S124" i="6"/>
  <c r="S125" i="6"/>
  <c r="S126" i="6"/>
  <c r="S127" i="6"/>
  <c r="S128" i="6"/>
  <c r="S129" i="6"/>
  <c r="S130" i="6"/>
  <c r="S131" i="6"/>
  <c r="S132" i="6"/>
  <c r="S133" i="6"/>
  <c r="S134" i="6"/>
  <c r="S135" i="6"/>
  <c r="S136" i="6"/>
  <c r="S137" i="6"/>
  <c r="S138" i="6"/>
  <c r="S139" i="6"/>
  <c r="S140" i="6"/>
  <c r="S141" i="6"/>
  <c r="S142" i="6"/>
  <c r="S143" i="6"/>
  <c r="S144" i="6"/>
  <c r="S145" i="6"/>
  <c r="S146" i="6"/>
  <c r="S147" i="6"/>
  <c r="S148" i="6"/>
  <c r="S149" i="6"/>
  <c r="S150" i="6"/>
  <c r="S151" i="6"/>
  <c r="S152" i="6"/>
  <c r="S153" i="6"/>
  <c r="S154" i="6"/>
  <c r="S155" i="6"/>
  <c r="S156" i="6"/>
  <c r="S157" i="6"/>
  <c r="S158" i="6"/>
  <c r="S159" i="6"/>
  <c r="S160" i="6"/>
  <c r="S161" i="6"/>
  <c r="S162" i="6"/>
  <c r="S163" i="6"/>
  <c r="S164" i="6"/>
  <c r="S165" i="6"/>
  <c r="S166" i="6"/>
  <c r="S167" i="6"/>
  <c r="S168" i="6"/>
  <c r="S169" i="6"/>
  <c r="S170" i="6"/>
  <c r="S171" i="6"/>
  <c r="S172" i="6"/>
  <c r="S173" i="6"/>
  <c r="S174" i="6"/>
  <c r="S175" i="6"/>
  <c r="S176" i="6"/>
  <c r="S177" i="6"/>
  <c r="S178" i="6"/>
  <c r="S179" i="6"/>
  <c r="S180" i="6"/>
  <c r="S181" i="6"/>
  <c r="S182" i="6"/>
  <c r="S183" i="6"/>
  <c r="S184" i="6"/>
  <c r="S185" i="6"/>
  <c r="S186" i="6"/>
  <c r="S187" i="6"/>
  <c r="S188" i="6"/>
  <c r="S189" i="6"/>
  <c r="S190" i="6"/>
  <c r="S191" i="6"/>
  <c r="S192" i="6"/>
  <c r="S193" i="6"/>
  <c r="S194" i="6"/>
  <c r="S195" i="6"/>
  <c r="S196" i="6"/>
  <c r="S197" i="6"/>
  <c r="S198" i="6"/>
  <c r="S199" i="6"/>
  <c r="S200" i="6"/>
  <c r="S201" i="6"/>
  <c r="S202" i="6"/>
  <c r="S203" i="6"/>
  <c r="S204" i="6"/>
  <c r="S205" i="6"/>
  <c r="S206" i="6"/>
  <c r="S207" i="6"/>
  <c r="S208" i="6"/>
  <c r="S209" i="6"/>
  <c r="S210" i="6"/>
  <c r="S211" i="6"/>
  <c r="S212" i="6"/>
  <c r="S213" i="6"/>
  <c r="S214" i="6"/>
  <c r="S215" i="6"/>
  <c r="S216" i="6"/>
  <c r="S217" i="6"/>
  <c r="S218" i="6"/>
  <c r="S219" i="6"/>
  <c r="S220" i="6"/>
  <c r="S221" i="6"/>
  <c r="S222" i="6"/>
  <c r="S223" i="6"/>
  <c r="S224" i="6"/>
  <c r="S225" i="6"/>
  <c r="S226" i="6"/>
  <c r="S227" i="6"/>
  <c r="S228" i="6"/>
  <c r="S229" i="6"/>
  <c r="S230" i="6"/>
  <c r="S231" i="6"/>
  <c r="S232" i="6"/>
  <c r="S233" i="6"/>
  <c r="S234" i="6"/>
  <c r="S235" i="6"/>
  <c r="S236" i="6"/>
  <c r="S237" i="6"/>
  <c r="S238" i="6"/>
  <c r="S239" i="6"/>
  <c r="S240" i="6"/>
  <c r="S241" i="6"/>
  <c r="S242" i="6"/>
  <c r="S243" i="6"/>
  <c r="S244" i="6"/>
  <c r="S245" i="6"/>
  <c r="S246" i="6"/>
  <c r="S247" i="6"/>
  <c r="S248" i="6"/>
  <c r="S249" i="6"/>
  <c r="S250" i="6"/>
  <c r="S251" i="6"/>
  <c r="S252" i="6"/>
  <c r="S253" i="6"/>
  <c r="S254" i="6"/>
  <c r="S255" i="6"/>
  <c r="S256" i="6"/>
  <c r="S257" i="6"/>
  <c r="S258" i="6"/>
  <c r="S259" i="6"/>
  <c r="S260" i="6"/>
  <c r="S261" i="6"/>
  <c r="S262" i="6"/>
  <c r="S263" i="6"/>
  <c r="S264" i="6"/>
  <c r="S265" i="6"/>
  <c r="S266" i="6"/>
  <c r="S267" i="6"/>
  <c r="S268" i="6"/>
  <c r="S269" i="6"/>
  <c r="S270" i="6"/>
  <c r="S271" i="6"/>
  <c r="S272" i="6"/>
  <c r="S273" i="6"/>
  <c r="S274" i="6"/>
  <c r="S275" i="6"/>
  <c r="S276" i="6"/>
  <c r="S277" i="6"/>
  <c r="S278" i="6"/>
  <c r="S279" i="6"/>
  <c r="S280" i="6"/>
  <c r="S281" i="6"/>
  <c r="S282" i="6"/>
  <c r="S283" i="6"/>
  <c r="S284" i="6"/>
  <c r="S285" i="6"/>
  <c r="S286" i="6"/>
  <c r="S287" i="6"/>
  <c r="S288" i="6"/>
  <c r="S289" i="6"/>
  <c r="S290" i="6"/>
  <c r="S291" i="6"/>
  <c r="S292" i="6"/>
  <c r="S293" i="6"/>
  <c r="S294" i="6"/>
  <c r="S295" i="6"/>
  <c r="S296" i="6"/>
  <c r="S297" i="6"/>
  <c r="S298" i="6"/>
  <c r="S299" i="6"/>
  <c r="S300" i="6"/>
  <c r="S301" i="6"/>
  <c r="S302" i="6"/>
  <c r="S303" i="6"/>
  <c r="S304" i="6"/>
  <c r="S305" i="6"/>
  <c r="S306" i="6"/>
  <c r="S307" i="6"/>
  <c r="S308" i="6"/>
  <c r="S309" i="6"/>
  <c r="S310" i="6"/>
  <c r="S311" i="6"/>
  <c r="S312" i="6"/>
  <c r="S313" i="6"/>
  <c r="S314" i="6"/>
  <c r="S315" i="6"/>
  <c r="S316" i="6"/>
  <c r="S317" i="6"/>
  <c r="S318" i="6"/>
  <c r="S319" i="6"/>
  <c r="S320" i="6"/>
  <c r="S321" i="6"/>
  <c r="S322" i="6"/>
  <c r="S323" i="6"/>
  <c r="S324" i="6"/>
  <c r="S325" i="6"/>
  <c r="S326" i="6"/>
  <c r="S327" i="6"/>
  <c r="S328" i="6"/>
  <c r="S329" i="6"/>
  <c r="S330" i="6"/>
  <c r="S331" i="6"/>
  <c r="S332" i="6"/>
  <c r="S333" i="6"/>
  <c r="S334" i="6"/>
  <c r="S335" i="6"/>
  <c r="S336" i="6"/>
  <c r="S337" i="6"/>
  <c r="S338" i="6"/>
  <c r="S339" i="6"/>
  <c r="S340" i="6"/>
  <c r="S341" i="6"/>
  <c r="S342" i="6"/>
  <c r="S343" i="6"/>
  <c r="S344" i="6"/>
  <c r="S345" i="6"/>
  <c r="S346" i="6"/>
  <c r="S347" i="6"/>
  <c r="S348" i="6"/>
  <c r="S349" i="6"/>
  <c r="S350" i="6"/>
  <c r="S351" i="6"/>
  <c r="S352" i="6"/>
  <c r="S353" i="6"/>
  <c r="S354" i="6"/>
  <c r="S355" i="6"/>
  <c r="S356" i="6"/>
  <c r="S357" i="6"/>
  <c r="S358" i="6"/>
  <c r="S359" i="6"/>
  <c r="S360" i="6"/>
  <c r="S361" i="6"/>
  <c r="S362" i="6"/>
  <c r="S363" i="6"/>
  <c r="S364" i="6"/>
  <c r="S365" i="6"/>
  <c r="S366" i="6"/>
  <c r="S367" i="6"/>
  <c r="S368" i="6"/>
  <c r="S369" i="6"/>
  <c r="S370" i="6"/>
  <c r="S371" i="6"/>
  <c r="S372" i="6"/>
  <c r="S373" i="6"/>
  <c r="S374" i="6"/>
  <c r="S375" i="6"/>
  <c r="S376" i="6"/>
  <c r="S377" i="6"/>
  <c r="S378" i="6"/>
  <c r="S379" i="6"/>
  <c r="S380" i="6"/>
  <c r="S381" i="6"/>
  <c r="S382" i="6"/>
  <c r="S383" i="6"/>
  <c r="S384" i="6"/>
  <c r="S385" i="6"/>
  <c r="S386" i="6"/>
  <c r="S387" i="6"/>
  <c r="S388" i="6"/>
  <c r="S389" i="6"/>
  <c r="S390" i="6"/>
  <c r="S391" i="6"/>
  <c r="S392" i="6"/>
  <c r="S393" i="6"/>
  <c r="S394" i="6"/>
  <c r="S395" i="6"/>
  <c r="S396" i="6"/>
  <c r="S397" i="6"/>
  <c r="S398" i="6"/>
  <c r="S399" i="6"/>
  <c r="S400" i="6"/>
  <c r="S401" i="6"/>
  <c r="S402" i="6"/>
  <c r="S403" i="6"/>
  <c r="S404" i="6"/>
  <c r="S405" i="6"/>
  <c r="S406" i="6"/>
  <c r="S407" i="6"/>
  <c r="S408" i="6"/>
  <c r="S409" i="6"/>
  <c r="S410" i="6"/>
  <c r="S411" i="6"/>
  <c r="S412" i="6"/>
  <c r="S413" i="6"/>
  <c r="S414" i="6"/>
  <c r="S415" i="6"/>
  <c r="S416" i="6"/>
  <c r="S417" i="6"/>
  <c r="S418" i="6"/>
  <c r="S419" i="6"/>
  <c r="S420" i="6"/>
  <c r="S421" i="6"/>
  <c r="S422" i="6"/>
  <c r="S423" i="6"/>
  <c r="S424" i="6"/>
  <c r="S425" i="6"/>
  <c r="S426" i="6"/>
  <c r="S427" i="6"/>
  <c r="S428" i="6"/>
  <c r="S429" i="6"/>
  <c r="S430" i="6"/>
  <c r="S431" i="6"/>
  <c r="S432" i="6"/>
  <c r="S433" i="6"/>
  <c r="S434" i="6"/>
  <c r="S435" i="6"/>
  <c r="S436" i="6"/>
  <c r="S437" i="6"/>
  <c r="S438" i="6"/>
  <c r="S439" i="6"/>
  <c r="S440" i="6"/>
  <c r="S441" i="6"/>
  <c r="S442" i="6"/>
  <c r="S443" i="6"/>
  <c r="S444" i="6"/>
  <c r="S445" i="6"/>
  <c r="S446" i="6"/>
  <c r="S447" i="6"/>
  <c r="S448" i="6"/>
  <c r="S449" i="6"/>
  <c r="S450" i="6"/>
  <c r="S451" i="6"/>
  <c r="S452" i="6"/>
  <c r="S453" i="6"/>
  <c r="S454" i="6"/>
  <c r="S455" i="6"/>
  <c r="S456" i="6"/>
  <c r="S457" i="6"/>
  <c r="S458" i="6"/>
  <c r="S459" i="6"/>
  <c r="S460" i="6"/>
  <c r="S461" i="6"/>
  <c r="S462" i="6"/>
  <c r="S463" i="6"/>
  <c r="S464" i="6"/>
  <c r="S465" i="6"/>
  <c r="S466" i="6"/>
  <c r="S467" i="6"/>
  <c r="S468" i="6"/>
  <c r="S469" i="6"/>
  <c r="S470" i="6"/>
  <c r="S471" i="6"/>
  <c r="S472" i="6"/>
  <c r="S473" i="6"/>
  <c r="S474" i="6"/>
  <c r="S475" i="6"/>
  <c r="S476" i="6"/>
  <c r="S477" i="6"/>
  <c r="S478" i="6"/>
  <c r="S479" i="6"/>
  <c r="S480" i="6"/>
  <c r="S481" i="6"/>
  <c r="S482" i="6"/>
  <c r="S483" i="6"/>
  <c r="S484" i="6"/>
  <c r="S485" i="6"/>
  <c r="S486" i="6"/>
  <c r="S487" i="6"/>
  <c r="S488" i="6"/>
  <c r="S489" i="6"/>
  <c r="S490" i="6"/>
  <c r="S491" i="6"/>
  <c r="S492" i="6"/>
  <c r="S493" i="6"/>
  <c r="S494" i="6"/>
  <c r="S495" i="6"/>
  <c r="S496" i="6"/>
  <c r="S497" i="6"/>
  <c r="S498" i="6"/>
  <c r="S499" i="6"/>
  <c r="S500" i="6"/>
  <c r="S501" i="6"/>
  <c r="S502" i="6"/>
  <c r="S503" i="6"/>
  <c r="S504" i="6"/>
  <c r="S505" i="6"/>
  <c r="S506" i="6"/>
  <c r="S507" i="6"/>
  <c r="S508" i="6"/>
  <c r="S509" i="6"/>
  <c r="S510" i="6"/>
  <c r="S511" i="6"/>
  <c r="S512" i="6"/>
  <c r="S513" i="6"/>
  <c r="S514" i="6"/>
  <c r="S515" i="6"/>
  <c r="S516" i="6"/>
  <c r="S517" i="6"/>
  <c r="S518" i="6"/>
  <c r="S519" i="6"/>
  <c r="S520" i="6"/>
  <c r="S521" i="6"/>
  <c r="S522" i="6"/>
  <c r="S523" i="6"/>
  <c r="S524" i="6"/>
  <c r="S525" i="6"/>
  <c r="S526" i="6"/>
  <c r="S527" i="6"/>
  <c r="S528" i="6"/>
  <c r="S529" i="6"/>
  <c r="S530" i="6"/>
  <c r="S531" i="6"/>
  <c r="S532" i="6"/>
  <c r="S533" i="6"/>
  <c r="S534" i="6"/>
  <c r="S535" i="6"/>
  <c r="S536" i="6"/>
  <c r="S537" i="6"/>
  <c r="S538" i="6"/>
  <c r="S539" i="6"/>
  <c r="S540" i="6"/>
  <c r="S541" i="6"/>
  <c r="S542" i="6"/>
  <c r="S543" i="6"/>
  <c r="S544" i="6"/>
  <c r="S545" i="6"/>
  <c r="S546" i="6"/>
  <c r="S547" i="6"/>
  <c r="S548" i="6"/>
  <c r="S549" i="6"/>
  <c r="S550" i="6"/>
  <c r="S551" i="6"/>
  <c r="S552" i="6"/>
  <c r="S553" i="6"/>
  <c r="S554" i="6"/>
  <c r="S555" i="6"/>
  <c r="S556" i="6"/>
  <c r="S557" i="6"/>
  <c r="S558" i="6"/>
  <c r="S559" i="6"/>
  <c r="S560" i="6"/>
  <c r="S561" i="6"/>
  <c r="S562" i="6"/>
  <c r="S563" i="6"/>
  <c r="S564" i="6"/>
  <c r="S565" i="6"/>
  <c r="S566" i="6"/>
  <c r="S567" i="6"/>
  <c r="S568" i="6"/>
  <c r="S569" i="6"/>
  <c r="S570" i="6"/>
  <c r="S571" i="6"/>
  <c r="S572" i="6"/>
  <c r="S573" i="6"/>
  <c r="S574" i="6"/>
  <c r="S575" i="6"/>
  <c r="S576" i="6"/>
  <c r="S577" i="6"/>
  <c r="S578" i="6"/>
  <c r="S579" i="6"/>
  <c r="S580" i="6"/>
  <c r="S581" i="6"/>
  <c r="S582" i="6"/>
  <c r="S583" i="6"/>
  <c r="S584" i="6"/>
  <c r="S585" i="6"/>
  <c r="S586" i="6"/>
  <c r="S587" i="6"/>
  <c r="S588" i="6"/>
  <c r="S589" i="6"/>
  <c r="S590" i="6"/>
  <c r="S591" i="6"/>
  <c r="S592" i="6"/>
  <c r="S593" i="6"/>
  <c r="S594" i="6"/>
  <c r="S595" i="6"/>
  <c r="S596" i="6"/>
  <c r="S597" i="6"/>
  <c r="S598" i="6"/>
  <c r="S599" i="6"/>
  <c r="S600" i="6"/>
  <c r="S601" i="6"/>
  <c r="S602" i="6"/>
  <c r="S603" i="6"/>
  <c r="S604" i="6"/>
  <c r="S605" i="6"/>
  <c r="S606" i="6"/>
  <c r="S607" i="6"/>
  <c r="S608" i="6"/>
  <c r="S609" i="6"/>
  <c r="S610" i="6"/>
  <c r="S611" i="6"/>
  <c r="S612" i="6"/>
  <c r="S613" i="6"/>
  <c r="S614" i="6"/>
  <c r="S615" i="6"/>
  <c r="S616" i="6"/>
  <c r="S617" i="6"/>
  <c r="S618" i="6"/>
  <c r="S619" i="6"/>
  <c r="S620" i="6"/>
  <c r="S621" i="6"/>
  <c r="S622" i="6"/>
  <c r="S623" i="6"/>
  <c r="S624" i="6"/>
  <c r="S625" i="6"/>
  <c r="S626" i="6"/>
  <c r="S627" i="6"/>
  <c r="S628" i="6"/>
  <c r="S629" i="6"/>
  <c r="S630" i="6"/>
  <c r="S631" i="6"/>
  <c r="S632" i="6"/>
  <c r="S633" i="6"/>
  <c r="S634" i="6"/>
  <c r="S635" i="6"/>
  <c r="S636" i="6"/>
  <c r="S637" i="6"/>
  <c r="S638" i="6"/>
  <c r="S639" i="6"/>
  <c r="S640" i="6"/>
  <c r="S641" i="6"/>
  <c r="S642" i="6"/>
  <c r="S643" i="6"/>
  <c r="S644" i="6"/>
  <c r="S645" i="6"/>
  <c r="S646" i="6"/>
  <c r="S647" i="6"/>
  <c r="S648" i="6"/>
  <c r="S649" i="6"/>
  <c r="S650" i="6"/>
  <c r="S651" i="6"/>
  <c r="S652" i="6"/>
  <c r="S653" i="6"/>
  <c r="S654" i="6"/>
  <c r="S655" i="6"/>
  <c r="S656" i="6"/>
  <c r="S657" i="6"/>
  <c r="S658" i="6"/>
  <c r="S659" i="6"/>
  <c r="S660" i="6"/>
  <c r="S661" i="6"/>
  <c r="S662" i="6"/>
  <c r="S663" i="6"/>
  <c r="S664" i="6"/>
  <c r="S665" i="6"/>
  <c r="S666" i="6"/>
  <c r="S667" i="6"/>
  <c r="S668" i="6"/>
  <c r="S669" i="6"/>
  <c r="S670" i="6"/>
  <c r="S671" i="6"/>
  <c r="S672" i="6"/>
  <c r="S673" i="6"/>
  <c r="S674" i="6"/>
  <c r="S675" i="6"/>
  <c r="S676" i="6"/>
  <c r="S677" i="6"/>
  <c r="S678" i="6"/>
  <c r="S679" i="6"/>
  <c r="S680" i="6"/>
  <c r="S681" i="6"/>
  <c r="S682" i="6"/>
  <c r="S683" i="6"/>
  <c r="S684" i="6"/>
  <c r="S685" i="6"/>
  <c r="S686" i="6"/>
  <c r="S687" i="6"/>
  <c r="S688" i="6"/>
  <c r="S689" i="6"/>
  <c r="S690" i="6"/>
  <c r="S691" i="6"/>
  <c r="S692" i="6"/>
  <c r="S693" i="6"/>
  <c r="S694" i="6"/>
  <c r="S695" i="6"/>
  <c r="S696" i="6"/>
  <c r="S697" i="6"/>
  <c r="S698" i="6"/>
  <c r="S699" i="6"/>
  <c r="S700" i="6"/>
  <c r="S701" i="6"/>
  <c r="S702" i="6"/>
  <c r="S703" i="6"/>
  <c r="S704" i="6"/>
  <c r="S705" i="6"/>
  <c r="S706" i="6"/>
  <c r="S707" i="6"/>
  <c r="S708" i="6"/>
  <c r="S709" i="6"/>
  <c r="S710" i="6"/>
  <c r="S711" i="6"/>
  <c r="S712" i="6"/>
  <c r="S713" i="6"/>
  <c r="S714" i="6"/>
  <c r="S715" i="6"/>
  <c r="S716" i="6"/>
  <c r="S717" i="6"/>
  <c r="S718" i="6"/>
  <c r="S719" i="6"/>
  <c r="S720" i="6"/>
  <c r="S721" i="6"/>
  <c r="S722" i="6"/>
  <c r="S723" i="6"/>
  <c r="S724" i="6"/>
  <c r="S725" i="6"/>
  <c r="S726" i="6"/>
  <c r="S727" i="6"/>
  <c r="S728" i="6"/>
  <c r="S729" i="6"/>
  <c r="S730" i="6"/>
  <c r="S731" i="6"/>
  <c r="S732" i="6"/>
  <c r="S733" i="6"/>
  <c r="S734" i="6"/>
  <c r="S735" i="6"/>
  <c r="S736" i="6"/>
  <c r="S737" i="6"/>
  <c r="S738" i="6"/>
  <c r="S739" i="6"/>
  <c r="S740" i="6"/>
  <c r="S741" i="6"/>
  <c r="S742" i="6"/>
  <c r="S743" i="6"/>
  <c r="S744" i="6"/>
  <c r="S745" i="6"/>
  <c r="S746" i="6"/>
  <c r="S747" i="6"/>
  <c r="S748" i="6"/>
  <c r="S749" i="6"/>
  <c r="S750" i="6"/>
  <c r="S751" i="6"/>
  <c r="S752" i="6"/>
  <c r="S753" i="6"/>
  <c r="S754" i="6"/>
  <c r="S755" i="6"/>
  <c r="S756" i="6"/>
  <c r="S757" i="6"/>
  <c r="S758" i="6"/>
  <c r="S759" i="6"/>
  <c r="S760" i="6"/>
  <c r="S761" i="6"/>
  <c r="S762" i="6"/>
  <c r="S763" i="6"/>
  <c r="S764" i="6"/>
  <c r="S765" i="6"/>
  <c r="S766" i="6"/>
  <c r="S767" i="6"/>
  <c r="S768" i="6"/>
  <c r="S769" i="6"/>
  <c r="S770" i="6"/>
  <c r="S771" i="6"/>
  <c r="S772" i="6"/>
  <c r="S773" i="6"/>
  <c r="S774" i="6"/>
  <c r="S775" i="6"/>
  <c r="S776" i="6"/>
  <c r="S777" i="6"/>
  <c r="S778" i="6"/>
  <c r="S779" i="6"/>
  <c r="S780" i="6"/>
  <c r="S781" i="6"/>
  <c r="S782" i="6"/>
  <c r="S783" i="6"/>
  <c r="S784" i="6"/>
  <c r="S785" i="6"/>
  <c r="S786" i="6"/>
  <c r="S787" i="6"/>
  <c r="S788" i="6"/>
  <c r="S789" i="6"/>
  <c r="S790" i="6"/>
  <c r="S791" i="6"/>
  <c r="S792" i="6"/>
  <c r="S793" i="6"/>
  <c r="S794" i="6"/>
  <c r="S795" i="6"/>
  <c r="S796" i="6"/>
  <c r="S797" i="6"/>
  <c r="S798" i="6"/>
  <c r="S799" i="6"/>
  <c r="S800" i="6"/>
  <c r="S801" i="6"/>
  <c r="S802" i="6"/>
  <c r="S803" i="6"/>
  <c r="S804" i="6"/>
  <c r="S805" i="6"/>
  <c r="S806" i="6"/>
  <c r="S807" i="6"/>
  <c r="S808" i="6"/>
  <c r="S809" i="6"/>
  <c r="S810" i="6"/>
  <c r="S811" i="6"/>
  <c r="S812" i="6"/>
  <c r="S813" i="6"/>
  <c r="S814" i="6"/>
  <c r="S815" i="6"/>
  <c r="S816" i="6"/>
  <c r="S817" i="6"/>
  <c r="S818" i="6"/>
  <c r="S819" i="6"/>
  <c r="S820" i="6"/>
  <c r="S821" i="6"/>
  <c r="S822" i="6"/>
  <c r="S823" i="6"/>
  <c r="S824" i="6"/>
  <c r="S825" i="6"/>
  <c r="S826" i="6"/>
  <c r="S827" i="6"/>
  <c r="S828" i="6"/>
  <c r="S829" i="6"/>
  <c r="S830" i="6"/>
  <c r="S831" i="6"/>
  <c r="S832" i="6"/>
  <c r="S833" i="6"/>
  <c r="S834" i="6"/>
  <c r="S835" i="6"/>
  <c r="S836" i="6"/>
  <c r="S837" i="6"/>
  <c r="S838" i="6"/>
  <c r="S839" i="6"/>
  <c r="S840" i="6"/>
  <c r="S841" i="6"/>
  <c r="S842" i="6"/>
  <c r="S843" i="6"/>
  <c r="S844" i="6"/>
  <c r="S845" i="6"/>
  <c r="S846" i="6"/>
  <c r="S847" i="6"/>
  <c r="S848" i="6"/>
  <c r="S849" i="6"/>
  <c r="S850" i="6"/>
  <c r="S851" i="6"/>
  <c r="S852" i="6"/>
  <c r="S853" i="6"/>
  <c r="S854" i="6"/>
  <c r="S855" i="6"/>
  <c r="S856" i="6"/>
  <c r="S857" i="6"/>
  <c r="S858" i="6"/>
  <c r="S859" i="6"/>
  <c r="S860" i="6"/>
  <c r="S861" i="6"/>
  <c r="S862" i="6"/>
  <c r="S863" i="6"/>
  <c r="S864" i="6"/>
  <c r="S865" i="6"/>
  <c r="S866" i="6"/>
  <c r="S867" i="6"/>
  <c r="S868" i="6"/>
  <c r="S869" i="6"/>
  <c r="S870" i="6"/>
  <c r="S871" i="6"/>
  <c r="S872" i="6"/>
  <c r="S873" i="6"/>
  <c r="S874" i="6"/>
  <c r="S875" i="6"/>
  <c r="S876" i="6"/>
  <c r="S877" i="6"/>
  <c r="S878" i="6"/>
  <c r="S879" i="6"/>
  <c r="S880" i="6"/>
  <c r="S881" i="6"/>
  <c r="S882" i="6"/>
  <c r="S883" i="6"/>
  <c r="S884" i="6"/>
  <c r="S885" i="6"/>
  <c r="S886" i="6"/>
  <c r="S887" i="6"/>
  <c r="S888" i="6"/>
  <c r="S889" i="6"/>
  <c r="S890" i="6"/>
  <c r="S891" i="6"/>
  <c r="S892" i="6"/>
  <c r="S893" i="6"/>
  <c r="S894" i="6"/>
  <c r="S895" i="6"/>
  <c r="S896" i="6"/>
  <c r="S897" i="6"/>
  <c r="S898" i="6"/>
  <c r="S899" i="6"/>
  <c r="S900" i="6"/>
  <c r="S901" i="6"/>
  <c r="S902" i="6"/>
  <c r="S903" i="6"/>
  <c r="S904" i="6"/>
  <c r="S905" i="6"/>
  <c r="S906" i="6"/>
  <c r="S907" i="6"/>
  <c r="S908" i="6"/>
  <c r="S909" i="6"/>
  <c r="S910" i="6"/>
  <c r="S911" i="6"/>
  <c r="S912" i="6"/>
  <c r="S913" i="6"/>
  <c r="S914" i="6"/>
  <c r="S915" i="6"/>
  <c r="S916" i="6"/>
  <c r="S917" i="6"/>
  <c r="S918" i="6"/>
  <c r="S919" i="6"/>
  <c r="S920" i="6"/>
  <c r="S921" i="6"/>
  <c r="S922" i="6"/>
  <c r="S923" i="6"/>
  <c r="S924" i="6"/>
  <c r="S925" i="6"/>
  <c r="S926" i="6"/>
  <c r="S927" i="6"/>
  <c r="S928" i="6"/>
  <c r="S929" i="6"/>
  <c r="S930" i="6"/>
  <c r="S931" i="6"/>
  <c r="S932" i="6"/>
  <c r="S933" i="6"/>
  <c r="S934" i="6"/>
  <c r="S935" i="6"/>
  <c r="S936" i="6"/>
  <c r="S937" i="6"/>
  <c r="S938" i="6"/>
  <c r="S939" i="6"/>
  <c r="S940" i="6"/>
  <c r="S941" i="6"/>
  <c r="S942" i="6"/>
  <c r="S943" i="6"/>
  <c r="S944" i="6"/>
  <c r="S945" i="6"/>
  <c r="S946" i="6"/>
  <c r="S947" i="6"/>
  <c r="S948" i="6"/>
  <c r="S949" i="6"/>
  <c r="S950" i="6"/>
  <c r="S951" i="6"/>
  <c r="S952" i="6"/>
  <c r="S953" i="6"/>
  <c r="S954" i="6"/>
  <c r="S955" i="6"/>
  <c r="S956" i="6"/>
  <c r="S957" i="6"/>
  <c r="S958" i="6"/>
  <c r="S959" i="6"/>
  <c r="S960" i="6"/>
  <c r="S961" i="6"/>
  <c r="S962" i="6"/>
  <c r="S963" i="6"/>
  <c r="S964" i="6"/>
  <c r="S965" i="6"/>
  <c r="S966" i="6"/>
  <c r="S967" i="6"/>
  <c r="S968" i="6"/>
  <c r="S969" i="6"/>
  <c r="S970" i="6"/>
  <c r="S971" i="6"/>
  <c r="S972" i="6"/>
  <c r="S973" i="6"/>
  <c r="S974" i="6"/>
  <c r="S975" i="6"/>
  <c r="S976" i="6"/>
  <c r="S977" i="6"/>
  <c r="S978" i="6"/>
  <c r="S979" i="6"/>
  <c r="S980" i="6"/>
  <c r="S981" i="6"/>
  <c r="S982" i="6"/>
  <c r="S983" i="6"/>
  <c r="S984" i="6"/>
  <c r="S985" i="6"/>
  <c r="S986" i="6"/>
  <c r="S987" i="6"/>
  <c r="S988" i="6"/>
  <c r="S989" i="6"/>
  <c r="S990" i="6"/>
  <c r="S991" i="6"/>
  <c r="S992" i="6"/>
  <c r="S993" i="6"/>
  <c r="S994" i="6"/>
  <c r="S995" i="6"/>
  <c r="S996" i="6"/>
  <c r="S997" i="6"/>
  <c r="S998" i="6"/>
  <c r="S999" i="6"/>
  <c r="S1000" i="6"/>
  <c r="S1001" i="6"/>
  <c r="S1002" i="6"/>
  <c r="S1003" i="6"/>
  <c r="S1004" i="6"/>
  <c r="S1005" i="6"/>
  <c r="S1006" i="6"/>
  <c r="S1007" i="6"/>
  <c r="S1008" i="6"/>
  <c r="S1009" i="6"/>
  <c r="S1010" i="6"/>
  <c r="S1011" i="6"/>
  <c r="S1012" i="6"/>
  <c r="S1013" i="6"/>
  <c r="S1014" i="6"/>
  <c r="S1015" i="6"/>
  <c r="S1016" i="6"/>
  <c r="S1017" i="6"/>
  <c r="S1018" i="6"/>
  <c r="S1019" i="6"/>
  <c r="S1020" i="6"/>
  <c r="S1021" i="6"/>
  <c r="S1022" i="6"/>
  <c r="S1023" i="6"/>
  <c r="S1024" i="6"/>
  <c r="S1025" i="6"/>
  <c r="S1026" i="6"/>
  <c r="S1027" i="6"/>
  <c r="S1028" i="6"/>
  <c r="S1029" i="6"/>
  <c r="S1030" i="6"/>
  <c r="S1031" i="6"/>
  <c r="S1032" i="6"/>
  <c r="S1033" i="6"/>
  <c r="S1034" i="6"/>
  <c r="S1035" i="6"/>
  <c r="S1036" i="6"/>
  <c r="S1037" i="6"/>
  <c r="S1038" i="6"/>
  <c r="S1039" i="6"/>
  <c r="S1040" i="6"/>
  <c r="S1041" i="6"/>
  <c r="S1042" i="6"/>
  <c r="S1043" i="6"/>
  <c r="S1044" i="6"/>
  <c r="S1045" i="6"/>
  <c r="S1046" i="6"/>
  <c r="S1047" i="6"/>
  <c r="S1048" i="6"/>
  <c r="S1049" i="6"/>
  <c r="S1050" i="6"/>
  <c r="S1051" i="6"/>
  <c r="S1052" i="6"/>
  <c r="S1053" i="6"/>
  <c r="S1054" i="6"/>
  <c r="S1055" i="6"/>
  <c r="S1056" i="6"/>
  <c r="S1057" i="6"/>
  <c r="S1058" i="6"/>
  <c r="S1059" i="6"/>
  <c r="S1060" i="6"/>
  <c r="S1061" i="6"/>
  <c r="S1062" i="6"/>
  <c r="S1063" i="6"/>
  <c r="S1064" i="6"/>
  <c r="S1065" i="6"/>
  <c r="S1066" i="6"/>
  <c r="S1067" i="6"/>
  <c r="S1068" i="6"/>
  <c r="S1069" i="6"/>
  <c r="S1070" i="6"/>
  <c r="S1071" i="6"/>
  <c r="S1072" i="6"/>
  <c r="S1073" i="6"/>
  <c r="S1074" i="6"/>
  <c r="S1075" i="6"/>
  <c r="S1076" i="6"/>
  <c r="S1077" i="6"/>
  <c r="S1078" i="6"/>
  <c r="S1079" i="6"/>
  <c r="S1080" i="6"/>
  <c r="S1081" i="6"/>
  <c r="S1082" i="6"/>
  <c r="S1083" i="6"/>
  <c r="S1084" i="6"/>
  <c r="S1085" i="6"/>
  <c r="S1086" i="6"/>
  <c r="S1087" i="6"/>
  <c r="S1088" i="6"/>
  <c r="S1089" i="6"/>
  <c r="S1090" i="6"/>
  <c r="S1091" i="6"/>
  <c r="S1092" i="6"/>
  <c r="S1093" i="6"/>
  <c r="S1094" i="6"/>
  <c r="S1095" i="6"/>
  <c r="S1096" i="6"/>
  <c r="S1097" i="6"/>
  <c r="S1098" i="6"/>
  <c r="S1099" i="6"/>
  <c r="S1100" i="6"/>
  <c r="S1101" i="6"/>
  <c r="S1102" i="6"/>
  <c r="S1103" i="6"/>
  <c r="S1104" i="6"/>
  <c r="S1105" i="6"/>
  <c r="S1106" i="6"/>
  <c r="S1107" i="6"/>
  <c r="S1108" i="6"/>
  <c r="S1109" i="6"/>
  <c r="S1110" i="6"/>
  <c r="S1111" i="6"/>
  <c r="S1112" i="6"/>
  <c r="S1113" i="6"/>
  <c r="S1114" i="6"/>
  <c r="S1115" i="6"/>
  <c r="S1116" i="6"/>
  <c r="S1117" i="6"/>
  <c r="S1118" i="6"/>
  <c r="S1119" i="6"/>
  <c r="S1120" i="6"/>
  <c r="S1121" i="6"/>
  <c r="S1122" i="6"/>
  <c r="S1123" i="6"/>
  <c r="S1124" i="6"/>
  <c r="S1125" i="6"/>
  <c r="S1126" i="6"/>
  <c r="S1127" i="6"/>
  <c r="S1128" i="6"/>
  <c r="S1129" i="6"/>
  <c r="S1130" i="6"/>
  <c r="S1131" i="6"/>
  <c r="S1132" i="6"/>
  <c r="S1133" i="6"/>
  <c r="S1134" i="6"/>
  <c r="S1135" i="6"/>
  <c r="S1136" i="6"/>
  <c r="S1137" i="6"/>
  <c r="S1138" i="6"/>
  <c r="S1139" i="6"/>
  <c r="S1140" i="6"/>
  <c r="S1141" i="6"/>
  <c r="S1142" i="6"/>
  <c r="S1143" i="6"/>
  <c r="S1144" i="6"/>
  <c r="S1145" i="6"/>
  <c r="S1146" i="6"/>
  <c r="S1147" i="6"/>
  <c r="S1148" i="6"/>
  <c r="S1149" i="6"/>
  <c r="S1150" i="6"/>
  <c r="S1151" i="6"/>
  <c r="S1152" i="6"/>
  <c r="S1153" i="6"/>
  <c r="S1154" i="6"/>
  <c r="S1155" i="6"/>
  <c r="S1156" i="6"/>
  <c r="S1157" i="6"/>
  <c r="S1158" i="6"/>
  <c r="S1159" i="6"/>
  <c r="S1160" i="6"/>
  <c r="S1161" i="6"/>
  <c r="S1162" i="6"/>
  <c r="S1163" i="6"/>
  <c r="S1164" i="6"/>
  <c r="S1165" i="6"/>
  <c r="S1166" i="6"/>
  <c r="S1167" i="6"/>
  <c r="S1168" i="6"/>
  <c r="S1169" i="6"/>
  <c r="S1170" i="6"/>
  <c r="S1171" i="6"/>
  <c r="S1172" i="6"/>
  <c r="S1173" i="6"/>
  <c r="S1174" i="6"/>
  <c r="S1175" i="6"/>
  <c r="S1176" i="6"/>
  <c r="S1177" i="6"/>
  <c r="S1178" i="6"/>
  <c r="S1179" i="6"/>
  <c r="S1180" i="6"/>
  <c r="S1181" i="6"/>
  <c r="S1182" i="6"/>
  <c r="S1183" i="6"/>
  <c r="S1184" i="6"/>
  <c r="S1185" i="6"/>
  <c r="S1186" i="6"/>
  <c r="S1187" i="6"/>
  <c r="S1188" i="6"/>
  <c r="S1189" i="6"/>
  <c r="S1190" i="6"/>
  <c r="S1191" i="6"/>
  <c r="S1192" i="6"/>
  <c r="S1193" i="6"/>
  <c r="S1194" i="6"/>
  <c r="S1195" i="6"/>
  <c r="S1196" i="6"/>
  <c r="S1197" i="6"/>
  <c r="S1198" i="6"/>
  <c r="S1199" i="6"/>
  <c r="S1200" i="6"/>
  <c r="S1201" i="6"/>
  <c r="S1202" i="6"/>
  <c r="S1203" i="6"/>
  <c r="S1204" i="6"/>
  <c r="S1205" i="6"/>
  <c r="S1206" i="6"/>
  <c r="S1207" i="6"/>
  <c r="S1208" i="6"/>
  <c r="S1209" i="6"/>
  <c r="S1210" i="6"/>
  <c r="S1211" i="6"/>
  <c r="S1212" i="6"/>
  <c r="S1213" i="6"/>
  <c r="S1214" i="6"/>
  <c r="S1215" i="6"/>
  <c r="S1216" i="6"/>
  <c r="S1217" i="6"/>
  <c r="S1218" i="6"/>
  <c r="S1219" i="6"/>
  <c r="S1220" i="6"/>
  <c r="S1221" i="6"/>
  <c r="S1222" i="6"/>
  <c r="S1223" i="6"/>
  <c r="S1224" i="6"/>
  <c r="S1225" i="6"/>
  <c r="S1226" i="6"/>
  <c r="S1227" i="6"/>
  <c r="S1228" i="6"/>
  <c r="S1229" i="6"/>
  <c r="S1230" i="6"/>
  <c r="S1231" i="6"/>
  <c r="S1232" i="6"/>
  <c r="S1233" i="6"/>
  <c r="S1234" i="6"/>
  <c r="S1235" i="6"/>
  <c r="S1236" i="6"/>
  <c r="S1237" i="6"/>
  <c r="S1238" i="6"/>
  <c r="S1239" i="6"/>
  <c r="S1240" i="6"/>
  <c r="S1241" i="6"/>
  <c r="S1242" i="6"/>
  <c r="S1243" i="6"/>
  <c r="S1244" i="6"/>
  <c r="S1245" i="6"/>
  <c r="S1246" i="6"/>
  <c r="S1247" i="6"/>
  <c r="S1248" i="6"/>
  <c r="S1249" i="6"/>
  <c r="S1250" i="6"/>
  <c r="S1251" i="6"/>
  <c r="S1252" i="6"/>
  <c r="S1253" i="6"/>
  <c r="S1254" i="6"/>
  <c r="S1255" i="6"/>
  <c r="S1256" i="6"/>
  <c r="S1257" i="6"/>
  <c r="S1258" i="6"/>
  <c r="S1259" i="6"/>
  <c r="S1260" i="6"/>
  <c r="S1261" i="6"/>
  <c r="S1262" i="6"/>
  <c r="S1263" i="6"/>
  <c r="S1264" i="6"/>
  <c r="S1265" i="6"/>
  <c r="S1266" i="6"/>
  <c r="S1267" i="6"/>
  <c r="S1268" i="6"/>
  <c r="S1269" i="6"/>
  <c r="S1270" i="6"/>
  <c r="S1271" i="6"/>
  <c r="S1272" i="6"/>
  <c r="S1273" i="6"/>
  <c r="S1274" i="6"/>
  <c r="S1275" i="6"/>
  <c r="S1276" i="6"/>
  <c r="S1277" i="6"/>
  <c r="S1278" i="6"/>
  <c r="S1279" i="6"/>
  <c r="S1280" i="6"/>
  <c r="S1281" i="6"/>
  <c r="S1282" i="6"/>
  <c r="S1283" i="6"/>
  <c r="S1284" i="6"/>
  <c r="S1285" i="6"/>
  <c r="S1286" i="6"/>
  <c r="S1287" i="6"/>
  <c r="S1288" i="6"/>
  <c r="S1289" i="6"/>
  <c r="S1290" i="6"/>
  <c r="S1291" i="6"/>
  <c r="S1292" i="6"/>
  <c r="S1293" i="6"/>
  <c r="S1294" i="6"/>
  <c r="S1295" i="6"/>
  <c r="S1296" i="6"/>
  <c r="S1297" i="6"/>
  <c r="S1298" i="6"/>
  <c r="S1299" i="6"/>
  <c r="S1300" i="6"/>
  <c r="S1301" i="6"/>
  <c r="S1302" i="6"/>
  <c r="S1303" i="6"/>
  <c r="S1304" i="6"/>
  <c r="S1305" i="6"/>
  <c r="S1306" i="6"/>
  <c r="S1307" i="6"/>
  <c r="S1308" i="6"/>
  <c r="S1309" i="6"/>
  <c r="S1310" i="6"/>
  <c r="S1311" i="6"/>
  <c r="S1312" i="6"/>
  <c r="S1313" i="6"/>
  <c r="S1314" i="6"/>
  <c r="S1315" i="6"/>
  <c r="S1316" i="6"/>
  <c r="S1317" i="6"/>
  <c r="S1318" i="6"/>
  <c r="S1319" i="6"/>
  <c r="S1320" i="6"/>
  <c r="S1321" i="6"/>
  <c r="S1322" i="6"/>
  <c r="S1323" i="6"/>
  <c r="S1324" i="6"/>
  <c r="S1325" i="6"/>
  <c r="S1326" i="6"/>
  <c r="S1327" i="6"/>
  <c r="S1328" i="6"/>
  <c r="S1329" i="6"/>
  <c r="S1330" i="6"/>
  <c r="S1331" i="6"/>
  <c r="S1332" i="6"/>
  <c r="S1333" i="6"/>
  <c r="S1334" i="6"/>
  <c r="S1335" i="6"/>
  <c r="S1336" i="6"/>
  <c r="S1337" i="6"/>
  <c r="S1338" i="6"/>
  <c r="S1339" i="6"/>
  <c r="S1340" i="6"/>
  <c r="S1341" i="6"/>
  <c r="S1342" i="6"/>
  <c r="S1343" i="6"/>
  <c r="S1344" i="6"/>
  <c r="S1345" i="6"/>
  <c r="S1346" i="6"/>
  <c r="S1347" i="6"/>
  <c r="S1348" i="6"/>
  <c r="S1349" i="6"/>
  <c r="S1350" i="6"/>
  <c r="S1351" i="6"/>
  <c r="S1352" i="6"/>
  <c r="S1353" i="6"/>
  <c r="S1354" i="6"/>
  <c r="S1355" i="6"/>
  <c r="S1356" i="6"/>
  <c r="S1357" i="6"/>
  <c r="S1358" i="6"/>
  <c r="S1359" i="6"/>
  <c r="S1360" i="6"/>
  <c r="S1361" i="6"/>
  <c r="S1362" i="6"/>
  <c r="S1363" i="6"/>
  <c r="S1364" i="6"/>
  <c r="S1365" i="6"/>
  <c r="S1366" i="6"/>
  <c r="S1367" i="6"/>
  <c r="S1368" i="6"/>
  <c r="S1369" i="6"/>
  <c r="S1370" i="6"/>
  <c r="S1371" i="6"/>
  <c r="S1372" i="6"/>
  <c r="S1373" i="6"/>
  <c r="S1374" i="6"/>
  <c r="S1375" i="6"/>
  <c r="S1376" i="6"/>
  <c r="S1377" i="6"/>
  <c r="S1378" i="6"/>
  <c r="S1379" i="6"/>
  <c r="S1380" i="6"/>
  <c r="S1381" i="6"/>
  <c r="S1382" i="6"/>
  <c r="S1383" i="6"/>
  <c r="S1384" i="6"/>
  <c r="S1385" i="6"/>
  <c r="S1386" i="6"/>
  <c r="S1387" i="6"/>
  <c r="S1388" i="6"/>
  <c r="S1389" i="6"/>
  <c r="S1390" i="6"/>
  <c r="S1391" i="6"/>
  <c r="S1392" i="6"/>
  <c r="S1393" i="6"/>
  <c r="S1394" i="6"/>
  <c r="S1395" i="6"/>
  <c r="S1396" i="6"/>
  <c r="S1397" i="6"/>
  <c r="S1398" i="6"/>
  <c r="S1399" i="6"/>
  <c r="S1400" i="6"/>
  <c r="S1401" i="6"/>
  <c r="S1402" i="6"/>
  <c r="S1403" i="6"/>
  <c r="S1404" i="6"/>
  <c r="S1405" i="6"/>
  <c r="S1406" i="6"/>
  <c r="S1407" i="6"/>
  <c r="S1408" i="6"/>
  <c r="S1409" i="6"/>
  <c r="S1410" i="6"/>
  <c r="S1411" i="6"/>
  <c r="S1412" i="6"/>
  <c r="S1413" i="6"/>
  <c r="S1414" i="6"/>
  <c r="S1415" i="6"/>
  <c r="S1416" i="6"/>
  <c r="S1417" i="6"/>
  <c r="S1418" i="6"/>
  <c r="S1419" i="6"/>
  <c r="S1420" i="6"/>
  <c r="S1421" i="6"/>
  <c r="S1422" i="6"/>
  <c r="S1423" i="6"/>
  <c r="S1424" i="6"/>
  <c r="S1425" i="6"/>
  <c r="S1426" i="6"/>
  <c r="S1427" i="6"/>
  <c r="S1428" i="6"/>
  <c r="S1429" i="6"/>
  <c r="S1430" i="6"/>
  <c r="S1431" i="6"/>
  <c r="S1432" i="6"/>
  <c r="S1433" i="6"/>
  <c r="S1434" i="6"/>
  <c r="S1435" i="6"/>
  <c r="S1436" i="6"/>
  <c r="S1437" i="6"/>
  <c r="S1438" i="6"/>
  <c r="S1439" i="6"/>
  <c r="S1440" i="6"/>
  <c r="S1441" i="6"/>
  <c r="S1442" i="6"/>
  <c r="S1443" i="6"/>
  <c r="S1444" i="6"/>
  <c r="S1445" i="6"/>
  <c r="S1446" i="6"/>
  <c r="S1447" i="6"/>
  <c r="S1448" i="6"/>
  <c r="S1449" i="6"/>
  <c r="S1450" i="6"/>
  <c r="S1451" i="6"/>
  <c r="S1452" i="6"/>
  <c r="S1453" i="6"/>
  <c r="S1454" i="6"/>
  <c r="S1455" i="6"/>
  <c r="S1456" i="6"/>
  <c r="S1457" i="6"/>
  <c r="S1458" i="6"/>
  <c r="S1459" i="6"/>
  <c r="S1460" i="6"/>
  <c r="S1461" i="6"/>
  <c r="S1462" i="6"/>
  <c r="S1463" i="6"/>
  <c r="S1464" i="6"/>
  <c r="S1465" i="6"/>
  <c r="S1466" i="6"/>
  <c r="S1467" i="6"/>
  <c r="S1468" i="6"/>
  <c r="S1469" i="6"/>
  <c r="S1470" i="6"/>
  <c r="S1471" i="6"/>
  <c r="S1472" i="6"/>
  <c r="S1473" i="6"/>
  <c r="S1474" i="6"/>
  <c r="S1475" i="6"/>
  <c r="S1476" i="6"/>
  <c r="S1477" i="6"/>
  <c r="S1478" i="6"/>
  <c r="S1479" i="6"/>
  <c r="S1480" i="6"/>
  <c r="S1481" i="6"/>
  <c r="S1482" i="6"/>
  <c r="S1483" i="6"/>
  <c r="S1484" i="6"/>
  <c r="S1485" i="6"/>
  <c r="S1486" i="6"/>
  <c r="S1487" i="6"/>
  <c r="S1488" i="6"/>
  <c r="S1489" i="6"/>
  <c r="S1490" i="6"/>
  <c r="S1491" i="6"/>
  <c r="S1492" i="6"/>
  <c r="S1493" i="6"/>
  <c r="S1494" i="6"/>
  <c r="S1495" i="6"/>
  <c r="S1496" i="6"/>
  <c r="S1497" i="6"/>
  <c r="S1498" i="6"/>
  <c r="S1499" i="6"/>
  <c r="S1500" i="6"/>
  <c r="S1501" i="6"/>
  <c r="S1502" i="6"/>
  <c r="S1503" i="6"/>
  <c r="S1504" i="6"/>
  <c r="S1505" i="6"/>
  <c r="S1506" i="6"/>
  <c r="S1507" i="6"/>
  <c r="S1508" i="6"/>
  <c r="S1509" i="6"/>
  <c r="S1510" i="6"/>
  <c r="S1511" i="6"/>
  <c r="S1512" i="6"/>
  <c r="S1513" i="6"/>
  <c r="S1514" i="6"/>
  <c r="S1515" i="6"/>
  <c r="S1516" i="6"/>
  <c r="S1517" i="6"/>
  <c r="S1518" i="6"/>
  <c r="S1519" i="6"/>
  <c r="S1520" i="6"/>
  <c r="S1521" i="6"/>
  <c r="S1522" i="6"/>
  <c r="S1523" i="6"/>
  <c r="S1524" i="6"/>
  <c r="S1525" i="6"/>
  <c r="S1526" i="6"/>
  <c r="S1527" i="6"/>
  <c r="S1528" i="6"/>
  <c r="S1529" i="6"/>
  <c r="S1530" i="6"/>
  <c r="S1531" i="6"/>
  <c r="S1532" i="6"/>
  <c r="S1533" i="6"/>
  <c r="S1534" i="6"/>
  <c r="S1535" i="6"/>
  <c r="S1536" i="6"/>
  <c r="S1537" i="6"/>
  <c r="S1538" i="6"/>
  <c r="S1539" i="6"/>
  <c r="S1540" i="6"/>
  <c r="S1541" i="6"/>
  <c r="S1542" i="6"/>
  <c r="S1543" i="6"/>
  <c r="S1544" i="6"/>
  <c r="S1545" i="6"/>
  <c r="S1546" i="6"/>
  <c r="S1547" i="6"/>
  <c r="S1548" i="6"/>
  <c r="S1549" i="6"/>
  <c r="S1550" i="6"/>
  <c r="S1551" i="6"/>
  <c r="S1552" i="6"/>
  <c r="S1553" i="6"/>
  <c r="S1554" i="6"/>
  <c r="S1555" i="6"/>
  <c r="S1556" i="6"/>
  <c r="S1557" i="6"/>
  <c r="S1558" i="6"/>
  <c r="S1559" i="6"/>
  <c r="S1560" i="6"/>
  <c r="S1561" i="6"/>
  <c r="S1562" i="6"/>
  <c r="S1563" i="6"/>
  <c r="S1564" i="6"/>
  <c r="S1565" i="6"/>
  <c r="S1566" i="6"/>
  <c r="S1567" i="6"/>
  <c r="S1568" i="6"/>
  <c r="S1569" i="6"/>
  <c r="S1570" i="6"/>
  <c r="S1571" i="6"/>
  <c r="S1572" i="6"/>
  <c r="S1573" i="6"/>
  <c r="S1574" i="6"/>
  <c r="S1575" i="6"/>
  <c r="S1576" i="6"/>
  <c r="S1577" i="6"/>
  <c r="S1578" i="6"/>
  <c r="S1579" i="6"/>
  <c r="S1580" i="6"/>
  <c r="S1581" i="6"/>
  <c r="S1582" i="6"/>
  <c r="S1583" i="6"/>
  <c r="S1584" i="6"/>
  <c r="S1585" i="6"/>
  <c r="S1586" i="6"/>
  <c r="S1587" i="6"/>
  <c r="S1588" i="6"/>
  <c r="S1589" i="6"/>
  <c r="S1590" i="6"/>
  <c r="S1591" i="6"/>
  <c r="S1592" i="6"/>
  <c r="S1593" i="6"/>
  <c r="S1594" i="6"/>
  <c r="S1595" i="6"/>
  <c r="S1596" i="6"/>
  <c r="S1597" i="6"/>
  <c r="S1598" i="6"/>
  <c r="S1599" i="6"/>
  <c r="S1600" i="6"/>
  <c r="S1601" i="6"/>
  <c r="S1602" i="6"/>
  <c r="S1603" i="6"/>
  <c r="S1604" i="6"/>
  <c r="S1605" i="6"/>
  <c r="S1606" i="6"/>
  <c r="S1607" i="6"/>
  <c r="S1608" i="6"/>
  <c r="S1609" i="6"/>
  <c r="S1610" i="6"/>
  <c r="S1611" i="6"/>
  <c r="S1612" i="6"/>
  <c r="S1613" i="6"/>
  <c r="S1614" i="6"/>
  <c r="S1615" i="6"/>
  <c r="S1616" i="6"/>
  <c r="S1617" i="6"/>
  <c r="S1618" i="6"/>
  <c r="S1619" i="6"/>
  <c r="S1620" i="6"/>
  <c r="S1621" i="6"/>
  <c r="S1622" i="6"/>
  <c r="S1623" i="6"/>
  <c r="S1624" i="6"/>
  <c r="S1625" i="6"/>
  <c r="S1626" i="6"/>
  <c r="S1627" i="6"/>
  <c r="S1628" i="6"/>
  <c r="S1629" i="6"/>
  <c r="S1630" i="6"/>
  <c r="S1631" i="6"/>
  <c r="S1632" i="6"/>
  <c r="S1633" i="6"/>
  <c r="S1634" i="6"/>
  <c r="S1635" i="6"/>
  <c r="S1636" i="6"/>
  <c r="S1637" i="6"/>
  <c r="S1638" i="6"/>
  <c r="S1639" i="6"/>
  <c r="S1640" i="6"/>
  <c r="S1641" i="6"/>
  <c r="S1642" i="6"/>
  <c r="S1643" i="6"/>
  <c r="S1644" i="6"/>
  <c r="S1645" i="6"/>
  <c r="S1646" i="6"/>
  <c r="S1647" i="6"/>
  <c r="S1648" i="6"/>
  <c r="S1649" i="6"/>
  <c r="S1650" i="6"/>
  <c r="S1651" i="6"/>
  <c r="S1652" i="6"/>
  <c r="S1653" i="6"/>
  <c r="S1654" i="6"/>
  <c r="S1655" i="6"/>
  <c r="S1656" i="6"/>
  <c r="S1657" i="6"/>
  <c r="S1658" i="6"/>
  <c r="S1659" i="6"/>
  <c r="S1660" i="6"/>
  <c r="S1661" i="6"/>
  <c r="S1662" i="6"/>
  <c r="S1663" i="6"/>
  <c r="S1664" i="6"/>
  <c r="S1665" i="6"/>
  <c r="S1666" i="6"/>
  <c r="S1667" i="6"/>
  <c r="S1668" i="6"/>
  <c r="S1669" i="6"/>
  <c r="S1670" i="6"/>
  <c r="S1671" i="6"/>
  <c r="S1672" i="6"/>
  <c r="S1673" i="6"/>
  <c r="S1674" i="6"/>
  <c r="S1675" i="6"/>
  <c r="S1676" i="6"/>
  <c r="S1677" i="6"/>
  <c r="S1678" i="6"/>
  <c r="S1679" i="6"/>
  <c r="S1680" i="6"/>
  <c r="S1681" i="6"/>
  <c r="S1682" i="6"/>
  <c r="S1683" i="6"/>
  <c r="S1684" i="6"/>
  <c r="S1685" i="6"/>
  <c r="S1686" i="6"/>
  <c r="S1687" i="6"/>
  <c r="S1688" i="6"/>
  <c r="S1689" i="6"/>
  <c r="S1690" i="6"/>
  <c r="S1691" i="6"/>
  <c r="S1692" i="6"/>
  <c r="S1693" i="6"/>
  <c r="S1694" i="6"/>
  <c r="S1695" i="6"/>
  <c r="S1696" i="6"/>
  <c r="S1697" i="6"/>
  <c r="S1698" i="6"/>
  <c r="S1699" i="6"/>
  <c r="S1700" i="6"/>
  <c r="S1701" i="6"/>
  <c r="S1702" i="6"/>
  <c r="S1703" i="6"/>
  <c r="S1704" i="6"/>
  <c r="S1705" i="6"/>
  <c r="S1706" i="6"/>
  <c r="S1707" i="6"/>
  <c r="S1708" i="6"/>
  <c r="S1709" i="6"/>
  <c r="S1710" i="6"/>
  <c r="S1711" i="6"/>
  <c r="S1712" i="6"/>
  <c r="S1713" i="6"/>
  <c r="S1714" i="6"/>
  <c r="S1715" i="6"/>
  <c r="S1716" i="6"/>
  <c r="S1717" i="6"/>
  <c r="S1718" i="6"/>
  <c r="S1719" i="6"/>
  <c r="S1720" i="6"/>
  <c r="S1721" i="6"/>
  <c r="S1722" i="6"/>
  <c r="S1723" i="6"/>
  <c r="S1724" i="6"/>
  <c r="S1725" i="6"/>
  <c r="S1726" i="6"/>
  <c r="S1727" i="6"/>
  <c r="S1728" i="6"/>
  <c r="S1729" i="6"/>
  <c r="S1730" i="6"/>
  <c r="S1731" i="6"/>
  <c r="S1732" i="6"/>
  <c r="S1733" i="6"/>
  <c r="S1734" i="6"/>
  <c r="S1735" i="6"/>
  <c r="S1736" i="6"/>
  <c r="S1737" i="6"/>
  <c r="S1738" i="6"/>
  <c r="S1739" i="6"/>
  <c r="S1740" i="6"/>
  <c r="S1741" i="6"/>
  <c r="S1742" i="6"/>
  <c r="S1743" i="6"/>
  <c r="S1744" i="6"/>
  <c r="S1745" i="6"/>
  <c r="S1746" i="6"/>
  <c r="S1747" i="6"/>
  <c r="S1748" i="6"/>
  <c r="S1749" i="6"/>
  <c r="S1750" i="6"/>
  <c r="S1751" i="6"/>
  <c r="S1752" i="6"/>
  <c r="S1753" i="6"/>
  <c r="S1754" i="6"/>
  <c r="S1755" i="6"/>
  <c r="S1756" i="6"/>
  <c r="S1757" i="6"/>
  <c r="S1758" i="6"/>
  <c r="S1759" i="6"/>
  <c r="S1760" i="6"/>
  <c r="S1761" i="6"/>
  <c r="S1762" i="6"/>
  <c r="S1763" i="6"/>
  <c r="S1764" i="6"/>
  <c r="S1765" i="6"/>
  <c r="S1766" i="6"/>
  <c r="S1767" i="6"/>
  <c r="S1768" i="6"/>
  <c r="S1769" i="6"/>
  <c r="S1770" i="6"/>
  <c r="S1771" i="6"/>
  <c r="S1772" i="6"/>
  <c r="S1773" i="6"/>
  <c r="S1774" i="6"/>
  <c r="S1775" i="6"/>
  <c r="S1776" i="6"/>
  <c r="S1777" i="6"/>
  <c r="S1778" i="6"/>
  <c r="S1779" i="6"/>
  <c r="S1780" i="6"/>
  <c r="S1781" i="6"/>
  <c r="S1782" i="6"/>
  <c r="S1783" i="6"/>
  <c r="S1784" i="6"/>
  <c r="S1785" i="6"/>
  <c r="S1786" i="6"/>
  <c r="S1787" i="6"/>
  <c r="S1788" i="6"/>
  <c r="S1789" i="6"/>
  <c r="S1790" i="6"/>
  <c r="S1791" i="6"/>
  <c r="S1792" i="6"/>
  <c r="S1793" i="6"/>
  <c r="S1794" i="6"/>
  <c r="S1795" i="6"/>
  <c r="S1796" i="6"/>
  <c r="S1797" i="6"/>
  <c r="S1798" i="6"/>
  <c r="S1799" i="6"/>
  <c r="S1800" i="6"/>
  <c r="S1801" i="6"/>
  <c r="S1802" i="6"/>
  <c r="S1803" i="6"/>
  <c r="S1804" i="6"/>
  <c r="S1805" i="6"/>
  <c r="S1806" i="6"/>
  <c r="S1807" i="6"/>
  <c r="S1808" i="6"/>
  <c r="S1809" i="6"/>
  <c r="S1810" i="6"/>
  <c r="S1811" i="6"/>
  <c r="S1812" i="6"/>
  <c r="S1813" i="6"/>
  <c r="S1814" i="6"/>
  <c r="S1815" i="6"/>
  <c r="S1816" i="6"/>
  <c r="S1817" i="6"/>
  <c r="S1818" i="6"/>
  <c r="S1819" i="6"/>
  <c r="S1820" i="6"/>
  <c r="S1821" i="6"/>
  <c r="S1822" i="6"/>
  <c r="S1823" i="6"/>
  <c r="S1824" i="6"/>
  <c r="S1825" i="6"/>
  <c r="S1826" i="6"/>
  <c r="S1827" i="6"/>
  <c r="S1828" i="6"/>
  <c r="S1829" i="6"/>
  <c r="S1830" i="6"/>
  <c r="S1831" i="6"/>
  <c r="S1832" i="6"/>
  <c r="S1833" i="6"/>
  <c r="S1834" i="6"/>
  <c r="S1835" i="6"/>
  <c r="S1836" i="6"/>
  <c r="S1837" i="6"/>
  <c r="S1838" i="6"/>
  <c r="S1839" i="6"/>
  <c r="S1840" i="6"/>
  <c r="S1841" i="6"/>
  <c r="S1842" i="6"/>
  <c r="S1843" i="6"/>
  <c r="S1844" i="6"/>
  <c r="S1845" i="6"/>
  <c r="S1846" i="6"/>
  <c r="S1847" i="6"/>
  <c r="S1848" i="6"/>
  <c r="S1849" i="6"/>
  <c r="S1850" i="6"/>
  <c r="S1851" i="6"/>
  <c r="S1852" i="6"/>
  <c r="S1853" i="6"/>
  <c r="S1854" i="6"/>
  <c r="S1855" i="6"/>
  <c r="S1856" i="6"/>
  <c r="S1857" i="6"/>
  <c r="S1858" i="6"/>
  <c r="S1859" i="6"/>
  <c r="S1860" i="6"/>
  <c r="S1861" i="6"/>
  <c r="S1862" i="6"/>
  <c r="S1863" i="6"/>
  <c r="S1864" i="6"/>
  <c r="S1865" i="6"/>
  <c r="S1866" i="6"/>
  <c r="S1867" i="6"/>
  <c r="S1868" i="6"/>
  <c r="S1869" i="6"/>
  <c r="S1870" i="6"/>
  <c r="S1871" i="6"/>
  <c r="S1872" i="6"/>
  <c r="S1873" i="6"/>
  <c r="S1874" i="6"/>
  <c r="S1875" i="6"/>
  <c r="S1876" i="6"/>
  <c r="S1877" i="6"/>
  <c r="S1878" i="6"/>
  <c r="S1879" i="6"/>
  <c r="S1880" i="6"/>
  <c r="S1881" i="6"/>
  <c r="S1882" i="6"/>
  <c r="S1883" i="6"/>
  <c r="S1884" i="6"/>
  <c r="S1885" i="6"/>
  <c r="S1886" i="6"/>
  <c r="S1887" i="6"/>
  <c r="S1888" i="6"/>
  <c r="S1889" i="6"/>
  <c r="S1890" i="6"/>
  <c r="S1891" i="6"/>
  <c r="S1892" i="6"/>
  <c r="S1893" i="6"/>
  <c r="S1894" i="6"/>
  <c r="S1895" i="6"/>
  <c r="S1896" i="6"/>
  <c r="S1897" i="6"/>
  <c r="S1898" i="6"/>
  <c r="S1899" i="6"/>
  <c r="S1900" i="6"/>
  <c r="S1901" i="6"/>
  <c r="S1902" i="6"/>
  <c r="S1903" i="6"/>
  <c r="S1904" i="6"/>
  <c r="S1905" i="6"/>
  <c r="S1906" i="6"/>
  <c r="S1907" i="6"/>
  <c r="S1908" i="6"/>
  <c r="S1909" i="6"/>
  <c r="S1910" i="6"/>
  <c r="S1911" i="6"/>
  <c r="S1912" i="6"/>
  <c r="S1913" i="6"/>
  <c r="S1914" i="6"/>
  <c r="S1915" i="6"/>
  <c r="S1916" i="6"/>
  <c r="S1917" i="6"/>
  <c r="S1918" i="6"/>
  <c r="S1919" i="6"/>
  <c r="S1920" i="6"/>
  <c r="S1921" i="6"/>
  <c r="S1922" i="6"/>
  <c r="S1923" i="6"/>
  <c r="S1924" i="6"/>
  <c r="S1925" i="6"/>
  <c r="S1926" i="6"/>
  <c r="S1927" i="6"/>
  <c r="S1928" i="6"/>
  <c r="S1929" i="6"/>
  <c r="S1930" i="6"/>
  <c r="S1931" i="6"/>
  <c r="S1932" i="6"/>
  <c r="S1933" i="6"/>
  <c r="S1934" i="6"/>
  <c r="S1935" i="6"/>
  <c r="S1936" i="6"/>
  <c r="S1937" i="6"/>
  <c r="S1938" i="6"/>
  <c r="S1939" i="6"/>
  <c r="S1940" i="6"/>
  <c r="S1941" i="6"/>
  <c r="S1942" i="6"/>
  <c r="S1943" i="6"/>
  <c r="S1944" i="6"/>
  <c r="S1945" i="6"/>
  <c r="S1946" i="6"/>
  <c r="S1947" i="6"/>
  <c r="S1948" i="6"/>
  <c r="S1949" i="6"/>
  <c r="S1950" i="6"/>
  <c r="S1951" i="6"/>
  <c r="S1952" i="6"/>
  <c r="S1953" i="6"/>
  <c r="S1954" i="6"/>
  <c r="S1955" i="6"/>
  <c r="S1956" i="6"/>
  <c r="S1957" i="6"/>
  <c r="S1958" i="6"/>
  <c r="S1959" i="6"/>
  <c r="S1960" i="6"/>
  <c r="S1961" i="6"/>
  <c r="S1962" i="6"/>
  <c r="S1963" i="6"/>
  <c r="S1964" i="6"/>
  <c r="S1965" i="6"/>
  <c r="S1966" i="6"/>
  <c r="S1967" i="6"/>
  <c r="S1968" i="6"/>
  <c r="S1969" i="6"/>
  <c r="S1970" i="6"/>
  <c r="S1971" i="6"/>
  <c r="S1972" i="6"/>
  <c r="S1973" i="6"/>
  <c r="S1974" i="6"/>
  <c r="S1975" i="6"/>
  <c r="S1976" i="6"/>
  <c r="S1977" i="6"/>
  <c r="S1978" i="6"/>
  <c r="S1979" i="6"/>
  <c r="S1980" i="6"/>
  <c r="S1981" i="6"/>
  <c r="S1982" i="6"/>
  <c r="S1983" i="6"/>
  <c r="S1984" i="6"/>
  <c r="S1985" i="6"/>
  <c r="S1986" i="6"/>
  <c r="S1987" i="6"/>
  <c r="S1988" i="6"/>
  <c r="S1989" i="6"/>
  <c r="S1990" i="6"/>
  <c r="S1991" i="6"/>
  <c r="S1992" i="6"/>
  <c r="S1993" i="6"/>
  <c r="S1994" i="6"/>
  <c r="S1995" i="6"/>
  <c r="S1996" i="6"/>
  <c r="S1997" i="6"/>
  <c r="S1998" i="6"/>
  <c r="S1999" i="6"/>
  <c r="S2000" i="6"/>
  <c r="S2001" i="6"/>
  <c r="S2002" i="6"/>
  <c r="S2003" i="6"/>
  <c r="S2004" i="6"/>
  <c r="S2005" i="6"/>
  <c r="S2006" i="6"/>
  <c r="S2007" i="6"/>
  <c r="S2008" i="6"/>
  <c r="S2009" i="6"/>
  <c r="S2010" i="6"/>
  <c r="S2011" i="6"/>
  <c r="S2012" i="6"/>
  <c r="S2013" i="6"/>
  <c r="S2014" i="6"/>
  <c r="S2015" i="6"/>
  <c r="S2016" i="6"/>
  <c r="S2017" i="6"/>
  <c r="S2018" i="6"/>
  <c r="S2019" i="6"/>
  <c r="S2020" i="6"/>
  <c r="S2021" i="6"/>
  <c r="S2022" i="6"/>
  <c r="S2023" i="6"/>
  <c r="S2024" i="6"/>
  <c r="S2025" i="6"/>
  <c r="S2026" i="6"/>
  <c r="S2027" i="6"/>
  <c r="S2028" i="6"/>
  <c r="S2029" i="6"/>
  <c r="S2030" i="6"/>
  <c r="S2031" i="6"/>
  <c r="S2032" i="6"/>
  <c r="S2033" i="6"/>
  <c r="S2034" i="6"/>
  <c r="S2035" i="6"/>
  <c r="S2036" i="6"/>
  <c r="S2037" i="6"/>
  <c r="S2038" i="6"/>
  <c r="S2039" i="6"/>
  <c r="S2040" i="6"/>
  <c r="S2041" i="6"/>
  <c r="S2042" i="6"/>
  <c r="S2043" i="6"/>
  <c r="S2044" i="6"/>
  <c r="S2045" i="6"/>
  <c r="S2046" i="6"/>
  <c r="S2047" i="6"/>
  <c r="S2048" i="6"/>
  <c r="S2049" i="6"/>
  <c r="S2050" i="6"/>
  <c r="S2051" i="6"/>
  <c r="S2052" i="6"/>
  <c r="S2053" i="6"/>
  <c r="S2054" i="6"/>
  <c r="S2055" i="6"/>
  <c r="S2056" i="6"/>
  <c r="S2057" i="6"/>
  <c r="S2058" i="6"/>
  <c r="S2059" i="6"/>
  <c r="S2060" i="6"/>
  <c r="S2061" i="6"/>
  <c r="S2062" i="6"/>
  <c r="S2063" i="6"/>
  <c r="S2064" i="6"/>
  <c r="S2065" i="6"/>
  <c r="S2066" i="6"/>
  <c r="S2067" i="6"/>
  <c r="S2068" i="6"/>
  <c r="S2069" i="6"/>
  <c r="S2070" i="6"/>
  <c r="S2071" i="6"/>
  <c r="S2072" i="6"/>
  <c r="S2073" i="6"/>
  <c r="S2074" i="6"/>
  <c r="S2075" i="6"/>
  <c r="S2076" i="6"/>
  <c r="S2077" i="6"/>
  <c r="S2078" i="6"/>
  <c r="S2079" i="6"/>
  <c r="S2080" i="6"/>
  <c r="S2081" i="6"/>
  <c r="S2082" i="6"/>
  <c r="S2083" i="6"/>
  <c r="S2084" i="6"/>
  <c r="S2085" i="6"/>
  <c r="S2086" i="6"/>
  <c r="S2087" i="6"/>
  <c r="S2088" i="6"/>
  <c r="S2089" i="6"/>
  <c r="S2090" i="6"/>
  <c r="S2091" i="6"/>
  <c r="S2092" i="6"/>
  <c r="S2093" i="6"/>
  <c r="S2094" i="6"/>
  <c r="S2095" i="6"/>
  <c r="S2096" i="6"/>
  <c r="S2097" i="6"/>
  <c r="S2098" i="6"/>
  <c r="S2099" i="6"/>
  <c r="S2100" i="6"/>
  <c r="S2101" i="6"/>
  <c r="S2102" i="6"/>
  <c r="S2103" i="6"/>
  <c r="S2104" i="6"/>
  <c r="S2105" i="6"/>
  <c r="S2106" i="6"/>
  <c r="S2107" i="6"/>
  <c r="S2108" i="6"/>
  <c r="S2109" i="6"/>
  <c r="S2110" i="6"/>
  <c r="S2111" i="6"/>
  <c r="S2112" i="6"/>
  <c r="S2113" i="6"/>
  <c r="S2114" i="6"/>
  <c r="S2115" i="6"/>
  <c r="S2116" i="6"/>
  <c r="S2117" i="6"/>
  <c r="S2118" i="6"/>
  <c r="S2119" i="6"/>
  <c r="S2120" i="6"/>
  <c r="S2121" i="6"/>
  <c r="S2122" i="6"/>
  <c r="S2123" i="6"/>
  <c r="S2124" i="6"/>
  <c r="S2125" i="6"/>
  <c r="S2126" i="6"/>
  <c r="S2127" i="6"/>
  <c r="S2128" i="6"/>
  <c r="S2129" i="6"/>
  <c r="S2130" i="6"/>
  <c r="S2131" i="6"/>
  <c r="S2132" i="6"/>
  <c r="S2133" i="6"/>
  <c r="S2134" i="6"/>
  <c r="S2135" i="6"/>
  <c r="S2136" i="6"/>
  <c r="S2137" i="6"/>
  <c r="S2138" i="6"/>
  <c r="S2139" i="6"/>
  <c r="S2140" i="6"/>
  <c r="S2141" i="6"/>
  <c r="S2142" i="6"/>
  <c r="S2143" i="6"/>
  <c r="S2144" i="6"/>
  <c r="S2145" i="6"/>
  <c r="S2146" i="6"/>
  <c r="S2147" i="6"/>
  <c r="S2148" i="6"/>
  <c r="S2149" i="6"/>
  <c r="S2150" i="6"/>
  <c r="S2151" i="6"/>
  <c r="S2152" i="6"/>
  <c r="S2153" i="6"/>
  <c r="S2154" i="6"/>
  <c r="S2155" i="6"/>
  <c r="S2156" i="6"/>
  <c r="S2157" i="6"/>
  <c r="S2158" i="6"/>
  <c r="S2159" i="6"/>
  <c r="S2160" i="6"/>
  <c r="S2161" i="6"/>
  <c r="S2162" i="6"/>
  <c r="S2163" i="6"/>
  <c r="S2164" i="6"/>
  <c r="S2165" i="6"/>
  <c r="S2166" i="6"/>
  <c r="S2167" i="6"/>
  <c r="S2168" i="6"/>
  <c r="S2169" i="6"/>
  <c r="S2170" i="6"/>
  <c r="S2171" i="6"/>
  <c r="S2172" i="6"/>
  <c r="S2173" i="6"/>
  <c r="S2174" i="6"/>
  <c r="S2175" i="6"/>
  <c r="S2176" i="6"/>
  <c r="S2177" i="6"/>
  <c r="S2178" i="6"/>
  <c r="S2179" i="6"/>
  <c r="S2180" i="6"/>
  <c r="S2181" i="6"/>
  <c r="S2182" i="6"/>
  <c r="S2183" i="6"/>
  <c r="S2184" i="6"/>
  <c r="S2185" i="6"/>
  <c r="S2186" i="6"/>
  <c r="S2187" i="6"/>
  <c r="S2188" i="6"/>
  <c r="S2189" i="6"/>
  <c r="S2190" i="6"/>
  <c r="S2191" i="6"/>
  <c r="S2192" i="6"/>
  <c r="S2193" i="6"/>
  <c r="S2194" i="6"/>
  <c r="S2195" i="6"/>
  <c r="S2196" i="6"/>
  <c r="S2197" i="6"/>
  <c r="S2198" i="6"/>
  <c r="S2199" i="6"/>
  <c r="S2200" i="6"/>
  <c r="S2201" i="6"/>
  <c r="S2202" i="6"/>
  <c r="S2203" i="6"/>
  <c r="S2204" i="6"/>
  <c r="S2205" i="6"/>
  <c r="S2206" i="6"/>
  <c r="S2207" i="6"/>
  <c r="S2208" i="6"/>
  <c r="S2209" i="6"/>
  <c r="S2210" i="6"/>
  <c r="S2211" i="6"/>
  <c r="S2212" i="6"/>
  <c r="S2213" i="6"/>
  <c r="S2214" i="6"/>
  <c r="S2215" i="6"/>
  <c r="S2216" i="6"/>
  <c r="S2217" i="6"/>
  <c r="S2218" i="6"/>
  <c r="S2219" i="6"/>
  <c r="S2220" i="6"/>
  <c r="S2221" i="6"/>
  <c r="S2222" i="6"/>
  <c r="S2223" i="6"/>
  <c r="S2224" i="6"/>
  <c r="S2225" i="6"/>
  <c r="S2226" i="6"/>
  <c r="S2227" i="6"/>
  <c r="S2228" i="6"/>
  <c r="S2229" i="6"/>
  <c r="S2230" i="6"/>
  <c r="S2231" i="6"/>
  <c r="S2232" i="6"/>
  <c r="S2233" i="6"/>
  <c r="S2234" i="6"/>
  <c r="S2235" i="6"/>
  <c r="S2236" i="6"/>
  <c r="S2237" i="6"/>
  <c r="S2238" i="6"/>
  <c r="S2239" i="6"/>
  <c r="S2240" i="6"/>
  <c r="S2241" i="6"/>
  <c r="S2242" i="6"/>
  <c r="S2243" i="6"/>
  <c r="S2244" i="6"/>
  <c r="S2245" i="6"/>
  <c r="S2246" i="6"/>
  <c r="S2247" i="6"/>
  <c r="S2248" i="6"/>
  <c r="S2249" i="6"/>
  <c r="S2250" i="6"/>
  <c r="S2251" i="6"/>
  <c r="S2252" i="6"/>
  <c r="S2253" i="6"/>
  <c r="S2254" i="6"/>
  <c r="S2255" i="6"/>
  <c r="S2256" i="6"/>
  <c r="S2257" i="6"/>
  <c r="S2258" i="6"/>
  <c r="S2259" i="6"/>
  <c r="S2260" i="6"/>
  <c r="S2261" i="6"/>
  <c r="S2262" i="6"/>
  <c r="S2263" i="6"/>
  <c r="S2264" i="6"/>
  <c r="S2265" i="6"/>
  <c r="S2266" i="6"/>
  <c r="S2267" i="6"/>
  <c r="S2268" i="6"/>
  <c r="S2269" i="6"/>
  <c r="S2270" i="6"/>
  <c r="S2271" i="6"/>
  <c r="S2272" i="6"/>
  <c r="S2273" i="6"/>
  <c r="S2274" i="6"/>
  <c r="S2275" i="6"/>
  <c r="S2276" i="6"/>
  <c r="S2277" i="6"/>
  <c r="S2278" i="6"/>
  <c r="S2279" i="6"/>
  <c r="S2280" i="6"/>
  <c r="S2281" i="6"/>
  <c r="S2282" i="6"/>
  <c r="S2283" i="6"/>
  <c r="S2284" i="6"/>
  <c r="S2285" i="6"/>
  <c r="S2286" i="6"/>
  <c r="S2287" i="6"/>
  <c r="S2288" i="6"/>
  <c r="S2289" i="6"/>
  <c r="S2290" i="6"/>
  <c r="S2291" i="6"/>
  <c r="S2292" i="6"/>
  <c r="S2293" i="6"/>
  <c r="S2294" i="6"/>
  <c r="S2295" i="6"/>
  <c r="S2296" i="6"/>
  <c r="S2297" i="6"/>
  <c r="S2298" i="6"/>
  <c r="S2299" i="6"/>
  <c r="S2300" i="6"/>
  <c r="S2301" i="6"/>
  <c r="S2302" i="6"/>
  <c r="S2303" i="6"/>
  <c r="S2304" i="6"/>
  <c r="S2305" i="6"/>
  <c r="S2306" i="6"/>
  <c r="S2307" i="6"/>
  <c r="S2308" i="6"/>
  <c r="S2309" i="6"/>
  <c r="S2310" i="6"/>
  <c r="S2311" i="6"/>
  <c r="S2312" i="6"/>
  <c r="S2313" i="6"/>
  <c r="S2314" i="6"/>
  <c r="S2315" i="6"/>
  <c r="S2316" i="6"/>
  <c r="S2317" i="6"/>
  <c r="S2318" i="6"/>
  <c r="S2319" i="6"/>
  <c r="S2320" i="6"/>
  <c r="S2321" i="6"/>
  <c r="S2322" i="6"/>
  <c r="S2323" i="6"/>
  <c r="S2324" i="6"/>
  <c r="S2325" i="6"/>
  <c r="S2326" i="6"/>
  <c r="S2327" i="6"/>
  <c r="S2328" i="6"/>
  <c r="S2329" i="6"/>
  <c r="S2330" i="6"/>
  <c r="S2331" i="6"/>
  <c r="S2332" i="6"/>
  <c r="S2333" i="6"/>
  <c r="S2334" i="6"/>
  <c r="S2335" i="6"/>
  <c r="S2336" i="6"/>
  <c r="S2337" i="6"/>
  <c r="S2338" i="6"/>
  <c r="S2339" i="6"/>
  <c r="S2340" i="6"/>
  <c r="S2341" i="6"/>
  <c r="S2342" i="6"/>
  <c r="S2343" i="6"/>
  <c r="S2344" i="6"/>
  <c r="S2345" i="6"/>
  <c r="S2346" i="6"/>
  <c r="S2347" i="6"/>
  <c r="S2348" i="6"/>
  <c r="S2349" i="6"/>
  <c r="S2350" i="6"/>
  <c r="S2351" i="6"/>
  <c r="S2352" i="6"/>
  <c r="S2353" i="6"/>
  <c r="S2354" i="6"/>
  <c r="S2355" i="6"/>
  <c r="S2356" i="6"/>
  <c r="S2357" i="6"/>
  <c r="S2358" i="6"/>
  <c r="S2359" i="6"/>
  <c r="S2360" i="6"/>
  <c r="S2361" i="6"/>
  <c r="S2362" i="6"/>
  <c r="S2363" i="6"/>
  <c r="S2364" i="6"/>
  <c r="S2365" i="6"/>
  <c r="S2366" i="6"/>
  <c r="S2367" i="6"/>
  <c r="S2368" i="6"/>
  <c r="S2369" i="6"/>
  <c r="S2370" i="6"/>
  <c r="S2371" i="6"/>
  <c r="S2372" i="6"/>
  <c r="S2373" i="6"/>
  <c r="S2374" i="6"/>
  <c r="S2375" i="6"/>
  <c r="S2376" i="6"/>
  <c r="S2377" i="6"/>
  <c r="S2378" i="6"/>
  <c r="S2379" i="6"/>
  <c r="S2380" i="6"/>
  <c r="S2381" i="6"/>
  <c r="S2382" i="6"/>
  <c r="S2383" i="6"/>
  <c r="S2384" i="6"/>
  <c r="S2385" i="6"/>
  <c r="S2386" i="6"/>
  <c r="S2387" i="6"/>
  <c r="S2388" i="6"/>
  <c r="S2389" i="6"/>
  <c r="S2390" i="6"/>
  <c r="S2391" i="6"/>
  <c r="S2392" i="6"/>
  <c r="S2393" i="6"/>
  <c r="S2394" i="6"/>
  <c r="S2395" i="6"/>
  <c r="S2396" i="6"/>
  <c r="S2397" i="6"/>
  <c r="S2398" i="6"/>
  <c r="S2399" i="6"/>
  <c r="S2400" i="6"/>
  <c r="S2401" i="6"/>
  <c r="S2402" i="6"/>
  <c r="S2403" i="6"/>
  <c r="S2404" i="6"/>
  <c r="S2405" i="6"/>
  <c r="S2406" i="6"/>
  <c r="S2407" i="6"/>
  <c r="S2408" i="6"/>
  <c r="S2409" i="6"/>
  <c r="S2410" i="6"/>
  <c r="S2411" i="6"/>
  <c r="S2412" i="6"/>
  <c r="S2413" i="6"/>
  <c r="S2414" i="6"/>
  <c r="S2415" i="6"/>
  <c r="S2416" i="6"/>
  <c r="S2417" i="6"/>
  <c r="S2418" i="6"/>
  <c r="S2419" i="6"/>
  <c r="S2420" i="6"/>
  <c r="S2421" i="6"/>
  <c r="S2422" i="6"/>
  <c r="S2423" i="6"/>
  <c r="S2424" i="6"/>
  <c r="S2425" i="6"/>
  <c r="S2426" i="6"/>
  <c r="S2427" i="6"/>
  <c r="S2428" i="6"/>
  <c r="S2429" i="6"/>
  <c r="S2430" i="6"/>
  <c r="S2431" i="6"/>
  <c r="S2432" i="6"/>
  <c r="S2433" i="6"/>
  <c r="S2434" i="6"/>
  <c r="S2435" i="6"/>
  <c r="S2436" i="6"/>
  <c r="S2437" i="6"/>
  <c r="S2438" i="6"/>
  <c r="S2439" i="6"/>
  <c r="S2440" i="6"/>
  <c r="S2441" i="6"/>
  <c r="S2442" i="6"/>
  <c r="S2443" i="6"/>
  <c r="S2444" i="6"/>
  <c r="S2445" i="6"/>
  <c r="S2446" i="6"/>
  <c r="S2447" i="6"/>
  <c r="S2448" i="6"/>
  <c r="S2449" i="6"/>
  <c r="S2450" i="6"/>
  <c r="S2451" i="6"/>
  <c r="S2452" i="6"/>
  <c r="S2453" i="6"/>
  <c r="S2454" i="6"/>
  <c r="S2455" i="6"/>
  <c r="S2456" i="6"/>
  <c r="S2457" i="6"/>
  <c r="S2458" i="6"/>
  <c r="S2459" i="6"/>
  <c r="S2460" i="6"/>
  <c r="S2461" i="6"/>
  <c r="S2462" i="6"/>
  <c r="S2463" i="6"/>
  <c r="S2464" i="6"/>
  <c r="S2465" i="6"/>
  <c r="S2466" i="6"/>
  <c r="S2467" i="6"/>
  <c r="S2468" i="6"/>
  <c r="S2469" i="6"/>
  <c r="S2470" i="6"/>
  <c r="S2471" i="6"/>
  <c r="S2472" i="6"/>
  <c r="S2473" i="6"/>
  <c r="S2474" i="6"/>
  <c r="S2475" i="6"/>
  <c r="S2476" i="6"/>
  <c r="S2477" i="6"/>
  <c r="S2478" i="6"/>
  <c r="S2479" i="6"/>
  <c r="S2480" i="6"/>
  <c r="S2481" i="6"/>
  <c r="S2482" i="6"/>
  <c r="S2483" i="6"/>
  <c r="S2484" i="6"/>
  <c r="S2485" i="6"/>
  <c r="S2486" i="6"/>
  <c r="S2487" i="6"/>
  <c r="S2488" i="6"/>
  <c r="S2489" i="6"/>
  <c r="S2490" i="6"/>
  <c r="S2491" i="6"/>
  <c r="S2492" i="6"/>
  <c r="S2493" i="6"/>
  <c r="S2494" i="6"/>
  <c r="S2495" i="6"/>
  <c r="S2496" i="6"/>
  <c r="S2497" i="6"/>
  <c r="S2498" i="6"/>
  <c r="S2499" i="6"/>
  <c r="S2500" i="6"/>
  <c r="S2501" i="6"/>
  <c r="S2502" i="6"/>
  <c r="S2503" i="6"/>
  <c r="S2504" i="6"/>
  <c r="S2505" i="6"/>
  <c r="S2506" i="6"/>
  <c r="S2507" i="6"/>
  <c r="S2508" i="6"/>
  <c r="S2509" i="6"/>
  <c r="S2510" i="6"/>
  <c r="S2511" i="6"/>
  <c r="S2512" i="6"/>
  <c r="S2513" i="6"/>
  <c r="S2514" i="6"/>
  <c r="S2515" i="6"/>
  <c r="S2516" i="6"/>
  <c r="S2517" i="6"/>
  <c r="S2518" i="6"/>
  <c r="S2519" i="6"/>
  <c r="S2520" i="6"/>
  <c r="S2521" i="6"/>
  <c r="S2522" i="6"/>
  <c r="S2523" i="6"/>
  <c r="S2524" i="6"/>
  <c r="S2525" i="6"/>
  <c r="S2526" i="6"/>
  <c r="S2527" i="6"/>
  <c r="S2528" i="6"/>
  <c r="S2529" i="6"/>
  <c r="S2530" i="6"/>
  <c r="S2531" i="6"/>
  <c r="S2532" i="6"/>
  <c r="S2533" i="6"/>
  <c r="S2534" i="6"/>
  <c r="S2535" i="6"/>
  <c r="S2536" i="6"/>
  <c r="S2537" i="6"/>
  <c r="S2538" i="6"/>
  <c r="S2539" i="6"/>
  <c r="S2540" i="6"/>
  <c r="S2541" i="6"/>
  <c r="S2542" i="6"/>
  <c r="S2543" i="6"/>
  <c r="S2544" i="6"/>
  <c r="S2545" i="6"/>
  <c r="S2546" i="6"/>
  <c r="S2547" i="6"/>
  <c r="S2548" i="6"/>
  <c r="S2549" i="6"/>
  <c r="S2550" i="6"/>
  <c r="S2551" i="6"/>
  <c r="S2552" i="6"/>
  <c r="S2553" i="6"/>
  <c r="S2554" i="6"/>
  <c r="S2555" i="6"/>
  <c r="S2556" i="6"/>
  <c r="S2557" i="6"/>
  <c r="S2558" i="6"/>
  <c r="S2559" i="6"/>
  <c r="S2560" i="6"/>
  <c r="S2561" i="6"/>
  <c r="S2562" i="6"/>
  <c r="S2563" i="6"/>
  <c r="S2564" i="6"/>
  <c r="S2565" i="6"/>
  <c r="S2566" i="6"/>
  <c r="S2567" i="6"/>
  <c r="S2568" i="6"/>
  <c r="S2569" i="6"/>
  <c r="S2570" i="6"/>
  <c r="S2571" i="6"/>
  <c r="S2572" i="6"/>
  <c r="S2573" i="6"/>
  <c r="S2574" i="6"/>
  <c r="S2575" i="6"/>
  <c r="S2576" i="6"/>
  <c r="S2577" i="6"/>
  <c r="S2578" i="6"/>
  <c r="S2579" i="6"/>
  <c r="S2580" i="6"/>
  <c r="S2581" i="6"/>
  <c r="S2582" i="6"/>
  <c r="S2583" i="6"/>
  <c r="S2584" i="6"/>
  <c r="S2585" i="6"/>
  <c r="S2586" i="6"/>
  <c r="S2587" i="6"/>
  <c r="S2588" i="6"/>
  <c r="S2589" i="6"/>
  <c r="S2590" i="6"/>
  <c r="S2591" i="6"/>
  <c r="S2592" i="6"/>
  <c r="S2593" i="6"/>
  <c r="S2594" i="6"/>
  <c r="S2595" i="6"/>
  <c r="S2596" i="6"/>
  <c r="S2597" i="6"/>
  <c r="S2598" i="6"/>
  <c r="S2599" i="6"/>
  <c r="S2600" i="6"/>
  <c r="S2601" i="6"/>
  <c r="S2602" i="6"/>
  <c r="S2603" i="6"/>
  <c r="S2604" i="6"/>
  <c r="S2605" i="6"/>
  <c r="S2606" i="6"/>
  <c r="S2607" i="6"/>
  <c r="S2608" i="6"/>
  <c r="S2609" i="6"/>
  <c r="S2610" i="6"/>
  <c r="S2611" i="6"/>
  <c r="S2612" i="6"/>
  <c r="S2613" i="6"/>
  <c r="S2614" i="6"/>
  <c r="S2615" i="6"/>
  <c r="S2616" i="6"/>
  <c r="S2617" i="6"/>
  <c r="S2618" i="6"/>
  <c r="S2619" i="6"/>
  <c r="S2620" i="6"/>
  <c r="S2621" i="6"/>
  <c r="S2622" i="6"/>
  <c r="S2623" i="6"/>
  <c r="S2624" i="6"/>
  <c r="S2625" i="6"/>
  <c r="S2626" i="6"/>
  <c r="S2627" i="6"/>
  <c r="S2628" i="6"/>
  <c r="S2629" i="6"/>
  <c r="S2630" i="6"/>
  <c r="S2631" i="6"/>
  <c r="S2632" i="6"/>
  <c r="S2633" i="6"/>
  <c r="S2634" i="6"/>
  <c r="S2635" i="6"/>
  <c r="S2636" i="6"/>
  <c r="S2637" i="6"/>
  <c r="S2638" i="6"/>
  <c r="S2639" i="6"/>
  <c r="S2640" i="6"/>
  <c r="S2641" i="6"/>
  <c r="S2642" i="6"/>
  <c r="S2643" i="6"/>
  <c r="S2644" i="6"/>
  <c r="S2645" i="6"/>
  <c r="S2646" i="6"/>
  <c r="S2647" i="6"/>
  <c r="S2648" i="6"/>
  <c r="S2649" i="6"/>
  <c r="S2650" i="6"/>
  <c r="S2651" i="6"/>
  <c r="S2652" i="6"/>
  <c r="S2653" i="6"/>
  <c r="S2654" i="6"/>
  <c r="S2655" i="6"/>
  <c r="S2656" i="6"/>
  <c r="S2657" i="6"/>
  <c r="S2658" i="6"/>
  <c r="S2659" i="6"/>
  <c r="S2660" i="6"/>
  <c r="S2661" i="6"/>
  <c r="S2662" i="6"/>
  <c r="S2663" i="6"/>
  <c r="S2664" i="6"/>
  <c r="S2665" i="6"/>
  <c r="S2666" i="6"/>
  <c r="S2667" i="6"/>
  <c r="S2668" i="6"/>
  <c r="S2669" i="6"/>
  <c r="S2670" i="6"/>
  <c r="S2671" i="6"/>
  <c r="S2672" i="6"/>
  <c r="S2673" i="6"/>
  <c r="S2674" i="6"/>
  <c r="S2675" i="6"/>
  <c r="S2676" i="6"/>
  <c r="S2677" i="6"/>
  <c r="S2678" i="6"/>
  <c r="S2679" i="6"/>
  <c r="S2680" i="6"/>
  <c r="S2681" i="6"/>
  <c r="S2682" i="6"/>
  <c r="S2683" i="6"/>
  <c r="S2684" i="6"/>
  <c r="S2685" i="6"/>
  <c r="S2686" i="6"/>
  <c r="S2687" i="6"/>
  <c r="S2688" i="6"/>
  <c r="S2689" i="6"/>
  <c r="S2690" i="6"/>
  <c r="S2691" i="6"/>
  <c r="S2692" i="6"/>
  <c r="S2693" i="6"/>
  <c r="S2694" i="6"/>
  <c r="S2695" i="6"/>
  <c r="S2696" i="6"/>
  <c r="S2697" i="6"/>
  <c r="S2698" i="6"/>
  <c r="S2699" i="6"/>
  <c r="S2700" i="6"/>
  <c r="S2701" i="6"/>
  <c r="S2702" i="6"/>
  <c r="S2703" i="6"/>
  <c r="S2704" i="6"/>
  <c r="S2705" i="6"/>
  <c r="S2706" i="6"/>
  <c r="S2707" i="6"/>
  <c r="S2708" i="6"/>
  <c r="S2709" i="6"/>
  <c r="S2710" i="6"/>
  <c r="S2711" i="6"/>
  <c r="S2712" i="6"/>
  <c r="S2713" i="6"/>
  <c r="S2714" i="6"/>
  <c r="S2715" i="6"/>
  <c r="S2716" i="6"/>
  <c r="S2717" i="6"/>
  <c r="S2718" i="6"/>
  <c r="S2719" i="6"/>
  <c r="S2720" i="6"/>
  <c r="S2721" i="6"/>
  <c r="S2722" i="6"/>
  <c r="S2723" i="6"/>
  <c r="S2724" i="6"/>
  <c r="S2725" i="6"/>
  <c r="S2726" i="6"/>
  <c r="S2727" i="6"/>
  <c r="S2728" i="6"/>
  <c r="S2729" i="6"/>
  <c r="S2730" i="6"/>
  <c r="S2731" i="6"/>
  <c r="S2732" i="6"/>
  <c r="S2733" i="6"/>
  <c r="S2734" i="6"/>
  <c r="S2735" i="6"/>
  <c r="S2736" i="6"/>
  <c r="S2737" i="6"/>
  <c r="S2738" i="6"/>
  <c r="S2739" i="6"/>
  <c r="S2740" i="6"/>
  <c r="S2741" i="6"/>
  <c r="S2742" i="6"/>
  <c r="S2743" i="6"/>
  <c r="S2744" i="6"/>
  <c r="S2745" i="6"/>
  <c r="S2746" i="6"/>
  <c r="S2747" i="6"/>
  <c r="S2748" i="6"/>
  <c r="S2749" i="6"/>
  <c r="S2750" i="6"/>
  <c r="S2751" i="6"/>
  <c r="S2752" i="6"/>
  <c r="S2753" i="6"/>
  <c r="S2754" i="6"/>
  <c r="S2755" i="6"/>
  <c r="S2756" i="6"/>
  <c r="S2757" i="6"/>
  <c r="S2758" i="6"/>
  <c r="S2759" i="6"/>
  <c r="S2760" i="6"/>
  <c r="S2761" i="6"/>
  <c r="S2762" i="6"/>
  <c r="S2763" i="6"/>
  <c r="S2764" i="6"/>
  <c r="S2765" i="6"/>
  <c r="S2766" i="6"/>
  <c r="S2767" i="6"/>
  <c r="S2768" i="6"/>
  <c r="S2769" i="6"/>
  <c r="S2770" i="6"/>
  <c r="S2771" i="6"/>
  <c r="S2772" i="6"/>
  <c r="S2773" i="6"/>
  <c r="S2774" i="6"/>
  <c r="S2775" i="6"/>
  <c r="S2776" i="6"/>
  <c r="S2777" i="6"/>
  <c r="S2778" i="6"/>
  <c r="S2779" i="6"/>
  <c r="S2780" i="6"/>
  <c r="S2781" i="6"/>
  <c r="S2782" i="6"/>
  <c r="S2783" i="6"/>
  <c r="S2784" i="6"/>
  <c r="S2785" i="6"/>
  <c r="S2786" i="6"/>
  <c r="S2787" i="6"/>
  <c r="S2788" i="6"/>
  <c r="S2789" i="6"/>
  <c r="S2790" i="6"/>
  <c r="S2791" i="6"/>
  <c r="S2792" i="6"/>
  <c r="S2793" i="6"/>
  <c r="S2794" i="6"/>
  <c r="S2795" i="6"/>
  <c r="S2796" i="6"/>
  <c r="S2797" i="6"/>
  <c r="S2798" i="6"/>
  <c r="S2799" i="6"/>
  <c r="S2800" i="6"/>
  <c r="S2801" i="6"/>
  <c r="S2802" i="6"/>
  <c r="S2803" i="6"/>
  <c r="S2804" i="6"/>
  <c r="S2805" i="6"/>
  <c r="S2806" i="6"/>
  <c r="S2807" i="6"/>
  <c r="S2808" i="6"/>
  <c r="S2809" i="6"/>
  <c r="S2810" i="6"/>
  <c r="S2811" i="6"/>
  <c r="S2812" i="6"/>
  <c r="S2813" i="6"/>
  <c r="S2814" i="6"/>
  <c r="S2815" i="6"/>
  <c r="S2816" i="6"/>
  <c r="S2817" i="6"/>
  <c r="S2818" i="6"/>
  <c r="S2819" i="6"/>
  <c r="S2820" i="6"/>
  <c r="S2821" i="6"/>
  <c r="S2822" i="6"/>
  <c r="S2823" i="6"/>
  <c r="S2824" i="6"/>
  <c r="S2825" i="6"/>
  <c r="S2826" i="6"/>
  <c r="S2827" i="6"/>
  <c r="S2828" i="6"/>
  <c r="S2829" i="6"/>
  <c r="S2830" i="6"/>
  <c r="S2831" i="6"/>
  <c r="S2832" i="6"/>
  <c r="S2833" i="6"/>
  <c r="S2834" i="6"/>
  <c r="S2835" i="6"/>
  <c r="S2836" i="6"/>
  <c r="S2837" i="6"/>
  <c r="S2838" i="6"/>
  <c r="S2839" i="6"/>
  <c r="S2840" i="6"/>
  <c r="S2841" i="6"/>
  <c r="S2842" i="6"/>
  <c r="S2843" i="6"/>
  <c r="S2844" i="6"/>
  <c r="S2845" i="6"/>
  <c r="S2846" i="6"/>
  <c r="S2847" i="6"/>
  <c r="S2848" i="6"/>
  <c r="S2849" i="6"/>
  <c r="S2850" i="6"/>
  <c r="S2851" i="6"/>
  <c r="S2852" i="6"/>
  <c r="S2853" i="6"/>
  <c r="S2854" i="6"/>
  <c r="S2855" i="6"/>
  <c r="S2856" i="6"/>
  <c r="S2857" i="6"/>
  <c r="S2858" i="6"/>
  <c r="S2859" i="6"/>
  <c r="S2860" i="6"/>
  <c r="S2861" i="6"/>
  <c r="S2862" i="6"/>
  <c r="S2863" i="6"/>
  <c r="S2864" i="6"/>
  <c r="S2865" i="6"/>
  <c r="S2866" i="6"/>
  <c r="S2867" i="6"/>
  <c r="S2868" i="6"/>
  <c r="S2869" i="6"/>
  <c r="S2870" i="6"/>
  <c r="S2871" i="6"/>
  <c r="S2872" i="6"/>
  <c r="S2873" i="6"/>
  <c r="S2874" i="6"/>
  <c r="S2875" i="6"/>
  <c r="S2876" i="6"/>
  <c r="S2877" i="6"/>
  <c r="S2878" i="6"/>
  <c r="S2879" i="6"/>
  <c r="S2880" i="6"/>
  <c r="S2881" i="6"/>
  <c r="S2882" i="6"/>
  <c r="S2883" i="6"/>
  <c r="S2884" i="6"/>
  <c r="S2885" i="6"/>
  <c r="S2886" i="6"/>
  <c r="S2887" i="6"/>
  <c r="S2888" i="6"/>
  <c r="S2889" i="6"/>
  <c r="S2890" i="6"/>
  <c r="S2891" i="6"/>
  <c r="S2892" i="6"/>
  <c r="S2893" i="6"/>
  <c r="S2894" i="6"/>
  <c r="S2895" i="6"/>
  <c r="S2896" i="6"/>
  <c r="S2897" i="6"/>
  <c r="S2898" i="6"/>
  <c r="S2899" i="6"/>
  <c r="S2900" i="6"/>
  <c r="S2901" i="6"/>
  <c r="S2902" i="6"/>
  <c r="S2903" i="6"/>
  <c r="S2904" i="6"/>
  <c r="S2905" i="6"/>
  <c r="S2906" i="6"/>
  <c r="S2907" i="6"/>
  <c r="S2908" i="6"/>
  <c r="S2909" i="6"/>
  <c r="S2910" i="6"/>
  <c r="S2911" i="6"/>
  <c r="S2912" i="6"/>
  <c r="S2913" i="6"/>
  <c r="S2914" i="6"/>
  <c r="S2915" i="6"/>
  <c r="S2916" i="6"/>
  <c r="S2917" i="6"/>
  <c r="S2918" i="6"/>
  <c r="S2919" i="6"/>
  <c r="S2920" i="6"/>
  <c r="S2921" i="6"/>
  <c r="S2922" i="6"/>
  <c r="S2923" i="6"/>
  <c r="S2924" i="6"/>
  <c r="S2925" i="6"/>
  <c r="S2926" i="6"/>
  <c r="S2927" i="6"/>
  <c r="S2928" i="6"/>
  <c r="S2929" i="6"/>
  <c r="S2930" i="6"/>
  <c r="S2931" i="6"/>
  <c r="S2932" i="6"/>
  <c r="S2933" i="6"/>
  <c r="S2934" i="6"/>
  <c r="S2935" i="6"/>
  <c r="S2936" i="6"/>
  <c r="S2937" i="6"/>
  <c r="S2938" i="6"/>
  <c r="S2939" i="6"/>
  <c r="S2940" i="6"/>
  <c r="S2941" i="6"/>
  <c r="S2942" i="6"/>
  <c r="S2943" i="6"/>
  <c r="S2944" i="6"/>
  <c r="S2945" i="6"/>
  <c r="S2946" i="6"/>
  <c r="S2947" i="6"/>
  <c r="S2948" i="6"/>
  <c r="S2949" i="6"/>
  <c r="S2950" i="6"/>
  <c r="S2951" i="6"/>
  <c r="S2952" i="6"/>
  <c r="S2953" i="6"/>
  <c r="S2954" i="6"/>
  <c r="S2955" i="6"/>
  <c r="S2956" i="6"/>
  <c r="S2957" i="6"/>
  <c r="S2958" i="6"/>
  <c r="S2959" i="6"/>
  <c r="S2960" i="6"/>
  <c r="S2961" i="6"/>
  <c r="S2962" i="6"/>
  <c r="S2963" i="6"/>
  <c r="S2964" i="6"/>
  <c r="S2965" i="6"/>
  <c r="S2966" i="6"/>
  <c r="S2967" i="6"/>
  <c r="S2968" i="6"/>
  <c r="S2969" i="6"/>
  <c r="S2970" i="6"/>
  <c r="S2971" i="6"/>
  <c r="S2972" i="6"/>
  <c r="S2973" i="6"/>
  <c r="S2974" i="6"/>
  <c r="S2975" i="6"/>
  <c r="S2976" i="6"/>
  <c r="S2977" i="6"/>
  <c r="S2978" i="6"/>
  <c r="S2979" i="6"/>
  <c r="S2980" i="6"/>
  <c r="S2981" i="6"/>
  <c r="S2982" i="6"/>
  <c r="S2983" i="6"/>
  <c r="S2984" i="6"/>
  <c r="S2985" i="6"/>
  <c r="S2986" i="6"/>
  <c r="S2987" i="6"/>
  <c r="S2988" i="6"/>
  <c r="S2989" i="6"/>
  <c r="S2990" i="6"/>
  <c r="S2991" i="6"/>
  <c r="S2992" i="6"/>
  <c r="S2993" i="6"/>
  <c r="S2994" i="6"/>
  <c r="S2995" i="6"/>
  <c r="S2996" i="6"/>
  <c r="S2997" i="6"/>
  <c r="S2998" i="6"/>
  <c r="S2999" i="6"/>
  <c r="S3000" i="6"/>
  <c r="S3001" i="6"/>
  <c r="S3002" i="6"/>
  <c r="S3003" i="6"/>
  <c r="S3004" i="6"/>
  <c r="S3005" i="6"/>
  <c r="S3006" i="6"/>
  <c r="S3007" i="6"/>
  <c r="S3008" i="6"/>
  <c r="S3009" i="6"/>
  <c r="S3010" i="6"/>
  <c r="S3011" i="6"/>
  <c r="S3012" i="6"/>
  <c r="S3013" i="6"/>
  <c r="S3014" i="6"/>
  <c r="S3015" i="6"/>
  <c r="S3016" i="6"/>
  <c r="S3017" i="6"/>
  <c r="S3018" i="6"/>
  <c r="S3019" i="6"/>
  <c r="S3020" i="6"/>
  <c r="S3021" i="6"/>
  <c r="S3022" i="6"/>
  <c r="S3023" i="6"/>
  <c r="S3024" i="6"/>
  <c r="S3025" i="6"/>
  <c r="S3026" i="6"/>
  <c r="S3027" i="6"/>
  <c r="S3028" i="6"/>
  <c r="S3029" i="6"/>
  <c r="S3030" i="6"/>
  <c r="S3031" i="6"/>
  <c r="S3032" i="6"/>
  <c r="S3033" i="6"/>
  <c r="S3034" i="6"/>
  <c r="S3035" i="6"/>
  <c r="S3036" i="6"/>
  <c r="S3037" i="6"/>
  <c r="S3038" i="6"/>
  <c r="S3039" i="6"/>
  <c r="S3040" i="6"/>
  <c r="S3041" i="6"/>
  <c r="S3042" i="6"/>
  <c r="S3043" i="6"/>
  <c r="S3044" i="6"/>
  <c r="S3045" i="6"/>
  <c r="S3046" i="6"/>
  <c r="S3047" i="6"/>
  <c r="S3048" i="6"/>
  <c r="S3049" i="6"/>
  <c r="S3050" i="6"/>
  <c r="S3051" i="6"/>
  <c r="S3052" i="6"/>
  <c r="S3053" i="6"/>
  <c r="S3054" i="6"/>
  <c r="S3055" i="6"/>
  <c r="S3056" i="6"/>
  <c r="S3057" i="6"/>
  <c r="S3058" i="6"/>
  <c r="S3059" i="6"/>
  <c r="S3060" i="6"/>
  <c r="S3061" i="6"/>
  <c r="S3062" i="6"/>
  <c r="S3063" i="6"/>
  <c r="S3064" i="6"/>
  <c r="S3065" i="6"/>
  <c r="S3066" i="6"/>
  <c r="S3067" i="6"/>
  <c r="S3068" i="6"/>
  <c r="S3069" i="6"/>
  <c r="S3070" i="6"/>
  <c r="S3071" i="6"/>
  <c r="S3072" i="6"/>
  <c r="S3073" i="6"/>
  <c r="S3074" i="6"/>
  <c r="S3075" i="6"/>
  <c r="S3076" i="6"/>
  <c r="S3077" i="6"/>
  <c r="S3078" i="6"/>
  <c r="S3079" i="6"/>
  <c r="S3080" i="6"/>
  <c r="S3081" i="6"/>
  <c r="S3082" i="6"/>
  <c r="S3083" i="6"/>
  <c r="S3084" i="6"/>
  <c r="S3085" i="6"/>
  <c r="S3086" i="6"/>
  <c r="S3087" i="6"/>
  <c r="S3088" i="6"/>
  <c r="S3089" i="6"/>
  <c r="S3090" i="6"/>
  <c r="S3091" i="6"/>
  <c r="S3092" i="6"/>
  <c r="S3093" i="6"/>
  <c r="S3094" i="6"/>
  <c r="S3095" i="6"/>
  <c r="S3096" i="6"/>
  <c r="S3097" i="6"/>
  <c r="S3098" i="6"/>
  <c r="S3099" i="6"/>
  <c r="S3100" i="6"/>
  <c r="S3101" i="6"/>
  <c r="S3102" i="6"/>
  <c r="S3103" i="6"/>
  <c r="S3104" i="6"/>
  <c r="S3105" i="6"/>
  <c r="S3106" i="6"/>
  <c r="S3107" i="6"/>
  <c r="S3108" i="6"/>
  <c r="S3109" i="6"/>
  <c r="S3110" i="6"/>
  <c r="S3111" i="6"/>
  <c r="S3112" i="6"/>
  <c r="S3113" i="6"/>
  <c r="S3114" i="6"/>
  <c r="S3115" i="6"/>
  <c r="S3116" i="6"/>
  <c r="S3117" i="6"/>
  <c r="S3118" i="6"/>
  <c r="S3119" i="6"/>
  <c r="S3120" i="6"/>
  <c r="S3121" i="6"/>
  <c r="S3122" i="6"/>
  <c r="S3123" i="6"/>
  <c r="S3124" i="6"/>
  <c r="S3125" i="6"/>
  <c r="S3126" i="6"/>
  <c r="S3127" i="6"/>
  <c r="S3128" i="6"/>
  <c r="S3129" i="6"/>
  <c r="S3130" i="6"/>
  <c r="S3131" i="6"/>
  <c r="S3132" i="6"/>
  <c r="S3133" i="6"/>
  <c r="S3134" i="6"/>
  <c r="S3135" i="6"/>
  <c r="S3136" i="6"/>
  <c r="S3137" i="6"/>
  <c r="S3138" i="6"/>
  <c r="S3139" i="6"/>
  <c r="S3140" i="6"/>
  <c r="S3141" i="6"/>
  <c r="S3142" i="6"/>
  <c r="S3143" i="6"/>
  <c r="S3144" i="6"/>
  <c r="S3145" i="6"/>
  <c r="S3146" i="6"/>
  <c r="S3147" i="6"/>
  <c r="S3148" i="6"/>
  <c r="S3149" i="6"/>
  <c r="S3150" i="6"/>
  <c r="S3151" i="6"/>
  <c r="S3152" i="6"/>
  <c r="S3153" i="6"/>
  <c r="S3154" i="6"/>
  <c r="S3155" i="6"/>
  <c r="S3156" i="6"/>
  <c r="S3157" i="6"/>
  <c r="S3158" i="6"/>
  <c r="S3159" i="6"/>
  <c r="S3160" i="6"/>
  <c r="S3161" i="6"/>
  <c r="S3162" i="6"/>
  <c r="S3163" i="6"/>
  <c r="S3164" i="6"/>
  <c r="S3165" i="6"/>
  <c r="S3166" i="6"/>
  <c r="S3167" i="6"/>
  <c r="S3168" i="6"/>
  <c r="S3169" i="6"/>
  <c r="S3170" i="6"/>
  <c r="S3171" i="6"/>
  <c r="S3172" i="6"/>
  <c r="S3173" i="6"/>
  <c r="S3174" i="6"/>
  <c r="S3175" i="6"/>
  <c r="S3176" i="6"/>
  <c r="S3177" i="6"/>
  <c r="S3178" i="6"/>
  <c r="S3179" i="6"/>
  <c r="S3180" i="6"/>
  <c r="S3181" i="6"/>
  <c r="S3182" i="6"/>
  <c r="S3183" i="6"/>
  <c r="S3184" i="6"/>
  <c r="S3185" i="6"/>
  <c r="S3186" i="6"/>
  <c r="S3187" i="6"/>
  <c r="S3188" i="6"/>
  <c r="S3189" i="6"/>
  <c r="S3190" i="6"/>
  <c r="S3191" i="6"/>
  <c r="S3192" i="6"/>
  <c r="S3193" i="6"/>
  <c r="S3194" i="6"/>
  <c r="S3195" i="6"/>
  <c r="S3196" i="6"/>
  <c r="S3197" i="6"/>
  <c r="S3198" i="6"/>
  <c r="S3199" i="6"/>
  <c r="S3200" i="6"/>
  <c r="S3201" i="6"/>
  <c r="S3202" i="6"/>
  <c r="S3203" i="6"/>
  <c r="S3204" i="6"/>
  <c r="S3205" i="6"/>
  <c r="S3206" i="6"/>
  <c r="S3207" i="6"/>
  <c r="S3208" i="6"/>
  <c r="S3209" i="6"/>
  <c r="S3210" i="6"/>
  <c r="S3211" i="6"/>
  <c r="S3212" i="6"/>
  <c r="S3213" i="6"/>
  <c r="S3214" i="6"/>
  <c r="S3215" i="6"/>
  <c r="S3216" i="6"/>
  <c r="S3217" i="6"/>
  <c r="S3218" i="6"/>
  <c r="S3219" i="6"/>
  <c r="S3220" i="6"/>
  <c r="S3221" i="6"/>
  <c r="S3222" i="6"/>
  <c r="S3223" i="6"/>
  <c r="S3224" i="6"/>
  <c r="S3225" i="6"/>
  <c r="S3226" i="6"/>
  <c r="S3227" i="6"/>
  <c r="S3228" i="6"/>
  <c r="S3229" i="6"/>
  <c r="S3230" i="6"/>
  <c r="S3231" i="6"/>
  <c r="S3232" i="6"/>
  <c r="S3233" i="6"/>
  <c r="S3234" i="6"/>
  <c r="S3235" i="6"/>
  <c r="S3236" i="6"/>
  <c r="S3237" i="6"/>
  <c r="S3238" i="6"/>
  <c r="S3239" i="6"/>
  <c r="S3240" i="6"/>
  <c r="S3241" i="6"/>
  <c r="S3242" i="6"/>
  <c r="S3243" i="6"/>
  <c r="S3244" i="6"/>
  <c r="S3245" i="6"/>
  <c r="S3246" i="6"/>
  <c r="S3247" i="6"/>
  <c r="S3248" i="6"/>
  <c r="S3249" i="6"/>
  <c r="S3250" i="6"/>
  <c r="S3251" i="6"/>
  <c r="S3252" i="6"/>
  <c r="S3253" i="6"/>
  <c r="S3254" i="6"/>
  <c r="S3255" i="6"/>
  <c r="S3256" i="6"/>
  <c r="S3257" i="6"/>
  <c r="S3258" i="6"/>
  <c r="S3259" i="6"/>
  <c r="S3260" i="6"/>
  <c r="S3261" i="6"/>
  <c r="S3262" i="6"/>
  <c r="S3263" i="6"/>
  <c r="S3264" i="6"/>
  <c r="S3265" i="6"/>
  <c r="S3266" i="6"/>
  <c r="S3267" i="6"/>
  <c r="S3268" i="6"/>
  <c r="S3269" i="6"/>
  <c r="S3270" i="6"/>
  <c r="S3271" i="6"/>
  <c r="S3272" i="6"/>
  <c r="S3273" i="6"/>
  <c r="S3274" i="6"/>
  <c r="S3275" i="6"/>
  <c r="S3276" i="6"/>
  <c r="S3277" i="6"/>
  <c r="S3278" i="6"/>
  <c r="S3279" i="6"/>
  <c r="S3280" i="6"/>
  <c r="S3281" i="6"/>
  <c r="S3282" i="6"/>
  <c r="S3283" i="6"/>
  <c r="S3284" i="6"/>
  <c r="S3285" i="6"/>
  <c r="S3286" i="6"/>
  <c r="S3287" i="6"/>
  <c r="S3288" i="6"/>
  <c r="S3289" i="6"/>
  <c r="S3290" i="6"/>
  <c r="S3291" i="6"/>
  <c r="S3292" i="6"/>
  <c r="S3293" i="6"/>
  <c r="S3294" i="6"/>
  <c r="S3295" i="6"/>
  <c r="S3296" i="6"/>
  <c r="S3297" i="6"/>
  <c r="S3298" i="6"/>
  <c r="S3299" i="6"/>
  <c r="S3300" i="6"/>
  <c r="S3301" i="6"/>
  <c r="S3302" i="6"/>
  <c r="S3303" i="6"/>
  <c r="S3304" i="6"/>
  <c r="S3305" i="6"/>
  <c r="S3306" i="6"/>
  <c r="S3307" i="6"/>
  <c r="S3308" i="6"/>
  <c r="S3309" i="6"/>
  <c r="S3310" i="6"/>
  <c r="S3311" i="6"/>
  <c r="S3312" i="6"/>
  <c r="S3313" i="6"/>
  <c r="S3314" i="6"/>
  <c r="S3315" i="6"/>
  <c r="S3316" i="6"/>
  <c r="S3317" i="6"/>
  <c r="S3318" i="6"/>
  <c r="S3319" i="6"/>
  <c r="S3320" i="6"/>
  <c r="S3321" i="6"/>
  <c r="S3322" i="6"/>
  <c r="S3323" i="6"/>
  <c r="S3324" i="6"/>
  <c r="S3325" i="6"/>
  <c r="S3326" i="6"/>
  <c r="S3327" i="6"/>
  <c r="S3328" i="6"/>
  <c r="S3329" i="6"/>
  <c r="S3330" i="6"/>
  <c r="S3331" i="6"/>
  <c r="S3332" i="6"/>
  <c r="S3333" i="6"/>
  <c r="S3334" i="6"/>
  <c r="S3335" i="6"/>
  <c r="S3336" i="6"/>
  <c r="S3337" i="6"/>
  <c r="S3338" i="6"/>
  <c r="S3339" i="6"/>
  <c r="S3340" i="6"/>
  <c r="S3341" i="6"/>
  <c r="S3342" i="6"/>
  <c r="S3343" i="6"/>
  <c r="S3344" i="6"/>
  <c r="S3345" i="6"/>
  <c r="S3346" i="6"/>
  <c r="S3347" i="6"/>
  <c r="S3348" i="6"/>
  <c r="S3349" i="6"/>
  <c r="S3350" i="6"/>
  <c r="S3351" i="6"/>
  <c r="S3352" i="6"/>
  <c r="S3353" i="6"/>
  <c r="S3354" i="6"/>
  <c r="S3355" i="6"/>
  <c r="S3356" i="6"/>
  <c r="S3357" i="6"/>
  <c r="S3358" i="6"/>
  <c r="S3359" i="6"/>
  <c r="S3360" i="6"/>
  <c r="S3361" i="6"/>
  <c r="S3362" i="6"/>
  <c r="S3363" i="6"/>
  <c r="S3364" i="6"/>
  <c r="S3365" i="6"/>
  <c r="S3366" i="6"/>
  <c r="S3367" i="6"/>
  <c r="S3368" i="6"/>
  <c r="S3369" i="6"/>
  <c r="S3370" i="6"/>
  <c r="S3371" i="6"/>
  <c r="S3372" i="6"/>
  <c r="S3373" i="6"/>
  <c r="S3374" i="6"/>
  <c r="S3375" i="6"/>
  <c r="S3376" i="6"/>
  <c r="S3377" i="6"/>
  <c r="S3378" i="6"/>
  <c r="S3379" i="6"/>
  <c r="S3380" i="6"/>
  <c r="S3381" i="6"/>
  <c r="S3382" i="6"/>
  <c r="S3383" i="6"/>
  <c r="S3384" i="6"/>
  <c r="S3385" i="6"/>
  <c r="S3386" i="6"/>
  <c r="S3387" i="6"/>
  <c r="S3388" i="6"/>
  <c r="S3389" i="6"/>
  <c r="S3390" i="6"/>
  <c r="S3391" i="6"/>
  <c r="S3392" i="6"/>
  <c r="S3393" i="6"/>
  <c r="S3394" i="6"/>
  <c r="S3395" i="6"/>
  <c r="S3396" i="6"/>
  <c r="S3397" i="6"/>
  <c r="S3398" i="6"/>
  <c r="S3399" i="6"/>
  <c r="S3400" i="6"/>
  <c r="S3401" i="6"/>
  <c r="S3402" i="6"/>
  <c r="S3403" i="6"/>
  <c r="S3404" i="6"/>
  <c r="S3405" i="6"/>
  <c r="S3406" i="6"/>
  <c r="S3407" i="6"/>
  <c r="S3408" i="6"/>
  <c r="S3409" i="6"/>
  <c r="S3410" i="6"/>
  <c r="S3411" i="6"/>
  <c r="S3412" i="6"/>
  <c r="S3413" i="6"/>
  <c r="S3414" i="6"/>
  <c r="S3415" i="6"/>
  <c r="S3416" i="6"/>
  <c r="S3417" i="6"/>
  <c r="S3418" i="6"/>
  <c r="S3419" i="6"/>
  <c r="S3420" i="6"/>
  <c r="S3421" i="6"/>
  <c r="S3422" i="6"/>
  <c r="S3423" i="6"/>
  <c r="S3424" i="6"/>
  <c r="S3425" i="6"/>
  <c r="S3426" i="6"/>
  <c r="S3427" i="6"/>
  <c r="S3428" i="6"/>
  <c r="S3429" i="6"/>
  <c r="S3430" i="6"/>
  <c r="S3431" i="6"/>
  <c r="S3432" i="6"/>
  <c r="S3433" i="6"/>
  <c r="S3434" i="6"/>
  <c r="S3435" i="6"/>
  <c r="S3436" i="6"/>
  <c r="S3437" i="6"/>
  <c r="S3438" i="6"/>
  <c r="S3439" i="6"/>
  <c r="S3440" i="6"/>
  <c r="S3441" i="6"/>
  <c r="S3442" i="6"/>
  <c r="S3443" i="6"/>
  <c r="S3444" i="6"/>
  <c r="S3445" i="6"/>
  <c r="S3446" i="6"/>
  <c r="S3447" i="6"/>
  <c r="S3448" i="6"/>
  <c r="S3449" i="6"/>
  <c r="S3450" i="6"/>
  <c r="S3451" i="6"/>
  <c r="S3452" i="6"/>
  <c r="S3453" i="6"/>
  <c r="S3454" i="6"/>
  <c r="S3455" i="6"/>
  <c r="S3456" i="6"/>
  <c r="S3457" i="6"/>
  <c r="S3458" i="6"/>
  <c r="S3459" i="6"/>
  <c r="S3460" i="6"/>
  <c r="S3461" i="6"/>
  <c r="S3462" i="6"/>
  <c r="S3463" i="6"/>
  <c r="S3464" i="6"/>
  <c r="S3465" i="6"/>
  <c r="S3466" i="6"/>
  <c r="S3467" i="6"/>
  <c r="S3468" i="6"/>
  <c r="S3469" i="6"/>
  <c r="S3470" i="6"/>
  <c r="S3471" i="6"/>
  <c r="S3472" i="6"/>
  <c r="S3473" i="6"/>
  <c r="S3474" i="6"/>
  <c r="S3475" i="6"/>
  <c r="S3476" i="6"/>
  <c r="S3477" i="6"/>
  <c r="S3478" i="6"/>
  <c r="S3479" i="6"/>
  <c r="S3480" i="6"/>
  <c r="S3481" i="6"/>
  <c r="S3482" i="6"/>
  <c r="S3483" i="6"/>
  <c r="S3484" i="6"/>
  <c r="S3485" i="6"/>
  <c r="S3486" i="6"/>
  <c r="S3487" i="6"/>
  <c r="S3488" i="6"/>
  <c r="S3489" i="6"/>
  <c r="S3490" i="6"/>
  <c r="S3491" i="6"/>
  <c r="S3492" i="6"/>
  <c r="S3493" i="6"/>
  <c r="S3494" i="6"/>
  <c r="S3495" i="6"/>
  <c r="S3496" i="6"/>
  <c r="S3497" i="6"/>
  <c r="S3498" i="6"/>
  <c r="S3499" i="6"/>
  <c r="S3500" i="6"/>
  <c r="S3501" i="6"/>
  <c r="S3502" i="6"/>
  <c r="S3503" i="6"/>
  <c r="S3504" i="6"/>
  <c r="S3505" i="6"/>
  <c r="S3506" i="6"/>
  <c r="S3507" i="6"/>
  <c r="S3508" i="6"/>
  <c r="S3509" i="6"/>
  <c r="S3510" i="6"/>
  <c r="S3511" i="6"/>
  <c r="S3512" i="6"/>
  <c r="S3513" i="6"/>
  <c r="S3514" i="6"/>
  <c r="S3515" i="6"/>
  <c r="S3516" i="6"/>
  <c r="S3517" i="6"/>
  <c r="S3518" i="6"/>
  <c r="S3519" i="6"/>
  <c r="S3520" i="6"/>
  <c r="S3521" i="6"/>
  <c r="S3522" i="6"/>
  <c r="S3523" i="6"/>
  <c r="S3524" i="6"/>
  <c r="S3525" i="6"/>
  <c r="S3526" i="6"/>
  <c r="S3527" i="6"/>
  <c r="S3528" i="6"/>
  <c r="S3529" i="6"/>
  <c r="S3530" i="6"/>
  <c r="S3531" i="6"/>
  <c r="S3532" i="6"/>
  <c r="S3533" i="6"/>
  <c r="S3534" i="6"/>
  <c r="S3535" i="6"/>
  <c r="S3536" i="6"/>
  <c r="S3537" i="6"/>
  <c r="S3538" i="6"/>
  <c r="S3539" i="6"/>
  <c r="S3540" i="6"/>
  <c r="S3541" i="6"/>
  <c r="S3542" i="6"/>
  <c r="S3543" i="6"/>
  <c r="S3544" i="6"/>
  <c r="S3545" i="6"/>
  <c r="S3546" i="6"/>
  <c r="S3547" i="6"/>
  <c r="S3548" i="6"/>
  <c r="S3549" i="6"/>
  <c r="S3550" i="6"/>
  <c r="S3551" i="6"/>
  <c r="S3552" i="6"/>
  <c r="S3553" i="6"/>
  <c r="S3554" i="6"/>
  <c r="S3555" i="6"/>
  <c r="S3556" i="6"/>
  <c r="S3557" i="6"/>
  <c r="S3558" i="6"/>
  <c r="S3559" i="6"/>
  <c r="S3560" i="6"/>
  <c r="S3561" i="6"/>
  <c r="S3562" i="6"/>
  <c r="S3563" i="6"/>
  <c r="S3564" i="6"/>
  <c r="S3565" i="6"/>
  <c r="S3566" i="6"/>
  <c r="S3567" i="6"/>
  <c r="S3568" i="6"/>
  <c r="S3569" i="6"/>
  <c r="S3570" i="6"/>
  <c r="S3571" i="6"/>
  <c r="S3572" i="6"/>
  <c r="S3573" i="6"/>
  <c r="S3574" i="6"/>
  <c r="S3575" i="6"/>
  <c r="S3576" i="6"/>
  <c r="S3577" i="6"/>
  <c r="S3578" i="6"/>
  <c r="S3579" i="6"/>
  <c r="S3580" i="6"/>
  <c r="S3581" i="6"/>
  <c r="S3582" i="6"/>
  <c r="S3583" i="6"/>
  <c r="S3584" i="6"/>
  <c r="S3585" i="6"/>
  <c r="S3586" i="6"/>
  <c r="S3587" i="6"/>
  <c r="S3588" i="6"/>
  <c r="S3589" i="6"/>
  <c r="S3590" i="6"/>
  <c r="S3591" i="6"/>
  <c r="S3592" i="6"/>
  <c r="S3593" i="6"/>
  <c r="S3594" i="6"/>
  <c r="S3595" i="6"/>
  <c r="S3596" i="6"/>
  <c r="S3597" i="6"/>
  <c r="S3598" i="6"/>
  <c r="S3599" i="6"/>
  <c r="S3600" i="6"/>
  <c r="S3601" i="6"/>
  <c r="S3602" i="6"/>
  <c r="S3603" i="6"/>
  <c r="S3604" i="6"/>
  <c r="S3605" i="6"/>
  <c r="S3606" i="6"/>
  <c r="S3607" i="6"/>
  <c r="S3608" i="6"/>
  <c r="S3609" i="6"/>
  <c r="S3610" i="6"/>
  <c r="S3611" i="6"/>
  <c r="S3612" i="6"/>
  <c r="S3613" i="6"/>
  <c r="S3614" i="6"/>
  <c r="S3615" i="6"/>
  <c r="S3616" i="6"/>
  <c r="S3617" i="6"/>
  <c r="S3618" i="6"/>
  <c r="S3619" i="6"/>
  <c r="S3620" i="6"/>
  <c r="S3621" i="6"/>
  <c r="S3622" i="6"/>
  <c r="S3623" i="6"/>
  <c r="S3624" i="6"/>
  <c r="S3625" i="6"/>
  <c r="S3626" i="6"/>
  <c r="S3627" i="6"/>
  <c r="S3628" i="6"/>
  <c r="S3629" i="6"/>
  <c r="S3630" i="6"/>
  <c r="S3631" i="6"/>
  <c r="S3632" i="6"/>
  <c r="S3633" i="6"/>
  <c r="S3634" i="6"/>
  <c r="S3635" i="6"/>
  <c r="S3636" i="6"/>
  <c r="S3637" i="6"/>
  <c r="S3638" i="6"/>
  <c r="S3639" i="6"/>
  <c r="S3640" i="6"/>
  <c r="S3641" i="6"/>
  <c r="S3642" i="6"/>
  <c r="S3643" i="6"/>
  <c r="S3644" i="6"/>
  <c r="S3645" i="6"/>
  <c r="S3646" i="6"/>
  <c r="S3647" i="6"/>
  <c r="S3648" i="6"/>
  <c r="S3649" i="6"/>
  <c r="S3650" i="6"/>
  <c r="S3651" i="6"/>
  <c r="S3652" i="6"/>
  <c r="S3653" i="6"/>
  <c r="S3654" i="6"/>
  <c r="S3655" i="6"/>
  <c r="S3656" i="6"/>
  <c r="S3657" i="6"/>
  <c r="S3658" i="6"/>
  <c r="S3659" i="6"/>
  <c r="S3660" i="6"/>
  <c r="S3661" i="6"/>
  <c r="S3662" i="6"/>
  <c r="S3663" i="6"/>
  <c r="S3664" i="6"/>
  <c r="S3665" i="6"/>
  <c r="S3666" i="6"/>
  <c r="S3667" i="6"/>
  <c r="S3668" i="6"/>
  <c r="S3669" i="6"/>
  <c r="S3670" i="6"/>
  <c r="S3671" i="6"/>
  <c r="S3672" i="6"/>
  <c r="S3673" i="6"/>
  <c r="S3674" i="6"/>
  <c r="S3675" i="6"/>
  <c r="S3676" i="6"/>
  <c r="S3677" i="6"/>
  <c r="S3678" i="6"/>
  <c r="S3679" i="6"/>
  <c r="S3680" i="6"/>
  <c r="S3681" i="6"/>
  <c r="S3682" i="6"/>
  <c r="S3683" i="6"/>
  <c r="S3684" i="6"/>
  <c r="S3685" i="6"/>
  <c r="S3686" i="6"/>
  <c r="S3687" i="6"/>
  <c r="S3688" i="6"/>
  <c r="S3689" i="6"/>
  <c r="S3690" i="6"/>
  <c r="S3691" i="6"/>
  <c r="S3692" i="6"/>
  <c r="S3693" i="6"/>
  <c r="S3694" i="6"/>
  <c r="S3695" i="6"/>
  <c r="S3696" i="6"/>
  <c r="S3697" i="6"/>
  <c r="S3698" i="6"/>
  <c r="S3699" i="6"/>
  <c r="S3700" i="6"/>
  <c r="S3701" i="6"/>
  <c r="S3702" i="6"/>
  <c r="S3703" i="6"/>
  <c r="S3704" i="6"/>
  <c r="S3705" i="6"/>
  <c r="S3706" i="6"/>
  <c r="S3707" i="6"/>
  <c r="S3708" i="6"/>
  <c r="S3709" i="6"/>
  <c r="S3710" i="6"/>
  <c r="S3711" i="6"/>
  <c r="S3712" i="6"/>
  <c r="S3713" i="6"/>
  <c r="S3714" i="6"/>
  <c r="S3715" i="6"/>
  <c r="S3716" i="6"/>
  <c r="S3717" i="6"/>
  <c r="S3718" i="6"/>
  <c r="S3719" i="6"/>
  <c r="S3720" i="6"/>
  <c r="S3721" i="6"/>
  <c r="S3722" i="6"/>
  <c r="S3723" i="6"/>
  <c r="S3724" i="6"/>
  <c r="S3725" i="6"/>
  <c r="S3726" i="6"/>
  <c r="S3727" i="6"/>
  <c r="S3728" i="6"/>
  <c r="S3729" i="6"/>
  <c r="S3730" i="6"/>
  <c r="S3731" i="6"/>
  <c r="S3732" i="6"/>
  <c r="S3733" i="6"/>
  <c r="S3734" i="6"/>
  <c r="S3735" i="6"/>
  <c r="S3736" i="6"/>
  <c r="S3737" i="6"/>
  <c r="S3738" i="6"/>
  <c r="S3739" i="6"/>
  <c r="S3740" i="6"/>
  <c r="S3741" i="6"/>
  <c r="S3742" i="6"/>
  <c r="S3743" i="6"/>
  <c r="S3744" i="6"/>
  <c r="S3745" i="6"/>
  <c r="S3746" i="6"/>
  <c r="S3747" i="6"/>
  <c r="S3748" i="6"/>
  <c r="S3749" i="6"/>
  <c r="S3750" i="6"/>
  <c r="S3751" i="6"/>
  <c r="S3752" i="6"/>
  <c r="S3753" i="6"/>
  <c r="S3754" i="6"/>
  <c r="S3755" i="6"/>
  <c r="S3756" i="6"/>
  <c r="S3757" i="6"/>
  <c r="S3758" i="6"/>
  <c r="S3759" i="6"/>
  <c r="S3760" i="6"/>
  <c r="S3761" i="6"/>
  <c r="S3762" i="6"/>
  <c r="S3763" i="6"/>
  <c r="S3764" i="6"/>
  <c r="S3765" i="6"/>
  <c r="S3766" i="6"/>
  <c r="S3767" i="6"/>
  <c r="S3768" i="6"/>
  <c r="S3769" i="6"/>
  <c r="S3770" i="6"/>
  <c r="S3771" i="6"/>
  <c r="S3772" i="6"/>
  <c r="S3773" i="6"/>
  <c r="S3774" i="6"/>
  <c r="S3775" i="6"/>
  <c r="S3776" i="6"/>
  <c r="S3777" i="6"/>
  <c r="S3778" i="6"/>
  <c r="S3779" i="6"/>
  <c r="S3780" i="6"/>
  <c r="S3781" i="6"/>
  <c r="S3782" i="6"/>
  <c r="S3783" i="6"/>
  <c r="S3784" i="6"/>
  <c r="S3785" i="6"/>
  <c r="S3786" i="6"/>
  <c r="S3787" i="6"/>
  <c r="S3788" i="6"/>
  <c r="S3789" i="6"/>
  <c r="S3790" i="6"/>
  <c r="S3791" i="6"/>
  <c r="S3792" i="6"/>
  <c r="S3793" i="6"/>
  <c r="S3794" i="6"/>
  <c r="S3795" i="6"/>
  <c r="S3796" i="6"/>
  <c r="S3797" i="6"/>
  <c r="S3798" i="6"/>
  <c r="S3799" i="6"/>
  <c r="S3800" i="6"/>
  <c r="S3801" i="6"/>
  <c r="S3802" i="6"/>
  <c r="S3803" i="6"/>
  <c r="S3804" i="6"/>
  <c r="S3805" i="6"/>
  <c r="S3806" i="6"/>
  <c r="S3807" i="6"/>
  <c r="S3808" i="6"/>
  <c r="S3809" i="6"/>
  <c r="S3810" i="6"/>
  <c r="S3811" i="6"/>
  <c r="S3812" i="6"/>
  <c r="S3813" i="6"/>
  <c r="S3814" i="6"/>
  <c r="S3815" i="6"/>
  <c r="S3816" i="6"/>
  <c r="S3817" i="6"/>
  <c r="S3818" i="6"/>
  <c r="S3819" i="6"/>
  <c r="S3820" i="6"/>
  <c r="S3821" i="6"/>
  <c r="S3822" i="6"/>
  <c r="S3823" i="6"/>
  <c r="S3824" i="6"/>
  <c r="S3825" i="6"/>
  <c r="S3826" i="6"/>
  <c r="S3827" i="6"/>
  <c r="S3828" i="6"/>
  <c r="S3829" i="6"/>
  <c r="S3830" i="6"/>
  <c r="S3831" i="6"/>
  <c r="S3832" i="6"/>
  <c r="S3833" i="6"/>
  <c r="S3834" i="6"/>
  <c r="S3835" i="6"/>
  <c r="S3836" i="6"/>
  <c r="S3837" i="6"/>
  <c r="S3838" i="6"/>
  <c r="S2" i="6"/>
  <c r="R3" i="6"/>
  <c r="R4" i="6"/>
  <c r="R5" i="6"/>
  <c r="R6" i="6"/>
  <c r="R7" i="6"/>
  <c r="R8" i="6"/>
  <c r="R9" i="6"/>
  <c r="R10" i="6"/>
  <c r="R11" i="6"/>
  <c r="R12" i="6"/>
  <c r="R13" i="6"/>
  <c r="R14" i="6"/>
  <c r="R15" i="6"/>
  <c r="R16" i="6"/>
  <c r="R17" i="6"/>
  <c r="R18" i="6"/>
  <c r="R19" i="6"/>
  <c r="R20" i="6"/>
  <c r="R21" i="6"/>
  <c r="R22" i="6"/>
  <c r="R23" i="6"/>
  <c r="R24" i="6"/>
  <c r="R25" i="6"/>
  <c r="R26" i="6"/>
  <c r="R27" i="6"/>
  <c r="R28" i="6"/>
  <c r="R29" i="6"/>
  <c r="R30" i="6"/>
  <c r="R31" i="6"/>
  <c r="R32" i="6"/>
  <c r="R33" i="6"/>
  <c r="R34" i="6"/>
  <c r="R35" i="6"/>
  <c r="R36" i="6"/>
  <c r="R37" i="6"/>
  <c r="R38" i="6"/>
  <c r="R39" i="6"/>
  <c r="R40" i="6"/>
  <c r="R41" i="6"/>
  <c r="R42" i="6"/>
  <c r="R43" i="6"/>
  <c r="R44" i="6"/>
  <c r="R45" i="6"/>
  <c r="R46" i="6"/>
  <c r="R47" i="6"/>
  <c r="R48" i="6"/>
  <c r="R49" i="6"/>
  <c r="R50" i="6"/>
  <c r="R51" i="6"/>
  <c r="R52" i="6"/>
  <c r="R53" i="6"/>
  <c r="R54" i="6"/>
  <c r="R55" i="6"/>
  <c r="R56" i="6"/>
  <c r="R57" i="6"/>
  <c r="R58" i="6"/>
  <c r="R59" i="6"/>
  <c r="R60" i="6"/>
  <c r="R61" i="6"/>
  <c r="R62" i="6"/>
  <c r="R63" i="6"/>
  <c r="R64" i="6"/>
  <c r="R65" i="6"/>
  <c r="R66" i="6"/>
  <c r="R67" i="6"/>
  <c r="R68" i="6"/>
  <c r="R69" i="6"/>
  <c r="R70" i="6"/>
  <c r="R71" i="6"/>
  <c r="R72" i="6"/>
  <c r="R73" i="6"/>
  <c r="R74" i="6"/>
  <c r="R75" i="6"/>
  <c r="R76" i="6"/>
  <c r="R77" i="6"/>
  <c r="R78" i="6"/>
  <c r="R79" i="6"/>
  <c r="R80" i="6"/>
  <c r="R81" i="6"/>
  <c r="R82" i="6"/>
  <c r="R83" i="6"/>
  <c r="R84" i="6"/>
  <c r="R85" i="6"/>
  <c r="R86" i="6"/>
  <c r="R87" i="6"/>
  <c r="R88" i="6"/>
  <c r="R89" i="6"/>
  <c r="R90" i="6"/>
  <c r="R91" i="6"/>
  <c r="R92" i="6"/>
  <c r="R93" i="6"/>
  <c r="R94" i="6"/>
  <c r="R95" i="6"/>
  <c r="R96" i="6"/>
  <c r="R97" i="6"/>
  <c r="R98" i="6"/>
  <c r="R99" i="6"/>
  <c r="R100" i="6"/>
  <c r="R101" i="6"/>
  <c r="R102" i="6"/>
  <c r="R103" i="6"/>
  <c r="R104" i="6"/>
  <c r="R105" i="6"/>
  <c r="R106" i="6"/>
  <c r="R107" i="6"/>
  <c r="R108" i="6"/>
  <c r="R109" i="6"/>
  <c r="R110" i="6"/>
  <c r="R111" i="6"/>
  <c r="R112" i="6"/>
  <c r="R113" i="6"/>
  <c r="R114" i="6"/>
  <c r="R115" i="6"/>
  <c r="R116" i="6"/>
  <c r="R117" i="6"/>
  <c r="R118" i="6"/>
  <c r="R119" i="6"/>
  <c r="R120" i="6"/>
  <c r="R121" i="6"/>
  <c r="R122" i="6"/>
  <c r="R123" i="6"/>
  <c r="R124" i="6"/>
  <c r="R125" i="6"/>
  <c r="R126" i="6"/>
  <c r="R127" i="6"/>
  <c r="R128" i="6"/>
  <c r="R129" i="6"/>
  <c r="R130" i="6"/>
  <c r="R131" i="6"/>
  <c r="R132" i="6"/>
  <c r="R133" i="6"/>
  <c r="R134" i="6"/>
  <c r="R135" i="6"/>
  <c r="R136" i="6"/>
  <c r="R137" i="6"/>
  <c r="R138" i="6"/>
  <c r="R139" i="6"/>
  <c r="R140" i="6"/>
  <c r="R141" i="6"/>
  <c r="R142" i="6"/>
  <c r="R143" i="6"/>
  <c r="R144" i="6"/>
  <c r="R145" i="6"/>
  <c r="R146" i="6"/>
  <c r="R147" i="6"/>
  <c r="R148" i="6"/>
  <c r="R149" i="6"/>
  <c r="R150" i="6"/>
  <c r="R151" i="6"/>
  <c r="R152" i="6"/>
  <c r="R153" i="6"/>
  <c r="R154" i="6"/>
  <c r="R155" i="6"/>
  <c r="R156" i="6"/>
  <c r="R157" i="6"/>
  <c r="R158" i="6"/>
  <c r="R159" i="6"/>
  <c r="R160" i="6"/>
  <c r="R161" i="6"/>
  <c r="R162" i="6"/>
  <c r="R163" i="6"/>
  <c r="R164" i="6"/>
  <c r="R165" i="6"/>
  <c r="R166" i="6"/>
  <c r="R167" i="6"/>
  <c r="R168" i="6"/>
  <c r="R169" i="6"/>
  <c r="R170" i="6"/>
  <c r="R171" i="6"/>
  <c r="R172" i="6"/>
  <c r="R173" i="6"/>
  <c r="R174" i="6"/>
  <c r="R175" i="6"/>
  <c r="R176" i="6"/>
  <c r="R177" i="6"/>
  <c r="R178" i="6"/>
  <c r="R179" i="6"/>
  <c r="R180" i="6"/>
  <c r="R181" i="6"/>
  <c r="R182" i="6"/>
  <c r="R183" i="6"/>
  <c r="R184" i="6"/>
  <c r="R185" i="6"/>
  <c r="R186" i="6"/>
  <c r="R187" i="6"/>
  <c r="R188" i="6"/>
  <c r="R189" i="6"/>
  <c r="R190" i="6"/>
  <c r="R191" i="6"/>
  <c r="R192" i="6"/>
  <c r="R193" i="6"/>
  <c r="R194" i="6"/>
  <c r="R195" i="6"/>
  <c r="R196" i="6"/>
  <c r="R197" i="6"/>
  <c r="R198" i="6"/>
  <c r="R199" i="6"/>
  <c r="R200" i="6"/>
  <c r="R201" i="6"/>
  <c r="R202" i="6"/>
  <c r="R203" i="6"/>
  <c r="R204" i="6"/>
  <c r="R205" i="6"/>
  <c r="R206" i="6"/>
  <c r="R207" i="6"/>
  <c r="R208" i="6"/>
  <c r="R209" i="6"/>
  <c r="R210" i="6"/>
  <c r="R211" i="6"/>
  <c r="R212" i="6"/>
  <c r="R213" i="6"/>
  <c r="R214" i="6"/>
  <c r="R215" i="6"/>
  <c r="R216" i="6"/>
  <c r="R217" i="6"/>
  <c r="R218" i="6"/>
  <c r="R219" i="6"/>
  <c r="R220" i="6"/>
  <c r="R221" i="6"/>
  <c r="R222" i="6"/>
  <c r="R223" i="6"/>
  <c r="R224" i="6"/>
  <c r="R225" i="6"/>
  <c r="R226" i="6"/>
  <c r="R227" i="6"/>
  <c r="R228" i="6"/>
  <c r="R229" i="6"/>
  <c r="R230" i="6"/>
  <c r="R231" i="6"/>
  <c r="R232" i="6"/>
  <c r="R233" i="6"/>
  <c r="R234" i="6"/>
  <c r="R235" i="6"/>
  <c r="R236" i="6"/>
  <c r="R237" i="6"/>
  <c r="R238" i="6"/>
  <c r="R239" i="6"/>
  <c r="R240" i="6"/>
  <c r="R241" i="6"/>
  <c r="R242" i="6"/>
  <c r="R243" i="6"/>
  <c r="R244" i="6"/>
  <c r="R245" i="6"/>
  <c r="R246" i="6"/>
  <c r="R247" i="6"/>
  <c r="R248" i="6"/>
  <c r="R249" i="6"/>
  <c r="R250" i="6"/>
  <c r="R251" i="6"/>
  <c r="R252" i="6"/>
  <c r="R253" i="6"/>
  <c r="R254" i="6"/>
  <c r="R255" i="6"/>
  <c r="R256" i="6"/>
  <c r="R257" i="6"/>
  <c r="R258" i="6"/>
  <c r="R259" i="6"/>
  <c r="R260" i="6"/>
  <c r="R261" i="6"/>
  <c r="R262" i="6"/>
  <c r="R263" i="6"/>
  <c r="R264" i="6"/>
  <c r="R265" i="6"/>
  <c r="R266" i="6"/>
  <c r="R267" i="6"/>
  <c r="R268" i="6"/>
  <c r="R269" i="6"/>
  <c r="R270" i="6"/>
  <c r="R271" i="6"/>
  <c r="R272" i="6"/>
  <c r="R273" i="6"/>
  <c r="R274" i="6"/>
  <c r="R275" i="6"/>
  <c r="R276" i="6"/>
  <c r="R277" i="6"/>
  <c r="R278" i="6"/>
  <c r="R279" i="6"/>
  <c r="R280" i="6"/>
  <c r="R281" i="6"/>
  <c r="R282" i="6"/>
  <c r="R283" i="6"/>
  <c r="R284" i="6"/>
  <c r="R285" i="6"/>
  <c r="R286" i="6"/>
  <c r="R287" i="6"/>
  <c r="R288" i="6"/>
  <c r="R289" i="6"/>
  <c r="R290" i="6"/>
  <c r="R291" i="6"/>
  <c r="R292" i="6"/>
  <c r="R293" i="6"/>
  <c r="R294" i="6"/>
  <c r="R295" i="6"/>
  <c r="R296" i="6"/>
  <c r="R297" i="6"/>
  <c r="R298" i="6"/>
  <c r="R299" i="6"/>
  <c r="R300" i="6"/>
  <c r="R301" i="6"/>
  <c r="R302" i="6"/>
  <c r="R303" i="6"/>
  <c r="R304" i="6"/>
  <c r="R305" i="6"/>
  <c r="R306" i="6"/>
  <c r="R307" i="6"/>
  <c r="R308" i="6"/>
  <c r="R309" i="6"/>
  <c r="R310" i="6"/>
  <c r="R311" i="6"/>
  <c r="R312" i="6"/>
  <c r="R313" i="6"/>
  <c r="R314" i="6"/>
  <c r="R315" i="6"/>
  <c r="R316" i="6"/>
  <c r="R317" i="6"/>
  <c r="R318" i="6"/>
  <c r="R319" i="6"/>
  <c r="R320" i="6"/>
  <c r="R321" i="6"/>
  <c r="R322" i="6"/>
  <c r="R323" i="6"/>
  <c r="R324" i="6"/>
  <c r="R325" i="6"/>
  <c r="R326" i="6"/>
  <c r="R327" i="6"/>
  <c r="R328" i="6"/>
  <c r="R329" i="6"/>
  <c r="R330" i="6"/>
  <c r="R331" i="6"/>
  <c r="R332" i="6"/>
  <c r="R333" i="6"/>
  <c r="R334" i="6"/>
  <c r="R335" i="6"/>
  <c r="R336" i="6"/>
  <c r="R337" i="6"/>
  <c r="R338" i="6"/>
  <c r="R339" i="6"/>
  <c r="R340" i="6"/>
  <c r="R341" i="6"/>
  <c r="R342" i="6"/>
  <c r="R343" i="6"/>
  <c r="R344" i="6"/>
  <c r="R345" i="6"/>
  <c r="R346" i="6"/>
  <c r="R347" i="6"/>
  <c r="R348" i="6"/>
  <c r="R349" i="6"/>
  <c r="R350" i="6"/>
  <c r="R351" i="6"/>
  <c r="R352" i="6"/>
  <c r="R353" i="6"/>
  <c r="R354" i="6"/>
  <c r="R355" i="6"/>
  <c r="R356" i="6"/>
  <c r="R357" i="6"/>
  <c r="R358" i="6"/>
  <c r="R359" i="6"/>
  <c r="R360" i="6"/>
  <c r="R361" i="6"/>
  <c r="R362" i="6"/>
  <c r="R363" i="6"/>
  <c r="R364" i="6"/>
  <c r="R365" i="6"/>
  <c r="R366" i="6"/>
  <c r="R367" i="6"/>
  <c r="R368" i="6"/>
  <c r="R369" i="6"/>
  <c r="R370" i="6"/>
  <c r="R371" i="6"/>
  <c r="R372" i="6"/>
  <c r="R373" i="6"/>
  <c r="R374" i="6"/>
  <c r="R375" i="6"/>
  <c r="R376" i="6"/>
  <c r="R377" i="6"/>
  <c r="R378" i="6"/>
  <c r="R379" i="6"/>
  <c r="R380" i="6"/>
  <c r="R381" i="6"/>
  <c r="R382" i="6"/>
  <c r="R383" i="6"/>
  <c r="R384" i="6"/>
  <c r="R385" i="6"/>
  <c r="R386" i="6"/>
  <c r="R387" i="6"/>
  <c r="R388" i="6"/>
  <c r="R389" i="6"/>
  <c r="R390" i="6"/>
  <c r="R391" i="6"/>
  <c r="R392" i="6"/>
  <c r="R393" i="6"/>
  <c r="R394" i="6"/>
  <c r="R395" i="6"/>
  <c r="R396" i="6"/>
  <c r="R397" i="6"/>
  <c r="R398" i="6"/>
  <c r="R399" i="6"/>
  <c r="R400" i="6"/>
  <c r="R401" i="6"/>
  <c r="R402" i="6"/>
  <c r="R403" i="6"/>
  <c r="R404" i="6"/>
  <c r="R405" i="6"/>
  <c r="R406" i="6"/>
  <c r="R407" i="6"/>
  <c r="R408" i="6"/>
  <c r="R409" i="6"/>
  <c r="R410" i="6"/>
  <c r="R411" i="6"/>
  <c r="R412" i="6"/>
  <c r="R413" i="6"/>
  <c r="R414" i="6"/>
  <c r="R415" i="6"/>
  <c r="R416" i="6"/>
  <c r="R417" i="6"/>
  <c r="R418" i="6"/>
  <c r="R419" i="6"/>
  <c r="R420" i="6"/>
  <c r="R421" i="6"/>
  <c r="R422" i="6"/>
  <c r="R423" i="6"/>
  <c r="R424" i="6"/>
  <c r="R425" i="6"/>
  <c r="R426" i="6"/>
  <c r="R427" i="6"/>
  <c r="R428" i="6"/>
  <c r="R429" i="6"/>
  <c r="R430" i="6"/>
  <c r="R431" i="6"/>
  <c r="R432" i="6"/>
  <c r="R433" i="6"/>
  <c r="R434" i="6"/>
  <c r="R435" i="6"/>
  <c r="R436" i="6"/>
  <c r="R437" i="6"/>
  <c r="R438" i="6"/>
  <c r="R439" i="6"/>
  <c r="R440" i="6"/>
  <c r="R441" i="6"/>
  <c r="R442" i="6"/>
  <c r="R443" i="6"/>
  <c r="R444" i="6"/>
  <c r="R445" i="6"/>
  <c r="R446" i="6"/>
  <c r="R447" i="6"/>
  <c r="R448" i="6"/>
  <c r="R449" i="6"/>
  <c r="R450" i="6"/>
  <c r="R451" i="6"/>
  <c r="R452" i="6"/>
  <c r="R453" i="6"/>
  <c r="R454" i="6"/>
  <c r="R455" i="6"/>
  <c r="R456" i="6"/>
  <c r="R457" i="6"/>
  <c r="R458" i="6"/>
  <c r="R459" i="6"/>
  <c r="R460" i="6"/>
  <c r="R461" i="6"/>
  <c r="R462" i="6"/>
  <c r="R463" i="6"/>
  <c r="R464" i="6"/>
  <c r="R465" i="6"/>
  <c r="R466" i="6"/>
  <c r="R467" i="6"/>
  <c r="R468" i="6"/>
  <c r="R469" i="6"/>
  <c r="R470" i="6"/>
  <c r="R471" i="6"/>
  <c r="R472" i="6"/>
  <c r="R473" i="6"/>
  <c r="R474" i="6"/>
  <c r="R475" i="6"/>
  <c r="R476" i="6"/>
  <c r="R477" i="6"/>
  <c r="R478" i="6"/>
  <c r="R479" i="6"/>
  <c r="R480" i="6"/>
  <c r="R481" i="6"/>
  <c r="R482" i="6"/>
  <c r="R483" i="6"/>
  <c r="R484" i="6"/>
  <c r="R485" i="6"/>
  <c r="R486" i="6"/>
  <c r="R487" i="6"/>
  <c r="R488" i="6"/>
  <c r="R489" i="6"/>
  <c r="R490" i="6"/>
  <c r="R491" i="6"/>
  <c r="R492" i="6"/>
  <c r="R493" i="6"/>
  <c r="R494" i="6"/>
  <c r="R495" i="6"/>
  <c r="R496" i="6"/>
  <c r="R497" i="6"/>
  <c r="R498" i="6"/>
  <c r="R499" i="6"/>
  <c r="R500" i="6"/>
  <c r="R501" i="6"/>
  <c r="R502" i="6"/>
  <c r="R503" i="6"/>
  <c r="R504" i="6"/>
  <c r="R505" i="6"/>
  <c r="R506" i="6"/>
  <c r="R507" i="6"/>
  <c r="R508" i="6"/>
  <c r="R509" i="6"/>
  <c r="R510" i="6"/>
  <c r="R511" i="6"/>
  <c r="R512" i="6"/>
  <c r="R513" i="6"/>
  <c r="R514" i="6"/>
  <c r="R515" i="6"/>
  <c r="R516" i="6"/>
  <c r="R517" i="6"/>
  <c r="R518" i="6"/>
  <c r="R519" i="6"/>
  <c r="R520" i="6"/>
  <c r="R521" i="6"/>
  <c r="R522" i="6"/>
  <c r="R523" i="6"/>
  <c r="R524" i="6"/>
  <c r="R525" i="6"/>
  <c r="R526" i="6"/>
  <c r="R527" i="6"/>
  <c r="R528" i="6"/>
  <c r="R529" i="6"/>
  <c r="R530" i="6"/>
  <c r="R531" i="6"/>
  <c r="R532" i="6"/>
  <c r="R533" i="6"/>
  <c r="R534" i="6"/>
  <c r="R535" i="6"/>
  <c r="R536" i="6"/>
  <c r="R537" i="6"/>
  <c r="R538" i="6"/>
  <c r="R539" i="6"/>
  <c r="R540" i="6"/>
  <c r="R541" i="6"/>
  <c r="R542" i="6"/>
  <c r="R543" i="6"/>
  <c r="R544" i="6"/>
  <c r="R545" i="6"/>
  <c r="R546" i="6"/>
  <c r="R547" i="6"/>
  <c r="R548" i="6"/>
  <c r="R549" i="6"/>
  <c r="R550" i="6"/>
  <c r="R551" i="6"/>
  <c r="R552" i="6"/>
  <c r="R553" i="6"/>
  <c r="R554" i="6"/>
  <c r="R555" i="6"/>
  <c r="R556" i="6"/>
  <c r="R557" i="6"/>
  <c r="R558" i="6"/>
  <c r="R559" i="6"/>
  <c r="R560" i="6"/>
  <c r="R561" i="6"/>
  <c r="R562" i="6"/>
  <c r="R563" i="6"/>
  <c r="R564" i="6"/>
  <c r="R565" i="6"/>
  <c r="R566" i="6"/>
  <c r="R567" i="6"/>
  <c r="R568" i="6"/>
  <c r="R569" i="6"/>
  <c r="R570" i="6"/>
  <c r="R571" i="6"/>
  <c r="R572" i="6"/>
  <c r="R573" i="6"/>
  <c r="R574" i="6"/>
  <c r="R575" i="6"/>
  <c r="R576" i="6"/>
  <c r="R577" i="6"/>
  <c r="R578" i="6"/>
  <c r="R579" i="6"/>
  <c r="R580" i="6"/>
  <c r="R581" i="6"/>
  <c r="R582" i="6"/>
  <c r="R583" i="6"/>
  <c r="R584" i="6"/>
  <c r="R585" i="6"/>
  <c r="R586" i="6"/>
  <c r="R587" i="6"/>
  <c r="R588" i="6"/>
  <c r="R589" i="6"/>
  <c r="R590" i="6"/>
  <c r="R591" i="6"/>
  <c r="R592" i="6"/>
  <c r="R593" i="6"/>
  <c r="R594" i="6"/>
  <c r="R595" i="6"/>
  <c r="R596" i="6"/>
  <c r="R597" i="6"/>
  <c r="R598" i="6"/>
  <c r="R599" i="6"/>
  <c r="R600" i="6"/>
  <c r="R601" i="6"/>
  <c r="R602" i="6"/>
  <c r="R603" i="6"/>
  <c r="R604" i="6"/>
  <c r="R605" i="6"/>
  <c r="R606" i="6"/>
  <c r="R607" i="6"/>
  <c r="R608" i="6"/>
  <c r="R609" i="6"/>
  <c r="R610" i="6"/>
  <c r="R611" i="6"/>
  <c r="R612" i="6"/>
  <c r="R613" i="6"/>
  <c r="R614" i="6"/>
  <c r="R615" i="6"/>
  <c r="R616" i="6"/>
  <c r="R617" i="6"/>
  <c r="R618" i="6"/>
  <c r="R619" i="6"/>
  <c r="R620" i="6"/>
  <c r="R621" i="6"/>
  <c r="R622" i="6"/>
  <c r="R623" i="6"/>
  <c r="R624" i="6"/>
  <c r="R625" i="6"/>
  <c r="R626" i="6"/>
  <c r="R627" i="6"/>
  <c r="R628" i="6"/>
  <c r="R629" i="6"/>
  <c r="R630" i="6"/>
  <c r="R631" i="6"/>
  <c r="R632" i="6"/>
  <c r="R633" i="6"/>
  <c r="R634" i="6"/>
  <c r="R635" i="6"/>
  <c r="R636" i="6"/>
  <c r="R637" i="6"/>
  <c r="R638" i="6"/>
  <c r="R639" i="6"/>
  <c r="R640" i="6"/>
  <c r="R641" i="6"/>
  <c r="R642" i="6"/>
  <c r="R643" i="6"/>
  <c r="R644" i="6"/>
  <c r="R645" i="6"/>
  <c r="R646" i="6"/>
  <c r="R647" i="6"/>
  <c r="R648" i="6"/>
  <c r="R649" i="6"/>
  <c r="R650" i="6"/>
  <c r="R651" i="6"/>
  <c r="R652" i="6"/>
  <c r="R653" i="6"/>
  <c r="R654" i="6"/>
  <c r="R655" i="6"/>
  <c r="R656" i="6"/>
  <c r="R657" i="6"/>
  <c r="R658" i="6"/>
  <c r="R659" i="6"/>
  <c r="R660" i="6"/>
  <c r="R661" i="6"/>
  <c r="R662" i="6"/>
  <c r="R663" i="6"/>
  <c r="R664" i="6"/>
  <c r="R665" i="6"/>
  <c r="R666" i="6"/>
  <c r="R667" i="6"/>
  <c r="R668" i="6"/>
  <c r="R669" i="6"/>
  <c r="R670" i="6"/>
  <c r="R671" i="6"/>
  <c r="R672" i="6"/>
  <c r="R673" i="6"/>
  <c r="R674" i="6"/>
  <c r="R675" i="6"/>
  <c r="R676" i="6"/>
  <c r="R677" i="6"/>
  <c r="R678" i="6"/>
  <c r="R679" i="6"/>
  <c r="R680" i="6"/>
  <c r="R681" i="6"/>
  <c r="R682" i="6"/>
  <c r="R683" i="6"/>
  <c r="R684" i="6"/>
  <c r="R685" i="6"/>
  <c r="R686" i="6"/>
  <c r="R687" i="6"/>
  <c r="R688" i="6"/>
  <c r="R689" i="6"/>
  <c r="R690" i="6"/>
  <c r="R691" i="6"/>
  <c r="R692" i="6"/>
  <c r="R693" i="6"/>
  <c r="R694" i="6"/>
  <c r="R695" i="6"/>
  <c r="R696" i="6"/>
  <c r="R697" i="6"/>
  <c r="R698" i="6"/>
  <c r="R699" i="6"/>
  <c r="R700" i="6"/>
  <c r="R701" i="6"/>
  <c r="R702" i="6"/>
  <c r="R703" i="6"/>
  <c r="R704" i="6"/>
  <c r="R705" i="6"/>
  <c r="R706" i="6"/>
  <c r="R707" i="6"/>
  <c r="R708" i="6"/>
  <c r="R709" i="6"/>
  <c r="R710" i="6"/>
  <c r="R711" i="6"/>
  <c r="R712" i="6"/>
  <c r="R713" i="6"/>
  <c r="R714" i="6"/>
  <c r="R715" i="6"/>
  <c r="R716" i="6"/>
  <c r="R717" i="6"/>
  <c r="R718" i="6"/>
  <c r="R719" i="6"/>
  <c r="R720" i="6"/>
  <c r="R721" i="6"/>
  <c r="R722" i="6"/>
  <c r="R723" i="6"/>
  <c r="R724" i="6"/>
  <c r="R725" i="6"/>
  <c r="R726" i="6"/>
  <c r="R727" i="6"/>
  <c r="R728" i="6"/>
  <c r="R729" i="6"/>
  <c r="R730" i="6"/>
  <c r="R731" i="6"/>
  <c r="R732" i="6"/>
  <c r="R733" i="6"/>
  <c r="R734" i="6"/>
  <c r="R735" i="6"/>
  <c r="R736" i="6"/>
  <c r="R737" i="6"/>
  <c r="R738" i="6"/>
  <c r="R739" i="6"/>
  <c r="R740" i="6"/>
  <c r="R741" i="6"/>
  <c r="R742" i="6"/>
  <c r="R743" i="6"/>
  <c r="R744" i="6"/>
  <c r="R745" i="6"/>
  <c r="R746" i="6"/>
  <c r="R747" i="6"/>
  <c r="R748" i="6"/>
  <c r="R749" i="6"/>
  <c r="R750" i="6"/>
  <c r="R751" i="6"/>
  <c r="R752" i="6"/>
  <c r="R753" i="6"/>
  <c r="R754" i="6"/>
  <c r="R755" i="6"/>
  <c r="R756" i="6"/>
  <c r="R757" i="6"/>
  <c r="R758" i="6"/>
  <c r="R759" i="6"/>
  <c r="R760" i="6"/>
  <c r="R761" i="6"/>
  <c r="R762" i="6"/>
  <c r="R763" i="6"/>
  <c r="R764" i="6"/>
  <c r="R765" i="6"/>
  <c r="R766" i="6"/>
  <c r="R767" i="6"/>
  <c r="R768" i="6"/>
  <c r="R769" i="6"/>
  <c r="R770" i="6"/>
  <c r="R771" i="6"/>
  <c r="R772" i="6"/>
  <c r="R773" i="6"/>
  <c r="R774" i="6"/>
  <c r="R775" i="6"/>
  <c r="R776" i="6"/>
  <c r="R777" i="6"/>
  <c r="R778" i="6"/>
  <c r="R779" i="6"/>
  <c r="R780" i="6"/>
  <c r="R781" i="6"/>
  <c r="R782" i="6"/>
  <c r="R783" i="6"/>
  <c r="R784" i="6"/>
  <c r="R785" i="6"/>
  <c r="R786" i="6"/>
  <c r="R787" i="6"/>
  <c r="R788" i="6"/>
  <c r="R789" i="6"/>
  <c r="R790" i="6"/>
  <c r="R791" i="6"/>
  <c r="R792" i="6"/>
  <c r="R793" i="6"/>
  <c r="R794" i="6"/>
  <c r="R795" i="6"/>
  <c r="R796" i="6"/>
  <c r="R797" i="6"/>
  <c r="R798" i="6"/>
  <c r="R799" i="6"/>
  <c r="R800" i="6"/>
  <c r="R801" i="6"/>
  <c r="R802" i="6"/>
  <c r="R803" i="6"/>
  <c r="R804" i="6"/>
  <c r="R805" i="6"/>
  <c r="R806" i="6"/>
  <c r="R807" i="6"/>
  <c r="R808" i="6"/>
  <c r="R809" i="6"/>
  <c r="R810" i="6"/>
  <c r="R811" i="6"/>
  <c r="R812" i="6"/>
  <c r="R813" i="6"/>
  <c r="R814" i="6"/>
  <c r="R815" i="6"/>
  <c r="R816" i="6"/>
  <c r="R817" i="6"/>
  <c r="R818" i="6"/>
  <c r="R819" i="6"/>
  <c r="R820" i="6"/>
  <c r="R821" i="6"/>
  <c r="R822" i="6"/>
  <c r="R823" i="6"/>
  <c r="R824" i="6"/>
  <c r="R825" i="6"/>
  <c r="R826" i="6"/>
  <c r="R827" i="6"/>
  <c r="R828" i="6"/>
  <c r="R829" i="6"/>
  <c r="R830" i="6"/>
  <c r="R831" i="6"/>
  <c r="R832" i="6"/>
  <c r="R833" i="6"/>
  <c r="R834" i="6"/>
  <c r="R835" i="6"/>
  <c r="R836" i="6"/>
  <c r="R837" i="6"/>
  <c r="R838" i="6"/>
  <c r="R839" i="6"/>
  <c r="R840" i="6"/>
  <c r="R841" i="6"/>
  <c r="R842" i="6"/>
  <c r="R843" i="6"/>
  <c r="R844" i="6"/>
  <c r="R845" i="6"/>
  <c r="R846" i="6"/>
  <c r="R847" i="6"/>
  <c r="R848" i="6"/>
  <c r="R849" i="6"/>
  <c r="R850" i="6"/>
  <c r="R851" i="6"/>
  <c r="R852" i="6"/>
  <c r="R853" i="6"/>
  <c r="R854" i="6"/>
  <c r="R855" i="6"/>
  <c r="R856" i="6"/>
  <c r="R857" i="6"/>
  <c r="R858" i="6"/>
  <c r="R859" i="6"/>
  <c r="R860" i="6"/>
  <c r="R861" i="6"/>
  <c r="R862" i="6"/>
  <c r="R863" i="6"/>
  <c r="R864" i="6"/>
  <c r="R865" i="6"/>
  <c r="R866" i="6"/>
  <c r="R867" i="6"/>
  <c r="R868" i="6"/>
  <c r="R869" i="6"/>
  <c r="R870" i="6"/>
  <c r="R871" i="6"/>
  <c r="R872" i="6"/>
  <c r="R873" i="6"/>
  <c r="R874" i="6"/>
  <c r="R875" i="6"/>
  <c r="R876" i="6"/>
  <c r="R877" i="6"/>
  <c r="R878" i="6"/>
  <c r="R879" i="6"/>
  <c r="R880" i="6"/>
  <c r="R881" i="6"/>
  <c r="R882" i="6"/>
  <c r="R883" i="6"/>
  <c r="R884" i="6"/>
  <c r="R885" i="6"/>
  <c r="R886" i="6"/>
  <c r="R887" i="6"/>
  <c r="R888" i="6"/>
  <c r="R889" i="6"/>
  <c r="R890" i="6"/>
  <c r="R891" i="6"/>
  <c r="R892" i="6"/>
  <c r="R893" i="6"/>
  <c r="R3303" i="6"/>
  <c r="R895" i="6"/>
  <c r="R896" i="6"/>
  <c r="R897" i="6"/>
  <c r="R898" i="6"/>
  <c r="R899" i="6"/>
  <c r="R900" i="6"/>
  <c r="R901" i="6"/>
  <c r="R902" i="6"/>
  <c r="R903" i="6"/>
  <c r="R904" i="6"/>
  <c r="R905" i="6"/>
  <c r="R906" i="6"/>
  <c r="R907" i="6"/>
  <c r="R908" i="6"/>
  <c r="R909" i="6"/>
  <c r="R910" i="6"/>
  <c r="R911" i="6"/>
  <c r="R912" i="6"/>
  <c r="R913" i="6"/>
  <c r="R914" i="6"/>
  <c r="R915" i="6"/>
  <c r="R916" i="6"/>
  <c r="R917" i="6"/>
  <c r="R918" i="6"/>
  <c r="R919" i="6"/>
  <c r="R920" i="6"/>
  <c r="R921" i="6"/>
  <c r="R922" i="6"/>
  <c r="R923" i="6"/>
  <c r="R924" i="6"/>
  <c r="R925" i="6"/>
  <c r="R926" i="6"/>
  <c r="R927" i="6"/>
  <c r="R928" i="6"/>
  <c r="R929" i="6"/>
  <c r="R930" i="6"/>
  <c r="R931" i="6"/>
  <c r="R932" i="6"/>
  <c r="R933" i="6"/>
  <c r="R934" i="6"/>
  <c r="R935" i="6"/>
  <c r="R936" i="6"/>
  <c r="R937" i="6"/>
  <c r="R938" i="6"/>
  <c r="R939" i="6"/>
  <c r="R940" i="6"/>
  <c r="R941" i="6"/>
  <c r="R942" i="6"/>
  <c r="R943" i="6"/>
  <c r="R944" i="6"/>
  <c r="R945" i="6"/>
  <c r="R946" i="6"/>
  <c r="R947" i="6"/>
  <c r="R948" i="6"/>
  <c r="R949" i="6"/>
  <c r="R950" i="6"/>
  <c r="R951" i="6"/>
  <c r="R952" i="6"/>
  <c r="R953" i="6"/>
  <c r="R954" i="6"/>
  <c r="R955" i="6"/>
  <c r="R956" i="6"/>
  <c r="R957" i="6"/>
  <c r="R958" i="6"/>
  <c r="R959" i="6"/>
  <c r="R960" i="6"/>
  <c r="R961" i="6"/>
  <c r="R962" i="6"/>
  <c r="R963" i="6"/>
  <c r="R964" i="6"/>
  <c r="R965" i="6"/>
  <c r="R966" i="6"/>
  <c r="R967" i="6"/>
  <c r="R968" i="6"/>
  <c r="R969" i="6"/>
  <c r="R970" i="6"/>
  <c r="R971" i="6"/>
  <c r="R972" i="6"/>
  <c r="R973" i="6"/>
  <c r="R974" i="6"/>
  <c r="R975" i="6"/>
  <c r="R976" i="6"/>
  <c r="R977" i="6"/>
  <c r="R978" i="6"/>
  <c r="R979" i="6"/>
  <c r="R980" i="6"/>
  <c r="R981" i="6"/>
  <c r="R982" i="6"/>
  <c r="R983" i="6"/>
  <c r="R984" i="6"/>
  <c r="R985" i="6"/>
  <c r="R986" i="6"/>
  <c r="R987" i="6"/>
  <c r="R988" i="6"/>
  <c r="R989" i="6"/>
  <c r="R990" i="6"/>
  <c r="R991" i="6"/>
  <c r="R992" i="6"/>
  <c r="R993" i="6"/>
  <c r="R994" i="6"/>
  <c r="R995" i="6"/>
  <c r="R996" i="6"/>
  <c r="R997" i="6"/>
  <c r="R998" i="6"/>
  <c r="R999" i="6"/>
  <c r="R1000" i="6"/>
  <c r="R1001" i="6"/>
  <c r="R1002" i="6"/>
  <c r="R1003" i="6"/>
  <c r="R1004" i="6"/>
  <c r="R1005" i="6"/>
  <c r="R1006" i="6"/>
  <c r="R1007" i="6"/>
  <c r="R1008" i="6"/>
  <c r="R1009" i="6"/>
  <c r="R1010" i="6"/>
  <c r="R1011" i="6"/>
  <c r="R1012" i="6"/>
  <c r="R1013" i="6"/>
  <c r="R1014" i="6"/>
  <c r="R1015" i="6"/>
  <c r="R1016" i="6"/>
  <c r="R1017" i="6"/>
  <c r="R1018" i="6"/>
  <c r="R1019" i="6"/>
  <c r="R1020" i="6"/>
  <c r="R1021" i="6"/>
  <c r="R1022" i="6"/>
  <c r="R1023" i="6"/>
  <c r="R1024" i="6"/>
  <c r="R1025" i="6"/>
  <c r="R1026" i="6"/>
  <c r="R1027" i="6"/>
  <c r="R1028" i="6"/>
  <c r="R1029" i="6"/>
  <c r="R1030" i="6"/>
  <c r="R1031" i="6"/>
  <c r="R1032" i="6"/>
  <c r="R1033" i="6"/>
  <c r="R1034" i="6"/>
  <c r="R1035" i="6"/>
  <c r="R1036" i="6"/>
  <c r="R1037" i="6"/>
  <c r="R1038" i="6"/>
  <c r="R1039" i="6"/>
  <c r="R1040" i="6"/>
  <c r="R1041" i="6"/>
  <c r="R1042" i="6"/>
  <c r="R1043" i="6"/>
  <c r="R1044" i="6"/>
  <c r="R1045" i="6"/>
  <c r="R1046" i="6"/>
  <c r="R1047" i="6"/>
  <c r="R1048" i="6"/>
  <c r="R1049" i="6"/>
  <c r="R1050" i="6"/>
  <c r="R1051" i="6"/>
  <c r="R1052" i="6"/>
  <c r="R1053" i="6"/>
  <c r="R1054" i="6"/>
  <c r="R1055" i="6"/>
  <c r="R1056" i="6"/>
  <c r="R1057" i="6"/>
  <c r="R1058" i="6"/>
  <c r="R1059" i="6"/>
  <c r="R1060" i="6"/>
  <c r="R1061" i="6"/>
  <c r="R1062" i="6"/>
  <c r="R1063" i="6"/>
  <c r="R1064" i="6"/>
  <c r="R1065" i="6"/>
  <c r="R1066" i="6"/>
  <c r="R1067" i="6"/>
  <c r="R1068" i="6"/>
  <c r="R1069" i="6"/>
  <c r="R1070" i="6"/>
  <c r="R1071" i="6"/>
  <c r="R1072" i="6"/>
  <c r="R1073" i="6"/>
  <c r="R1074" i="6"/>
  <c r="R1075" i="6"/>
  <c r="R1076" i="6"/>
  <c r="R1077" i="6"/>
  <c r="R1078" i="6"/>
  <c r="R1079" i="6"/>
  <c r="R1080" i="6"/>
  <c r="R1081" i="6"/>
  <c r="R1082" i="6"/>
  <c r="R1083" i="6"/>
  <c r="R1084" i="6"/>
  <c r="R1085" i="6"/>
  <c r="R1086" i="6"/>
  <c r="R1087" i="6"/>
  <c r="R1088" i="6"/>
  <c r="R1089" i="6"/>
  <c r="R1090" i="6"/>
  <c r="R1091" i="6"/>
  <c r="R1092" i="6"/>
  <c r="R1093" i="6"/>
  <c r="R1094" i="6"/>
  <c r="R1095" i="6"/>
  <c r="R1096" i="6"/>
  <c r="R1097" i="6"/>
  <c r="R1098" i="6"/>
  <c r="R1099" i="6"/>
  <c r="R1100" i="6"/>
  <c r="R1101" i="6"/>
  <c r="R1102" i="6"/>
  <c r="R1103" i="6"/>
  <c r="R1104" i="6"/>
  <c r="R1105" i="6"/>
  <c r="R1106" i="6"/>
  <c r="R1107" i="6"/>
  <c r="R1108" i="6"/>
  <c r="R1109" i="6"/>
  <c r="R1110" i="6"/>
  <c r="R1111" i="6"/>
  <c r="R1112" i="6"/>
  <c r="R1113" i="6"/>
  <c r="R1114" i="6"/>
  <c r="R1115" i="6"/>
  <c r="R1116" i="6"/>
  <c r="R1117" i="6"/>
  <c r="R1118" i="6"/>
  <c r="R1119" i="6"/>
  <c r="R1120" i="6"/>
  <c r="R1121" i="6"/>
  <c r="R1122" i="6"/>
  <c r="R1123" i="6"/>
  <c r="R1124" i="6"/>
  <c r="R1125" i="6"/>
  <c r="R1126" i="6"/>
  <c r="R1127" i="6"/>
  <c r="R1128" i="6"/>
  <c r="R1129" i="6"/>
  <c r="R1130" i="6"/>
  <c r="R1131" i="6"/>
  <c r="R1132" i="6"/>
  <c r="R1133" i="6"/>
  <c r="R1134" i="6"/>
  <c r="R1135" i="6"/>
  <c r="R1136" i="6"/>
  <c r="R1137" i="6"/>
  <c r="R1138" i="6"/>
  <c r="R1139" i="6"/>
  <c r="R1140" i="6"/>
  <c r="R1141" i="6"/>
  <c r="R1142" i="6"/>
  <c r="R1143" i="6"/>
  <c r="R1144" i="6"/>
  <c r="R1145" i="6"/>
  <c r="R1146" i="6"/>
  <c r="R1147" i="6"/>
  <c r="R1148" i="6"/>
  <c r="R1149" i="6"/>
  <c r="R1150" i="6"/>
  <c r="R1151" i="6"/>
  <c r="R1152" i="6"/>
  <c r="R1153" i="6"/>
  <c r="R1154" i="6"/>
  <c r="R1155" i="6"/>
  <c r="R1156" i="6"/>
  <c r="R1157" i="6"/>
  <c r="R1158" i="6"/>
  <c r="R1159" i="6"/>
  <c r="R1160" i="6"/>
  <c r="R1161" i="6"/>
  <c r="R1162" i="6"/>
  <c r="R1163" i="6"/>
  <c r="R1164" i="6"/>
  <c r="R1165" i="6"/>
  <c r="R1166" i="6"/>
  <c r="R1167" i="6"/>
  <c r="R1168" i="6"/>
  <c r="R1169" i="6"/>
  <c r="R1170" i="6"/>
  <c r="R1171" i="6"/>
  <c r="R1172" i="6"/>
  <c r="R1173" i="6"/>
  <c r="R1174" i="6"/>
  <c r="R1175" i="6"/>
  <c r="R1176" i="6"/>
  <c r="R1177" i="6"/>
  <c r="R1178" i="6"/>
  <c r="R1179" i="6"/>
  <c r="R1180" i="6"/>
  <c r="R1181" i="6"/>
  <c r="R1182" i="6"/>
  <c r="R1183" i="6"/>
  <c r="R1184" i="6"/>
  <c r="R1185" i="6"/>
  <c r="R1186" i="6"/>
  <c r="R1187" i="6"/>
  <c r="R1188" i="6"/>
  <c r="R1189" i="6"/>
  <c r="R1190" i="6"/>
  <c r="R1191" i="6"/>
  <c r="R1192" i="6"/>
  <c r="R1193" i="6"/>
  <c r="R1194" i="6"/>
  <c r="R1195" i="6"/>
  <c r="R1196" i="6"/>
  <c r="R1197" i="6"/>
  <c r="R1198" i="6"/>
  <c r="R1199" i="6"/>
  <c r="R1200" i="6"/>
  <c r="R1201" i="6"/>
  <c r="R1202" i="6"/>
  <c r="R1203" i="6"/>
  <c r="R1204" i="6"/>
  <c r="R1205" i="6"/>
  <c r="R1206" i="6"/>
  <c r="R1207" i="6"/>
  <c r="R1208" i="6"/>
  <c r="R1209" i="6"/>
  <c r="R1210" i="6"/>
  <c r="R1211" i="6"/>
  <c r="R1212" i="6"/>
  <c r="R1213" i="6"/>
  <c r="R1214" i="6"/>
  <c r="R1215" i="6"/>
  <c r="R1216" i="6"/>
  <c r="R1217" i="6"/>
  <c r="R1218" i="6"/>
  <c r="R1219" i="6"/>
  <c r="R1220" i="6"/>
  <c r="R1221" i="6"/>
  <c r="R1222" i="6"/>
  <c r="R1223" i="6"/>
  <c r="R1224" i="6"/>
  <c r="R1225" i="6"/>
  <c r="R1226" i="6"/>
  <c r="R1227" i="6"/>
  <c r="R1228" i="6"/>
  <c r="R1229" i="6"/>
  <c r="R1230" i="6"/>
  <c r="R1231" i="6"/>
  <c r="R1232" i="6"/>
  <c r="R1233" i="6"/>
  <c r="R1234" i="6"/>
  <c r="R1235" i="6"/>
  <c r="R1236" i="6"/>
  <c r="R1237" i="6"/>
  <c r="R1238" i="6"/>
  <c r="R1239" i="6"/>
  <c r="R1240" i="6"/>
  <c r="R1241" i="6"/>
  <c r="R1242" i="6"/>
  <c r="R1243" i="6"/>
  <c r="R1244" i="6"/>
  <c r="R1245" i="6"/>
  <c r="R1246" i="6"/>
  <c r="R1247" i="6"/>
  <c r="R1248" i="6"/>
  <c r="R1249" i="6"/>
  <c r="R1250" i="6"/>
  <c r="R1251" i="6"/>
  <c r="R1252" i="6"/>
  <c r="R1253" i="6"/>
  <c r="R1254" i="6"/>
  <c r="R1255" i="6"/>
  <c r="R1256" i="6"/>
  <c r="R1257" i="6"/>
  <c r="R1258" i="6"/>
  <c r="R1259" i="6"/>
  <c r="R1260" i="6"/>
  <c r="R1261" i="6"/>
  <c r="R1262" i="6"/>
  <c r="R1263" i="6"/>
  <c r="R1264" i="6"/>
  <c r="R1265" i="6"/>
  <c r="R1266" i="6"/>
  <c r="R1267" i="6"/>
  <c r="R1268" i="6"/>
  <c r="R1269" i="6"/>
  <c r="R1270" i="6"/>
  <c r="R1271" i="6"/>
  <c r="R1272" i="6"/>
  <c r="R1273" i="6"/>
  <c r="R1274" i="6"/>
  <c r="R1275" i="6"/>
  <c r="R1276" i="6"/>
  <c r="R1277" i="6"/>
  <c r="R1278" i="6"/>
  <c r="R1279" i="6"/>
  <c r="R1280" i="6"/>
  <c r="R1281" i="6"/>
  <c r="R1282" i="6"/>
  <c r="R1283" i="6"/>
  <c r="R1284" i="6"/>
  <c r="R1285" i="6"/>
  <c r="R1286" i="6"/>
  <c r="R1287" i="6"/>
  <c r="R1288" i="6"/>
  <c r="R1289" i="6"/>
  <c r="R1290" i="6"/>
  <c r="R1291" i="6"/>
  <c r="R1292" i="6"/>
  <c r="R1293" i="6"/>
  <c r="R1294" i="6"/>
  <c r="R1295" i="6"/>
  <c r="R1296" i="6"/>
  <c r="R1297" i="6"/>
  <c r="R1298" i="6"/>
  <c r="R1299" i="6"/>
  <c r="R1300" i="6"/>
  <c r="R1301" i="6"/>
  <c r="R1302" i="6"/>
  <c r="R1303" i="6"/>
  <c r="R1304" i="6"/>
  <c r="R1305" i="6"/>
  <c r="R1306" i="6"/>
  <c r="R1307" i="6"/>
  <c r="R1308" i="6"/>
  <c r="R1309" i="6"/>
  <c r="R1310" i="6"/>
  <c r="R1311" i="6"/>
  <c r="R1312" i="6"/>
  <c r="R1313" i="6"/>
  <c r="R1314" i="6"/>
  <c r="R1315" i="6"/>
  <c r="R1316" i="6"/>
  <c r="R1317" i="6"/>
  <c r="R1318" i="6"/>
  <c r="R1319" i="6"/>
  <c r="R1320" i="6"/>
  <c r="R1321" i="6"/>
  <c r="R1322" i="6"/>
  <c r="R1323" i="6"/>
  <c r="R1324" i="6"/>
  <c r="R1325" i="6"/>
  <c r="R1326" i="6"/>
  <c r="R1327" i="6"/>
  <c r="R1328" i="6"/>
  <c r="R1329" i="6"/>
  <c r="R1330" i="6"/>
  <c r="R1331" i="6"/>
  <c r="R1332" i="6"/>
  <c r="R1333" i="6"/>
  <c r="R1334" i="6"/>
  <c r="R1335" i="6"/>
  <c r="R1336" i="6"/>
  <c r="R1337" i="6"/>
  <c r="R1338" i="6"/>
  <c r="R1339" i="6"/>
  <c r="R1340" i="6"/>
  <c r="R1341" i="6"/>
  <c r="R1342" i="6"/>
  <c r="R1343" i="6"/>
  <c r="R1344" i="6"/>
  <c r="R1345" i="6"/>
  <c r="R1346" i="6"/>
  <c r="R1347" i="6"/>
  <c r="R1348" i="6"/>
  <c r="R1349" i="6"/>
  <c r="R1350" i="6"/>
  <c r="R1351" i="6"/>
  <c r="R1352" i="6"/>
  <c r="R1353" i="6"/>
  <c r="R1354" i="6"/>
  <c r="R1355" i="6"/>
  <c r="R1356" i="6"/>
  <c r="R1357" i="6"/>
  <c r="R1358" i="6"/>
  <c r="R1359" i="6"/>
  <c r="R1360" i="6"/>
  <c r="R1361" i="6"/>
  <c r="R1362" i="6"/>
  <c r="R1363" i="6"/>
  <c r="R1364" i="6"/>
  <c r="R1365" i="6"/>
  <c r="R1366" i="6"/>
  <c r="R1367" i="6"/>
  <c r="R1368" i="6"/>
  <c r="R1369" i="6"/>
  <c r="R1370" i="6"/>
  <c r="R1371" i="6"/>
  <c r="R1372" i="6"/>
  <c r="R1373" i="6"/>
  <c r="R1374" i="6"/>
  <c r="R1375" i="6"/>
  <c r="R1376" i="6"/>
  <c r="R1377" i="6"/>
  <c r="R1378" i="6"/>
  <c r="R1379" i="6"/>
  <c r="R1380" i="6"/>
  <c r="R1381" i="6"/>
  <c r="R1382" i="6"/>
  <c r="R1383" i="6"/>
  <c r="R1384" i="6"/>
  <c r="R1385" i="6"/>
  <c r="R1386" i="6"/>
  <c r="R1387" i="6"/>
  <c r="R1388" i="6"/>
  <c r="R1389" i="6"/>
  <c r="R1390" i="6"/>
  <c r="R1391" i="6"/>
  <c r="R1392" i="6"/>
  <c r="R1393" i="6"/>
  <c r="R1394" i="6"/>
  <c r="R1395" i="6"/>
  <c r="R1396" i="6"/>
  <c r="R1397" i="6"/>
  <c r="R1398" i="6"/>
  <c r="R1399" i="6"/>
  <c r="R1400" i="6"/>
  <c r="R1401" i="6"/>
  <c r="R1402" i="6"/>
  <c r="R1403" i="6"/>
  <c r="R1404" i="6"/>
  <c r="R1405" i="6"/>
  <c r="R1406" i="6"/>
  <c r="R1407" i="6"/>
  <c r="R1408" i="6"/>
  <c r="R1409" i="6"/>
  <c r="R1410" i="6"/>
  <c r="R1411" i="6"/>
  <c r="R1412" i="6"/>
  <c r="R1413" i="6"/>
  <c r="R1414" i="6"/>
  <c r="R1415" i="6"/>
  <c r="R1416" i="6"/>
  <c r="R1417" i="6"/>
  <c r="R1418" i="6"/>
  <c r="R1419" i="6"/>
  <c r="R1420" i="6"/>
  <c r="R1421" i="6"/>
  <c r="R1422" i="6"/>
  <c r="R1423" i="6"/>
  <c r="R1424" i="6"/>
  <c r="R1425" i="6"/>
  <c r="R1426" i="6"/>
  <c r="R1427" i="6"/>
  <c r="R1428" i="6"/>
  <c r="R1429" i="6"/>
  <c r="R1430" i="6"/>
  <c r="R1431" i="6"/>
  <c r="R1432" i="6"/>
  <c r="R1433" i="6"/>
  <c r="R1434" i="6"/>
  <c r="R1435" i="6"/>
  <c r="R1436" i="6"/>
  <c r="R1437" i="6"/>
  <c r="R1438" i="6"/>
  <c r="R1439" i="6"/>
  <c r="R1440" i="6"/>
  <c r="R1441" i="6"/>
  <c r="R1442" i="6"/>
  <c r="R1443" i="6"/>
  <c r="R1444" i="6"/>
  <c r="R1445" i="6"/>
  <c r="R1446" i="6"/>
  <c r="R1447" i="6"/>
  <c r="R1448" i="6"/>
  <c r="R1449" i="6"/>
  <c r="R1450" i="6"/>
  <c r="R1451" i="6"/>
  <c r="R1452" i="6"/>
  <c r="R1453" i="6"/>
  <c r="R1454" i="6"/>
  <c r="R1455" i="6"/>
  <c r="R1456" i="6"/>
  <c r="R1457" i="6"/>
  <c r="R1458" i="6"/>
  <c r="R1459" i="6"/>
  <c r="R1460" i="6"/>
  <c r="R1461" i="6"/>
  <c r="R1462" i="6"/>
  <c r="R1463" i="6"/>
  <c r="R1464" i="6"/>
  <c r="R1465" i="6"/>
  <c r="R1466" i="6"/>
  <c r="R1467" i="6"/>
  <c r="R1468" i="6"/>
  <c r="R1469" i="6"/>
  <c r="R1470" i="6"/>
  <c r="R1471" i="6"/>
  <c r="R1472" i="6"/>
  <c r="R1473" i="6"/>
  <c r="R1474" i="6"/>
  <c r="R1475" i="6"/>
  <c r="R1476" i="6"/>
  <c r="R1477" i="6"/>
  <c r="R1478" i="6"/>
  <c r="R1479" i="6"/>
  <c r="R1480" i="6"/>
  <c r="R1481" i="6"/>
  <c r="R1482" i="6"/>
  <c r="R1483" i="6"/>
  <c r="R1484" i="6"/>
  <c r="R1485" i="6"/>
  <c r="R1486" i="6"/>
  <c r="R1487" i="6"/>
  <c r="R1488" i="6"/>
  <c r="R1489" i="6"/>
  <c r="R1490" i="6"/>
  <c r="R1491" i="6"/>
  <c r="R1492" i="6"/>
  <c r="R1493" i="6"/>
  <c r="R1494" i="6"/>
  <c r="R1495" i="6"/>
  <c r="R1496" i="6"/>
  <c r="R1497" i="6"/>
  <c r="R1498" i="6"/>
  <c r="R1499" i="6"/>
  <c r="R1500" i="6"/>
  <c r="R1501" i="6"/>
  <c r="R1502" i="6"/>
  <c r="R1503" i="6"/>
  <c r="R1504" i="6"/>
  <c r="R1505" i="6"/>
  <c r="R1506" i="6"/>
  <c r="R1507" i="6"/>
  <c r="R1508" i="6"/>
  <c r="R1509" i="6"/>
  <c r="R1510" i="6"/>
  <c r="R1511" i="6"/>
  <c r="R1512" i="6"/>
  <c r="R1513" i="6"/>
  <c r="R1514" i="6"/>
  <c r="R1515" i="6"/>
  <c r="R1516" i="6"/>
  <c r="R1517" i="6"/>
  <c r="R1518" i="6"/>
  <c r="R1519" i="6"/>
  <c r="R1520" i="6"/>
  <c r="R1521" i="6"/>
  <c r="R1522" i="6"/>
  <c r="R1523" i="6"/>
  <c r="R1524" i="6"/>
  <c r="R1525" i="6"/>
  <c r="R1526" i="6"/>
  <c r="R1527" i="6"/>
  <c r="R1528" i="6"/>
  <c r="R1529" i="6"/>
  <c r="R1530" i="6"/>
  <c r="R1531" i="6"/>
  <c r="R1532" i="6"/>
  <c r="R1533" i="6"/>
  <c r="R1534" i="6"/>
  <c r="R1535" i="6"/>
  <c r="R1536" i="6"/>
  <c r="R1537" i="6"/>
  <c r="R1538" i="6"/>
  <c r="R1539" i="6"/>
  <c r="R1540" i="6"/>
  <c r="R1541" i="6"/>
  <c r="R1542" i="6"/>
  <c r="R1543" i="6"/>
  <c r="R1544" i="6"/>
  <c r="R1545" i="6"/>
  <c r="R1546" i="6"/>
  <c r="R1547" i="6"/>
  <c r="R1548" i="6"/>
  <c r="R1549" i="6"/>
  <c r="R1550" i="6"/>
  <c r="R1551" i="6"/>
  <c r="R1552" i="6"/>
  <c r="R1553" i="6"/>
  <c r="R1554" i="6"/>
  <c r="R1555" i="6"/>
  <c r="R1556" i="6"/>
  <c r="R1557" i="6"/>
  <c r="R1558" i="6"/>
  <c r="R1559" i="6"/>
  <c r="R1560" i="6"/>
  <c r="R1561" i="6"/>
  <c r="R1562" i="6"/>
  <c r="R1563" i="6"/>
  <c r="R1564" i="6"/>
  <c r="R1565" i="6"/>
  <c r="R1566" i="6"/>
  <c r="R1567" i="6"/>
  <c r="R1568" i="6"/>
  <c r="R1569" i="6"/>
  <c r="R1570" i="6"/>
  <c r="R1571" i="6"/>
  <c r="R1572" i="6"/>
  <c r="R1573" i="6"/>
  <c r="R1574" i="6"/>
  <c r="R1575" i="6"/>
  <c r="R1576" i="6"/>
  <c r="R1577" i="6"/>
  <c r="R1578" i="6"/>
  <c r="R1579" i="6"/>
  <c r="R1580" i="6"/>
  <c r="R1581" i="6"/>
  <c r="R1582" i="6"/>
  <c r="R1583" i="6"/>
  <c r="R1584" i="6"/>
  <c r="R1585" i="6"/>
  <c r="R1586" i="6"/>
  <c r="R1587" i="6"/>
  <c r="R1588" i="6"/>
  <c r="R1589" i="6"/>
  <c r="R1590" i="6"/>
  <c r="R1591" i="6"/>
  <c r="R1592" i="6"/>
  <c r="R1593" i="6"/>
  <c r="R1594" i="6"/>
  <c r="R1595" i="6"/>
  <c r="R1596" i="6"/>
  <c r="R1597" i="6"/>
  <c r="R1598" i="6"/>
  <c r="R1599" i="6"/>
  <c r="R1600" i="6"/>
  <c r="R1601" i="6"/>
  <c r="R1602" i="6"/>
  <c r="R1603" i="6"/>
  <c r="R1604" i="6"/>
  <c r="R1605" i="6"/>
  <c r="R1606" i="6"/>
  <c r="R1607" i="6"/>
  <c r="R1608" i="6"/>
  <c r="R1609" i="6"/>
  <c r="R1610" i="6"/>
  <c r="R1611" i="6"/>
  <c r="R1612" i="6"/>
  <c r="R1613" i="6"/>
  <c r="R1614" i="6"/>
  <c r="R1615" i="6"/>
  <c r="R1616" i="6"/>
  <c r="R1617" i="6"/>
  <c r="R1618" i="6"/>
  <c r="R1619" i="6"/>
  <c r="R1620" i="6"/>
  <c r="R1621" i="6"/>
  <c r="R1622" i="6"/>
  <c r="R1623" i="6"/>
  <c r="R1624" i="6"/>
  <c r="R1625" i="6"/>
  <c r="R1626" i="6"/>
  <c r="R1627" i="6"/>
  <c r="R1628" i="6"/>
  <c r="R1629" i="6"/>
  <c r="R1630" i="6"/>
  <c r="R1631" i="6"/>
  <c r="R1632" i="6"/>
  <c r="R1633" i="6"/>
  <c r="R1634" i="6"/>
  <c r="R1635" i="6"/>
  <c r="R1636" i="6"/>
  <c r="R1637" i="6"/>
  <c r="R1638" i="6"/>
  <c r="R1639" i="6"/>
  <c r="R1640" i="6"/>
  <c r="R1641" i="6"/>
  <c r="R1642" i="6"/>
  <c r="R1643" i="6"/>
  <c r="R1644" i="6"/>
  <c r="R1645" i="6"/>
  <c r="R1646" i="6"/>
  <c r="R1647" i="6"/>
  <c r="R1648" i="6"/>
  <c r="R1649" i="6"/>
  <c r="R1650" i="6"/>
  <c r="R1651" i="6"/>
  <c r="R1652" i="6"/>
  <c r="R1653" i="6"/>
  <c r="R1654" i="6"/>
  <c r="R1655" i="6"/>
  <c r="R1656" i="6"/>
  <c r="R1657" i="6"/>
  <c r="R1658" i="6"/>
  <c r="R1659" i="6"/>
  <c r="R1660" i="6"/>
  <c r="R1661" i="6"/>
  <c r="R1662" i="6"/>
  <c r="R1663" i="6"/>
  <c r="R1664" i="6"/>
  <c r="R1665" i="6"/>
  <c r="R1666" i="6"/>
  <c r="R1667" i="6"/>
  <c r="R1668" i="6"/>
  <c r="R1669" i="6"/>
  <c r="R1670" i="6"/>
  <c r="R1671" i="6"/>
  <c r="R1672" i="6"/>
  <c r="R1673" i="6"/>
  <c r="R1674" i="6"/>
  <c r="R1675" i="6"/>
  <c r="R1676" i="6"/>
  <c r="R1677" i="6"/>
  <c r="R1678" i="6"/>
  <c r="R1679" i="6"/>
  <c r="R1680" i="6"/>
  <c r="R1681" i="6"/>
  <c r="R1682" i="6"/>
  <c r="R1683" i="6"/>
  <c r="R1684" i="6"/>
  <c r="R1685" i="6"/>
  <c r="R1686" i="6"/>
  <c r="R1687" i="6"/>
  <c r="R1688" i="6"/>
  <c r="R1689" i="6"/>
  <c r="R3304" i="6"/>
  <c r="R1691" i="6"/>
  <c r="R1692" i="6"/>
  <c r="R1693" i="6"/>
  <c r="R1694" i="6"/>
  <c r="R1695" i="6"/>
  <c r="R1696" i="6"/>
  <c r="R1697" i="6"/>
  <c r="R1698" i="6"/>
  <c r="R1699" i="6"/>
  <c r="R1700" i="6"/>
  <c r="R1701" i="6"/>
  <c r="R1702" i="6"/>
  <c r="R1703" i="6"/>
  <c r="R1704" i="6"/>
  <c r="R3305" i="6"/>
  <c r="R1706" i="6"/>
  <c r="R1707" i="6"/>
  <c r="R1708" i="6"/>
  <c r="R1709" i="6"/>
  <c r="R1710" i="6"/>
  <c r="R1711" i="6"/>
  <c r="R1712" i="6"/>
  <c r="R1713" i="6"/>
  <c r="R1714" i="6"/>
  <c r="R1715" i="6"/>
  <c r="R1716" i="6"/>
  <c r="R1717" i="6"/>
  <c r="R1718" i="6"/>
  <c r="R1719" i="6"/>
  <c r="R1720" i="6"/>
  <c r="R1721" i="6"/>
  <c r="R1722" i="6"/>
  <c r="R1723" i="6"/>
  <c r="R1724" i="6"/>
  <c r="R1725" i="6"/>
  <c r="R1726" i="6"/>
  <c r="R1727" i="6"/>
  <c r="R1728" i="6"/>
  <c r="R1729" i="6"/>
  <c r="R1730" i="6"/>
  <c r="R1731" i="6"/>
  <c r="R1732" i="6"/>
  <c r="R1733" i="6"/>
  <c r="R1734" i="6"/>
  <c r="R1735" i="6"/>
  <c r="R1736" i="6"/>
  <c r="R1737" i="6"/>
  <c r="R1738" i="6"/>
  <c r="R1739" i="6"/>
  <c r="R1740" i="6"/>
  <c r="R1741" i="6"/>
  <c r="R1742" i="6"/>
  <c r="R1743" i="6"/>
  <c r="R1744" i="6"/>
  <c r="R1745" i="6"/>
  <c r="R1746" i="6"/>
  <c r="R1747" i="6"/>
  <c r="R1748" i="6"/>
  <c r="R1749" i="6"/>
  <c r="R1750" i="6"/>
  <c r="R1751" i="6"/>
  <c r="R1752" i="6"/>
  <c r="R1753" i="6"/>
  <c r="R1754" i="6"/>
  <c r="R1755" i="6"/>
  <c r="R1756" i="6"/>
  <c r="R1757" i="6"/>
  <c r="R1758" i="6"/>
  <c r="R1759" i="6"/>
  <c r="R1760" i="6"/>
  <c r="R1761" i="6"/>
  <c r="R1762" i="6"/>
  <c r="R1763" i="6"/>
  <c r="R1764" i="6"/>
  <c r="R1765" i="6"/>
  <c r="R1766" i="6"/>
  <c r="R1767" i="6"/>
  <c r="R1768" i="6"/>
  <c r="R1769" i="6"/>
  <c r="R1770" i="6"/>
  <c r="R1771" i="6"/>
  <c r="R1772" i="6"/>
  <c r="R1773" i="6"/>
  <c r="R1774" i="6"/>
  <c r="R1775" i="6"/>
  <c r="R1776" i="6"/>
  <c r="R1777" i="6"/>
  <c r="R1778" i="6"/>
  <c r="R1779" i="6"/>
  <c r="R1780" i="6"/>
  <c r="R1781" i="6"/>
  <c r="R1782" i="6"/>
  <c r="R1783" i="6"/>
  <c r="R1784" i="6"/>
  <c r="R1785" i="6"/>
  <c r="R1786" i="6"/>
  <c r="R1787" i="6"/>
  <c r="R1788" i="6"/>
  <c r="R1789" i="6"/>
  <c r="R1790" i="6"/>
  <c r="R1791" i="6"/>
  <c r="R1792" i="6"/>
  <c r="R1793" i="6"/>
  <c r="R1794" i="6"/>
  <c r="R1795" i="6"/>
  <c r="R1796" i="6"/>
  <c r="R1797" i="6"/>
  <c r="R1798" i="6"/>
  <c r="R1799" i="6"/>
  <c r="R1800" i="6"/>
  <c r="R1801" i="6"/>
  <c r="R1802" i="6"/>
  <c r="R1803" i="6"/>
  <c r="R1804" i="6"/>
  <c r="R1805" i="6"/>
  <c r="R1806" i="6"/>
  <c r="R1807" i="6"/>
  <c r="R1808" i="6"/>
  <c r="R1809" i="6"/>
  <c r="R1810" i="6"/>
  <c r="R1811" i="6"/>
  <c r="R1812" i="6"/>
  <c r="R1813" i="6"/>
  <c r="R1814" i="6"/>
  <c r="R1815" i="6"/>
  <c r="R1816" i="6"/>
  <c r="R1817" i="6"/>
  <c r="R1818" i="6"/>
  <c r="R1819" i="6"/>
  <c r="R1820" i="6"/>
  <c r="R1821" i="6"/>
  <c r="R1822" i="6"/>
  <c r="R1823" i="6"/>
  <c r="R1824" i="6"/>
  <c r="R1825" i="6"/>
  <c r="R1826" i="6"/>
  <c r="R1827" i="6"/>
  <c r="R1828" i="6"/>
  <c r="R1829" i="6"/>
  <c r="R1830" i="6"/>
  <c r="R1831" i="6"/>
  <c r="R1832" i="6"/>
  <c r="R1833" i="6"/>
  <c r="R1834" i="6"/>
  <c r="R1835" i="6"/>
  <c r="R1836" i="6"/>
  <c r="R1837" i="6"/>
  <c r="R1838" i="6"/>
  <c r="R1839" i="6"/>
  <c r="R1840" i="6"/>
  <c r="R1841" i="6"/>
  <c r="R1842" i="6"/>
  <c r="R1843" i="6"/>
  <c r="R1844" i="6"/>
  <c r="R1845" i="6"/>
  <c r="R1846" i="6"/>
  <c r="R1847" i="6"/>
  <c r="R1848" i="6"/>
  <c r="R1849" i="6"/>
  <c r="R1850" i="6"/>
  <c r="R1851" i="6"/>
  <c r="R1852" i="6"/>
  <c r="R1853" i="6"/>
  <c r="R1854" i="6"/>
  <c r="R1855" i="6"/>
  <c r="R1856" i="6"/>
  <c r="R1857" i="6"/>
  <c r="R1858" i="6"/>
  <c r="R1859" i="6"/>
  <c r="R1860" i="6"/>
  <c r="R1861" i="6"/>
  <c r="R1862" i="6"/>
  <c r="R1863" i="6"/>
  <c r="R1864" i="6"/>
  <c r="R1865" i="6"/>
  <c r="R1866" i="6"/>
  <c r="R1867" i="6"/>
  <c r="R1868" i="6"/>
  <c r="R1869" i="6"/>
  <c r="R1870" i="6"/>
  <c r="R1871" i="6"/>
  <c r="R1872" i="6"/>
  <c r="R1873" i="6"/>
  <c r="R1874" i="6"/>
  <c r="R1875" i="6"/>
  <c r="R1876" i="6"/>
  <c r="R1877" i="6"/>
  <c r="R1878" i="6"/>
  <c r="R1879" i="6"/>
  <c r="R1880" i="6"/>
  <c r="R1881" i="6"/>
  <c r="R1882" i="6"/>
  <c r="R1883" i="6"/>
  <c r="R1884" i="6"/>
  <c r="R1885" i="6"/>
  <c r="R1886" i="6"/>
  <c r="R1887" i="6"/>
  <c r="R1888" i="6"/>
  <c r="R1889" i="6"/>
  <c r="R1890" i="6"/>
  <c r="R1891" i="6"/>
  <c r="R1892" i="6"/>
  <c r="R1893" i="6"/>
  <c r="R1894" i="6"/>
  <c r="R1895" i="6"/>
  <c r="R1896" i="6"/>
  <c r="R1897" i="6"/>
  <c r="R1898" i="6"/>
  <c r="R1899" i="6"/>
  <c r="R1900" i="6"/>
  <c r="R1901" i="6"/>
  <c r="R1902" i="6"/>
  <c r="R1903" i="6"/>
  <c r="R1904" i="6"/>
  <c r="R1905" i="6"/>
  <c r="R1906" i="6"/>
  <c r="R1907" i="6"/>
  <c r="R1908" i="6"/>
  <c r="R1909" i="6"/>
  <c r="R1910" i="6"/>
  <c r="R1911" i="6"/>
  <c r="R1912" i="6"/>
  <c r="R1913" i="6"/>
  <c r="R1914" i="6"/>
  <c r="R1915" i="6"/>
  <c r="R1916" i="6"/>
  <c r="R1917" i="6"/>
  <c r="R1918" i="6"/>
  <c r="R1919" i="6"/>
  <c r="R1920" i="6"/>
  <c r="R1921" i="6"/>
  <c r="R1922" i="6"/>
  <c r="R1923" i="6"/>
  <c r="R1924" i="6"/>
  <c r="R1925" i="6"/>
  <c r="R1926" i="6"/>
  <c r="R1927" i="6"/>
  <c r="R1928" i="6"/>
  <c r="R1929" i="6"/>
  <c r="R1930" i="6"/>
  <c r="R1931" i="6"/>
  <c r="R1932" i="6"/>
  <c r="R1933" i="6"/>
  <c r="R1934" i="6"/>
  <c r="R1935" i="6"/>
  <c r="R1936" i="6"/>
  <c r="R1937" i="6"/>
  <c r="R1938" i="6"/>
  <c r="R1939" i="6"/>
  <c r="R1940" i="6"/>
  <c r="R1941" i="6"/>
  <c r="R1942" i="6"/>
  <c r="R1943" i="6"/>
  <c r="R1944" i="6"/>
  <c r="R1945" i="6"/>
  <c r="R1946" i="6"/>
  <c r="R1947" i="6"/>
  <c r="R1948" i="6"/>
  <c r="R1949" i="6"/>
  <c r="R1950" i="6"/>
  <c r="R1951" i="6"/>
  <c r="R1952" i="6"/>
  <c r="R1953" i="6"/>
  <c r="R1954" i="6"/>
  <c r="R1955" i="6"/>
  <c r="R1956" i="6"/>
  <c r="R1957" i="6"/>
  <c r="R1958" i="6"/>
  <c r="R1959" i="6"/>
  <c r="R1960" i="6"/>
  <c r="R1961" i="6"/>
  <c r="R1962" i="6"/>
  <c r="R1963" i="6"/>
  <c r="R1964" i="6"/>
  <c r="R1965" i="6"/>
  <c r="R1966" i="6"/>
  <c r="R1967" i="6"/>
  <c r="R1968" i="6"/>
  <c r="R1969" i="6"/>
  <c r="R1970" i="6"/>
  <c r="R1971" i="6"/>
  <c r="R1972" i="6"/>
  <c r="R1973" i="6"/>
  <c r="R1974" i="6"/>
  <c r="R1975" i="6"/>
  <c r="R1976" i="6"/>
  <c r="R1977" i="6"/>
  <c r="R1978" i="6"/>
  <c r="R1979" i="6"/>
  <c r="R1980" i="6"/>
  <c r="R1981" i="6"/>
  <c r="R1982" i="6"/>
  <c r="R1983" i="6"/>
  <c r="R1984" i="6"/>
  <c r="R1985" i="6"/>
  <c r="R1986" i="6"/>
  <c r="R1987" i="6"/>
  <c r="R1988" i="6"/>
  <c r="R1989" i="6"/>
  <c r="R1990" i="6"/>
  <c r="R1991" i="6"/>
  <c r="R1992" i="6"/>
  <c r="R1993" i="6"/>
  <c r="R1994" i="6"/>
  <c r="R1995" i="6"/>
  <c r="R1996" i="6"/>
  <c r="R1997" i="6"/>
  <c r="R1998" i="6"/>
  <c r="R1999" i="6"/>
  <c r="R2000" i="6"/>
  <c r="R2001" i="6"/>
  <c r="R2002" i="6"/>
  <c r="R2003" i="6"/>
  <c r="R2004" i="6"/>
  <c r="R2005" i="6"/>
  <c r="R2006" i="6"/>
  <c r="R2007" i="6"/>
  <c r="R2008" i="6"/>
  <c r="R2009" i="6"/>
  <c r="R2010" i="6"/>
  <c r="R2011" i="6"/>
  <c r="R2012" i="6"/>
  <c r="R2013" i="6"/>
  <c r="R2014" i="6"/>
  <c r="R2015" i="6"/>
  <c r="R2016" i="6"/>
  <c r="R2017" i="6"/>
  <c r="R2018" i="6"/>
  <c r="R2019" i="6"/>
  <c r="R2020" i="6"/>
  <c r="R2021" i="6"/>
  <c r="R2022" i="6"/>
  <c r="R2023" i="6"/>
  <c r="R2024" i="6"/>
  <c r="R2025" i="6"/>
  <c r="R2026" i="6"/>
  <c r="R2027" i="6"/>
  <c r="R2028" i="6"/>
  <c r="R2029" i="6"/>
  <c r="R2030" i="6"/>
  <c r="R2031" i="6"/>
  <c r="R2032" i="6"/>
  <c r="R2033" i="6"/>
  <c r="R2034" i="6"/>
  <c r="R2035" i="6"/>
  <c r="R2036" i="6"/>
  <c r="R2037" i="6"/>
  <c r="R2038" i="6"/>
  <c r="R2039" i="6"/>
  <c r="R2040" i="6"/>
  <c r="R2041" i="6"/>
  <c r="R2042" i="6"/>
  <c r="R2043" i="6"/>
  <c r="R2044" i="6"/>
  <c r="R2045" i="6"/>
  <c r="R2046" i="6"/>
  <c r="R2047" i="6"/>
  <c r="R2048" i="6"/>
  <c r="R2049" i="6"/>
  <c r="R2050" i="6"/>
  <c r="R2051" i="6"/>
  <c r="R2052" i="6"/>
  <c r="R2053" i="6"/>
  <c r="R2054" i="6"/>
  <c r="R2055" i="6"/>
  <c r="R2056" i="6"/>
  <c r="R2057" i="6"/>
  <c r="R2058" i="6"/>
  <c r="R2059" i="6"/>
  <c r="R2060" i="6"/>
  <c r="R2061" i="6"/>
  <c r="R2062" i="6"/>
  <c r="R2063" i="6"/>
  <c r="R2064" i="6"/>
  <c r="R2065" i="6"/>
  <c r="R2066" i="6"/>
  <c r="R2067" i="6"/>
  <c r="R2068" i="6"/>
  <c r="R2069" i="6"/>
  <c r="R2070" i="6"/>
  <c r="R2071" i="6"/>
  <c r="R2072" i="6"/>
  <c r="R2073" i="6"/>
  <c r="R2074" i="6"/>
  <c r="R2075" i="6"/>
  <c r="R2076" i="6"/>
  <c r="R2077" i="6"/>
  <c r="R2078" i="6"/>
  <c r="R2079" i="6"/>
  <c r="R2080" i="6"/>
  <c r="R2081" i="6"/>
  <c r="R2082" i="6"/>
  <c r="R2083" i="6"/>
  <c r="R2084" i="6"/>
  <c r="R2085" i="6"/>
  <c r="R2086" i="6"/>
  <c r="R2087" i="6"/>
  <c r="R2088" i="6"/>
  <c r="R2089" i="6"/>
  <c r="R2090" i="6"/>
  <c r="R2091" i="6"/>
  <c r="R2092" i="6"/>
  <c r="R2093" i="6"/>
  <c r="R2094" i="6"/>
  <c r="R2095" i="6"/>
  <c r="R2096" i="6"/>
  <c r="R2097" i="6"/>
  <c r="R2098" i="6"/>
  <c r="R2099" i="6"/>
  <c r="R2100" i="6"/>
  <c r="R2101" i="6"/>
  <c r="R2102" i="6"/>
  <c r="R2103" i="6"/>
  <c r="R2104" i="6"/>
  <c r="R2105" i="6"/>
  <c r="R2106" i="6"/>
  <c r="R2107" i="6"/>
  <c r="R2108" i="6"/>
  <c r="R2109" i="6"/>
  <c r="R2110" i="6"/>
  <c r="R2111" i="6"/>
  <c r="R2112" i="6"/>
  <c r="R2113" i="6"/>
  <c r="R2114" i="6"/>
  <c r="R2115" i="6"/>
  <c r="R2116" i="6"/>
  <c r="R2117" i="6"/>
  <c r="R2118" i="6"/>
  <c r="R2119" i="6"/>
  <c r="R2120" i="6"/>
  <c r="R2121" i="6"/>
  <c r="R2122" i="6"/>
  <c r="R2123" i="6"/>
  <c r="R2124" i="6"/>
  <c r="R2125" i="6"/>
  <c r="R2126" i="6"/>
  <c r="R2127" i="6"/>
  <c r="R2128" i="6"/>
  <c r="R2129" i="6"/>
  <c r="R2130" i="6"/>
  <c r="R2131" i="6"/>
  <c r="R2132" i="6"/>
  <c r="R2133" i="6"/>
  <c r="R2134" i="6"/>
  <c r="R2135" i="6"/>
  <c r="R2136" i="6"/>
  <c r="R2137" i="6"/>
  <c r="R2138" i="6"/>
  <c r="R2139" i="6"/>
  <c r="R2140" i="6"/>
  <c r="R2141" i="6"/>
  <c r="R2142" i="6"/>
  <c r="R2143" i="6"/>
  <c r="R2144" i="6"/>
  <c r="R2145" i="6"/>
  <c r="R2146" i="6"/>
  <c r="R2147" i="6"/>
  <c r="R2148" i="6"/>
  <c r="R2149" i="6"/>
  <c r="R2150" i="6"/>
  <c r="R2151" i="6"/>
  <c r="R2152" i="6"/>
  <c r="R2153" i="6"/>
  <c r="R2154" i="6"/>
  <c r="R2155" i="6"/>
  <c r="R2156" i="6"/>
  <c r="R2157" i="6"/>
  <c r="R2158" i="6"/>
  <c r="R2159" i="6"/>
  <c r="R2160" i="6"/>
  <c r="R2161" i="6"/>
  <c r="R2162" i="6"/>
  <c r="R2163" i="6"/>
  <c r="R2164" i="6"/>
  <c r="R2165" i="6"/>
  <c r="R2166" i="6"/>
  <c r="R2167" i="6"/>
  <c r="R2168" i="6"/>
  <c r="R2169" i="6"/>
  <c r="R2170" i="6"/>
  <c r="R2171" i="6"/>
  <c r="R2172" i="6"/>
  <c r="R2173" i="6"/>
  <c r="R2174" i="6"/>
  <c r="R2175" i="6"/>
  <c r="R2176" i="6"/>
  <c r="R2177" i="6"/>
  <c r="R2178" i="6"/>
  <c r="R2179" i="6"/>
  <c r="R2180" i="6"/>
  <c r="R2181" i="6"/>
  <c r="R2182" i="6"/>
  <c r="R2183" i="6"/>
  <c r="R2184" i="6"/>
  <c r="R2185" i="6"/>
  <c r="R2186" i="6"/>
  <c r="R2187" i="6"/>
  <c r="R2188" i="6"/>
  <c r="R2189" i="6"/>
  <c r="R2190" i="6"/>
  <c r="R2191" i="6"/>
  <c r="R2192" i="6"/>
  <c r="R2193" i="6"/>
  <c r="R2194" i="6"/>
  <c r="R2195" i="6"/>
  <c r="R2196" i="6"/>
  <c r="R2197" i="6"/>
  <c r="R2198" i="6"/>
  <c r="R2199" i="6"/>
  <c r="R2200" i="6"/>
  <c r="R2201" i="6"/>
  <c r="R2202" i="6"/>
  <c r="R2203" i="6"/>
  <c r="R2204" i="6"/>
  <c r="R2205" i="6"/>
  <c r="R2206" i="6"/>
  <c r="R2207" i="6"/>
  <c r="R2208" i="6"/>
  <c r="R2209" i="6"/>
  <c r="R2210" i="6"/>
  <c r="R2211" i="6"/>
  <c r="R2212" i="6"/>
  <c r="R2213" i="6"/>
  <c r="R2214" i="6"/>
  <c r="R2215" i="6"/>
  <c r="R2216" i="6"/>
  <c r="R2217" i="6"/>
  <c r="R2218" i="6"/>
  <c r="R2219" i="6"/>
  <c r="R2220" i="6"/>
  <c r="R2221" i="6"/>
  <c r="R2222" i="6"/>
  <c r="R2223" i="6"/>
  <c r="R2224" i="6"/>
  <c r="R2225" i="6"/>
  <c r="R2226" i="6"/>
  <c r="R2227" i="6"/>
  <c r="R2228" i="6"/>
  <c r="R2229" i="6"/>
  <c r="R2230" i="6"/>
  <c r="R2231" i="6"/>
  <c r="R2232" i="6"/>
  <c r="R2233" i="6"/>
  <c r="R2234" i="6"/>
  <c r="R2235" i="6"/>
  <c r="R2236" i="6"/>
  <c r="R2237" i="6"/>
  <c r="R2238" i="6"/>
  <c r="R2239" i="6"/>
  <c r="R2240" i="6"/>
  <c r="R2241" i="6"/>
  <c r="R2242" i="6"/>
  <c r="R2243" i="6"/>
  <c r="R2244" i="6"/>
  <c r="R2245" i="6"/>
  <c r="R2246" i="6"/>
  <c r="R2247" i="6"/>
  <c r="R2248" i="6"/>
  <c r="R2249" i="6"/>
  <c r="R2250" i="6"/>
  <c r="R2251" i="6"/>
  <c r="R2252" i="6"/>
  <c r="R2253" i="6"/>
  <c r="R2254" i="6"/>
  <c r="R2255" i="6"/>
  <c r="R2256" i="6"/>
  <c r="R2257" i="6"/>
  <c r="R2258" i="6"/>
  <c r="R2259" i="6"/>
  <c r="R2260" i="6"/>
  <c r="R2261" i="6"/>
  <c r="R2262" i="6"/>
  <c r="R2263" i="6"/>
  <c r="R2264" i="6"/>
  <c r="R2265" i="6"/>
  <c r="R2266" i="6"/>
  <c r="R2267" i="6"/>
  <c r="R2268" i="6"/>
  <c r="R2269" i="6"/>
  <c r="R2270" i="6"/>
  <c r="R2271" i="6"/>
  <c r="R2272" i="6"/>
  <c r="R2273" i="6"/>
  <c r="R2274" i="6"/>
  <c r="R2275" i="6"/>
  <c r="R2276" i="6"/>
  <c r="R2277" i="6"/>
  <c r="R2278" i="6"/>
  <c r="R2279" i="6"/>
  <c r="R2280" i="6"/>
  <c r="R2281" i="6"/>
  <c r="R2282" i="6"/>
  <c r="R2283" i="6"/>
  <c r="R2284" i="6"/>
  <c r="R2285" i="6"/>
  <c r="R2286" i="6"/>
  <c r="R2287" i="6"/>
  <c r="R2288" i="6"/>
  <c r="R2289" i="6"/>
  <c r="R2290" i="6"/>
  <c r="R2291" i="6"/>
  <c r="R2292" i="6"/>
  <c r="R2293" i="6"/>
  <c r="R2294" i="6"/>
  <c r="R2295" i="6"/>
  <c r="R2296" i="6"/>
  <c r="R2297" i="6"/>
  <c r="R2298" i="6"/>
  <c r="R2299" i="6"/>
  <c r="R2300" i="6"/>
  <c r="R2301" i="6"/>
  <c r="R2302" i="6"/>
  <c r="R2303" i="6"/>
  <c r="R2304" i="6"/>
  <c r="R2305" i="6"/>
  <c r="R2306" i="6"/>
  <c r="R2307" i="6"/>
  <c r="R2308" i="6"/>
  <c r="R2309" i="6"/>
  <c r="R2310" i="6"/>
  <c r="R2311" i="6"/>
  <c r="R2312" i="6"/>
  <c r="R2313" i="6"/>
  <c r="R2314" i="6"/>
  <c r="R2315" i="6"/>
  <c r="R2316" i="6"/>
  <c r="R2317" i="6"/>
  <c r="R2318" i="6"/>
  <c r="R2319" i="6"/>
  <c r="R2320" i="6"/>
  <c r="R2321" i="6"/>
  <c r="R2322" i="6"/>
  <c r="R2323" i="6"/>
  <c r="R2324" i="6"/>
  <c r="R2325" i="6"/>
  <c r="R2326" i="6"/>
  <c r="R2327" i="6"/>
  <c r="R2328" i="6"/>
  <c r="R2329" i="6"/>
  <c r="R2330" i="6"/>
  <c r="R2331" i="6"/>
  <c r="R2332" i="6"/>
  <c r="R2333" i="6"/>
  <c r="R2334" i="6"/>
  <c r="R2335" i="6"/>
  <c r="R2336" i="6"/>
  <c r="R2337" i="6"/>
  <c r="R2338" i="6"/>
  <c r="R2339" i="6"/>
  <c r="R2340" i="6"/>
  <c r="R2341" i="6"/>
  <c r="R2342" i="6"/>
  <c r="R2343" i="6"/>
  <c r="R2344" i="6"/>
  <c r="R2345" i="6"/>
  <c r="R2346" i="6"/>
  <c r="R2347" i="6"/>
  <c r="R2348" i="6"/>
  <c r="R2349" i="6"/>
  <c r="R2350" i="6"/>
  <c r="R2351" i="6"/>
  <c r="R2352" i="6"/>
  <c r="R2353" i="6"/>
  <c r="R2354" i="6"/>
  <c r="R2355" i="6"/>
  <c r="R2356" i="6"/>
  <c r="R2357" i="6"/>
  <c r="R2358" i="6"/>
  <c r="R2359" i="6"/>
  <c r="R2360" i="6"/>
  <c r="R2361" i="6"/>
  <c r="R2362" i="6"/>
  <c r="R2363" i="6"/>
  <c r="R2364" i="6"/>
  <c r="R2365" i="6"/>
  <c r="R2366" i="6"/>
  <c r="R2367" i="6"/>
  <c r="R2368" i="6"/>
  <c r="R2369" i="6"/>
  <c r="R2370" i="6"/>
  <c r="R2371" i="6"/>
  <c r="R2372" i="6"/>
  <c r="R2373" i="6"/>
  <c r="R2374" i="6"/>
  <c r="R2375" i="6"/>
  <c r="R2376" i="6"/>
  <c r="R2377" i="6"/>
  <c r="R2378" i="6"/>
  <c r="R2379" i="6"/>
  <c r="R2380" i="6"/>
  <c r="R2381" i="6"/>
  <c r="R2382" i="6"/>
  <c r="R2383" i="6"/>
  <c r="R2384" i="6"/>
  <c r="R2385" i="6"/>
  <c r="R2386" i="6"/>
  <c r="R2387" i="6"/>
  <c r="R2388" i="6"/>
  <c r="R2389" i="6"/>
  <c r="R2390" i="6"/>
  <c r="R2391" i="6"/>
  <c r="R2392" i="6"/>
  <c r="R2393" i="6"/>
  <c r="R2394" i="6"/>
  <c r="R2395" i="6"/>
  <c r="R2396" i="6"/>
  <c r="R2397" i="6"/>
  <c r="R2398" i="6"/>
  <c r="R2399" i="6"/>
  <c r="R2400" i="6"/>
  <c r="R2401" i="6"/>
  <c r="R2402" i="6"/>
  <c r="R2403" i="6"/>
  <c r="R2404" i="6"/>
  <c r="R2405" i="6"/>
  <c r="R2406" i="6"/>
  <c r="R2407" i="6"/>
  <c r="R2408" i="6"/>
  <c r="R2409" i="6"/>
  <c r="R2410" i="6"/>
  <c r="R2411" i="6"/>
  <c r="R2412" i="6"/>
  <c r="R2413" i="6"/>
  <c r="R2414" i="6"/>
  <c r="R2415" i="6"/>
  <c r="R2416" i="6"/>
  <c r="R2417" i="6"/>
  <c r="R2418" i="6"/>
  <c r="R2419" i="6"/>
  <c r="R2420" i="6"/>
  <c r="R2421" i="6"/>
  <c r="R2422" i="6"/>
  <c r="R2423" i="6"/>
  <c r="R2424" i="6"/>
  <c r="R2425" i="6"/>
  <c r="R2426" i="6"/>
  <c r="R2427" i="6"/>
  <c r="R2428" i="6"/>
  <c r="R2429" i="6"/>
  <c r="R2430" i="6"/>
  <c r="R2431" i="6"/>
  <c r="R2432" i="6"/>
  <c r="R2433" i="6"/>
  <c r="R2434" i="6"/>
  <c r="R2435" i="6"/>
  <c r="R2436" i="6"/>
  <c r="R2437" i="6"/>
  <c r="R2438" i="6"/>
  <c r="R2439" i="6"/>
  <c r="R2440" i="6"/>
  <c r="R2441" i="6"/>
  <c r="R2442" i="6"/>
  <c r="R2443" i="6"/>
  <c r="R2444" i="6"/>
  <c r="R2445" i="6"/>
  <c r="R2446" i="6"/>
  <c r="R2447" i="6"/>
  <c r="R2448" i="6"/>
  <c r="R2449" i="6"/>
  <c r="R2450" i="6"/>
  <c r="R2451" i="6"/>
  <c r="R2452" i="6"/>
  <c r="R2453" i="6"/>
  <c r="R2454" i="6"/>
  <c r="R2455" i="6"/>
  <c r="R2456" i="6"/>
  <c r="R2457" i="6"/>
  <c r="R2458" i="6"/>
  <c r="R2459" i="6"/>
  <c r="R2460" i="6"/>
  <c r="R2461" i="6"/>
  <c r="R2462" i="6"/>
  <c r="R2463" i="6"/>
  <c r="R2464" i="6"/>
  <c r="R2465" i="6"/>
  <c r="R2466" i="6"/>
  <c r="R2467" i="6"/>
  <c r="R2468" i="6"/>
  <c r="R2469" i="6"/>
  <c r="R2470" i="6"/>
  <c r="R2471" i="6"/>
  <c r="R2472" i="6"/>
  <c r="R2473" i="6"/>
  <c r="R2474" i="6"/>
  <c r="R2475" i="6"/>
  <c r="R2476" i="6"/>
  <c r="R2477" i="6"/>
  <c r="R2478" i="6"/>
  <c r="R2479" i="6"/>
  <c r="R2480" i="6"/>
  <c r="R2481" i="6"/>
  <c r="R2482" i="6"/>
  <c r="R2483" i="6"/>
  <c r="R2484" i="6"/>
  <c r="R2485" i="6"/>
  <c r="R2486" i="6"/>
  <c r="R2494" i="6"/>
  <c r="R2506" i="6"/>
  <c r="R2507" i="6"/>
  <c r="R2508" i="6"/>
  <c r="R2491" i="6"/>
  <c r="R1705" i="6"/>
  <c r="R894" i="6"/>
  <c r="R2493" i="6"/>
  <c r="R2495" i="6"/>
  <c r="R2496" i="6"/>
  <c r="R2497" i="6"/>
  <c r="R2498" i="6"/>
  <c r="R2499" i="6"/>
  <c r="R2500" i="6"/>
  <c r="R2501" i="6"/>
  <c r="R2502" i="6"/>
  <c r="R2503" i="6"/>
  <c r="R2504" i="6"/>
  <c r="R2505" i="6"/>
  <c r="R2509" i="6"/>
  <c r="R2513" i="6"/>
  <c r="R2490" i="6"/>
  <c r="R2487" i="6"/>
  <c r="R2510" i="6"/>
  <c r="R2511" i="6"/>
  <c r="R2512" i="6"/>
  <c r="R2514" i="6"/>
  <c r="R2515" i="6"/>
  <c r="R2520" i="6"/>
  <c r="R2516" i="6"/>
  <c r="R2517" i="6"/>
  <c r="R2518" i="6"/>
  <c r="R2519" i="6"/>
  <c r="R2521" i="6"/>
  <c r="R2522" i="6"/>
  <c r="R2524" i="6"/>
  <c r="R2523" i="6"/>
  <c r="R2525" i="6"/>
  <c r="R2526" i="6"/>
  <c r="R2528" i="6"/>
  <c r="R2527" i="6"/>
  <c r="R2492" i="6"/>
  <c r="R2529" i="6"/>
  <c r="R2530" i="6"/>
  <c r="R2531" i="6"/>
  <c r="R2532" i="6"/>
  <c r="R2533" i="6"/>
  <c r="R2534" i="6"/>
  <c r="R2535" i="6"/>
  <c r="R2536" i="6"/>
  <c r="R2537" i="6"/>
  <c r="R2538" i="6"/>
  <c r="R2539" i="6"/>
  <c r="R2540" i="6"/>
  <c r="R2541" i="6"/>
  <c r="R2542" i="6"/>
  <c r="R2543" i="6"/>
  <c r="R2544" i="6"/>
  <c r="R2545" i="6"/>
  <c r="R2546" i="6"/>
  <c r="R2547" i="6"/>
  <c r="R2548" i="6"/>
  <c r="R2549" i="6"/>
  <c r="R2550" i="6"/>
  <c r="R2551" i="6"/>
  <c r="R2552" i="6"/>
  <c r="R2553" i="6"/>
  <c r="R2554" i="6"/>
  <c r="R2555" i="6"/>
  <c r="R2556" i="6"/>
  <c r="R2557" i="6"/>
  <c r="R2558" i="6"/>
  <c r="R2559" i="6"/>
  <c r="R2560" i="6"/>
  <c r="R2561" i="6"/>
  <c r="R2562" i="6"/>
  <c r="R2563" i="6"/>
  <c r="R2564" i="6"/>
  <c r="R2565" i="6"/>
  <c r="R2566" i="6"/>
  <c r="R2567" i="6"/>
  <c r="R2568" i="6"/>
  <c r="R2569" i="6"/>
  <c r="R2570" i="6"/>
  <c r="R2571" i="6"/>
  <c r="R2572" i="6"/>
  <c r="R2573" i="6"/>
  <c r="R2574" i="6"/>
  <c r="R2575" i="6"/>
  <c r="R2576" i="6"/>
  <c r="R2577" i="6"/>
  <c r="R2578" i="6"/>
  <c r="R2579" i="6"/>
  <c r="R2580" i="6"/>
  <c r="R2581" i="6"/>
  <c r="R2582" i="6"/>
  <c r="R2583" i="6"/>
  <c r="R2584" i="6"/>
  <c r="R2585" i="6"/>
  <c r="R2586" i="6"/>
  <c r="R2587" i="6"/>
  <c r="R2588" i="6"/>
  <c r="R2589" i="6"/>
  <c r="R2590" i="6"/>
  <c r="R2591" i="6"/>
  <c r="R2592" i="6"/>
  <c r="R2593" i="6"/>
  <c r="R2594" i="6"/>
  <c r="R2595" i="6"/>
  <c r="R2596" i="6"/>
  <c r="R2597" i="6"/>
  <c r="R2598" i="6"/>
  <c r="R2599" i="6"/>
  <c r="R2600" i="6"/>
  <c r="R2601" i="6"/>
  <c r="R2602" i="6"/>
  <c r="R2603" i="6"/>
  <c r="R2604" i="6"/>
  <c r="R2605" i="6"/>
  <c r="R2606" i="6"/>
  <c r="R2607" i="6"/>
  <c r="R2608" i="6"/>
  <c r="R2609" i="6"/>
  <c r="R2610" i="6"/>
  <c r="R2611" i="6"/>
  <c r="R2612" i="6"/>
  <c r="R2613" i="6"/>
  <c r="R2614" i="6"/>
  <c r="R2615" i="6"/>
  <c r="R2616" i="6"/>
  <c r="R2617" i="6"/>
  <c r="R2618" i="6"/>
  <c r="R2619" i="6"/>
  <c r="R2620" i="6"/>
  <c r="R2621" i="6"/>
  <c r="R2622" i="6"/>
  <c r="R2623" i="6"/>
  <c r="R2624" i="6"/>
  <c r="R2625" i="6"/>
  <c r="R2626" i="6"/>
  <c r="R2627" i="6"/>
  <c r="R2628" i="6"/>
  <c r="R2629" i="6"/>
  <c r="R2630" i="6"/>
  <c r="R2631" i="6"/>
  <c r="R2632" i="6"/>
  <c r="R2633" i="6"/>
  <c r="R2634" i="6"/>
  <c r="R2635" i="6"/>
  <c r="R2636" i="6"/>
  <c r="R2637" i="6"/>
  <c r="R2638" i="6"/>
  <c r="R2639" i="6"/>
  <c r="R2640" i="6"/>
  <c r="R2641" i="6"/>
  <c r="R2642" i="6"/>
  <c r="R2643" i="6"/>
  <c r="R2644" i="6"/>
  <c r="R2645" i="6"/>
  <c r="R2646" i="6"/>
  <c r="R2647" i="6"/>
  <c r="R2648" i="6"/>
  <c r="R2649" i="6"/>
  <c r="R2650" i="6"/>
  <c r="R2651" i="6"/>
  <c r="R2652" i="6"/>
  <c r="R2653" i="6"/>
  <c r="R2654" i="6"/>
  <c r="R2655" i="6"/>
  <c r="R2656" i="6"/>
  <c r="R2657" i="6"/>
  <c r="R2658" i="6"/>
  <c r="R2659" i="6"/>
  <c r="R2660" i="6"/>
  <c r="R2661" i="6"/>
  <c r="R2662" i="6"/>
  <c r="R2663" i="6"/>
  <c r="R2664" i="6"/>
  <c r="R2665" i="6"/>
  <c r="R2666" i="6"/>
  <c r="R2667" i="6"/>
  <c r="R2668" i="6"/>
  <c r="R2669" i="6"/>
  <c r="R2670" i="6"/>
  <c r="R2671" i="6"/>
  <c r="R2672" i="6"/>
  <c r="R2673" i="6"/>
  <c r="R2674" i="6"/>
  <c r="R2675" i="6"/>
  <c r="R2676" i="6"/>
  <c r="R2677" i="6"/>
  <c r="R2678" i="6"/>
  <c r="R2679" i="6"/>
  <c r="R2680" i="6"/>
  <c r="R2681" i="6"/>
  <c r="R2682" i="6"/>
  <c r="R2683" i="6"/>
  <c r="R2684" i="6"/>
  <c r="R2685" i="6"/>
  <c r="R2686" i="6"/>
  <c r="R2687" i="6"/>
  <c r="R2688" i="6"/>
  <c r="R2689" i="6"/>
  <c r="R2690" i="6"/>
  <c r="R2691" i="6"/>
  <c r="R2692" i="6"/>
  <c r="R2693" i="6"/>
  <c r="R2694" i="6"/>
  <c r="R2695" i="6"/>
  <c r="R2696" i="6"/>
  <c r="R2697" i="6"/>
  <c r="R2698" i="6"/>
  <c r="R2699" i="6"/>
  <c r="R2700" i="6"/>
  <c r="R2701" i="6"/>
  <c r="R2702" i="6"/>
  <c r="R2703" i="6"/>
  <c r="R2704" i="6"/>
  <c r="R2705" i="6"/>
  <c r="R2706" i="6"/>
  <c r="R2707" i="6"/>
  <c r="R2708" i="6"/>
  <c r="R2709" i="6"/>
  <c r="R2710" i="6"/>
  <c r="R2711" i="6"/>
  <c r="R2712" i="6"/>
  <c r="R2713" i="6"/>
  <c r="R2714" i="6"/>
  <c r="R2715" i="6"/>
  <c r="R2716" i="6"/>
  <c r="R2717" i="6"/>
  <c r="R2718" i="6"/>
  <c r="R2719" i="6"/>
  <c r="R2720" i="6"/>
  <c r="R2721" i="6"/>
  <c r="R2722" i="6"/>
  <c r="R2723" i="6"/>
  <c r="R2724" i="6"/>
  <c r="R2725" i="6"/>
  <c r="R2726" i="6"/>
  <c r="R2727" i="6"/>
  <c r="R2728" i="6"/>
  <c r="R2729" i="6"/>
  <c r="R2730" i="6"/>
  <c r="R2731" i="6"/>
  <c r="R2732" i="6"/>
  <c r="R2733" i="6"/>
  <c r="R2734" i="6"/>
  <c r="R2735" i="6"/>
  <c r="R2736" i="6"/>
  <c r="R2737" i="6"/>
  <c r="R2738" i="6"/>
  <c r="R2739" i="6"/>
  <c r="R2740" i="6"/>
  <c r="R2741" i="6"/>
  <c r="R2742" i="6"/>
  <c r="R2743" i="6"/>
  <c r="R2744" i="6"/>
  <c r="R2745" i="6"/>
  <c r="R2746" i="6"/>
  <c r="R2747" i="6"/>
  <c r="R2748" i="6"/>
  <c r="R2749" i="6"/>
  <c r="R2750" i="6"/>
  <c r="R2751" i="6"/>
  <c r="R2752" i="6"/>
  <c r="R2753" i="6"/>
  <c r="R2754" i="6"/>
  <c r="R2755" i="6"/>
  <c r="R2756" i="6"/>
  <c r="R2757" i="6"/>
  <c r="R2758" i="6"/>
  <c r="R2759" i="6"/>
  <c r="R2760" i="6"/>
  <c r="R2761" i="6"/>
  <c r="R2762" i="6"/>
  <c r="R2763" i="6"/>
  <c r="R2764" i="6"/>
  <c r="R2765" i="6"/>
  <c r="R2766" i="6"/>
  <c r="R2767" i="6"/>
  <c r="R2768" i="6"/>
  <c r="R2769" i="6"/>
  <c r="R2770" i="6"/>
  <c r="R2771" i="6"/>
  <c r="R2772" i="6"/>
  <c r="R2773" i="6"/>
  <c r="R2774" i="6"/>
  <c r="R2775" i="6"/>
  <c r="R2776" i="6"/>
  <c r="R2777" i="6"/>
  <c r="R2778" i="6"/>
  <c r="R2779" i="6"/>
  <c r="R2780" i="6"/>
  <c r="R2781" i="6"/>
  <c r="R2782" i="6"/>
  <c r="R2783" i="6"/>
  <c r="R2784" i="6"/>
  <c r="R2785" i="6"/>
  <c r="R2786" i="6"/>
  <c r="R2787" i="6"/>
  <c r="R2788" i="6"/>
  <c r="R2789" i="6"/>
  <c r="R2790" i="6"/>
  <c r="R2791" i="6"/>
  <c r="R2792" i="6"/>
  <c r="R2793" i="6"/>
  <c r="R2794" i="6"/>
  <c r="R2795" i="6"/>
  <c r="R2796" i="6"/>
  <c r="R2797" i="6"/>
  <c r="R2798" i="6"/>
  <c r="R2799" i="6"/>
  <c r="R2800" i="6"/>
  <c r="R2801" i="6"/>
  <c r="R2802" i="6"/>
  <c r="R2803" i="6"/>
  <c r="R2804" i="6"/>
  <c r="R2805" i="6"/>
  <c r="R2806" i="6"/>
  <c r="R2807" i="6"/>
  <c r="R2808" i="6"/>
  <c r="R2809" i="6"/>
  <c r="R2810" i="6"/>
  <c r="R2811" i="6"/>
  <c r="R2812" i="6"/>
  <c r="R2813" i="6"/>
  <c r="R2814" i="6"/>
  <c r="R2815" i="6"/>
  <c r="R2816" i="6"/>
  <c r="R2817" i="6"/>
  <c r="R2818" i="6"/>
  <c r="R2819" i="6"/>
  <c r="R2820" i="6"/>
  <c r="R2821" i="6"/>
  <c r="R2822" i="6"/>
  <c r="R2823" i="6"/>
  <c r="R2824" i="6"/>
  <c r="R2825" i="6"/>
  <c r="R2826" i="6"/>
  <c r="R2827" i="6"/>
  <c r="R2828" i="6"/>
  <c r="R2829" i="6"/>
  <c r="R2830" i="6"/>
  <c r="R2831" i="6"/>
  <c r="R2832" i="6"/>
  <c r="R2833" i="6"/>
  <c r="R2834" i="6"/>
  <c r="R2835" i="6"/>
  <c r="R2836" i="6"/>
  <c r="R2837" i="6"/>
  <c r="R2838" i="6"/>
  <c r="R2839" i="6"/>
  <c r="R2840" i="6"/>
  <c r="R2841" i="6"/>
  <c r="R2842" i="6"/>
  <c r="R2843" i="6"/>
  <c r="R2844" i="6"/>
  <c r="R2845" i="6"/>
  <c r="R2846" i="6"/>
  <c r="R2847" i="6"/>
  <c r="R2848" i="6"/>
  <c r="R2849" i="6"/>
  <c r="R2850" i="6"/>
  <c r="R2851" i="6"/>
  <c r="R2852" i="6"/>
  <c r="R2853" i="6"/>
  <c r="R2854" i="6"/>
  <c r="R2855" i="6"/>
  <c r="R2856" i="6"/>
  <c r="R2857" i="6"/>
  <c r="R2858" i="6"/>
  <c r="R2859" i="6"/>
  <c r="R2860" i="6"/>
  <c r="R2861" i="6"/>
  <c r="R2862" i="6"/>
  <c r="R2863" i="6"/>
  <c r="R2864" i="6"/>
  <c r="R2865" i="6"/>
  <c r="R2866" i="6"/>
  <c r="R2867" i="6"/>
  <c r="R2868" i="6"/>
  <c r="R2869" i="6"/>
  <c r="R2870" i="6"/>
  <c r="R2871" i="6"/>
  <c r="R2872" i="6"/>
  <c r="R2873" i="6"/>
  <c r="R2874" i="6"/>
  <c r="R2875" i="6"/>
  <c r="R2876" i="6"/>
  <c r="R2877" i="6"/>
  <c r="R2878" i="6"/>
  <c r="R2879" i="6"/>
  <c r="R2880" i="6"/>
  <c r="R2881" i="6"/>
  <c r="R2882" i="6"/>
  <c r="R2883" i="6"/>
  <c r="R2884" i="6"/>
  <c r="R2885" i="6"/>
  <c r="R2886" i="6"/>
  <c r="R2887" i="6"/>
  <c r="R2888" i="6"/>
  <c r="R2889" i="6"/>
  <c r="R2890" i="6"/>
  <c r="R2891" i="6"/>
  <c r="R2892" i="6"/>
  <c r="R2893" i="6"/>
  <c r="R2894" i="6"/>
  <c r="R2895" i="6"/>
  <c r="R2896" i="6"/>
  <c r="R2897" i="6"/>
  <c r="R2898" i="6"/>
  <c r="R2899" i="6"/>
  <c r="R2900" i="6"/>
  <c r="R2901" i="6"/>
  <c r="R2902" i="6"/>
  <c r="R2903" i="6"/>
  <c r="R2904" i="6"/>
  <c r="R2905" i="6"/>
  <c r="R2906" i="6"/>
  <c r="R2907" i="6"/>
  <c r="R2908" i="6"/>
  <c r="R2909" i="6"/>
  <c r="R2910" i="6"/>
  <c r="R2911" i="6"/>
  <c r="R2912" i="6"/>
  <c r="R2913" i="6"/>
  <c r="R2914" i="6"/>
  <c r="R2915" i="6"/>
  <c r="R2916" i="6"/>
  <c r="R2917" i="6"/>
  <c r="R2918" i="6"/>
  <c r="R2919" i="6"/>
  <c r="R2920" i="6"/>
  <c r="R2921" i="6"/>
  <c r="R2922" i="6"/>
  <c r="R2923" i="6"/>
  <c r="R2924" i="6"/>
  <c r="R2925" i="6"/>
  <c r="R2926" i="6"/>
  <c r="R2927" i="6"/>
  <c r="R2928" i="6"/>
  <c r="R2929" i="6"/>
  <c r="R2930" i="6"/>
  <c r="R2931" i="6"/>
  <c r="R2932" i="6"/>
  <c r="R2933" i="6"/>
  <c r="R2934" i="6"/>
  <c r="R2935" i="6"/>
  <c r="R2936" i="6"/>
  <c r="R2937" i="6"/>
  <c r="R2938" i="6"/>
  <c r="R2939" i="6"/>
  <c r="R2940" i="6"/>
  <c r="R2941" i="6"/>
  <c r="R2942" i="6"/>
  <c r="R2943" i="6"/>
  <c r="R2944" i="6"/>
  <c r="R2945" i="6"/>
  <c r="R2946" i="6"/>
  <c r="R2947" i="6"/>
  <c r="R2948" i="6"/>
  <c r="R2949" i="6"/>
  <c r="R2950" i="6"/>
  <c r="R2951" i="6"/>
  <c r="R2952" i="6"/>
  <c r="R2953" i="6"/>
  <c r="R2954" i="6"/>
  <c r="R2955" i="6"/>
  <c r="R2956" i="6"/>
  <c r="R2957" i="6"/>
  <c r="R2958" i="6"/>
  <c r="R2959" i="6"/>
  <c r="R2960" i="6"/>
  <c r="R2961" i="6"/>
  <c r="R2962" i="6"/>
  <c r="R2963" i="6"/>
  <c r="R2964" i="6"/>
  <c r="R2965" i="6"/>
  <c r="R2966" i="6"/>
  <c r="R2967" i="6"/>
  <c r="R2968" i="6"/>
  <c r="R2969" i="6"/>
  <c r="R2970" i="6"/>
  <c r="R2971" i="6"/>
  <c r="R2972" i="6"/>
  <c r="R2973" i="6"/>
  <c r="R2974" i="6"/>
  <c r="R2975" i="6"/>
  <c r="R2976" i="6"/>
  <c r="R2977" i="6"/>
  <c r="R2978" i="6"/>
  <c r="R2979" i="6"/>
  <c r="R2980" i="6"/>
  <c r="R2981" i="6"/>
  <c r="R2982" i="6"/>
  <c r="R2983" i="6"/>
  <c r="R2984" i="6"/>
  <c r="R2985" i="6"/>
  <c r="R2986" i="6"/>
  <c r="R2987" i="6"/>
  <c r="R2988" i="6"/>
  <c r="R2989" i="6"/>
  <c r="R2990" i="6"/>
  <c r="R2991" i="6"/>
  <c r="R2992" i="6"/>
  <c r="R2993" i="6"/>
  <c r="R2994" i="6"/>
  <c r="R2995" i="6"/>
  <c r="R2996" i="6"/>
  <c r="R2997" i="6"/>
  <c r="R2998" i="6"/>
  <c r="R2999" i="6"/>
  <c r="R3000" i="6"/>
  <c r="R3001" i="6"/>
  <c r="R3002" i="6"/>
  <c r="R3003" i="6"/>
  <c r="R3004" i="6"/>
  <c r="R3005" i="6"/>
  <c r="R3006" i="6"/>
  <c r="R3007" i="6"/>
  <c r="R3008" i="6"/>
  <c r="R3009" i="6"/>
  <c r="R3010" i="6"/>
  <c r="R3011" i="6"/>
  <c r="R3012" i="6"/>
  <c r="R3013" i="6"/>
  <c r="R3014" i="6"/>
  <c r="R3015" i="6"/>
  <c r="R3016" i="6"/>
  <c r="R3017" i="6"/>
  <c r="R3018" i="6"/>
  <c r="R3019" i="6"/>
  <c r="R3020" i="6"/>
  <c r="R3021" i="6"/>
  <c r="R3022" i="6"/>
  <c r="R3023" i="6"/>
  <c r="R3024" i="6"/>
  <c r="R3025" i="6"/>
  <c r="R3026" i="6"/>
  <c r="R3027" i="6"/>
  <c r="R3028" i="6"/>
  <c r="R3029" i="6"/>
  <c r="R3030" i="6"/>
  <c r="R3031" i="6"/>
  <c r="R3032" i="6"/>
  <c r="R3033" i="6"/>
  <c r="R3034" i="6"/>
  <c r="R3035" i="6"/>
  <c r="R3036" i="6"/>
  <c r="R3037" i="6"/>
  <c r="R3038" i="6"/>
  <c r="R3039" i="6"/>
  <c r="R3040" i="6"/>
  <c r="R3041" i="6"/>
  <c r="R3042" i="6"/>
  <c r="R3043" i="6"/>
  <c r="R3044" i="6"/>
  <c r="R3045" i="6"/>
  <c r="R3046" i="6"/>
  <c r="R3047" i="6"/>
  <c r="R3048" i="6"/>
  <c r="R3049" i="6"/>
  <c r="R3050" i="6"/>
  <c r="R3051" i="6"/>
  <c r="R3052" i="6"/>
  <c r="R3053" i="6"/>
  <c r="R3054" i="6"/>
  <c r="R3055" i="6"/>
  <c r="R3056" i="6"/>
  <c r="R3057" i="6"/>
  <c r="R3058" i="6"/>
  <c r="R3059" i="6"/>
  <c r="R3060" i="6"/>
  <c r="R3061" i="6"/>
  <c r="R3062" i="6"/>
  <c r="R3063" i="6"/>
  <c r="R3064" i="6"/>
  <c r="R3065" i="6"/>
  <c r="R3066" i="6"/>
  <c r="R3067" i="6"/>
  <c r="R3068" i="6"/>
  <c r="R3069" i="6"/>
  <c r="R3070" i="6"/>
  <c r="R3071" i="6"/>
  <c r="R3072" i="6"/>
  <c r="R3073" i="6"/>
  <c r="R3074" i="6"/>
  <c r="R3075" i="6"/>
  <c r="R3076" i="6"/>
  <c r="R3077" i="6"/>
  <c r="R3078" i="6"/>
  <c r="R3079" i="6"/>
  <c r="R3080" i="6"/>
  <c r="R3081" i="6"/>
  <c r="R3082" i="6"/>
  <c r="R3083" i="6"/>
  <c r="R3084" i="6"/>
  <c r="R3085" i="6"/>
  <c r="R3086" i="6"/>
  <c r="R3087" i="6"/>
  <c r="R3088" i="6"/>
  <c r="R3089" i="6"/>
  <c r="R3090" i="6"/>
  <c r="R3091" i="6"/>
  <c r="R3092" i="6"/>
  <c r="R3093" i="6"/>
  <c r="R3094" i="6"/>
  <c r="R3095" i="6"/>
  <c r="R3096" i="6"/>
  <c r="R3097" i="6"/>
  <c r="R3098" i="6"/>
  <c r="R3099" i="6"/>
  <c r="R3100" i="6"/>
  <c r="R3101" i="6"/>
  <c r="R3102" i="6"/>
  <c r="R3103" i="6"/>
  <c r="R3104" i="6"/>
  <c r="R3105" i="6"/>
  <c r="R3106" i="6"/>
  <c r="R3107" i="6"/>
  <c r="R3108" i="6"/>
  <c r="R3109" i="6"/>
  <c r="R3110" i="6"/>
  <c r="R3111" i="6"/>
  <c r="R3112" i="6"/>
  <c r="R3113" i="6"/>
  <c r="R3114" i="6"/>
  <c r="R3115" i="6"/>
  <c r="R3116" i="6"/>
  <c r="R3117" i="6"/>
  <c r="R3118" i="6"/>
  <c r="R3119" i="6"/>
  <c r="R3120" i="6"/>
  <c r="R3121" i="6"/>
  <c r="R3122" i="6"/>
  <c r="R3123" i="6"/>
  <c r="R3124" i="6"/>
  <c r="R3125" i="6"/>
  <c r="R3126" i="6"/>
  <c r="R3127" i="6"/>
  <c r="R3128" i="6"/>
  <c r="R3129" i="6"/>
  <c r="R3130" i="6"/>
  <c r="R3131" i="6"/>
  <c r="R3132" i="6"/>
  <c r="R3133" i="6"/>
  <c r="R3134" i="6"/>
  <c r="R3135" i="6"/>
  <c r="R3136" i="6"/>
  <c r="R3137" i="6"/>
  <c r="R3138" i="6"/>
  <c r="R3139" i="6"/>
  <c r="R3140" i="6"/>
  <c r="R3141" i="6"/>
  <c r="R3142" i="6"/>
  <c r="R3143" i="6"/>
  <c r="R3144" i="6"/>
  <c r="R3145" i="6"/>
  <c r="R3146" i="6"/>
  <c r="R3147" i="6"/>
  <c r="R3148" i="6"/>
  <c r="R3149" i="6"/>
  <c r="R3150" i="6"/>
  <c r="R3151" i="6"/>
  <c r="R3152" i="6"/>
  <c r="R3153" i="6"/>
  <c r="R3154" i="6"/>
  <c r="R3155" i="6"/>
  <c r="R3156" i="6"/>
  <c r="R3157" i="6"/>
  <c r="R3158" i="6"/>
  <c r="R3159" i="6"/>
  <c r="R3160" i="6"/>
  <c r="R3161" i="6"/>
  <c r="R3162" i="6"/>
  <c r="R3163" i="6"/>
  <c r="R3164" i="6"/>
  <c r="R3165" i="6"/>
  <c r="R3166" i="6"/>
  <c r="R3167" i="6"/>
  <c r="R3168" i="6"/>
  <c r="R3169" i="6"/>
  <c r="R3170" i="6"/>
  <c r="R3171" i="6"/>
  <c r="R3172" i="6"/>
  <c r="R3173" i="6"/>
  <c r="R3174" i="6"/>
  <c r="R3175" i="6"/>
  <c r="R3176" i="6"/>
  <c r="R3177" i="6"/>
  <c r="R3178" i="6"/>
  <c r="R3179" i="6"/>
  <c r="R3180" i="6"/>
  <c r="R3181" i="6"/>
  <c r="R3182" i="6"/>
  <c r="R3183" i="6"/>
  <c r="R3184" i="6"/>
  <c r="R3185" i="6"/>
  <c r="R3186" i="6"/>
  <c r="R3187" i="6"/>
  <c r="R3188" i="6"/>
  <c r="R3189" i="6"/>
  <c r="R3190" i="6"/>
  <c r="R3191" i="6"/>
  <c r="R3192" i="6"/>
  <c r="R3193" i="6"/>
  <c r="R3194" i="6"/>
  <c r="R3195" i="6"/>
  <c r="R3196" i="6"/>
  <c r="R3197" i="6"/>
  <c r="R3198" i="6"/>
  <c r="R3199" i="6"/>
  <c r="R3200" i="6"/>
  <c r="R3201" i="6"/>
  <c r="R3202" i="6"/>
  <c r="R3203" i="6"/>
  <c r="R3204" i="6"/>
  <c r="R3205" i="6"/>
  <c r="R3206" i="6"/>
  <c r="R3207" i="6"/>
  <c r="R3208" i="6"/>
  <c r="R3209" i="6"/>
  <c r="R3210" i="6"/>
  <c r="R3211" i="6"/>
  <c r="R3212" i="6"/>
  <c r="R3213" i="6"/>
  <c r="R3214" i="6"/>
  <c r="R3215" i="6"/>
  <c r="R3216" i="6"/>
  <c r="R3217" i="6"/>
  <c r="R3218" i="6"/>
  <c r="R3219" i="6"/>
  <c r="R3220" i="6"/>
  <c r="R3221" i="6"/>
  <c r="R3222" i="6"/>
  <c r="R3223" i="6"/>
  <c r="R3224" i="6"/>
  <c r="R3225" i="6"/>
  <c r="R3226" i="6"/>
  <c r="R3227" i="6"/>
  <c r="R3228" i="6"/>
  <c r="R3229" i="6"/>
  <c r="R3230" i="6"/>
  <c r="R3231" i="6"/>
  <c r="R3232" i="6"/>
  <c r="R3233" i="6"/>
  <c r="R3234" i="6"/>
  <c r="R3235" i="6"/>
  <c r="R3236" i="6"/>
  <c r="R3237" i="6"/>
  <c r="R3238" i="6"/>
  <c r="R3239" i="6"/>
  <c r="R3240" i="6"/>
  <c r="R3241" i="6"/>
  <c r="R3242" i="6"/>
  <c r="R3243" i="6"/>
  <c r="R3244" i="6"/>
  <c r="R3245" i="6"/>
  <c r="R3246" i="6"/>
  <c r="R3247" i="6"/>
  <c r="R3248" i="6"/>
  <c r="R3249" i="6"/>
  <c r="R3250" i="6"/>
  <c r="R3251" i="6"/>
  <c r="R3252" i="6"/>
  <c r="R3253" i="6"/>
  <c r="R3254" i="6"/>
  <c r="R3255" i="6"/>
  <c r="R3256" i="6"/>
  <c r="R3257" i="6"/>
  <c r="R3258" i="6"/>
  <c r="R3259" i="6"/>
  <c r="R3260" i="6"/>
  <c r="R3261" i="6"/>
  <c r="R3262" i="6"/>
  <c r="R3263" i="6"/>
  <c r="R3264" i="6"/>
  <c r="R3265" i="6"/>
  <c r="R3266" i="6"/>
  <c r="R3267" i="6"/>
  <c r="R3268" i="6"/>
  <c r="R3269" i="6"/>
  <c r="R3270" i="6"/>
  <c r="R3271" i="6"/>
  <c r="R3272" i="6"/>
  <c r="R3273" i="6"/>
  <c r="R3274" i="6"/>
  <c r="R3275" i="6"/>
  <c r="R3276" i="6"/>
  <c r="R3277" i="6"/>
  <c r="R3278" i="6"/>
  <c r="R3279" i="6"/>
  <c r="R3280" i="6"/>
  <c r="R3281" i="6"/>
  <c r="R3282" i="6"/>
  <c r="R3283" i="6"/>
  <c r="R3284" i="6"/>
  <c r="R3285" i="6"/>
  <c r="R3286" i="6"/>
  <c r="R3287" i="6"/>
  <c r="R3288" i="6"/>
  <c r="R3289" i="6"/>
  <c r="R3290" i="6"/>
  <c r="R3291" i="6"/>
  <c r="R3292" i="6"/>
  <c r="R3293" i="6"/>
  <c r="R3294" i="6"/>
  <c r="R3295" i="6"/>
  <c r="R3296" i="6"/>
  <c r="R3297" i="6"/>
  <c r="R3298" i="6"/>
  <c r="R3299" i="6"/>
  <c r="R3300" i="6"/>
  <c r="R3301" i="6"/>
  <c r="R3302" i="6"/>
  <c r="R2489" i="6"/>
  <c r="R2488" i="6"/>
  <c r="R1690" i="6"/>
  <c r="R3306" i="6"/>
  <c r="R3307" i="6"/>
  <c r="R3308" i="6"/>
  <c r="R3309" i="6"/>
  <c r="R3310" i="6"/>
  <c r="R3311" i="6"/>
  <c r="R3312" i="6"/>
  <c r="R3313" i="6"/>
  <c r="R3314" i="6"/>
  <c r="R3315" i="6"/>
  <c r="R3316" i="6"/>
  <c r="R3317" i="6"/>
  <c r="R3318" i="6"/>
  <c r="R3319" i="6"/>
  <c r="R3320" i="6"/>
  <c r="R3321" i="6"/>
  <c r="R3322" i="6"/>
  <c r="R3323" i="6"/>
  <c r="R3324" i="6"/>
  <c r="R3325" i="6"/>
  <c r="R3326" i="6"/>
  <c r="R3327" i="6"/>
  <c r="R3328" i="6"/>
  <c r="R3329" i="6"/>
  <c r="R3330" i="6"/>
  <c r="R3331" i="6"/>
  <c r="R3332" i="6"/>
  <c r="R3333" i="6"/>
  <c r="R3334" i="6"/>
  <c r="R3335" i="6"/>
  <c r="R3336" i="6"/>
  <c r="R3337" i="6"/>
  <c r="R3338" i="6"/>
  <c r="R3339" i="6"/>
  <c r="R3340" i="6"/>
  <c r="R3341" i="6"/>
  <c r="R3342" i="6"/>
  <c r="R3343" i="6"/>
  <c r="R3344" i="6"/>
  <c r="R3345" i="6"/>
  <c r="R3346" i="6"/>
  <c r="R3347" i="6"/>
  <c r="R3348" i="6"/>
  <c r="R3349" i="6"/>
  <c r="R3350" i="6"/>
  <c r="R3351" i="6"/>
  <c r="R3352" i="6"/>
  <c r="R3353" i="6"/>
  <c r="R3354" i="6"/>
  <c r="R3355" i="6"/>
  <c r="R3356" i="6"/>
  <c r="R3357" i="6"/>
  <c r="R3358" i="6"/>
  <c r="R3359" i="6"/>
  <c r="R3360" i="6"/>
  <c r="R3361" i="6"/>
  <c r="R3362" i="6"/>
  <c r="R3363" i="6"/>
  <c r="R3364" i="6"/>
  <c r="R3365" i="6"/>
  <c r="R3366" i="6"/>
  <c r="R3367" i="6"/>
  <c r="R3368" i="6"/>
  <c r="R3369" i="6"/>
  <c r="R3370" i="6"/>
  <c r="R3371" i="6"/>
  <c r="R3372" i="6"/>
  <c r="R3373" i="6"/>
  <c r="R3374" i="6"/>
  <c r="R3375" i="6"/>
  <c r="R3376" i="6"/>
  <c r="R3377" i="6"/>
  <c r="R3378" i="6"/>
  <c r="R3379" i="6"/>
  <c r="R3380" i="6"/>
  <c r="R3381" i="6"/>
  <c r="R3382" i="6"/>
  <c r="R3383" i="6"/>
  <c r="R3384" i="6"/>
  <c r="R3385" i="6"/>
  <c r="R3386" i="6"/>
  <c r="R3387" i="6"/>
  <c r="R3388" i="6"/>
  <c r="R3389" i="6"/>
  <c r="R3390" i="6"/>
  <c r="R3391" i="6"/>
  <c r="R3392" i="6"/>
  <c r="R3393" i="6"/>
  <c r="R3394" i="6"/>
  <c r="R3395" i="6"/>
  <c r="R3396" i="6"/>
  <c r="R3397" i="6"/>
  <c r="R3398" i="6"/>
  <c r="R3399" i="6"/>
  <c r="R3400" i="6"/>
  <c r="R3401" i="6"/>
  <c r="R3402" i="6"/>
  <c r="R3403" i="6"/>
  <c r="R3404" i="6"/>
  <c r="R3405" i="6"/>
  <c r="R3406" i="6"/>
  <c r="R3407" i="6"/>
  <c r="R3408" i="6"/>
  <c r="R3409" i="6"/>
  <c r="R3410" i="6"/>
  <c r="R3411" i="6"/>
  <c r="R3412" i="6"/>
  <c r="R3413" i="6"/>
  <c r="R3414" i="6"/>
  <c r="R3415" i="6"/>
  <c r="R3416" i="6"/>
  <c r="R3417" i="6"/>
  <c r="R3418" i="6"/>
  <c r="R3419" i="6"/>
  <c r="R3420" i="6"/>
  <c r="R3421" i="6"/>
  <c r="R3422" i="6"/>
  <c r="R3423" i="6"/>
  <c r="R3424" i="6"/>
  <c r="R3425" i="6"/>
  <c r="R3426" i="6"/>
  <c r="R3427" i="6"/>
  <c r="R3428" i="6"/>
  <c r="R3429" i="6"/>
  <c r="R3430" i="6"/>
  <c r="R3431" i="6"/>
  <c r="R3432" i="6"/>
  <c r="R3433" i="6"/>
  <c r="R3434" i="6"/>
  <c r="R3435" i="6"/>
  <c r="R3436" i="6"/>
  <c r="R3437" i="6"/>
  <c r="R3438" i="6"/>
  <c r="R3439" i="6"/>
  <c r="R3440" i="6"/>
  <c r="R3441" i="6"/>
  <c r="R3442" i="6"/>
  <c r="R3443" i="6"/>
  <c r="R3444" i="6"/>
  <c r="R3445" i="6"/>
  <c r="R3446" i="6"/>
  <c r="R3447" i="6"/>
  <c r="R3448" i="6"/>
  <c r="R3449" i="6"/>
  <c r="R3450" i="6"/>
  <c r="R3451" i="6"/>
  <c r="R3452" i="6"/>
  <c r="R3453" i="6"/>
  <c r="R3454" i="6"/>
  <c r="R3455" i="6"/>
  <c r="R3456" i="6"/>
  <c r="R3457" i="6"/>
  <c r="R3458" i="6"/>
  <c r="R3459" i="6"/>
  <c r="R3460" i="6"/>
  <c r="R3461" i="6"/>
  <c r="R3462" i="6"/>
  <c r="R3463" i="6"/>
  <c r="R3464" i="6"/>
  <c r="R3465" i="6"/>
  <c r="R3466" i="6"/>
  <c r="R3467" i="6"/>
  <c r="R3468" i="6"/>
  <c r="R3469" i="6"/>
  <c r="R3470" i="6"/>
  <c r="R3471" i="6"/>
  <c r="R3472" i="6"/>
  <c r="R3473" i="6"/>
  <c r="R3474" i="6"/>
  <c r="R3475" i="6"/>
  <c r="R3476" i="6"/>
  <c r="R3477" i="6"/>
  <c r="R3478" i="6"/>
  <c r="R3479" i="6"/>
  <c r="R3480" i="6"/>
  <c r="R3481" i="6"/>
  <c r="R3482" i="6"/>
  <c r="R3483" i="6"/>
  <c r="R3484" i="6"/>
  <c r="R3485" i="6"/>
  <c r="R3486" i="6"/>
  <c r="R3487" i="6"/>
  <c r="R3488" i="6"/>
  <c r="R3489" i="6"/>
  <c r="R3490" i="6"/>
  <c r="R3491" i="6"/>
  <c r="R3492" i="6"/>
  <c r="R3493" i="6"/>
  <c r="R3494" i="6"/>
  <c r="R3495" i="6"/>
  <c r="R3496" i="6"/>
  <c r="R3497" i="6"/>
  <c r="R3498" i="6"/>
  <c r="R3499" i="6"/>
  <c r="R3500" i="6"/>
  <c r="R3501" i="6"/>
  <c r="R3502" i="6"/>
  <c r="R3503" i="6"/>
  <c r="R3504" i="6"/>
  <c r="R3505" i="6"/>
  <c r="R3506" i="6"/>
  <c r="R3507" i="6"/>
  <c r="R3508" i="6"/>
  <c r="R3509" i="6"/>
  <c r="R3510" i="6"/>
  <c r="R3511" i="6"/>
  <c r="R3512" i="6"/>
  <c r="R3513" i="6"/>
  <c r="R3514" i="6"/>
  <c r="R3515" i="6"/>
  <c r="R3516" i="6"/>
  <c r="R3517" i="6"/>
  <c r="R3518" i="6"/>
  <c r="R3519" i="6"/>
  <c r="R3520" i="6"/>
  <c r="R3521" i="6"/>
  <c r="R3522" i="6"/>
  <c r="R3523" i="6"/>
  <c r="R3524" i="6"/>
  <c r="R3525" i="6"/>
  <c r="R3526" i="6"/>
  <c r="R3527" i="6"/>
  <c r="R3528" i="6"/>
  <c r="R3529" i="6"/>
  <c r="R3530" i="6"/>
  <c r="R3531" i="6"/>
  <c r="R3532" i="6"/>
  <c r="R3533" i="6"/>
  <c r="R3534" i="6"/>
  <c r="R3535" i="6"/>
  <c r="R3536" i="6"/>
  <c r="R3537" i="6"/>
  <c r="R3538" i="6"/>
  <c r="R3539" i="6"/>
  <c r="R3540" i="6"/>
  <c r="R3541" i="6"/>
  <c r="R3542" i="6"/>
  <c r="R3543" i="6"/>
  <c r="R3544" i="6"/>
  <c r="R3545" i="6"/>
  <c r="R3546" i="6"/>
  <c r="R3547" i="6"/>
  <c r="R3548" i="6"/>
  <c r="R3549" i="6"/>
  <c r="R3550" i="6"/>
  <c r="R3551" i="6"/>
  <c r="R3552" i="6"/>
  <c r="R3553" i="6"/>
  <c r="R3554" i="6"/>
  <c r="R3555" i="6"/>
  <c r="R3556" i="6"/>
  <c r="R3557" i="6"/>
  <c r="R3558" i="6"/>
  <c r="R3559" i="6"/>
  <c r="R3560" i="6"/>
  <c r="R3561" i="6"/>
  <c r="R3562" i="6"/>
  <c r="R3563" i="6"/>
  <c r="R3564" i="6"/>
  <c r="R3565" i="6"/>
  <c r="R3566" i="6"/>
  <c r="R3567" i="6"/>
  <c r="R3568" i="6"/>
  <c r="R3569" i="6"/>
  <c r="R3570" i="6"/>
  <c r="R3571" i="6"/>
  <c r="R3572" i="6"/>
  <c r="R3573" i="6"/>
  <c r="R3574" i="6"/>
  <c r="R3575" i="6"/>
  <c r="R3576" i="6"/>
  <c r="R3577" i="6"/>
  <c r="R3578" i="6"/>
  <c r="R3579" i="6"/>
  <c r="R3580" i="6"/>
  <c r="R3581" i="6"/>
  <c r="R3582" i="6"/>
  <c r="R3583" i="6"/>
  <c r="R3584" i="6"/>
  <c r="R3585" i="6"/>
  <c r="R3586" i="6"/>
  <c r="R3587" i="6"/>
  <c r="R3588" i="6"/>
  <c r="R3589" i="6"/>
  <c r="R3590" i="6"/>
  <c r="R3591" i="6"/>
  <c r="R3592" i="6"/>
  <c r="R3593" i="6"/>
  <c r="R3594" i="6"/>
  <c r="R3595" i="6"/>
  <c r="R3596" i="6"/>
  <c r="R3597" i="6"/>
  <c r="R3598" i="6"/>
  <c r="R3599" i="6"/>
  <c r="R3600" i="6"/>
  <c r="R3601" i="6"/>
  <c r="R3602" i="6"/>
  <c r="R3603" i="6"/>
  <c r="R3604" i="6"/>
  <c r="R3605" i="6"/>
  <c r="R3606" i="6"/>
  <c r="R3607" i="6"/>
  <c r="R3608" i="6"/>
  <c r="R3609" i="6"/>
  <c r="R3610" i="6"/>
  <c r="R3611" i="6"/>
  <c r="R3612" i="6"/>
  <c r="R3613" i="6"/>
  <c r="R3614" i="6"/>
  <c r="R3615" i="6"/>
  <c r="R3616" i="6"/>
  <c r="R3617" i="6"/>
  <c r="R3618" i="6"/>
  <c r="R3619" i="6"/>
  <c r="R3620" i="6"/>
  <c r="R3621" i="6"/>
  <c r="R3622" i="6"/>
  <c r="R3623" i="6"/>
  <c r="R3624" i="6"/>
  <c r="R3625" i="6"/>
  <c r="R3626" i="6"/>
  <c r="R3627" i="6"/>
  <c r="R3628" i="6"/>
  <c r="R3629" i="6"/>
  <c r="R3630" i="6"/>
  <c r="R3631" i="6"/>
  <c r="R3632" i="6"/>
  <c r="R3633" i="6"/>
  <c r="R3634" i="6"/>
  <c r="R3635" i="6"/>
  <c r="R3636" i="6"/>
  <c r="R3637" i="6"/>
  <c r="R3638" i="6"/>
  <c r="R3639" i="6"/>
  <c r="R3640" i="6"/>
  <c r="R3641" i="6"/>
  <c r="R3642" i="6"/>
  <c r="R3643" i="6"/>
  <c r="R3644" i="6"/>
  <c r="R3645" i="6"/>
  <c r="R3646" i="6"/>
  <c r="R3647" i="6"/>
  <c r="R3648" i="6"/>
  <c r="R3649" i="6"/>
  <c r="R3650" i="6"/>
  <c r="R3651" i="6"/>
  <c r="R3652" i="6"/>
  <c r="R3653" i="6"/>
  <c r="R3654" i="6"/>
  <c r="R3655" i="6"/>
  <c r="R3656" i="6"/>
  <c r="R3657" i="6"/>
  <c r="R3658" i="6"/>
  <c r="R3659" i="6"/>
  <c r="R3660" i="6"/>
  <c r="R3661" i="6"/>
  <c r="R3662" i="6"/>
  <c r="R3663" i="6"/>
  <c r="R3664" i="6"/>
  <c r="R3665" i="6"/>
  <c r="R3666" i="6"/>
  <c r="R3667" i="6"/>
  <c r="R3668" i="6"/>
  <c r="R3669" i="6"/>
  <c r="R3670" i="6"/>
  <c r="R3671" i="6"/>
  <c r="R3672" i="6"/>
  <c r="R3673" i="6"/>
  <c r="R3674" i="6"/>
  <c r="R3675" i="6"/>
  <c r="R3676" i="6"/>
  <c r="R3677" i="6"/>
  <c r="R3678" i="6"/>
  <c r="R3679" i="6"/>
  <c r="R3680" i="6"/>
  <c r="R3681" i="6"/>
  <c r="R3682" i="6"/>
  <c r="R3683" i="6"/>
  <c r="R3684" i="6"/>
  <c r="R3685" i="6"/>
  <c r="R3686" i="6"/>
  <c r="R3687" i="6"/>
  <c r="R3688" i="6"/>
  <c r="R3689" i="6"/>
  <c r="R3690" i="6"/>
  <c r="R3691" i="6"/>
  <c r="R3692" i="6"/>
  <c r="R3693" i="6"/>
  <c r="R3694" i="6"/>
  <c r="R3695" i="6"/>
  <c r="R3696" i="6"/>
  <c r="R3697" i="6"/>
  <c r="R3698" i="6"/>
  <c r="R3699" i="6"/>
  <c r="R3700" i="6"/>
  <c r="R3701" i="6"/>
  <c r="R3702" i="6"/>
  <c r="R3703" i="6"/>
  <c r="R3704" i="6"/>
  <c r="R3705" i="6"/>
  <c r="R3706" i="6"/>
  <c r="R3707" i="6"/>
  <c r="R3708" i="6"/>
  <c r="R3709" i="6"/>
  <c r="R3710" i="6"/>
  <c r="R3711" i="6"/>
  <c r="R3712" i="6"/>
  <c r="R3713" i="6"/>
  <c r="R3714" i="6"/>
  <c r="R3715" i="6"/>
  <c r="R3716" i="6"/>
  <c r="R3717" i="6"/>
  <c r="R3718" i="6"/>
  <c r="R3719" i="6"/>
  <c r="R3720" i="6"/>
  <c r="R3721" i="6"/>
  <c r="R3722" i="6"/>
  <c r="R3723" i="6"/>
  <c r="R3724" i="6"/>
  <c r="R3725" i="6"/>
  <c r="R3726" i="6"/>
  <c r="R3727" i="6"/>
  <c r="R3728" i="6"/>
  <c r="R3729" i="6"/>
  <c r="R3730" i="6"/>
  <c r="R3731" i="6"/>
  <c r="R3732" i="6"/>
  <c r="R3733" i="6"/>
  <c r="R3734" i="6"/>
  <c r="R3735" i="6"/>
  <c r="R3736" i="6"/>
  <c r="R3737" i="6"/>
  <c r="R3738" i="6"/>
  <c r="R3739" i="6"/>
  <c r="R3740" i="6"/>
  <c r="R3741" i="6"/>
  <c r="R3742" i="6"/>
  <c r="R3743" i="6"/>
  <c r="R3744" i="6"/>
  <c r="R3745" i="6"/>
  <c r="R3746" i="6"/>
  <c r="R3747" i="6"/>
  <c r="R3748" i="6"/>
  <c r="R3749" i="6"/>
  <c r="R3750" i="6"/>
  <c r="R3751" i="6"/>
  <c r="R3752" i="6"/>
  <c r="R3753" i="6"/>
  <c r="R3754" i="6"/>
  <c r="R3755" i="6"/>
  <c r="R3756" i="6"/>
  <c r="R3757" i="6"/>
  <c r="R3758" i="6"/>
  <c r="R3759" i="6"/>
  <c r="R3760" i="6"/>
  <c r="R3761" i="6"/>
  <c r="R3762" i="6"/>
  <c r="R3763" i="6"/>
  <c r="R3764" i="6"/>
  <c r="R3765" i="6"/>
  <c r="R3766" i="6"/>
  <c r="R3767" i="6"/>
  <c r="R3768" i="6"/>
  <c r="R3769" i="6"/>
  <c r="R3770" i="6"/>
  <c r="R3771" i="6"/>
  <c r="R3772" i="6"/>
  <c r="R3773" i="6"/>
  <c r="R3774" i="6"/>
  <c r="R3775" i="6"/>
  <c r="R3776" i="6"/>
  <c r="R3777" i="6"/>
  <c r="R3778" i="6"/>
  <c r="R3779" i="6"/>
  <c r="R3780" i="6"/>
  <c r="R3781" i="6"/>
  <c r="R3782" i="6"/>
  <c r="R3783" i="6"/>
  <c r="R3784" i="6"/>
  <c r="R3785" i="6"/>
  <c r="R3786" i="6"/>
  <c r="R3787" i="6"/>
  <c r="R3788" i="6"/>
  <c r="R3789" i="6"/>
  <c r="R3790" i="6"/>
  <c r="R3791" i="6"/>
  <c r="R3792" i="6"/>
  <c r="R3793" i="6"/>
  <c r="R3794" i="6"/>
  <c r="R3795" i="6"/>
  <c r="R3796" i="6"/>
  <c r="R3797" i="6"/>
  <c r="R3798" i="6"/>
  <c r="R3799" i="6"/>
  <c r="R3800" i="6"/>
  <c r="R3801" i="6"/>
  <c r="R3802" i="6"/>
  <c r="R3803" i="6"/>
  <c r="R3804" i="6"/>
  <c r="R3805" i="6"/>
  <c r="R3806" i="6"/>
  <c r="R3807" i="6"/>
  <c r="R3808" i="6"/>
  <c r="R3809" i="6"/>
  <c r="R3810" i="6"/>
  <c r="R3811" i="6"/>
  <c r="R3812" i="6"/>
  <c r="R3813" i="6"/>
  <c r="R3814" i="6"/>
  <c r="R3815" i="6"/>
  <c r="R3816" i="6"/>
  <c r="R3817" i="6"/>
  <c r="R3818" i="6"/>
  <c r="R3819" i="6"/>
  <c r="R3820" i="6"/>
  <c r="R3821" i="6"/>
  <c r="R3822" i="6"/>
  <c r="R3823" i="6"/>
  <c r="R3824" i="6"/>
  <c r="R3825" i="6"/>
  <c r="R3826" i="6"/>
  <c r="R3827" i="6"/>
  <c r="R3828" i="6"/>
  <c r="R3829" i="6"/>
  <c r="R3830" i="6"/>
  <c r="R3831" i="6"/>
  <c r="R3832" i="6"/>
  <c r="R3833" i="6"/>
  <c r="R3834" i="6"/>
  <c r="R3835" i="6"/>
  <c r="R3836" i="6"/>
  <c r="R3837" i="6"/>
  <c r="R3838" i="6"/>
  <c r="R2" i="6"/>
  <c r="Q4396" i="6" l="1"/>
  <c r="Q4752" i="6"/>
  <c r="Q4604" i="6"/>
  <c r="Q3964" i="6"/>
  <c r="W43" i="19"/>
  <c r="Q4954" i="6"/>
  <c r="Q4769" i="6"/>
  <c r="Q3897" i="6"/>
  <c r="Q3854" i="6"/>
  <c r="Q5545" i="6"/>
  <c r="Q5022" i="6"/>
  <c r="Q5480" i="6"/>
  <c r="Q4999" i="6"/>
  <c r="Q4428" i="6"/>
  <c r="Q4846" i="6"/>
  <c r="Q4994" i="6"/>
  <c r="Q3943" i="6"/>
  <c r="Q5201" i="6"/>
  <c r="Q4249" i="6"/>
  <c r="Q4199" i="6"/>
  <c r="Q4029" i="6"/>
  <c r="Q3913" i="6"/>
  <c r="Q4523" i="6"/>
  <c r="Q5273" i="6"/>
  <c r="Q5034" i="6"/>
  <c r="Q4837" i="6"/>
  <c r="Q5039" i="6"/>
  <c r="Q4464" i="6"/>
  <c r="Q5512" i="6"/>
  <c r="Q5066" i="6"/>
  <c r="Q5055" i="6"/>
  <c r="Q5010" i="6"/>
  <c r="Q4765" i="6"/>
  <c r="Q4268" i="6"/>
  <c r="Q4216" i="6"/>
  <c r="Q4729" i="6"/>
  <c r="Q4488" i="6"/>
  <c r="Q4178" i="6"/>
  <c r="Q3944" i="6"/>
  <c r="Q5080" i="6"/>
  <c r="Q5257" i="6"/>
  <c r="Q4991" i="6"/>
  <c r="Q4924" i="6"/>
  <c r="Q4853" i="6"/>
  <c r="Q4548" i="6"/>
  <c r="Q4390" i="6"/>
  <c r="Q4351" i="6"/>
  <c r="Q4289" i="6"/>
  <c r="Q3984" i="6"/>
  <c r="Q3976" i="6"/>
  <c r="Q5046" i="6"/>
  <c r="Q4713" i="6"/>
  <c r="Q4643" i="6"/>
  <c r="Q4556" i="6"/>
  <c r="Q4360" i="6"/>
  <c r="Q4313" i="6"/>
  <c r="U4081" i="6"/>
  <c r="Q5520" i="6"/>
  <c r="Q5356" i="6"/>
  <c r="Q5488" i="6"/>
  <c r="Q4619" i="6"/>
  <c r="Q4092" i="6"/>
  <c r="U3897" i="6"/>
  <c r="O5809" i="6"/>
  <c r="T5809" i="6"/>
  <c r="O5819" i="6"/>
  <c r="T5819" i="6"/>
  <c r="O5817" i="6"/>
  <c r="T5817" i="6"/>
  <c r="O5811" i="6"/>
  <c r="T5811" i="6"/>
  <c r="R5792" i="6"/>
  <c r="O5827" i="6"/>
  <c r="T5827" i="6"/>
  <c r="Q5827" i="6" s="1"/>
  <c r="O5782" i="6"/>
  <c r="T5782" i="6"/>
  <c r="S5794" i="6"/>
  <c r="O5825" i="6"/>
  <c r="T5825" i="6"/>
  <c r="Q5825" i="6" s="1"/>
  <c r="O5833" i="6"/>
  <c r="T5833" i="6"/>
  <c r="Q5833" i="6" s="1"/>
  <c r="V5838" i="6"/>
  <c r="T5835" i="6"/>
  <c r="U5835" i="6" s="1"/>
  <c r="S5826" i="6"/>
  <c r="S5819" i="6"/>
  <c r="S5804" i="6"/>
  <c r="R5803" i="6"/>
  <c r="S5783" i="6"/>
  <c r="S5782" i="6"/>
  <c r="Q5782" i="6" s="1"/>
  <c r="S5776" i="6"/>
  <c r="O5617" i="6"/>
  <c r="T5617" i="6"/>
  <c r="P5593" i="6"/>
  <c r="T5577" i="6"/>
  <c r="O5577" i="6"/>
  <c r="S5830" i="6"/>
  <c r="S5805" i="6"/>
  <c r="S5788" i="6"/>
  <c r="R5780" i="6"/>
  <c r="O5756" i="6"/>
  <c r="T5756" i="6"/>
  <c r="O5750" i="6"/>
  <c r="T5750" i="6"/>
  <c r="O5748" i="6"/>
  <c r="T5748" i="6"/>
  <c r="S5746" i="6"/>
  <c r="T5585" i="6"/>
  <c r="O5585" i="6"/>
  <c r="S5829" i="6"/>
  <c r="T5761" i="6"/>
  <c r="O5761" i="6"/>
  <c r="T5678" i="6"/>
  <c r="O5678" i="6"/>
  <c r="O5641" i="6"/>
  <c r="T5641" i="6"/>
  <c r="S5836" i="6"/>
  <c r="S5818" i="6"/>
  <c r="S5815" i="6"/>
  <c r="R5808" i="6"/>
  <c r="S5775" i="6"/>
  <c r="O5633" i="6"/>
  <c r="T5633" i="6"/>
  <c r="T5609" i="6"/>
  <c r="O5609" i="6"/>
  <c r="S5801" i="6"/>
  <c r="S5790" i="6"/>
  <c r="T5670" i="6"/>
  <c r="O5670" i="6"/>
  <c r="O5621" i="6"/>
  <c r="T5621" i="6"/>
  <c r="O5605" i="6"/>
  <c r="T5605" i="6"/>
  <c r="R5831" i="6"/>
  <c r="T5801" i="6"/>
  <c r="S5800" i="6"/>
  <c r="S5799" i="6"/>
  <c r="S5798" i="6"/>
  <c r="S5787" i="6"/>
  <c r="T5774" i="6"/>
  <c r="O5774" i="6"/>
  <c r="S5821" i="6"/>
  <c r="S5809" i="6"/>
  <c r="S5795" i="6"/>
  <c r="S5784" i="6"/>
  <c r="S5780" i="6"/>
  <c r="T5654" i="6"/>
  <c r="O5654" i="6"/>
  <c r="P5617" i="6"/>
  <c r="T5601" i="6"/>
  <c r="O5601" i="6"/>
  <c r="O5597" i="6"/>
  <c r="T5597" i="6"/>
  <c r="S5823" i="6"/>
  <c r="S5822" i="6"/>
  <c r="R5821" i="6"/>
  <c r="P5821" i="6" s="1"/>
  <c r="S5817" i="6"/>
  <c r="S5802" i="6"/>
  <c r="S5792" i="6"/>
  <c r="S5786" i="6"/>
  <c r="Q5786" i="6" s="1"/>
  <c r="S5773" i="6"/>
  <c r="O5734" i="6"/>
  <c r="T5734" i="6"/>
  <c r="Q5734" i="6" s="1"/>
  <c r="R5647" i="6"/>
  <c r="P5647" i="6" s="1"/>
  <c r="O5645" i="6"/>
  <c r="T5645" i="6"/>
  <c r="O5629" i="6"/>
  <c r="T5629" i="6"/>
  <c r="S5605" i="6"/>
  <c r="S5779" i="6"/>
  <c r="S5766" i="6"/>
  <c r="R5766" i="6"/>
  <c r="R5760" i="6"/>
  <c r="R5734" i="6"/>
  <c r="S5726" i="6"/>
  <c r="S5706" i="6"/>
  <c r="Q5706" i="6" s="1"/>
  <c r="S5705" i="6"/>
  <c r="S5693" i="6"/>
  <c r="S5682" i="6"/>
  <c r="Q5682" i="6" s="1"/>
  <c r="S5681" i="6"/>
  <c r="R5678" i="6"/>
  <c r="R5677" i="6"/>
  <c r="S5645" i="6"/>
  <c r="S5642" i="6"/>
  <c r="Q5642" i="6" s="1"/>
  <c r="S5638" i="6"/>
  <c r="S5629" i="6"/>
  <c r="S5627" i="6"/>
  <c r="S5621" i="6"/>
  <c r="S5610" i="6"/>
  <c r="Q5610" i="6" s="1"/>
  <c r="S5603" i="6"/>
  <c r="S5601" i="6"/>
  <c r="S5597" i="6"/>
  <c r="Q5563" i="6"/>
  <c r="S5553" i="6"/>
  <c r="S5544" i="6"/>
  <c r="S5536" i="6"/>
  <c r="O5479" i="6"/>
  <c r="T5479" i="6"/>
  <c r="R5457" i="6"/>
  <c r="U5457" i="6" s="1"/>
  <c r="O5447" i="6"/>
  <c r="T5447" i="6"/>
  <c r="O5415" i="6"/>
  <c r="T5415" i="6"/>
  <c r="T5766" i="6"/>
  <c r="S5758" i="6"/>
  <c r="Q5758" i="6" s="1"/>
  <c r="S5755" i="6"/>
  <c r="S5739" i="6"/>
  <c r="O5729" i="6"/>
  <c r="T5693" i="6"/>
  <c r="S5663" i="6"/>
  <c r="S5662" i="6"/>
  <c r="S5661" i="6"/>
  <c r="S5633" i="6"/>
  <c r="R5631" i="6"/>
  <c r="R5606" i="6"/>
  <c r="R5594" i="6"/>
  <c r="Q5561" i="6"/>
  <c r="S5531" i="6"/>
  <c r="S5518" i="6"/>
  <c r="S5456" i="6"/>
  <c r="Q5456" i="6" s="1"/>
  <c r="S5764" i="6"/>
  <c r="Q5764" i="6" s="1"/>
  <c r="S5762" i="6"/>
  <c r="Q5762" i="6" s="1"/>
  <c r="S5742" i="6"/>
  <c r="Q5742" i="6" s="1"/>
  <c r="S5735" i="6"/>
  <c r="R5733" i="6"/>
  <c r="P5733" i="6" s="1"/>
  <c r="T5724" i="6"/>
  <c r="S5722" i="6"/>
  <c r="S5714" i="6"/>
  <c r="Q5714" i="6" s="1"/>
  <c r="S5707" i="6"/>
  <c r="S5687" i="6"/>
  <c r="S5686" i="6"/>
  <c r="Q5686" i="6" s="1"/>
  <c r="S5685" i="6"/>
  <c r="S5666" i="6"/>
  <c r="Q5666" i="6" s="1"/>
  <c r="S5665" i="6"/>
  <c r="S5646" i="6"/>
  <c r="Q5646" i="6" s="1"/>
  <c r="S5630" i="6"/>
  <c r="S5622" i="6"/>
  <c r="S5617" i="6"/>
  <c r="Q5617" i="6" s="1"/>
  <c r="S5613" i="6"/>
  <c r="Q5613" i="6" s="1"/>
  <c r="S5602" i="6"/>
  <c r="Q5602" i="6" s="1"/>
  <c r="T5543" i="6"/>
  <c r="O5535" i="6"/>
  <c r="T5535" i="6"/>
  <c r="S5496" i="6"/>
  <c r="S5419" i="6"/>
  <c r="R5751" i="6"/>
  <c r="P5751" i="6" s="1"/>
  <c r="S5721" i="6"/>
  <c r="Q5721" i="6" s="1"/>
  <c r="S5718" i="6"/>
  <c r="S5671" i="6"/>
  <c r="S5618" i="6"/>
  <c r="Q5618" i="6" s="1"/>
  <c r="R5615" i="6"/>
  <c r="S5609" i="6"/>
  <c r="R5609" i="6"/>
  <c r="U5561" i="6"/>
  <c r="P5561" i="6"/>
  <c r="S5534" i="6"/>
  <c r="O5423" i="6"/>
  <c r="T5423" i="6"/>
  <c r="S5414" i="6"/>
  <c r="S5756" i="6"/>
  <c r="S5751" i="6"/>
  <c r="S5741" i="6"/>
  <c r="S5740" i="6"/>
  <c r="S5715" i="6"/>
  <c r="S5690" i="6"/>
  <c r="Q5690" i="6" s="1"/>
  <c r="S5689" i="6"/>
  <c r="S5674" i="6"/>
  <c r="Q5674" i="6" s="1"/>
  <c r="S5673" i="6"/>
  <c r="S5634" i="6"/>
  <c r="Q5634" i="6" s="1"/>
  <c r="Q5626" i="6"/>
  <c r="R5622" i="6"/>
  <c r="S5614" i="6"/>
  <c r="S5598" i="6"/>
  <c r="S5542" i="6"/>
  <c r="Q5542" i="6" s="1"/>
  <c r="O5495" i="6"/>
  <c r="T5495" i="6"/>
  <c r="S5770" i="6"/>
  <c r="Q5770" i="6" s="1"/>
  <c r="S5750" i="6"/>
  <c r="Q5750" i="6" s="1"/>
  <c r="R5750" i="6"/>
  <c r="T5745" i="6"/>
  <c r="R5743" i="6"/>
  <c r="P5743" i="6" s="1"/>
  <c r="S5695" i="6"/>
  <c r="R5683" i="6"/>
  <c r="P5683" i="6" s="1"/>
  <c r="S5679" i="6"/>
  <c r="S5678" i="6"/>
  <c r="S5677" i="6"/>
  <c r="T5653" i="6"/>
  <c r="Q5653" i="6" s="1"/>
  <c r="S5641" i="6"/>
  <c r="Q5641" i="6" s="1"/>
  <c r="S5593" i="6"/>
  <c r="U5593" i="6" s="1"/>
  <c r="S5581" i="6"/>
  <c r="Q5581" i="6" s="1"/>
  <c r="O5511" i="6"/>
  <c r="T5511" i="6"/>
  <c r="S5774" i="6"/>
  <c r="Q5774" i="6" s="1"/>
  <c r="R5767" i="6"/>
  <c r="P5767" i="6" s="1"/>
  <c r="S5743" i="6"/>
  <c r="O5730" i="6"/>
  <c r="S5729" i="6"/>
  <c r="Q5729" i="6" s="1"/>
  <c r="O5721" i="6"/>
  <c r="S5691" i="6"/>
  <c r="R5664" i="6"/>
  <c r="R5614" i="6"/>
  <c r="S5611" i="6"/>
  <c r="O5593" i="6"/>
  <c r="S5589" i="6"/>
  <c r="S5585" i="6"/>
  <c r="R5585" i="6"/>
  <c r="R5580" i="6"/>
  <c r="Q5577" i="6"/>
  <c r="O5557" i="6"/>
  <c r="T5557" i="6"/>
  <c r="Q5557" i="6" s="1"/>
  <c r="S5464" i="6"/>
  <c r="O5431" i="6"/>
  <c r="T5431" i="6"/>
  <c r="S5767" i="6"/>
  <c r="S5759" i="6"/>
  <c r="S5749" i="6"/>
  <c r="S5748" i="6"/>
  <c r="Q5748" i="6" s="1"/>
  <c r="Q5724" i="6"/>
  <c r="S5697" i="6"/>
  <c r="R5690" i="6"/>
  <c r="S5655" i="6"/>
  <c r="S5654" i="6"/>
  <c r="S5637" i="6"/>
  <c r="Q5637" i="6" s="1"/>
  <c r="S5635" i="6"/>
  <c r="S5628" i="6"/>
  <c r="R5626" i="6"/>
  <c r="P5626" i="6" s="1"/>
  <c r="S5606" i="6"/>
  <c r="T5589" i="6"/>
  <c r="O5549" i="6"/>
  <c r="T5549" i="6"/>
  <c r="Q5549" i="6" s="1"/>
  <c r="S5539" i="6"/>
  <c r="S5525" i="6"/>
  <c r="S5523" i="6"/>
  <c r="O5503" i="6"/>
  <c r="T5503" i="6"/>
  <c r="S5552" i="6"/>
  <c r="O5540" i="6"/>
  <c r="O5527" i="6"/>
  <c r="S5524" i="6"/>
  <c r="S5505" i="6"/>
  <c r="Q5505" i="6" s="1"/>
  <c r="S5501" i="6"/>
  <c r="S5493" i="6"/>
  <c r="S5465" i="6"/>
  <c r="Q5465" i="6" s="1"/>
  <c r="S5453" i="6"/>
  <c r="R5448" i="6"/>
  <c r="P5448" i="6" s="1"/>
  <c r="S5433" i="6"/>
  <c r="Q5433" i="6" s="1"/>
  <c r="S5429" i="6"/>
  <c r="O5425" i="6"/>
  <c r="S5417" i="6"/>
  <c r="Q5417" i="6" s="1"/>
  <c r="S5409" i="6"/>
  <c r="S5399" i="6"/>
  <c r="R5355" i="6"/>
  <c r="P5355" i="6" s="1"/>
  <c r="R5323" i="6"/>
  <c r="S5567" i="6"/>
  <c r="R5558" i="6"/>
  <c r="S5555" i="6"/>
  <c r="Q5555" i="6" s="1"/>
  <c r="R5553" i="6"/>
  <c r="R5550" i="6"/>
  <c r="T5524" i="6"/>
  <c r="S5513" i="6"/>
  <c r="Q5513" i="6" s="1"/>
  <c r="S5511" i="6"/>
  <c r="Q5511" i="6" s="1"/>
  <c r="S5508" i="6"/>
  <c r="R5506" i="6"/>
  <c r="S5504" i="6"/>
  <c r="Q5504" i="6" s="1"/>
  <c r="S5494" i="6"/>
  <c r="S5491" i="6"/>
  <c r="S5487" i="6"/>
  <c r="Q5487" i="6" s="1"/>
  <c r="S5475" i="6"/>
  <c r="S5467" i="6"/>
  <c r="S5454" i="6"/>
  <c r="T5412" i="6"/>
  <c r="T5136" i="6"/>
  <c r="O5136" i="6"/>
  <c r="S5573" i="6"/>
  <c r="Q5573" i="6" s="1"/>
  <c r="S5569" i="6"/>
  <c r="T5565" i="6"/>
  <c r="S5564" i="6"/>
  <c r="S5554" i="6"/>
  <c r="O5542" i="6"/>
  <c r="S5541" i="6"/>
  <c r="R5532" i="6"/>
  <c r="S5516" i="6"/>
  <c r="T5476" i="6"/>
  <c r="T5468" i="6"/>
  <c r="R5449" i="6"/>
  <c r="Q5447" i="6"/>
  <c r="S5441" i="6"/>
  <c r="Q5441" i="6" s="1"/>
  <c r="S5407" i="6"/>
  <c r="S5405" i="6"/>
  <c r="O5372" i="6"/>
  <c r="T5372" i="6"/>
  <c r="T5353" i="6"/>
  <c r="O5353" i="6"/>
  <c r="S5287" i="6"/>
  <c r="T5144" i="6"/>
  <c r="O5144" i="6"/>
  <c r="O5569" i="6"/>
  <c r="R5567" i="6"/>
  <c r="S5565" i="6"/>
  <c r="R5533" i="6"/>
  <c r="S5507" i="6"/>
  <c r="S5499" i="6"/>
  <c r="R5483" i="6"/>
  <c r="P5483" i="6" s="1"/>
  <c r="S5406" i="6"/>
  <c r="T5313" i="6"/>
  <c r="O5313" i="6"/>
  <c r="O5303" i="6"/>
  <c r="T5303" i="6"/>
  <c r="Q5249" i="6"/>
  <c r="S5223" i="6"/>
  <c r="T5187" i="6"/>
  <c r="O5187" i="6"/>
  <c r="S5571" i="6"/>
  <c r="Q5571" i="6" s="1"/>
  <c r="R5569" i="6"/>
  <c r="U5569" i="6" s="1"/>
  <c r="S5566" i="6"/>
  <c r="S5559" i="6"/>
  <c r="R5554" i="6"/>
  <c r="O5537" i="6"/>
  <c r="S5533" i="6"/>
  <c r="T5519" i="6"/>
  <c r="O5513" i="6"/>
  <c r="R5487" i="6"/>
  <c r="R5480" i="6"/>
  <c r="P5480" i="6" s="1"/>
  <c r="R5475" i="6"/>
  <c r="P5475" i="6" s="1"/>
  <c r="S5463" i="6"/>
  <c r="S5443" i="6"/>
  <c r="S5387" i="6"/>
  <c r="T5385" i="6"/>
  <c r="O5385" i="6"/>
  <c r="S5341" i="6"/>
  <c r="T5251" i="6"/>
  <c r="O5251" i="6"/>
  <c r="T5235" i="6"/>
  <c r="O5235" i="6"/>
  <c r="T5211" i="6"/>
  <c r="O5211" i="6"/>
  <c r="O5139" i="6"/>
  <c r="T5139" i="6"/>
  <c r="R5545" i="6"/>
  <c r="S5538" i="6"/>
  <c r="S5529" i="6"/>
  <c r="Q5529" i="6" s="1"/>
  <c r="R5461" i="6"/>
  <c r="T5444" i="6"/>
  <c r="S5437" i="6"/>
  <c r="S5425" i="6"/>
  <c r="Q5425" i="6" s="1"/>
  <c r="S5421" i="6"/>
  <c r="S5398" i="6"/>
  <c r="R5339" i="6"/>
  <c r="P5339" i="6" s="1"/>
  <c r="T5243" i="6"/>
  <c r="O5243" i="6"/>
  <c r="R5496" i="6"/>
  <c r="P5496" i="6" s="1"/>
  <c r="R5488" i="6"/>
  <c r="P5488" i="6" s="1"/>
  <c r="Q5472" i="6"/>
  <c r="S5459" i="6"/>
  <c r="Q5424" i="6"/>
  <c r="S5422" i="6"/>
  <c r="T5195" i="6"/>
  <c r="O5195" i="6"/>
  <c r="P5177" i="6"/>
  <c r="S5582" i="6"/>
  <c r="R5570" i="6"/>
  <c r="S5558" i="6"/>
  <c r="S5550" i="6"/>
  <c r="T5538" i="6"/>
  <c r="S5517" i="6"/>
  <c r="S5492" i="6"/>
  <c r="S5484" i="6"/>
  <c r="S5479" i="6"/>
  <c r="T5460" i="6"/>
  <c r="S5451" i="6"/>
  <c r="R5417" i="6"/>
  <c r="S5415" i="6"/>
  <c r="Q5415" i="6" s="1"/>
  <c r="R5237" i="6"/>
  <c r="P5237" i="6" s="1"/>
  <c r="R5385" i="6"/>
  <c r="R5377" i="6"/>
  <c r="S5376" i="6"/>
  <c r="Q5376" i="6" s="1"/>
  <c r="S5370" i="6"/>
  <c r="S5342" i="6"/>
  <c r="R5335" i="6"/>
  <c r="S5333" i="6"/>
  <c r="R5314" i="6"/>
  <c r="S5313" i="6"/>
  <c r="Q5313" i="6" s="1"/>
  <c r="S5303" i="6"/>
  <c r="T5279" i="6"/>
  <c r="S5277" i="6"/>
  <c r="R5276" i="6"/>
  <c r="P5276" i="6" s="1"/>
  <c r="R5269" i="6"/>
  <c r="P5269" i="6" s="1"/>
  <c r="S5243" i="6"/>
  <c r="S5206" i="6"/>
  <c r="T5177" i="6"/>
  <c r="U5177" i="6" s="1"/>
  <c r="O5177" i="6"/>
  <c r="R5165" i="6"/>
  <c r="O5155" i="6"/>
  <c r="T5155" i="6"/>
  <c r="Q5155" i="6" s="1"/>
  <c r="S5116" i="6"/>
  <c r="T5059" i="6"/>
  <c r="O5059" i="6"/>
  <c r="S5057" i="6"/>
  <c r="S5375" i="6"/>
  <c r="S5369" i="6"/>
  <c r="Q5369" i="6" s="1"/>
  <c r="T5364" i="6"/>
  <c r="S5361" i="6"/>
  <c r="R5357" i="6"/>
  <c r="O5345" i="6"/>
  <c r="R5344" i="6"/>
  <c r="T5301" i="6"/>
  <c r="S5271" i="6"/>
  <c r="R5266" i="6"/>
  <c r="P5266" i="6" s="1"/>
  <c r="T5238" i="6"/>
  <c r="S5205" i="6"/>
  <c r="R5178" i="6"/>
  <c r="O5171" i="6"/>
  <c r="T5171" i="6"/>
  <c r="Q5171" i="6" s="1"/>
  <c r="O5128" i="6"/>
  <c r="T5128" i="6"/>
  <c r="O5088" i="6"/>
  <c r="T5088" i="6"/>
  <c r="T5085" i="6"/>
  <c r="O5085" i="6"/>
  <c r="T5074" i="6"/>
  <c r="O5074" i="6"/>
  <c r="P5061" i="6"/>
  <c r="S5360" i="6"/>
  <c r="Q5360" i="6" s="1"/>
  <c r="S5353" i="6"/>
  <c r="R5347" i="6"/>
  <c r="P5347" i="6" s="1"/>
  <c r="R5342" i="6"/>
  <c r="R5322" i="6"/>
  <c r="S5321" i="6"/>
  <c r="S5309" i="6"/>
  <c r="S5307" i="6"/>
  <c r="Q5307" i="6" s="1"/>
  <c r="S5296" i="6"/>
  <c r="S5295" i="6"/>
  <c r="Q5295" i="6" s="1"/>
  <c r="T5294" i="6"/>
  <c r="Q5294" i="6" s="1"/>
  <c r="T5287" i="6"/>
  <c r="S5285" i="6"/>
  <c r="S5283" i="6"/>
  <c r="Q5283" i="6" s="1"/>
  <c r="Q5282" i="6"/>
  <c r="S5275" i="6"/>
  <c r="S5269" i="6"/>
  <c r="S5253" i="6"/>
  <c r="S5248" i="6"/>
  <c r="S5247" i="6"/>
  <c r="S5241" i="6"/>
  <c r="Q5241" i="6" s="1"/>
  <c r="S5197" i="6"/>
  <c r="S5190" i="6"/>
  <c r="Q5190" i="6" s="1"/>
  <c r="S5140" i="6"/>
  <c r="T5109" i="6"/>
  <c r="O5109" i="6"/>
  <c r="T5101" i="6"/>
  <c r="O5101" i="6"/>
  <c r="O4961" i="6"/>
  <c r="T4961" i="6"/>
  <c r="R5410" i="6"/>
  <c r="S5402" i="6"/>
  <c r="S5401" i="6"/>
  <c r="R5397" i="6"/>
  <c r="S5396" i="6"/>
  <c r="S5380" i="6"/>
  <c r="R5369" i="6"/>
  <c r="S5350" i="6"/>
  <c r="O5298" i="6"/>
  <c r="O5283" i="6"/>
  <c r="R5281" i="6"/>
  <c r="P5281" i="6" s="1"/>
  <c r="O5275" i="6"/>
  <c r="S5252" i="6"/>
  <c r="R5236" i="6"/>
  <c r="S5235" i="6"/>
  <c r="Q5235" i="6" s="1"/>
  <c r="T5230" i="6"/>
  <c r="Q5230" i="6" s="1"/>
  <c r="S5211" i="6"/>
  <c r="Q5211" i="6" s="1"/>
  <c r="T5206" i="6"/>
  <c r="S5196" i="6"/>
  <c r="S5187" i="6"/>
  <c r="O5178" i="6"/>
  <c r="T5178" i="6"/>
  <c r="Q5178" i="6" s="1"/>
  <c r="S5166" i="6"/>
  <c r="S5165" i="6"/>
  <c r="R5153" i="6"/>
  <c r="T5152" i="6"/>
  <c r="S5150" i="6"/>
  <c r="S5132" i="6"/>
  <c r="S5121" i="6"/>
  <c r="T5112" i="6"/>
  <c r="O5112" i="6"/>
  <c r="S5108" i="6"/>
  <c r="S5105" i="6"/>
  <c r="T5076" i="6"/>
  <c r="U5076" i="6" s="1"/>
  <c r="O5076" i="6"/>
  <c r="O5321" i="6"/>
  <c r="S5316" i="6"/>
  <c r="R5315" i="6"/>
  <c r="S5308" i="6"/>
  <c r="U5308" i="6" s="1"/>
  <c r="S5306" i="6"/>
  <c r="Q5306" i="6" s="1"/>
  <c r="S5304" i="6"/>
  <c r="Q5304" i="6" s="1"/>
  <c r="S5291" i="6"/>
  <c r="S5290" i="6"/>
  <c r="Q5290" i="6" s="1"/>
  <c r="S5279" i="6"/>
  <c r="S5259" i="6"/>
  <c r="S5258" i="6"/>
  <c r="Q5225" i="6"/>
  <c r="Q5209" i="6"/>
  <c r="R5197" i="6"/>
  <c r="P5197" i="6" s="1"/>
  <c r="R5191" i="6"/>
  <c r="S5185" i="6"/>
  <c r="Q5185" i="6" s="1"/>
  <c r="R5184" i="6"/>
  <c r="T5149" i="6"/>
  <c r="O5149" i="6"/>
  <c r="R5138" i="6"/>
  <c r="O5123" i="6"/>
  <c r="T5123" i="6"/>
  <c r="Q5123" i="6" s="1"/>
  <c r="T5117" i="6"/>
  <c r="O5117" i="6"/>
  <c r="O5115" i="6"/>
  <c r="T5115" i="6"/>
  <c r="S5097" i="6"/>
  <c r="T5096" i="6"/>
  <c r="O5096" i="6"/>
  <c r="S5084" i="6"/>
  <c r="T5078" i="6"/>
  <c r="O5078" i="6"/>
  <c r="R5048" i="6"/>
  <c r="S5326" i="6"/>
  <c r="S5314" i="6"/>
  <c r="Q5314" i="6" s="1"/>
  <c r="R5309" i="6"/>
  <c r="S5302" i="6"/>
  <c r="S5299" i="6"/>
  <c r="Q5299" i="6" s="1"/>
  <c r="R5289" i="6"/>
  <c r="P5289" i="6" s="1"/>
  <c r="S5276" i="6"/>
  <c r="S5267" i="6"/>
  <c r="Q5267" i="6" s="1"/>
  <c r="S5245" i="6"/>
  <c r="S5215" i="6"/>
  <c r="R5200" i="6"/>
  <c r="S5194" i="6"/>
  <c r="R5175" i="6"/>
  <c r="S5154" i="6"/>
  <c r="T5147" i="6"/>
  <c r="S5129" i="6"/>
  <c r="O5120" i="6"/>
  <c r="T5120" i="6"/>
  <c r="O5104" i="6"/>
  <c r="T5104" i="6"/>
  <c r="O5057" i="6"/>
  <c r="T5057" i="6"/>
  <c r="S5389" i="6"/>
  <c r="S5385" i="6"/>
  <c r="S5383" i="6"/>
  <c r="S5377" i="6"/>
  <c r="T5340" i="6"/>
  <c r="O5329" i="6"/>
  <c r="T5286" i="6"/>
  <c r="R5274" i="6"/>
  <c r="P5274" i="6" s="1"/>
  <c r="T5270" i="6"/>
  <c r="O5267" i="6"/>
  <c r="O5259" i="6"/>
  <c r="S5251" i="6"/>
  <c r="S5238" i="6"/>
  <c r="O5227" i="6"/>
  <c r="R5226" i="6"/>
  <c r="P5226" i="6" s="1"/>
  <c r="S5224" i="6"/>
  <c r="O5219" i="6"/>
  <c r="O5203" i="6"/>
  <c r="R5196" i="6"/>
  <c r="O5172" i="6"/>
  <c r="S5170" i="6"/>
  <c r="Q5170" i="6" s="1"/>
  <c r="T5165" i="6"/>
  <c r="O5165" i="6"/>
  <c r="R5161" i="6"/>
  <c r="T5141" i="6"/>
  <c r="O5141" i="6"/>
  <c r="O5131" i="6"/>
  <c r="T5131" i="6"/>
  <c r="O5107" i="6"/>
  <c r="T5107" i="6"/>
  <c r="O5065" i="6"/>
  <c r="T5065" i="6"/>
  <c r="Q5063" i="6"/>
  <c r="S5371" i="6"/>
  <c r="R5370" i="6"/>
  <c r="S5366" i="6"/>
  <c r="S5364" i="6"/>
  <c r="Q5364" i="6" s="1"/>
  <c r="S5363" i="6"/>
  <c r="S5345" i="6"/>
  <c r="Q5345" i="6" s="1"/>
  <c r="Q5322" i="6"/>
  <c r="R5305" i="6"/>
  <c r="S5298" i="6"/>
  <c r="Q5298" i="6" s="1"/>
  <c r="R5258" i="6"/>
  <c r="S5237" i="6"/>
  <c r="S5213" i="6"/>
  <c r="R5202" i="6"/>
  <c r="P5202" i="6" s="1"/>
  <c r="S5181" i="6"/>
  <c r="Q5168" i="6"/>
  <c r="O5167" i="6"/>
  <c r="T5167" i="6"/>
  <c r="O5159" i="6"/>
  <c r="T5159" i="6"/>
  <c r="T5157" i="6"/>
  <c r="O5157" i="6"/>
  <c r="T5125" i="6"/>
  <c r="O5125" i="6"/>
  <c r="Q5076" i="6"/>
  <c r="O5073" i="6"/>
  <c r="T5073" i="6"/>
  <c r="Q5047" i="6"/>
  <c r="Q5031" i="6"/>
  <c r="S5158" i="6"/>
  <c r="S5126" i="6"/>
  <c r="S5089" i="6"/>
  <c r="O4980" i="6"/>
  <c r="T4980" i="6"/>
  <c r="T4964" i="6"/>
  <c r="O4964" i="6"/>
  <c r="O4940" i="6"/>
  <c r="T4940" i="6"/>
  <c r="T4893" i="6"/>
  <c r="O4893" i="6"/>
  <c r="O4892" i="6"/>
  <c r="T4892" i="6"/>
  <c r="T4901" i="6"/>
  <c r="O4901" i="6"/>
  <c r="S5120" i="6"/>
  <c r="Q5120" i="6" s="1"/>
  <c r="S5110" i="6"/>
  <c r="S5109" i="6"/>
  <c r="R5109" i="6"/>
  <c r="S5078" i="6"/>
  <c r="O5001" i="6"/>
  <c r="T5001" i="6"/>
  <c r="O4989" i="6"/>
  <c r="T4989" i="6"/>
  <c r="S4962" i="6"/>
  <c r="Q4962" i="6" s="1"/>
  <c r="S4904" i="6"/>
  <c r="R5156" i="6"/>
  <c r="P5156" i="6" s="1"/>
  <c r="S5138" i="6"/>
  <c r="R5137" i="6"/>
  <c r="S5125" i="6"/>
  <c r="R5125" i="6"/>
  <c r="S5114" i="6"/>
  <c r="R5089" i="6"/>
  <c r="T5079" i="6"/>
  <c r="T5071" i="6"/>
  <c r="T5049" i="6"/>
  <c r="T5038" i="6"/>
  <c r="Q5038" i="6" s="1"/>
  <c r="O4993" i="6"/>
  <c r="T4993" i="6"/>
  <c r="O4985" i="6"/>
  <c r="T4985" i="6"/>
  <c r="S4964" i="6"/>
  <c r="S5164" i="6"/>
  <c r="Q5164" i="6" s="1"/>
  <c r="S5157" i="6"/>
  <c r="S5133" i="6"/>
  <c r="Q5133" i="6" s="1"/>
  <c r="R5133" i="6"/>
  <c r="S5128" i="6"/>
  <c r="R5086" i="6"/>
  <c r="S5074" i="6"/>
  <c r="Q5074" i="6" s="1"/>
  <c r="T5067" i="6"/>
  <c r="S5067" i="6"/>
  <c r="S5065" i="6"/>
  <c r="R5063" i="6"/>
  <c r="S5051" i="6"/>
  <c r="R5051" i="6"/>
  <c r="R5019" i="6"/>
  <c r="S5015" i="6"/>
  <c r="Q5015" i="6" s="1"/>
  <c r="O4977" i="6"/>
  <c r="T4977" i="6"/>
  <c r="R4955" i="6"/>
  <c r="P4955" i="6" s="1"/>
  <c r="S4952" i="6"/>
  <c r="T4949" i="6"/>
  <c r="O4949" i="6"/>
  <c r="T4909" i="6"/>
  <c r="O4909" i="6"/>
  <c r="O4884" i="6"/>
  <c r="T4884" i="6"/>
  <c r="S5174" i="6"/>
  <c r="S5172" i="6"/>
  <c r="Q5172" i="6" s="1"/>
  <c r="O5133" i="6"/>
  <c r="R5102" i="6"/>
  <c r="S5098" i="6"/>
  <c r="S5088" i="6"/>
  <c r="S5086" i="6"/>
  <c r="S5082" i="6"/>
  <c r="S5070" i="6"/>
  <c r="O4998" i="6"/>
  <c r="T4998" i="6"/>
  <c r="S4973" i="6"/>
  <c r="Q4973" i="6" s="1"/>
  <c r="S4936" i="6"/>
  <c r="S5141" i="6"/>
  <c r="S5118" i="6"/>
  <c r="S5117" i="6"/>
  <c r="R5117" i="6"/>
  <c r="S5102" i="6"/>
  <c r="S5090" i="6"/>
  <c r="R5080" i="6"/>
  <c r="P5080" i="6" s="1"/>
  <c r="S5064" i="6"/>
  <c r="S5060" i="6"/>
  <c r="S5058" i="6"/>
  <c r="Q5058" i="6" s="1"/>
  <c r="S5053" i="6"/>
  <c r="S5007" i="6"/>
  <c r="R4970" i="6"/>
  <c r="P4970" i="6" s="1"/>
  <c r="T4969" i="6"/>
  <c r="Q4969" i="6" s="1"/>
  <c r="O4948" i="6"/>
  <c r="T4948" i="6"/>
  <c r="S4890" i="6"/>
  <c r="S5180" i="6"/>
  <c r="O5164" i="6"/>
  <c r="R5105" i="6"/>
  <c r="P5105" i="6" s="1"/>
  <c r="S5094" i="6"/>
  <c r="S5093" i="6"/>
  <c r="R5070" i="6"/>
  <c r="T5061" i="6"/>
  <c r="U5061" i="6" s="1"/>
  <c r="O5009" i="6"/>
  <c r="T5009" i="6"/>
  <c r="R5005" i="6"/>
  <c r="T4995" i="6"/>
  <c r="O4995" i="6"/>
  <c r="T4987" i="6"/>
  <c r="O4987" i="6"/>
  <c r="S4976" i="6"/>
  <c r="Q4976" i="6" s="1"/>
  <c r="R4975" i="6"/>
  <c r="T4965" i="6"/>
  <c r="O4965" i="6"/>
  <c r="T4885" i="6"/>
  <c r="O4885" i="6"/>
  <c r="S5021" i="6"/>
  <c r="R4994" i="6"/>
  <c r="P4994" i="6" s="1"/>
  <c r="R4981" i="6"/>
  <c r="S4960" i="6"/>
  <c r="S4953" i="6"/>
  <c r="Q4953" i="6" s="1"/>
  <c r="S4949" i="6"/>
  <c r="S4940" i="6"/>
  <c r="Q4940" i="6" s="1"/>
  <c r="S4921" i="6"/>
  <c r="S4913" i="6"/>
  <c r="O4882" i="6"/>
  <c r="T4882" i="6"/>
  <c r="Q4882" i="6" s="1"/>
  <c r="R4871" i="6"/>
  <c r="P4871" i="6" s="1"/>
  <c r="U5034" i="6"/>
  <c r="R4984" i="6"/>
  <c r="P4984" i="6" s="1"/>
  <c r="S4972" i="6"/>
  <c r="Q4972" i="6" s="1"/>
  <c r="S4956" i="6"/>
  <c r="S4933" i="6"/>
  <c r="S4909" i="6"/>
  <c r="T4898" i="6"/>
  <c r="Q4898" i="6" s="1"/>
  <c r="T4888" i="6"/>
  <c r="Q4888" i="6" s="1"/>
  <c r="S4885" i="6"/>
  <c r="Q4885" i="6" s="1"/>
  <c r="S4870" i="6"/>
  <c r="P5034" i="6"/>
  <c r="T5030" i="6"/>
  <c r="Q5030" i="6" s="1"/>
  <c r="T5021" i="6"/>
  <c r="T5013" i="6"/>
  <c r="S5006" i="6"/>
  <c r="S5003" i="6"/>
  <c r="Q5003" i="6" s="1"/>
  <c r="S4990" i="6"/>
  <c r="S4978" i="6"/>
  <c r="T4972" i="6"/>
  <c r="S4967" i="6"/>
  <c r="S4961" i="6"/>
  <c r="S4957" i="6"/>
  <c r="Q4957" i="6" s="1"/>
  <c r="T4956" i="6"/>
  <c r="S4943" i="6"/>
  <c r="S4941" i="6"/>
  <c r="Q4941" i="6" s="1"/>
  <c r="R4936" i="6"/>
  <c r="S4929" i="6"/>
  <c r="T4920" i="6"/>
  <c r="S4914" i="6"/>
  <c r="R4913" i="6"/>
  <c r="R4902" i="6"/>
  <c r="S4892" i="6"/>
  <c r="Q4892" i="6" s="1"/>
  <c r="Q4871" i="6"/>
  <c r="S4869" i="6"/>
  <c r="S4859" i="6"/>
  <c r="O5034" i="6"/>
  <c r="T5033" i="6"/>
  <c r="O5003" i="6"/>
  <c r="R4953" i="6"/>
  <c r="S4930" i="6"/>
  <c r="T4929" i="6"/>
  <c r="T4927" i="6"/>
  <c r="O4924" i="6"/>
  <c r="O4916" i="6"/>
  <c r="T4913" i="6"/>
  <c r="R4900" i="6"/>
  <c r="R4892" i="6"/>
  <c r="T4890" i="6"/>
  <c r="T4880" i="6"/>
  <c r="R4877" i="6"/>
  <c r="P4877" i="6" s="1"/>
  <c r="S4873" i="6"/>
  <c r="S4867" i="6"/>
  <c r="O4849" i="6"/>
  <c r="T4849" i="6"/>
  <c r="R5024" i="6"/>
  <c r="S5002" i="6"/>
  <c r="S4995" i="6"/>
  <c r="S4989" i="6"/>
  <c r="S4986" i="6"/>
  <c r="Q4986" i="6" s="1"/>
  <c r="Q4980" i="6"/>
  <c r="S4975" i="6"/>
  <c r="R4949" i="6"/>
  <c r="P4949" i="6" s="1"/>
  <c r="S4946" i="6"/>
  <c r="Q4946" i="6" s="1"/>
  <c r="S4938" i="6"/>
  <c r="Q4938" i="6" s="1"/>
  <c r="S4906" i="6"/>
  <c r="Q4906" i="6" s="1"/>
  <c r="S4894" i="6"/>
  <c r="Q4894" i="6" s="1"/>
  <c r="T4877" i="6"/>
  <c r="O4877" i="6"/>
  <c r="R4866" i="6"/>
  <c r="S5043" i="6"/>
  <c r="R5031" i="6"/>
  <c r="U5031" i="6" s="1"/>
  <c r="S5008" i="6"/>
  <c r="T5006" i="6"/>
  <c r="T4990" i="6"/>
  <c r="S4988" i="6"/>
  <c r="S4981" i="6"/>
  <c r="Q4981" i="6" s="1"/>
  <c r="S4970" i="6"/>
  <c r="Q4970" i="6" s="1"/>
  <c r="T4952" i="6"/>
  <c r="S4951" i="6"/>
  <c r="R4944" i="6"/>
  <c r="S4928" i="6"/>
  <c r="Q4928" i="6" s="1"/>
  <c r="S4918" i="6"/>
  <c r="U4918" i="6" s="1"/>
  <c r="R4885" i="6"/>
  <c r="P4885" i="6" s="1"/>
  <c r="S4881" i="6"/>
  <c r="R4873" i="6"/>
  <c r="R4868" i="6"/>
  <c r="O4865" i="6"/>
  <c r="T4865" i="6"/>
  <c r="S4856" i="6"/>
  <c r="T5025" i="6"/>
  <c r="S5024" i="6"/>
  <c r="S5019" i="6"/>
  <c r="Q5019" i="6" s="1"/>
  <c r="T5017" i="6"/>
  <c r="S5011" i="6"/>
  <c r="Q5011" i="6" s="1"/>
  <c r="S4945" i="6"/>
  <c r="Q4945" i="6" s="1"/>
  <c r="R4899" i="6"/>
  <c r="O4894" i="6"/>
  <c r="T4876" i="6"/>
  <c r="Q4789" i="6"/>
  <c r="S4717" i="6"/>
  <c r="S4910" i="6"/>
  <c r="Q4910" i="6" s="1"/>
  <c r="S4902" i="6"/>
  <c r="Q4902" i="6" s="1"/>
  <c r="S4886" i="6"/>
  <c r="Q4886" i="6" s="1"/>
  <c r="O4873" i="6"/>
  <c r="T4873" i="6"/>
  <c r="S4872" i="6"/>
  <c r="S4793" i="6"/>
  <c r="R4783" i="6"/>
  <c r="S4743" i="6"/>
  <c r="O4723" i="6"/>
  <c r="T4723" i="6"/>
  <c r="S4841" i="6"/>
  <c r="S4803" i="6"/>
  <c r="Q4803" i="6" s="1"/>
  <c r="R4780" i="6"/>
  <c r="S4741" i="6"/>
  <c r="S4728" i="6"/>
  <c r="R4645" i="6"/>
  <c r="P4645" i="6" s="1"/>
  <c r="S4807" i="6"/>
  <c r="R4807" i="6"/>
  <c r="S4792" i="6"/>
  <c r="O4790" i="6"/>
  <c r="S4784" i="6"/>
  <c r="O4774" i="6"/>
  <c r="O4766" i="6"/>
  <c r="Q4742" i="6"/>
  <c r="R4730" i="6"/>
  <c r="P4730" i="6" s="1"/>
  <c r="S4723" i="6"/>
  <c r="O4695" i="6"/>
  <c r="T4695" i="6"/>
  <c r="T4659" i="6"/>
  <c r="O4659" i="6"/>
  <c r="S4835" i="6"/>
  <c r="R4832" i="6"/>
  <c r="P4832" i="6" s="1"/>
  <c r="S4813" i="6"/>
  <c r="Q4813" i="6" s="1"/>
  <c r="S4805" i="6"/>
  <c r="Q4805" i="6" s="1"/>
  <c r="S4799" i="6"/>
  <c r="S4794" i="6"/>
  <c r="S4751" i="6"/>
  <c r="R4741" i="6"/>
  <c r="P4741" i="6" s="1"/>
  <c r="S4733" i="6"/>
  <c r="S4725" i="6"/>
  <c r="R4715" i="6"/>
  <c r="R4714" i="6"/>
  <c r="T4699" i="6"/>
  <c r="S4699" i="6"/>
  <c r="O4608" i="6"/>
  <c r="T4608" i="6"/>
  <c r="S4868" i="6"/>
  <c r="Q4868" i="6" s="1"/>
  <c r="S4860" i="6"/>
  <c r="S4820" i="6"/>
  <c r="T4793" i="6"/>
  <c r="R4787" i="6"/>
  <c r="T4785" i="6"/>
  <c r="R4784" i="6"/>
  <c r="P4784" i="6" s="1"/>
  <c r="S4783" i="6"/>
  <c r="R4779" i="6"/>
  <c r="T4777" i="6"/>
  <c r="S4768" i="6"/>
  <c r="S4759" i="6"/>
  <c r="S4737" i="6"/>
  <c r="Q4737" i="6" s="1"/>
  <c r="S4704" i="6"/>
  <c r="R4703" i="6"/>
  <c r="S4698" i="6"/>
  <c r="R4697" i="6"/>
  <c r="P4697" i="6" s="1"/>
  <c r="T4852" i="6"/>
  <c r="Q4852" i="6" s="1"/>
  <c r="S4827" i="6"/>
  <c r="S4825" i="6"/>
  <c r="Q4821" i="6"/>
  <c r="S4795" i="6"/>
  <c r="S4787" i="6"/>
  <c r="Q4787" i="6" s="1"/>
  <c r="S4779" i="6"/>
  <c r="Q4779" i="6" s="1"/>
  <c r="S4775" i="6"/>
  <c r="S4763" i="6"/>
  <c r="Q4763" i="6" s="1"/>
  <c r="S4756" i="6"/>
  <c r="S4738" i="6"/>
  <c r="R4727" i="6"/>
  <c r="P4727" i="6" s="1"/>
  <c r="R4723" i="6"/>
  <c r="S4721" i="6"/>
  <c r="Q4721" i="6" s="1"/>
  <c r="S4696" i="6"/>
  <c r="O4679" i="6"/>
  <c r="T4679" i="6"/>
  <c r="R4860" i="6"/>
  <c r="S4851" i="6"/>
  <c r="S4845" i="6"/>
  <c r="Q4845" i="6" s="1"/>
  <c r="S4829" i="6"/>
  <c r="Q4829" i="6" s="1"/>
  <c r="S4774" i="6"/>
  <c r="Q4774" i="6" s="1"/>
  <c r="S4767" i="6"/>
  <c r="S4753" i="6"/>
  <c r="R4753" i="6"/>
  <c r="S4720" i="6"/>
  <c r="S4695" i="6"/>
  <c r="Q4695" i="6" s="1"/>
  <c r="S4585" i="6"/>
  <c r="T4860" i="6"/>
  <c r="S4854" i="6"/>
  <c r="S4847" i="6"/>
  <c r="T4825" i="6"/>
  <c r="S4823" i="6"/>
  <c r="R4821" i="6"/>
  <c r="P4821" i="6" s="1"/>
  <c r="S4810" i="6"/>
  <c r="S4800" i="6"/>
  <c r="S4788" i="6"/>
  <c r="S4764" i="6"/>
  <c r="S4748" i="6"/>
  <c r="T4747" i="6"/>
  <c r="S4739" i="6"/>
  <c r="Q4739" i="6" s="1"/>
  <c r="S4731" i="6"/>
  <c r="Q4731" i="6" s="1"/>
  <c r="T4707" i="6"/>
  <c r="S4707" i="6"/>
  <c r="Q4707" i="6" s="1"/>
  <c r="S4687" i="6"/>
  <c r="Q4687" i="6" s="1"/>
  <c r="T4651" i="6"/>
  <c r="U4651" i="6" s="1"/>
  <c r="O4651" i="6"/>
  <c r="S4632" i="6"/>
  <c r="S4880" i="6"/>
  <c r="S4878" i="6"/>
  <c r="S4863" i="6"/>
  <c r="O4838" i="6"/>
  <c r="O4814" i="6"/>
  <c r="O4798" i="6"/>
  <c r="S4778" i="6"/>
  <c r="T4750" i="6"/>
  <c r="S4740" i="6"/>
  <c r="R4738" i="6"/>
  <c r="S4715" i="6"/>
  <c r="Q4715" i="6" s="1"/>
  <c r="R4711" i="6"/>
  <c r="O4691" i="6"/>
  <c r="R4684" i="6"/>
  <c r="T4665" i="6"/>
  <c r="Q4665" i="6" s="1"/>
  <c r="O4665" i="6"/>
  <c r="T4639" i="6"/>
  <c r="O4639" i="6"/>
  <c r="Q4667" i="6"/>
  <c r="S4664" i="6"/>
  <c r="S4662" i="6"/>
  <c r="S4654" i="6"/>
  <c r="S4650" i="6"/>
  <c r="S4648" i="6"/>
  <c r="S4644" i="6"/>
  <c r="S4636" i="6"/>
  <c r="T4631" i="6"/>
  <c r="R4610" i="6"/>
  <c r="S4591" i="6"/>
  <c r="U4591" i="6" s="1"/>
  <c r="S4589" i="6"/>
  <c r="Q4589" i="6" s="1"/>
  <c r="S4561" i="6"/>
  <c r="U4556" i="6"/>
  <c r="T4552" i="6"/>
  <c r="S4534" i="6"/>
  <c r="T4520" i="6"/>
  <c r="O4520" i="6"/>
  <c r="T4512" i="6"/>
  <c r="O4512" i="6"/>
  <c r="T4285" i="6"/>
  <c r="O4285" i="6"/>
  <c r="S4686" i="6"/>
  <c r="Q4686" i="6" s="1"/>
  <c r="S4683" i="6"/>
  <c r="Q4683" i="6" s="1"/>
  <c r="S4679" i="6"/>
  <c r="O4667" i="6"/>
  <c r="S4659" i="6"/>
  <c r="O4657" i="6"/>
  <c r="S4656" i="6"/>
  <c r="S4626" i="6"/>
  <c r="S4608" i="6"/>
  <c r="S4575" i="6"/>
  <c r="S4573" i="6"/>
  <c r="Q4573" i="6" s="1"/>
  <c r="T4513" i="6"/>
  <c r="O4513" i="6"/>
  <c r="S4669" i="6"/>
  <c r="S4616" i="6"/>
  <c r="S4601" i="6"/>
  <c r="Q4601" i="6" s="1"/>
  <c r="S4593" i="6"/>
  <c r="Q4593" i="6" s="1"/>
  <c r="S4588" i="6"/>
  <c r="Q4588" i="6" s="1"/>
  <c r="R4574" i="6"/>
  <c r="S4551" i="6"/>
  <c r="S4543" i="6"/>
  <c r="S4541" i="6"/>
  <c r="Q4541" i="6" s="1"/>
  <c r="S4525" i="6"/>
  <c r="S4691" i="6"/>
  <c r="Q4691" i="6" s="1"/>
  <c r="T4670" i="6"/>
  <c r="T4662" i="6"/>
  <c r="R4656" i="6"/>
  <c r="T4654" i="6"/>
  <c r="R4650" i="6"/>
  <c r="P4650" i="6" s="1"/>
  <c r="R4625" i="6"/>
  <c r="S4623" i="6"/>
  <c r="S4620" i="6"/>
  <c r="Q4620" i="6" s="1"/>
  <c r="S4613" i="6"/>
  <c r="Q4613" i="6" s="1"/>
  <c r="R4604" i="6"/>
  <c r="O4589" i="6"/>
  <c r="R4577" i="6"/>
  <c r="P4577" i="6" s="1"/>
  <c r="R4573" i="6"/>
  <c r="S4565" i="6"/>
  <c r="Q4565" i="6" s="1"/>
  <c r="T4560" i="6"/>
  <c r="S4560" i="6"/>
  <c r="S4557" i="6"/>
  <c r="S4554" i="6"/>
  <c r="T4536" i="6"/>
  <c r="S4535" i="6"/>
  <c r="O4527" i="6"/>
  <c r="S4517" i="6"/>
  <c r="Q4512" i="6"/>
  <c r="T4456" i="6"/>
  <c r="Q4456" i="6" s="1"/>
  <c r="O4456" i="6"/>
  <c r="R4666" i="6"/>
  <c r="P4666" i="6" s="1"/>
  <c r="S4640" i="6"/>
  <c r="S4622" i="6"/>
  <c r="S4615" i="6"/>
  <c r="S4580" i="6"/>
  <c r="S4579" i="6"/>
  <c r="Q4577" i="6"/>
  <c r="T4497" i="6"/>
  <c r="O4497" i="6"/>
  <c r="T4457" i="6"/>
  <c r="Q4457" i="6" s="1"/>
  <c r="O4457" i="6"/>
  <c r="R4682" i="6"/>
  <c r="P4682" i="6" s="1"/>
  <c r="S4678" i="6"/>
  <c r="Q4678" i="6" s="1"/>
  <c r="S4653" i="6"/>
  <c r="T4647" i="6"/>
  <c r="Q4647" i="6" s="1"/>
  <c r="T4642" i="6"/>
  <c r="Q4642" i="6" s="1"/>
  <c r="S4605" i="6"/>
  <c r="Q4605" i="6" s="1"/>
  <c r="T4600" i="6"/>
  <c r="S4600" i="6"/>
  <c r="T4592" i="6"/>
  <c r="S4592" i="6"/>
  <c r="S4569" i="6"/>
  <c r="Q4564" i="6"/>
  <c r="S4559" i="6"/>
  <c r="R4557" i="6"/>
  <c r="T4496" i="6"/>
  <c r="O4496" i="6"/>
  <c r="O4472" i="6"/>
  <c r="S4675" i="6"/>
  <c r="Q4675" i="6" s="1"/>
  <c r="T4671" i="6"/>
  <c r="Q4671" i="6" s="1"/>
  <c r="T4663" i="6"/>
  <c r="Q4663" i="6" s="1"/>
  <c r="T4655" i="6"/>
  <c r="Q4655" i="6" s="1"/>
  <c r="S4646" i="6"/>
  <c r="O4620" i="6"/>
  <c r="S4618" i="6"/>
  <c r="S4609" i="6"/>
  <c r="Q4609" i="6" s="1"/>
  <c r="S4597" i="6"/>
  <c r="R4567" i="6"/>
  <c r="P4567" i="6" s="1"/>
  <c r="O4565" i="6"/>
  <c r="R4558" i="6"/>
  <c r="T4544" i="6"/>
  <c r="T4489" i="6"/>
  <c r="O4489" i="6"/>
  <c r="O4481" i="6"/>
  <c r="S4680" i="6"/>
  <c r="S4677" i="6"/>
  <c r="R4624" i="6"/>
  <c r="R4605" i="6"/>
  <c r="S4599" i="6"/>
  <c r="S4552" i="6"/>
  <c r="S4537" i="6"/>
  <c r="Q4537" i="6" s="1"/>
  <c r="T4260" i="6"/>
  <c r="O4260" i="6"/>
  <c r="T4508" i="6"/>
  <c r="S4507" i="6"/>
  <c r="O4504" i="6"/>
  <c r="S4499" i="6"/>
  <c r="T4492" i="6"/>
  <c r="S4491" i="6"/>
  <c r="S4475" i="6"/>
  <c r="O4465" i="6"/>
  <c r="O4460" i="6"/>
  <c r="T4460" i="6"/>
  <c r="O4441" i="6"/>
  <c r="T4441" i="6"/>
  <c r="T4375" i="6"/>
  <c r="O4375" i="6"/>
  <c r="T4296" i="6"/>
  <c r="O4296" i="6"/>
  <c r="S4529" i="6"/>
  <c r="Q4529" i="6" s="1"/>
  <c r="R4516" i="6"/>
  <c r="S4515" i="6"/>
  <c r="R4498" i="6"/>
  <c r="T4470" i="6"/>
  <c r="O4470" i="6"/>
  <c r="T4383" i="6"/>
  <c r="O4383" i="6"/>
  <c r="T4359" i="6"/>
  <c r="O4359" i="6"/>
  <c r="T4350" i="6"/>
  <c r="O4350" i="6"/>
  <c r="S4553" i="6"/>
  <c r="Q4553" i="6" s="1"/>
  <c r="S4549" i="6"/>
  <c r="S4526" i="6"/>
  <c r="S4509" i="6"/>
  <c r="S4505" i="6"/>
  <c r="S4450" i="6"/>
  <c r="S4431" i="6"/>
  <c r="Q4431" i="6" s="1"/>
  <c r="S4382" i="6"/>
  <c r="S4545" i="6"/>
  <c r="Q4545" i="6" s="1"/>
  <c r="S4497" i="6"/>
  <c r="R4495" i="6"/>
  <c r="S4493" i="6"/>
  <c r="T4484" i="6"/>
  <c r="S4483" i="6"/>
  <c r="S4454" i="6"/>
  <c r="Q4454" i="6" s="1"/>
  <c r="O4449" i="6"/>
  <c r="T4449" i="6"/>
  <c r="Q4449" i="6" s="1"/>
  <c r="S4445" i="6"/>
  <c r="Q4412" i="6"/>
  <c r="S4387" i="6"/>
  <c r="O4364" i="6"/>
  <c r="T4364" i="6"/>
  <c r="S4513" i="6"/>
  <c r="T4480" i="6"/>
  <c r="O4480" i="6"/>
  <c r="Q4472" i="6"/>
  <c r="S4461" i="6"/>
  <c r="S4521" i="6"/>
  <c r="S4506" i="6"/>
  <c r="S4500" i="6"/>
  <c r="Q4500" i="6" s="1"/>
  <c r="R4487" i="6"/>
  <c r="S4481" i="6"/>
  <c r="Q4470" i="6"/>
  <c r="S4462" i="6"/>
  <c r="Q4462" i="6" s="1"/>
  <c r="R4455" i="6"/>
  <c r="O4393" i="6"/>
  <c r="T4393" i="6"/>
  <c r="R4385" i="6"/>
  <c r="P4385" i="6" s="1"/>
  <c r="S4547" i="6"/>
  <c r="S4508" i="6"/>
  <c r="S4498" i="6"/>
  <c r="R4497" i="6"/>
  <c r="S4476" i="6"/>
  <c r="Q4476" i="6" s="1"/>
  <c r="T4473" i="6"/>
  <c r="O4473" i="6"/>
  <c r="R4471" i="6"/>
  <c r="U4456" i="6"/>
  <c r="S4427" i="6"/>
  <c r="S4413" i="6"/>
  <c r="T4382" i="6"/>
  <c r="O4382" i="6"/>
  <c r="T4374" i="6"/>
  <c r="O4374" i="6"/>
  <c r="R4409" i="6"/>
  <c r="R4382" i="6"/>
  <c r="O4185" i="6"/>
  <c r="T4185" i="6"/>
  <c r="Q4185" i="6" s="1"/>
  <c r="S4466" i="6"/>
  <c r="R4464" i="6"/>
  <c r="P4464" i="6" s="1"/>
  <c r="S4463" i="6"/>
  <c r="R4457" i="6"/>
  <c r="R4446" i="6"/>
  <c r="Q4436" i="6"/>
  <c r="R4426" i="6"/>
  <c r="S4425" i="6"/>
  <c r="T4419" i="6"/>
  <c r="T4411" i="6"/>
  <c r="S4395" i="6"/>
  <c r="R4379" i="6"/>
  <c r="P4379" i="6" s="1"/>
  <c r="S4376" i="6"/>
  <c r="Q4376" i="6" s="1"/>
  <c r="O4288" i="6"/>
  <c r="T4288" i="6"/>
  <c r="T4261" i="6"/>
  <c r="O4261" i="6"/>
  <c r="T4230" i="6"/>
  <c r="Q4230" i="6" s="1"/>
  <c r="O4230" i="6"/>
  <c r="S4468" i="6"/>
  <c r="Q4468" i="6" s="1"/>
  <c r="O4464" i="6"/>
  <c r="S4453" i="6"/>
  <c r="S4440" i="6"/>
  <c r="Q4440" i="6" s="1"/>
  <c r="S4434" i="6"/>
  <c r="S4432" i="6"/>
  <c r="S4426" i="6"/>
  <c r="S4418" i="6"/>
  <c r="S4416" i="6"/>
  <c r="S4415" i="6"/>
  <c r="Q4415" i="6" s="1"/>
  <c r="S4408" i="6"/>
  <c r="S4397" i="6"/>
  <c r="R4393" i="6"/>
  <c r="S4371" i="6"/>
  <c r="S4366" i="6"/>
  <c r="Q4366" i="6" s="1"/>
  <c r="S4356" i="6"/>
  <c r="S4322" i="6"/>
  <c r="S4316" i="6"/>
  <c r="Q4316" i="6" s="1"/>
  <c r="T4312" i="6"/>
  <c r="O4312" i="6"/>
  <c r="S4308" i="6"/>
  <c r="Q4308" i="6" s="1"/>
  <c r="O4256" i="6"/>
  <c r="T4256" i="6"/>
  <c r="R4472" i="6"/>
  <c r="P4472" i="6" s="1"/>
  <c r="S4458" i="6"/>
  <c r="R4449" i="6"/>
  <c r="S4430" i="6"/>
  <c r="S4401" i="6"/>
  <c r="S4400" i="6"/>
  <c r="Q4400" i="6" s="1"/>
  <c r="T4395" i="6"/>
  <c r="S4368" i="6"/>
  <c r="O4367" i="6"/>
  <c r="T4342" i="6"/>
  <c r="O4342" i="6"/>
  <c r="S4292" i="6"/>
  <c r="Q4292" i="6" s="1"/>
  <c r="S4287" i="6"/>
  <c r="S4474" i="6"/>
  <c r="S4465" i="6"/>
  <c r="Q4465" i="6" s="1"/>
  <c r="R4463" i="6"/>
  <c r="R4416" i="6"/>
  <c r="O4366" i="6"/>
  <c r="U4360" i="6"/>
  <c r="S4324" i="6"/>
  <c r="S4442" i="6"/>
  <c r="Q4420" i="6"/>
  <c r="S4384" i="6"/>
  <c r="S4380" i="6"/>
  <c r="R4376" i="6"/>
  <c r="S4459" i="6"/>
  <c r="S4448" i="6"/>
  <c r="Q4448" i="6" s="1"/>
  <c r="S4404" i="6"/>
  <c r="Q4404" i="6" s="1"/>
  <c r="T4358" i="6"/>
  <c r="O4358" i="6"/>
  <c r="T4337" i="6"/>
  <c r="O4337" i="6"/>
  <c r="S4298" i="6"/>
  <c r="S4361" i="6"/>
  <c r="Q4361" i="6" s="1"/>
  <c r="S4346" i="6"/>
  <c r="S4335" i="6"/>
  <c r="R4333" i="6"/>
  <c r="P4333" i="6" s="1"/>
  <c r="S4326" i="6"/>
  <c r="Q4326" i="6" s="1"/>
  <c r="Q4276" i="6"/>
  <c r="Q4252" i="6"/>
  <c r="S4363" i="6"/>
  <c r="S4353" i="6"/>
  <c r="Q4353" i="6" s="1"/>
  <c r="R4349" i="6"/>
  <c r="S4338" i="6"/>
  <c r="S4327" i="6"/>
  <c r="R4324" i="6"/>
  <c r="R4311" i="6"/>
  <c r="P4311" i="6" s="1"/>
  <c r="O4309" i="6"/>
  <c r="S4290" i="6"/>
  <c r="S4286" i="6"/>
  <c r="Q4286" i="6" s="1"/>
  <c r="S4269" i="6"/>
  <c r="S4264" i="6"/>
  <c r="T4229" i="6"/>
  <c r="O4229" i="6"/>
  <c r="O4219" i="6"/>
  <c r="T4219" i="6"/>
  <c r="O4201" i="6"/>
  <c r="T4201" i="6"/>
  <c r="Q4201" i="6" s="1"/>
  <c r="O4187" i="6"/>
  <c r="T4187" i="6"/>
  <c r="O4141" i="6"/>
  <c r="T4141" i="6"/>
  <c r="S4358" i="6"/>
  <c r="S4334" i="6"/>
  <c r="Q4334" i="6" s="1"/>
  <c r="R4328" i="6"/>
  <c r="S4321" i="6"/>
  <c r="Q4321" i="6" s="1"/>
  <c r="S4311" i="6"/>
  <c r="R4307" i="6"/>
  <c r="T4304" i="6"/>
  <c r="S4304" i="6"/>
  <c r="R4292" i="6"/>
  <c r="S4285" i="6"/>
  <c r="Q4285" i="6" s="1"/>
  <c r="S4284" i="6"/>
  <c r="Q4284" i="6" s="1"/>
  <c r="R4246" i="6"/>
  <c r="O4215" i="6"/>
  <c r="T4215" i="6"/>
  <c r="O4207" i="6"/>
  <c r="T4207" i="6"/>
  <c r="Q4352" i="6"/>
  <c r="R4351" i="6"/>
  <c r="P4351" i="6" s="1"/>
  <c r="T4328" i="6"/>
  <c r="S4325" i="6"/>
  <c r="S4317" i="6"/>
  <c r="Q4317" i="6" s="1"/>
  <c r="R4313" i="6"/>
  <c r="S4293" i="6"/>
  <c r="Q4293" i="6" s="1"/>
  <c r="T4283" i="6"/>
  <c r="S4260" i="6"/>
  <c r="O4252" i="6"/>
  <c r="S4191" i="6"/>
  <c r="R4348" i="6"/>
  <c r="S4344" i="6"/>
  <c r="Q4344" i="6" s="1"/>
  <c r="S4339" i="6"/>
  <c r="R4338" i="6"/>
  <c r="S4337" i="6"/>
  <c r="S4336" i="6"/>
  <c r="S4320" i="6"/>
  <c r="R4303" i="6"/>
  <c r="P4303" i="6" s="1"/>
  <c r="S4300" i="6"/>
  <c r="Q4300" i="6" s="1"/>
  <c r="S4297" i="6"/>
  <c r="Q4297" i="6" s="1"/>
  <c r="S4288" i="6"/>
  <c r="Q4288" i="6" s="1"/>
  <c r="R4233" i="6"/>
  <c r="S4362" i="6"/>
  <c r="Q4359" i="6"/>
  <c r="S4333" i="6"/>
  <c r="O4331" i="6"/>
  <c r="S4318" i="6"/>
  <c r="R4317" i="6"/>
  <c r="S4303" i="6"/>
  <c r="S4280" i="6"/>
  <c r="O4264" i="6"/>
  <c r="T4264" i="6"/>
  <c r="T4263" i="6"/>
  <c r="S4219" i="6"/>
  <c r="Q4219" i="6" s="1"/>
  <c r="O4211" i="6"/>
  <c r="T4211" i="6"/>
  <c r="S4197" i="6"/>
  <c r="S4328" i="6"/>
  <c r="O4317" i="6"/>
  <c r="S4312" i="6"/>
  <c r="S4296" i="6"/>
  <c r="R4288" i="6"/>
  <c r="S4266" i="6"/>
  <c r="S4265" i="6"/>
  <c r="Q4265" i="6" s="1"/>
  <c r="T4245" i="6"/>
  <c r="O4245" i="6"/>
  <c r="O4227" i="6"/>
  <c r="T4227" i="6"/>
  <c r="O4203" i="6"/>
  <c r="T4203" i="6"/>
  <c r="O4195" i="6"/>
  <c r="T4195" i="6"/>
  <c r="Q4195" i="6" s="1"/>
  <c r="O4191" i="6"/>
  <c r="T4191" i="6"/>
  <c r="S4234" i="6"/>
  <c r="R4232" i="6"/>
  <c r="S4218" i="6"/>
  <c r="R4189" i="6"/>
  <c r="O4131" i="6"/>
  <c r="T4131" i="6"/>
  <c r="S4217" i="6"/>
  <c r="S4211" i="6"/>
  <c r="S4208" i="6"/>
  <c r="Q4208" i="6" s="1"/>
  <c r="S4177" i="6"/>
  <c r="O4171" i="6"/>
  <c r="T4171" i="6"/>
  <c r="T4160" i="6"/>
  <c r="O4160" i="6"/>
  <c r="S4158" i="6"/>
  <c r="S4140" i="6"/>
  <c r="T4240" i="6"/>
  <c r="Q4240" i="6" s="1"/>
  <c r="S4228" i="6"/>
  <c r="Q4228" i="6" s="1"/>
  <c r="S4226" i="6"/>
  <c r="R4221" i="6"/>
  <c r="O4204" i="6"/>
  <c r="O4196" i="6"/>
  <c r="S4181" i="6"/>
  <c r="Q4181" i="6" s="1"/>
  <c r="O4175" i="6"/>
  <c r="T4175" i="6"/>
  <c r="O4075" i="6"/>
  <c r="T4075" i="6"/>
  <c r="S4245" i="6"/>
  <c r="T4236" i="6"/>
  <c r="O4216" i="6"/>
  <c r="R4201" i="6"/>
  <c r="R4199" i="6"/>
  <c r="S4194" i="6"/>
  <c r="R4192" i="6"/>
  <c r="O4188" i="6"/>
  <c r="O4123" i="6"/>
  <c r="T4123" i="6"/>
  <c r="U4123" i="6" s="1"/>
  <c r="S4258" i="6"/>
  <c r="T4225" i="6"/>
  <c r="S4222" i="6"/>
  <c r="R4220" i="6"/>
  <c r="R4195" i="6"/>
  <c r="P4195" i="6" s="1"/>
  <c r="S4113" i="6"/>
  <c r="Q4113" i="6" s="1"/>
  <c r="S4241" i="6"/>
  <c r="Q4241" i="6" s="1"/>
  <c r="S4233" i="6"/>
  <c r="Q4233" i="6" s="1"/>
  <c r="S4224" i="6"/>
  <c r="R4217" i="6"/>
  <c r="S4209" i="6"/>
  <c r="S4207" i="6"/>
  <c r="T4177" i="6"/>
  <c r="O4177" i="6"/>
  <c r="R4173" i="6"/>
  <c r="O4157" i="6"/>
  <c r="T4157" i="6"/>
  <c r="Q4157" i="6" s="1"/>
  <c r="O4139" i="6"/>
  <c r="T4139" i="6"/>
  <c r="S4129" i="6"/>
  <c r="R4109" i="6"/>
  <c r="S4253" i="6"/>
  <c r="S4242" i="6"/>
  <c r="S4237" i="6"/>
  <c r="Q4237" i="6" s="1"/>
  <c r="R4197" i="6"/>
  <c r="S4196" i="6"/>
  <c r="Q4196" i="6" s="1"/>
  <c r="S4173" i="6"/>
  <c r="Q4173" i="6" s="1"/>
  <c r="S4161" i="6"/>
  <c r="S4133" i="6"/>
  <c r="Q4133" i="6" s="1"/>
  <c r="O4125" i="6"/>
  <c r="T4125" i="6"/>
  <c r="O4118" i="6"/>
  <c r="T4118" i="6"/>
  <c r="T4112" i="6"/>
  <c r="O4112" i="6"/>
  <c r="S4164" i="6"/>
  <c r="T4147" i="6"/>
  <c r="R4142" i="6"/>
  <c r="O4133" i="6"/>
  <c r="S4128" i="6"/>
  <c r="S4120" i="6"/>
  <c r="Q4120" i="6" s="1"/>
  <c r="S4119" i="6"/>
  <c r="S4106" i="6"/>
  <c r="S4084" i="6"/>
  <c r="S4067" i="6"/>
  <c r="S4060" i="6"/>
  <c r="R4044" i="6"/>
  <c r="S4021" i="6"/>
  <c r="R4135" i="6"/>
  <c r="P4135" i="6" s="1"/>
  <c r="R4126" i="6"/>
  <c r="S4110" i="6"/>
  <c r="T4055" i="6"/>
  <c r="O4055" i="6"/>
  <c r="O4045" i="6"/>
  <c r="T4045" i="6"/>
  <c r="O4181" i="6"/>
  <c r="S4162" i="6"/>
  <c r="T4149" i="6"/>
  <c r="S4138" i="6"/>
  <c r="S4118" i="6"/>
  <c r="R4060" i="6"/>
  <c r="S4144" i="6"/>
  <c r="Q4144" i="6" s="1"/>
  <c r="O4115" i="6"/>
  <c r="S4112" i="6"/>
  <c r="T4104" i="6"/>
  <c r="Q4104" i="6" s="1"/>
  <c r="S4089" i="6"/>
  <c r="O4051" i="6"/>
  <c r="T4051" i="6"/>
  <c r="Q4051" i="6" s="1"/>
  <c r="T4042" i="6"/>
  <c r="O4020" i="6"/>
  <c r="T4020" i="6"/>
  <c r="Q4020" i="6" s="1"/>
  <c r="T4163" i="6"/>
  <c r="S4160" i="6"/>
  <c r="S4156" i="6"/>
  <c r="S4141" i="6"/>
  <c r="R4138" i="6"/>
  <c r="P4138" i="6" s="1"/>
  <c r="S4122" i="6"/>
  <c r="O4120" i="6"/>
  <c r="S4102" i="6"/>
  <c r="O4043" i="6"/>
  <c r="T4043" i="6"/>
  <c r="Q4043" i="6" s="1"/>
  <c r="T4033" i="6"/>
  <c r="O4033" i="6"/>
  <c r="S4167" i="6"/>
  <c r="S4136" i="6"/>
  <c r="S4130" i="6"/>
  <c r="R4117" i="6"/>
  <c r="S4109" i="6"/>
  <c r="Q4083" i="6"/>
  <c r="O4067" i="6"/>
  <c r="T4067" i="6"/>
  <c r="S4041" i="6"/>
  <c r="O4037" i="6"/>
  <c r="T4037" i="6"/>
  <c r="O4035" i="6"/>
  <c r="T4035" i="6"/>
  <c r="O4034" i="6"/>
  <c r="T4034" i="6"/>
  <c r="Q4034" i="6" s="1"/>
  <c r="S4172" i="6"/>
  <c r="S4142" i="6"/>
  <c r="Q4075" i="6"/>
  <c r="S4073" i="6"/>
  <c r="S4068" i="6"/>
  <c r="O4059" i="6"/>
  <c r="T4059" i="6"/>
  <c r="Q4059" i="6" s="1"/>
  <c r="R4047" i="6"/>
  <c r="S4028" i="6"/>
  <c r="S3982" i="6"/>
  <c r="T3948" i="6"/>
  <c r="O3948" i="6"/>
  <c r="O3930" i="6"/>
  <c r="T3930" i="6"/>
  <c r="O4047" i="6"/>
  <c r="O4029" i="6"/>
  <c r="T4028" i="6"/>
  <c r="S4000" i="6"/>
  <c r="S3999" i="6"/>
  <c r="T3969" i="6"/>
  <c r="S4056" i="6"/>
  <c r="S4027" i="6"/>
  <c r="U4027" i="6" s="1"/>
  <c r="O4002" i="6"/>
  <c r="T4002" i="6"/>
  <c r="S3995" i="6"/>
  <c r="S3948" i="6"/>
  <c r="S3941" i="6"/>
  <c r="S3916" i="6"/>
  <c r="S4094" i="6"/>
  <c r="S4090" i="6"/>
  <c r="S4064" i="6"/>
  <c r="R4061" i="6"/>
  <c r="S4055" i="6"/>
  <c r="Q4055" i="6" s="1"/>
  <c r="S4052" i="6"/>
  <c r="R4049" i="6"/>
  <c r="P4049" i="6" s="1"/>
  <c r="R4045" i="6"/>
  <c r="O3974" i="6"/>
  <c r="T3974" i="6"/>
  <c r="R3957" i="6"/>
  <c r="S3917" i="6"/>
  <c r="S4101" i="6"/>
  <c r="S4100" i="6"/>
  <c r="S4071" i="6"/>
  <c r="Q4070" i="6"/>
  <c r="Q4045" i="6"/>
  <c r="S4039" i="6"/>
  <c r="S4023" i="6"/>
  <c r="S4019" i="6"/>
  <c r="Q3992" i="6"/>
  <c r="R3985" i="6"/>
  <c r="S3957" i="6"/>
  <c r="R3932" i="6"/>
  <c r="S4080" i="6"/>
  <c r="S4079" i="6"/>
  <c r="S4058" i="6"/>
  <c r="Q4058" i="6" s="1"/>
  <c r="S4042" i="6"/>
  <c r="R4011" i="6"/>
  <c r="P4011" i="6" s="1"/>
  <c r="S4005" i="6"/>
  <c r="S4002" i="6"/>
  <c r="S3988" i="6"/>
  <c r="O3980" i="6"/>
  <c r="O3961" i="6"/>
  <c r="T3961" i="6"/>
  <c r="O3955" i="6"/>
  <c r="T3955" i="6"/>
  <c r="S3940" i="6"/>
  <c r="S4096" i="6"/>
  <c r="Q4096" i="6" s="1"/>
  <c r="R4090" i="6"/>
  <c r="P4090" i="6" s="1"/>
  <c r="S4087" i="6"/>
  <c r="R4085" i="6"/>
  <c r="S4069" i="6"/>
  <c r="R4067" i="6"/>
  <c r="R4051" i="6"/>
  <c r="S4050" i="6"/>
  <c r="S4047" i="6"/>
  <c r="S4035" i="6"/>
  <c r="R4019" i="6"/>
  <c r="P4019" i="6" s="1"/>
  <c r="S4013" i="6"/>
  <c r="S3974" i="6"/>
  <c r="U3970" i="6"/>
  <c r="Q3970" i="6"/>
  <c r="T3947" i="6"/>
  <c r="O3947" i="6"/>
  <c r="T3919" i="6"/>
  <c r="O3919" i="6"/>
  <c r="S3919" i="6"/>
  <c r="O3899" i="6"/>
  <c r="T3899" i="6"/>
  <c r="R4005" i="6"/>
  <c r="S3986" i="6"/>
  <c r="S3958" i="6"/>
  <c r="Q3958" i="6" s="1"/>
  <c r="R3956" i="6"/>
  <c r="R3954" i="6"/>
  <c r="R3929" i="6"/>
  <c r="P3929" i="6" s="1"/>
  <c r="S3907" i="6"/>
  <c r="Q3907" i="6" s="1"/>
  <c r="S3903" i="6"/>
  <c r="S3888" i="6"/>
  <c r="S3858" i="6"/>
  <c r="T3873" i="6"/>
  <c r="O3873" i="6"/>
  <c r="O3849" i="6"/>
  <c r="T3849" i="6"/>
  <c r="T3988" i="6"/>
  <c r="R3968" i="6"/>
  <c r="S3912" i="6"/>
  <c r="S3900" i="6"/>
  <c r="S4001" i="6"/>
  <c r="S3998" i="6"/>
  <c r="Q3998" i="6" s="1"/>
  <c r="T3975" i="6"/>
  <c r="S3968" i="6"/>
  <c r="Q3968" i="6" s="1"/>
  <c r="T3953" i="6"/>
  <c r="S3930" i="6"/>
  <c r="R3923" i="6"/>
  <c r="S3877" i="6"/>
  <c r="Q3877" i="6" s="1"/>
  <c r="S3980" i="6"/>
  <c r="Q3980" i="6" s="1"/>
  <c r="R3980" i="6"/>
  <c r="S3949" i="6"/>
  <c r="S3935" i="6"/>
  <c r="Q3935" i="6" s="1"/>
  <c r="R3921" i="6"/>
  <c r="T3903" i="6"/>
  <c r="O3903" i="6"/>
  <c r="T3887" i="6"/>
  <c r="O3887" i="6"/>
  <c r="Q3885" i="6"/>
  <c r="T3879" i="6"/>
  <c r="O3879" i="6"/>
  <c r="R4010" i="6"/>
  <c r="S4007" i="6"/>
  <c r="S3989" i="6"/>
  <c r="S3978" i="6"/>
  <c r="Q3978" i="6" s="1"/>
  <c r="S3972" i="6"/>
  <c r="Q3972" i="6" s="1"/>
  <c r="S3971" i="6"/>
  <c r="S3956" i="6"/>
  <c r="Q3956" i="6" s="1"/>
  <c r="R3931" i="6"/>
  <c r="O3915" i="6"/>
  <c r="T3915" i="6"/>
  <c r="Q3915" i="6" s="1"/>
  <c r="O3910" i="6"/>
  <c r="T3910" i="6"/>
  <c r="O3865" i="6"/>
  <c r="T3865" i="6"/>
  <c r="O3857" i="6"/>
  <c r="T3857" i="6"/>
  <c r="S3853" i="6"/>
  <c r="Q3853" i="6" s="1"/>
  <c r="S3963" i="6"/>
  <c r="Q3963" i="6" s="1"/>
  <c r="R3947" i="6"/>
  <c r="S3938" i="6"/>
  <c r="S3933" i="6"/>
  <c r="T3911" i="6"/>
  <c r="O3911" i="6"/>
  <c r="S3909" i="6"/>
  <c r="Q3893" i="6"/>
  <c r="S3875" i="6"/>
  <c r="T3861" i="6"/>
  <c r="Q3861" i="6" s="1"/>
  <c r="O3861" i="6"/>
  <c r="S3850" i="6"/>
  <c r="S3857" i="6"/>
  <c r="S3841" i="6"/>
  <c r="S3905" i="6"/>
  <c r="R3864" i="6"/>
  <c r="P3864" i="6" s="1"/>
  <c r="R3862" i="6"/>
  <c r="R3853" i="6"/>
  <c r="P3853" i="6" s="1"/>
  <c r="T3841" i="6"/>
  <c r="R3922" i="6"/>
  <c r="R3919" i="6"/>
  <c r="S3908" i="6"/>
  <c r="S3894" i="6"/>
  <c r="Q3894" i="6" s="1"/>
  <c r="S3856" i="6"/>
  <c r="S3840" i="6"/>
  <c r="S3902" i="6"/>
  <c r="S3889" i="6"/>
  <c r="S3881" i="6"/>
  <c r="S3880" i="6"/>
  <c r="S3871" i="6"/>
  <c r="S3869" i="6"/>
  <c r="Q3869" i="6" s="1"/>
  <c r="Q3868" i="6"/>
  <c r="R3911" i="6"/>
  <c r="S3873" i="6"/>
  <c r="S3872" i="6"/>
  <c r="R3870" i="6"/>
  <c r="P3870" i="6" s="1"/>
  <c r="S3852" i="6"/>
  <c r="S3849" i="6"/>
  <c r="R3920" i="6"/>
  <c r="S3918" i="6"/>
  <c r="Q3918" i="6" s="1"/>
  <c r="R3912" i="6"/>
  <c r="S3895" i="6"/>
  <c r="Q3895" i="6" s="1"/>
  <c r="O3894" i="6"/>
  <c r="O3881" i="6"/>
  <c r="U3868" i="6"/>
  <c r="S3848" i="6"/>
  <c r="R3903" i="6"/>
  <c r="S3884" i="6"/>
  <c r="Q3884" i="6" s="1"/>
  <c r="S3876" i="6"/>
  <c r="Q3876" i="6" s="1"/>
  <c r="R3869" i="6"/>
  <c r="S3844" i="6"/>
  <c r="R3842" i="6"/>
  <c r="O5832" i="6"/>
  <c r="T5832" i="6"/>
  <c r="Q5832" i="6" s="1"/>
  <c r="O5816" i="6"/>
  <c r="T5816" i="6"/>
  <c r="Q5816" i="6" s="1"/>
  <c r="P5781" i="6"/>
  <c r="P5761" i="6"/>
  <c r="O5744" i="6"/>
  <c r="T5744" i="6"/>
  <c r="R5833" i="6"/>
  <c r="P5830" i="6"/>
  <c r="U5830" i="6"/>
  <c r="O5824" i="6"/>
  <c r="T5824" i="6"/>
  <c r="P5823" i="6"/>
  <c r="T5820" i="6"/>
  <c r="O5820" i="6"/>
  <c r="U5819" i="6"/>
  <c r="U5817" i="6"/>
  <c r="P5817" i="6"/>
  <c r="T5812" i="6"/>
  <c r="O5812" i="6"/>
  <c r="P5808" i="6"/>
  <c r="T5803" i="6"/>
  <c r="U5803" i="6" s="1"/>
  <c r="O5803" i="6"/>
  <c r="P5792" i="6"/>
  <c r="P5780" i="6"/>
  <c r="S5763" i="6"/>
  <c r="T5757" i="6"/>
  <c r="Q5757" i="6" s="1"/>
  <c r="O5757" i="6"/>
  <c r="T5754" i="6"/>
  <c r="U5754" i="6" s="1"/>
  <c r="O5754" i="6"/>
  <c r="P5754" i="6"/>
  <c r="R5745" i="6"/>
  <c r="P5741" i="6"/>
  <c r="T5738" i="6"/>
  <c r="U5738" i="6" s="1"/>
  <c r="O5738" i="6"/>
  <c r="P5738" i="6"/>
  <c r="O5735" i="6"/>
  <c r="T5735" i="6"/>
  <c r="Q5735" i="6" s="1"/>
  <c r="S5733" i="6"/>
  <c r="T5805" i="6"/>
  <c r="Q5805" i="6" s="1"/>
  <c r="O5805" i="6"/>
  <c r="T5804" i="6"/>
  <c r="U5804" i="6" s="1"/>
  <c r="O5804" i="6"/>
  <c r="P5838" i="6"/>
  <c r="P5834" i="6"/>
  <c r="R5828" i="6"/>
  <c r="T5822" i="6"/>
  <c r="Q5822" i="6" s="1"/>
  <c r="O5822" i="6"/>
  <c r="S5814" i="6"/>
  <c r="S5810" i="6"/>
  <c r="U5809" i="6"/>
  <c r="P5809" i="6"/>
  <c r="P5806" i="6"/>
  <c r="R5805" i="6"/>
  <c r="T5802" i="6"/>
  <c r="U5802" i="6" s="1"/>
  <c r="O5802" i="6"/>
  <c r="R5794" i="6"/>
  <c r="P5793" i="6"/>
  <c r="P5788" i="6"/>
  <c r="O5785" i="6"/>
  <c r="T5785" i="6"/>
  <c r="O5777" i="6"/>
  <c r="T5777" i="6"/>
  <c r="U5770" i="6"/>
  <c r="P5770" i="6"/>
  <c r="P5769" i="6"/>
  <c r="P5766" i="6"/>
  <c r="U5766" i="6"/>
  <c r="P5760" i="6"/>
  <c r="O5752" i="6"/>
  <c r="T5752" i="6"/>
  <c r="T5747" i="6"/>
  <c r="O5747" i="6"/>
  <c r="T5741" i="6"/>
  <c r="U5741" i="6" s="1"/>
  <c r="O5741" i="6"/>
  <c r="P5737" i="6"/>
  <c r="P5734" i="6"/>
  <c r="U5734" i="6"/>
  <c r="S5730" i="6"/>
  <c r="Q5730" i="6" s="1"/>
  <c r="P5831" i="6"/>
  <c r="O5784" i="6"/>
  <c r="T5784" i="6"/>
  <c r="Q5784" i="6" s="1"/>
  <c r="O5776" i="6"/>
  <c r="T5776" i="6"/>
  <c r="Q5776" i="6" s="1"/>
  <c r="T5834" i="6"/>
  <c r="O5834" i="6"/>
  <c r="T5830" i="6"/>
  <c r="Q5830" i="6" s="1"/>
  <c r="O5830" i="6"/>
  <c r="T5829" i="6"/>
  <c r="Q5829" i="6" s="1"/>
  <c r="O5829" i="6"/>
  <c r="S5824" i="6"/>
  <c r="S5820" i="6"/>
  <c r="Q5820" i="6" s="1"/>
  <c r="P5814" i="6"/>
  <c r="S5812" i="6"/>
  <c r="R5810" i="6"/>
  <c r="O5808" i="6"/>
  <c r="T5808" i="6"/>
  <c r="Q5808" i="6" s="1"/>
  <c r="P5807" i="6"/>
  <c r="O5793" i="6"/>
  <c r="T5793" i="6"/>
  <c r="O5792" i="6"/>
  <c r="T5792" i="6"/>
  <c r="Q5792" i="6" s="1"/>
  <c r="U5784" i="6"/>
  <c r="T5781" i="6"/>
  <c r="U5781" i="6" s="1"/>
  <c r="O5781" i="6"/>
  <c r="P5779" i="6"/>
  <c r="S5771" i="6"/>
  <c r="O5769" i="6"/>
  <c r="T5769" i="6"/>
  <c r="P5756" i="6"/>
  <c r="S5753" i="6"/>
  <c r="Q5753" i="6" s="1"/>
  <c r="P5749" i="6"/>
  <c r="T5746" i="6"/>
  <c r="Q5746" i="6" s="1"/>
  <c r="O5746" i="6"/>
  <c r="U5740" i="6"/>
  <c r="P5740" i="6"/>
  <c r="T5838" i="6"/>
  <c r="O5838" i="6"/>
  <c r="T5837" i="6"/>
  <c r="U5837" i="6" s="1"/>
  <c r="O5837" i="6"/>
  <c r="T5828" i="6"/>
  <c r="O5828" i="6"/>
  <c r="T5806" i="6"/>
  <c r="O5806" i="6"/>
  <c r="P5801" i="6"/>
  <c r="P5800" i="6"/>
  <c r="P5798" i="6"/>
  <c r="P5797" i="6"/>
  <c r="P5791" i="6"/>
  <c r="P5790" i="6"/>
  <c r="P5789" i="6"/>
  <c r="P5787" i="6"/>
  <c r="P5783" i="6"/>
  <c r="T5780" i="6"/>
  <c r="U5780" i="6" s="1"/>
  <c r="O5780" i="6"/>
  <c r="P5775" i="6"/>
  <c r="P5773" i="6"/>
  <c r="O5768" i="6"/>
  <c r="T5768" i="6"/>
  <c r="Q5768" i="6" s="1"/>
  <c r="T5763" i="6"/>
  <c r="O5763" i="6"/>
  <c r="O5760" i="6"/>
  <c r="T5760" i="6"/>
  <c r="Q5760" i="6" s="1"/>
  <c r="T5749" i="6"/>
  <c r="Q5749" i="6" s="1"/>
  <c r="O5749" i="6"/>
  <c r="T5836" i="6"/>
  <c r="Q5836" i="6" s="1"/>
  <c r="O5836" i="6"/>
  <c r="U5827" i="6"/>
  <c r="P5824" i="6"/>
  <c r="P5820" i="6"/>
  <c r="T5818" i="6"/>
  <c r="U5818" i="6" s="1"/>
  <c r="O5818" i="6"/>
  <c r="P5812" i="6"/>
  <c r="P5803" i="6"/>
  <c r="R5799" i="6"/>
  <c r="T5797" i="6"/>
  <c r="Q5797" i="6" s="1"/>
  <c r="O5797" i="6"/>
  <c r="R5795" i="6"/>
  <c r="T5790" i="6"/>
  <c r="U5790" i="6" s="1"/>
  <c r="O5790" i="6"/>
  <c r="T5789" i="6"/>
  <c r="U5789" i="6" s="1"/>
  <c r="O5789" i="6"/>
  <c r="S5785" i="6"/>
  <c r="T5779" i="6"/>
  <c r="Q5779" i="6" s="1"/>
  <c r="O5779" i="6"/>
  <c r="Q5778" i="6"/>
  <c r="S5777" i="6"/>
  <c r="Q5777" i="6" s="1"/>
  <c r="T5773" i="6"/>
  <c r="Q5773" i="6" s="1"/>
  <c r="O5773" i="6"/>
  <c r="P5772" i="6"/>
  <c r="P5771" i="6"/>
  <c r="S5752" i="6"/>
  <c r="S5747" i="6"/>
  <c r="S5745" i="6"/>
  <c r="Q5745" i="6" s="1"/>
  <c r="Q5740" i="6"/>
  <c r="O5736" i="6"/>
  <c r="T5736" i="6"/>
  <c r="Q5736" i="6" s="1"/>
  <c r="P5735" i="6"/>
  <c r="T5733" i="6"/>
  <c r="O5733" i="6"/>
  <c r="P5732" i="6"/>
  <c r="P5825" i="6"/>
  <c r="P5822" i="6"/>
  <c r="T5814" i="6"/>
  <c r="O5814" i="6"/>
  <c r="T5813" i="6"/>
  <c r="U5813" i="6" s="1"/>
  <c r="O5813" i="6"/>
  <c r="S5811" i="6"/>
  <c r="T5810" i="6"/>
  <c r="O5810" i="6"/>
  <c r="P5802" i="6"/>
  <c r="O5800" i="6"/>
  <c r="T5800" i="6"/>
  <c r="U5800" i="6" s="1"/>
  <c r="T5798" i="6"/>
  <c r="U5798" i="6" s="1"/>
  <c r="O5798" i="6"/>
  <c r="T5788" i="6"/>
  <c r="U5788" i="6" s="1"/>
  <c r="O5788" i="6"/>
  <c r="T5787" i="6"/>
  <c r="Q5787" i="6" s="1"/>
  <c r="O5787" i="6"/>
  <c r="T5772" i="6"/>
  <c r="O5772" i="6"/>
  <c r="P5765" i="6"/>
  <c r="U5764" i="6"/>
  <c r="P5764" i="6"/>
  <c r="U5762" i="6"/>
  <c r="P5762" i="6"/>
  <c r="T5755" i="6"/>
  <c r="Q5755" i="6" s="1"/>
  <c r="O5755" i="6"/>
  <c r="P5753" i="6"/>
  <c r="P5750" i="6"/>
  <c r="U5750" i="6"/>
  <c r="T5739" i="6"/>
  <c r="U5739" i="6" s="1"/>
  <c r="O5739" i="6"/>
  <c r="S5737" i="6"/>
  <c r="P5836" i="6"/>
  <c r="T5826" i="6"/>
  <c r="Q5826" i="6" s="1"/>
  <c r="O5826" i="6"/>
  <c r="P5818" i="6"/>
  <c r="U5746" i="6"/>
  <c r="P5746" i="6"/>
  <c r="O5737" i="6"/>
  <c r="T5737" i="6"/>
  <c r="S5838" i="6"/>
  <c r="S5834" i="6"/>
  <c r="R5832" i="6"/>
  <c r="S5828" i="6"/>
  <c r="Q5828" i="6" s="1"/>
  <c r="P5826" i="6"/>
  <c r="T5821" i="6"/>
  <c r="O5821" i="6"/>
  <c r="R5816" i="6"/>
  <c r="S5807" i="6"/>
  <c r="S5806" i="6"/>
  <c r="Q5806" i="6" s="1"/>
  <c r="P5804" i="6"/>
  <c r="T5796" i="6"/>
  <c r="O5796" i="6"/>
  <c r="S5796" i="6"/>
  <c r="T5795" i="6"/>
  <c r="Q5795" i="6" s="1"/>
  <c r="O5795" i="6"/>
  <c r="Q5794" i="6"/>
  <c r="S5793" i="6"/>
  <c r="U5786" i="6"/>
  <c r="P5786" i="6"/>
  <c r="R5785" i="6"/>
  <c r="Q5781" i="6"/>
  <c r="R5778" i="6"/>
  <c r="P5777" i="6"/>
  <c r="S5772" i="6"/>
  <c r="T5771" i="6"/>
  <c r="O5771" i="6"/>
  <c r="S5769" i="6"/>
  <c r="T5765" i="6"/>
  <c r="Q5765" i="6" s="1"/>
  <c r="O5765" i="6"/>
  <c r="S5761" i="6"/>
  <c r="Q5761" i="6" s="1"/>
  <c r="P5759" i="6"/>
  <c r="U5757" i="6"/>
  <c r="P5757" i="6"/>
  <c r="Q5754" i="6"/>
  <c r="R5748" i="6"/>
  <c r="S5744" i="6"/>
  <c r="Q5738" i="6"/>
  <c r="U5730" i="6"/>
  <c r="P5730" i="6"/>
  <c r="S5728" i="6"/>
  <c r="P5726" i="6"/>
  <c r="U5724" i="6"/>
  <c r="P5724" i="6"/>
  <c r="O5720" i="6"/>
  <c r="T5720" i="6"/>
  <c r="S5709" i="6"/>
  <c r="S5703" i="6"/>
  <c r="S5702" i="6"/>
  <c r="S5698" i="6"/>
  <c r="Q5698" i="6" s="1"/>
  <c r="S5696" i="6"/>
  <c r="U5690" i="6"/>
  <c r="P5690" i="6"/>
  <c r="P5688" i="6"/>
  <c r="P5684" i="6"/>
  <c r="S5676" i="6"/>
  <c r="R5674" i="6"/>
  <c r="R5673" i="6"/>
  <c r="T5669" i="6"/>
  <c r="O5669" i="6"/>
  <c r="O5664" i="6"/>
  <c r="T5664" i="6"/>
  <c r="T5660" i="6"/>
  <c r="O5660" i="6"/>
  <c r="O5655" i="6"/>
  <c r="T5655" i="6"/>
  <c r="Q5655" i="6" s="1"/>
  <c r="Q5654" i="6"/>
  <c r="R5653" i="6"/>
  <c r="P5648" i="6"/>
  <c r="S5644" i="6"/>
  <c r="U5634" i="6"/>
  <c r="P5634" i="6"/>
  <c r="U5626" i="6"/>
  <c r="S5619" i="6"/>
  <c r="O5616" i="6"/>
  <c r="T5616" i="6"/>
  <c r="Q5616" i="6" s="1"/>
  <c r="T5612" i="6"/>
  <c r="U5612" i="6" s="1"/>
  <c r="O5612" i="6"/>
  <c r="U5601" i="6"/>
  <c r="T5595" i="6"/>
  <c r="U5595" i="6" s="1"/>
  <c r="O5595" i="6"/>
  <c r="S5588" i="6"/>
  <c r="P5586" i="6"/>
  <c r="T5580" i="6"/>
  <c r="O5580" i="6"/>
  <c r="S5579" i="6"/>
  <c r="U5577" i="6"/>
  <c r="O5576" i="6"/>
  <c r="T5576" i="6"/>
  <c r="Q5576" i="6" s="1"/>
  <c r="O5574" i="6"/>
  <c r="T5574" i="6"/>
  <c r="P5570" i="6"/>
  <c r="P5568" i="6"/>
  <c r="T5564" i="6"/>
  <c r="U5564" i="6" s="1"/>
  <c r="O5564" i="6"/>
  <c r="S5560" i="6"/>
  <c r="U5560" i="6" s="1"/>
  <c r="T5554" i="6"/>
  <c r="U5554" i="6" s="1"/>
  <c r="O5554" i="6"/>
  <c r="Q5553" i="6"/>
  <c r="P5548" i="6"/>
  <c r="U5505" i="6"/>
  <c r="P5505" i="6"/>
  <c r="P5796" i="6"/>
  <c r="T5731" i="6"/>
  <c r="U5731" i="6" s="1"/>
  <c r="O5731" i="6"/>
  <c r="O5719" i="6"/>
  <c r="T5719" i="6"/>
  <c r="P5701" i="6"/>
  <c r="P5700" i="6"/>
  <c r="P5699" i="6"/>
  <c r="P5694" i="6"/>
  <c r="T5689" i="6"/>
  <c r="U5689" i="6" s="1"/>
  <c r="O5689" i="6"/>
  <c r="O5688" i="6"/>
  <c r="T5688" i="6"/>
  <c r="U5688" i="6" s="1"/>
  <c r="T5684" i="6"/>
  <c r="U5684" i="6" s="1"/>
  <c r="O5684" i="6"/>
  <c r="P5678" i="6"/>
  <c r="U5678" i="6"/>
  <c r="P5677" i="6"/>
  <c r="T5673" i="6"/>
  <c r="Q5673" i="6" s="1"/>
  <c r="O5673" i="6"/>
  <c r="P5672" i="6"/>
  <c r="P5668" i="6"/>
  <c r="P5650" i="6"/>
  <c r="P5649" i="6"/>
  <c r="T5643" i="6"/>
  <c r="Q5643" i="6" s="1"/>
  <c r="O5643" i="6"/>
  <c r="U5641" i="6"/>
  <c r="P5641" i="6"/>
  <c r="P5640" i="6"/>
  <c r="O5614" i="6"/>
  <c r="T5614" i="6"/>
  <c r="Q5614" i="6" s="1"/>
  <c r="O5608" i="6"/>
  <c r="T5608" i="6"/>
  <c r="P5605" i="6"/>
  <c r="U5605" i="6"/>
  <c r="P5604" i="6"/>
  <c r="S5600" i="6"/>
  <c r="O5598" i="6"/>
  <c r="T5598" i="6"/>
  <c r="P5592" i="6"/>
  <c r="S5578" i="6"/>
  <c r="O5566" i="6"/>
  <c r="T5566" i="6"/>
  <c r="P5562" i="6"/>
  <c r="P5556" i="6"/>
  <c r="P5549" i="6"/>
  <c r="U5549" i="6"/>
  <c r="S5547" i="6"/>
  <c r="Q5547" i="6" s="1"/>
  <c r="P5540" i="6"/>
  <c r="P5534" i="6"/>
  <c r="P5350" i="6"/>
  <c r="P5835" i="6"/>
  <c r="T5831" i="6"/>
  <c r="Q5831" i="6" s="1"/>
  <c r="P5827" i="6"/>
  <c r="T5823" i="6"/>
  <c r="U5823" i="6" s="1"/>
  <c r="P5819" i="6"/>
  <c r="T5815" i="6"/>
  <c r="U5815" i="6" s="1"/>
  <c r="P5811" i="6"/>
  <c r="T5807" i="6"/>
  <c r="T5799" i="6"/>
  <c r="Q5799" i="6" s="1"/>
  <c r="T5791" i="6"/>
  <c r="U5791" i="6" s="1"/>
  <c r="T5783" i="6"/>
  <c r="Q5783" i="6" s="1"/>
  <c r="U5782" i="6"/>
  <c r="T5775" i="6"/>
  <c r="Q5775" i="6" s="1"/>
  <c r="U5774" i="6"/>
  <c r="T5767" i="6"/>
  <c r="Q5767" i="6" s="1"/>
  <c r="P5763" i="6"/>
  <c r="T5759" i="6"/>
  <c r="Q5759" i="6" s="1"/>
  <c r="U5758" i="6"/>
  <c r="P5755" i="6"/>
  <c r="T5751" i="6"/>
  <c r="P5747" i="6"/>
  <c r="T5743" i="6"/>
  <c r="U5743" i="6" s="1"/>
  <c r="U5742" i="6"/>
  <c r="O5740" i="6"/>
  <c r="P5739" i="6"/>
  <c r="T5732" i="6"/>
  <c r="U5732" i="6" s="1"/>
  <c r="T5725" i="6"/>
  <c r="Q5725" i="6" s="1"/>
  <c r="O5725" i="6"/>
  <c r="S5723" i="6"/>
  <c r="S5717" i="6"/>
  <c r="S5711" i="6"/>
  <c r="S5710" i="6"/>
  <c r="P5709" i="6"/>
  <c r="R5708" i="6"/>
  <c r="P5707" i="6"/>
  <c r="P5703" i="6"/>
  <c r="T5700" i="6"/>
  <c r="O5700" i="6"/>
  <c r="S5699" i="6"/>
  <c r="P5697" i="6"/>
  <c r="P5691" i="6"/>
  <c r="T5683" i="6"/>
  <c r="Q5683" i="6" s="1"/>
  <c r="O5683" i="6"/>
  <c r="S5680" i="6"/>
  <c r="T5677" i="6"/>
  <c r="U5677" i="6" s="1"/>
  <c r="O5677" i="6"/>
  <c r="O5672" i="6"/>
  <c r="T5672" i="6"/>
  <c r="T5668" i="6"/>
  <c r="O5668" i="6"/>
  <c r="O5663" i="6"/>
  <c r="T5663" i="6"/>
  <c r="Q5662" i="6"/>
  <c r="T5659" i="6"/>
  <c r="O5659" i="6"/>
  <c r="S5658" i="6"/>
  <c r="Q5658" i="6" s="1"/>
  <c r="S5657" i="6"/>
  <c r="S5656" i="6"/>
  <c r="P5652" i="6"/>
  <c r="T5649" i="6"/>
  <c r="O5649" i="6"/>
  <c r="O5648" i="6"/>
  <c r="T5648" i="6"/>
  <c r="U5648" i="6" s="1"/>
  <c r="S5632" i="6"/>
  <c r="S5631" i="6"/>
  <c r="P5631" i="6"/>
  <c r="S5625" i="6"/>
  <c r="Q5625" i="6" s="1"/>
  <c r="S5623" i="6"/>
  <c r="T5611" i="6"/>
  <c r="U5611" i="6" s="1"/>
  <c r="O5611" i="6"/>
  <c r="P5606" i="6"/>
  <c r="P5603" i="6"/>
  <c r="P5594" i="6"/>
  <c r="P5589" i="6"/>
  <c r="U5589" i="6"/>
  <c r="P5588" i="6"/>
  <c r="Q5585" i="6"/>
  <c r="S5584" i="6"/>
  <c r="P5582" i="6"/>
  <c r="S5572" i="6"/>
  <c r="O5568" i="6"/>
  <c r="T5568" i="6"/>
  <c r="U5563" i="6"/>
  <c r="P5563" i="6"/>
  <c r="P5558" i="6"/>
  <c r="P5557" i="6"/>
  <c r="U5557" i="6"/>
  <c r="U5553" i="6"/>
  <c r="P5553" i="6"/>
  <c r="P5550" i="6"/>
  <c r="S5727" i="6"/>
  <c r="T5723" i="6"/>
  <c r="O5723" i="6"/>
  <c r="S5713" i="6"/>
  <c r="T5708" i="6"/>
  <c r="Q5708" i="6" s="1"/>
  <c r="O5708" i="6"/>
  <c r="P5705" i="6"/>
  <c r="P5702" i="6"/>
  <c r="T5701" i="6"/>
  <c r="O5701" i="6"/>
  <c r="T5699" i="6"/>
  <c r="O5699" i="6"/>
  <c r="P5698" i="6"/>
  <c r="P5696" i="6"/>
  <c r="O5687" i="6"/>
  <c r="T5687" i="6"/>
  <c r="Q5687" i="6" s="1"/>
  <c r="P5676" i="6"/>
  <c r="S5659" i="6"/>
  <c r="P5654" i="6"/>
  <c r="U5654" i="6"/>
  <c r="T5652" i="6"/>
  <c r="O5652" i="6"/>
  <c r="O5647" i="6"/>
  <c r="T5647" i="6"/>
  <c r="O5640" i="6"/>
  <c r="T5640" i="6"/>
  <c r="P5637" i="6"/>
  <c r="U5637" i="6"/>
  <c r="T5635" i="6"/>
  <c r="U5635" i="6" s="1"/>
  <c r="O5635" i="6"/>
  <c r="T5619" i="6"/>
  <c r="O5619" i="6"/>
  <c r="S5615" i="6"/>
  <c r="T5604" i="6"/>
  <c r="O5604" i="6"/>
  <c r="S5599" i="6"/>
  <c r="O5592" i="6"/>
  <c r="T5592" i="6"/>
  <c r="S5590" i="6"/>
  <c r="S5580" i="6"/>
  <c r="Q5580" i="6" s="1"/>
  <c r="T5570" i="6"/>
  <c r="O5570" i="6"/>
  <c r="Q5569" i="6"/>
  <c r="Q5564" i="6"/>
  <c r="P5560" i="6"/>
  <c r="T5548" i="6"/>
  <c r="O5548" i="6"/>
  <c r="P5542" i="6"/>
  <c r="U5542" i="6"/>
  <c r="P5532" i="6"/>
  <c r="P5486" i="6"/>
  <c r="O5794" i="6"/>
  <c r="O5786" i="6"/>
  <c r="O5778" i="6"/>
  <c r="O5770" i="6"/>
  <c r="O5762" i="6"/>
  <c r="O5728" i="6"/>
  <c r="T5728" i="6"/>
  <c r="T5722" i="6"/>
  <c r="Q5722" i="6" s="1"/>
  <c r="O5722" i="6"/>
  <c r="R5722" i="6"/>
  <c r="S5720" i="6"/>
  <c r="S5719" i="6"/>
  <c r="Q5719" i="6" s="1"/>
  <c r="P5717" i="6"/>
  <c r="R5716" i="6"/>
  <c r="P5715" i="6"/>
  <c r="P5711" i="6"/>
  <c r="T5707" i="6"/>
  <c r="U5707" i="6" s="1"/>
  <c r="O5707" i="6"/>
  <c r="U5706" i="6"/>
  <c r="P5706" i="6"/>
  <c r="P5704" i="6"/>
  <c r="T5697" i="6"/>
  <c r="Q5697" i="6" s="1"/>
  <c r="O5697" i="6"/>
  <c r="O5696" i="6"/>
  <c r="T5696" i="6"/>
  <c r="P5693" i="6"/>
  <c r="U5693" i="6"/>
  <c r="R5682" i="6"/>
  <c r="P5681" i="6"/>
  <c r="T5676" i="6"/>
  <c r="O5676" i="6"/>
  <c r="O5671" i="6"/>
  <c r="T5671" i="6"/>
  <c r="Q5671" i="6" s="1"/>
  <c r="S5670" i="6"/>
  <c r="Q5670" i="6" s="1"/>
  <c r="Q5669" i="6"/>
  <c r="T5667" i="6"/>
  <c r="O5667" i="6"/>
  <c r="S5667" i="6"/>
  <c r="S5664" i="6"/>
  <c r="S5660" i="6"/>
  <c r="S5652" i="6"/>
  <c r="P5645" i="6"/>
  <c r="U5645" i="6"/>
  <c r="U5642" i="6"/>
  <c r="P5642" i="6"/>
  <c r="O5639" i="6"/>
  <c r="T5639" i="6"/>
  <c r="P5638" i="6"/>
  <c r="P5629" i="6"/>
  <c r="U5629" i="6"/>
  <c r="T5627" i="6"/>
  <c r="Q5627" i="6" s="1"/>
  <c r="O5627" i="6"/>
  <c r="P5624" i="6"/>
  <c r="P5621" i="6"/>
  <c r="U5621" i="6"/>
  <c r="P5615" i="6"/>
  <c r="Q5612" i="6"/>
  <c r="P5610" i="6"/>
  <c r="Q5609" i="6"/>
  <c r="U5609" i="6"/>
  <c r="P5609" i="6"/>
  <c r="S5608" i="6"/>
  <c r="O5606" i="6"/>
  <c r="T5606" i="6"/>
  <c r="Q5606" i="6" s="1"/>
  <c r="T5603" i="6"/>
  <c r="Q5603" i="6" s="1"/>
  <c r="O5603" i="6"/>
  <c r="P5600" i="6"/>
  <c r="P5597" i="6"/>
  <c r="U5597" i="6"/>
  <c r="P5596" i="6"/>
  <c r="T5588" i="6"/>
  <c r="O5588" i="6"/>
  <c r="O5582" i="6"/>
  <c r="T5582" i="6"/>
  <c r="P5578" i="6"/>
  <c r="S5574" i="6"/>
  <c r="P5572" i="6"/>
  <c r="P5567" i="6"/>
  <c r="T5562" i="6"/>
  <c r="U5562" i="6" s="1"/>
  <c r="O5562" i="6"/>
  <c r="O5558" i="6"/>
  <c r="T5558" i="6"/>
  <c r="U5558" i="6" s="1"/>
  <c r="T5556" i="6"/>
  <c r="U5556" i="6" s="1"/>
  <c r="O5556" i="6"/>
  <c r="P5552" i="6"/>
  <c r="O5550" i="6"/>
  <c r="T5550" i="6"/>
  <c r="U5550" i="6" s="1"/>
  <c r="S5509" i="6"/>
  <c r="P5727" i="6"/>
  <c r="U5721" i="6"/>
  <c r="P5721" i="6"/>
  <c r="T5716" i="6"/>
  <c r="Q5716" i="6" s="1"/>
  <c r="O5716" i="6"/>
  <c r="P5713" i="6"/>
  <c r="P5710" i="6"/>
  <c r="T5709" i="6"/>
  <c r="O5709" i="6"/>
  <c r="T5705" i="6"/>
  <c r="O5705" i="6"/>
  <c r="O5704" i="6"/>
  <c r="T5704" i="6"/>
  <c r="Q5704" i="6" s="1"/>
  <c r="O5703" i="6"/>
  <c r="T5703" i="6"/>
  <c r="P5692" i="6"/>
  <c r="Q5689" i="6"/>
  <c r="Q5688" i="6"/>
  <c r="T5681" i="6"/>
  <c r="Q5681" i="6" s="1"/>
  <c r="O5681" i="6"/>
  <c r="P5680" i="6"/>
  <c r="P5679" i="6"/>
  <c r="P5662" i="6"/>
  <c r="U5662" i="6"/>
  <c r="P5661" i="6"/>
  <c r="P5658" i="6"/>
  <c r="P5657" i="6"/>
  <c r="P5656" i="6"/>
  <c r="O5638" i="6"/>
  <c r="T5638" i="6"/>
  <c r="Q5638" i="6" s="1"/>
  <c r="P5636" i="6"/>
  <c r="U5633" i="6"/>
  <c r="P5633" i="6"/>
  <c r="P5632" i="6"/>
  <c r="P5630" i="6"/>
  <c r="P5625" i="6"/>
  <c r="P5622" i="6"/>
  <c r="P5620" i="6"/>
  <c r="P5590" i="6"/>
  <c r="S5586" i="6"/>
  <c r="Q5586" i="6" s="1"/>
  <c r="P5584" i="6"/>
  <c r="P5580" i="6"/>
  <c r="P5573" i="6"/>
  <c r="U5573" i="6"/>
  <c r="S5568" i="6"/>
  <c r="U5568" i="6" s="1"/>
  <c r="P5564" i="6"/>
  <c r="O5560" i="6"/>
  <c r="T5560" i="6"/>
  <c r="P5554" i="6"/>
  <c r="P5547" i="6"/>
  <c r="P5518" i="6"/>
  <c r="P5719" i="6"/>
  <c r="T5715" i="6"/>
  <c r="U5715" i="6" s="1"/>
  <c r="O5715" i="6"/>
  <c r="U5714" i="6"/>
  <c r="P5714" i="6"/>
  <c r="P5712" i="6"/>
  <c r="S5701" i="6"/>
  <c r="S5700" i="6"/>
  <c r="O5695" i="6"/>
  <c r="T5695" i="6"/>
  <c r="S5694" i="6"/>
  <c r="Q5694" i="6" s="1"/>
  <c r="T5692" i="6"/>
  <c r="Q5692" i="6" s="1"/>
  <c r="O5692" i="6"/>
  <c r="P5686" i="6"/>
  <c r="U5686" i="6"/>
  <c r="P5685" i="6"/>
  <c r="O5680" i="6"/>
  <c r="T5680" i="6"/>
  <c r="Q5678" i="6"/>
  <c r="Q5677" i="6"/>
  <c r="T5675" i="6"/>
  <c r="O5675" i="6"/>
  <c r="S5675" i="6"/>
  <c r="S5672" i="6"/>
  <c r="S5668" i="6"/>
  <c r="Q5668" i="6" s="1"/>
  <c r="U5666" i="6"/>
  <c r="P5666" i="6"/>
  <c r="P5665" i="6"/>
  <c r="T5661" i="6"/>
  <c r="Q5661" i="6" s="1"/>
  <c r="O5661" i="6"/>
  <c r="T5657" i="6"/>
  <c r="U5657" i="6" s="1"/>
  <c r="O5657" i="6"/>
  <c r="O5656" i="6"/>
  <c r="T5656" i="6"/>
  <c r="T5651" i="6"/>
  <c r="O5651" i="6"/>
  <c r="S5650" i="6"/>
  <c r="Q5650" i="6" s="1"/>
  <c r="S5649" i="6"/>
  <c r="S5647" i="6"/>
  <c r="P5646" i="6"/>
  <c r="P5644" i="6"/>
  <c r="P5643" i="6"/>
  <c r="S5640" i="6"/>
  <c r="T5636" i="6"/>
  <c r="Q5636" i="6" s="1"/>
  <c r="O5636" i="6"/>
  <c r="R5628" i="6"/>
  <c r="O5624" i="6"/>
  <c r="T5624" i="6"/>
  <c r="Q5624" i="6" s="1"/>
  <c r="O5623" i="6"/>
  <c r="T5623" i="6"/>
  <c r="T5620" i="6"/>
  <c r="U5620" i="6" s="1"/>
  <c r="O5620" i="6"/>
  <c r="P5616" i="6"/>
  <c r="P5613" i="6"/>
  <c r="U5613" i="6"/>
  <c r="P5612" i="6"/>
  <c r="S5607" i="6"/>
  <c r="U5602" i="6"/>
  <c r="P5602" i="6"/>
  <c r="O5600" i="6"/>
  <c r="T5600" i="6"/>
  <c r="T5596" i="6"/>
  <c r="U5596" i="6" s="1"/>
  <c r="O5596" i="6"/>
  <c r="Q5593" i="6"/>
  <c r="S5592" i="6"/>
  <c r="T5587" i="6"/>
  <c r="U5587" i="6" s="1"/>
  <c r="O5587" i="6"/>
  <c r="S5583" i="6"/>
  <c r="T5578" i="6"/>
  <c r="O5578" i="6"/>
  <c r="R5576" i="6"/>
  <c r="P5574" i="6"/>
  <c r="U5574" i="6"/>
  <c r="S5570" i="6"/>
  <c r="P5565" i="6"/>
  <c r="U5555" i="6"/>
  <c r="P5555" i="6"/>
  <c r="O5552" i="6"/>
  <c r="T5552" i="6"/>
  <c r="Q5552" i="6" s="1"/>
  <c r="S5548" i="6"/>
  <c r="P5546" i="6"/>
  <c r="P5545" i="6"/>
  <c r="U5545" i="6"/>
  <c r="P5342" i="6"/>
  <c r="U5729" i="6"/>
  <c r="O5727" i="6"/>
  <c r="T5727" i="6"/>
  <c r="P5725" i="6"/>
  <c r="P5718" i="6"/>
  <c r="T5717" i="6"/>
  <c r="O5717" i="6"/>
  <c r="T5713" i="6"/>
  <c r="O5713" i="6"/>
  <c r="O5712" i="6"/>
  <c r="T5712" i="6"/>
  <c r="Q5712" i="6" s="1"/>
  <c r="O5711" i="6"/>
  <c r="T5711" i="6"/>
  <c r="T5691" i="6"/>
  <c r="Q5691" i="6" s="1"/>
  <c r="O5691" i="6"/>
  <c r="P5689" i="6"/>
  <c r="T5685" i="6"/>
  <c r="U5685" i="6" s="1"/>
  <c r="O5685" i="6"/>
  <c r="O5679" i="6"/>
  <c r="T5679" i="6"/>
  <c r="U5679" i="6" s="1"/>
  <c r="P5670" i="6"/>
  <c r="P5669" i="6"/>
  <c r="U5669" i="6"/>
  <c r="T5665" i="6"/>
  <c r="Q5665" i="6" s="1"/>
  <c r="O5665" i="6"/>
  <c r="P5664" i="6"/>
  <c r="P5660" i="6"/>
  <c r="S5651" i="6"/>
  <c r="T5644" i="6"/>
  <c r="O5644" i="6"/>
  <c r="S5639" i="6"/>
  <c r="Q5639" i="6" s="1"/>
  <c r="O5632" i="6"/>
  <c r="T5632" i="6"/>
  <c r="U5632" i="6" s="1"/>
  <c r="O5631" i="6"/>
  <c r="T5631" i="6"/>
  <c r="U5631" i="6" s="1"/>
  <c r="O5630" i="6"/>
  <c r="T5630" i="6"/>
  <c r="U5630" i="6" s="1"/>
  <c r="T5628" i="6"/>
  <c r="Q5628" i="6" s="1"/>
  <c r="O5628" i="6"/>
  <c r="O5622" i="6"/>
  <c r="T5622" i="6"/>
  <c r="Q5622" i="6" s="1"/>
  <c r="U5618" i="6"/>
  <c r="P5618" i="6"/>
  <c r="O5615" i="6"/>
  <c r="T5615" i="6"/>
  <c r="P5614" i="6"/>
  <c r="P5608" i="6"/>
  <c r="S5604" i="6"/>
  <c r="P5598" i="6"/>
  <c r="S5594" i="6"/>
  <c r="Q5594" i="6" s="1"/>
  <c r="O5590" i="6"/>
  <c r="T5590" i="6"/>
  <c r="U5590" i="6" s="1"/>
  <c r="O5584" i="6"/>
  <c r="T5584" i="6"/>
  <c r="U5584" i="6" s="1"/>
  <c r="P5581" i="6"/>
  <c r="U5581" i="6"/>
  <c r="T5572" i="6"/>
  <c r="U5572" i="6" s="1"/>
  <c r="O5572" i="6"/>
  <c r="U5571" i="6"/>
  <c r="P5571" i="6"/>
  <c r="P5566" i="6"/>
  <c r="P5559" i="6"/>
  <c r="P5551" i="6"/>
  <c r="T5546" i="6"/>
  <c r="U5546" i="6" s="1"/>
  <c r="O5546" i="6"/>
  <c r="U5687" i="6"/>
  <c r="U5663" i="6"/>
  <c r="U5655" i="6"/>
  <c r="U5647" i="6"/>
  <c r="P5544" i="6"/>
  <c r="S5537" i="6"/>
  <c r="O5532" i="6"/>
  <c r="T5516" i="6"/>
  <c r="O5507" i="6"/>
  <c r="T5507" i="6"/>
  <c r="U5507" i="6" s="1"/>
  <c r="P5497" i="6"/>
  <c r="O5483" i="6"/>
  <c r="T5483" i="6"/>
  <c r="U5483" i="6" s="1"/>
  <c r="S5482" i="6"/>
  <c r="U5479" i="6"/>
  <c r="P5479" i="6"/>
  <c r="R5476" i="6"/>
  <c r="T5470" i="6"/>
  <c r="O5470" i="6"/>
  <c r="T5462" i="6"/>
  <c r="O5462" i="6"/>
  <c r="R5459" i="6"/>
  <c r="S5455" i="6"/>
  <c r="U5449" i="6"/>
  <c r="P5449" i="6"/>
  <c r="T5446" i="6"/>
  <c r="O5446" i="6"/>
  <c r="P5439" i="6"/>
  <c r="P5436" i="6"/>
  <c r="S5431" i="6"/>
  <c r="U5424" i="6"/>
  <c r="P5422" i="6"/>
  <c r="U5415" i="6"/>
  <c r="P5415" i="6"/>
  <c r="P5412" i="6"/>
  <c r="U5412" i="6"/>
  <c r="T5407" i="6"/>
  <c r="Q5407" i="6" s="1"/>
  <c r="O5407" i="6"/>
  <c r="P5404" i="6"/>
  <c r="T5396" i="6"/>
  <c r="U5396" i="6" s="1"/>
  <c r="P5396" i="6"/>
  <c r="P5390" i="6"/>
  <c r="S5386" i="6"/>
  <c r="T5382" i="6"/>
  <c r="O5382" i="6"/>
  <c r="S5382" i="6"/>
  <c r="T5374" i="6"/>
  <c r="U5374" i="6" s="1"/>
  <c r="O5374" i="6"/>
  <c r="S5374" i="6"/>
  <c r="T5370" i="6"/>
  <c r="Q5370" i="6" s="1"/>
  <c r="O5370" i="6"/>
  <c r="U5369" i="6"/>
  <c r="P5369" i="6"/>
  <c r="P5354" i="6"/>
  <c r="Q5353" i="6"/>
  <c r="S5352" i="6"/>
  <c r="T5350" i="6"/>
  <c r="U5350" i="6" s="1"/>
  <c r="O5350" i="6"/>
  <c r="S5346" i="6"/>
  <c r="T5344" i="6"/>
  <c r="Q5344" i="6" s="1"/>
  <c r="O5344" i="6"/>
  <c r="R5343" i="6"/>
  <c r="S5335" i="6"/>
  <c r="O5332" i="6"/>
  <c r="T5332" i="6"/>
  <c r="O5331" i="6"/>
  <c r="T5331" i="6"/>
  <c r="P5330" i="6"/>
  <c r="Q5329" i="6"/>
  <c r="P5320" i="6"/>
  <c r="P5315" i="6"/>
  <c r="T5312" i="6"/>
  <c r="O5312" i="6"/>
  <c r="T5311" i="6"/>
  <c r="O5311" i="6"/>
  <c r="P5248" i="6"/>
  <c r="T5607" i="6"/>
  <c r="T5599" i="6"/>
  <c r="T5591" i="6"/>
  <c r="Q5591" i="6" s="1"/>
  <c r="T5583" i="6"/>
  <c r="T5575" i="6"/>
  <c r="Q5575" i="6" s="1"/>
  <c r="T5567" i="6"/>
  <c r="Q5567" i="6" s="1"/>
  <c r="T5559" i="6"/>
  <c r="U5559" i="6" s="1"/>
  <c r="T5551" i="6"/>
  <c r="U5551" i="6" s="1"/>
  <c r="T5544" i="6"/>
  <c r="U5544" i="6" s="1"/>
  <c r="O5544" i="6"/>
  <c r="S5540" i="6"/>
  <c r="Q5540" i="6" s="1"/>
  <c r="O5539" i="6"/>
  <c r="T5539" i="6"/>
  <c r="Q5539" i="6" s="1"/>
  <c r="T5536" i="6"/>
  <c r="Q5536" i="6" s="1"/>
  <c r="O5536" i="6"/>
  <c r="P5535" i="6"/>
  <c r="Q5528" i="6"/>
  <c r="P5527" i="6"/>
  <c r="S5526" i="6"/>
  <c r="O5525" i="6"/>
  <c r="T5525" i="6"/>
  <c r="U5525" i="6" s="1"/>
  <c r="P5525" i="6"/>
  <c r="P5521" i="6"/>
  <c r="T5518" i="6"/>
  <c r="O5518" i="6"/>
  <c r="P5516" i="6"/>
  <c r="U5512" i="6"/>
  <c r="R5503" i="6"/>
  <c r="S5502" i="6"/>
  <c r="O5501" i="6"/>
  <c r="T5501" i="6"/>
  <c r="U5501" i="6" s="1"/>
  <c r="P5501" i="6"/>
  <c r="O5497" i="6"/>
  <c r="P5489" i="6"/>
  <c r="U5480" i="6"/>
  <c r="P5473" i="6"/>
  <c r="O5467" i="6"/>
  <c r="T5467" i="6"/>
  <c r="U5467" i="6" s="1"/>
  <c r="S5466" i="6"/>
  <c r="O5459" i="6"/>
  <c r="T5459" i="6"/>
  <c r="U5456" i="6"/>
  <c r="P5453" i="6"/>
  <c r="S5452" i="6"/>
  <c r="Q5449" i="6"/>
  <c r="O5443" i="6"/>
  <c r="T5443" i="6"/>
  <c r="U5443" i="6" s="1"/>
  <c r="S5442" i="6"/>
  <c r="U5433" i="6"/>
  <c r="Q5432" i="6"/>
  <c r="P5429" i="6"/>
  <c r="S5428" i="6"/>
  <c r="T5422" i="6"/>
  <c r="U5422" i="6" s="1"/>
  <c r="O5422" i="6"/>
  <c r="U5406" i="6"/>
  <c r="P5406" i="6"/>
  <c r="P5398" i="6"/>
  <c r="T5390" i="6"/>
  <c r="Q5390" i="6" s="1"/>
  <c r="O5390" i="6"/>
  <c r="O5387" i="6"/>
  <c r="T5387" i="6"/>
  <c r="U5387" i="6" s="1"/>
  <c r="P5381" i="6"/>
  <c r="T5378" i="6"/>
  <c r="U5378" i="6" s="1"/>
  <c r="O5378" i="6"/>
  <c r="U5377" i="6"/>
  <c r="P5377" i="6"/>
  <c r="R5373" i="6"/>
  <c r="S5372" i="6"/>
  <c r="Q5372" i="6" s="1"/>
  <c r="O5369" i="6"/>
  <c r="S5367" i="6"/>
  <c r="P5364" i="6"/>
  <c r="U5360" i="6"/>
  <c r="R5359" i="6"/>
  <c r="T5354" i="6"/>
  <c r="O5354" i="6"/>
  <c r="P5349" i="6"/>
  <c r="P5348" i="6"/>
  <c r="T5343" i="6"/>
  <c r="Q5343" i="6" s="1"/>
  <c r="O5343" i="6"/>
  <c r="P5337" i="6"/>
  <c r="U5321" i="6"/>
  <c r="P5321" i="6"/>
  <c r="P5319" i="6"/>
  <c r="P5318" i="6"/>
  <c r="T5310" i="6"/>
  <c r="O5310" i="6"/>
  <c r="P5309" i="6"/>
  <c r="R5307" i="6"/>
  <c r="P5240" i="6"/>
  <c r="P5200" i="6"/>
  <c r="T5726" i="6"/>
  <c r="U5726" i="6" s="1"/>
  <c r="T5718" i="6"/>
  <c r="U5718" i="6" s="1"/>
  <c r="T5710" i="6"/>
  <c r="U5710" i="6" s="1"/>
  <c r="T5702" i="6"/>
  <c r="U5702" i="6" s="1"/>
  <c r="O5579" i="6"/>
  <c r="O5571" i="6"/>
  <c r="O5563" i="6"/>
  <c r="O5555" i="6"/>
  <c r="O5547" i="6"/>
  <c r="R5543" i="6"/>
  <c r="U5536" i="6"/>
  <c r="T5530" i="6"/>
  <c r="O5530" i="6"/>
  <c r="R5530" i="6"/>
  <c r="O5523" i="6"/>
  <c r="T5523" i="6"/>
  <c r="U5523" i="6" s="1"/>
  <c r="O5521" i="6"/>
  <c r="S5519" i="6"/>
  <c r="Q5519" i="6" s="1"/>
  <c r="T5514" i="6"/>
  <c r="O5514" i="6"/>
  <c r="P5514" i="6"/>
  <c r="T5508" i="6"/>
  <c r="U5508" i="6" s="1"/>
  <c r="O5499" i="6"/>
  <c r="T5499" i="6"/>
  <c r="U5499" i="6" s="1"/>
  <c r="P5495" i="6"/>
  <c r="O5493" i="6"/>
  <c r="T5493" i="6"/>
  <c r="Q5493" i="6" s="1"/>
  <c r="R5493" i="6"/>
  <c r="P5485" i="6"/>
  <c r="P5478" i="6"/>
  <c r="O5473" i="6"/>
  <c r="P5457" i="6"/>
  <c r="T5450" i="6"/>
  <c r="O5450" i="6"/>
  <c r="P5450" i="6"/>
  <c r="P5438" i="6"/>
  <c r="T5426" i="6"/>
  <c r="O5426" i="6"/>
  <c r="P5426" i="6"/>
  <c r="O5419" i="6"/>
  <c r="T5419" i="6"/>
  <c r="U5419" i="6" s="1"/>
  <c r="S5418" i="6"/>
  <c r="P5414" i="6"/>
  <c r="T5406" i="6"/>
  <c r="Q5406" i="6" s="1"/>
  <c r="O5406" i="6"/>
  <c r="T5398" i="6"/>
  <c r="O5398" i="6"/>
  <c r="S5394" i="6"/>
  <c r="S5392" i="6"/>
  <c r="P5389" i="6"/>
  <c r="Q5385" i="6"/>
  <c r="O5377" i="6"/>
  <c r="S5362" i="6"/>
  <c r="S5351" i="6"/>
  <c r="U5351" i="6" s="1"/>
  <c r="T5348" i="6"/>
  <c r="S5340" i="6"/>
  <c r="Q5340" i="6" s="1"/>
  <c r="P5336" i="6"/>
  <c r="S5334" i="6"/>
  <c r="P5328" i="6"/>
  <c r="S5325" i="6"/>
  <c r="S5324" i="6"/>
  <c r="S5323" i="6"/>
  <c r="T5320" i="6"/>
  <c r="O5320" i="6"/>
  <c r="T5319" i="6"/>
  <c r="O5319" i="6"/>
  <c r="P5316" i="6"/>
  <c r="P5308" i="6"/>
  <c r="U5306" i="6"/>
  <c r="P5184" i="6"/>
  <c r="O5714" i="6"/>
  <c r="O5706" i="6"/>
  <c r="O5698" i="6"/>
  <c r="O5690" i="6"/>
  <c r="O5682" i="6"/>
  <c r="O5674" i="6"/>
  <c r="O5666" i="6"/>
  <c r="O5658" i="6"/>
  <c r="O5650" i="6"/>
  <c r="O5642" i="6"/>
  <c r="O5634" i="6"/>
  <c r="O5626" i="6"/>
  <c r="O5618" i="6"/>
  <c r="O5610" i="6"/>
  <c r="O5602" i="6"/>
  <c r="O5594" i="6"/>
  <c r="O5586" i="6"/>
  <c r="O5533" i="6"/>
  <c r="T5533" i="6"/>
  <c r="Q5533" i="6" s="1"/>
  <c r="P5533" i="6"/>
  <c r="T5510" i="6"/>
  <c r="O5510" i="6"/>
  <c r="P5508" i="6"/>
  <c r="U5504" i="6"/>
  <c r="S5500" i="6"/>
  <c r="Q5500" i="6" s="1"/>
  <c r="S5498" i="6"/>
  <c r="Q5496" i="6"/>
  <c r="O5491" i="6"/>
  <c r="T5491" i="6"/>
  <c r="U5491" i="6" s="1"/>
  <c r="T5482" i="6"/>
  <c r="O5482" i="6"/>
  <c r="P5482" i="6"/>
  <c r="S5481" i="6"/>
  <c r="Q5481" i="6" s="1"/>
  <c r="T5478" i="6"/>
  <c r="O5478" i="6"/>
  <c r="P5469" i="6"/>
  <c r="S5468" i="6"/>
  <c r="Q5468" i="6" s="1"/>
  <c r="U5464" i="6"/>
  <c r="P5461" i="6"/>
  <c r="S5460" i="6"/>
  <c r="Q5460" i="6" s="1"/>
  <c r="P5455" i="6"/>
  <c r="T5452" i="6"/>
  <c r="P5452" i="6"/>
  <c r="S5448" i="6"/>
  <c r="Q5448" i="6" s="1"/>
  <c r="P5445" i="6"/>
  <c r="S5444" i="6"/>
  <c r="Q5444" i="6" s="1"/>
  <c r="T5438" i="6"/>
  <c r="U5438" i="6" s="1"/>
  <c r="O5438" i="6"/>
  <c r="R5435" i="6"/>
  <c r="P5431" i="6"/>
  <c r="T5428" i="6"/>
  <c r="P5428" i="6"/>
  <c r="S5423" i="6"/>
  <c r="Q5423" i="6" s="1"/>
  <c r="U5417" i="6"/>
  <c r="P5417" i="6"/>
  <c r="T5414" i="6"/>
  <c r="U5414" i="6" s="1"/>
  <c r="O5414" i="6"/>
  <c r="Q5409" i="6"/>
  <c r="Q5401" i="6"/>
  <c r="S5393" i="6"/>
  <c r="Q5393" i="6" s="1"/>
  <c r="S5391" i="6"/>
  <c r="Q5388" i="6"/>
  <c r="T5380" i="6"/>
  <c r="P5380" i="6"/>
  <c r="P5372" i="6"/>
  <c r="P5370" i="6"/>
  <c r="U5370" i="6"/>
  <c r="P5367" i="6"/>
  <c r="T5359" i="6"/>
  <c r="O5359" i="6"/>
  <c r="P5358" i="6"/>
  <c r="U5353" i="6"/>
  <c r="P5353" i="6"/>
  <c r="O5347" i="6"/>
  <c r="T5347" i="6"/>
  <c r="P5346" i="6"/>
  <c r="T5342" i="6"/>
  <c r="O5342" i="6"/>
  <c r="S5338" i="6"/>
  <c r="T5336" i="6"/>
  <c r="O5336" i="6"/>
  <c r="P5335" i="6"/>
  <c r="U5329" i="6"/>
  <c r="P5329" i="6"/>
  <c r="P5327" i="6"/>
  <c r="P5326" i="6"/>
  <c r="T5318" i="6"/>
  <c r="O5318" i="6"/>
  <c r="P5317" i="6"/>
  <c r="Q5312" i="6"/>
  <c r="O5308" i="6"/>
  <c r="T5308" i="6"/>
  <c r="P5305" i="6"/>
  <c r="P5303" i="6"/>
  <c r="P5302" i="6"/>
  <c r="T5300" i="6"/>
  <c r="Q5300" i="6" s="1"/>
  <c r="O5300" i="6"/>
  <c r="P5216" i="6"/>
  <c r="P5208" i="6"/>
  <c r="U5528" i="6"/>
  <c r="U5513" i="6"/>
  <c r="P5513" i="6"/>
  <c r="T5506" i="6"/>
  <c r="Q5506" i="6" s="1"/>
  <c r="O5506" i="6"/>
  <c r="P5506" i="6"/>
  <c r="Q5492" i="6"/>
  <c r="U5487" i="6"/>
  <c r="P5487" i="6"/>
  <c r="T5484" i="6"/>
  <c r="U5484" i="6" s="1"/>
  <c r="P5484" i="6"/>
  <c r="O5475" i="6"/>
  <c r="T5475" i="6"/>
  <c r="U5475" i="6" s="1"/>
  <c r="S5474" i="6"/>
  <c r="R5472" i="6"/>
  <c r="S5470" i="6"/>
  <c r="Q5470" i="6" s="1"/>
  <c r="T5466" i="6"/>
  <c r="O5466" i="6"/>
  <c r="P5466" i="6"/>
  <c r="S5462" i="6"/>
  <c r="T5458" i="6"/>
  <c r="Q5458" i="6" s="1"/>
  <c r="O5458" i="6"/>
  <c r="R5458" i="6"/>
  <c r="T5455" i="6"/>
  <c r="O5455" i="6"/>
  <c r="O5449" i="6"/>
  <c r="S5446" i="6"/>
  <c r="U5446" i="6" s="1"/>
  <c r="T5442" i="6"/>
  <c r="O5442" i="6"/>
  <c r="P5442" i="6"/>
  <c r="O5435" i="6"/>
  <c r="T5435" i="6"/>
  <c r="Q5435" i="6" s="1"/>
  <c r="S5434" i="6"/>
  <c r="U5425" i="6"/>
  <c r="P5421" i="6"/>
  <c r="O5411" i="6"/>
  <c r="T5411" i="6"/>
  <c r="U5411" i="6" s="1"/>
  <c r="O5403" i="6"/>
  <c r="T5403" i="6"/>
  <c r="U5403" i="6" s="1"/>
  <c r="O5395" i="6"/>
  <c r="T5395" i="6"/>
  <c r="U5395" i="6" s="1"/>
  <c r="T5386" i="6"/>
  <c r="U5386" i="6" s="1"/>
  <c r="O5386" i="6"/>
  <c r="P5378" i="6"/>
  <c r="O5363" i="6"/>
  <c r="T5363" i="6"/>
  <c r="Q5361" i="6"/>
  <c r="T5358" i="6"/>
  <c r="O5358" i="6"/>
  <c r="S5358" i="6"/>
  <c r="P5352" i="6"/>
  <c r="T5346" i="6"/>
  <c r="O5346" i="6"/>
  <c r="P5341" i="6"/>
  <c r="R5340" i="6"/>
  <c r="T5335" i="6"/>
  <c r="U5335" i="6" s="1"/>
  <c r="O5335" i="6"/>
  <c r="S5332" i="6"/>
  <c r="U5332" i="6" s="1"/>
  <c r="S5331" i="6"/>
  <c r="T5328" i="6"/>
  <c r="O5328" i="6"/>
  <c r="T5327" i="6"/>
  <c r="Q5327" i="6" s="1"/>
  <c r="O5327" i="6"/>
  <c r="R5324" i="6"/>
  <c r="O5316" i="6"/>
  <c r="T5316" i="6"/>
  <c r="U5316" i="6" s="1"/>
  <c r="O5315" i="6"/>
  <c r="T5315" i="6"/>
  <c r="Q5315" i="6" s="1"/>
  <c r="P5314" i="6"/>
  <c r="U5314" i="6"/>
  <c r="Q5311" i="6"/>
  <c r="U5529" i="6"/>
  <c r="P5529" i="6"/>
  <c r="T5526" i="6"/>
  <c r="O5526" i="6"/>
  <c r="P5524" i="6"/>
  <c r="P5519" i="6"/>
  <c r="O5517" i="6"/>
  <c r="T5517" i="6"/>
  <c r="P5517" i="6"/>
  <c r="T5502" i="6"/>
  <c r="O5502" i="6"/>
  <c r="P5500" i="6"/>
  <c r="U5496" i="6"/>
  <c r="P5471" i="6"/>
  <c r="P5468" i="6"/>
  <c r="Q5467" i="6"/>
  <c r="P5463" i="6"/>
  <c r="P5460" i="6"/>
  <c r="P5454" i="6"/>
  <c r="U5447" i="6"/>
  <c r="P5447" i="6"/>
  <c r="P5444" i="6"/>
  <c r="S5439" i="6"/>
  <c r="Q5439" i="6" s="1"/>
  <c r="U5432" i="6"/>
  <c r="P5430" i="6"/>
  <c r="T5418" i="6"/>
  <c r="O5418" i="6"/>
  <c r="P5418" i="6"/>
  <c r="P5410" i="6"/>
  <c r="U5409" i="6"/>
  <c r="P5409" i="6"/>
  <c r="P5405" i="6"/>
  <c r="P5402" i="6"/>
  <c r="U5401" i="6"/>
  <c r="P5401" i="6"/>
  <c r="P5397" i="6"/>
  <c r="P5394" i="6"/>
  <c r="P5393" i="6"/>
  <c r="P5391" i="6"/>
  <c r="P5388" i="6"/>
  <c r="U5388" i="6"/>
  <c r="R5383" i="6"/>
  <c r="U5376" i="6"/>
  <c r="R5375" i="6"/>
  <c r="T5367" i="6"/>
  <c r="O5367" i="6"/>
  <c r="P5366" i="6"/>
  <c r="P5362" i="6"/>
  <c r="P5357" i="6"/>
  <c r="R5356" i="6"/>
  <c r="S5354" i="6"/>
  <c r="T5352" i="6"/>
  <c r="U5352" i="6" s="1"/>
  <c r="O5352" i="6"/>
  <c r="P5351" i="6"/>
  <c r="P5334" i="6"/>
  <c r="S5330" i="6"/>
  <c r="Q5330" i="6" s="1"/>
  <c r="T5326" i="6"/>
  <c r="U5326" i="6" s="1"/>
  <c r="O5326" i="6"/>
  <c r="P5325" i="6"/>
  <c r="P5323" i="6"/>
  <c r="S5320" i="6"/>
  <c r="S5310" i="6"/>
  <c r="U5295" i="6"/>
  <c r="P5295" i="6"/>
  <c r="P5294" i="6"/>
  <c r="U5294" i="6"/>
  <c r="O5541" i="6"/>
  <c r="T5541" i="6"/>
  <c r="Q5541" i="6" s="1"/>
  <c r="P5541" i="6"/>
  <c r="P5538" i="6"/>
  <c r="U5538" i="6"/>
  <c r="S5535" i="6"/>
  <c r="Q5535" i="6" s="1"/>
  <c r="T5534" i="6"/>
  <c r="U5534" i="6" s="1"/>
  <c r="O5534" i="6"/>
  <c r="S5532" i="6"/>
  <c r="Q5532" i="6" s="1"/>
  <c r="O5531" i="6"/>
  <c r="T5531" i="6"/>
  <c r="U5531" i="6" s="1"/>
  <c r="O5529" i="6"/>
  <c r="S5527" i="6"/>
  <c r="Q5527" i="6" s="1"/>
  <c r="T5522" i="6"/>
  <c r="Q5522" i="6" s="1"/>
  <c r="O5522" i="6"/>
  <c r="R5522" i="6"/>
  <c r="U5520" i="6"/>
  <c r="O5515" i="6"/>
  <c r="T5515" i="6"/>
  <c r="U5515" i="6" s="1"/>
  <c r="S5503" i="6"/>
  <c r="Q5503" i="6" s="1"/>
  <c r="T5498" i="6"/>
  <c r="O5498" i="6"/>
  <c r="P5498" i="6"/>
  <c r="S5497" i="6"/>
  <c r="Q5497" i="6" s="1"/>
  <c r="T5494" i="6"/>
  <c r="U5494" i="6" s="1"/>
  <c r="O5494" i="6"/>
  <c r="R5492" i="6"/>
  <c r="U5488" i="6"/>
  <c r="O5481" i="6"/>
  <c r="P5477" i="6"/>
  <c r="Q5476" i="6"/>
  <c r="T5463" i="6"/>
  <c r="Q5463" i="6" s="1"/>
  <c r="O5463" i="6"/>
  <c r="O5457" i="6"/>
  <c r="T5454" i="6"/>
  <c r="Q5454" i="6" s="1"/>
  <c r="O5454" i="6"/>
  <c r="S5440" i="6"/>
  <c r="Q5440" i="6" s="1"/>
  <c r="P5437" i="6"/>
  <c r="S5436" i="6"/>
  <c r="Q5436" i="6" s="1"/>
  <c r="T5430" i="6"/>
  <c r="U5430" i="6" s="1"/>
  <c r="O5430" i="6"/>
  <c r="U5427" i="6"/>
  <c r="R5423" i="6"/>
  <c r="T5420" i="6"/>
  <c r="Q5420" i="6" s="1"/>
  <c r="R5420" i="6"/>
  <c r="S5416" i="6"/>
  <c r="Q5416" i="6" s="1"/>
  <c r="P5413" i="6"/>
  <c r="Q5412" i="6"/>
  <c r="T5410" i="6"/>
  <c r="U5410" i="6" s="1"/>
  <c r="O5410" i="6"/>
  <c r="O5409" i="6"/>
  <c r="P5408" i="6"/>
  <c r="S5404" i="6"/>
  <c r="Q5404" i="6" s="1"/>
  <c r="T5402" i="6"/>
  <c r="U5402" i="6" s="1"/>
  <c r="O5402" i="6"/>
  <c r="O5401" i="6"/>
  <c r="P5400" i="6"/>
  <c r="P5399" i="6"/>
  <c r="Q5396" i="6"/>
  <c r="T5394" i="6"/>
  <c r="O5394" i="6"/>
  <c r="O5393" i="6"/>
  <c r="P5392" i="6"/>
  <c r="T5384" i="6"/>
  <c r="U5384" i="6" s="1"/>
  <c r="O5384" i="6"/>
  <c r="R5379" i="6"/>
  <c r="O5371" i="6"/>
  <c r="T5371" i="6"/>
  <c r="U5371" i="6" s="1"/>
  <c r="T5366" i="6"/>
  <c r="U5366" i="6" s="1"/>
  <c r="O5366" i="6"/>
  <c r="T5362" i="6"/>
  <c r="O5362" i="6"/>
  <c r="U5361" i="6"/>
  <c r="P5361" i="6"/>
  <c r="T5351" i="6"/>
  <c r="O5351" i="6"/>
  <c r="S5347" i="6"/>
  <c r="U5345" i="6"/>
  <c r="P5345" i="6"/>
  <c r="O5339" i="6"/>
  <c r="T5339" i="6"/>
  <c r="U5339" i="6" s="1"/>
  <c r="P5338" i="6"/>
  <c r="S5337" i="6"/>
  <c r="Q5337" i="6" s="1"/>
  <c r="S5336" i="6"/>
  <c r="U5336" i="6" s="1"/>
  <c r="T5334" i="6"/>
  <c r="U5334" i="6" s="1"/>
  <c r="O5334" i="6"/>
  <c r="P5332" i="6"/>
  <c r="O5324" i="6"/>
  <c r="T5324" i="6"/>
  <c r="O5323" i="6"/>
  <c r="T5323" i="6"/>
  <c r="P5322" i="6"/>
  <c r="U5322" i="6"/>
  <c r="Q5321" i="6"/>
  <c r="S5319" i="6"/>
  <c r="Q5319" i="6" s="1"/>
  <c r="U5312" i="6"/>
  <c r="P5312" i="6"/>
  <c r="P5297" i="6"/>
  <c r="P5272" i="6"/>
  <c r="S5543" i="6"/>
  <c r="Q5543" i="6" s="1"/>
  <c r="S5530" i="6"/>
  <c r="S5521" i="6"/>
  <c r="Q5521" i="6" s="1"/>
  <c r="S5514" i="6"/>
  <c r="R5511" i="6"/>
  <c r="S5510" i="6"/>
  <c r="Q5510" i="6" s="1"/>
  <c r="O5509" i="6"/>
  <c r="T5509" i="6"/>
  <c r="U5509" i="6" s="1"/>
  <c r="P5509" i="6"/>
  <c r="S5495" i="6"/>
  <c r="T5490" i="6"/>
  <c r="Q5490" i="6" s="1"/>
  <c r="O5490" i="6"/>
  <c r="R5490" i="6"/>
  <c r="S5489" i="6"/>
  <c r="Q5489" i="6" s="1"/>
  <c r="T5486" i="6"/>
  <c r="Q5486" i="6" s="1"/>
  <c r="O5486" i="6"/>
  <c r="S5478" i="6"/>
  <c r="T5474" i="6"/>
  <c r="O5474" i="6"/>
  <c r="P5474" i="6"/>
  <c r="S5473" i="6"/>
  <c r="Q5473" i="6" s="1"/>
  <c r="T5471" i="6"/>
  <c r="Q5471" i="6" s="1"/>
  <c r="O5471" i="6"/>
  <c r="P5470" i="6"/>
  <c r="U5465" i="6"/>
  <c r="Q5464" i="6"/>
  <c r="P5462" i="6"/>
  <c r="O5451" i="6"/>
  <c r="T5451" i="6"/>
  <c r="U5451" i="6" s="1"/>
  <c r="S5450" i="6"/>
  <c r="U5448" i="6"/>
  <c r="P5446" i="6"/>
  <c r="O5441" i="6"/>
  <c r="T5434" i="6"/>
  <c r="U5434" i="6" s="1"/>
  <c r="O5434" i="6"/>
  <c r="P5434" i="6"/>
  <c r="O5427" i="6"/>
  <c r="T5427" i="6"/>
  <c r="Q5427" i="6" s="1"/>
  <c r="S5426" i="6"/>
  <c r="P5424" i="6"/>
  <c r="O5417" i="6"/>
  <c r="T5408" i="6"/>
  <c r="Q5408" i="6" s="1"/>
  <c r="O5408" i="6"/>
  <c r="P5407" i="6"/>
  <c r="T5400" i="6"/>
  <c r="U5400" i="6" s="1"/>
  <c r="O5400" i="6"/>
  <c r="T5399" i="6"/>
  <c r="U5399" i="6" s="1"/>
  <c r="O5399" i="6"/>
  <c r="T5392" i="6"/>
  <c r="O5392" i="6"/>
  <c r="T5391" i="6"/>
  <c r="O5391" i="6"/>
  <c r="T5383" i="6"/>
  <c r="Q5383" i="6" s="1"/>
  <c r="O5383" i="6"/>
  <c r="P5382" i="6"/>
  <c r="O5379" i="6"/>
  <c r="T5379" i="6"/>
  <c r="Q5379" i="6" s="1"/>
  <c r="Q5377" i="6"/>
  <c r="T5375" i="6"/>
  <c r="Q5375" i="6" s="1"/>
  <c r="O5375" i="6"/>
  <c r="P5374" i="6"/>
  <c r="S5368" i="6"/>
  <c r="Q5368" i="6" s="1"/>
  <c r="R5365" i="6"/>
  <c r="O5361" i="6"/>
  <c r="S5359" i="6"/>
  <c r="O5355" i="6"/>
  <c r="T5355" i="6"/>
  <c r="U5355" i="6" s="1"/>
  <c r="S5348" i="6"/>
  <c r="P5344" i="6"/>
  <c r="Q5342" i="6"/>
  <c r="T5338" i="6"/>
  <c r="U5338" i="6" s="1"/>
  <c r="O5338" i="6"/>
  <c r="R5333" i="6"/>
  <c r="P5331" i="6"/>
  <c r="S5328" i="6"/>
  <c r="S5318" i="6"/>
  <c r="U5313" i="6"/>
  <c r="P5313" i="6"/>
  <c r="U5311" i="6"/>
  <c r="P5311" i="6"/>
  <c r="P5310" i="6"/>
  <c r="U5304" i="6"/>
  <c r="P5304" i="6"/>
  <c r="T5284" i="6"/>
  <c r="O5284" i="6"/>
  <c r="T5485" i="6"/>
  <c r="Q5485" i="6" s="1"/>
  <c r="P5481" i="6"/>
  <c r="T5477" i="6"/>
  <c r="Q5477" i="6" s="1"/>
  <c r="T5469" i="6"/>
  <c r="Q5469" i="6" s="1"/>
  <c r="P5465" i="6"/>
  <c r="T5461" i="6"/>
  <c r="Q5461" i="6" s="1"/>
  <c r="T5453" i="6"/>
  <c r="U5453" i="6" s="1"/>
  <c r="T5445" i="6"/>
  <c r="Q5445" i="6" s="1"/>
  <c r="P5441" i="6"/>
  <c r="T5437" i="6"/>
  <c r="Q5437" i="6" s="1"/>
  <c r="P5433" i="6"/>
  <c r="T5429" i="6"/>
  <c r="U5429" i="6" s="1"/>
  <c r="P5425" i="6"/>
  <c r="T5421" i="6"/>
  <c r="Q5421" i="6" s="1"/>
  <c r="T5413" i="6"/>
  <c r="Q5413" i="6" s="1"/>
  <c r="T5405" i="6"/>
  <c r="Q5405" i="6" s="1"/>
  <c r="T5397" i="6"/>
  <c r="Q5397" i="6" s="1"/>
  <c r="T5389" i="6"/>
  <c r="Q5389" i="6" s="1"/>
  <c r="T5381" i="6"/>
  <c r="U5381" i="6" s="1"/>
  <c r="T5373" i="6"/>
  <c r="Q5373" i="6" s="1"/>
  <c r="T5365" i="6"/>
  <c r="Q5365" i="6" s="1"/>
  <c r="T5357" i="6"/>
  <c r="U5357" i="6" s="1"/>
  <c r="T5349" i="6"/>
  <c r="Q5349" i="6" s="1"/>
  <c r="T5341" i="6"/>
  <c r="Q5341" i="6" s="1"/>
  <c r="T5333" i="6"/>
  <c r="Q5333" i="6" s="1"/>
  <c r="O5330" i="6"/>
  <c r="T5325" i="6"/>
  <c r="O5322" i="6"/>
  <c r="T5317" i="6"/>
  <c r="U5317" i="6" s="1"/>
  <c r="O5314" i="6"/>
  <c r="T5309" i="6"/>
  <c r="Q5309" i="6" s="1"/>
  <c r="O5299" i="6"/>
  <c r="P5288" i="6"/>
  <c r="R5283" i="6"/>
  <c r="T5272" i="6"/>
  <c r="O5272" i="6"/>
  <c r="S5270" i="6"/>
  <c r="Q5270" i="6" s="1"/>
  <c r="S5265" i="6"/>
  <c r="Q5265" i="6" s="1"/>
  <c r="O5263" i="6"/>
  <c r="T5263" i="6"/>
  <c r="U5263" i="6" s="1"/>
  <c r="P5262" i="6"/>
  <c r="U5262" i="6"/>
  <c r="U5259" i="6"/>
  <c r="P5259" i="6"/>
  <c r="T5254" i="6"/>
  <c r="S5244" i="6"/>
  <c r="S5240" i="6"/>
  <c r="O5237" i="6"/>
  <c r="T5237" i="6"/>
  <c r="U5237" i="6" s="1"/>
  <c r="P5232" i="6"/>
  <c r="T5222" i="6"/>
  <c r="S5220" i="6"/>
  <c r="T5218" i="6"/>
  <c r="O5218" i="6"/>
  <c r="P5212" i="6"/>
  <c r="T5208" i="6"/>
  <c r="O5208" i="6"/>
  <c r="P5207" i="6"/>
  <c r="P5203" i="6"/>
  <c r="P5193" i="6"/>
  <c r="T5188" i="6"/>
  <c r="O5188" i="6"/>
  <c r="O5183" i="6"/>
  <c r="T5183" i="6"/>
  <c r="Q5183" i="6" s="1"/>
  <c r="P5182" i="6"/>
  <c r="O5179" i="6"/>
  <c r="T5179" i="6"/>
  <c r="P5286" i="6"/>
  <c r="U5286" i="6"/>
  <c r="P5280" i="6"/>
  <c r="P5278" i="6"/>
  <c r="U5278" i="6"/>
  <c r="O5271" i="6"/>
  <c r="T5271" i="6"/>
  <c r="Q5271" i="6" s="1"/>
  <c r="P5271" i="6"/>
  <c r="P5268" i="6"/>
  <c r="T5266" i="6"/>
  <c r="O5266" i="6"/>
  <c r="T5242" i="6"/>
  <c r="O5242" i="6"/>
  <c r="P5236" i="6"/>
  <c r="T5232" i="6"/>
  <c r="O5232" i="6"/>
  <c r="P5231" i="6"/>
  <c r="U5227" i="6"/>
  <c r="P5227" i="6"/>
  <c r="P5217" i="6"/>
  <c r="T5212" i="6"/>
  <c r="O5212" i="6"/>
  <c r="O5207" i="6"/>
  <c r="T5207" i="6"/>
  <c r="Q5207" i="6" s="1"/>
  <c r="P5206" i="6"/>
  <c r="U5206" i="6"/>
  <c r="O5197" i="6"/>
  <c r="T5197" i="6"/>
  <c r="U5197" i="6" s="1"/>
  <c r="P5192" i="6"/>
  <c r="T5173" i="6"/>
  <c r="U5173" i="6" s="1"/>
  <c r="O5173" i="6"/>
  <c r="P5173" i="6"/>
  <c r="P5154" i="6"/>
  <c r="T5122" i="6"/>
  <c r="O5122" i="6"/>
  <c r="U5065" i="6"/>
  <c r="P5065" i="6"/>
  <c r="O5054" i="6"/>
  <c r="T5054" i="6"/>
  <c r="U4953" i="6"/>
  <c r="P4953" i="6"/>
  <c r="T4942" i="6"/>
  <c r="O4942" i="6"/>
  <c r="O4761" i="6"/>
  <c r="T4761" i="6"/>
  <c r="U4761" i="6" s="1"/>
  <c r="P4761" i="6"/>
  <c r="O5528" i="6"/>
  <c r="O5520" i="6"/>
  <c r="O5512" i="6"/>
  <c r="O5504" i="6"/>
  <c r="O5496" i="6"/>
  <c r="O5488" i="6"/>
  <c r="O5480" i="6"/>
  <c r="O5472" i="6"/>
  <c r="O5464" i="6"/>
  <c r="O5456" i="6"/>
  <c r="O5448" i="6"/>
  <c r="O5440" i="6"/>
  <c r="O5432" i="6"/>
  <c r="O5424" i="6"/>
  <c r="O5416" i="6"/>
  <c r="O5376" i="6"/>
  <c r="O5368" i="6"/>
  <c r="O5360" i="6"/>
  <c r="R5300" i="6"/>
  <c r="T5292" i="6"/>
  <c r="O5292" i="6"/>
  <c r="U5290" i="6"/>
  <c r="S5289" i="6"/>
  <c r="Q5289" i="6" s="1"/>
  <c r="T5288" i="6"/>
  <c r="O5288" i="6"/>
  <c r="Q5286" i="6"/>
  <c r="R5284" i="6"/>
  <c r="Q5278" i="6"/>
  <c r="T5274" i="6"/>
  <c r="O5274" i="6"/>
  <c r="U5273" i="6"/>
  <c r="P5270" i="6"/>
  <c r="T5268" i="6"/>
  <c r="U5268" i="6" s="1"/>
  <c r="O5268" i="6"/>
  <c r="R5261" i="6"/>
  <c r="S5260" i="6"/>
  <c r="P5258" i="6"/>
  <c r="S5256" i="6"/>
  <c r="O5253" i="6"/>
  <c r="T5253" i="6"/>
  <c r="T5250" i="6"/>
  <c r="O5250" i="6"/>
  <c r="O5245" i="6"/>
  <c r="T5245" i="6"/>
  <c r="U5245" i="6" s="1"/>
  <c r="U5241" i="6"/>
  <c r="P5241" i="6"/>
  <c r="T5236" i="6"/>
  <c r="U5236" i="6" s="1"/>
  <c r="O5236" i="6"/>
  <c r="O5231" i="6"/>
  <c r="T5231" i="6"/>
  <c r="Q5231" i="6" s="1"/>
  <c r="R5230" i="6"/>
  <c r="S5229" i="6"/>
  <c r="O5221" i="6"/>
  <c r="T5221" i="6"/>
  <c r="S5214" i="6"/>
  <c r="S5204" i="6"/>
  <c r="T5202" i="6"/>
  <c r="O5202" i="6"/>
  <c r="P5196" i="6"/>
  <c r="S5195" i="6"/>
  <c r="Q5195" i="6" s="1"/>
  <c r="T5192" i="6"/>
  <c r="O5192" i="6"/>
  <c r="P5191" i="6"/>
  <c r="U5187" i="6"/>
  <c r="P5187" i="6"/>
  <c r="P5178" i="6"/>
  <c r="U5178" i="6"/>
  <c r="S5176" i="6"/>
  <c r="Q5176" i="6" s="1"/>
  <c r="P5168" i="6"/>
  <c r="U5168" i="6"/>
  <c r="U5164" i="6"/>
  <c r="P5164" i="6"/>
  <c r="P5160" i="6"/>
  <c r="T5302" i="6"/>
  <c r="Q5302" i="6" s="1"/>
  <c r="R5299" i="6"/>
  <c r="S5297" i="6"/>
  <c r="Q5297" i="6" s="1"/>
  <c r="P5296" i="6"/>
  <c r="O5290" i="6"/>
  <c r="R5282" i="6"/>
  <c r="S5281" i="6"/>
  <c r="Q5281" i="6" s="1"/>
  <c r="T5280" i="6"/>
  <c r="O5280" i="6"/>
  <c r="T5276" i="6"/>
  <c r="O5276" i="6"/>
  <c r="S5264" i="6"/>
  <c r="O5261" i="6"/>
  <c r="T5261" i="6"/>
  <c r="Q5261" i="6" s="1"/>
  <c r="T5258" i="6"/>
  <c r="U5258" i="6" s="1"/>
  <c r="O5258" i="6"/>
  <c r="R5249" i="6"/>
  <c r="P5244" i="6"/>
  <c r="Q5243" i="6"/>
  <c r="Q5238" i="6"/>
  <c r="S5233" i="6"/>
  <c r="Q5233" i="6" s="1"/>
  <c r="S5228" i="6"/>
  <c r="T5226" i="6"/>
  <c r="O5226" i="6"/>
  <c r="P5220" i="6"/>
  <c r="S5219" i="6"/>
  <c r="Q5219" i="6" s="1"/>
  <c r="S5218" i="6"/>
  <c r="Q5218" i="6" s="1"/>
  <c r="T5216" i="6"/>
  <c r="O5216" i="6"/>
  <c r="P5215" i="6"/>
  <c r="U5211" i="6"/>
  <c r="P5211" i="6"/>
  <c r="U5201" i="6"/>
  <c r="P5201" i="6"/>
  <c r="T5196" i="6"/>
  <c r="O5196" i="6"/>
  <c r="O5191" i="6"/>
  <c r="T5191" i="6"/>
  <c r="Q5191" i="6" s="1"/>
  <c r="P5190" i="6"/>
  <c r="U5190" i="6"/>
  <c r="S5189" i="6"/>
  <c r="P5186" i="6"/>
  <c r="S5184" i="6"/>
  <c r="O5181" i="6"/>
  <c r="T5181" i="6"/>
  <c r="U5181" i="6" s="1"/>
  <c r="P5180" i="6"/>
  <c r="P5175" i="6"/>
  <c r="P5169" i="6"/>
  <c r="P5097" i="6"/>
  <c r="S5305" i="6"/>
  <c r="R5301" i="6"/>
  <c r="T5293" i="6"/>
  <c r="Q5291" i="6"/>
  <c r="O5282" i="6"/>
  <c r="Q5275" i="6"/>
  <c r="S5272" i="6"/>
  <c r="S5266" i="6"/>
  <c r="R5257" i="6"/>
  <c r="P5252" i="6"/>
  <c r="Q5251" i="6"/>
  <c r="S5246" i="6"/>
  <c r="T5244" i="6"/>
  <c r="O5244" i="6"/>
  <c r="S5242" i="6"/>
  <c r="T5240" i="6"/>
  <c r="O5240" i="6"/>
  <c r="R5239" i="6"/>
  <c r="P5235" i="6"/>
  <c r="R5234" i="6"/>
  <c r="R5225" i="6"/>
  <c r="T5220" i="6"/>
  <c r="O5220" i="6"/>
  <c r="O5215" i="6"/>
  <c r="T5215" i="6"/>
  <c r="Q5215" i="6" s="1"/>
  <c r="P5214" i="6"/>
  <c r="S5208" i="6"/>
  <c r="O5205" i="6"/>
  <c r="T5205" i="6"/>
  <c r="Q5205" i="6" s="1"/>
  <c r="S5198" i="6"/>
  <c r="S5193" i="6"/>
  <c r="Q5193" i="6" s="1"/>
  <c r="S5188" i="6"/>
  <c r="Q5188" i="6" s="1"/>
  <c r="T5186" i="6"/>
  <c r="O5186" i="6"/>
  <c r="S5179" i="6"/>
  <c r="P5174" i="6"/>
  <c r="T5166" i="6"/>
  <c r="Q5166" i="6" s="1"/>
  <c r="O5166" i="6"/>
  <c r="P5098" i="6"/>
  <c r="P5081" i="6"/>
  <c r="U5014" i="6"/>
  <c r="P5014" i="6"/>
  <c r="O5012" i="6"/>
  <c r="T5012" i="6"/>
  <c r="U5012" i="6" s="1"/>
  <c r="O5005" i="6"/>
  <c r="T5005" i="6"/>
  <c r="U5005" i="6" s="1"/>
  <c r="P5005" i="6"/>
  <c r="P5000" i="6"/>
  <c r="T5296" i="6"/>
  <c r="U5296" i="6" s="1"/>
  <c r="O5296" i="6"/>
  <c r="O5291" i="6"/>
  <c r="P5287" i="6"/>
  <c r="T5285" i="6"/>
  <c r="Q5285" i="6" s="1"/>
  <c r="U5279" i="6"/>
  <c r="P5279" i="6"/>
  <c r="T5277" i="6"/>
  <c r="Q5277" i="6" s="1"/>
  <c r="S5274" i="6"/>
  <c r="P5260" i="6"/>
  <c r="Q5259" i="6"/>
  <c r="P5256" i="6"/>
  <c r="S5254" i="6"/>
  <c r="T5252" i="6"/>
  <c r="Q5252" i="6" s="1"/>
  <c r="O5252" i="6"/>
  <c r="S5250" i="6"/>
  <c r="U5250" i="6" s="1"/>
  <c r="T5248" i="6"/>
  <c r="U5248" i="6" s="1"/>
  <c r="O5248" i="6"/>
  <c r="P5247" i="6"/>
  <c r="O5239" i="6"/>
  <c r="T5239" i="6"/>
  <c r="Q5239" i="6" s="1"/>
  <c r="R5238" i="6"/>
  <c r="S5232" i="6"/>
  <c r="O5229" i="6"/>
  <c r="T5229" i="6"/>
  <c r="P5224" i="6"/>
  <c r="S5222" i="6"/>
  <c r="S5217" i="6"/>
  <c r="Q5217" i="6" s="1"/>
  <c r="T5214" i="6"/>
  <c r="S5212" i="6"/>
  <c r="T5210" i="6"/>
  <c r="Q5210" i="6" s="1"/>
  <c r="O5210" i="6"/>
  <c r="P5204" i="6"/>
  <c r="S5203" i="6"/>
  <c r="Q5203" i="6" s="1"/>
  <c r="S5202" i="6"/>
  <c r="T5200" i="6"/>
  <c r="Q5200" i="6" s="1"/>
  <c r="O5200" i="6"/>
  <c r="R5199" i="6"/>
  <c r="P5195" i="6"/>
  <c r="R5194" i="6"/>
  <c r="R5185" i="6"/>
  <c r="T5180" i="6"/>
  <c r="Q5180" i="6" s="1"/>
  <c r="O5180" i="6"/>
  <c r="P5176" i="6"/>
  <c r="S5175" i="6"/>
  <c r="Q5175" i="6" s="1"/>
  <c r="U5167" i="6"/>
  <c r="P5167" i="6"/>
  <c r="T5146" i="6"/>
  <c r="O5146" i="6"/>
  <c r="T5102" i="6"/>
  <c r="O5102" i="6"/>
  <c r="P5102" i="6"/>
  <c r="T5086" i="6"/>
  <c r="O5086" i="6"/>
  <c r="P5086" i="6"/>
  <c r="P5016" i="6"/>
  <c r="Q5301" i="6"/>
  <c r="S5292" i="6"/>
  <c r="S5288" i="6"/>
  <c r="R5285" i="6"/>
  <c r="R5277" i="6"/>
  <c r="O5269" i="6"/>
  <c r="T5269" i="6"/>
  <c r="U5269" i="6" s="1"/>
  <c r="U5267" i="6"/>
  <c r="P5267" i="6"/>
  <c r="P5264" i="6"/>
  <c r="Q5262" i="6"/>
  <c r="T5260" i="6"/>
  <c r="O5260" i="6"/>
  <c r="T5256" i="6"/>
  <c r="O5256" i="6"/>
  <c r="P5255" i="6"/>
  <c r="O5247" i="6"/>
  <c r="T5247" i="6"/>
  <c r="Q5247" i="6" s="1"/>
  <c r="P5246" i="6"/>
  <c r="U5243" i="6"/>
  <c r="P5243" i="6"/>
  <c r="T5234" i="6"/>
  <c r="Q5234" i="6" s="1"/>
  <c r="O5234" i="6"/>
  <c r="R5228" i="6"/>
  <c r="Q5227" i="6"/>
  <c r="T5224" i="6"/>
  <c r="Q5224" i="6" s="1"/>
  <c r="O5224" i="6"/>
  <c r="P5223" i="6"/>
  <c r="P5219" i="6"/>
  <c r="R5209" i="6"/>
  <c r="T5204" i="6"/>
  <c r="O5204" i="6"/>
  <c r="O5199" i="6"/>
  <c r="T5199" i="6"/>
  <c r="Q5199" i="6" s="1"/>
  <c r="R5198" i="6"/>
  <c r="S5192" i="6"/>
  <c r="O5189" i="6"/>
  <c r="T5189" i="6"/>
  <c r="S5182" i="6"/>
  <c r="Q5182" i="6" s="1"/>
  <c r="U5165" i="6"/>
  <c r="P5165" i="6"/>
  <c r="P5161" i="6"/>
  <c r="P5107" i="6"/>
  <c r="T5305" i="6"/>
  <c r="O5305" i="6"/>
  <c r="O5304" i="6"/>
  <c r="S5293" i="6"/>
  <c r="U5291" i="6"/>
  <c r="P5291" i="6"/>
  <c r="Q5284" i="6"/>
  <c r="S5280" i="6"/>
  <c r="U5275" i="6"/>
  <c r="P5275" i="6"/>
  <c r="T5264" i="6"/>
  <c r="O5264" i="6"/>
  <c r="P5263" i="6"/>
  <c r="O5255" i="6"/>
  <c r="T5255" i="6"/>
  <c r="Q5255" i="6" s="1"/>
  <c r="P5254" i="6"/>
  <c r="U5251" i="6"/>
  <c r="P5251" i="6"/>
  <c r="T5246" i="6"/>
  <c r="R5242" i="6"/>
  <c r="P5233" i="6"/>
  <c r="T5228" i="6"/>
  <c r="O5228" i="6"/>
  <c r="O5223" i="6"/>
  <c r="T5223" i="6"/>
  <c r="Q5223" i="6" s="1"/>
  <c r="P5222" i="6"/>
  <c r="S5221" i="6"/>
  <c r="P5218" i="6"/>
  <c r="S5216" i="6"/>
  <c r="Q5216" i="6" s="1"/>
  <c r="O5213" i="6"/>
  <c r="T5213" i="6"/>
  <c r="U5213" i="6" s="1"/>
  <c r="Q5206" i="6"/>
  <c r="T5198" i="6"/>
  <c r="T5194" i="6"/>
  <c r="Q5194" i="6" s="1"/>
  <c r="O5194" i="6"/>
  <c r="P5188" i="6"/>
  <c r="Q5187" i="6"/>
  <c r="S5186" i="6"/>
  <c r="T5184" i="6"/>
  <c r="U5184" i="6" s="1"/>
  <c r="O5184" i="6"/>
  <c r="P5183" i="6"/>
  <c r="P5170" i="6"/>
  <c r="U5170" i="6"/>
  <c r="P5163" i="6"/>
  <c r="S5160" i="6"/>
  <c r="Q5160" i="6" s="1"/>
  <c r="T5150" i="6"/>
  <c r="Q5150" i="6" s="1"/>
  <c r="O5150" i="6"/>
  <c r="P5150" i="6"/>
  <c r="Q5167" i="6"/>
  <c r="S5159" i="6"/>
  <c r="P5153" i="6"/>
  <c r="S5147" i="6"/>
  <c r="Q5147" i="6" s="1"/>
  <c r="T5142" i="6"/>
  <c r="Q5142" i="6" s="1"/>
  <c r="O5142" i="6"/>
  <c r="P5142" i="6"/>
  <c r="S5131" i="6"/>
  <c r="Q5131" i="6" s="1"/>
  <c r="T5130" i="6"/>
  <c r="O5130" i="6"/>
  <c r="Q5128" i="6"/>
  <c r="U5125" i="6"/>
  <c r="P5125" i="6"/>
  <c r="P5122" i="6"/>
  <c r="O5119" i="6"/>
  <c r="T5119" i="6"/>
  <c r="Q5119" i="6" s="1"/>
  <c r="P5104" i="6"/>
  <c r="T5100" i="6"/>
  <c r="Q5100" i="6" s="1"/>
  <c r="O5100" i="6"/>
  <c r="T5091" i="6"/>
  <c r="O5091" i="6"/>
  <c r="Q5088" i="6"/>
  <c r="T5084" i="6"/>
  <c r="Q5084" i="6" s="1"/>
  <c r="O5084" i="6"/>
  <c r="U5070" i="6"/>
  <c r="P5070" i="6"/>
  <c r="U5055" i="6"/>
  <c r="P5055" i="6"/>
  <c r="T5027" i="6"/>
  <c r="Q5027" i="6" s="1"/>
  <c r="O5027" i="6"/>
  <c r="U5022" i="6"/>
  <c r="P5022" i="6"/>
  <c r="U4969" i="6"/>
  <c r="P4969" i="6"/>
  <c r="T5158" i="6"/>
  <c r="Q5158" i="6" s="1"/>
  <c r="O5158" i="6"/>
  <c r="R5158" i="6"/>
  <c r="T5154" i="6"/>
  <c r="U5154" i="6" s="1"/>
  <c r="O5154" i="6"/>
  <c r="S5144" i="6"/>
  <c r="Q5144" i="6" s="1"/>
  <c r="O5143" i="6"/>
  <c r="T5143" i="6"/>
  <c r="P5136" i="6"/>
  <c r="P5112" i="6"/>
  <c r="S5106" i="6"/>
  <c r="S5101" i="6"/>
  <c r="Q5101" i="6" s="1"/>
  <c r="P5099" i="6"/>
  <c r="O5095" i="6"/>
  <c r="T5095" i="6"/>
  <c r="U5093" i="6"/>
  <c r="P5093" i="6"/>
  <c r="P5090" i="6"/>
  <c r="S5085" i="6"/>
  <c r="Q5085" i="6" s="1"/>
  <c r="P5083" i="6"/>
  <c r="S5077" i="6"/>
  <c r="P5075" i="6"/>
  <c r="P5069" i="6"/>
  <c r="U4909" i="6"/>
  <c r="P4909" i="6"/>
  <c r="O4904" i="6"/>
  <c r="T4904" i="6"/>
  <c r="P4904" i="6"/>
  <c r="T4872" i="6"/>
  <c r="Q4872" i="6" s="1"/>
  <c r="O4872" i="6"/>
  <c r="T4827" i="6"/>
  <c r="Q4827" i="6" s="1"/>
  <c r="O4827" i="6"/>
  <c r="O5297" i="6"/>
  <c r="O5289" i="6"/>
  <c r="O5281" i="6"/>
  <c r="O5273" i="6"/>
  <c r="O5265" i="6"/>
  <c r="O5257" i="6"/>
  <c r="O5249" i="6"/>
  <c r="O5241" i="6"/>
  <c r="O5233" i="6"/>
  <c r="O5225" i="6"/>
  <c r="O5217" i="6"/>
  <c r="O5209" i="6"/>
  <c r="O5201" i="6"/>
  <c r="O5193" i="6"/>
  <c r="O5185" i="6"/>
  <c r="O5170" i="6"/>
  <c r="O5169" i="6"/>
  <c r="T5169" i="6"/>
  <c r="Q5169" i="6" s="1"/>
  <c r="S5152" i="6"/>
  <c r="Q5152" i="6" s="1"/>
  <c r="O5151" i="6"/>
  <c r="T5151" i="6"/>
  <c r="U5151" i="6" s="1"/>
  <c r="R5139" i="6"/>
  <c r="T5134" i="6"/>
  <c r="Q5134" i="6" s="1"/>
  <c r="O5134" i="6"/>
  <c r="R5134" i="6"/>
  <c r="P5128" i="6"/>
  <c r="U5128" i="6"/>
  <c r="P5115" i="6"/>
  <c r="S5111" i="6"/>
  <c r="T5110" i="6"/>
  <c r="U5110" i="6" s="1"/>
  <c r="O5110" i="6"/>
  <c r="P5110" i="6"/>
  <c r="T5108" i="6"/>
  <c r="O5108" i="6"/>
  <c r="T5099" i="6"/>
  <c r="O5099" i="6"/>
  <c r="T5090" i="6"/>
  <c r="U5090" i="6" s="1"/>
  <c r="O5090" i="6"/>
  <c r="P5088" i="6"/>
  <c r="U5088" i="6"/>
  <c r="T5083" i="6"/>
  <c r="O5083" i="6"/>
  <c r="P5079" i="6"/>
  <c r="T5077" i="6"/>
  <c r="S5071" i="6"/>
  <c r="Q5071" i="6" s="1"/>
  <c r="U5066" i="6"/>
  <c r="O5044" i="6"/>
  <c r="T5044" i="6"/>
  <c r="O5036" i="6"/>
  <c r="T5036" i="6"/>
  <c r="T5002" i="6"/>
  <c r="Q5002" i="6" s="1"/>
  <c r="O5002" i="6"/>
  <c r="U4991" i="6"/>
  <c r="P4991" i="6"/>
  <c r="U4986" i="6"/>
  <c r="P4978" i="6"/>
  <c r="P4944" i="6"/>
  <c r="U5171" i="6"/>
  <c r="S5162" i="6"/>
  <c r="P5147" i="6"/>
  <c r="P5137" i="6"/>
  <c r="P5131" i="6"/>
  <c r="T5126" i="6"/>
  <c r="O5126" i="6"/>
  <c r="R5126" i="6"/>
  <c r="P5120" i="6"/>
  <c r="U5120" i="6"/>
  <c r="P5113" i="6"/>
  <c r="U5109" i="6"/>
  <c r="P5109" i="6"/>
  <c r="P5106" i="6"/>
  <c r="O5103" i="6"/>
  <c r="T5103" i="6"/>
  <c r="Q5103" i="6" s="1"/>
  <c r="S5096" i="6"/>
  <c r="Q5096" i="6" s="1"/>
  <c r="R5092" i="6"/>
  <c r="S5091" i="6"/>
  <c r="O5060" i="6"/>
  <c r="T5060" i="6"/>
  <c r="Q5060" i="6" s="1"/>
  <c r="T5043" i="6"/>
  <c r="U5043" i="6" s="1"/>
  <c r="O5043" i="6"/>
  <c r="U5038" i="6"/>
  <c r="P5038" i="6"/>
  <c r="P5024" i="6"/>
  <c r="P4986" i="6"/>
  <c r="O4959" i="6"/>
  <c r="T4959" i="6"/>
  <c r="O4937" i="6"/>
  <c r="T4937" i="6"/>
  <c r="U4937" i="6" s="1"/>
  <c r="P4937" i="6"/>
  <c r="O4935" i="6"/>
  <c r="T4935" i="6"/>
  <c r="T5174" i="6"/>
  <c r="O5174" i="6"/>
  <c r="S5163" i="6"/>
  <c r="Q5163" i="6" s="1"/>
  <c r="O5161" i="6"/>
  <c r="T5161" i="6"/>
  <c r="Q5161" i="6" s="1"/>
  <c r="U5155" i="6"/>
  <c r="P5155" i="6"/>
  <c r="R5144" i="6"/>
  <c r="U5141" i="6"/>
  <c r="P5141" i="6"/>
  <c r="T5140" i="6"/>
  <c r="O5140" i="6"/>
  <c r="S5130" i="6"/>
  <c r="Q5130" i="6" s="1"/>
  <c r="P5129" i="6"/>
  <c r="P5123" i="6"/>
  <c r="T5118" i="6"/>
  <c r="Q5118" i="6" s="1"/>
  <c r="O5118" i="6"/>
  <c r="R5118" i="6"/>
  <c r="T5116" i="6"/>
  <c r="U5116" i="6" s="1"/>
  <c r="O5116" i="6"/>
  <c r="S5107" i="6"/>
  <c r="Q5107" i="6" s="1"/>
  <c r="T5106" i="6"/>
  <c r="O5106" i="6"/>
  <c r="S5104" i="6"/>
  <c r="Q5104" i="6" s="1"/>
  <c r="U5101" i="6"/>
  <c r="P5101" i="6"/>
  <c r="T5092" i="6"/>
  <c r="Q5092" i="6" s="1"/>
  <c r="O5092" i="6"/>
  <c r="R5087" i="6"/>
  <c r="P5085" i="6"/>
  <c r="P5082" i="6"/>
  <c r="S5079" i="6"/>
  <c r="Q5079" i="6" s="1"/>
  <c r="T5072" i="6"/>
  <c r="Q5072" i="6" s="1"/>
  <c r="O5072" i="6"/>
  <c r="U5063" i="6"/>
  <c r="P5063" i="6"/>
  <c r="P5062" i="6"/>
  <c r="S5054" i="6"/>
  <c r="U5054" i="6" s="1"/>
  <c r="P5051" i="6"/>
  <c r="O5004" i="6"/>
  <c r="T5004" i="6"/>
  <c r="U4999" i="6"/>
  <c r="P4999" i="6"/>
  <c r="T4950" i="6"/>
  <c r="O4950" i="6"/>
  <c r="P4921" i="6"/>
  <c r="P5152" i="6"/>
  <c r="U5149" i="6"/>
  <c r="P5149" i="6"/>
  <c r="Q5149" i="6"/>
  <c r="T5148" i="6"/>
  <c r="U5148" i="6" s="1"/>
  <c r="O5148" i="6"/>
  <c r="S5146" i="6"/>
  <c r="Q5146" i="6" s="1"/>
  <c r="O5145" i="6"/>
  <c r="T5145" i="6"/>
  <c r="Q5145" i="6" s="1"/>
  <c r="P5138" i="6"/>
  <c r="O5135" i="6"/>
  <c r="T5135" i="6"/>
  <c r="Q5135" i="6" s="1"/>
  <c r="R5135" i="6"/>
  <c r="T5132" i="6"/>
  <c r="Q5132" i="6" s="1"/>
  <c r="O5132" i="6"/>
  <c r="R5124" i="6"/>
  <c r="S5122" i="6"/>
  <c r="Q5122" i="6" s="1"/>
  <c r="P5121" i="6"/>
  <c r="Q5117" i="6"/>
  <c r="P5117" i="6"/>
  <c r="P5114" i="6"/>
  <c r="O5111" i="6"/>
  <c r="T5111" i="6"/>
  <c r="T5098" i="6"/>
  <c r="U5098" i="6" s="1"/>
  <c r="O5098" i="6"/>
  <c r="S5095" i="6"/>
  <c r="T5094" i="6"/>
  <c r="O5094" i="6"/>
  <c r="R5094" i="6"/>
  <c r="P5089" i="6"/>
  <c r="O5087" i="6"/>
  <c r="T5087" i="6"/>
  <c r="Q5087" i="6" s="1"/>
  <c r="T5082" i="6"/>
  <c r="U5082" i="6" s="1"/>
  <c r="O5082" i="6"/>
  <c r="Q5070" i="6"/>
  <c r="O5052" i="6"/>
  <c r="T5052" i="6"/>
  <c r="U5007" i="6"/>
  <c r="P5007" i="6"/>
  <c r="O4988" i="6"/>
  <c r="T4988" i="6"/>
  <c r="Q4988" i="6" s="1"/>
  <c r="P4922" i="6"/>
  <c r="T5162" i="6"/>
  <c r="O5162" i="6"/>
  <c r="U5157" i="6"/>
  <c r="P5157" i="6"/>
  <c r="Q5157" i="6"/>
  <c r="T5156" i="6"/>
  <c r="Q5156" i="6" s="1"/>
  <c r="O5156" i="6"/>
  <c r="O5153" i="6"/>
  <c r="T5153" i="6"/>
  <c r="U5153" i="6" s="1"/>
  <c r="P5145" i="6"/>
  <c r="S5143" i="6"/>
  <c r="S5139" i="6"/>
  <c r="Q5139" i="6" s="1"/>
  <c r="T5138" i="6"/>
  <c r="Q5138" i="6" s="1"/>
  <c r="O5138" i="6"/>
  <c r="S5136" i="6"/>
  <c r="Q5136" i="6" s="1"/>
  <c r="U5133" i="6"/>
  <c r="P5133" i="6"/>
  <c r="P5130" i="6"/>
  <c r="O5127" i="6"/>
  <c r="T5127" i="6"/>
  <c r="U5127" i="6" s="1"/>
  <c r="T5124" i="6"/>
  <c r="Q5124" i="6" s="1"/>
  <c r="O5124" i="6"/>
  <c r="U5119" i="6"/>
  <c r="S5115" i="6"/>
  <c r="Q5115" i="6" s="1"/>
  <c r="T5114" i="6"/>
  <c r="O5114" i="6"/>
  <c r="S5112" i="6"/>
  <c r="Q5112" i="6" s="1"/>
  <c r="S5099" i="6"/>
  <c r="P5096" i="6"/>
  <c r="Q5094" i="6"/>
  <c r="Q5093" i="6"/>
  <c r="R5091" i="6"/>
  <c r="S5083" i="6"/>
  <c r="P5071" i="6"/>
  <c r="T5056" i="6"/>
  <c r="O5056" i="6"/>
  <c r="O5028" i="6"/>
  <c r="T5028" i="6"/>
  <c r="O5020" i="6"/>
  <c r="T5020" i="6"/>
  <c r="U4998" i="6"/>
  <c r="P4998" i="6"/>
  <c r="O4996" i="6"/>
  <c r="T4996" i="6"/>
  <c r="U4990" i="6"/>
  <c r="P4990" i="6"/>
  <c r="O4967" i="6"/>
  <c r="T4967" i="6"/>
  <c r="U4967" i="6" s="1"/>
  <c r="O4943" i="6"/>
  <c r="T4943" i="6"/>
  <c r="Q4943" i="6" s="1"/>
  <c r="T5137" i="6"/>
  <c r="Q5137" i="6" s="1"/>
  <c r="T5129" i="6"/>
  <c r="T5121" i="6"/>
  <c r="Q5121" i="6" s="1"/>
  <c r="T5113" i="6"/>
  <c r="Q5113" i="6" s="1"/>
  <c r="T5105" i="6"/>
  <c r="T5097" i="6"/>
  <c r="Q5097" i="6" s="1"/>
  <c r="T5089" i="6"/>
  <c r="Q5089" i="6" s="1"/>
  <c r="T5081" i="6"/>
  <c r="Q5081" i="6" s="1"/>
  <c r="P5076" i="6"/>
  <c r="T5075" i="6"/>
  <c r="S5059" i="6"/>
  <c r="Q5059" i="6" s="1"/>
  <c r="R5052" i="6"/>
  <c r="R5049" i="6"/>
  <c r="S5048" i="6"/>
  <c r="S5044" i="6"/>
  <c r="S5041" i="6"/>
  <c r="Q5041" i="6" s="1"/>
  <c r="T5040" i="6"/>
  <c r="O5040" i="6"/>
  <c r="Q5037" i="6"/>
  <c r="R5033" i="6"/>
  <c r="S5032" i="6"/>
  <c r="S5028" i="6"/>
  <c r="S5025" i="6"/>
  <c r="Q5025" i="6" s="1"/>
  <c r="T5024" i="6"/>
  <c r="O5024" i="6"/>
  <c r="Q5021" i="6"/>
  <c r="S4993" i="6"/>
  <c r="T4992" i="6"/>
  <c r="O4992" i="6"/>
  <c r="Q4989" i="6"/>
  <c r="S4977" i="6"/>
  <c r="Q4977" i="6" s="1"/>
  <c r="O4975" i="6"/>
  <c r="T4975" i="6"/>
  <c r="Q4975" i="6" s="1"/>
  <c r="P4967" i="6"/>
  <c r="P4963" i="6"/>
  <c r="U4957" i="6"/>
  <c r="P4957" i="6"/>
  <c r="O4944" i="6"/>
  <c r="T4944" i="6"/>
  <c r="U4944" i="6" s="1"/>
  <c r="P4935" i="6"/>
  <c r="P4923" i="6"/>
  <c r="P4900" i="6"/>
  <c r="S4889" i="6"/>
  <c r="S5075" i="6"/>
  <c r="Q5075" i="6" s="1"/>
  <c r="P5067" i="6"/>
  <c r="U5067" i="6"/>
  <c r="Q5067" i="6"/>
  <c r="P5048" i="6"/>
  <c r="U5046" i="6"/>
  <c r="P5046" i="6"/>
  <c r="S5042" i="6"/>
  <c r="Q5042" i="6" s="1"/>
  <c r="U5039" i="6"/>
  <c r="P5039" i="6"/>
  <c r="P5032" i="6"/>
  <c r="U5030" i="6"/>
  <c r="P5030" i="6"/>
  <c r="S5026" i="6"/>
  <c r="Q5026" i="6" s="1"/>
  <c r="U5023" i="6"/>
  <c r="P5023" i="6"/>
  <c r="P5019" i="6"/>
  <c r="U5019" i="6"/>
  <c r="Q5014" i="6"/>
  <c r="S5004" i="6"/>
  <c r="Q4998" i="6"/>
  <c r="U4981" i="6"/>
  <c r="P4981" i="6"/>
  <c r="S4965" i="6"/>
  <c r="Q4965" i="6" s="1"/>
  <c r="P4958" i="6"/>
  <c r="O4912" i="6"/>
  <c r="T4912" i="6"/>
  <c r="Q4912" i="6" s="1"/>
  <c r="R4912" i="6"/>
  <c r="O4896" i="6"/>
  <c r="T4896" i="6"/>
  <c r="Q4896" i="6" s="1"/>
  <c r="P4896" i="6"/>
  <c r="U4890" i="6"/>
  <c r="P4890" i="6"/>
  <c r="O4879" i="6"/>
  <c r="T4879" i="6"/>
  <c r="O4762" i="6"/>
  <c r="T4762" i="6"/>
  <c r="Q4762" i="6" s="1"/>
  <c r="O5066" i="6"/>
  <c r="P5064" i="6"/>
  <c r="T5062" i="6"/>
  <c r="Q5062" i="6" s="1"/>
  <c r="T5053" i="6"/>
  <c r="Q5053" i="6" s="1"/>
  <c r="R5037" i="6"/>
  <c r="S5035" i="6"/>
  <c r="Q5035" i="6" s="1"/>
  <c r="R5028" i="6"/>
  <c r="R5021" i="6"/>
  <c r="O5019" i="6"/>
  <c r="S5017" i="6"/>
  <c r="Q5017" i="6" s="1"/>
  <c r="T5016" i="6"/>
  <c r="O5016" i="6"/>
  <c r="S5013" i="6"/>
  <c r="R5010" i="6"/>
  <c r="S5001" i="6"/>
  <c r="Q5001" i="6" s="1"/>
  <c r="T5000" i="6"/>
  <c r="O5000" i="6"/>
  <c r="S4997" i="6"/>
  <c r="R4989" i="6"/>
  <c r="S4987" i="6"/>
  <c r="Q4987" i="6" s="1"/>
  <c r="P4977" i="6"/>
  <c r="S4959" i="6"/>
  <c r="T4955" i="6"/>
  <c r="O4955" i="6"/>
  <c r="O4941" i="6"/>
  <c r="S4932" i="6"/>
  <c r="Q4932" i="6" s="1"/>
  <c r="P4907" i="6"/>
  <c r="P4901" i="6"/>
  <c r="P4899" i="6"/>
  <c r="P4838" i="6"/>
  <c r="S5073" i="6"/>
  <c r="Q5073" i="6" s="1"/>
  <c r="T5069" i="6"/>
  <c r="S5069" i="6"/>
  <c r="O5051" i="6"/>
  <c r="S5049" i="6"/>
  <c r="Q5049" i="6" s="1"/>
  <c r="T5048" i="6"/>
  <c r="O5048" i="6"/>
  <c r="S5045" i="6"/>
  <c r="R5041" i="6"/>
  <c r="S5040" i="6"/>
  <c r="Q5040" i="6" s="1"/>
  <c r="S5036" i="6"/>
  <c r="O5035" i="6"/>
  <c r="S5033" i="6"/>
  <c r="Q5033" i="6" s="1"/>
  <c r="T5032" i="6"/>
  <c r="O5032" i="6"/>
  <c r="S5029" i="6"/>
  <c r="U5025" i="6"/>
  <c r="S5020" i="6"/>
  <c r="P5008" i="6"/>
  <c r="P5006" i="6"/>
  <c r="U4994" i="6"/>
  <c r="S4992" i="6"/>
  <c r="Q4992" i="6" s="1"/>
  <c r="S4985" i="6"/>
  <c r="Q4985" i="6" s="1"/>
  <c r="P4961" i="6"/>
  <c r="U4945" i="6"/>
  <c r="P4945" i="6"/>
  <c r="T4934" i="6"/>
  <c r="O4934" i="6"/>
  <c r="R4920" i="6"/>
  <c r="U5078" i="6"/>
  <c r="R5068" i="6"/>
  <c r="T5064" i="6"/>
  <c r="U5064" i="6" s="1"/>
  <c r="O5064" i="6"/>
  <c r="Q5061" i="6"/>
  <c r="U5057" i="6"/>
  <c r="S5056" i="6"/>
  <c r="S5052" i="6"/>
  <c r="S5018" i="6"/>
  <c r="Q5018" i="6" s="1"/>
  <c r="U5015" i="6"/>
  <c r="P5015" i="6"/>
  <c r="P5011" i="6"/>
  <c r="U5011" i="6"/>
  <c r="O4994" i="6"/>
  <c r="P4976" i="6"/>
  <c r="U4976" i="6"/>
  <c r="P4968" i="6"/>
  <c r="O4966" i="6"/>
  <c r="S4963" i="6"/>
  <c r="U4962" i="6"/>
  <c r="P4962" i="6"/>
  <c r="T4958" i="6"/>
  <c r="Q4958" i="6" s="1"/>
  <c r="O4958" i="6"/>
  <c r="S4950" i="6"/>
  <c r="P4943" i="6"/>
  <c r="P4936" i="6"/>
  <c r="P4928" i="6"/>
  <c r="U4928" i="6"/>
  <c r="O4918" i="6"/>
  <c r="S4916" i="6"/>
  <c r="Q4916" i="6" s="1"/>
  <c r="O4903" i="6"/>
  <c r="T4903" i="6"/>
  <c r="T4899" i="6"/>
  <c r="O4899" i="6"/>
  <c r="O4887" i="6"/>
  <c r="T4887" i="6"/>
  <c r="P4887" i="6"/>
  <c r="U4882" i="6"/>
  <c r="P4882" i="6"/>
  <c r="O5068" i="6"/>
  <c r="T5068" i="6"/>
  <c r="Q5068" i="6" s="1"/>
  <c r="U5058" i="6"/>
  <c r="S5050" i="6"/>
  <c r="Q5050" i="6" s="1"/>
  <c r="U5047" i="6"/>
  <c r="P5047" i="6"/>
  <c r="O5042" i="6"/>
  <c r="P5040" i="6"/>
  <c r="T5029" i="6"/>
  <c r="O5026" i="6"/>
  <c r="O5011" i="6"/>
  <c r="S5009" i="6"/>
  <c r="Q5009" i="6" s="1"/>
  <c r="T5008" i="6"/>
  <c r="O5008" i="6"/>
  <c r="P4992" i="6"/>
  <c r="O4983" i="6"/>
  <c r="T4983" i="6"/>
  <c r="U4983" i="6" s="1"/>
  <c r="P4960" i="6"/>
  <c r="U4946" i="6"/>
  <c r="P4946" i="6"/>
  <c r="P4926" i="6"/>
  <c r="R4917" i="6"/>
  <c r="O4911" i="6"/>
  <c r="T4911" i="6"/>
  <c r="T4891" i="6"/>
  <c r="O4891" i="6"/>
  <c r="T4878" i="6"/>
  <c r="U4878" i="6" s="1"/>
  <c r="O4878" i="6"/>
  <c r="O4866" i="6"/>
  <c r="T4866" i="6"/>
  <c r="Q4866" i="6" s="1"/>
  <c r="P4851" i="6"/>
  <c r="P4811" i="6"/>
  <c r="P5056" i="6"/>
  <c r="P5054" i="6"/>
  <c r="Q5043" i="6"/>
  <c r="S5016" i="6"/>
  <c r="Q5016" i="6" s="1"/>
  <c r="Q5012" i="6"/>
  <c r="Q5007" i="6"/>
  <c r="S5000" i="6"/>
  <c r="Q5000" i="6" s="1"/>
  <c r="S4996" i="6"/>
  <c r="R4988" i="6"/>
  <c r="U4985" i="6"/>
  <c r="S4984" i="6"/>
  <c r="P4975" i="6"/>
  <c r="T4933" i="6"/>
  <c r="U4933" i="6" s="1"/>
  <c r="O4933" i="6"/>
  <c r="P4933" i="6"/>
  <c r="P4931" i="6"/>
  <c r="P4930" i="6"/>
  <c r="S4919" i="6"/>
  <c r="T4917" i="6"/>
  <c r="Q4917" i="6" s="1"/>
  <c r="O4917" i="6"/>
  <c r="U4913" i="6"/>
  <c r="P4913" i="6"/>
  <c r="U4871" i="6"/>
  <c r="P4818" i="6"/>
  <c r="P4915" i="6"/>
  <c r="Q4905" i="6"/>
  <c r="U4905" i="6"/>
  <c r="P4905" i="6"/>
  <c r="Q4897" i="6"/>
  <c r="U4897" i="6"/>
  <c r="P4897" i="6"/>
  <c r="P4883" i="6"/>
  <c r="Q4873" i="6"/>
  <c r="U4873" i="6"/>
  <c r="P4873" i="6"/>
  <c r="S4865" i="6"/>
  <c r="Q4865" i="6" s="1"/>
  <c r="P4858" i="6"/>
  <c r="P4807" i="6"/>
  <c r="P4794" i="6"/>
  <c r="P4780" i="6"/>
  <c r="O4551" i="6"/>
  <c r="T4551" i="6"/>
  <c r="U4537" i="6"/>
  <c r="P4537" i="6"/>
  <c r="U5027" i="6"/>
  <c r="U5003" i="6"/>
  <c r="U4995" i="6"/>
  <c r="U4987" i="6"/>
  <c r="T4984" i="6"/>
  <c r="R4980" i="6"/>
  <c r="T4979" i="6"/>
  <c r="O4979" i="6"/>
  <c r="O4973" i="6"/>
  <c r="S4971" i="6"/>
  <c r="R4956" i="6"/>
  <c r="T4951" i="6"/>
  <c r="Q4951" i="6" s="1"/>
  <c r="R4941" i="6"/>
  <c r="T4939" i="6"/>
  <c r="O4939" i="6"/>
  <c r="S4935" i="6"/>
  <c r="T4931" i="6"/>
  <c r="O4931" i="6"/>
  <c r="R4924" i="6"/>
  <c r="T4919" i="6"/>
  <c r="O4910" i="6"/>
  <c r="O4902" i="6"/>
  <c r="T4889" i="6"/>
  <c r="R4888" i="6"/>
  <c r="S4884" i="6"/>
  <c r="Q4884" i="6" s="1"/>
  <c r="U4880" i="6"/>
  <c r="S4875" i="6"/>
  <c r="O4858" i="6"/>
  <c r="T4858" i="6"/>
  <c r="Q4858" i="6" s="1"/>
  <c r="U4853" i="6"/>
  <c r="T4847" i="6"/>
  <c r="Q4847" i="6" s="1"/>
  <c r="O4847" i="6"/>
  <c r="P4847" i="6"/>
  <c r="S4842" i="6"/>
  <c r="T4822" i="6"/>
  <c r="O4822" i="6"/>
  <c r="O4816" i="6"/>
  <c r="T4816" i="6"/>
  <c r="P4766" i="6"/>
  <c r="P4753" i="6"/>
  <c r="P4747" i="6"/>
  <c r="O4735" i="6"/>
  <c r="T4735" i="6"/>
  <c r="Q4735" i="6" s="1"/>
  <c r="P4672" i="6"/>
  <c r="P4656" i="6"/>
  <c r="S4982" i="6"/>
  <c r="T4978" i="6"/>
  <c r="U4978" i="6" s="1"/>
  <c r="O4978" i="6"/>
  <c r="S4948" i="6"/>
  <c r="Q4948" i="6" s="1"/>
  <c r="S4947" i="6"/>
  <c r="U4929" i="6"/>
  <c r="P4929" i="6"/>
  <c r="S4925" i="6"/>
  <c r="Q4925" i="6" s="1"/>
  <c r="S4923" i="6"/>
  <c r="T4922" i="6"/>
  <c r="U4922" i="6" s="1"/>
  <c r="O4922" i="6"/>
  <c r="T4915" i="6"/>
  <c r="Q4915" i="6" s="1"/>
  <c r="O4915" i="6"/>
  <c r="S4911" i="6"/>
  <c r="P4910" i="6"/>
  <c r="S4907" i="6"/>
  <c r="U4906" i="6"/>
  <c r="P4906" i="6"/>
  <c r="S4903" i="6"/>
  <c r="P4902" i="6"/>
  <c r="U4902" i="6"/>
  <c r="S4895" i="6"/>
  <c r="P4889" i="6"/>
  <c r="T4883" i="6"/>
  <c r="O4883" i="6"/>
  <c r="S4877" i="6"/>
  <c r="U4874" i="6"/>
  <c r="P4874" i="6"/>
  <c r="P4839" i="6"/>
  <c r="O4836" i="6"/>
  <c r="T4836" i="6"/>
  <c r="P4830" i="6"/>
  <c r="T4807" i="6"/>
  <c r="U4807" i="6" s="1"/>
  <c r="O4807" i="6"/>
  <c r="P4806" i="6"/>
  <c r="T4796" i="6"/>
  <c r="O4796" i="6"/>
  <c r="U4795" i="6"/>
  <c r="P4795" i="6"/>
  <c r="U4787" i="6"/>
  <c r="P4787" i="6"/>
  <c r="R4767" i="6"/>
  <c r="T4748" i="6"/>
  <c r="Q4748" i="6" s="1"/>
  <c r="O4748" i="6"/>
  <c r="O4725" i="6"/>
  <c r="T4725" i="6"/>
  <c r="U4725" i="6" s="1"/>
  <c r="P4694" i="6"/>
  <c r="P4688" i="6"/>
  <c r="P4676" i="6"/>
  <c r="T4674" i="6"/>
  <c r="O4674" i="6"/>
  <c r="P4658" i="6"/>
  <c r="O5063" i="6"/>
  <c r="O5055" i="6"/>
  <c r="O5047" i="6"/>
  <c r="O5039" i="6"/>
  <c r="O5031" i="6"/>
  <c r="O5023" i="6"/>
  <c r="O5015" i="6"/>
  <c r="O5007" i="6"/>
  <c r="O4999" i="6"/>
  <c r="O4991" i="6"/>
  <c r="O4982" i="6"/>
  <c r="U4973" i="6"/>
  <c r="P4971" i="6"/>
  <c r="T4963" i="6"/>
  <c r="O4963" i="6"/>
  <c r="T4960" i="6"/>
  <c r="R4951" i="6"/>
  <c r="U4940" i="6"/>
  <c r="T4921" i="6"/>
  <c r="U4921" i="6" s="1"/>
  <c r="Q4920" i="6"/>
  <c r="T4908" i="6"/>
  <c r="U4908" i="6" s="1"/>
  <c r="O4908" i="6"/>
  <c r="S4901" i="6"/>
  <c r="Q4901" i="6" s="1"/>
  <c r="T4900" i="6"/>
  <c r="Q4900" i="6" s="1"/>
  <c r="O4900" i="6"/>
  <c r="S4899" i="6"/>
  <c r="U4898" i="6"/>
  <c r="P4898" i="6"/>
  <c r="S4891" i="6"/>
  <c r="P4875" i="6"/>
  <c r="U4868" i="6"/>
  <c r="P4868" i="6"/>
  <c r="U4861" i="6"/>
  <c r="S4855" i="6"/>
  <c r="P4841" i="6"/>
  <c r="U4841" i="6"/>
  <c r="O4808" i="6"/>
  <c r="T4808" i="6"/>
  <c r="P4756" i="6"/>
  <c r="T4971" i="6"/>
  <c r="O4971" i="6"/>
  <c r="T4968" i="6"/>
  <c r="U4968" i="6" s="1"/>
  <c r="U4964" i="6"/>
  <c r="P4947" i="6"/>
  <c r="T4936" i="6"/>
  <c r="Q4936" i="6" s="1"/>
  <c r="S4934" i="6"/>
  <c r="U4932" i="6"/>
  <c r="S4887" i="6"/>
  <c r="O4886" i="6"/>
  <c r="T4881" i="6"/>
  <c r="Q4881" i="6" s="1"/>
  <c r="S4876" i="6"/>
  <c r="Q4876" i="6" s="1"/>
  <c r="O4856" i="6"/>
  <c r="T4856" i="6"/>
  <c r="S4849" i="6"/>
  <c r="Q4849" i="6" s="1"/>
  <c r="T4758" i="6"/>
  <c r="O4758" i="6"/>
  <c r="U4757" i="6"/>
  <c r="P4757" i="6"/>
  <c r="O4981" i="6"/>
  <c r="R4972" i="6"/>
  <c r="O4957" i="6"/>
  <c r="S4955" i="6"/>
  <c r="T4947" i="6"/>
  <c r="O4947" i="6"/>
  <c r="S4942" i="6"/>
  <c r="S4939" i="6"/>
  <c r="O4932" i="6"/>
  <c r="S4931" i="6"/>
  <c r="U4931" i="6" s="1"/>
  <c r="S4926" i="6"/>
  <c r="Q4926" i="6" s="1"/>
  <c r="O4925" i="6"/>
  <c r="P4914" i="6"/>
  <c r="R4911" i="6"/>
  <c r="O4895" i="6"/>
  <c r="T4895" i="6"/>
  <c r="S4893" i="6"/>
  <c r="Q4893" i="6" s="1"/>
  <c r="P4891" i="6"/>
  <c r="P4881" i="6"/>
  <c r="Q4878" i="6"/>
  <c r="P4878" i="6"/>
  <c r="T4875" i="6"/>
  <c r="U4875" i="6" s="1"/>
  <c r="O4875" i="6"/>
  <c r="P4850" i="6"/>
  <c r="P4844" i="6"/>
  <c r="O4833" i="6"/>
  <c r="T4833" i="6"/>
  <c r="P4798" i="6"/>
  <c r="P4771" i="6"/>
  <c r="P4770" i="6"/>
  <c r="U4763" i="6"/>
  <c r="P4763" i="6"/>
  <c r="S4979" i="6"/>
  <c r="S4974" i="6"/>
  <c r="Q4974" i="6" s="1"/>
  <c r="S4966" i="6"/>
  <c r="U4954" i="6"/>
  <c r="P4954" i="6"/>
  <c r="U4938" i="6"/>
  <c r="P4938" i="6"/>
  <c r="T4930" i="6"/>
  <c r="U4930" i="6" s="1"/>
  <c r="O4930" i="6"/>
  <c r="S4927" i="6"/>
  <c r="T4923" i="6"/>
  <c r="O4923" i="6"/>
  <c r="T4914" i="6"/>
  <c r="U4914" i="6" s="1"/>
  <c r="O4914" i="6"/>
  <c r="T4907" i="6"/>
  <c r="O4907" i="6"/>
  <c r="Q4904" i="6"/>
  <c r="S4883" i="6"/>
  <c r="S4879" i="6"/>
  <c r="U4877" i="6"/>
  <c r="T4870" i="6"/>
  <c r="O4870" i="6"/>
  <c r="O4850" i="6"/>
  <c r="T4850" i="6"/>
  <c r="Q4850" i="6" s="1"/>
  <c r="P4827" i="6"/>
  <c r="U4813" i="6"/>
  <c r="P4813" i="6"/>
  <c r="U4803" i="6"/>
  <c r="P4803" i="6"/>
  <c r="T4791" i="6"/>
  <c r="O4791" i="6"/>
  <c r="P4790" i="6"/>
  <c r="T4772" i="6"/>
  <c r="O4772" i="6"/>
  <c r="P4760" i="6"/>
  <c r="U4860" i="6"/>
  <c r="P4860" i="6"/>
  <c r="S4857" i="6"/>
  <c r="U4852" i="6"/>
  <c r="P4852" i="6"/>
  <c r="S4848" i="6"/>
  <c r="T4835" i="6"/>
  <c r="U4835" i="6" s="1"/>
  <c r="O4835" i="6"/>
  <c r="O4824" i="6"/>
  <c r="T4824" i="6"/>
  <c r="U4821" i="6"/>
  <c r="O4818" i="6"/>
  <c r="T4818" i="6"/>
  <c r="Q4818" i="6" s="1"/>
  <c r="S4817" i="6"/>
  <c r="T4815" i="6"/>
  <c r="Q4815" i="6" s="1"/>
  <c r="O4815" i="6"/>
  <c r="R4815" i="6"/>
  <c r="S4814" i="6"/>
  <c r="Q4814" i="6" s="1"/>
  <c r="T4812" i="6"/>
  <c r="O4812" i="6"/>
  <c r="P4810" i="6"/>
  <c r="O4802" i="6"/>
  <c r="T4802" i="6"/>
  <c r="Q4802" i="6" s="1"/>
  <c r="R4801" i="6"/>
  <c r="S4797" i="6"/>
  <c r="Q4797" i="6" s="1"/>
  <c r="Q4795" i="6"/>
  <c r="O4786" i="6"/>
  <c r="T4786" i="6"/>
  <c r="Q4786" i="6" s="1"/>
  <c r="P4785" i="6"/>
  <c r="U4781" i="6"/>
  <c r="O4776" i="6"/>
  <c r="T4776" i="6"/>
  <c r="T4775" i="6"/>
  <c r="Q4775" i="6" s="1"/>
  <c r="O4775" i="6"/>
  <c r="P4720" i="6"/>
  <c r="P4709" i="6"/>
  <c r="O4614" i="6"/>
  <c r="T4614" i="6"/>
  <c r="P4865" i="6"/>
  <c r="U4865" i="6"/>
  <c r="T4863" i="6"/>
  <c r="Q4863" i="6" s="1"/>
  <c r="O4863" i="6"/>
  <c r="P4863" i="6"/>
  <c r="S4862" i="6"/>
  <c r="Q4862" i="6" s="1"/>
  <c r="T4857" i="6"/>
  <c r="T4855" i="6"/>
  <c r="O4855" i="6"/>
  <c r="P4855" i="6"/>
  <c r="Q4854" i="6"/>
  <c r="P4849" i="6"/>
  <c r="U4846" i="6"/>
  <c r="P4846" i="6"/>
  <c r="R4840" i="6"/>
  <c r="O4832" i="6"/>
  <c r="T4832" i="6"/>
  <c r="S4831" i="6"/>
  <c r="S4828" i="6"/>
  <c r="Q4828" i="6" s="1"/>
  <c r="R4826" i="6"/>
  <c r="T4820" i="6"/>
  <c r="Q4820" i="6" s="1"/>
  <c r="P4820" i="6"/>
  <c r="T4817" i="6"/>
  <c r="S4816" i="6"/>
  <c r="S4808" i="6"/>
  <c r="S4796" i="6"/>
  <c r="O4794" i="6"/>
  <c r="T4794" i="6"/>
  <c r="U4794" i="6" s="1"/>
  <c r="P4793" i="6"/>
  <c r="U4793" i="6"/>
  <c r="P4775" i="6"/>
  <c r="U4774" i="6"/>
  <c r="P4774" i="6"/>
  <c r="S4773" i="6"/>
  <c r="Q4773" i="6" s="1"/>
  <c r="S4771" i="6"/>
  <c r="Q4771" i="6" s="1"/>
  <c r="R4764" i="6"/>
  <c r="S4758" i="6"/>
  <c r="T4756" i="6"/>
  <c r="Q4756" i="6" s="1"/>
  <c r="O4756" i="6"/>
  <c r="P4710" i="6"/>
  <c r="P4696" i="6"/>
  <c r="P4680" i="6"/>
  <c r="O4661" i="6"/>
  <c r="T4661" i="6"/>
  <c r="U4661" i="6" s="1"/>
  <c r="T4636" i="6"/>
  <c r="O4636" i="6"/>
  <c r="O4970" i="6"/>
  <c r="O4962" i="6"/>
  <c r="O4954" i="6"/>
  <c r="O4946" i="6"/>
  <c r="O4938" i="6"/>
  <c r="P4857" i="6"/>
  <c r="O4846" i="6"/>
  <c r="T4843" i="6"/>
  <c r="O4843" i="6"/>
  <c r="S4843" i="6"/>
  <c r="S4839" i="6"/>
  <c r="S4836" i="6"/>
  <c r="R4834" i="6"/>
  <c r="U4829" i="6"/>
  <c r="O4826" i="6"/>
  <c r="T4826" i="6"/>
  <c r="Q4826" i="6" s="1"/>
  <c r="T4823" i="6"/>
  <c r="Q4823" i="6" s="1"/>
  <c r="O4823" i="6"/>
  <c r="R4823" i="6"/>
  <c r="S4822" i="6"/>
  <c r="P4817" i="6"/>
  <c r="P4814" i="6"/>
  <c r="S4811" i="6"/>
  <c r="Q4811" i="6" s="1"/>
  <c r="T4809" i="6"/>
  <c r="Q4809" i="6" s="1"/>
  <c r="R4804" i="6"/>
  <c r="R4788" i="6"/>
  <c r="S4782" i="6"/>
  <c r="Q4782" i="6" s="1"/>
  <c r="T4780" i="6"/>
  <c r="O4780" i="6"/>
  <c r="R4778" i="6"/>
  <c r="S4777" i="6"/>
  <c r="Q4777" i="6" s="1"/>
  <c r="S4772" i="6"/>
  <c r="O4770" i="6"/>
  <c r="T4770" i="6"/>
  <c r="Q4770" i="6" s="1"/>
  <c r="P4769" i="6"/>
  <c r="U4769" i="6"/>
  <c r="R4765" i="6"/>
  <c r="O4760" i="6"/>
  <c r="T4760" i="6"/>
  <c r="T4759" i="6"/>
  <c r="Q4759" i="6" s="1"/>
  <c r="O4759" i="6"/>
  <c r="P4749" i="6"/>
  <c r="U4713" i="6"/>
  <c r="P4713" i="6"/>
  <c r="P4684" i="6"/>
  <c r="T4682" i="6"/>
  <c r="O4682" i="6"/>
  <c r="P4664" i="6"/>
  <c r="T4867" i="6"/>
  <c r="U4867" i="6" s="1"/>
  <c r="O4867" i="6"/>
  <c r="P4862" i="6"/>
  <c r="U4854" i="6"/>
  <c r="P4854" i="6"/>
  <c r="O4840" i="6"/>
  <c r="T4840" i="6"/>
  <c r="Q4840" i="6" s="1"/>
  <c r="R4837" i="6"/>
  <c r="O4834" i="6"/>
  <c r="T4834" i="6"/>
  <c r="Q4834" i="6" s="1"/>
  <c r="Q4833" i="6"/>
  <c r="P4828" i="6"/>
  <c r="S4824" i="6"/>
  <c r="S4812" i="6"/>
  <c r="O4810" i="6"/>
  <c r="T4810" i="6"/>
  <c r="U4810" i="6" s="1"/>
  <c r="P4809" i="6"/>
  <c r="U4805" i="6"/>
  <c r="O4800" i="6"/>
  <c r="T4800" i="6"/>
  <c r="Q4800" i="6" s="1"/>
  <c r="P4796" i="6"/>
  <c r="U4789" i="6"/>
  <c r="O4784" i="6"/>
  <c r="T4784" i="6"/>
  <c r="Q4784" i="6" s="1"/>
  <c r="T4783" i="6"/>
  <c r="Q4783" i="6" s="1"/>
  <c r="O4783" i="6"/>
  <c r="S4776" i="6"/>
  <c r="P4759" i="6"/>
  <c r="P4758" i="6"/>
  <c r="Q4757" i="6"/>
  <c r="T4744" i="6"/>
  <c r="O4744" i="6"/>
  <c r="P4743" i="6"/>
  <c r="P4728" i="6"/>
  <c r="P4714" i="6"/>
  <c r="T4869" i="6"/>
  <c r="Q4869" i="6" s="1"/>
  <c r="O4869" i="6"/>
  <c r="O4862" i="6"/>
  <c r="T4859" i="6"/>
  <c r="U4859" i="6" s="1"/>
  <c r="O4859" i="6"/>
  <c r="O4854" i="6"/>
  <c r="T4851" i="6"/>
  <c r="O4851" i="6"/>
  <c r="S4844" i="6"/>
  <c r="Q4844" i="6" s="1"/>
  <c r="P4842" i="6"/>
  <c r="R4836" i="6"/>
  <c r="S4832" i="6"/>
  <c r="T4831" i="6"/>
  <c r="O4831" i="6"/>
  <c r="S4830" i="6"/>
  <c r="Q4830" i="6" s="1"/>
  <c r="P4825" i="6"/>
  <c r="U4825" i="6"/>
  <c r="P4822" i="6"/>
  <c r="O4792" i="6"/>
  <c r="T4792" i="6"/>
  <c r="U4792" i="6" s="1"/>
  <c r="S4791" i="6"/>
  <c r="Q4791" i="6" s="1"/>
  <c r="P4783" i="6"/>
  <c r="P4782" i="6"/>
  <c r="Q4781" i="6"/>
  <c r="P4772" i="6"/>
  <c r="S4766" i="6"/>
  <c r="Q4766" i="6" s="1"/>
  <c r="T4764" i="6"/>
  <c r="Q4764" i="6" s="1"/>
  <c r="O4764" i="6"/>
  <c r="U4762" i="6"/>
  <c r="P4762" i="6"/>
  <c r="S4755" i="6"/>
  <c r="P4702" i="6"/>
  <c r="P4653" i="6"/>
  <c r="U4866" i="6"/>
  <c r="P4866" i="6"/>
  <c r="O4864" i="6"/>
  <c r="T4864" i="6"/>
  <c r="U4864" i="6" s="1"/>
  <c r="O4848" i="6"/>
  <c r="T4848" i="6"/>
  <c r="U4845" i="6"/>
  <c r="O4842" i="6"/>
  <c r="T4842" i="6"/>
  <c r="U4842" i="6" s="1"/>
  <c r="Q4841" i="6"/>
  <c r="T4839" i="6"/>
  <c r="O4839" i="6"/>
  <c r="S4838" i="6"/>
  <c r="Q4838" i="6" s="1"/>
  <c r="P4833" i="6"/>
  <c r="U4833" i="6"/>
  <c r="T4819" i="6"/>
  <c r="U4819" i="6" s="1"/>
  <c r="O4819" i="6"/>
  <c r="R4812" i="6"/>
  <c r="S4806" i="6"/>
  <c r="Q4806" i="6" s="1"/>
  <c r="T4804" i="6"/>
  <c r="Q4804" i="6" s="1"/>
  <c r="O4804" i="6"/>
  <c r="P4802" i="6"/>
  <c r="Q4801" i="6"/>
  <c r="T4799" i="6"/>
  <c r="U4799" i="6" s="1"/>
  <c r="O4799" i="6"/>
  <c r="S4798" i="6"/>
  <c r="Q4798" i="6" s="1"/>
  <c r="S4790" i="6"/>
  <c r="Q4790" i="6" s="1"/>
  <c r="T4788" i="6"/>
  <c r="Q4788" i="6" s="1"/>
  <c r="O4788" i="6"/>
  <c r="R4786" i="6"/>
  <c r="S4785" i="6"/>
  <c r="Q4785" i="6" s="1"/>
  <c r="S4780" i="6"/>
  <c r="Q4780" i="6" s="1"/>
  <c r="O4778" i="6"/>
  <c r="T4778" i="6"/>
  <c r="Q4778" i="6" s="1"/>
  <c r="P4777" i="6"/>
  <c r="R4776" i="6"/>
  <c r="O4768" i="6"/>
  <c r="T4768" i="6"/>
  <c r="U4768" i="6" s="1"/>
  <c r="T4767" i="6"/>
  <c r="Q4767" i="6" s="1"/>
  <c r="O4767" i="6"/>
  <c r="S4760" i="6"/>
  <c r="P4734" i="6"/>
  <c r="P4712" i="6"/>
  <c r="P4654" i="6"/>
  <c r="U4654" i="6"/>
  <c r="U4752" i="6"/>
  <c r="P4752" i="6"/>
  <c r="O4749" i="6"/>
  <c r="T4749" i="6"/>
  <c r="P4748" i="6"/>
  <c r="T4736" i="6"/>
  <c r="O4736" i="6"/>
  <c r="U4735" i="6"/>
  <c r="P4735" i="6"/>
  <c r="U4731" i="6"/>
  <c r="P4731" i="6"/>
  <c r="O4717" i="6"/>
  <c r="T4717" i="6"/>
  <c r="Q4717" i="6" s="1"/>
  <c r="U4715" i="6"/>
  <c r="P4715" i="6"/>
  <c r="O4711" i="6"/>
  <c r="T4711" i="6"/>
  <c r="U4711" i="6" s="1"/>
  <c r="P4711" i="6"/>
  <c r="U4703" i="6"/>
  <c r="P4703" i="6"/>
  <c r="T4700" i="6"/>
  <c r="O4700" i="6"/>
  <c r="T4698" i="6"/>
  <c r="U4698" i="6" s="1"/>
  <c r="O4698" i="6"/>
  <c r="P4695" i="6"/>
  <c r="T4692" i="6"/>
  <c r="O4692" i="6"/>
  <c r="T4690" i="6"/>
  <c r="O4690" i="6"/>
  <c r="S4689" i="6"/>
  <c r="Q4689" i="6" s="1"/>
  <c r="U4679" i="6"/>
  <c r="P4679" i="6"/>
  <c r="P4670" i="6"/>
  <c r="U4665" i="6"/>
  <c r="P4665" i="6"/>
  <c r="U4659" i="6"/>
  <c r="P4659" i="6"/>
  <c r="U4655" i="6"/>
  <c r="P4655" i="6"/>
  <c r="Q4651" i="6"/>
  <c r="O4645" i="6"/>
  <c r="T4645" i="6"/>
  <c r="P4632" i="6"/>
  <c r="U4576" i="6"/>
  <c r="P4576" i="6"/>
  <c r="T4533" i="6"/>
  <c r="O4533" i="6"/>
  <c r="O4861" i="6"/>
  <c r="O4853" i="6"/>
  <c r="O4845" i="6"/>
  <c r="O4837" i="6"/>
  <c r="O4829" i="6"/>
  <c r="O4821" i="6"/>
  <c r="O4813" i="6"/>
  <c r="O4805" i="6"/>
  <c r="O4797" i="6"/>
  <c r="O4789" i="6"/>
  <c r="O4781" i="6"/>
  <c r="O4773" i="6"/>
  <c r="O4765" i="6"/>
  <c r="O4757" i="6"/>
  <c r="S4754" i="6"/>
  <c r="O4743" i="6"/>
  <c r="T4743" i="6"/>
  <c r="U4743" i="6" s="1"/>
  <c r="P4742" i="6"/>
  <c r="U4742" i="6"/>
  <c r="T4734" i="6"/>
  <c r="T4730" i="6"/>
  <c r="O4730" i="6"/>
  <c r="P4724" i="6"/>
  <c r="T4722" i="6"/>
  <c r="O4722" i="6"/>
  <c r="P4716" i="6"/>
  <c r="T4702" i="6"/>
  <c r="T4684" i="6"/>
  <c r="O4684" i="6"/>
  <c r="T4680" i="6"/>
  <c r="Q4680" i="6" s="1"/>
  <c r="O4680" i="6"/>
  <c r="T4676" i="6"/>
  <c r="O4676" i="6"/>
  <c r="T4672" i="6"/>
  <c r="O4672" i="6"/>
  <c r="U4647" i="6"/>
  <c r="P4647" i="6"/>
  <c r="P4644" i="6"/>
  <c r="U4616" i="6"/>
  <c r="P4616" i="6"/>
  <c r="P4606" i="6"/>
  <c r="O4591" i="6"/>
  <c r="T4591" i="6"/>
  <c r="Q4591" i="6" s="1"/>
  <c r="P4566" i="6"/>
  <c r="P4540" i="6"/>
  <c r="T4463" i="6"/>
  <c r="U4463" i="6" s="1"/>
  <c r="O4463" i="6"/>
  <c r="S4750" i="6"/>
  <c r="Q4750" i="6" s="1"/>
  <c r="R4740" i="6"/>
  <c r="U4739" i="6"/>
  <c r="P4739" i="6"/>
  <c r="U4729" i="6"/>
  <c r="P4729" i="6"/>
  <c r="T4724" i="6"/>
  <c r="O4724" i="6"/>
  <c r="U4721" i="6"/>
  <c r="P4721" i="6"/>
  <c r="T4716" i="6"/>
  <c r="O4716" i="6"/>
  <c r="T4714" i="6"/>
  <c r="O4714" i="6"/>
  <c r="S4712" i="6"/>
  <c r="S4708" i="6"/>
  <c r="P4704" i="6"/>
  <c r="S4690" i="6"/>
  <c r="Q4690" i="6" s="1"/>
  <c r="U4687" i="6"/>
  <c r="P4687" i="6"/>
  <c r="S4681" i="6"/>
  <c r="Q4681" i="6" s="1"/>
  <c r="P4678" i="6"/>
  <c r="U4678" i="6"/>
  <c r="S4673" i="6"/>
  <c r="Q4673" i="6" s="1"/>
  <c r="S4668" i="6"/>
  <c r="U4667" i="6"/>
  <c r="P4667" i="6"/>
  <c r="U4663" i="6"/>
  <c r="P4663" i="6"/>
  <c r="R4660" i="6"/>
  <c r="T4658" i="6"/>
  <c r="O4658" i="6"/>
  <c r="S4652" i="6"/>
  <c r="P4651" i="6"/>
  <c r="R4646" i="6"/>
  <c r="O4644" i="6"/>
  <c r="T4644" i="6"/>
  <c r="Q4644" i="6" s="1"/>
  <c r="P4641" i="6"/>
  <c r="T4595" i="6"/>
  <c r="Q4595" i="6" s="1"/>
  <c r="O4595" i="6"/>
  <c r="P4594" i="6"/>
  <c r="Q4569" i="6"/>
  <c r="O4811" i="6"/>
  <c r="O4803" i="6"/>
  <c r="O4795" i="6"/>
  <c r="O4787" i="6"/>
  <c r="O4779" i="6"/>
  <c r="O4771" i="6"/>
  <c r="O4763" i="6"/>
  <c r="T4755" i="6"/>
  <c r="T4753" i="6"/>
  <c r="Q4753" i="6" s="1"/>
  <c r="O4753" i="6"/>
  <c r="O4751" i="6"/>
  <c r="T4751" i="6"/>
  <c r="U4751" i="6" s="1"/>
  <c r="S4749" i="6"/>
  <c r="T4746" i="6"/>
  <c r="O4746" i="6"/>
  <c r="O4741" i="6"/>
  <c r="T4741" i="6"/>
  <c r="Q4741" i="6" s="1"/>
  <c r="T4740" i="6"/>
  <c r="Q4740" i="6" s="1"/>
  <c r="O4740" i="6"/>
  <c r="O4739" i="6"/>
  <c r="P4738" i="6"/>
  <c r="S4736" i="6"/>
  <c r="O4733" i="6"/>
  <c r="T4733" i="6"/>
  <c r="Q4733" i="6" s="1"/>
  <c r="R4732" i="6"/>
  <c r="S4726" i="6"/>
  <c r="S4718" i="6"/>
  <c r="O4709" i="6"/>
  <c r="T4709" i="6"/>
  <c r="U4709" i="6" s="1"/>
  <c r="U4707" i="6"/>
  <c r="P4707" i="6"/>
  <c r="T4704" i="6"/>
  <c r="Q4704" i="6" s="1"/>
  <c r="O4704" i="6"/>
  <c r="S4700" i="6"/>
  <c r="T4696" i="6"/>
  <c r="U4696" i="6" s="1"/>
  <c r="O4696" i="6"/>
  <c r="S4692" i="6"/>
  <c r="P4686" i="6"/>
  <c r="U4686" i="6"/>
  <c r="S4682" i="6"/>
  <c r="Q4682" i="6" s="1"/>
  <c r="S4674" i="6"/>
  <c r="U4674" i="6" s="1"/>
  <c r="O4669" i="6"/>
  <c r="T4669" i="6"/>
  <c r="U4669" i="6" s="1"/>
  <c r="R4662" i="6"/>
  <c r="T4660" i="6"/>
  <c r="Q4660" i="6" s="1"/>
  <c r="O4660" i="6"/>
  <c r="T4656" i="6"/>
  <c r="U4656" i="6" s="1"/>
  <c r="O4656" i="6"/>
  <c r="O4653" i="6"/>
  <c r="T4653" i="6"/>
  <c r="Q4653" i="6" s="1"/>
  <c r="T4646" i="6"/>
  <c r="Q4646" i="6" s="1"/>
  <c r="T4581" i="6"/>
  <c r="Q4581" i="6" s="1"/>
  <c r="O4581" i="6"/>
  <c r="P4571" i="6"/>
  <c r="O4542" i="6"/>
  <c r="T4542" i="6"/>
  <c r="T4521" i="6"/>
  <c r="U4521" i="6" s="1"/>
  <c r="O4521" i="6"/>
  <c r="P4521" i="6"/>
  <c r="P4750" i="6"/>
  <c r="T4745" i="6"/>
  <c r="O4745" i="6"/>
  <c r="P4745" i="6"/>
  <c r="S4744" i="6"/>
  <c r="Q4744" i="6" s="1"/>
  <c r="T4738" i="6"/>
  <c r="Q4738" i="6" s="1"/>
  <c r="O4738" i="6"/>
  <c r="T4732" i="6"/>
  <c r="Q4732" i="6" s="1"/>
  <c r="O4732" i="6"/>
  <c r="S4730" i="6"/>
  <c r="T4728" i="6"/>
  <c r="Q4728" i="6" s="1"/>
  <c r="O4728" i="6"/>
  <c r="S4722" i="6"/>
  <c r="T4720" i="6"/>
  <c r="U4720" i="6" s="1"/>
  <c r="O4720" i="6"/>
  <c r="R4719" i="6"/>
  <c r="R4706" i="6"/>
  <c r="S4705" i="6"/>
  <c r="Q4705" i="6" s="1"/>
  <c r="O4701" i="6"/>
  <c r="T4701" i="6"/>
  <c r="R4699" i="6"/>
  <c r="S4697" i="6"/>
  <c r="Q4697" i="6" s="1"/>
  <c r="O4693" i="6"/>
  <c r="T4693" i="6"/>
  <c r="R4691" i="6"/>
  <c r="Q4659" i="6"/>
  <c r="S4657" i="6"/>
  <c r="Q4657" i="6" s="1"/>
  <c r="P4648" i="6"/>
  <c r="U4643" i="6"/>
  <c r="P4643" i="6"/>
  <c r="P4610" i="6"/>
  <c r="P4578" i="6"/>
  <c r="P4572" i="6"/>
  <c r="P4526" i="6"/>
  <c r="T4754" i="6"/>
  <c r="O4754" i="6"/>
  <c r="S4745" i="6"/>
  <c r="U4737" i="6"/>
  <c r="P4737" i="6"/>
  <c r="O4727" i="6"/>
  <c r="T4727" i="6"/>
  <c r="Q4727" i="6" s="1"/>
  <c r="P4726" i="6"/>
  <c r="O4719" i="6"/>
  <c r="T4719" i="6"/>
  <c r="Q4719" i="6" s="1"/>
  <c r="R4718" i="6"/>
  <c r="S4714" i="6"/>
  <c r="P4708" i="6"/>
  <c r="S4701" i="6"/>
  <c r="S4693" i="6"/>
  <c r="S4684" i="6"/>
  <c r="U4683" i="6"/>
  <c r="P4683" i="6"/>
  <c r="S4676" i="6"/>
  <c r="U4675" i="6"/>
  <c r="P4675" i="6"/>
  <c r="S4672" i="6"/>
  <c r="S4670" i="6"/>
  <c r="P4668" i="6"/>
  <c r="T4666" i="6"/>
  <c r="U4666" i="6" s="1"/>
  <c r="O4666" i="6"/>
  <c r="T4664" i="6"/>
  <c r="Q4664" i="6" s="1"/>
  <c r="O4664" i="6"/>
  <c r="S4658" i="6"/>
  <c r="P4652" i="6"/>
  <c r="T4650" i="6"/>
  <c r="U4650" i="6" s="1"/>
  <c r="O4650" i="6"/>
  <c r="T4648" i="6"/>
  <c r="Q4648" i="6" s="1"/>
  <c r="O4648" i="6"/>
  <c r="P4612" i="6"/>
  <c r="Q4561" i="6"/>
  <c r="P4546" i="6"/>
  <c r="T4530" i="6"/>
  <c r="O4530" i="6"/>
  <c r="S4747" i="6"/>
  <c r="Q4747" i="6" s="1"/>
  <c r="S4746" i="6"/>
  <c r="P4744" i="6"/>
  <c r="P4736" i="6"/>
  <c r="S4734" i="6"/>
  <c r="T4726" i="6"/>
  <c r="S4724" i="6"/>
  <c r="Q4724" i="6" s="1"/>
  <c r="U4723" i="6"/>
  <c r="P4723" i="6"/>
  <c r="T4718" i="6"/>
  <c r="S4716" i="6"/>
  <c r="T4712" i="6"/>
  <c r="U4712" i="6" s="1"/>
  <c r="O4712" i="6"/>
  <c r="Q4711" i="6"/>
  <c r="S4710" i="6"/>
  <c r="Q4710" i="6" s="1"/>
  <c r="T4708" i="6"/>
  <c r="O4708" i="6"/>
  <c r="T4706" i="6"/>
  <c r="Q4706" i="6" s="1"/>
  <c r="O4706" i="6"/>
  <c r="U4705" i="6"/>
  <c r="S4702" i="6"/>
  <c r="P4700" i="6"/>
  <c r="S4694" i="6"/>
  <c r="Q4694" i="6" s="1"/>
  <c r="R4692" i="6"/>
  <c r="T4688" i="6"/>
  <c r="U4688" i="6" s="1"/>
  <c r="O4688" i="6"/>
  <c r="O4685" i="6"/>
  <c r="T4685" i="6"/>
  <c r="U4685" i="6" s="1"/>
  <c r="O4677" i="6"/>
  <c r="T4677" i="6"/>
  <c r="U4671" i="6"/>
  <c r="P4671" i="6"/>
  <c r="T4668" i="6"/>
  <c r="O4668" i="6"/>
  <c r="Q4654" i="6"/>
  <c r="T4652" i="6"/>
  <c r="O4652" i="6"/>
  <c r="S4649" i="6"/>
  <c r="Q4649" i="6" s="1"/>
  <c r="P4640" i="6"/>
  <c r="P4630" i="6"/>
  <c r="P4625" i="6"/>
  <c r="O4574" i="6"/>
  <c r="T4574" i="6"/>
  <c r="P4563" i="6"/>
  <c r="R4638" i="6"/>
  <c r="S4635" i="6"/>
  <c r="Q4635" i="6" s="1"/>
  <c r="U4631" i="6"/>
  <c r="P4631" i="6"/>
  <c r="S4627" i="6"/>
  <c r="Q4627" i="6" s="1"/>
  <c r="P4624" i="6"/>
  <c r="R4620" i="6"/>
  <c r="P4611" i="6"/>
  <c r="P4609" i="6"/>
  <c r="O4606" i="6"/>
  <c r="T4606" i="6"/>
  <c r="U4604" i="6"/>
  <c r="S4602" i="6"/>
  <c r="U4601" i="6"/>
  <c r="P4601" i="6"/>
  <c r="P4598" i="6"/>
  <c r="Q4597" i="6"/>
  <c r="R4589" i="6"/>
  <c r="T4586" i="6"/>
  <c r="O4586" i="6"/>
  <c r="Q4584" i="6"/>
  <c r="O4583" i="6"/>
  <c r="T4583" i="6"/>
  <c r="Q4583" i="6" s="1"/>
  <c r="Q4580" i="6"/>
  <c r="U4569" i="6"/>
  <c r="P4569" i="6"/>
  <c r="O4566" i="6"/>
  <c r="T4566" i="6"/>
  <c r="U4564" i="6"/>
  <c r="U4561" i="6"/>
  <c r="P4561" i="6"/>
  <c r="P4558" i="6"/>
  <c r="Q4557" i="6"/>
  <c r="P4555" i="6"/>
  <c r="R4549" i="6"/>
  <c r="T4547" i="6"/>
  <c r="U4547" i="6" s="1"/>
  <c r="O4547" i="6"/>
  <c r="Q4544" i="6"/>
  <c r="S4539" i="6"/>
  <c r="R4535" i="6"/>
  <c r="S4532" i="6"/>
  <c r="Q4532" i="6" s="1"/>
  <c r="P4530" i="6"/>
  <c r="S4527" i="6"/>
  <c r="Q4527" i="6" s="1"/>
  <c r="P4479" i="6"/>
  <c r="P4705" i="6"/>
  <c r="P4689" i="6"/>
  <c r="P4681" i="6"/>
  <c r="P4673" i="6"/>
  <c r="P4657" i="6"/>
  <c r="P4649" i="6"/>
  <c r="Q4639" i="6"/>
  <c r="O4638" i="6"/>
  <c r="T4638" i="6"/>
  <c r="Q4638" i="6" s="1"/>
  <c r="T4624" i="6"/>
  <c r="U4624" i="6" s="1"/>
  <c r="O4624" i="6"/>
  <c r="O4622" i="6"/>
  <c r="T4622" i="6"/>
  <c r="U4622" i="6" s="1"/>
  <c r="P4614" i="6"/>
  <c r="T4603" i="6"/>
  <c r="O4603" i="6"/>
  <c r="P4602" i="6"/>
  <c r="R4597" i="6"/>
  <c r="T4594" i="6"/>
  <c r="O4594" i="6"/>
  <c r="Q4592" i="6"/>
  <c r="S4590" i="6"/>
  <c r="P4574" i="6"/>
  <c r="S4570" i="6"/>
  <c r="S4562" i="6"/>
  <c r="P4557" i="6"/>
  <c r="U4557" i="6"/>
  <c r="T4555" i="6"/>
  <c r="O4555" i="6"/>
  <c r="T4546" i="6"/>
  <c r="O4546" i="6"/>
  <c r="P4542" i="6"/>
  <c r="P4539" i="6"/>
  <c r="O4535" i="6"/>
  <c r="T4535" i="6"/>
  <c r="P4528" i="6"/>
  <c r="O4506" i="6"/>
  <c r="T4506" i="6"/>
  <c r="U4506" i="6" s="1"/>
  <c r="P4482" i="6"/>
  <c r="P4465" i="6"/>
  <c r="U4465" i="6"/>
  <c r="T4408" i="6"/>
  <c r="O4408" i="6"/>
  <c r="O4737" i="6"/>
  <c r="O4729" i="6"/>
  <c r="O4721" i="6"/>
  <c r="O4713" i="6"/>
  <c r="O4705" i="6"/>
  <c r="O4697" i="6"/>
  <c r="O4689" i="6"/>
  <c r="O4649" i="6"/>
  <c r="O4643" i="6"/>
  <c r="S4641" i="6"/>
  <c r="U4639" i="6"/>
  <c r="P4639" i="6"/>
  <c r="T4632" i="6"/>
  <c r="Q4632" i="6" s="1"/>
  <c r="O4632" i="6"/>
  <c r="O4630" i="6"/>
  <c r="T4630" i="6"/>
  <c r="S4629" i="6"/>
  <c r="P4626" i="6"/>
  <c r="S4625" i="6"/>
  <c r="T4611" i="6"/>
  <c r="O4611" i="6"/>
  <c r="R4607" i="6"/>
  <c r="P4605" i="6"/>
  <c r="U4605" i="6"/>
  <c r="T4602" i="6"/>
  <c r="O4602" i="6"/>
  <c r="O4599" i="6"/>
  <c r="T4599" i="6"/>
  <c r="O4597" i="6"/>
  <c r="S4596" i="6"/>
  <c r="Q4596" i="6" s="1"/>
  <c r="Q4585" i="6"/>
  <c r="U4584" i="6"/>
  <c r="P4584" i="6"/>
  <c r="P4579" i="6"/>
  <c r="T4571" i="6"/>
  <c r="O4571" i="6"/>
  <c r="R4565" i="6"/>
  <c r="T4563" i="6"/>
  <c r="U4563" i="6" s="1"/>
  <c r="O4563" i="6"/>
  <c r="O4559" i="6"/>
  <c r="T4559" i="6"/>
  <c r="U4559" i="6" s="1"/>
  <c r="O4557" i="6"/>
  <c r="P4554" i="6"/>
  <c r="Q4552" i="6"/>
  <c r="U4544" i="6"/>
  <c r="P4544" i="6"/>
  <c r="S4538" i="6"/>
  <c r="P4527" i="6"/>
  <c r="U4508" i="6"/>
  <c r="P4508" i="6"/>
  <c r="T4486" i="6"/>
  <c r="O4486" i="6"/>
  <c r="O4467" i="6"/>
  <c r="T4467" i="6"/>
  <c r="Q4467" i="6" s="1"/>
  <c r="P4448" i="6"/>
  <c r="U4448" i="6"/>
  <c r="O4637" i="6"/>
  <c r="T4637" i="6"/>
  <c r="U4637" i="6" s="1"/>
  <c r="Q4636" i="6"/>
  <c r="U4636" i="6"/>
  <c r="P4634" i="6"/>
  <c r="S4633" i="6"/>
  <c r="Q4623" i="6"/>
  <c r="P4618" i="6"/>
  <c r="S4617" i="6"/>
  <c r="U4617" i="6" s="1"/>
  <c r="P4613" i="6"/>
  <c r="U4613" i="6"/>
  <c r="T4610" i="6"/>
  <c r="U4610" i="6" s="1"/>
  <c r="O4610" i="6"/>
  <c r="Q4608" i="6"/>
  <c r="O4607" i="6"/>
  <c r="T4607" i="6"/>
  <c r="Q4607" i="6" s="1"/>
  <c r="Q4600" i="6"/>
  <c r="S4598" i="6"/>
  <c r="P4587" i="6"/>
  <c r="U4585" i="6"/>
  <c r="P4585" i="6"/>
  <c r="O4582" i="6"/>
  <c r="T4582" i="6"/>
  <c r="Q4582" i="6" s="1"/>
  <c r="R4580" i="6"/>
  <c r="S4578" i="6"/>
  <c r="P4573" i="6"/>
  <c r="P4570" i="6"/>
  <c r="Q4568" i="6"/>
  <c r="O4567" i="6"/>
  <c r="T4567" i="6"/>
  <c r="U4567" i="6" s="1"/>
  <c r="P4562" i="6"/>
  <c r="Q4560" i="6"/>
  <c r="T4554" i="6"/>
  <c r="Q4554" i="6" s="1"/>
  <c r="O4554" i="6"/>
  <c r="P4541" i="6"/>
  <c r="T4539" i="6"/>
  <c r="O4539" i="6"/>
  <c r="Q4536" i="6"/>
  <c r="O4534" i="6"/>
  <c r="T4534" i="6"/>
  <c r="Q4534" i="6" s="1"/>
  <c r="U4529" i="6"/>
  <c r="P4529" i="6"/>
  <c r="T4640" i="6"/>
  <c r="U4640" i="6" s="1"/>
  <c r="O4640" i="6"/>
  <c r="P4637" i="6"/>
  <c r="Q4631" i="6"/>
  <c r="S4628" i="6"/>
  <c r="Q4628" i="6" s="1"/>
  <c r="O4621" i="6"/>
  <c r="T4621" i="6"/>
  <c r="Q4621" i="6" s="1"/>
  <c r="U4619" i="6"/>
  <c r="O4615" i="6"/>
  <c r="T4615" i="6"/>
  <c r="Q4615" i="6" s="1"/>
  <c r="O4613" i="6"/>
  <c r="S4612" i="6"/>
  <c r="Q4612" i="6" s="1"/>
  <c r="S4606" i="6"/>
  <c r="S4603" i="6"/>
  <c r="U4592" i="6"/>
  <c r="P4592" i="6"/>
  <c r="O4590" i="6"/>
  <c r="T4590" i="6"/>
  <c r="R4588" i="6"/>
  <c r="S4586" i="6"/>
  <c r="P4582" i="6"/>
  <c r="O4575" i="6"/>
  <c r="T4575" i="6"/>
  <c r="U4575" i="6" s="1"/>
  <c r="O4573" i="6"/>
  <c r="S4572" i="6"/>
  <c r="Q4572" i="6" s="1"/>
  <c r="T4570" i="6"/>
  <c r="O4570" i="6"/>
  <c r="S4566" i="6"/>
  <c r="T4562" i="6"/>
  <c r="U4562" i="6" s="1"/>
  <c r="O4562" i="6"/>
  <c r="P4556" i="6"/>
  <c r="O4550" i="6"/>
  <c r="T4550" i="6"/>
  <c r="Q4550" i="6" s="1"/>
  <c r="R4548" i="6"/>
  <c r="U4545" i="6"/>
  <c r="P4545" i="6"/>
  <c r="O4541" i="6"/>
  <c r="S4540" i="6"/>
  <c r="Q4540" i="6" s="1"/>
  <c r="P4538" i="6"/>
  <c r="P4534" i="6"/>
  <c r="S4533" i="6"/>
  <c r="P4531" i="6"/>
  <c r="O4522" i="6"/>
  <c r="T4522" i="6"/>
  <c r="U4462" i="6"/>
  <c r="P4462" i="6"/>
  <c r="T4455" i="6"/>
  <c r="U4455" i="6" s="1"/>
  <c r="O4455" i="6"/>
  <c r="R4642" i="6"/>
  <c r="T4641" i="6"/>
  <c r="O4641" i="6"/>
  <c r="T4634" i="6"/>
  <c r="U4634" i="6" s="1"/>
  <c r="O4634" i="6"/>
  <c r="P4633" i="6"/>
  <c r="O4629" i="6"/>
  <c r="T4629" i="6"/>
  <c r="T4626" i="6"/>
  <c r="U4626" i="6" s="1"/>
  <c r="O4626" i="6"/>
  <c r="T4625" i="6"/>
  <c r="O4625" i="6"/>
  <c r="R4621" i="6"/>
  <c r="P4617" i="6"/>
  <c r="Q4616" i="6"/>
  <c r="S4614" i="6"/>
  <c r="S4611" i="6"/>
  <c r="P4604" i="6"/>
  <c r="R4595" i="6"/>
  <c r="U4593" i="6"/>
  <c r="P4593" i="6"/>
  <c r="P4590" i="6"/>
  <c r="T4579" i="6"/>
  <c r="U4579" i="6" s="1"/>
  <c r="O4579" i="6"/>
  <c r="Q4576" i="6"/>
  <c r="S4574" i="6"/>
  <c r="P4564" i="6"/>
  <c r="S4555" i="6"/>
  <c r="U4552" i="6"/>
  <c r="P4552" i="6"/>
  <c r="R4550" i="6"/>
  <c r="Q4549" i="6"/>
  <c r="P4547" i="6"/>
  <c r="O4543" i="6"/>
  <c r="T4543" i="6"/>
  <c r="Q4543" i="6" s="1"/>
  <c r="S4542" i="6"/>
  <c r="T4538" i="6"/>
  <c r="O4538" i="6"/>
  <c r="S4530" i="6"/>
  <c r="P4495" i="6"/>
  <c r="T4633" i="6"/>
  <c r="O4633" i="6"/>
  <c r="S4630" i="6"/>
  <c r="R4629" i="6"/>
  <c r="P4628" i="6"/>
  <c r="R4623" i="6"/>
  <c r="T4618" i="6"/>
  <c r="Q4618" i="6" s="1"/>
  <c r="O4618" i="6"/>
  <c r="T4617" i="6"/>
  <c r="O4617" i="6"/>
  <c r="U4608" i="6"/>
  <c r="P4608" i="6"/>
  <c r="P4603" i="6"/>
  <c r="R4600" i="6"/>
  <c r="O4598" i="6"/>
  <c r="T4598" i="6"/>
  <c r="S4594" i="6"/>
  <c r="T4587" i="6"/>
  <c r="Q4587" i="6" s="1"/>
  <c r="O4587" i="6"/>
  <c r="U4586" i="6"/>
  <c r="P4586" i="6"/>
  <c r="R4583" i="6"/>
  <c r="R4581" i="6"/>
  <c r="T4578" i="6"/>
  <c r="O4578" i="6"/>
  <c r="S4571" i="6"/>
  <c r="U4568" i="6"/>
  <c r="P4568" i="6"/>
  <c r="U4560" i="6"/>
  <c r="P4560" i="6"/>
  <c r="Q4559" i="6"/>
  <c r="O4558" i="6"/>
  <c r="T4558" i="6"/>
  <c r="U4558" i="6" s="1"/>
  <c r="U4553" i="6"/>
  <c r="P4553" i="6"/>
  <c r="S4546" i="6"/>
  <c r="U4536" i="6"/>
  <c r="P4536" i="6"/>
  <c r="P4533" i="6"/>
  <c r="T4531" i="6"/>
  <c r="U4531" i="6" s="1"/>
  <c r="O4531" i="6"/>
  <c r="S4528" i="6"/>
  <c r="Q4528" i="6" s="1"/>
  <c r="T4461" i="6"/>
  <c r="Q4461" i="6" s="1"/>
  <c r="O4461" i="6"/>
  <c r="O4635" i="6"/>
  <c r="O4627" i="6"/>
  <c r="O4619" i="6"/>
  <c r="O4612" i="6"/>
  <c r="O4604" i="6"/>
  <c r="O4596" i="6"/>
  <c r="O4588" i="6"/>
  <c r="O4580" i="6"/>
  <c r="O4572" i="6"/>
  <c r="O4564" i="6"/>
  <c r="O4556" i="6"/>
  <c r="O4548" i="6"/>
  <c r="O4540" i="6"/>
  <c r="O4532" i="6"/>
  <c r="P4525" i="6"/>
  <c r="U4523" i="6"/>
  <c r="T4519" i="6"/>
  <c r="O4519" i="6"/>
  <c r="P4518" i="6"/>
  <c r="O4515" i="6"/>
  <c r="T4515" i="6"/>
  <c r="U4515" i="6" s="1"/>
  <c r="U4512" i="6"/>
  <c r="S4510" i="6"/>
  <c r="P4506" i="6"/>
  <c r="S4503" i="6"/>
  <c r="T4501" i="6"/>
  <c r="Q4501" i="6" s="1"/>
  <c r="O4501" i="6"/>
  <c r="S4487" i="6"/>
  <c r="S4480" i="6"/>
  <c r="Q4480" i="6" s="1"/>
  <c r="U4472" i="6"/>
  <c r="U4470" i="6"/>
  <c r="P4470" i="6"/>
  <c r="Q4452" i="6"/>
  <c r="P4446" i="6"/>
  <c r="T4437" i="6"/>
  <c r="O4437" i="6"/>
  <c r="Q4520" i="6"/>
  <c r="T4518" i="6"/>
  <c r="O4518" i="6"/>
  <c r="P4517" i="6"/>
  <c r="P4511" i="6"/>
  <c r="U4500" i="6"/>
  <c r="P4500" i="6"/>
  <c r="P4497" i="6"/>
  <c r="U4497" i="6"/>
  <c r="T4495" i="6"/>
  <c r="U4495" i="6" s="1"/>
  <c r="O4495" i="6"/>
  <c r="P4494" i="6"/>
  <c r="O4491" i="6"/>
  <c r="T4491" i="6"/>
  <c r="U4491" i="6" s="1"/>
  <c r="P4485" i="6"/>
  <c r="O4483" i="6"/>
  <c r="T4483" i="6"/>
  <c r="U4483" i="6" s="1"/>
  <c r="P4478" i="6"/>
  <c r="U4476" i="6"/>
  <c r="P4476" i="6"/>
  <c r="S4471" i="6"/>
  <c r="U4464" i="6"/>
  <c r="O4458" i="6"/>
  <c r="T4458" i="6"/>
  <c r="Q4458" i="6" s="1"/>
  <c r="P4454" i="6"/>
  <c r="R4452" i="6"/>
  <c r="T4444" i="6"/>
  <c r="O4444" i="6"/>
  <c r="P4443" i="6"/>
  <c r="P4426" i="6"/>
  <c r="U4412" i="6"/>
  <c r="P4412" i="6"/>
  <c r="T4525" i="6"/>
  <c r="U4525" i="6" s="1"/>
  <c r="O4525" i="6"/>
  <c r="Q4516" i="6"/>
  <c r="Q4505" i="6"/>
  <c r="R4504" i="6"/>
  <c r="S4496" i="6"/>
  <c r="Q4496" i="6" s="1"/>
  <c r="T4494" i="6"/>
  <c r="O4494" i="6"/>
  <c r="R4493" i="6"/>
  <c r="Q4489" i="6"/>
  <c r="U4489" i="6"/>
  <c r="T4485" i="6"/>
  <c r="Q4485" i="6" s="1"/>
  <c r="O4485" i="6"/>
  <c r="Q4484" i="6"/>
  <c r="T4478" i="6"/>
  <c r="Q4478" i="6" s="1"/>
  <c r="O4478" i="6"/>
  <c r="O4474" i="6"/>
  <c r="T4474" i="6"/>
  <c r="Q4474" i="6" s="1"/>
  <c r="U4468" i="6"/>
  <c r="P4468" i="6"/>
  <c r="Q4460" i="6"/>
  <c r="P4458" i="6"/>
  <c r="U4449" i="6"/>
  <c r="P4449" i="6"/>
  <c r="O4427" i="6"/>
  <c r="T4427" i="6"/>
  <c r="Q4427" i="6" s="1"/>
  <c r="O4609" i="6"/>
  <c r="O4601" i="6"/>
  <c r="O4593" i="6"/>
  <c r="O4585" i="6"/>
  <c r="O4577" i="6"/>
  <c r="O4569" i="6"/>
  <c r="O4561" i="6"/>
  <c r="O4553" i="6"/>
  <c r="O4545" i="6"/>
  <c r="O4537" i="6"/>
  <c r="O4529" i="6"/>
  <c r="T4524" i="6"/>
  <c r="Q4524" i="6" s="1"/>
  <c r="S4519" i="6"/>
  <c r="T4517" i="6"/>
  <c r="Q4517" i="6" s="1"/>
  <c r="O4517" i="6"/>
  <c r="P4513" i="6"/>
  <c r="T4511" i="6"/>
  <c r="O4511" i="6"/>
  <c r="P4510" i="6"/>
  <c r="O4507" i="6"/>
  <c r="T4507" i="6"/>
  <c r="U4507" i="6" s="1"/>
  <c r="P4503" i="6"/>
  <c r="O4498" i="6"/>
  <c r="T4498" i="6"/>
  <c r="U4498" i="6" s="1"/>
  <c r="Q4492" i="6"/>
  <c r="U4488" i="6"/>
  <c r="S4486" i="6"/>
  <c r="Q4481" i="6"/>
  <c r="U4481" i="6"/>
  <c r="S4479" i="6"/>
  <c r="Q4479" i="6" s="1"/>
  <c r="R4474" i="6"/>
  <c r="S4473" i="6"/>
  <c r="Q4473" i="6" s="1"/>
  <c r="O4466" i="6"/>
  <c r="T4466" i="6"/>
  <c r="Q4466" i="6" s="1"/>
  <c r="R4460" i="6"/>
  <c r="U4516" i="6"/>
  <c r="P4516" i="6"/>
  <c r="T4510" i="6"/>
  <c r="O4510" i="6"/>
  <c r="P4509" i="6"/>
  <c r="P4498" i="6"/>
  <c r="T4493" i="6"/>
  <c r="Q4493" i="6" s="1"/>
  <c r="O4493" i="6"/>
  <c r="P4487" i="6"/>
  <c r="U4484" i="6"/>
  <c r="P4484" i="6"/>
  <c r="P4477" i="6"/>
  <c r="P4471" i="6"/>
  <c r="P4466" i="6"/>
  <c r="P4453" i="6"/>
  <c r="O4451" i="6"/>
  <c r="T4451" i="6"/>
  <c r="U4451" i="6" s="1"/>
  <c r="P4450" i="6"/>
  <c r="P4413" i="6"/>
  <c r="P4524" i="6"/>
  <c r="U4520" i="6"/>
  <c r="S4518" i="6"/>
  <c r="O4514" i="6"/>
  <c r="T4514" i="6"/>
  <c r="Q4514" i="6" s="1"/>
  <c r="Q4508" i="6"/>
  <c r="P4505" i="6"/>
  <c r="U4505" i="6"/>
  <c r="T4503" i="6"/>
  <c r="O4503" i="6"/>
  <c r="P4502" i="6"/>
  <c r="U4492" i="6"/>
  <c r="P4492" i="6"/>
  <c r="O4490" i="6"/>
  <c r="T4490" i="6"/>
  <c r="Q4490" i="6" s="1"/>
  <c r="T4487" i="6"/>
  <c r="O4487" i="6"/>
  <c r="T4477" i="6"/>
  <c r="U4477" i="6" s="1"/>
  <c r="O4477" i="6"/>
  <c r="P4469" i="6"/>
  <c r="P4463" i="6"/>
  <c r="P4461" i="6"/>
  <c r="P4457" i="6"/>
  <c r="U4457" i="6"/>
  <c r="P4455" i="6"/>
  <c r="T4450" i="6"/>
  <c r="U4450" i="6" s="1"/>
  <c r="O4450" i="6"/>
  <c r="S4444" i="6"/>
  <c r="O4417" i="6"/>
  <c r="T4417" i="6"/>
  <c r="P4417" i="6"/>
  <c r="T4526" i="6"/>
  <c r="Q4526" i="6" s="1"/>
  <c r="O4526" i="6"/>
  <c r="S4522" i="6"/>
  <c r="P4519" i="6"/>
  <c r="R4514" i="6"/>
  <c r="P4512" i="6"/>
  <c r="S4511" i="6"/>
  <c r="T4509" i="6"/>
  <c r="Q4509" i="6" s="1"/>
  <c r="O4509" i="6"/>
  <c r="Q4504" i="6"/>
  <c r="T4502" i="6"/>
  <c r="Q4502" i="6" s="1"/>
  <c r="O4502" i="6"/>
  <c r="U4501" i="6"/>
  <c r="P4501" i="6"/>
  <c r="O4499" i="6"/>
  <c r="T4499" i="6"/>
  <c r="Q4497" i="6"/>
  <c r="S4494" i="6"/>
  <c r="R4490" i="6"/>
  <c r="P4486" i="6"/>
  <c r="O4482" i="6"/>
  <c r="T4482" i="6"/>
  <c r="U4482" i="6" s="1"/>
  <c r="O4475" i="6"/>
  <c r="T4475" i="6"/>
  <c r="U4475" i="6" s="1"/>
  <c r="P4473" i="6"/>
  <c r="T4471" i="6"/>
  <c r="O4471" i="6"/>
  <c r="T4469" i="6"/>
  <c r="U4469" i="6" s="1"/>
  <c r="O4469" i="6"/>
  <c r="R4467" i="6"/>
  <c r="O4459" i="6"/>
  <c r="T4459" i="6"/>
  <c r="Q4459" i="6" s="1"/>
  <c r="T4453" i="6"/>
  <c r="O4453" i="6"/>
  <c r="S4447" i="6"/>
  <c r="S4443" i="6"/>
  <c r="Q4443" i="6" s="1"/>
  <c r="P4441" i="6"/>
  <c r="U4441" i="6"/>
  <c r="U4436" i="6"/>
  <c r="P4436" i="6"/>
  <c r="T4422" i="6"/>
  <c r="O4422" i="6"/>
  <c r="P4421" i="6"/>
  <c r="P4416" i="6"/>
  <c r="U4416" i="6"/>
  <c r="U4411" i="6"/>
  <c r="P4411" i="6"/>
  <c r="P4409" i="6"/>
  <c r="P4406" i="6"/>
  <c r="O4402" i="6"/>
  <c r="T4402" i="6"/>
  <c r="T4398" i="6"/>
  <c r="O4398" i="6"/>
  <c r="P4397" i="6"/>
  <c r="P4388" i="6"/>
  <c r="P4314" i="6"/>
  <c r="P4440" i="6"/>
  <c r="U4440" i="6"/>
  <c r="T4435" i="6"/>
  <c r="Q4435" i="6" s="1"/>
  <c r="P4435" i="6"/>
  <c r="R4431" i="6"/>
  <c r="P4430" i="6"/>
  <c r="O4426" i="6"/>
  <c r="T4426" i="6"/>
  <c r="U4426" i="6" s="1"/>
  <c r="S4424" i="6"/>
  <c r="Q4424" i="6" s="1"/>
  <c r="T4421" i="6"/>
  <c r="U4421" i="6" s="1"/>
  <c r="O4421" i="6"/>
  <c r="Q4419" i="6"/>
  <c r="O4416" i="6"/>
  <c r="S4414" i="6"/>
  <c r="T4397" i="6"/>
  <c r="U4397" i="6" s="1"/>
  <c r="O4397" i="6"/>
  <c r="U4351" i="6"/>
  <c r="Q4325" i="6"/>
  <c r="U4325" i="6"/>
  <c r="O4454" i="6"/>
  <c r="S4446" i="6"/>
  <c r="Q4446" i="6" s="1"/>
  <c r="S4438" i="6"/>
  <c r="S4433" i="6"/>
  <c r="O4425" i="6"/>
  <c r="T4425" i="6"/>
  <c r="P4425" i="6"/>
  <c r="S4423" i="6"/>
  <c r="Q4423" i="6" s="1"/>
  <c r="U4420" i="6"/>
  <c r="P4420" i="6"/>
  <c r="T4406" i="6"/>
  <c r="O4406" i="6"/>
  <c r="P4405" i="6"/>
  <c r="O4401" i="6"/>
  <c r="T4401" i="6"/>
  <c r="U4401" i="6" s="1"/>
  <c r="S4399" i="6"/>
  <c r="Q4399" i="6" s="1"/>
  <c r="U4396" i="6"/>
  <c r="P4396" i="6"/>
  <c r="R4380" i="6"/>
  <c r="T4370" i="6"/>
  <c r="O4370" i="6"/>
  <c r="P4355" i="6"/>
  <c r="P4338" i="6"/>
  <c r="T4445" i="6"/>
  <c r="U4445" i="6" s="1"/>
  <c r="O4445" i="6"/>
  <c r="S4437" i="6"/>
  <c r="U4437" i="6" s="1"/>
  <c r="T4430" i="6"/>
  <c r="U4430" i="6" s="1"/>
  <c r="O4430" i="6"/>
  <c r="P4429" i="6"/>
  <c r="P4424" i="6"/>
  <c r="R4419" i="6"/>
  <c r="R4415" i="6"/>
  <c r="R4414" i="6"/>
  <c r="O4410" i="6"/>
  <c r="T4410" i="6"/>
  <c r="T4405" i="6"/>
  <c r="O4405" i="6"/>
  <c r="S4405" i="6"/>
  <c r="S4403" i="6"/>
  <c r="Q4403" i="6" s="1"/>
  <c r="S4402" i="6"/>
  <c r="R4400" i="6"/>
  <c r="P4395" i="6"/>
  <c r="S4393" i="6"/>
  <c r="P4393" i="6"/>
  <c r="T4392" i="6"/>
  <c r="Q4392" i="6" s="1"/>
  <c r="O4392" i="6"/>
  <c r="U4366" i="6"/>
  <c r="P4366" i="6"/>
  <c r="O4340" i="6"/>
  <c r="T4340" i="6"/>
  <c r="U4340" i="6" s="1"/>
  <c r="P4340" i="6"/>
  <c r="R4439" i="6"/>
  <c r="P4438" i="6"/>
  <c r="O4434" i="6"/>
  <c r="T4434" i="6"/>
  <c r="Q4434" i="6" s="1"/>
  <c r="Q4432" i="6"/>
  <c r="T4429" i="6"/>
  <c r="Q4429" i="6" s="1"/>
  <c r="O4429" i="6"/>
  <c r="O4424" i="6"/>
  <c r="S4422" i="6"/>
  <c r="R4418" i="6"/>
  <c r="S4417" i="6"/>
  <c r="O4409" i="6"/>
  <c r="T4409" i="6"/>
  <c r="U4409" i="6" s="1"/>
  <c r="S4407" i="6"/>
  <c r="Q4407" i="6" s="1"/>
  <c r="R4404" i="6"/>
  <c r="O4400" i="6"/>
  <c r="S4398" i="6"/>
  <c r="R4390" i="6"/>
  <c r="O4373" i="6"/>
  <c r="T4373" i="6"/>
  <c r="Q4373" i="6" s="1"/>
  <c r="P4342" i="6"/>
  <c r="Q4441" i="6"/>
  <c r="O4433" i="6"/>
  <c r="T4433" i="6"/>
  <c r="P4433" i="6"/>
  <c r="R4428" i="6"/>
  <c r="Q4421" i="6"/>
  <c r="T4414" i="6"/>
  <c r="O4414" i="6"/>
  <c r="R4408" i="6"/>
  <c r="P4403" i="6"/>
  <c r="T4391" i="6"/>
  <c r="Q4391" i="6" s="1"/>
  <c r="O4391" i="6"/>
  <c r="T4447" i="6"/>
  <c r="O4447" i="6"/>
  <c r="R4444" i="6"/>
  <c r="O4442" i="6"/>
  <c r="T4442" i="6"/>
  <c r="U4442" i="6" s="1"/>
  <c r="T4438" i="6"/>
  <c r="O4438" i="6"/>
  <c r="P4437" i="6"/>
  <c r="R4432" i="6"/>
  <c r="R4427" i="6"/>
  <c r="P4422" i="6"/>
  <c r="O4418" i="6"/>
  <c r="T4418" i="6"/>
  <c r="Q4418" i="6" s="1"/>
  <c r="Q4416" i="6"/>
  <c r="T4413" i="6"/>
  <c r="U4413" i="6" s="1"/>
  <c r="O4413" i="6"/>
  <c r="Q4411" i="6"/>
  <c r="S4410" i="6"/>
  <c r="Q4410" i="6" s="1"/>
  <c r="S4406" i="6"/>
  <c r="R4398" i="6"/>
  <c r="O4394" i="6"/>
  <c r="T4394" i="6"/>
  <c r="Q4394" i="6" s="1"/>
  <c r="P4362" i="6"/>
  <c r="P4350" i="6"/>
  <c r="O4439" i="6"/>
  <c r="O4431" i="6"/>
  <c r="O4423" i="6"/>
  <c r="O4415" i="6"/>
  <c r="O4407" i="6"/>
  <c r="O4399" i="6"/>
  <c r="S4386" i="6"/>
  <c r="Q4386" i="6" s="1"/>
  <c r="O4385" i="6"/>
  <c r="S4383" i="6"/>
  <c r="Q4383" i="6" s="1"/>
  <c r="T4378" i="6"/>
  <c r="O4378" i="6"/>
  <c r="S4374" i="6"/>
  <c r="Q4374" i="6" s="1"/>
  <c r="T4372" i="6"/>
  <c r="P4370" i="6"/>
  <c r="U4368" i="6"/>
  <c r="P4364" i="6"/>
  <c r="O4349" i="6"/>
  <c r="T4349" i="6"/>
  <c r="Q4349" i="6" s="1"/>
  <c r="T4346" i="6"/>
  <c r="O4346" i="6"/>
  <c r="U4344" i="6"/>
  <c r="Q4333" i="6"/>
  <c r="U4333" i="6"/>
  <c r="P4318" i="6"/>
  <c r="P4378" i="6"/>
  <c r="P4374" i="6"/>
  <c r="P4372" i="6"/>
  <c r="S4369" i="6"/>
  <c r="Q4369" i="6" s="1"/>
  <c r="U4361" i="6"/>
  <c r="P4361" i="6"/>
  <c r="P4357" i="6"/>
  <c r="O4355" i="6"/>
  <c r="T4355" i="6"/>
  <c r="S4350" i="6"/>
  <c r="T4348" i="6"/>
  <c r="Q4348" i="6" s="1"/>
  <c r="R4346" i="6"/>
  <c r="S4345" i="6"/>
  <c r="Q4345" i="6" s="1"/>
  <c r="S4343" i="6"/>
  <c r="Q4343" i="6" s="1"/>
  <c r="P4189" i="6"/>
  <c r="O4390" i="6"/>
  <c r="S4388" i="6"/>
  <c r="Q4388" i="6" s="1"/>
  <c r="S4377" i="6"/>
  <c r="Q4377" i="6" s="1"/>
  <c r="S4367" i="6"/>
  <c r="Q4367" i="6" s="1"/>
  <c r="R4363" i="6"/>
  <c r="O4361" i="6"/>
  <c r="U4359" i="6"/>
  <c r="P4359" i="6"/>
  <c r="Q4356" i="6"/>
  <c r="P4348" i="6"/>
  <c r="U4337" i="6"/>
  <c r="P4337" i="6"/>
  <c r="U4321" i="6"/>
  <c r="P4321" i="6"/>
  <c r="O4436" i="6"/>
  <c r="O4428" i="6"/>
  <c r="O4420" i="6"/>
  <c r="O4412" i="6"/>
  <c r="O4404" i="6"/>
  <c r="O4396" i="6"/>
  <c r="P4386" i="6"/>
  <c r="P4383" i="6"/>
  <c r="S4375" i="6"/>
  <c r="Q4375" i="6" s="1"/>
  <c r="R4371" i="6"/>
  <c r="P4369" i="6"/>
  <c r="O4357" i="6"/>
  <c r="T4357" i="6"/>
  <c r="U4357" i="6" s="1"/>
  <c r="T4354" i="6"/>
  <c r="Q4354" i="6" s="1"/>
  <c r="O4354" i="6"/>
  <c r="U4352" i="6"/>
  <c r="R4345" i="6"/>
  <c r="R4341" i="6"/>
  <c r="O4339" i="6"/>
  <c r="T4339" i="6"/>
  <c r="U4339" i="6" s="1"/>
  <c r="P4330" i="6"/>
  <c r="T4307" i="6"/>
  <c r="U4307" i="6" s="1"/>
  <c r="O4307" i="6"/>
  <c r="P4306" i="6"/>
  <c r="P4304" i="6"/>
  <c r="P4389" i="6"/>
  <c r="T4384" i="6"/>
  <c r="Q4384" i="6" s="1"/>
  <c r="O4384" i="6"/>
  <c r="P4381" i="6"/>
  <c r="P4377" i="6"/>
  <c r="Q4368" i="6"/>
  <c r="P4365" i="6"/>
  <c r="O4363" i="6"/>
  <c r="T4363" i="6"/>
  <c r="Q4363" i="6" s="1"/>
  <c r="P4360" i="6"/>
  <c r="Q4358" i="6"/>
  <c r="P4354" i="6"/>
  <c r="P4343" i="6"/>
  <c r="P4336" i="6"/>
  <c r="U4323" i="6"/>
  <c r="Q4323" i="6"/>
  <c r="U4285" i="6"/>
  <c r="P4285" i="6"/>
  <c r="U4257" i="6"/>
  <c r="P4257" i="6"/>
  <c r="P4256" i="6"/>
  <c r="O4387" i="6"/>
  <c r="T4387" i="6"/>
  <c r="Q4387" i="6" s="1"/>
  <c r="S4385" i="6"/>
  <c r="O4377" i="6"/>
  <c r="R4373" i="6"/>
  <c r="O4371" i="6"/>
  <c r="T4371" i="6"/>
  <c r="Q4371" i="6" s="1"/>
  <c r="S4370" i="6"/>
  <c r="Q4370" i="6" s="1"/>
  <c r="P4367" i="6"/>
  <c r="S4364" i="6"/>
  <c r="Q4364" i="6" s="1"/>
  <c r="U4358" i="6"/>
  <c r="P4358" i="6"/>
  <c r="R4356" i="6"/>
  <c r="S4355" i="6"/>
  <c r="O4341" i="6"/>
  <c r="T4341" i="6"/>
  <c r="Q4341" i="6" s="1"/>
  <c r="U4328" i="6"/>
  <c r="P4328" i="6"/>
  <c r="P4324" i="6"/>
  <c r="U4288" i="6"/>
  <c r="P4288" i="6"/>
  <c r="P4391" i="6"/>
  <c r="O4389" i="6"/>
  <c r="T4389" i="6"/>
  <c r="U4389" i="6" s="1"/>
  <c r="R4384" i="6"/>
  <c r="Q4382" i="6"/>
  <c r="O4381" i="6"/>
  <c r="T4381" i="6"/>
  <c r="Q4381" i="6" s="1"/>
  <c r="Q4380" i="6"/>
  <c r="O4379" i="6"/>
  <c r="T4379" i="6"/>
  <c r="Q4379" i="6" s="1"/>
  <c r="S4378" i="6"/>
  <c r="U4378" i="6" s="1"/>
  <c r="P4375" i="6"/>
  <c r="S4372" i="6"/>
  <c r="U4372" i="6" s="1"/>
  <c r="O4365" i="6"/>
  <c r="T4365" i="6"/>
  <c r="U4365" i="6" s="1"/>
  <c r="T4362" i="6"/>
  <c r="U4362" i="6" s="1"/>
  <c r="O4362" i="6"/>
  <c r="P4353" i="6"/>
  <c r="P4349" i="6"/>
  <c r="O4347" i="6"/>
  <c r="T4347" i="6"/>
  <c r="U4347" i="6" s="1"/>
  <c r="S4342" i="6"/>
  <c r="Q4342" i="6" s="1"/>
  <c r="T4338" i="6"/>
  <c r="U4338" i="6" s="1"/>
  <c r="O4338" i="6"/>
  <c r="P4332" i="6"/>
  <c r="U4289" i="6"/>
  <c r="P4289" i="6"/>
  <c r="P4334" i="6"/>
  <c r="U4334" i="6"/>
  <c r="T4332" i="6"/>
  <c r="U4332" i="6" s="1"/>
  <c r="O4332" i="6"/>
  <c r="S4331" i="6"/>
  <c r="Q4331" i="6" s="1"/>
  <c r="R4327" i="6"/>
  <c r="T4324" i="6"/>
  <c r="Q4324" i="6" s="1"/>
  <c r="O4324" i="6"/>
  <c r="O4318" i="6"/>
  <c r="T4318" i="6"/>
  <c r="U4318" i="6" s="1"/>
  <c r="R4316" i="6"/>
  <c r="R4310" i="6"/>
  <c r="S4309" i="6"/>
  <c r="Q4309" i="6" s="1"/>
  <c r="P4301" i="6"/>
  <c r="T4298" i="6"/>
  <c r="O4298" i="6"/>
  <c r="U4296" i="6"/>
  <c r="P4296" i="6"/>
  <c r="S4294" i="6"/>
  <c r="S4291" i="6"/>
  <c r="O4287" i="6"/>
  <c r="T4287" i="6"/>
  <c r="U4287" i="6" s="1"/>
  <c r="T4275" i="6"/>
  <c r="Q4275" i="6" s="1"/>
  <c r="O4275" i="6"/>
  <c r="O4270" i="6"/>
  <c r="T4270" i="6"/>
  <c r="Q4270" i="6" s="1"/>
  <c r="P4175" i="6"/>
  <c r="O4169" i="6"/>
  <c r="T4169" i="6"/>
  <c r="Q4169" i="6" s="1"/>
  <c r="P4085" i="6"/>
  <c r="O4376" i="6"/>
  <c r="O4368" i="6"/>
  <c r="O4360" i="6"/>
  <c r="O4352" i="6"/>
  <c r="O4344" i="6"/>
  <c r="R4331" i="6"/>
  <c r="T4320" i="6"/>
  <c r="Q4320" i="6" s="1"/>
  <c r="T4315" i="6"/>
  <c r="O4315" i="6"/>
  <c r="T4314" i="6"/>
  <c r="O4314" i="6"/>
  <c r="U4312" i="6"/>
  <c r="P4312" i="6"/>
  <c r="P4309" i="6"/>
  <c r="T4306" i="6"/>
  <c r="O4306" i="6"/>
  <c r="S4302" i="6"/>
  <c r="S4299" i="6"/>
  <c r="P4297" i="6"/>
  <c r="O4295" i="6"/>
  <c r="T4295" i="6"/>
  <c r="P4291" i="6"/>
  <c r="U4249" i="6"/>
  <c r="P4249" i="6"/>
  <c r="U4195" i="6"/>
  <c r="O4327" i="6"/>
  <c r="T4327" i="6"/>
  <c r="Q4327" i="6" s="1"/>
  <c r="U4320" i="6"/>
  <c r="P4320" i="6"/>
  <c r="P4317" i="6"/>
  <c r="U4317" i="6"/>
  <c r="P4305" i="6"/>
  <c r="O4303" i="6"/>
  <c r="T4303" i="6"/>
  <c r="Q4303" i="6" s="1"/>
  <c r="O4294" i="6"/>
  <c r="T4294" i="6"/>
  <c r="T4282" i="6"/>
  <c r="Q4282" i="6" s="1"/>
  <c r="O4282" i="6"/>
  <c r="P4280" i="6"/>
  <c r="S4272" i="6"/>
  <c r="Q4272" i="6" s="1"/>
  <c r="P4266" i="6"/>
  <c r="O4255" i="6"/>
  <c r="T4255" i="6"/>
  <c r="P4246" i="6"/>
  <c r="P4329" i="6"/>
  <c r="U4313" i="6"/>
  <c r="P4313" i="6"/>
  <c r="P4299" i="6"/>
  <c r="P4294" i="6"/>
  <c r="P4286" i="6"/>
  <c r="U4286" i="6"/>
  <c r="U4284" i="6"/>
  <c r="P4284" i="6"/>
  <c r="R4281" i="6"/>
  <c r="O4262" i="6"/>
  <c r="T4262" i="6"/>
  <c r="T4259" i="6"/>
  <c r="Q4259" i="6" s="1"/>
  <c r="O4259" i="6"/>
  <c r="T4253" i="6"/>
  <c r="Q4253" i="6" s="1"/>
  <c r="O4253" i="6"/>
  <c r="P4253" i="6"/>
  <c r="P4234" i="6"/>
  <c r="P4197" i="6"/>
  <c r="Q4332" i="6"/>
  <c r="T4330" i="6"/>
  <c r="Q4330" i="6" s="1"/>
  <c r="O4330" i="6"/>
  <c r="S4315" i="6"/>
  <c r="O4311" i="6"/>
  <c r="T4311" i="6"/>
  <c r="U4311" i="6" s="1"/>
  <c r="T4305" i="6"/>
  <c r="Q4305" i="6" s="1"/>
  <c r="O4305" i="6"/>
  <c r="O4302" i="6"/>
  <c r="T4302" i="6"/>
  <c r="U4300" i="6"/>
  <c r="Q4298" i="6"/>
  <c r="Q4296" i="6"/>
  <c r="S4295" i="6"/>
  <c r="T4291" i="6"/>
  <c r="O4291" i="6"/>
  <c r="P4290" i="6"/>
  <c r="O4280" i="6"/>
  <c r="T4280" i="6"/>
  <c r="U4280" i="6" s="1"/>
  <c r="U4273" i="6"/>
  <c r="P4273" i="6"/>
  <c r="P4272" i="6"/>
  <c r="O4254" i="6"/>
  <c r="T4254" i="6"/>
  <c r="U4254" i="6" s="1"/>
  <c r="S4244" i="6"/>
  <c r="Q4244" i="6" s="1"/>
  <c r="O4238" i="6"/>
  <c r="T4238" i="6"/>
  <c r="O4335" i="6"/>
  <c r="T4335" i="6"/>
  <c r="Q4335" i="6" s="1"/>
  <c r="P4322" i="6"/>
  <c r="S4314" i="6"/>
  <c r="P4307" i="6"/>
  <c r="R4302" i="6"/>
  <c r="S4301" i="6"/>
  <c r="Q4301" i="6" s="1"/>
  <c r="P4293" i="6"/>
  <c r="U4293" i="6"/>
  <c r="T4290" i="6"/>
  <c r="U4290" i="6" s="1"/>
  <c r="O4290" i="6"/>
  <c r="U4233" i="6"/>
  <c r="P4233" i="6"/>
  <c r="P4209" i="6"/>
  <c r="T4336" i="6"/>
  <c r="Q4336" i="6" s="1"/>
  <c r="T4329" i="6"/>
  <c r="Q4329" i="6" s="1"/>
  <c r="O4329" i="6"/>
  <c r="P4326" i="6"/>
  <c r="U4326" i="6"/>
  <c r="T4322" i="6"/>
  <c r="Q4322" i="6" s="1"/>
  <c r="O4322" i="6"/>
  <c r="O4319" i="6"/>
  <c r="T4319" i="6"/>
  <c r="U4319" i="6" s="1"/>
  <c r="P4315" i="6"/>
  <c r="Q4312" i="6"/>
  <c r="O4310" i="6"/>
  <c r="T4310" i="6"/>
  <c r="Q4310" i="6" s="1"/>
  <c r="R4308" i="6"/>
  <c r="S4306" i="6"/>
  <c r="T4299" i="6"/>
  <c r="U4299" i="6" s="1"/>
  <c r="O4299" i="6"/>
  <c r="U4298" i="6"/>
  <c r="P4298" i="6"/>
  <c r="O4293" i="6"/>
  <c r="O4278" i="6"/>
  <c r="T4278" i="6"/>
  <c r="O4271" i="6"/>
  <c r="T4271" i="6"/>
  <c r="T4269" i="6"/>
  <c r="Q4269" i="6" s="1"/>
  <c r="O4269" i="6"/>
  <c r="R4269" i="6"/>
  <c r="S4256" i="6"/>
  <c r="Q4256" i="6" s="1"/>
  <c r="O4316" i="6"/>
  <c r="O4308" i="6"/>
  <c r="O4300" i="6"/>
  <c r="O4292" i="6"/>
  <c r="O4277" i="6"/>
  <c r="R4251" i="6"/>
  <c r="T4247" i="6"/>
  <c r="U4247" i="6" s="1"/>
  <c r="P4245" i="6"/>
  <c r="U4245" i="6"/>
  <c r="R4236" i="6"/>
  <c r="S4235" i="6"/>
  <c r="T4234" i="6"/>
  <c r="O4234" i="6"/>
  <c r="T4212" i="6"/>
  <c r="Q4212" i="6" s="1"/>
  <c r="O4212" i="6"/>
  <c r="Q4211" i="6"/>
  <c r="O4197" i="6"/>
  <c r="T4197" i="6"/>
  <c r="Q4197" i="6" s="1"/>
  <c r="U4180" i="6"/>
  <c r="P4180" i="6"/>
  <c r="O4170" i="6"/>
  <c r="T4170" i="6"/>
  <c r="U4157" i="6"/>
  <c r="P4157" i="6"/>
  <c r="U4141" i="6"/>
  <c r="P4141" i="6"/>
  <c r="U4096" i="6"/>
  <c r="P4096" i="6"/>
  <c r="P4277" i="6"/>
  <c r="P4274" i="6"/>
  <c r="U4264" i="6"/>
  <c r="P4264" i="6"/>
  <c r="P4258" i="6"/>
  <c r="T4251" i="6"/>
  <c r="Q4251" i="6" s="1"/>
  <c r="O4251" i="6"/>
  <c r="U4241" i="6"/>
  <c r="P4241" i="6"/>
  <c r="R4239" i="6"/>
  <c r="P4221" i="6"/>
  <c r="U4219" i="6"/>
  <c r="P4219" i="6"/>
  <c r="P4213" i="6"/>
  <c r="T4279" i="6"/>
  <c r="Q4279" i="6" s="1"/>
  <c r="R4279" i="6"/>
  <c r="S4278" i="6"/>
  <c r="O4268" i="6"/>
  <c r="U4268" i="6"/>
  <c r="S4267" i="6"/>
  <c r="T4266" i="6"/>
  <c r="U4266" i="6" s="1"/>
  <c r="O4266" i="6"/>
  <c r="S4263" i="6"/>
  <c r="Q4263" i="6" s="1"/>
  <c r="T4243" i="6"/>
  <c r="O4243" i="6"/>
  <c r="S4238" i="6"/>
  <c r="P4237" i="6"/>
  <c r="U4237" i="6"/>
  <c r="R4230" i="6"/>
  <c r="O4223" i="6"/>
  <c r="T4223" i="6"/>
  <c r="O4213" i="6"/>
  <c r="T4213" i="6"/>
  <c r="T4200" i="6"/>
  <c r="Q4200" i="6" s="1"/>
  <c r="O4200" i="6"/>
  <c r="T4182" i="6"/>
  <c r="U4182" i="6" s="1"/>
  <c r="O4182" i="6"/>
  <c r="P4182" i="6"/>
  <c r="O4321" i="6"/>
  <c r="O4313" i="6"/>
  <c r="O4297" i="6"/>
  <c r="O4289" i="6"/>
  <c r="T4281" i="6"/>
  <c r="Q4281" i="6" s="1"/>
  <c r="O4281" i="6"/>
  <c r="U4276" i="6"/>
  <c r="T4274" i="6"/>
  <c r="Q4274" i="6" s="1"/>
  <c r="O4274" i="6"/>
  <c r="S4271" i="6"/>
  <c r="S4261" i="6"/>
  <c r="Q4261" i="6" s="1"/>
  <c r="U4260" i="6"/>
  <c r="T4258" i="6"/>
  <c r="Q4258" i="6" s="1"/>
  <c r="O4258" i="6"/>
  <c r="S4255" i="6"/>
  <c r="P4250" i="6"/>
  <c r="T4248" i="6"/>
  <c r="Q4248" i="6" s="1"/>
  <c r="P4232" i="6"/>
  <c r="O4228" i="6"/>
  <c r="Q4222" i="6"/>
  <c r="P4220" i="6"/>
  <c r="U4220" i="6"/>
  <c r="T4184" i="6"/>
  <c r="Q4184" i="6" s="1"/>
  <c r="O4184" i="6"/>
  <c r="O4276" i="6"/>
  <c r="R4248" i="6"/>
  <c r="O4246" i="6"/>
  <c r="T4246" i="6"/>
  <c r="Q4246" i="6" s="1"/>
  <c r="P4242" i="6"/>
  <c r="S4236" i="6"/>
  <c r="Q4236" i="6" s="1"/>
  <c r="T4235" i="6"/>
  <c r="O4235" i="6"/>
  <c r="Q4224" i="6"/>
  <c r="U4224" i="6"/>
  <c r="T4217" i="6"/>
  <c r="U4217" i="6" s="1"/>
  <c r="O4217" i="6"/>
  <c r="P4217" i="6"/>
  <c r="O4206" i="6"/>
  <c r="T4206" i="6"/>
  <c r="T4186" i="6"/>
  <c r="O4186" i="6"/>
  <c r="S4283" i="6"/>
  <c r="Q4283" i="6" s="1"/>
  <c r="Q4273" i="6"/>
  <c r="U4265" i="6"/>
  <c r="P4265" i="6"/>
  <c r="R4263" i="6"/>
  <c r="Q4257" i="6"/>
  <c r="U4252" i="6"/>
  <c r="T4250" i="6"/>
  <c r="O4250" i="6"/>
  <c r="S4250" i="6"/>
  <c r="Q4245" i="6"/>
  <c r="U4240" i="6"/>
  <c r="P4240" i="6"/>
  <c r="O4232" i="6"/>
  <c r="T4232" i="6"/>
  <c r="U4232" i="6" s="1"/>
  <c r="P4227" i="6"/>
  <c r="O4208" i="6"/>
  <c r="Q4207" i="6"/>
  <c r="U4201" i="6"/>
  <c r="P4201" i="6"/>
  <c r="S4277" i="6"/>
  <c r="Q4277" i="6" s="1"/>
  <c r="R4275" i="6"/>
  <c r="T4267" i="6"/>
  <c r="O4267" i="6"/>
  <c r="S4262" i="6"/>
  <c r="P4261" i="6"/>
  <c r="S4243" i="6"/>
  <c r="T4242" i="6"/>
  <c r="Q4242" i="6" s="1"/>
  <c r="O4242" i="6"/>
  <c r="S4239" i="6"/>
  <c r="Q4239" i="6" s="1"/>
  <c r="O4231" i="6"/>
  <c r="T4231" i="6"/>
  <c r="P4231" i="6"/>
  <c r="P4229" i="6"/>
  <c r="P4225" i="6"/>
  <c r="T4210" i="6"/>
  <c r="O4210" i="6"/>
  <c r="P4192" i="6"/>
  <c r="S4227" i="6"/>
  <c r="S4225" i="6"/>
  <c r="Q4225" i="6" s="1"/>
  <c r="S4221" i="6"/>
  <c r="S4214" i="6"/>
  <c r="T4209" i="6"/>
  <c r="U4209" i="6" s="1"/>
  <c r="O4209" i="6"/>
  <c r="S4205" i="6"/>
  <c r="T4202" i="6"/>
  <c r="O4202" i="6"/>
  <c r="S4198" i="6"/>
  <c r="P4194" i="6"/>
  <c r="O4190" i="6"/>
  <c r="T4190" i="6"/>
  <c r="S4187" i="6"/>
  <c r="Q4187" i="6" s="1"/>
  <c r="P4185" i="6"/>
  <c r="P4160" i="6"/>
  <c r="U4160" i="6"/>
  <c r="P4144" i="6"/>
  <c r="U4144" i="6"/>
  <c r="T4226" i="6"/>
  <c r="Q4226" i="6" s="1"/>
  <c r="O4226" i="6"/>
  <c r="O4220" i="6"/>
  <c r="S4210" i="6"/>
  <c r="S4203" i="6"/>
  <c r="Q4203" i="6" s="1"/>
  <c r="P4196" i="6"/>
  <c r="U4196" i="6"/>
  <c r="S4193" i="6"/>
  <c r="Q4193" i="6" s="1"/>
  <c r="Q4191" i="6"/>
  <c r="O4189" i="6"/>
  <c r="T4189" i="6"/>
  <c r="U4189" i="6" s="1"/>
  <c r="R4183" i="6"/>
  <c r="O4179" i="6"/>
  <c r="T4179" i="6"/>
  <c r="U4179" i="6" s="1"/>
  <c r="S4176" i="6"/>
  <c r="Q4176" i="6" s="1"/>
  <c r="R4161" i="6"/>
  <c r="P4145" i="6"/>
  <c r="O4273" i="6"/>
  <c r="O4265" i="6"/>
  <c r="O4257" i="6"/>
  <c r="O4249" i="6"/>
  <c r="O4241" i="6"/>
  <c r="O4233" i="6"/>
  <c r="O4221" i="6"/>
  <c r="T4221" i="6"/>
  <c r="U4216" i="6"/>
  <c r="P4216" i="6"/>
  <c r="U4211" i="6"/>
  <c r="S4206" i="6"/>
  <c r="O4205" i="6"/>
  <c r="T4205" i="6"/>
  <c r="U4199" i="6"/>
  <c r="P4199" i="6"/>
  <c r="T4192" i="6"/>
  <c r="Q4192" i="6" s="1"/>
  <c r="O4192" i="6"/>
  <c r="Q4188" i="6"/>
  <c r="S4186" i="6"/>
  <c r="Q4186" i="6" s="1"/>
  <c r="U4181" i="6"/>
  <c r="P4181" i="6"/>
  <c r="U4173" i="6"/>
  <c r="P4173" i="6"/>
  <c r="U4133" i="6"/>
  <c r="P4133" i="6"/>
  <c r="P4109" i="6"/>
  <c r="S4231" i="6"/>
  <c r="R4212" i="6"/>
  <c r="R4210" i="6"/>
  <c r="U4207" i="6"/>
  <c r="S4204" i="6"/>
  <c r="Q4204" i="6" s="1"/>
  <c r="S4202" i="6"/>
  <c r="T4194" i="6"/>
  <c r="Q4194" i="6" s="1"/>
  <c r="O4194" i="6"/>
  <c r="S4190" i="6"/>
  <c r="R4184" i="6"/>
  <c r="P4178" i="6"/>
  <c r="U4178" i="6"/>
  <c r="P4174" i="6"/>
  <c r="T4148" i="6"/>
  <c r="Q4148" i="6" s="1"/>
  <c r="O4148" i="6"/>
  <c r="O4117" i="6"/>
  <c r="T4117" i="6"/>
  <c r="U4117" i="6" s="1"/>
  <c r="P4228" i="6"/>
  <c r="U4228" i="6"/>
  <c r="R4222" i="6"/>
  <c r="T4218" i="6"/>
  <c r="Q4218" i="6" s="1"/>
  <c r="O4218" i="6"/>
  <c r="U4208" i="6"/>
  <c r="P4208" i="6"/>
  <c r="R4200" i="6"/>
  <c r="U4193" i="6"/>
  <c r="P4193" i="6"/>
  <c r="R4188" i="6"/>
  <c r="R4186" i="6"/>
  <c r="T4166" i="6"/>
  <c r="O4166" i="6"/>
  <c r="P4165" i="6"/>
  <c r="S4229" i="6"/>
  <c r="Q4229" i="6" s="1"/>
  <c r="S4223" i="6"/>
  <c r="S4215" i="6"/>
  <c r="Q4215" i="6" s="1"/>
  <c r="O4214" i="6"/>
  <c r="T4214" i="6"/>
  <c r="S4213" i="6"/>
  <c r="P4204" i="6"/>
  <c r="P4202" i="6"/>
  <c r="O4198" i="6"/>
  <c r="T4198" i="6"/>
  <c r="R4191" i="6"/>
  <c r="Q4183" i="6"/>
  <c r="R4169" i="6"/>
  <c r="P4168" i="6"/>
  <c r="P4164" i="6"/>
  <c r="S4163" i="6"/>
  <c r="Q4163" i="6" s="1"/>
  <c r="S4159" i="6"/>
  <c r="O4154" i="6"/>
  <c r="T4154" i="6"/>
  <c r="Q4154" i="6" s="1"/>
  <c r="S4152" i="6"/>
  <c r="Q4152" i="6" s="1"/>
  <c r="S4146" i="6"/>
  <c r="S4143" i="6"/>
  <c r="P4139" i="6"/>
  <c r="O4136" i="6"/>
  <c r="S4134" i="6"/>
  <c r="P4131" i="6"/>
  <c r="O4128" i="6"/>
  <c r="S4127" i="6"/>
  <c r="T4124" i="6"/>
  <c r="Q4124" i="6" s="1"/>
  <c r="O4124" i="6"/>
  <c r="O4121" i="6"/>
  <c r="T4121" i="6"/>
  <c r="Q4121" i="6" s="1"/>
  <c r="O4116" i="6"/>
  <c r="T4116" i="6"/>
  <c r="Q4116" i="6" s="1"/>
  <c r="P4116" i="6"/>
  <c r="U4092" i="6"/>
  <c r="P4092" i="6"/>
  <c r="O4088" i="6"/>
  <c r="T4088" i="6"/>
  <c r="P4088" i="6"/>
  <c r="U4177" i="6"/>
  <c r="S4171" i="6"/>
  <c r="P4156" i="6"/>
  <c r="O4153" i="6"/>
  <c r="T4153" i="6"/>
  <c r="T4150" i="6"/>
  <c r="O4150" i="6"/>
  <c r="P4147" i="6"/>
  <c r="R4121" i="6"/>
  <c r="P4119" i="6"/>
  <c r="Q4118" i="6"/>
  <c r="O4099" i="6"/>
  <c r="T4099" i="6"/>
  <c r="O4178" i="6"/>
  <c r="P4177" i="6"/>
  <c r="S4175" i="6"/>
  <c r="Q4175" i="6" s="1"/>
  <c r="S4170" i="6"/>
  <c r="O4168" i="6"/>
  <c r="S4166" i="6"/>
  <c r="Q4166" i="6" s="1"/>
  <c r="S4155" i="6"/>
  <c r="Q4155" i="6" s="1"/>
  <c r="P4153" i="6"/>
  <c r="R4152" i="6"/>
  <c r="P4149" i="6"/>
  <c r="S4149" i="6"/>
  <c r="Q4149" i="6" s="1"/>
  <c r="S4137" i="6"/>
  <c r="T4135" i="6"/>
  <c r="Q4135" i="6" s="1"/>
  <c r="O4135" i="6"/>
  <c r="P4125" i="6"/>
  <c r="S4125" i="6"/>
  <c r="Q4125" i="6" s="1"/>
  <c r="P4120" i="6"/>
  <c r="U4120" i="6"/>
  <c r="Q4112" i="6"/>
  <c r="U4104" i="6"/>
  <c r="P4104" i="6"/>
  <c r="T4164" i="6"/>
  <c r="U4164" i="6" s="1"/>
  <c r="O4164" i="6"/>
  <c r="T4159" i="6"/>
  <c r="O4159" i="6"/>
  <c r="P4158" i="6"/>
  <c r="S4145" i="6"/>
  <c r="T4143" i="6"/>
  <c r="U4143" i="6" s="1"/>
  <c r="O4143" i="6"/>
  <c r="P4142" i="6"/>
  <c r="P4140" i="6"/>
  <c r="O4138" i="6"/>
  <c r="T4138" i="6"/>
  <c r="Q4138" i="6" s="1"/>
  <c r="P4134" i="6"/>
  <c r="P4132" i="6"/>
  <c r="O4130" i="6"/>
  <c r="T4130" i="6"/>
  <c r="Q4130" i="6" s="1"/>
  <c r="T4127" i="6"/>
  <c r="O4127" i="6"/>
  <c r="S4126" i="6"/>
  <c r="Q4126" i="6" s="1"/>
  <c r="P4123" i="6"/>
  <c r="O4119" i="6"/>
  <c r="T4119" i="6"/>
  <c r="Q4119" i="6" s="1"/>
  <c r="T4174" i="6"/>
  <c r="Q4174" i="6" s="1"/>
  <c r="O4174" i="6"/>
  <c r="T4172" i="6"/>
  <c r="U4172" i="6" s="1"/>
  <c r="O4172" i="6"/>
  <c r="T4167" i="6"/>
  <c r="U4167" i="6" s="1"/>
  <c r="O4167" i="6"/>
  <c r="R4166" i="6"/>
  <c r="R4163" i="6"/>
  <c r="T4156" i="6"/>
  <c r="U4156" i="6" s="1"/>
  <c r="O4156" i="6"/>
  <c r="O4152" i="6"/>
  <c r="S4150" i="6"/>
  <c r="Q4150" i="6" s="1"/>
  <c r="P4148" i="6"/>
  <c r="O4146" i="6"/>
  <c r="T4146" i="6"/>
  <c r="S4139" i="6"/>
  <c r="Q4139" i="6" s="1"/>
  <c r="Q4136" i="6"/>
  <c r="S4131" i="6"/>
  <c r="Q4131" i="6" s="1"/>
  <c r="Q4128" i="6"/>
  <c r="U4118" i="6"/>
  <c r="P4118" i="6"/>
  <c r="P4117" i="6"/>
  <c r="O4107" i="6"/>
  <c r="T4107" i="6"/>
  <c r="U4171" i="6"/>
  <c r="P4171" i="6"/>
  <c r="R4154" i="6"/>
  <c r="S4147" i="6"/>
  <c r="Q4147" i="6" s="1"/>
  <c r="T4140" i="6"/>
  <c r="Q4140" i="6" s="1"/>
  <c r="O4140" i="6"/>
  <c r="O4137" i="6"/>
  <c r="T4137" i="6"/>
  <c r="T4134" i="6"/>
  <c r="O4134" i="6"/>
  <c r="T4132" i="6"/>
  <c r="U4132" i="6" s="1"/>
  <c r="O4132" i="6"/>
  <c r="O4129" i="6"/>
  <c r="T4129" i="6"/>
  <c r="Q4129" i="6" s="1"/>
  <c r="Q4117" i="6"/>
  <c r="U4112" i="6"/>
  <c r="P4112" i="6"/>
  <c r="S4168" i="6"/>
  <c r="Q4168" i="6" s="1"/>
  <c r="S4165" i="6"/>
  <c r="Q4165" i="6" s="1"/>
  <c r="O4162" i="6"/>
  <c r="T4162" i="6"/>
  <c r="U4162" i="6" s="1"/>
  <c r="O4161" i="6"/>
  <c r="T4161" i="6"/>
  <c r="Q4161" i="6" s="1"/>
  <c r="T4158" i="6"/>
  <c r="U4158" i="6" s="1"/>
  <c r="O4158" i="6"/>
  <c r="P4155" i="6"/>
  <c r="S4153" i="6"/>
  <c r="T4151" i="6"/>
  <c r="Q4151" i="6" s="1"/>
  <c r="O4151" i="6"/>
  <c r="P4150" i="6"/>
  <c r="O4145" i="6"/>
  <c r="T4145" i="6"/>
  <c r="T4142" i="6"/>
  <c r="Q4142" i="6" s="1"/>
  <c r="O4142" i="6"/>
  <c r="P4137" i="6"/>
  <c r="P4136" i="6"/>
  <c r="U4136" i="6"/>
  <c r="P4129" i="6"/>
  <c r="P4128" i="6"/>
  <c r="U4128" i="6"/>
  <c r="U4126" i="6"/>
  <c r="P4126" i="6"/>
  <c r="U4124" i="6"/>
  <c r="P4124" i="6"/>
  <c r="O4122" i="6"/>
  <c r="T4122" i="6"/>
  <c r="U4122" i="6" s="1"/>
  <c r="S4114" i="6"/>
  <c r="S4091" i="6"/>
  <c r="P4052" i="6"/>
  <c r="O4126" i="6"/>
  <c r="O4113" i="6"/>
  <c r="U4113" i="6"/>
  <c r="P4113" i="6"/>
  <c r="O4109" i="6"/>
  <c r="T4109" i="6"/>
  <c r="U4109" i="6" s="1"/>
  <c r="S4105" i="6"/>
  <c r="O4101" i="6"/>
  <c r="T4101" i="6"/>
  <c r="U4101" i="6" s="1"/>
  <c r="S4097" i="6"/>
  <c r="O4093" i="6"/>
  <c r="T4093" i="6"/>
  <c r="U4093" i="6" s="1"/>
  <c r="S4115" i="6"/>
  <c r="R4111" i="6"/>
  <c r="T4106" i="6"/>
  <c r="U4106" i="6" s="1"/>
  <c r="O4106" i="6"/>
  <c r="R4103" i="6"/>
  <c r="T4098" i="6"/>
  <c r="U4098" i="6" s="1"/>
  <c r="O4098" i="6"/>
  <c r="T4114" i="6"/>
  <c r="O4114" i="6"/>
  <c r="O4108" i="6"/>
  <c r="T4108" i="6"/>
  <c r="Q4108" i="6" s="1"/>
  <c r="R4108" i="6"/>
  <c r="S4107" i="6"/>
  <c r="O4100" i="6"/>
  <c r="T4100" i="6"/>
  <c r="Q4100" i="6" s="1"/>
  <c r="P4100" i="6"/>
  <c r="S4099" i="6"/>
  <c r="P4095" i="6"/>
  <c r="Q4090" i="6"/>
  <c r="T4111" i="6"/>
  <c r="Q4111" i="6" s="1"/>
  <c r="O4111" i="6"/>
  <c r="T4110" i="6"/>
  <c r="Q4110" i="6" s="1"/>
  <c r="P4105" i="6"/>
  <c r="T4103" i="6"/>
  <c r="Q4103" i="6" s="1"/>
  <c r="O4103" i="6"/>
  <c r="T4102" i="6"/>
  <c r="Q4102" i="6" s="1"/>
  <c r="R4097" i="6"/>
  <c r="T4095" i="6"/>
  <c r="Q4095" i="6" s="1"/>
  <c r="O4095" i="6"/>
  <c r="T4094" i="6"/>
  <c r="U4094" i="6" s="1"/>
  <c r="O4089" i="6"/>
  <c r="T4089" i="6"/>
  <c r="Q4089" i="6" s="1"/>
  <c r="P4110" i="6"/>
  <c r="Q4109" i="6"/>
  <c r="P4107" i="6"/>
  <c r="T4105" i="6"/>
  <c r="O4105" i="6"/>
  <c r="P4102" i="6"/>
  <c r="P4099" i="6"/>
  <c r="U4099" i="6"/>
  <c r="T4097" i="6"/>
  <c r="O4097" i="6"/>
  <c r="P4094" i="6"/>
  <c r="P4091" i="6"/>
  <c r="Q4087" i="6"/>
  <c r="U4087" i="6"/>
  <c r="P4060" i="6"/>
  <c r="P4044" i="6"/>
  <c r="T4072" i="6"/>
  <c r="O4072" i="6"/>
  <c r="P4072" i="6"/>
  <c r="T4068" i="6"/>
  <c r="Q4068" i="6" s="1"/>
  <c r="O4068" i="6"/>
  <c r="U4059" i="6"/>
  <c r="P4059" i="6"/>
  <c r="T4053" i="6"/>
  <c r="O4053" i="6"/>
  <c r="P4050" i="6"/>
  <c r="U4050" i="6"/>
  <c r="T4048" i="6"/>
  <c r="O4048" i="6"/>
  <c r="P4048" i="6"/>
  <c r="U4043" i="6"/>
  <c r="P4043" i="6"/>
  <c r="T4013" i="6"/>
  <c r="Q4013" i="6" s="1"/>
  <c r="O4013" i="6"/>
  <c r="T4091" i="6"/>
  <c r="U4091" i="6" s="1"/>
  <c r="O4090" i="6"/>
  <c r="P4084" i="6"/>
  <c r="T4074" i="6"/>
  <c r="P4074" i="6"/>
  <c r="U4071" i="6"/>
  <c r="P4071" i="6"/>
  <c r="R4065" i="6"/>
  <c r="T4056" i="6"/>
  <c r="Q4056" i="6" s="1"/>
  <c r="O4056" i="6"/>
  <c r="R4056" i="6"/>
  <c r="S4054" i="6"/>
  <c r="Q4054" i="6" s="1"/>
  <c r="S4046" i="6"/>
  <c r="Q4046" i="6" s="1"/>
  <c r="T4040" i="6"/>
  <c r="O4040" i="6"/>
  <c r="P4040" i="6"/>
  <c r="P4036" i="6"/>
  <c r="Q4033" i="6"/>
  <c r="T4084" i="6"/>
  <c r="U4084" i="6" s="1"/>
  <c r="O4084" i="6"/>
  <c r="O4081" i="6"/>
  <c r="T4081" i="6"/>
  <c r="Q4081" i="6" s="1"/>
  <c r="O4065" i="6"/>
  <c r="T4065" i="6"/>
  <c r="Q4065" i="6" s="1"/>
  <c r="P4058" i="6"/>
  <c r="U4058" i="6"/>
  <c r="U4055" i="6"/>
  <c r="P4055" i="6"/>
  <c r="T4052" i="6"/>
  <c r="U4052" i="6" s="1"/>
  <c r="O4052" i="6"/>
  <c r="P4042" i="6"/>
  <c r="U4042" i="6"/>
  <c r="Q4039" i="6"/>
  <c r="T4036" i="6"/>
  <c r="O4036" i="6"/>
  <c r="S4036" i="6"/>
  <c r="S4026" i="6"/>
  <c r="T4000" i="6"/>
  <c r="U4000" i="6" s="1"/>
  <c r="O4000" i="6"/>
  <c r="S4085" i="6"/>
  <c r="U4067" i="6"/>
  <c r="P4067" i="6"/>
  <c r="T4061" i="6"/>
  <c r="O4061" i="6"/>
  <c r="U4039" i="6"/>
  <c r="O4003" i="6"/>
  <c r="T4003" i="6"/>
  <c r="Q4003" i="6" s="1"/>
  <c r="R4083" i="6"/>
  <c r="S4082" i="6"/>
  <c r="Q4082" i="6" s="1"/>
  <c r="Q4079" i="6"/>
  <c r="T4077" i="6"/>
  <c r="U4077" i="6" s="1"/>
  <c r="O4077" i="6"/>
  <c r="P4076" i="6"/>
  <c r="R4070" i="6"/>
  <c r="S4063" i="6"/>
  <c r="Q4063" i="6" s="1"/>
  <c r="T4060" i="6"/>
  <c r="U4060" i="6" s="1"/>
  <c r="O4060" i="6"/>
  <c r="S4053" i="6"/>
  <c r="T4044" i="6"/>
  <c r="Q4044" i="6" s="1"/>
  <c r="O4044" i="6"/>
  <c r="S4038" i="6"/>
  <c r="Q4038" i="6" s="1"/>
  <c r="S4037" i="6"/>
  <c r="Q4037" i="6" s="1"/>
  <c r="S4018" i="6"/>
  <c r="P4014" i="6"/>
  <c r="S4088" i="6"/>
  <c r="O4087" i="6"/>
  <c r="T4080" i="6"/>
  <c r="Q4080" i="6" s="1"/>
  <c r="O4080" i="6"/>
  <c r="R4080" i="6"/>
  <c r="S4078" i="6"/>
  <c r="Q4078" i="6" s="1"/>
  <c r="T4076" i="6"/>
  <c r="U4076" i="6" s="1"/>
  <c r="O4076" i="6"/>
  <c r="O4073" i="6"/>
  <c r="T4073" i="6"/>
  <c r="U4073" i="6" s="1"/>
  <c r="S4072" i="6"/>
  <c r="Q4072" i="6" s="1"/>
  <c r="T4066" i="6"/>
  <c r="Q4066" i="6" s="1"/>
  <c r="R4066" i="6"/>
  <c r="T4064" i="6"/>
  <c r="U4064" i="6" s="1"/>
  <c r="O4064" i="6"/>
  <c r="P4064" i="6"/>
  <c r="S4062" i="6"/>
  <c r="Q4062" i="6" s="1"/>
  <c r="P4061" i="6"/>
  <c r="O4049" i="6"/>
  <c r="T4049" i="6"/>
  <c r="U4049" i="6" s="1"/>
  <c r="S4048" i="6"/>
  <c r="U4045" i="6"/>
  <c r="P4045" i="6"/>
  <c r="O4039" i="6"/>
  <c r="T4009" i="6"/>
  <c r="O4009" i="6"/>
  <c r="S4086" i="6"/>
  <c r="Q4086" i="6" s="1"/>
  <c r="T4085" i="6"/>
  <c r="O4085" i="6"/>
  <c r="P4082" i="6"/>
  <c r="U4079" i="6"/>
  <c r="P4079" i="6"/>
  <c r="P4063" i="6"/>
  <c r="O4057" i="6"/>
  <c r="T4057" i="6"/>
  <c r="Q4057" i="6" s="1"/>
  <c r="U4051" i="6"/>
  <c r="P4051" i="6"/>
  <c r="Q4050" i="6"/>
  <c r="U4047" i="6"/>
  <c r="P4047" i="6"/>
  <c r="O4041" i="6"/>
  <c r="T4041" i="6"/>
  <c r="Q4041" i="6" s="1"/>
  <c r="S4040" i="6"/>
  <c r="P4035" i="6"/>
  <c r="R4034" i="6"/>
  <c r="O4079" i="6"/>
  <c r="U4075" i="6"/>
  <c r="P4075" i="6"/>
  <c r="S4074" i="6"/>
  <c r="Q4071" i="6"/>
  <c r="T4069" i="6"/>
  <c r="Q4069" i="6" s="1"/>
  <c r="O4069" i="6"/>
  <c r="P4068" i="6"/>
  <c r="O4063" i="6"/>
  <c r="S4061" i="6"/>
  <c r="Q4047" i="6"/>
  <c r="P4038" i="6"/>
  <c r="P4033" i="6"/>
  <c r="U4033" i="6"/>
  <c r="Q4028" i="6"/>
  <c r="P4026" i="6"/>
  <c r="P4025" i="6"/>
  <c r="S4024" i="6"/>
  <c r="P4018" i="6"/>
  <c r="P4017" i="6"/>
  <c r="S4016" i="6"/>
  <c r="P4004" i="6"/>
  <c r="T3997" i="6"/>
  <c r="O3997" i="6"/>
  <c r="P3968" i="6"/>
  <c r="U3968" i="6"/>
  <c r="T3954" i="6"/>
  <c r="Q3954" i="6" s="1"/>
  <c r="O3954" i="6"/>
  <c r="O4086" i="6"/>
  <c r="O4078" i="6"/>
  <c r="P4077" i="6"/>
  <c r="O4070" i="6"/>
  <c r="P4069" i="6"/>
  <c r="O4062" i="6"/>
  <c r="O4054" i="6"/>
  <c r="P4053" i="6"/>
  <c r="O4046" i="6"/>
  <c r="O4038" i="6"/>
  <c r="P4037" i="6"/>
  <c r="S4030" i="6"/>
  <c r="O4025" i="6"/>
  <c r="T4021" i="6"/>
  <c r="U4021" i="6" s="1"/>
  <c r="O4021" i="6"/>
  <c r="P4012" i="6"/>
  <c r="T4008" i="6"/>
  <c r="O4008" i="6"/>
  <c r="P4007" i="6"/>
  <c r="Q3999" i="6"/>
  <c r="P3972" i="6"/>
  <c r="U3972" i="6"/>
  <c r="T4024" i="6"/>
  <c r="O4024" i="6"/>
  <c r="P4023" i="6"/>
  <c r="T4016" i="6"/>
  <c r="O4016" i="6"/>
  <c r="P4015" i="6"/>
  <c r="S4006" i="6"/>
  <c r="Q4006" i="6" s="1"/>
  <c r="U4002" i="6"/>
  <c r="P4002" i="6"/>
  <c r="P3977" i="6"/>
  <c r="P3973" i="6"/>
  <c r="P4030" i="6"/>
  <c r="U4028" i="6"/>
  <c r="P4028" i="6"/>
  <c r="S4022" i="6"/>
  <c r="Q4022" i="6" s="1"/>
  <c r="U4020" i="6"/>
  <c r="P4020" i="6"/>
  <c r="S4014" i="6"/>
  <c r="Q4014" i="6" s="1"/>
  <c r="S4009" i="6"/>
  <c r="P4006" i="6"/>
  <c r="T4005" i="6"/>
  <c r="U4005" i="6" s="1"/>
  <c r="O4005" i="6"/>
  <c r="P4005" i="6"/>
  <c r="S3997" i="6"/>
  <c r="T4032" i="6"/>
  <c r="S4032" i="6"/>
  <c r="T4031" i="6"/>
  <c r="Q4031" i="6" s="1"/>
  <c r="O4031" i="6"/>
  <c r="T4030" i="6"/>
  <c r="O4030" i="6"/>
  <c r="P4022" i="6"/>
  <c r="O4011" i="6"/>
  <c r="T4011" i="6"/>
  <c r="U4011" i="6" s="1"/>
  <c r="O4010" i="6"/>
  <c r="T4010" i="6"/>
  <c r="T4007" i="6"/>
  <c r="U4007" i="6" s="1"/>
  <c r="O4007" i="6"/>
  <c r="S4004" i="6"/>
  <c r="Q4004" i="6" s="1"/>
  <c r="O3999" i="6"/>
  <c r="P3993" i="6"/>
  <c r="S4025" i="6"/>
  <c r="Q4025" i="6" s="1"/>
  <c r="T4023" i="6"/>
  <c r="U4023" i="6" s="1"/>
  <c r="O4023" i="6"/>
  <c r="S4017" i="6"/>
  <c r="Q4017" i="6" s="1"/>
  <c r="T4015" i="6"/>
  <c r="U4015" i="6" s="1"/>
  <c r="O4015" i="6"/>
  <c r="P4013" i="6"/>
  <c r="S4012" i="6"/>
  <c r="Q4012" i="6" s="1"/>
  <c r="P4010" i="6"/>
  <c r="U4010" i="6"/>
  <c r="P4009" i="6"/>
  <c r="P4032" i="6"/>
  <c r="U4029" i="6"/>
  <c r="P4029" i="6"/>
  <c r="O4027" i="6"/>
  <c r="T4027" i="6"/>
  <c r="Q4027" i="6" s="1"/>
  <c r="O4026" i="6"/>
  <c r="T4026" i="6"/>
  <c r="P4021" i="6"/>
  <c r="O4019" i="6"/>
  <c r="T4019" i="6"/>
  <c r="U4019" i="6" s="1"/>
  <c r="O4018" i="6"/>
  <c r="T4018" i="6"/>
  <c r="Q4010" i="6"/>
  <c r="S4008" i="6"/>
  <c r="Q4008" i="6" s="1"/>
  <c r="P4003" i="6"/>
  <c r="T4001" i="6"/>
  <c r="Q4001" i="6" s="1"/>
  <c r="O4001" i="6"/>
  <c r="R4001" i="6"/>
  <c r="P3996" i="6"/>
  <c r="U3998" i="6"/>
  <c r="S3996" i="6"/>
  <c r="Q3996" i="6" s="1"/>
  <c r="T3993" i="6"/>
  <c r="O3993" i="6"/>
  <c r="P3988" i="6"/>
  <c r="U3988" i="6"/>
  <c r="S3983" i="6"/>
  <c r="O3982" i="6"/>
  <c r="T3982" i="6"/>
  <c r="U3982" i="6" s="1"/>
  <c r="S3981" i="6"/>
  <c r="R3979" i="6"/>
  <c r="T3977" i="6"/>
  <c r="O3977" i="6"/>
  <c r="S3991" i="6"/>
  <c r="O3990" i="6"/>
  <c r="T3990" i="6"/>
  <c r="U3984" i="6"/>
  <c r="P3984" i="6"/>
  <c r="O3973" i="6"/>
  <c r="T3973" i="6"/>
  <c r="P3971" i="6"/>
  <c r="P3940" i="6"/>
  <c r="O4022" i="6"/>
  <c r="O4014" i="6"/>
  <c r="O4006" i="6"/>
  <c r="U3999" i="6"/>
  <c r="U3992" i="6"/>
  <c r="P3992" i="6"/>
  <c r="T3987" i="6"/>
  <c r="O3987" i="6"/>
  <c r="S3985" i="6"/>
  <c r="P3983" i="6"/>
  <c r="T3979" i="6"/>
  <c r="O3979" i="6"/>
  <c r="S3975" i="6"/>
  <c r="Q3975" i="6" s="1"/>
  <c r="O3971" i="6"/>
  <c r="T3971" i="6"/>
  <c r="U3971" i="6" s="1"/>
  <c r="P3991" i="6"/>
  <c r="T3986" i="6"/>
  <c r="Q3986" i="6" s="1"/>
  <c r="O3986" i="6"/>
  <c r="P3986" i="6"/>
  <c r="T3983" i="6"/>
  <c r="P3981" i="6"/>
  <c r="U3976" i="6"/>
  <c r="P3976" i="6"/>
  <c r="S3969" i="6"/>
  <c r="Q3969" i="6" s="1"/>
  <c r="P3961" i="6"/>
  <c r="P3947" i="6"/>
  <c r="O3998" i="6"/>
  <c r="S3993" i="6"/>
  <c r="T3991" i="6"/>
  <c r="R3989" i="6"/>
  <c r="O3981" i="6"/>
  <c r="T3981" i="6"/>
  <c r="P3980" i="6"/>
  <c r="U3980" i="6"/>
  <c r="S3977" i="6"/>
  <c r="P3994" i="6"/>
  <c r="O3989" i="6"/>
  <c r="T3989" i="6"/>
  <c r="Q3989" i="6" s="1"/>
  <c r="S3987" i="6"/>
  <c r="Q3987" i="6" s="1"/>
  <c r="P3985" i="6"/>
  <c r="Q3982" i="6"/>
  <c r="S3979" i="6"/>
  <c r="U3978" i="6"/>
  <c r="P3978" i="6"/>
  <c r="R3975" i="6"/>
  <c r="T3965" i="6"/>
  <c r="O3965" i="6"/>
  <c r="R3997" i="6"/>
  <c r="T3995" i="6"/>
  <c r="Q3995" i="6" s="1"/>
  <c r="O3995" i="6"/>
  <c r="T3994" i="6"/>
  <c r="U3994" i="6" s="1"/>
  <c r="O3994" i="6"/>
  <c r="S3990" i="6"/>
  <c r="T3985" i="6"/>
  <c r="O3985" i="6"/>
  <c r="U3974" i="6"/>
  <c r="P3974" i="6"/>
  <c r="O3967" i="6"/>
  <c r="T3967" i="6"/>
  <c r="U3967" i="6" s="1"/>
  <c r="S3966" i="6"/>
  <c r="Q3966" i="6" s="1"/>
  <c r="O3951" i="6"/>
  <c r="T3951" i="6"/>
  <c r="Q3951" i="6" s="1"/>
  <c r="P3950" i="6"/>
  <c r="T3927" i="6"/>
  <c r="O3927" i="6"/>
  <c r="P3924" i="6"/>
  <c r="O3970" i="6"/>
  <c r="P3957" i="6"/>
  <c r="P3955" i="6"/>
  <c r="S3955" i="6"/>
  <c r="Q3955" i="6" s="1"/>
  <c r="S3952" i="6"/>
  <c r="R3951" i="6"/>
  <c r="P3948" i="6"/>
  <c r="U3948" i="6"/>
  <c r="Q3945" i="6"/>
  <c r="P3966" i="6"/>
  <c r="U3964" i="6"/>
  <c r="P3964" i="6"/>
  <c r="P3962" i="6"/>
  <c r="O3960" i="6"/>
  <c r="T3960" i="6"/>
  <c r="T3957" i="6"/>
  <c r="U3957" i="6" s="1"/>
  <c r="O3957" i="6"/>
  <c r="P3953" i="6"/>
  <c r="U3944" i="6"/>
  <c r="P3944" i="6"/>
  <c r="U3943" i="6"/>
  <c r="P3943" i="6"/>
  <c r="O3992" i="6"/>
  <c r="O3984" i="6"/>
  <c r="O3976" i="6"/>
  <c r="O3972" i="6"/>
  <c r="O3968" i="6"/>
  <c r="S3961" i="6"/>
  <c r="Q3961" i="6" s="1"/>
  <c r="O3950" i="6"/>
  <c r="T3950" i="6"/>
  <c r="U3950" i="6" s="1"/>
  <c r="P3949" i="6"/>
  <c r="O3946" i="6"/>
  <c r="T3946" i="6"/>
  <c r="P3946" i="6"/>
  <c r="P3942" i="6"/>
  <c r="O3939" i="6"/>
  <c r="T3939" i="6"/>
  <c r="Q3939" i="6" s="1"/>
  <c r="R3939" i="6"/>
  <c r="O3966" i="6"/>
  <c r="S3965" i="6"/>
  <c r="T3962" i="6"/>
  <c r="Q3962" i="6" s="1"/>
  <c r="O3962" i="6"/>
  <c r="O3949" i="6"/>
  <c r="T3949" i="6"/>
  <c r="Q3949" i="6" s="1"/>
  <c r="S3973" i="6"/>
  <c r="O3959" i="6"/>
  <c r="T3959" i="6"/>
  <c r="Q3959" i="6" s="1"/>
  <c r="U3956" i="6"/>
  <c r="P3956" i="6"/>
  <c r="U3954" i="6"/>
  <c r="P3954" i="6"/>
  <c r="O3952" i="6"/>
  <c r="T3952" i="6"/>
  <c r="O3945" i="6"/>
  <c r="P3941" i="6"/>
  <c r="P3965" i="6"/>
  <c r="U3963" i="6"/>
  <c r="P3963" i="6"/>
  <c r="S3960" i="6"/>
  <c r="P3959" i="6"/>
  <c r="P3958" i="6"/>
  <c r="U3958" i="6"/>
  <c r="S3953" i="6"/>
  <c r="Q3953" i="6" s="1"/>
  <c r="P3923" i="6"/>
  <c r="S3937" i="6"/>
  <c r="S3929" i="6"/>
  <c r="T3926" i="6"/>
  <c r="O3926" i="6"/>
  <c r="T3925" i="6"/>
  <c r="Q3925" i="6" s="1"/>
  <c r="O3925" i="6"/>
  <c r="T3924" i="6"/>
  <c r="O3924" i="6"/>
  <c r="U3895" i="6"/>
  <c r="P3895" i="6"/>
  <c r="O3964" i="6"/>
  <c r="O3956" i="6"/>
  <c r="Q3947" i="6"/>
  <c r="O3944" i="6"/>
  <c r="S3936" i="6"/>
  <c r="S3934" i="6"/>
  <c r="T3923" i="6"/>
  <c r="U3923" i="6" s="1"/>
  <c r="O3923" i="6"/>
  <c r="P3902" i="6"/>
  <c r="U3902" i="6"/>
  <c r="T3942" i="6"/>
  <c r="Q3942" i="6" s="1"/>
  <c r="O3942" i="6"/>
  <c r="Q3938" i="6"/>
  <c r="S3932" i="6"/>
  <c r="Q3930" i="6"/>
  <c r="S3928" i="6"/>
  <c r="P3922" i="6"/>
  <c r="U3919" i="6"/>
  <c r="P3919" i="6"/>
  <c r="P3906" i="6"/>
  <c r="S3946" i="6"/>
  <c r="R3937" i="6"/>
  <c r="S3927" i="6"/>
  <c r="S3926" i="6"/>
  <c r="U3945" i="6"/>
  <c r="U3938" i="6"/>
  <c r="P3936" i="6"/>
  <c r="P3935" i="6"/>
  <c r="U3935" i="6"/>
  <c r="P3933" i="6"/>
  <c r="P3931" i="6"/>
  <c r="U3930" i="6"/>
  <c r="P3930" i="6"/>
  <c r="S3924" i="6"/>
  <c r="O3921" i="6"/>
  <c r="T3921" i="6"/>
  <c r="Q3921" i="6" s="1"/>
  <c r="P3921" i="6"/>
  <c r="T3941" i="6"/>
  <c r="U3941" i="6" s="1"/>
  <c r="O3937" i="6"/>
  <c r="T3937" i="6"/>
  <c r="O3936" i="6"/>
  <c r="T3936" i="6"/>
  <c r="P3932" i="6"/>
  <c r="O3929" i="6"/>
  <c r="T3929" i="6"/>
  <c r="P3928" i="6"/>
  <c r="P3920" i="6"/>
  <c r="P3912" i="6"/>
  <c r="T3940" i="6"/>
  <c r="Q3940" i="6" s="1"/>
  <c r="T3934" i="6"/>
  <c r="U3934" i="6" s="1"/>
  <c r="O3934" i="6"/>
  <c r="T3933" i="6"/>
  <c r="Q3933" i="6" s="1"/>
  <c r="O3933" i="6"/>
  <c r="T3932" i="6"/>
  <c r="O3932" i="6"/>
  <c r="T3931" i="6"/>
  <c r="U3931" i="6" s="1"/>
  <c r="O3931" i="6"/>
  <c r="O3928" i="6"/>
  <c r="T3928" i="6"/>
  <c r="P3927" i="6"/>
  <c r="R3926" i="6"/>
  <c r="R3925" i="6"/>
  <c r="U3915" i="6"/>
  <c r="P3915" i="6"/>
  <c r="P3910" i="6"/>
  <c r="T3898" i="6"/>
  <c r="O3898" i="6"/>
  <c r="T3880" i="6"/>
  <c r="U3880" i="6" s="1"/>
  <c r="O3880" i="6"/>
  <c r="T3842" i="6"/>
  <c r="U3842" i="6" s="1"/>
  <c r="O3842" i="6"/>
  <c r="P3918" i="6"/>
  <c r="U3918" i="6"/>
  <c r="T3912" i="6"/>
  <c r="U3912" i="6" s="1"/>
  <c r="O3912" i="6"/>
  <c r="T3908" i="6"/>
  <c r="U3908" i="6" s="1"/>
  <c r="O3908" i="6"/>
  <c r="P3908" i="6"/>
  <c r="T3906" i="6"/>
  <c r="Q3906" i="6" s="1"/>
  <c r="O3906" i="6"/>
  <c r="Q3903" i="6"/>
  <c r="Q3902" i="6"/>
  <c r="T3900" i="6"/>
  <c r="U3900" i="6" s="1"/>
  <c r="O3900" i="6"/>
  <c r="P3900" i="6"/>
  <c r="P3859" i="6"/>
  <c r="T3922" i="6"/>
  <c r="U3922" i="6" s="1"/>
  <c r="S3920" i="6"/>
  <c r="Q3920" i="6" s="1"/>
  <c r="S3910" i="6"/>
  <c r="Q3910" i="6" s="1"/>
  <c r="S3904" i="6"/>
  <c r="S3896" i="6"/>
  <c r="T3916" i="6"/>
  <c r="Q3916" i="6" s="1"/>
  <c r="O3916" i="6"/>
  <c r="P3916" i="6"/>
  <c r="T3914" i="6"/>
  <c r="U3914" i="6" s="1"/>
  <c r="O3914" i="6"/>
  <c r="Q3911" i="6"/>
  <c r="T3905" i="6"/>
  <c r="U3905" i="6" s="1"/>
  <c r="O3905" i="6"/>
  <c r="P3905" i="6"/>
  <c r="S3899" i="6"/>
  <c r="Q3899" i="6" s="1"/>
  <c r="S3898" i="6"/>
  <c r="U3894" i="6"/>
  <c r="S3890" i="6"/>
  <c r="T3886" i="6"/>
  <c r="O3886" i="6"/>
  <c r="P3903" i="6"/>
  <c r="O3901" i="6"/>
  <c r="T3901" i="6"/>
  <c r="U3901" i="6" s="1"/>
  <c r="P3888" i="6"/>
  <c r="O3920" i="6"/>
  <c r="O3909" i="6"/>
  <c r="T3909" i="6"/>
  <c r="U3909" i="6" s="1"/>
  <c r="P3904" i="6"/>
  <c r="T3889" i="6"/>
  <c r="Q3889" i="6" s="1"/>
  <c r="O3889" i="6"/>
  <c r="O3874" i="6"/>
  <c r="T3874" i="6"/>
  <c r="O3917" i="6"/>
  <c r="T3917" i="6"/>
  <c r="U3917" i="6" s="1"/>
  <c r="U3913" i="6"/>
  <c r="P3913" i="6"/>
  <c r="U3911" i="6"/>
  <c r="P3911" i="6"/>
  <c r="U3907" i="6"/>
  <c r="P3907" i="6"/>
  <c r="T3904" i="6"/>
  <c r="O3904" i="6"/>
  <c r="P3899" i="6"/>
  <c r="O3896" i="6"/>
  <c r="T3896" i="6"/>
  <c r="U3893" i="6"/>
  <c r="P3893" i="6"/>
  <c r="P3892" i="6"/>
  <c r="U3877" i="6"/>
  <c r="P3877" i="6"/>
  <c r="R3889" i="6"/>
  <c r="P3886" i="6"/>
  <c r="S3879" i="6"/>
  <c r="Q3879" i="6" s="1"/>
  <c r="P3874" i="6"/>
  <c r="O3883" i="6"/>
  <c r="T3883" i="6"/>
  <c r="U3883" i="6" s="1"/>
  <c r="O3871" i="6"/>
  <c r="T3871" i="6"/>
  <c r="Q3871" i="6" s="1"/>
  <c r="O3913" i="6"/>
  <c r="O3895" i="6"/>
  <c r="T3892" i="6"/>
  <c r="S3892" i="6"/>
  <c r="O3891" i="6"/>
  <c r="T3891" i="6"/>
  <c r="U3891" i="6" s="1"/>
  <c r="T3888" i="6"/>
  <c r="U3888" i="6" s="1"/>
  <c r="O3888" i="6"/>
  <c r="S3887" i="6"/>
  <c r="Q3887" i="6" s="1"/>
  <c r="R3882" i="6"/>
  <c r="P3879" i="6"/>
  <c r="U3876" i="6"/>
  <c r="P3876" i="6"/>
  <c r="P3873" i="6"/>
  <c r="T3862" i="6"/>
  <c r="U3862" i="6" s="1"/>
  <c r="O3862" i="6"/>
  <c r="T3846" i="6"/>
  <c r="O3846" i="6"/>
  <c r="R3885" i="6"/>
  <c r="O3882" i="6"/>
  <c r="T3882" i="6"/>
  <c r="Q3882" i="6" s="1"/>
  <c r="Q3881" i="6"/>
  <c r="Q3880" i="6"/>
  <c r="P3869" i="6"/>
  <c r="P3890" i="6"/>
  <c r="S3886" i="6"/>
  <c r="P3878" i="6"/>
  <c r="S3874" i="6"/>
  <c r="T3870" i="6"/>
  <c r="Q3870" i="6" s="1"/>
  <c r="O3870" i="6"/>
  <c r="O3890" i="6"/>
  <c r="T3890" i="6"/>
  <c r="P3884" i="6"/>
  <c r="P3881" i="6"/>
  <c r="U3881" i="6"/>
  <c r="T3878" i="6"/>
  <c r="Q3878" i="6" s="1"/>
  <c r="O3878" i="6"/>
  <c r="T3872" i="6"/>
  <c r="Q3872" i="6" s="1"/>
  <c r="O3872" i="6"/>
  <c r="O3875" i="6"/>
  <c r="T3875" i="6"/>
  <c r="U3875" i="6" s="1"/>
  <c r="P3868" i="6"/>
  <c r="P3867" i="6"/>
  <c r="P3887" i="6"/>
  <c r="O3869" i="6"/>
  <c r="O3868" i="6"/>
  <c r="T3859" i="6"/>
  <c r="O3859" i="6"/>
  <c r="O3855" i="6"/>
  <c r="T3855" i="6"/>
  <c r="P3854" i="6"/>
  <c r="U3854" i="6"/>
  <c r="T3852" i="6"/>
  <c r="Q3852" i="6" s="1"/>
  <c r="O3852" i="6"/>
  <c r="R3845" i="6"/>
  <c r="P3844" i="6"/>
  <c r="S3843" i="6"/>
  <c r="R3865" i="6"/>
  <c r="O3863" i="6"/>
  <c r="T3863" i="6"/>
  <c r="Q3863" i="6" s="1"/>
  <c r="P3851" i="6"/>
  <c r="O3847" i="6"/>
  <c r="T3847" i="6"/>
  <c r="Q3847" i="6" s="1"/>
  <c r="S3867" i="6"/>
  <c r="Q3867" i="6" s="1"/>
  <c r="Q3862" i="6"/>
  <c r="U3857" i="6"/>
  <c r="P3857" i="6"/>
  <c r="P3855" i="6"/>
  <c r="T3851" i="6"/>
  <c r="Q3851" i="6" s="1"/>
  <c r="O3851" i="6"/>
  <c r="U3849" i="6"/>
  <c r="P3849" i="6"/>
  <c r="S3846" i="6"/>
  <c r="T3844" i="6"/>
  <c r="Q3844" i="6" s="1"/>
  <c r="O3844" i="6"/>
  <c r="P3843" i="6"/>
  <c r="U3841" i="6"/>
  <c r="P3841" i="6"/>
  <c r="O3893" i="6"/>
  <c r="O3885" i="6"/>
  <c r="O3877" i="6"/>
  <c r="T3866" i="6"/>
  <c r="Q3866" i="6" s="1"/>
  <c r="O3866" i="6"/>
  <c r="P3863" i="6"/>
  <c r="U3861" i="6"/>
  <c r="U3853" i="6"/>
  <c r="P3847" i="6"/>
  <c r="T3843" i="6"/>
  <c r="O3843" i="6"/>
  <c r="P3860" i="6"/>
  <c r="P3858" i="6"/>
  <c r="P3850" i="6"/>
  <c r="R3846" i="6"/>
  <c r="Q3845" i="6"/>
  <c r="O3864" i="6"/>
  <c r="T3864" i="6"/>
  <c r="U3864" i="6" s="1"/>
  <c r="P3862" i="6"/>
  <c r="S3859" i="6"/>
  <c r="T3858" i="6"/>
  <c r="U3858" i="6" s="1"/>
  <c r="O3858" i="6"/>
  <c r="O3848" i="6"/>
  <c r="T3848" i="6"/>
  <c r="U3848" i="6" s="1"/>
  <c r="P3842" i="6"/>
  <c r="Q3865" i="6"/>
  <c r="T3860" i="6"/>
  <c r="Q3860" i="6" s="1"/>
  <c r="O3860" i="6"/>
  <c r="O3856" i="6"/>
  <c r="T3856" i="6"/>
  <c r="Q3856" i="6" s="1"/>
  <c r="S3855" i="6"/>
  <c r="P3852" i="6"/>
  <c r="T3850" i="6"/>
  <c r="Q3850" i="6" s="1"/>
  <c r="O3850" i="6"/>
  <c r="Q3842" i="6"/>
  <c r="O3840" i="6"/>
  <c r="T3840" i="6"/>
  <c r="U3840" i="6" s="1"/>
  <c r="O3845" i="6"/>
  <c r="S3839" i="6"/>
  <c r="T3839" i="6"/>
  <c r="U3" i="6"/>
  <c r="U4" i="6"/>
  <c r="U5" i="6"/>
  <c r="U6" i="6"/>
  <c r="U7" i="6"/>
  <c r="U8" i="6"/>
  <c r="U9" i="6"/>
  <c r="U10" i="6"/>
  <c r="U11" i="6"/>
  <c r="U12" i="6"/>
  <c r="U13" i="6"/>
  <c r="U14" i="6"/>
  <c r="U15" i="6"/>
  <c r="U16" i="6"/>
  <c r="U17" i="6"/>
  <c r="U18" i="6"/>
  <c r="U19" i="6"/>
  <c r="U20" i="6"/>
  <c r="U21" i="6"/>
  <c r="U22" i="6"/>
  <c r="U23" i="6"/>
  <c r="U24" i="6"/>
  <c r="U25" i="6"/>
  <c r="U26" i="6"/>
  <c r="U27" i="6"/>
  <c r="U28" i="6"/>
  <c r="U29" i="6"/>
  <c r="U30" i="6"/>
  <c r="U31" i="6"/>
  <c r="U32" i="6"/>
  <c r="U33" i="6"/>
  <c r="U34" i="6"/>
  <c r="U35" i="6"/>
  <c r="U36" i="6"/>
  <c r="U37" i="6"/>
  <c r="U38" i="6"/>
  <c r="U39" i="6"/>
  <c r="U40" i="6"/>
  <c r="U41" i="6"/>
  <c r="U42" i="6"/>
  <c r="U43" i="6"/>
  <c r="U44" i="6"/>
  <c r="U45" i="6"/>
  <c r="U46" i="6"/>
  <c r="U47" i="6"/>
  <c r="U48" i="6"/>
  <c r="U49" i="6"/>
  <c r="U50" i="6"/>
  <c r="U51" i="6"/>
  <c r="U52" i="6"/>
  <c r="U53" i="6"/>
  <c r="U54" i="6"/>
  <c r="U55" i="6"/>
  <c r="U56" i="6"/>
  <c r="U57" i="6"/>
  <c r="U58" i="6"/>
  <c r="U59" i="6"/>
  <c r="U60" i="6"/>
  <c r="U61" i="6"/>
  <c r="U62" i="6"/>
  <c r="U63" i="6"/>
  <c r="U64" i="6"/>
  <c r="U65" i="6"/>
  <c r="U66" i="6"/>
  <c r="U67" i="6"/>
  <c r="U68" i="6"/>
  <c r="U69" i="6"/>
  <c r="U70" i="6"/>
  <c r="U71" i="6"/>
  <c r="U72" i="6"/>
  <c r="U73" i="6"/>
  <c r="U74" i="6"/>
  <c r="U75" i="6"/>
  <c r="U76" i="6"/>
  <c r="U77" i="6"/>
  <c r="U78" i="6"/>
  <c r="U79" i="6"/>
  <c r="U80" i="6"/>
  <c r="U81" i="6"/>
  <c r="U82" i="6"/>
  <c r="U83" i="6"/>
  <c r="U84" i="6"/>
  <c r="U85" i="6"/>
  <c r="U86" i="6"/>
  <c r="U87" i="6"/>
  <c r="U88" i="6"/>
  <c r="U89" i="6"/>
  <c r="U90" i="6"/>
  <c r="U91" i="6"/>
  <c r="U92" i="6"/>
  <c r="U93" i="6"/>
  <c r="U94" i="6"/>
  <c r="U95" i="6"/>
  <c r="U96" i="6"/>
  <c r="U97" i="6"/>
  <c r="U98" i="6"/>
  <c r="U99" i="6"/>
  <c r="U100" i="6"/>
  <c r="U101" i="6"/>
  <c r="U102" i="6"/>
  <c r="U103" i="6"/>
  <c r="U104" i="6"/>
  <c r="U105" i="6"/>
  <c r="U106" i="6"/>
  <c r="U107" i="6"/>
  <c r="U108" i="6"/>
  <c r="U109" i="6"/>
  <c r="U110" i="6"/>
  <c r="U111" i="6"/>
  <c r="U112" i="6"/>
  <c r="U113" i="6"/>
  <c r="U114" i="6"/>
  <c r="U115" i="6"/>
  <c r="U116" i="6"/>
  <c r="U117" i="6"/>
  <c r="U118" i="6"/>
  <c r="U119" i="6"/>
  <c r="U120" i="6"/>
  <c r="U121" i="6"/>
  <c r="U122" i="6"/>
  <c r="U123" i="6"/>
  <c r="U124" i="6"/>
  <c r="U125" i="6"/>
  <c r="U126" i="6"/>
  <c r="U127" i="6"/>
  <c r="U128" i="6"/>
  <c r="U129" i="6"/>
  <c r="U130" i="6"/>
  <c r="U131" i="6"/>
  <c r="U132" i="6"/>
  <c r="U133" i="6"/>
  <c r="U134" i="6"/>
  <c r="U135" i="6"/>
  <c r="U136" i="6"/>
  <c r="U137" i="6"/>
  <c r="U138" i="6"/>
  <c r="U139" i="6"/>
  <c r="U140" i="6"/>
  <c r="U141" i="6"/>
  <c r="U142" i="6"/>
  <c r="U143" i="6"/>
  <c r="U144" i="6"/>
  <c r="U145" i="6"/>
  <c r="U146" i="6"/>
  <c r="U147" i="6"/>
  <c r="U148" i="6"/>
  <c r="U149" i="6"/>
  <c r="U150" i="6"/>
  <c r="U151" i="6"/>
  <c r="U152" i="6"/>
  <c r="U153" i="6"/>
  <c r="U154" i="6"/>
  <c r="U155" i="6"/>
  <c r="U156" i="6"/>
  <c r="U157" i="6"/>
  <c r="U158" i="6"/>
  <c r="U159" i="6"/>
  <c r="U160" i="6"/>
  <c r="U161" i="6"/>
  <c r="U162" i="6"/>
  <c r="U163" i="6"/>
  <c r="U164" i="6"/>
  <c r="U165" i="6"/>
  <c r="U166" i="6"/>
  <c r="U167" i="6"/>
  <c r="U168" i="6"/>
  <c r="U169" i="6"/>
  <c r="U170" i="6"/>
  <c r="U171" i="6"/>
  <c r="U172" i="6"/>
  <c r="U173" i="6"/>
  <c r="U174" i="6"/>
  <c r="U175" i="6"/>
  <c r="U176" i="6"/>
  <c r="U177" i="6"/>
  <c r="U178" i="6"/>
  <c r="U179" i="6"/>
  <c r="U180" i="6"/>
  <c r="U181" i="6"/>
  <c r="U182" i="6"/>
  <c r="U183" i="6"/>
  <c r="U184" i="6"/>
  <c r="U185" i="6"/>
  <c r="U186" i="6"/>
  <c r="U187" i="6"/>
  <c r="U188" i="6"/>
  <c r="U189" i="6"/>
  <c r="U190" i="6"/>
  <c r="U191" i="6"/>
  <c r="U192" i="6"/>
  <c r="U193" i="6"/>
  <c r="U194" i="6"/>
  <c r="U195" i="6"/>
  <c r="U196" i="6"/>
  <c r="U197" i="6"/>
  <c r="U198" i="6"/>
  <c r="U199" i="6"/>
  <c r="U200" i="6"/>
  <c r="U201" i="6"/>
  <c r="U202" i="6"/>
  <c r="U203" i="6"/>
  <c r="U204" i="6"/>
  <c r="U205" i="6"/>
  <c r="U206" i="6"/>
  <c r="U207" i="6"/>
  <c r="U208" i="6"/>
  <c r="U209" i="6"/>
  <c r="U210" i="6"/>
  <c r="U211" i="6"/>
  <c r="U212" i="6"/>
  <c r="U213" i="6"/>
  <c r="U214" i="6"/>
  <c r="U215" i="6"/>
  <c r="U216" i="6"/>
  <c r="U217" i="6"/>
  <c r="U218" i="6"/>
  <c r="U219" i="6"/>
  <c r="U220" i="6"/>
  <c r="U221" i="6"/>
  <c r="U222" i="6"/>
  <c r="U223" i="6"/>
  <c r="U224" i="6"/>
  <c r="U225" i="6"/>
  <c r="U226" i="6"/>
  <c r="U227" i="6"/>
  <c r="U228" i="6"/>
  <c r="U229" i="6"/>
  <c r="U230" i="6"/>
  <c r="U231" i="6"/>
  <c r="U232" i="6"/>
  <c r="U233" i="6"/>
  <c r="U234" i="6"/>
  <c r="U235" i="6"/>
  <c r="U236" i="6"/>
  <c r="U237" i="6"/>
  <c r="U238" i="6"/>
  <c r="U239" i="6"/>
  <c r="U240" i="6"/>
  <c r="U241" i="6"/>
  <c r="U242" i="6"/>
  <c r="U243" i="6"/>
  <c r="U244" i="6"/>
  <c r="U245" i="6"/>
  <c r="U246" i="6"/>
  <c r="U247" i="6"/>
  <c r="U248" i="6"/>
  <c r="U249" i="6"/>
  <c r="U250" i="6"/>
  <c r="U251" i="6"/>
  <c r="U252" i="6"/>
  <c r="U253" i="6"/>
  <c r="U254" i="6"/>
  <c r="U255" i="6"/>
  <c r="U256" i="6"/>
  <c r="U257" i="6"/>
  <c r="U258" i="6"/>
  <c r="U259" i="6"/>
  <c r="U260" i="6"/>
  <c r="U261" i="6"/>
  <c r="U262" i="6"/>
  <c r="U263" i="6"/>
  <c r="U264" i="6"/>
  <c r="U265" i="6"/>
  <c r="U266" i="6"/>
  <c r="U267" i="6"/>
  <c r="U268" i="6"/>
  <c r="U269" i="6"/>
  <c r="U270" i="6"/>
  <c r="U271" i="6"/>
  <c r="U272" i="6"/>
  <c r="U273" i="6"/>
  <c r="U274" i="6"/>
  <c r="U275" i="6"/>
  <c r="U276" i="6"/>
  <c r="U277" i="6"/>
  <c r="U278" i="6"/>
  <c r="U279" i="6"/>
  <c r="U280" i="6"/>
  <c r="U281" i="6"/>
  <c r="U282" i="6"/>
  <c r="U283" i="6"/>
  <c r="U284" i="6"/>
  <c r="U285" i="6"/>
  <c r="U286" i="6"/>
  <c r="U287" i="6"/>
  <c r="U288" i="6"/>
  <c r="U289" i="6"/>
  <c r="U290" i="6"/>
  <c r="U291" i="6"/>
  <c r="U292" i="6"/>
  <c r="U293" i="6"/>
  <c r="U294" i="6"/>
  <c r="U295" i="6"/>
  <c r="U296" i="6"/>
  <c r="U297" i="6"/>
  <c r="U298" i="6"/>
  <c r="U299" i="6"/>
  <c r="U300" i="6"/>
  <c r="U301" i="6"/>
  <c r="U302" i="6"/>
  <c r="U303" i="6"/>
  <c r="U304" i="6"/>
  <c r="U305" i="6"/>
  <c r="U306" i="6"/>
  <c r="U307" i="6"/>
  <c r="U308" i="6"/>
  <c r="U309" i="6"/>
  <c r="U310" i="6"/>
  <c r="U311" i="6"/>
  <c r="U312" i="6"/>
  <c r="U313" i="6"/>
  <c r="U314" i="6"/>
  <c r="U315" i="6"/>
  <c r="U316" i="6"/>
  <c r="U317" i="6"/>
  <c r="U318" i="6"/>
  <c r="U319" i="6"/>
  <c r="U320" i="6"/>
  <c r="U321" i="6"/>
  <c r="U322" i="6"/>
  <c r="U323" i="6"/>
  <c r="U324" i="6"/>
  <c r="U325" i="6"/>
  <c r="U326" i="6"/>
  <c r="U327" i="6"/>
  <c r="U328" i="6"/>
  <c r="U329" i="6"/>
  <c r="U330" i="6"/>
  <c r="U331" i="6"/>
  <c r="U332" i="6"/>
  <c r="U333" i="6"/>
  <c r="U334" i="6"/>
  <c r="U335" i="6"/>
  <c r="U336" i="6"/>
  <c r="U337" i="6"/>
  <c r="U338" i="6"/>
  <c r="U339" i="6"/>
  <c r="U340" i="6"/>
  <c r="U341" i="6"/>
  <c r="U342" i="6"/>
  <c r="U343" i="6"/>
  <c r="U344" i="6"/>
  <c r="U345" i="6"/>
  <c r="U346" i="6"/>
  <c r="U347" i="6"/>
  <c r="U348" i="6"/>
  <c r="U349" i="6"/>
  <c r="U350" i="6"/>
  <c r="U351" i="6"/>
  <c r="U352" i="6"/>
  <c r="U353" i="6"/>
  <c r="U354" i="6"/>
  <c r="U355" i="6"/>
  <c r="U356" i="6"/>
  <c r="U357" i="6"/>
  <c r="U358" i="6"/>
  <c r="U359" i="6"/>
  <c r="U360" i="6"/>
  <c r="U361" i="6"/>
  <c r="U362" i="6"/>
  <c r="U363" i="6"/>
  <c r="U364" i="6"/>
  <c r="U365" i="6"/>
  <c r="U366" i="6"/>
  <c r="U367" i="6"/>
  <c r="U368" i="6"/>
  <c r="U369" i="6"/>
  <c r="U370" i="6"/>
  <c r="U371" i="6"/>
  <c r="U372" i="6"/>
  <c r="U373" i="6"/>
  <c r="U374" i="6"/>
  <c r="U375" i="6"/>
  <c r="U376" i="6"/>
  <c r="U377" i="6"/>
  <c r="U378" i="6"/>
  <c r="U379" i="6"/>
  <c r="U380" i="6"/>
  <c r="U381" i="6"/>
  <c r="U382" i="6"/>
  <c r="U383" i="6"/>
  <c r="U384" i="6"/>
  <c r="U385" i="6"/>
  <c r="U386" i="6"/>
  <c r="U387" i="6"/>
  <c r="U388" i="6"/>
  <c r="U389" i="6"/>
  <c r="U390" i="6"/>
  <c r="U391" i="6"/>
  <c r="U392" i="6"/>
  <c r="U393" i="6"/>
  <c r="U394" i="6"/>
  <c r="U395" i="6"/>
  <c r="U396" i="6"/>
  <c r="U397" i="6"/>
  <c r="U398" i="6"/>
  <c r="U399" i="6"/>
  <c r="U400" i="6"/>
  <c r="U401" i="6"/>
  <c r="U402" i="6"/>
  <c r="U403" i="6"/>
  <c r="U404" i="6"/>
  <c r="U405" i="6"/>
  <c r="U406" i="6"/>
  <c r="U407" i="6"/>
  <c r="U408" i="6"/>
  <c r="U409" i="6"/>
  <c r="U410" i="6"/>
  <c r="U411" i="6"/>
  <c r="U412" i="6"/>
  <c r="U413" i="6"/>
  <c r="U414" i="6"/>
  <c r="U415" i="6"/>
  <c r="U416" i="6"/>
  <c r="U417" i="6"/>
  <c r="U418" i="6"/>
  <c r="U419" i="6"/>
  <c r="U420" i="6"/>
  <c r="U421" i="6"/>
  <c r="U422" i="6"/>
  <c r="U423" i="6"/>
  <c r="U424" i="6"/>
  <c r="U425" i="6"/>
  <c r="U426" i="6"/>
  <c r="U427" i="6"/>
  <c r="U428" i="6"/>
  <c r="U429" i="6"/>
  <c r="U430" i="6"/>
  <c r="U431" i="6"/>
  <c r="U432" i="6"/>
  <c r="U433" i="6"/>
  <c r="U434" i="6"/>
  <c r="U435" i="6"/>
  <c r="U436" i="6"/>
  <c r="U437" i="6"/>
  <c r="U438" i="6"/>
  <c r="U439" i="6"/>
  <c r="U440" i="6"/>
  <c r="U441" i="6"/>
  <c r="U442" i="6"/>
  <c r="U443" i="6"/>
  <c r="U444" i="6"/>
  <c r="U445" i="6"/>
  <c r="U446" i="6"/>
  <c r="U447" i="6"/>
  <c r="U448" i="6"/>
  <c r="U449" i="6"/>
  <c r="U450" i="6"/>
  <c r="U451" i="6"/>
  <c r="U452" i="6"/>
  <c r="U453" i="6"/>
  <c r="U454" i="6"/>
  <c r="U455" i="6"/>
  <c r="U456" i="6"/>
  <c r="U457" i="6"/>
  <c r="U458" i="6"/>
  <c r="U459" i="6"/>
  <c r="U460" i="6"/>
  <c r="U461" i="6"/>
  <c r="U462" i="6"/>
  <c r="U463" i="6"/>
  <c r="U464" i="6"/>
  <c r="U465" i="6"/>
  <c r="U466" i="6"/>
  <c r="U467" i="6"/>
  <c r="U468" i="6"/>
  <c r="U469" i="6"/>
  <c r="U470" i="6"/>
  <c r="U471" i="6"/>
  <c r="U472" i="6"/>
  <c r="U473" i="6"/>
  <c r="U474" i="6"/>
  <c r="U475" i="6"/>
  <c r="U476" i="6"/>
  <c r="U477" i="6"/>
  <c r="U478" i="6"/>
  <c r="U479" i="6"/>
  <c r="U480" i="6"/>
  <c r="U481" i="6"/>
  <c r="U482" i="6"/>
  <c r="U483" i="6"/>
  <c r="U484" i="6"/>
  <c r="U485" i="6"/>
  <c r="U486" i="6"/>
  <c r="U487" i="6"/>
  <c r="U488" i="6"/>
  <c r="U489" i="6"/>
  <c r="U490" i="6"/>
  <c r="U491" i="6"/>
  <c r="U492" i="6"/>
  <c r="U493" i="6"/>
  <c r="U494" i="6"/>
  <c r="U495" i="6"/>
  <c r="U496" i="6"/>
  <c r="U497" i="6"/>
  <c r="U498" i="6"/>
  <c r="U499" i="6"/>
  <c r="U500" i="6"/>
  <c r="U501" i="6"/>
  <c r="U502" i="6"/>
  <c r="U503" i="6"/>
  <c r="U504" i="6"/>
  <c r="U505" i="6"/>
  <c r="U506" i="6"/>
  <c r="U507" i="6"/>
  <c r="U508" i="6"/>
  <c r="U509" i="6"/>
  <c r="U510" i="6"/>
  <c r="U511" i="6"/>
  <c r="U512" i="6"/>
  <c r="U513" i="6"/>
  <c r="U514" i="6"/>
  <c r="U515" i="6"/>
  <c r="U516" i="6"/>
  <c r="U517" i="6"/>
  <c r="U518" i="6"/>
  <c r="U519" i="6"/>
  <c r="U520" i="6"/>
  <c r="U521" i="6"/>
  <c r="U522" i="6"/>
  <c r="U523" i="6"/>
  <c r="U524" i="6"/>
  <c r="U525" i="6"/>
  <c r="U526" i="6"/>
  <c r="U527" i="6"/>
  <c r="U528" i="6"/>
  <c r="U529" i="6"/>
  <c r="U530" i="6"/>
  <c r="U531" i="6"/>
  <c r="U532" i="6"/>
  <c r="U533" i="6"/>
  <c r="U534" i="6"/>
  <c r="U535" i="6"/>
  <c r="U536" i="6"/>
  <c r="U537" i="6"/>
  <c r="U538" i="6"/>
  <c r="U539" i="6"/>
  <c r="U540" i="6"/>
  <c r="U541" i="6"/>
  <c r="U542" i="6"/>
  <c r="U543" i="6"/>
  <c r="U544" i="6"/>
  <c r="U545" i="6"/>
  <c r="U546" i="6"/>
  <c r="U547" i="6"/>
  <c r="U548" i="6"/>
  <c r="U549" i="6"/>
  <c r="U550" i="6"/>
  <c r="U551" i="6"/>
  <c r="U552" i="6"/>
  <c r="U553" i="6"/>
  <c r="U554" i="6"/>
  <c r="U555" i="6"/>
  <c r="U556" i="6"/>
  <c r="U557" i="6"/>
  <c r="U558" i="6"/>
  <c r="U559" i="6"/>
  <c r="U560" i="6"/>
  <c r="U561" i="6"/>
  <c r="U562" i="6"/>
  <c r="U563" i="6"/>
  <c r="U564" i="6"/>
  <c r="U565" i="6"/>
  <c r="U566" i="6"/>
  <c r="U567" i="6"/>
  <c r="U568" i="6"/>
  <c r="U569" i="6"/>
  <c r="U570" i="6"/>
  <c r="U571" i="6"/>
  <c r="U572" i="6"/>
  <c r="U573" i="6"/>
  <c r="U574" i="6"/>
  <c r="U575" i="6"/>
  <c r="U576" i="6"/>
  <c r="U577" i="6"/>
  <c r="U578" i="6"/>
  <c r="U579" i="6"/>
  <c r="U580" i="6"/>
  <c r="U581" i="6"/>
  <c r="U582" i="6"/>
  <c r="U583" i="6"/>
  <c r="U584" i="6"/>
  <c r="U585" i="6"/>
  <c r="U586" i="6"/>
  <c r="U587" i="6"/>
  <c r="U588" i="6"/>
  <c r="U589" i="6"/>
  <c r="U590" i="6"/>
  <c r="U591" i="6"/>
  <c r="U592" i="6"/>
  <c r="U593" i="6"/>
  <c r="U594" i="6"/>
  <c r="U595" i="6"/>
  <c r="U596" i="6"/>
  <c r="U597" i="6"/>
  <c r="U598" i="6"/>
  <c r="U599" i="6"/>
  <c r="U600" i="6"/>
  <c r="U601" i="6"/>
  <c r="U602" i="6"/>
  <c r="U603" i="6"/>
  <c r="U604" i="6"/>
  <c r="U605" i="6"/>
  <c r="U606" i="6"/>
  <c r="U607" i="6"/>
  <c r="U608" i="6"/>
  <c r="U609" i="6"/>
  <c r="U610" i="6"/>
  <c r="U611" i="6"/>
  <c r="U612" i="6"/>
  <c r="U613" i="6"/>
  <c r="U614" i="6"/>
  <c r="U615" i="6"/>
  <c r="U616" i="6"/>
  <c r="U617" i="6"/>
  <c r="U618" i="6"/>
  <c r="U619" i="6"/>
  <c r="U620" i="6"/>
  <c r="U621" i="6"/>
  <c r="U622" i="6"/>
  <c r="U623" i="6"/>
  <c r="U624" i="6"/>
  <c r="U625" i="6"/>
  <c r="U626" i="6"/>
  <c r="U627" i="6"/>
  <c r="U628" i="6"/>
  <c r="U629" i="6"/>
  <c r="U630" i="6"/>
  <c r="U631" i="6"/>
  <c r="U632" i="6"/>
  <c r="U633" i="6"/>
  <c r="U634" i="6"/>
  <c r="U635" i="6"/>
  <c r="U636" i="6"/>
  <c r="U637" i="6"/>
  <c r="U638" i="6"/>
  <c r="U639" i="6"/>
  <c r="U640" i="6"/>
  <c r="U641" i="6"/>
  <c r="U642" i="6"/>
  <c r="U643" i="6"/>
  <c r="U644" i="6"/>
  <c r="U645" i="6"/>
  <c r="U646" i="6"/>
  <c r="U647" i="6"/>
  <c r="U648" i="6"/>
  <c r="U649" i="6"/>
  <c r="U650" i="6"/>
  <c r="U651" i="6"/>
  <c r="U652" i="6"/>
  <c r="U653" i="6"/>
  <c r="U654" i="6"/>
  <c r="U655" i="6"/>
  <c r="U656" i="6"/>
  <c r="U657" i="6"/>
  <c r="U658" i="6"/>
  <c r="U659" i="6"/>
  <c r="U660" i="6"/>
  <c r="U661" i="6"/>
  <c r="U662" i="6"/>
  <c r="U663" i="6"/>
  <c r="U664" i="6"/>
  <c r="U665" i="6"/>
  <c r="U666" i="6"/>
  <c r="U667" i="6"/>
  <c r="U668" i="6"/>
  <c r="U669" i="6"/>
  <c r="U670" i="6"/>
  <c r="U671" i="6"/>
  <c r="U672" i="6"/>
  <c r="U673" i="6"/>
  <c r="U674" i="6"/>
  <c r="U675" i="6"/>
  <c r="U676" i="6"/>
  <c r="U677" i="6"/>
  <c r="U678" i="6"/>
  <c r="U679" i="6"/>
  <c r="U680" i="6"/>
  <c r="U681" i="6"/>
  <c r="U682" i="6"/>
  <c r="U683" i="6"/>
  <c r="U684" i="6"/>
  <c r="U685" i="6"/>
  <c r="U686" i="6"/>
  <c r="U687" i="6"/>
  <c r="U688" i="6"/>
  <c r="U689" i="6"/>
  <c r="U690" i="6"/>
  <c r="U691" i="6"/>
  <c r="U692" i="6"/>
  <c r="U693" i="6"/>
  <c r="U694" i="6"/>
  <c r="U695" i="6"/>
  <c r="U696" i="6"/>
  <c r="U697" i="6"/>
  <c r="U698" i="6"/>
  <c r="U699" i="6"/>
  <c r="U700" i="6"/>
  <c r="U701" i="6"/>
  <c r="U702" i="6"/>
  <c r="U703" i="6"/>
  <c r="U704" i="6"/>
  <c r="U705" i="6"/>
  <c r="U706" i="6"/>
  <c r="U707" i="6"/>
  <c r="U708" i="6"/>
  <c r="U709" i="6"/>
  <c r="U710" i="6"/>
  <c r="U711" i="6"/>
  <c r="U712" i="6"/>
  <c r="U713" i="6"/>
  <c r="U714" i="6"/>
  <c r="U715" i="6"/>
  <c r="U716" i="6"/>
  <c r="U717" i="6"/>
  <c r="U718" i="6"/>
  <c r="U719" i="6"/>
  <c r="U720" i="6"/>
  <c r="U721" i="6"/>
  <c r="U722" i="6"/>
  <c r="U723" i="6"/>
  <c r="U724" i="6"/>
  <c r="U725" i="6"/>
  <c r="U726" i="6"/>
  <c r="U727" i="6"/>
  <c r="U728" i="6"/>
  <c r="U729" i="6"/>
  <c r="U730" i="6"/>
  <c r="U731" i="6"/>
  <c r="U732" i="6"/>
  <c r="U733" i="6"/>
  <c r="U734" i="6"/>
  <c r="U735" i="6"/>
  <c r="U736" i="6"/>
  <c r="U737" i="6"/>
  <c r="U738" i="6"/>
  <c r="U739" i="6"/>
  <c r="U740" i="6"/>
  <c r="U741" i="6"/>
  <c r="U742" i="6"/>
  <c r="U743" i="6"/>
  <c r="U744" i="6"/>
  <c r="U745" i="6"/>
  <c r="U746" i="6"/>
  <c r="U747" i="6"/>
  <c r="U748" i="6"/>
  <c r="U749" i="6"/>
  <c r="U750" i="6"/>
  <c r="U751" i="6"/>
  <c r="U752" i="6"/>
  <c r="U753" i="6"/>
  <c r="U754" i="6"/>
  <c r="U755" i="6"/>
  <c r="U756" i="6"/>
  <c r="U757" i="6"/>
  <c r="U758" i="6"/>
  <c r="U759" i="6"/>
  <c r="U760" i="6"/>
  <c r="U761" i="6"/>
  <c r="U762" i="6"/>
  <c r="U763" i="6"/>
  <c r="U764" i="6"/>
  <c r="U765" i="6"/>
  <c r="U766" i="6"/>
  <c r="U767" i="6"/>
  <c r="U768" i="6"/>
  <c r="U769" i="6"/>
  <c r="U770" i="6"/>
  <c r="U771" i="6"/>
  <c r="U772" i="6"/>
  <c r="U773" i="6"/>
  <c r="U774" i="6"/>
  <c r="U775" i="6"/>
  <c r="U776" i="6"/>
  <c r="U777" i="6"/>
  <c r="U778" i="6"/>
  <c r="U779" i="6"/>
  <c r="U780" i="6"/>
  <c r="U781" i="6"/>
  <c r="U782" i="6"/>
  <c r="U783" i="6"/>
  <c r="U784" i="6"/>
  <c r="U785" i="6"/>
  <c r="U786" i="6"/>
  <c r="U787" i="6"/>
  <c r="U788" i="6"/>
  <c r="U789" i="6"/>
  <c r="U790" i="6"/>
  <c r="U791" i="6"/>
  <c r="U792" i="6"/>
  <c r="U793" i="6"/>
  <c r="U794" i="6"/>
  <c r="U795" i="6"/>
  <c r="U796" i="6"/>
  <c r="U797" i="6"/>
  <c r="U798" i="6"/>
  <c r="U799" i="6"/>
  <c r="U800" i="6"/>
  <c r="U801" i="6"/>
  <c r="U802" i="6"/>
  <c r="U803" i="6"/>
  <c r="U804" i="6"/>
  <c r="U805" i="6"/>
  <c r="U806" i="6"/>
  <c r="U807" i="6"/>
  <c r="U808" i="6"/>
  <c r="U809" i="6"/>
  <c r="U810" i="6"/>
  <c r="U811" i="6"/>
  <c r="U812" i="6"/>
  <c r="U813" i="6"/>
  <c r="U814" i="6"/>
  <c r="U815" i="6"/>
  <c r="U816" i="6"/>
  <c r="U817" i="6"/>
  <c r="U818" i="6"/>
  <c r="U819" i="6"/>
  <c r="U820" i="6"/>
  <c r="U821" i="6"/>
  <c r="U822" i="6"/>
  <c r="U823" i="6"/>
  <c r="U824" i="6"/>
  <c r="U825" i="6"/>
  <c r="U826" i="6"/>
  <c r="U827" i="6"/>
  <c r="U828" i="6"/>
  <c r="U829" i="6"/>
  <c r="U830" i="6"/>
  <c r="U831" i="6"/>
  <c r="U832" i="6"/>
  <c r="U833" i="6"/>
  <c r="U834" i="6"/>
  <c r="U835" i="6"/>
  <c r="U836" i="6"/>
  <c r="U837" i="6"/>
  <c r="U838" i="6"/>
  <c r="U839" i="6"/>
  <c r="U840" i="6"/>
  <c r="U841" i="6"/>
  <c r="U842" i="6"/>
  <c r="U843" i="6"/>
  <c r="U844" i="6"/>
  <c r="U845" i="6"/>
  <c r="U846" i="6"/>
  <c r="U847" i="6"/>
  <c r="U848" i="6"/>
  <c r="U849" i="6"/>
  <c r="U850" i="6"/>
  <c r="U851" i="6"/>
  <c r="U852" i="6"/>
  <c r="U853" i="6"/>
  <c r="U854" i="6"/>
  <c r="U855" i="6"/>
  <c r="U856" i="6"/>
  <c r="U857" i="6"/>
  <c r="U858" i="6"/>
  <c r="U859" i="6"/>
  <c r="U860" i="6"/>
  <c r="U861" i="6"/>
  <c r="U862" i="6"/>
  <c r="U863" i="6"/>
  <c r="U864" i="6"/>
  <c r="U865" i="6"/>
  <c r="U866" i="6"/>
  <c r="U867" i="6"/>
  <c r="U868" i="6"/>
  <c r="U869" i="6"/>
  <c r="U870" i="6"/>
  <c r="U871" i="6"/>
  <c r="U872" i="6"/>
  <c r="U873" i="6"/>
  <c r="U874" i="6"/>
  <c r="U875" i="6"/>
  <c r="U876" i="6"/>
  <c r="U877" i="6"/>
  <c r="U878" i="6"/>
  <c r="U879" i="6"/>
  <c r="U880" i="6"/>
  <c r="U881" i="6"/>
  <c r="U882" i="6"/>
  <c r="U883" i="6"/>
  <c r="U884" i="6"/>
  <c r="U885" i="6"/>
  <c r="U886" i="6"/>
  <c r="U887" i="6"/>
  <c r="U888" i="6"/>
  <c r="U889" i="6"/>
  <c r="U890" i="6"/>
  <c r="U891" i="6"/>
  <c r="U892" i="6"/>
  <c r="U893" i="6"/>
  <c r="U3303" i="6"/>
  <c r="U895" i="6"/>
  <c r="U896" i="6"/>
  <c r="U897" i="6"/>
  <c r="U898" i="6"/>
  <c r="U899" i="6"/>
  <c r="U900" i="6"/>
  <c r="U901" i="6"/>
  <c r="U902" i="6"/>
  <c r="U903" i="6"/>
  <c r="U904" i="6"/>
  <c r="U905" i="6"/>
  <c r="U906" i="6"/>
  <c r="U907" i="6"/>
  <c r="U908" i="6"/>
  <c r="U909" i="6"/>
  <c r="U910" i="6"/>
  <c r="U911" i="6"/>
  <c r="U912" i="6"/>
  <c r="U913" i="6"/>
  <c r="U914" i="6"/>
  <c r="U915" i="6"/>
  <c r="U916" i="6"/>
  <c r="U917" i="6"/>
  <c r="U918" i="6"/>
  <c r="U919" i="6"/>
  <c r="U920" i="6"/>
  <c r="U921" i="6"/>
  <c r="U922" i="6"/>
  <c r="U923" i="6"/>
  <c r="U924" i="6"/>
  <c r="U925" i="6"/>
  <c r="U926" i="6"/>
  <c r="U927" i="6"/>
  <c r="U928" i="6"/>
  <c r="U929" i="6"/>
  <c r="U930" i="6"/>
  <c r="U931" i="6"/>
  <c r="U932" i="6"/>
  <c r="U933" i="6"/>
  <c r="U934" i="6"/>
  <c r="U935" i="6"/>
  <c r="U936" i="6"/>
  <c r="U937" i="6"/>
  <c r="U938" i="6"/>
  <c r="U939" i="6"/>
  <c r="U940" i="6"/>
  <c r="U941" i="6"/>
  <c r="U942" i="6"/>
  <c r="U943" i="6"/>
  <c r="U944" i="6"/>
  <c r="U945" i="6"/>
  <c r="U946" i="6"/>
  <c r="U947" i="6"/>
  <c r="U948" i="6"/>
  <c r="U949" i="6"/>
  <c r="U950" i="6"/>
  <c r="U951" i="6"/>
  <c r="U952" i="6"/>
  <c r="U953" i="6"/>
  <c r="U954" i="6"/>
  <c r="U955" i="6"/>
  <c r="U956" i="6"/>
  <c r="U957" i="6"/>
  <c r="U958" i="6"/>
  <c r="U959" i="6"/>
  <c r="U960" i="6"/>
  <c r="U961" i="6"/>
  <c r="U962" i="6"/>
  <c r="U963" i="6"/>
  <c r="U964" i="6"/>
  <c r="U965" i="6"/>
  <c r="U966" i="6"/>
  <c r="U967" i="6"/>
  <c r="U968" i="6"/>
  <c r="U969" i="6"/>
  <c r="U970" i="6"/>
  <c r="U971" i="6"/>
  <c r="U972" i="6"/>
  <c r="U973" i="6"/>
  <c r="U974" i="6"/>
  <c r="U975" i="6"/>
  <c r="U976" i="6"/>
  <c r="U977" i="6"/>
  <c r="U978" i="6"/>
  <c r="U979" i="6"/>
  <c r="U980" i="6"/>
  <c r="U981" i="6"/>
  <c r="U982" i="6"/>
  <c r="U983" i="6"/>
  <c r="U984" i="6"/>
  <c r="U985" i="6"/>
  <c r="U986" i="6"/>
  <c r="U987" i="6"/>
  <c r="U988" i="6"/>
  <c r="U989" i="6"/>
  <c r="U990" i="6"/>
  <c r="U991" i="6"/>
  <c r="U992" i="6"/>
  <c r="U993" i="6"/>
  <c r="U994" i="6"/>
  <c r="U995" i="6"/>
  <c r="U996" i="6"/>
  <c r="U997" i="6"/>
  <c r="U998" i="6"/>
  <c r="U999" i="6"/>
  <c r="U1000" i="6"/>
  <c r="U1001" i="6"/>
  <c r="U1002" i="6"/>
  <c r="U1003" i="6"/>
  <c r="U1004" i="6"/>
  <c r="U1005" i="6"/>
  <c r="U1006" i="6"/>
  <c r="U1007" i="6"/>
  <c r="U1008" i="6"/>
  <c r="U1009" i="6"/>
  <c r="U1010" i="6"/>
  <c r="U1011" i="6"/>
  <c r="U1012" i="6"/>
  <c r="U1013" i="6"/>
  <c r="U1014" i="6"/>
  <c r="U1015" i="6"/>
  <c r="U1016" i="6"/>
  <c r="U1017" i="6"/>
  <c r="U1018" i="6"/>
  <c r="U1019" i="6"/>
  <c r="U1020" i="6"/>
  <c r="U1021" i="6"/>
  <c r="U1022" i="6"/>
  <c r="U1023" i="6"/>
  <c r="U1024" i="6"/>
  <c r="U1025" i="6"/>
  <c r="U1026" i="6"/>
  <c r="U1027" i="6"/>
  <c r="U1028" i="6"/>
  <c r="U1029" i="6"/>
  <c r="U1030" i="6"/>
  <c r="U1031" i="6"/>
  <c r="U1032" i="6"/>
  <c r="U1033" i="6"/>
  <c r="U1034" i="6"/>
  <c r="U1035" i="6"/>
  <c r="U1036" i="6"/>
  <c r="U1037" i="6"/>
  <c r="U1038" i="6"/>
  <c r="U1039" i="6"/>
  <c r="U1040" i="6"/>
  <c r="U1041" i="6"/>
  <c r="U1042" i="6"/>
  <c r="U1043" i="6"/>
  <c r="U1044" i="6"/>
  <c r="U1045" i="6"/>
  <c r="U1046" i="6"/>
  <c r="U1047" i="6"/>
  <c r="U1048" i="6"/>
  <c r="U1049" i="6"/>
  <c r="U1050" i="6"/>
  <c r="U1051" i="6"/>
  <c r="U1052" i="6"/>
  <c r="U1053" i="6"/>
  <c r="U1054" i="6"/>
  <c r="U1055" i="6"/>
  <c r="U1056" i="6"/>
  <c r="U1057" i="6"/>
  <c r="U1058" i="6"/>
  <c r="U1059" i="6"/>
  <c r="U1060" i="6"/>
  <c r="U1061" i="6"/>
  <c r="U1062" i="6"/>
  <c r="U1063" i="6"/>
  <c r="U1064" i="6"/>
  <c r="U1065" i="6"/>
  <c r="U1066" i="6"/>
  <c r="U1067" i="6"/>
  <c r="U1068" i="6"/>
  <c r="U1069" i="6"/>
  <c r="U1070" i="6"/>
  <c r="U1071" i="6"/>
  <c r="U1072" i="6"/>
  <c r="U1073" i="6"/>
  <c r="U1074" i="6"/>
  <c r="U1075" i="6"/>
  <c r="U1076" i="6"/>
  <c r="U1077" i="6"/>
  <c r="U1078" i="6"/>
  <c r="U1079" i="6"/>
  <c r="U1080" i="6"/>
  <c r="U1081" i="6"/>
  <c r="U1082" i="6"/>
  <c r="U1083" i="6"/>
  <c r="U1084" i="6"/>
  <c r="U1085" i="6"/>
  <c r="U1086" i="6"/>
  <c r="U1087" i="6"/>
  <c r="U1088" i="6"/>
  <c r="U1089" i="6"/>
  <c r="U1090" i="6"/>
  <c r="U1091" i="6"/>
  <c r="U1092" i="6"/>
  <c r="U1093" i="6"/>
  <c r="U1094" i="6"/>
  <c r="U1095" i="6"/>
  <c r="U1096" i="6"/>
  <c r="U1097" i="6"/>
  <c r="U1098" i="6"/>
  <c r="U1099" i="6"/>
  <c r="U1100" i="6"/>
  <c r="U1101" i="6"/>
  <c r="U1102" i="6"/>
  <c r="U1103" i="6"/>
  <c r="U1104" i="6"/>
  <c r="U1105" i="6"/>
  <c r="U1106" i="6"/>
  <c r="U1107" i="6"/>
  <c r="U1108" i="6"/>
  <c r="U1109" i="6"/>
  <c r="U1110" i="6"/>
  <c r="U1111" i="6"/>
  <c r="U1112" i="6"/>
  <c r="U1113" i="6"/>
  <c r="U1114" i="6"/>
  <c r="U1115" i="6"/>
  <c r="U1116" i="6"/>
  <c r="U1117" i="6"/>
  <c r="U1118" i="6"/>
  <c r="U1119" i="6"/>
  <c r="U1120" i="6"/>
  <c r="U1121" i="6"/>
  <c r="U1122" i="6"/>
  <c r="U1123" i="6"/>
  <c r="U1124" i="6"/>
  <c r="U1125" i="6"/>
  <c r="U1126" i="6"/>
  <c r="U1127" i="6"/>
  <c r="U1128" i="6"/>
  <c r="U1129" i="6"/>
  <c r="U1130" i="6"/>
  <c r="U1131" i="6"/>
  <c r="U1132" i="6"/>
  <c r="U1133" i="6"/>
  <c r="U1134" i="6"/>
  <c r="U1135" i="6"/>
  <c r="U1136" i="6"/>
  <c r="U1137" i="6"/>
  <c r="U1138" i="6"/>
  <c r="U1139" i="6"/>
  <c r="U1140" i="6"/>
  <c r="U1141" i="6"/>
  <c r="U1142" i="6"/>
  <c r="U1143" i="6"/>
  <c r="U1144" i="6"/>
  <c r="U1145" i="6"/>
  <c r="U1146" i="6"/>
  <c r="U1147" i="6"/>
  <c r="U1148" i="6"/>
  <c r="U1149" i="6"/>
  <c r="U1150" i="6"/>
  <c r="U1151" i="6"/>
  <c r="U1152" i="6"/>
  <c r="U1153" i="6"/>
  <c r="U1154" i="6"/>
  <c r="U1155" i="6"/>
  <c r="U1156" i="6"/>
  <c r="U1157" i="6"/>
  <c r="U1158" i="6"/>
  <c r="U1159" i="6"/>
  <c r="U1160" i="6"/>
  <c r="U1161" i="6"/>
  <c r="U1162" i="6"/>
  <c r="U1163" i="6"/>
  <c r="U1164" i="6"/>
  <c r="U1165" i="6"/>
  <c r="U1166" i="6"/>
  <c r="U1167" i="6"/>
  <c r="U1168" i="6"/>
  <c r="U1169" i="6"/>
  <c r="U1170" i="6"/>
  <c r="U1171" i="6"/>
  <c r="U1172" i="6"/>
  <c r="U1173" i="6"/>
  <c r="U1174" i="6"/>
  <c r="U1175" i="6"/>
  <c r="U1176" i="6"/>
  <c r="U1177" i="6"/>
  <c r="U1178" i="6"/>
  <c r="U1179" i="6"/>
  <c r="U1180" i="6"/>
  <c r="U1181" i="6"/>
  <c r="U1182" i="6"/>
  <c r="U1183" i="6"/>
  <c r="U1184" i="6"/>
  <c r="U1185" i="6"/>
  <c r="U1186" i="6"/>
  <c r="U1187" i="6"/>
  <c r="U1188" i="6"/>
  <c r="U1189" i="6"/>
  <c r="U1190" i="6"/>
  <c r="U1191" i="6"/>
  <c r="U1192" i="6"/>
  <c r="U1193" i="6"/>
  <c r="U1194" i="6"/>
  <c r="U1195" i="6"/>
  <c r="U1196" i="6"/>
  <c r="U1197" i="6"/>
  <c r="U1198" i="6"/>
  <c r="U1199" i="6"/>
  <c r="U1200" i="6"/>
  <c r="U1201" i="6"/>
  <c r="U1202" i="6"/>
  <c r="U1203" i="6"/>
  <c r="U1204" i="6"/>
  <c r="U1205" i="6"/>
  <c r="U1206" i="6"/>
  <c r="U1207" i="6"/>
  <c r="U1208" i="6"/>
  <c r="U1209" i="6"/>
  <c r="U1210" i="6"/>
  <c r="U1211" i="6"/>
  <c r="U1212" i="6"/>
  <c r="U1213" i="6"/>
  <c r="U1214" i="6"/>
  <c r="U1215" i="6"/>
  <c r="U1216" i="6"/>
  <c r="U1217" i="6"/>
  <c r="U1218" i="6"/>
  <c r="U1219" i="6"/>
  <c r="U1220" i="6"/>
  <c r="U1221" i="6"/>
  <c r="U1222" i="6"/>
  <c r="U1223" i="6"/>
  <c r="U1224" i="6"/>
  <c r="U1225" i="6"/>
  <c r="U1226" i="6"/>
  <c r="U1227" i="6"/>
  <c r="U1228" i="6"/>
  <c r="U1229" i="6"/>
  <c r="U1230" i="6"/>
  <c r="U1231" i="6"/>
  <c r="U1232" i="6"/>
  <c r="U1233" i="6"/>
  <c r="U1234" i="6"/>
  <c r="U1235" i="6"/>
  <c r="U1236" i="6"/>
  <c r="U1237" i="6"/>
  <c r="U1238" i="6"/>
  <c r="U1239" i="6"/>
  <c r="U1240" i="6"/>
  <c r="U1241" i="6"/>
  <c r="U1242" i="6"/>
  <c r="U1243" i="6"/>
  <c r="U1244" i="6"/>
  <c r="U1245" i="6"/>
  <c r="U1246" i="6"/>
  <c r="U1247" i="6"/>
  <c r="U1248" i="6"/>
  <c r="U1249" i="6"/>
  <c r="U1250" i="6"/>
  <c r="U1251" i="6"/>
  <c r="U1252" i="6"/>
  <c r="U1253" i="6"/>
  <c r="U1254" i="6"/>
  <c r="U1255" i="6"/>
  <c r="U1256" i="6"/>
  <c r="U1257" i="6"/>
  <c r="U1258" i="6"/>
  <c r="U1259" i="6"/>
  <c r="U1260" i="6"/>
  <c r="U1261" i="6"/>
  <c r="U1262" i="6"/>
  <c r="U1263" i="6"/>
  <c r="U1264" i="6"/>
  <c r="U1265" i="6"/>
  <c r="U1266" i="6"/>
  <c r="U1267" i="6"/>
  <c r="U1268" i="6"/>
  <c r="U1269" i="6"/>
  <c r="U1270" i="6"/>
  <c r="U1271" i="6"/>
  <c r="U1272" i="6"/>
  <c r="U1273" i="6"/>
  <c r="U1274" i="6"/>
  <c r="U1275" i="6"/>
  <c r="U1276" i="6"/>
  <c r="U1277" i="6"/>
  <c r="U1278" i="6"/>
  <c r="U1279" i="6"/>
  <c r="U1280" i="6"/>
  <c r="U1281" i="6"/>
  <c r="U1282" i="6"/>
  <c r="U1283" i="6"/>
  <c r="U1284" i="6"/>
  <c r="U1285" i="6"/>
  <c r="U1286" i="6"/>
  <c r="U1287" i="6"/>
  <c r="U1288" i="6"/>
  <c r="U1289" i="6"/>
  <c r="U1290" i="6"/>
  <c r="U1291" i="6"/>
  <c r="U1292" i="6"/>
  <c r="U1293" i="6"/>
  <c r="U1294" i="6"/>
  <c r="U1295" i="6"/>
  <c r="U1296" i="6"/>
  <c r="U1297" i="6"/>
  <c r="U1298" i="6"/>
  <c r="U1299" i="6"/>
  <c r="U1300" i="6"/>
  <c r="U1301" i="6"/>
  <c r="U1302" i="6"/>
  <c r="U1303" i="6"/>
  <c r="U1304" i="6"/>
  <c r="U1305" i="6"/>
  <c r="U1306" i="6"/>
  <c r="U1307" i="6"/>
  <c r="U1308" i="6"/>
  <c r="U1309" i="6"/>
  <c r="U1310" i="6"/>
  <c r="U1311" i="6"/>
  <c r="U1312" i="6"/>
  <c r="U1313" i="6"/>
  <c r="U1314" i="6"/>
  <c r="U1315" i="6"/>
  <c r="U1316" i="6"/>
  <c r="U1317" i="6"/>
  <c r="U1318" i="6"/>
  <c r="U1319" i="6"/>
  <c r="U1320" i="6"/>
  <c r="U1321" i="6"/>
  <c r="U1322" i="6"/>
  <c r="U1323" i="6"/>
  <c r="U1324" i="6"/>
  <c r="U1325" i="6"/>
  <c r="U1326" i="6"/>
  <c r="U1327" i="6"/>
  <c r="U1328" i="6"/>
  <c r="U1329" i="6"/>
  <c r="U1330" i="6"/>
  <c r="U1331" i="6"/>
  <c r="U1332" i="6"/>
  <c r="U1333" i="6"/>
  <c r="U1334" i="6"/>
  <c r="U1335" i="6"/>
  <c r="U1336" i="6"/>
  <c r="U1337" i="6"/>
  <c r="U1338" i="6"/>
  <c r="U1339" i="6"/>
  <c r="U1340" i="6"/>
  <c r="U1341" i="6"/>
  <c r="U1342" i="6"/>
  <c r="U1343" i="6"/>
  <c r="U1344" i="6"/>
  <c r="U1345" i="6"/>
  <c r="U1346" i="6"/>
  <c r="U1347" i="6"/>
  <c r="U1348" i="6"/>
  <c r="U1349" i="6"/>
  <c r="U1350" i="6"/>
  <c r="U1351" i="6"/>
  <c r="U1352" i="6"/>
  <c r="U1353" i="6"/>
  <c r="U1354" i="6"/>
  <c r="U1355" i="6"/>
  <c r="U1356" i="6"/>
  <c r="U1357" i="6"/>
  <c r="U1358" i="6"/>
  <c r="U1359" i="6"/>
  <c r="U1360" i="6"/>
  <c r="U1361" i="6"/>
  <c r="U1362" i="6"/>
  <c r="U1363" i="6"/>
  <c r="U1364" i="6"/>
  <c r="U1365" i="6"/>
  <c r="U1366" i="6"/>
  <c r="U1367" i="6"/>
  <c r="U1368" i="6"/>
  <c r="U1369" i="6"/>
  <c r="U1370" i="6"/>
  <c r="U1371" i="6"/>
  <c r="U1372" i="6"/>
  <c r="U1373" i="6"/>
  <c r="U1374" i="6"/>
  <c r="U1375" i="6"/>
  <c r="U1376" i="6"/>
  <c r="U1377" i="6"/>
  <c r="U1378" i="6"/>
  <c r="U1379" i="6"/>
  <c r="U1380" i="6"/>
  <c r="U1381" i="6"/>
  <c r="U1382" i="6"/>
  <c r="U1383" i="6"/>
  <c r="U1384" i="6"/>
  <c r="U1385" i="6"/>
  <c r="U1386" i="6"/>
  <c r="U1387" i="6"/>
  <c r="U1388" i="6"/>
  <c r="U1389" i="6"/>
  <c r="U1390" i="6"/>
  <c r="U1391" i="6"/>
  <c r="U1392" i="6"/>
  <c r="U1393" i="6"/>
  <c r="U1394" i="6"/>
  <c r="U1395" i="6"/>
  <c r="U1396" i="6"/>
  <c r="U1397" i="6"/>
  <c r="U1398" i="6"/>
  <c r="U1399" i="6"/>
  <c r="U1400" i="6"/>
  <c r="U1401" i="6"/>
  <c r="U1402" i="6"/>
  <c r="U1403" i="6"/>
  <c r="U1404" i="6"/>
  <c r="U1405" i="6"/>
  <c r="U1406" i="6"/>
  <c r="U1407" i="6"/>
  <c r="U1408" i="6"/>
  <c r="U1409" i="6"/>
  <c r="U1410" i="6"/>
  <c r="U1411" i="6"/>
  <c r="U1412" i="6"/>
  <c r="U1413" i="6"/>
  <c r="U1414" i="6"/>
  <c r="U1415" i="6"/>
  <c r="U1416" i="6"/>
  <c r="U1417" i="6"/>
  <c r="U1418" i="6"/>
  <c r="U1419" i="6"/>
  <c r="U1420" i="6"/>
  <c r="U1421" i="6"/>
  <c r="U1422" i="6"/>
  <c r="U1423" i="6"/>
  <c r="U1424" i="6"/>
  <c r="U1425" i="6"/>
  <c r="U1426" i="6"/>
  <c r="U1427" i="6"/>
  <c r="U1428" i="6"/>
  <c r="U1429" i="6"/>
  <c r="U1430" i="6"/>
  <c r="U1431" i="6"/>
  <c r="U1432" i="6"/>
  <c r="U1433" i="6"/>
  <c r="U1434" i="6"/>
  <c r="U1435" i="6"/>
  <c r="U1436" i="6"/>
  <c r="U1437" i="6"/>
  <c r="U1438" i="6"/>
  <c r="U1439" i="6"/>
  <c r="U1440" i="6"/>
  <c r="U1441" i="6"/>
  <c r="U1442" i="6"/>
  <c r="U1443" i="6"/>
  <c r="U1444" i="6"/>
  <c r="U1445" i="6"/>
  <c r="U1446" i="6"/>
  <c r="U1447" i="6"/>
  <c r="U1448" i="6"/>
  <c r="U1449" i="6"/>
  <c r="U1450" i="6"/>
  <c r="U1451" i="6"/>
  <c r="U1452" i="6"/>
  <c r="U1453" i="6"/>
  <c r="U1454" i="6"/>
  <c r="U1455" i="6"/>
  <c r="U1456" i="6"/>
  <c r="U1457" i="6"/>
  <c r="U1458" i="6"/>
  <c r="U1459" i="6"/>
  <c r="U1460" i="6"/>
  <c r="U1461" i="6"/>
  <c r="U1462" i="6"/>
  <c r="U1463" i="6"/>
  <c r="U1464" i="6"/>
  <c r="U1465" i="6"/>
  <c r="U1466" i="6"/>
  <c r="U1467" i="6"/>
  <c r="U1468" i="6"/>
  <c r="U1469" i="6"/>
  <c r="U1470" i="6"/>
  <c r="U1471" i="6"/>
  <c r="U1472" i="6"/>
  <c r="U1473" i="6"/>
  <c r="U1474" i="6"/>
  <c r="U1475" i="6"/>
  <c r="U1476" i="6"/>
  <c r="U1477" i="6"/>
  <c r="U1478" i="6"/>
  <c r="U1479" i="6"/>
  <c r="U1480" i="6"/>
  <c r="U1481" i="6"/>
  <c r="U1482" i="6"/>
  <c r="U1483" i="6"/>
  <c r="U1484" i="6"/>
  <c r="U1485" i="6"/>
  <c r="U1486" i="6"/>
  <c r="U1487" i="6"/>
  <c r="U1488" i="6"/>
  <c r="U1489" i="6"/>
  <c r="U1490" i="6"/>
  <c r="U1491" i="6"/>
  <c r="U1492" i="6"/>
  <c r="U1493" i="6"/>
  <c r="U1494" i="6"/>
  <c r="U1495" i="6"/>
  <c r="U1496" i="6"/>
  <c r="U1497" i="6"/>
  <c r="U1498" i="6"/>
  <c r="U1499" i="6"/>
  <c r="U1500" i="6"/>
  <c r="U1501" i="6"/>
  <c r="U1502" i="6"/>
  <c r="U1503" i="6"/>
  <c r="U1504" i="6"/>
  <c r="U1505" i="6"/>
  <c r="U1506" i="6"/>
  <c r="U1507" i="6"/>
  <c r="U1508" i="6"/>
  <c r="U1509" i="6"/>
  <c r="U1510" i="6"/>
  <c r="U1511" i="6"/>
  <c r="U1512" i="6"/>
  <c r="U1513" i="6"/>
  <c r="U1514" i="6"/>
  <c r="U1515" i="6"/>
  <c r="U1516" i="6"/>
  <c r="U1517" i="6"/>
  <c r="U1518" i="6"/>
  <c r="U1519" i="6"/>
  <c r="U1520" i="6"/>
  <c r="U1521" i="6"/>
  <c r="U1522" i="6"/>
  <c r="U1523" i="6"/>
  <c r="U1524" i="6"/>
  <c r="U1525" i="6"/>
  <c r="U1526" i="6"/>
  <c r="U1527" i="6"/>
  <c r="U1528" i="6"/>
  <c r="U1529" i="6"/>
  <c r="U1530" i="6"/>
  <c r="U1531" i="6"/>
  <c r="U1532" i="6"/>
  <c r="U1533" i="6"/>
  <c r="U1534" i="6"/>
  <c r="U1535" i="6"/>
  <c r="U1536" i="6"/>
  <c r="U1537" i="6"/>
  <c r="U1538" i="6"/>
  <c r="U1539" i="6"/>
  <c r="U1540" i="6"/>
  <c r="U1541" i="6"/>
  <c r="U1542" i="6"/>
  <c r="U1543" i="6"/>
  <c r="U1544" i="6"/>
  <c r="U1545" i="6"/>
  <c r="U1546" i="6"/>
  <c r="U1547" i="6"/>
  <c r="U1548" i="6"/>
  <c r="U1549" i="6"/>
  <c r="U1550" i="6"/>
  <c r="U1551" i="6"/>
  <c r="U1552" i="6"/>
  <c r="U1553" i="6"/>
  <c r="U1554" i="6"/>
  <c r="U1555" i="6"/>
  <c r="U1556" i="6"/>
  <c r="U1557" i="6"/>
  <c r="U1558" i="6"/>
  <c r="U1559" i="6"/>
  <c r="U1560" i="6"/>
  <c r="U1561" i="6"/>
  <c r="U1562" i="6"/>
  <c r="U1563" i="6"/>
  <c r="U1564" i="6"/>
  <c r="U1565" i="6"/>
  <c r="U1566" i="6"/>
  <c r="U1567" i="6"/>
  <c r="U1568" i="6"/>
  <c r="U1569" i="6"/>
  <c r="U1570" i="6"/>
  <c r="U1571" i="6"/>
  <c r="U1572" i="6"/>
  <c r="U1573" i="6"/>
  <c r="U1574" i="6"/>
  <c r="U1575" i="6"/>
  <c r="U1576" i="6"/>
  <c r="U1577" i="6"/>
  <c r="U1578" i="6"/>
  <c r="U1579" i="6"/>
  <c r="U1580" i="6"/>
  <c r="U1581" i="6"/>
  <c r="U1582" i="6"/>
  <c r="U1583" i="6"/>
  <c r="U1584" i="6"/>
  <c r="U1585" i="6"/>
  <c r="U1586" i="6"/>
  <c r="U1587" i="6"/>
  <c r="U1588" i="6"/>
  <c r="U1589" i="6"/>
  <c r="U1590" i="6"/>
  <c r="U1591" i="6"/>
  <c r="U1592" i="6"/>
  <c r="U1593" i="6"/>
  <c r="U1594" i="6"/>
  <c r="U1595" i="6"/>
  <c r="U1596" i="6"/>
  <c r="U1597" i="6"/>
  <c r="U1598" i="6"/>
  <c r="U1599" i="6"/>
  <c r="U1600" i="6"/>
  <c r="U1601" i="6"/>
  <c r="U1602" i="6"/>
  <c r="U1603" i="6"/>
  <c r="U1604" i="6"/>
  <c r="U1605" i="6"/>
  <c r="U1606" i="6"/>
  <c r="U1607" i="6"/>
  <c r="U1608" i="6"/>
  <c r="U1609" i="6"/>
  <c r="U1610" i="6"/>
  <c r="U1611" i="6"/>
  <c r="U1612" i="6"/>
  <c r="U1613" i="6"/>
  <c r="U1614" i="6"/>
  <c r="U1615" i="6"/>
  <c r="U1616" i="6"/>
  <c r="U1617" i="6"/>
  <c r="U1618" i="6"/>
  <c r="U1619" i="6"/>
  <c r="U1620" i="6"/>
  <c r="U1621" i="6"/>
  <c r="U1622" i="6"/>
  <c r="U1623" i="6"/>
  <c r="U1624" i="6"/>
  <c r="U1625" i="6"/>
  <c r="U1626" i="6"/>
  <c r="U1627" i="6"/>
  <c r="U1628" i="6"/>
  <c r="U1629" i="6"/>
  <c r="U1630" i="6"/>
  <c r="U1631" i="6"/>
  <c r="U1632" i="6"/>
  <c r="U1633" i="6"/>
  <c r="U1634" i="6"/>
  <c r="U1635" i="6"/>
  <c r="U1636" i="6"/>
  <c r="U1637" i="6"/>
  <c r="U1638" i="6"/>
  <c r="U1639" i="6"/>
  <c r="U1640" i="6"/>
  <c r="U1641" i="6"/>
  <c r="U1642" i="6"/>
  <c r="U1643" i="6"/>
  <c r="U1644" i="6"/>
  <c r="U1645" i="6"/>
  <c r="U1646" i="6"/>
  <c r="U1647" i="6"/>
  <c r="U1648" i="6"/>
  <c r="U1649" i="6"/>
  <c r="U1650" i="6"/>
  <c r="U1651" i="6"/>
  <c r="U1652" i="6"/>
  <c r="U1653" i="6"/>
  <c r="U1654" i="6"/>
  <c r="U1655" i="6"/>
  <c r="U1656" i="6"/>
  <c r="U1657" i="6"/>
  <c r="U1658" i="6"/>
  <c r="U1659" i="6"/>
  <c r="U1660" i="6"/>
  <c r="U1661" i="6"/>
  <c r="U1662" i="6"/>
  <c r="U1663" i="6"/>
  <c r="U1664" i="6"/>
  <c r="U1665" i="6"/>
  <c r="U1666" i="6"/>
  <c r="U1667" i="6"/>
  <c r="U1668" i="6"/>
  <c r="U1669" i="6"/>
  <c r="U1670" i="6"/>
  <c r="U1671" i="6"/>
  <c r="U1672" i="6"/>
  <c r="U1673" i="6"/>
  <c r="U1674" i="6"/>
  <c r="U1675" i="6"/>
  <c r="U1676" i="6"/>
  <c r="U1677" i="6"/>
  <c r="U1678" i="6"/>
  <c r="U1679" i="6"/>
  <c r="U1680" i="6"/>
  <c r="U1681" i="6"/>
  <c r="U1682" i="6"/>
  <c r="U1683" i="6"/>
  <c r="U1684" i="6"/>
  <c r="U1685" i="6"/>
  <c r="U1686" i="6"/>
  <c r="U1687" i="6"/>
  <c r="U1688" i="6"/>
  <c r="U1689" i="6"/>
  <c r="U3304" i="6"/>
  <c r="U1691" i="6"/>
  <c r="U1692" i="6"/>
  <c r="U1693" i="6"/>
  <c r="U1694" i="6"/>
  <c r="U1695" i="6"/>
  <c r="U1696" i="6"/>
  <c r="U1697" i="6"/>
  <c r="U1698" i="6"/>
  <c r="U1699" i="6"/>
  <c r="U1700" i="6"/>
  <c r="U1701" i="6"/>
  <c r="U1702" i="6"/>
  <c r="U1703" i="6"/>
  <c r="U1704" i="6"/>
  <c r="U3305" i="6"/>
  <c r="U1706" i="6"/>
  <c r="U1707" i="6"/>
  <c r="U1708" i="6"/>
  <c r="U1709" i="6"/>
  <c r="U1710" i="6"/>
  <c r="U1711" i="6"/>
  <c r="U1712" i="6"/>
  <c r="U1713" i="6"/>
  <c r="U1714" i="6"/>
  <c r="U1715" i="6"/>
  <c r="U1716" i="6"/>
  <c r="U1717" i="6"/>
  <c r="U1718" i="6"/>
  <c r="U1719" i="6"/>
  <c r="U1720" i="6"/>
  <c r="U1721" i="6"/>
  <c r="U1722" i="6"/>
  <c r="U1723" i="6"/>
  <c r="U1724" i="6"/>
  <c r="U1725" i="6"/>
  <c r="U1726" i="6"/>
  <c r="U1727" i="6"/>
  <c r="U1728" i="6"/>
  <c r="U1729" i="6"/>
  <c r="U1730" i="6"/>
  <c r="U1731" i="6"/>
  <c r="U1732" i="6"/>
  <c r="U1733" i="6"/>
  <c r="U1734" i="6"/>
  <c r="U1735" i="6"/>
  <c r="U1736" i="6"/>
  <c r="U1737" i="6"/>
  <c r="U1738" i="6"/>
  <c r="U1739" i="6"/>
  <c r="U1740" i="6"/>
  <c r="U1741" i="6"/>
  <c r="U1742" i="6"/>
  <c r="U1743" i="6"/>
  <c r="U1744" i="6"/>
  <c r="U1745" i="6"/>
  <c r="U1746" i="6"/>
  <c r="U1747" i="6"/>
  <c r="U1748" i="6"/>
  <c r="U1749" i="6"/>
  <c r="U1750" i="6"/>
  <c r="U1751" i="6"/>
  <c r="U1752" i="6"/>
  <c r="U1753" i="6"/>
  <c r="U1754" i="6"/>
  <c r="U1755" i="6"/>
  <c r="U1756" i="6"/>
  <c r="U1757" i="6"/>
  <c r="U1758" i="6"/>
  <c r="U1759" i="6"/>
  <c r="U1760" i="6"/>
  <c r="U1761" i="6"/>
  <c r="U1762" i="6"/>
  <c r="U1763" i="6"/>
  <c r="U1764" i="6"/>
  <c r="U1765" i="6"/>
  <c r="U1766" i="6"/>
  <c r="U1767" i="6"/>
  <c r="U1768" i="6"/>
  <c r="U1769" i="6"/>
  <c r="U1770" i="6"/>
  <c r="U1771" i="6"/>
  <c r="U1772" i="6"/>
  <c r="U1773" i="6"/>
  <c r="U1774" i="6"/>
  <c r="U1775" i="6"/>
  <c r="U1776" i="6"/>
  <c r="U1777" i="6"/>
  <c r="U1778" i="6"/>
  <c r="U1779" i="6"/>
  <c r="U1780" i="6"/>
  <c r="U1781" i="6"/>
  <c r="U1782" i="6"/>
  <c r="U1783" i="6"/>
  <c r="U1784" i="6"/>
  <c r="U1785" i="6"/>
  <c r="U1786" i="6"/>
  <c r="U1787" i="6"/>
  <c r="U1788" i="6"/>
  <c r="U1789" i="6"/>
  <c r="U1790" i="6"/>
  <c r="U1791" i="6"/>
  <c r="U1792" i="6"/>
  <c r="U1793" i="6"/>
  <c r="U1794" i="6"/>
  <c r="U1795" i="6"/>
  <c r="U1796" i="6"/>
  <c r="U1797" i="6"/>
  <c r="U1798" i="6"/>
  <c r="U1799" i="6"/>
  <c r="U1800" i="6"/>
  <c r="U1801" i="6"/>
  <c r="U1802" i="6"/>
  <c r="U1803" i="6"/>
  <c r="U1804" i="6"/>
  <c r="U1805" i="6"/>
  <c r="U1806" i="6"/>
  <c r="U1807" i="6"/>
  <c r="U1808" i="6"/>
  <c r="U1809" i="6"/>
  <c r="U1810" i="6"/>
  <c r="U1811" i="6"/>
  <c r="U1812" i="6"/>
  <c r="U1813" i="6"/>
  <c r="U1814" i="6"/>
  <c r="U1815" i="6"/>
  <c r="U1816" i="6"/>
  <c r="U1817" i="6"/>
  <c r="U1818" i="6"/>
  <c r="U1819" i="6"/>
  <c r="U1820" i="6"/>
  <c r="U1821" i="6"/>
  <c r="U1822" i="6"/>
  <c r="U1823" i="6"/>
  <c r="U1824" i="6"/>
  <c r="U1825" i="6"/>
  <c r="U1826" i="6"/>
  <c r="U1827" i="6"/>
  <c r="U1828" i="6"/>
  <c r="U1829" i="6"/>
  <c r="U1830" i="6"/>
  <c r="U1831" i="6"/>
  <c r="U1832" i="6"/>
  <c r="U1833" i="6"/>
  <c r="U1834" i="6"/>
  <c r="U1835" i="6"/>
  <c r="U1836" i="6"/>
  <c r="U1837" i="6"/>
  <c r="U1838" i="6"/>
  <c r="U1839" i="6"/>
  <c r="U1840" i="6"/>
  <c r="U1841" i="6"/>
  <c r="U1842" i="6"/>
  <c r="U1843" i="6"/>
  <c r="U1844" i="6"/>
  <c r="U1845" i="6"/>
  <c r="U1846" i="6"/>
  <c r="U1847" i="6"/>
  <c r="U1848" i="6"/>
  <c r="U1849" i="6"/>
  <c r="U1850" i="6"/>
  <c r="U1851" i="6"/>
  <c r="U1852" i="6"/>
  <c r="U1853" i="6"/>
  <c r="U1854" i="6"/>
  <c r="U1855" i="6"/>
  <c r="U1856" i="6"/>
  <c r="U1857" i="6"/>
  <c r="U1858" i="6"/>
  <c r="U1859" i="6"/>
  <c r="U1860" i="6"/>
  <c r="U1861" i="6"/>
  <c r="U1862" i="6"/>
  <c r="U1863" i="6"/>
  <c r="U1864" i="6"/>
  <c r="U1865" i="6"/>
  <c r="U1866" i="6"/>
  <c r="U1867" i="6"/>
  <c r="U1868" i="6"/>
  <c r="U1869" i="6"/>
  <c r="U1870" i="6"/>
  <c r="U1871" i="6"/>
  <c r="U1872" i="6"/>
  <c r="U1873" i="6"/>
  <c r="U1874" i="6"/>
  <c r="U1875" i="6"/>
  <c r="U1876" i="6"/>
  <c r="U1877" i="6"/>
  <c r="U1878" i="6"/>
  <c r="U1879" i="6"/>
  <c r="U1880" i="6"/>
  <c r="U1881" i="6"/>
  <c r="U1882" i="6"/>
  <c r="U1883" i="6"/>
  <c r="U1884" i="6"/>
  <c r="U1885" i="6"/>
  <c r="U1886" i="6"/>
  <c r="U1887" i="6"/>
  <c r="U1888" i="6"/>
  <c r="U1889" i="6"/>
  <c r="U1890" i="6"/>
  <c r="U1891" i="6"/>
  <c r="U1892" i="6"/>
  <c r="U1893" i="6"/>
  <c r="U1894" i="6"/>
  <c r="U1895" i="6"/>
  <c r="U1896" i="6"/>
  <c r="U1897" i="6"/>
  <c r="U1898" i="6"/>
  <c r="U1899" i="6"/>
  <c r="U1900" i="6"/>
  <c r="U1901" i="6"/>
  <c r="U1902" i="6"/>
  <c r="U1903" i="6"/>
  <c r="U1904" i="6"/>
  <c r="U1905" i="6"/>
  <c r="U1906" i="6"/>
  <c r="U1907" i="6"/>
  <c r="U1908" i="6"/>
  <c r="U1909" i="6"/>
  <c r="U1910" i="6"/>
  <c r="U1911" i="6"/>
  <c r="U1912" i="6"/>
  <c r="U1913" i="6"/>
  <c r="U1914" i="6"/>
  <c r="U1915" i="6"/>
  <c r="U1916" i="6"/>
  <c r="U1917" i="6"/>
  <c r="U1918" i="6"/>
  <c r="U1919" i="6"/>
  <c r="U1920" i="6"/>
  <c r="U1921" i="6"/>
  <c r="U1922" i="6"/>
  <c r="U1923" i="6"/>
  <c r="U1924" i="6"/>
  <c r="U1925" i="6"/>
  <c r="U1926" i="6"/>
  <c r="U1927" i="6"/>
  <c r="U1928" i="6"/>
  <c r="U1929" i="6"/>
  <c r="U1930" i="6"/>
  <c r="U1931" i="6"/>
  <c r="U1932" i="6"/>
  <c r="U1933" i="6"/>
  <c r="U1934" i="6"/>
  <c r="U1935" i="6"/>
  <c r="U1936" i="6"/>
  <c r="U1937" i="6"/>
  <c r="U1938" i="6"/>
  <c r="U1939" i="6"/>
  <c r="U1940" i="6"/>
  <c r="U1941" i="6"/>
  <c r="U1942" i="6"/>
  <c r="U1943" i="6"/>
  <c r="U1944" i="6"/>
  <c r="U1945" i="6"/>
  <c r="U1946" i="6"/>
  <c r="U1947" i="6"/>
  <c r="U1948" i="6"/>
  <c r="U1949" i="6"/>
  <c r="U1950" i="6"/>
  <c r="U1951" i="6"/>
  <c r="U1952" i="6"/>
  <c r="U1953" i="6"/>
  <c r="U1954" i="6"/>
  <c r="U1955" i="6"/>
  <c r="U1956" i="6"/>
  <c r="U1957" i="6"/>
  <c r="U1958" i="6"/>
  <c r="U1959" i="6"/>
  <c r="U1960" i="6"/>
  <c r="U1961" i="6"/>
  <c r="U1962" i="6"/>
  <c r="U1963" i="6"/>
  <c r="U1964" i="6"/>
  <c r="U1965" i="6"/>
  <c r="U1966" i="6"/>
  <c r="U1967" i="6"/>
  <c r="U1968" i="6"/>
  <c r="U1969" i="6"/>
  <c r="U1970" i="6"/>
  <c r="U1971" i="6"/>
  <c r="U1972" i="6"/>
  <c r="U1973" i="6"/>
  <c r="U1974" i="6"/>
  <c r="U1975" i="6"/>
  <c r="U1976" i="6"/>
  <c r="U1977" i="6"/>
  <c r="U1978" i="6"/>
  <c r="U1979" i="6"/>
  <c r="U1980" i="6"/>
  <c r="U1981" i="6"/>
  <c r="U1982" i="6"/>
  <c r="U1983" i="6"/>
  <c r="U1984" i="6"/>
  <c r="U1985" i="6"/>
  <c r="U1986" i="6"/>
  <c r="U1987" i="6"/>
  <c r="U1988" i="6"/>
  <c r="U1989" i="6"/>
  <c r="U1990" i="6"/>
  <c r="U1991" i="6"/>
  <c r="U1992" i="6"/>
  <c r="U1993" i="6"/>
  <c r="U1994" i="6"/>
  <c r="U1995" i="6"/>
  <c r="U1996" i="6"/>
  <c r="U1997" i="6"/>
  <c r="U1998" i="6"/>
  <c r="U1999" i="6"/>
  <c r="U2000" i="6"/>
  <c r="U2001" i="6"/>
  <c r="U2002" i="6"/>
  <c r="U2003" i="6"/>
  <c r="U2004" i="6"/>
  <c r="U2005" i="6"/>
  <c r="U2006" i="6"/>
  <c r="U2007" i="6"/>
  <c r="U2008" i="6"/>
  <c r="U2009" i="6"/>
  <c r="U2010" i="6"/>
  <c r="U2011" i="6"/>
  <c r="U2012" i="6"/>
  <c r="U2013" i="6"/>
  <c r="U2014" i="6"/>
  <c r="U2015" i="6"/>
  <c r="U2016" i="6"/>
  <c r="U2017" i="6"/>
  <c r="U2018" i="6"/>
  <c r="U2019" i="6"/>
  <c r="U2020" i="6"/>
  <c r="U2021" i="6"/>
  <c r="U2022" i="6"/>
  <c r="U2023" i="6"/>
  <c r="U2024" i="6"/>
  <c r="U2025" i="6"/>
  <c r="U2026" i="6"/>
  <c r="U2027" i="6"/>
  <c r="U2028" i="6"/>
  <c r="U2029" i="6"/>
  <c r="U2030" i="6"/>
  <c r="U2031" i="6"/>
  <c r="U2032" i="6"/>
  <c r="U2033" i="6"/>
  <c r="U2034" i="6"/>
  <c r="U2035" i="6"/>
  <c r="U2036" i="6"/>
  <c r="U2037" i="6"/>
  <c r="U2038" i="6"/>
  <c r="U2039" i="6"/>
  <c r="U2040" i="6"/>
  <c r="U2041" i="6"/>
  <c r="U2042" i="6"/>
  <c r="U2043" i="6"/>
  <c r="U2044" i="6"/>
  <c r="U2045" i="6"/>
  <c r="U2046" i="6"/>
  <c r="U2047" i="6"/>
  <c r="U2048" i="6"/>
  <c r="U2049" i="6"/>
  <c r="U2050" i="6"/>
  <c r="U2051" i="6"/>
  <c r="U2052" i="6"/>
  <c r="U2053" i="6"/>
  <c r="U2054" i="6"/>
  <c r="U2055" i="6"/>
  <c r="U2056" i="6"/>
  <c r="U2057" i="6"/>
  <c r="U2058" i="6"/>
  <c r="U2059" i="6"/>
  <c r="U2060" i="6"/>
  <c r="U2061" i="6"/>
  <c r="U2062" i="6"/>
  <c r="U2063" i="6"/>
  <c r="U2064" i="6"/>
  <c r="U2065" i="6"/>
  <c r="U2066" i="6"/>
  <c r="U2067" i="6"/>
  <c r="U2068" i="6"/>
  <c r="U2069" i="6"/>
  <c r="U2070" i="6"/>
  <c r="U2071" i="6"/>
  <c r="U2072" i="6"/>
  <c r="U2073" i="6"/>
  <c r="U2074" i="6"/>
  <c r="U2075" i="6"/>
  <c r="U2076" i="6"/>
  <c r="U2077" i="6"/>
  <c r="U2078" i="6"/>
  <c r="U2079" i="6"/>
  <c r="U2080" i="6"/>
  <c r="U2081" i="6"/>
  <c r="U2082" i="6"/>
  <c r="U2083" i="6"/>
  <c r="U2084" i="6"/>
  <c r="U2085" i="6"/>
  <c r="U2086" i="6"/>
  <c r="U2087" i="6"/>
  <c r="U2088" i="6"/>
  <c r="U2089" i="6"/>
  <c r="U2090" i="6"/>
  <c r="U2091" i="6"/>
  <c r="U2092" i="6"/>
  <c r="U2093" i="6"/>
  <c r="U2094" i="6"/>
  <c r="U2095" i="6"/>
  <c r="U2096" i="6"/>
  <c r="U2097" i="6"/>
  <c r="U2098" i="6"/>
  <c r="U2099" i="6"/>
  <c r="U2100" i="6"/>
  <c r="U2101" i="6"/>
  <c r="U2102" i="6"/>
  <c r="U2103" i="6"/>
  <c r="U2104" i="6"/>
  <c r="U2105" i="6"/>
  <c r="U2106" i="6"/>
  <c r="U2107" i="6"/>
  <c r="U2108" i="6"/>
  <c r="U2109" i="6"/>
  <c r="U2110" i="6"/>
  <c r="U2111" i="6"/>
  <c r="U2112" i="6"/>
  <c r="U2113" i="6"/>
  <c r="U2114" i="6"/>
  <c r="U2115" i="6"/>
  <c r="U2116" i="6"/>
  <c r="U2117" i="6"/>
  <c r="U2118" i="6"/>
  <c r="U2119" i="6"/>
  <c r="U2120" i="6"/>
  <c r="U2121" i="6"/>
  <c r="U2122" i="6"/>
  <c r="U2123" i="6"/>
  <c r="U2124" i="6"/>
  <c r="U2125" i="6"/>
  <c r="U2126" i="6"/>
  <c r="U2127" i="6"/>
  <c r="U2128" i="6"/>
  <c r="U2129" i="6"/>
  <c r="U2130" i="6"/>
  <c r="U2131" i="6"/>
  <c r="U2132" i="6"/>
  <c r="U2133" i="6"/>
  <c r="U2134" i="6"/>
  <c r="U2135" i="6"/>
  <c r="U2136" i="6"/>
  <c r="U2137" i="6"/>
  <c r="U2138" i="6"/>
  <c r="U2139" i="6"/>
  <c r="U2140" i="6"/>
  <c r="U2141" i="6"/>
  <c r="U2142" i="6"/>
  <c r="U2143" i="6"/>
  <c r="U2144" i="6"/>
  <c r="U2145" i="6"/>
  <c r="U2146" i="6"/>
  <c r="U2147" i="6"/>
  <c r="U2148" i="6"/>
  <c r="U2149" i="6"/>
  <c r="U2150" i="6"/>
  <c r="U2151" i="6"/>
  <c r="U2152" i="6"/>
  <c r="U2153" i="6"/>
  <c r="U2154" i="6"/>
  <c r="U2155" i="6"/>
  <c r="U2156" i="6"/>
  <c r="U2157" i="6"/>
  <c r="U2158" i="6"/>
  <c r="U2159" i="6"/>
  <c r="U2160" i="6"/>
  <c r="U2161" i="6"/>
  <c r="U2162" i="6"/>
  <c r="U2163" i="6"/>
  <c r="U2164" i="6"/>
  <c r="U2165" i="6"/>
  <c r="U2166" i="6"/>
  <c r="U2167" i="6"/>
  <c r="U2168" i="6"/>
  <c r="U2169" i="6"/>
  <c r="U2170" i="6"/>
  <c r="U2171" i="6"/>
  <c r="U2172" i="6"/>
  <c r="U2173" i="6"/>
  <c r="U2174" i="6"/>
  <c r="U2175" i="6"/>
  <c r="U2176" i="6"/>
  <c r="U2177" i="6"/>
  <c r="U2178" i="6"/>
  <c r="U2179" i="6"/>
  <c r="U2180" i="6"/>
  <c r="U2181" i="6"/>
  <c r="U2182" i="6"/>
  <c r="U2183" i="6"/>
  <c r="U2184" i="6"/>
  <c r="U2185" i="6"/>
  <c r="U2186" i="6"/>
  <c r="U2187" i="6"/>
  <c r="U2188" i="6"/>
  <c r="U2189" i="6"/>
  <c r="U2190" i="6"/>
  <c r="U2191" i="6"/>
  <c r="U2192" i="6"/>
  <c r="U2193" i="6"/>
  <c r="U2194" i="6"/>
  <c r="U2195" i="6"/>
  <c r="U2196" i="6"/>
  <c r="U2197" i="6"/>
  <c r="U2198" i="6"/>
  <c r="U2199" i="6"/>
  <c r="U2200" i="6"/>
  <c r="U2201" i="6"/>
  <c r="U2202" i="6"/>
  <c r="U2203" i="6"/>
  <c r="U2204" i="6"/>
  <c r="U2205" i="6"/>
  <c r="U2206" i="6"/>
  <c r="U2207" i="6"/>
  <c r="U2208" i="6"/>
  <c r="U2209" i="6"/>
  <c r="U2210" i="6"/>
  <c r="U2211" i="6"/>
  <c r="U2212" i="6"/>
  <c r="U2213" i="6"/>
  <c r="U2214" i="6"/>
  <c r="U2215" i="6"/>
  <c r="U2216" i="6"/>
  <c r="U2217" i="6"/>
  <c r="U2218" i="6"/>
  <c r="U2219" i="6"/>
  <c r="U2220" i="6"/>
  <c r="U2221" i="6"/>
  <c r="U2222" i="6"/>
  <c r="U2223" i="6"/>
  <c r="U2224" i="6"/>
  <c r="U2225" i="6"/>
  <c r="U2226" i="6"/>
  <c r="U2227" i="6"/>
  <c r="U2228" i="6"/>
  <c r="U2229" i="6"/>
  <c r="U2230" i="6"/>
  <c r="U2231" i="6"/>
  <c r="U2232" i="6"/>
  <c r="U2233" i="6"/>
  <c r="U2234" i="6"/>
  <c r="U2235" i="6"/>
  <c r="U2236" i="6"/>
  <c r="U2237" i="6"/>
  <c r="U2238" i="6"/>
  <c r="U2239" i="6"/>
  <c r="U2240" i="6"/>
  <c r="U2241" i="6"/>
  <c r="U2242" i="6"/>
  <c r="U2243" i="6"/>
  <c r="U2244" i="6"/>
  <c r="U2245" i="6"/>
  <c r="U2246" i="6"/>
  <c r="U2247" i="6"/>
  <c r="U2248" i="6"/>
  <c r="U2249" i="6"/>
  <c r="U2250" i="6"/>
  <c r="U2251" i="6"/>
  <c r="U2252" i="6"/>
  <c r="U2253" i="6"/>
  <c r="U2254" i="6"/>
  <c r="U2255" i="6"/>
  <c r="U2256" i="6"/>
  <c r="U2257" i="6"/>
  <c r="U2258" i="6"/>
  <c r="U2259" i="6"/>
  <c r="U2260" i="6"/>
  <c r="U2261" i="6"/>
  <c r="U2262" i="6"/>
  <c r="U2263" i="6"/>
  <c r="U2264" i="6"/>
  <c r="U2265" i="6"/>
  <c r="U2266" i="6"/>
  <c r="U2267" i="6"/>
  <c r="U2268" i="6"/>
  <c r="U2269" i="6"/>
  <c r="U2270" i="6"/>
  <c r="U2271" i="6"/>
  <c r="U2272" i="6"/>
  <c r="U2273" i="6"/>
  <c r="U2274" i="6"/>
  <c r="U2275" i="6"/>
  <c r="U2276" i="6"/>
  <c r="U2277" i="6"/>
  <c r="U2278" i="6"/>
  <c r="U2279" i="6"/>
  <c r="U2280" i="6"/>
  <c r="U2281" i="6"/>
  <c r="U2282" i="6"/>
  <c r="U2283" i="6"/>
  <c r="U2284" i="6"/>
  <c r="U2285" i="6"/>
  <c r="U2286" i="6"/>
  <c r="U2287" i="6"/>
  <c r="U2288" i="6"/>
  <c r="U2289" i="6"/>
  <c r="U2290" i="6"/>
  <c r="U2291" i="6"/>
  <c r="U2292" i="6"/>
  <c r="U2293" i="6"/>
  <c r="U2294" i="6"/>
  <c r="U2295" i="6"/>
  <c r="U2296" i="6"/>
  <c r="U2297" i="6"/>
  <c r="U2298" i="6"/>
  <c r="U2299" i="6"/>
  <c r="U2300" i="6"/>
  <c r="U2301" i="6"/>
  <c r="U2302" i="6"/>
  <c r="U2303" i="6"/>
  <c r="U2304" i="6"/>
  <c r="U2305" i="6"/>
  <c r="U2306" i="6"/>
  <c r="U2307" i="6"/>
  <c r="U2308" i="6"/>
  <c r="U2309" i="6"/>
  <c r="U2310" i="6"/>
  <c r="U2311" i="6"/>
  <c r="U2312" i="6"/>
  <c r="U2313" i="6"/>
  <c r="U2314" i="6"/>
  <c r="U2315" i="6"/>
  <c r="U2316" i="6"/>
  <c r="U2317" i="6"/>
  <c r="U2318" i="6"/>
  <c r="U2319" i="6"/>
  <c r="U2320" i="6"/>
  <c r="U2321" i="6"/>
  <c r="U2322" i="6"/>
  <c r="U2323" i="6"/>
  <c r="U2324" i="6"/>
  <c r="U2325" i="6"/>
  <c r="U2326" i="6"/>
  <c r="U2327" i="6"/>
  <c r="U2328" i="6"/>
  <c r="U2329" i="6"/>
  <c r="U2330" i="6"/>
  <c r="U2331" i="6"/>
  <c r="U2332" i="6"/>
  <c r="U2333" i="6"/>
  <c r="U2334" i="6"/>
  <c r="U2335" i="6"/>
  <c r="U2336" i="6"/>
  <c r="U2337" i="6"/>
  <c r="U2338" i="6"/>
  <c r="U2339" i="6"/>
  <c r="U2340" i="6"/>
  <c r="U2341" i="6"/>
  <c r="U2342" i="6"/>
  <c r="U2343" i="6"/>
  <c r="U2344" i="6"/>
  <c r="U2345" i="6"/>
  <c r="U2346" i="6"/>
  <c r="U2347" i="6"/>
  <c r="U2348" i="6"/>
  <c r="U2349" i="6"/>
  <c r="U2350" i="6"/>
  <c r="U2351" i="6"/>
  <c r="U2352" i="6"/>
  <c r="U2353" i="6"/>
  <c r="U2354" i="6"/>
  <c r="U2355" i="6"/>
  <c r="U2356" i="6"/>
  <c r="U2357" i="6"/>
  <c r="U2358" i="6"/>
  <c r="U2359" i="6"/>
  <c r="U2360" i="6"/>
  <c r="U2361" i="6"/>
  <c r="U2362" i="6"/>
  <c r="U2363" i="6"/>
  <c r="U2364" i="6"/>
  <c r="U2365" i="6"/>
  <c r="U2366" i="6"/>
  <c r="U2367" i="6"/>
  <c r="U2368" i="6"/>
  <c r="U2369" i="6"/>
  <c r="U2370" i="6"/>
  <c r="U2371" i="6"/>
  <c r="U2372" i="6"/>
  <c r="U2373" i="6"/>
  <c r="U2374" i="6"/>
  <c r="U2375" i="6"/>
  <c r="U2376" i="6"/>
  <c r="U2377" i="6"/>
  <c r="U2378" i="6"/>
  <c r="U2379" i="6"/>
  <c r="U2380" i="6"/>
  <c r="U2381" i="6"/>
  <c r="U2382" i="6"/>
  <c r="U2383" i="6"/>
  <c r="U2384" i="6"/>
  <c r="U2385" i="6"/>
  <c r="U2386" i="6"/>
  <c r="U2387" i="6"/>
  <c r="U2388" i="6"/>
  <c r="U2389" i="6"/>
  <c r="U2390" i="6"/>
  <c r="U2391" i="6"/>
  <c r="U2392" i="6"/>
  <c r="U2393" i="6"/>
  <c r="U2394" i="6"/>
  <c r="U2395" i="6"/>
  <c r="U2396" i="6"/>
  <c r="U2397" i="6"/>
  <c r="U2398" i="6"/>
  <c r="U2399" i="6"/>
  <c r="U2400" i="6"/>
  <c r="U2401" i="6"/>
  <c r="U2402" i="6"/>
  <c r="U2403" i="6"/>
  <c r="U2404" i="6"/>
  <c r="U2405" i="6"/>
  <c r="U2406" i="6"/>
  <c r="U2407" i="6"/>
  <c r="U2408" i="6"/>
  <c r="U2409" i="6"/>
  <c r="U2410" i="6"/>
  <c r="U2411" i="6"/>
  <c r="U2412" i="6"/>
  <c r="U2413" i="6"/>
  <c r="U2414" i="6"/>
  <c r="U2415" i="6"/>
  <c r="U2416" i="6"/>
  <c r="U2417" i="6"/>
  <c r="U2418" i="6"/>
  <c r="U2419" i="6"/>
  <c r="U2420" i="6"/>
  <c r="U2421" i="6"/>
  <c r="U2422" i="6"/>
  <c r="U2423" i="6"/>
  <c r="U2424" i="6"/>
  <c r="U2425" i="6"/>
  <c r="U2426" i="6"/>
  <c r="U2427" i="6"/>
  <c r="U2428" i="6"/>
  <c r="U2429" i="6"/>
  <c r="U2430" i="6"/>
  <c r="U2431" i="6"/>
  <c r="U2432" i="6"/>
  <c r="U2433" i="6"/>
  <c r="U2434" i="6"/>
  <c r="U2435" i="6"/>
  <c r="U2436" i="6"/>
  <c r="U2437" i="6"/>
  <c r="U2438" i="6"/>
  <c r="U2439" i="6"/>
  <c r="U2440" i="6"/>
  <c r="U2441" i="6"/>
  <c r="U2442" i="6"/>
  <c r="U2443" i="6"/>
  <c r="U2444" i="6"/>
  <c r="U2445" i="6"/>
  <c r="U2446" i="6"/>
  <c r="U2447" i="6"/>
  <c r="U2448" i="6"/>
  <c r="U2449" i="6"/>
  <c r="U2450" i="6"/>
  <c r="U2451" i="6"/>
  <c r="U2452" i="6"/>
  <c r="U2453" i="6"/>
  <c r="U2454" i="6"/>
  <c r="U2455" i="6"/>
  <c r="U2456" i="6"/>
  <c r="U2457" i="6"/>
  <c r="U2458" i="6"/>
  <c r="U2459" i="6"/>
  <c r="U2460" i="6"/>
  <c r="U2461" i="6"/>
  <c r="U2462" i="6"/>
  <c r="U2463" i="6"/>
  <c r="U2464" i="6"/>
  <c r="U2465" i="6"/>
  <c r="U2466" i="6"/>
  <c r="U2467" i="6"/>
  <c r="U2468" i="6"/>
  <c r="U2469" i="6"/>
  <c r="U2470" i="6"/>
  <c r="U2471" i="6"/>
  <c r="U2472" i="6"/>
  <c r="U2473" i="6"/>
  <c r="U2474" i="6"/>
  <c r="U2475" i="6"/>
  <c r="U2476" i="6"/>
  <c r="U2477" i="6"/>
  <c r="U2478" i="6"/>
  <c r="U2479" i="6"/>
  <c r="U2480" i="6"/>
  <c r="U2481" i="6"/>
  <c r="U2482" i="6"/>
  <c r="U2483" i="6"/>
  <c r="U2484" i="6"/>
  <c r="U2485" i="6"/>
  <c r="U2486" i="6"/>
  <c r="U2494" i="6"/>
  <c r="U2506" i="6"/>
  <c r="U2507" i="6"/>
  <c r="U2508" i="6"/>
  <c r="U2491" i="6"/>
  <c r="U1705" i="6"/>
  <c r="U894" i="6"/>
  <c r="U2493" i="6"/>
  <c r="U2495" i="6"/>
  <c r="U2496" i="6"/>
  <c r="U2497" i="6"/>
  <c r="U2498" i="6"/>
  <c r="U2499" i="6"/>
  <c r="U2500" i="6"/>
  <c r="U2501" i="6"/>
  <c r="U2502" i="6"/>
  <c r="U2503" i="6"/>
  <c r="U2504" i="6"/>
  <c r="U2505" i="6"/>
  <c r="U2509" i="6"/>
  <c r="U2513" i="6"/>
  <c r="U2490" i="6"/>
  <c r="U2487" i="6"/>
  <c r="U2510" i="6"/>
  <c r="U2511" i="6"/>
  <c r="U2512" i="6"/>
  <c r="U2514" i="6"/>
  <c r="U2515" i="6"/>
  <c r="U2520" i="6"/>
  <c r="U2516" i="6"/>
  <c r="U2517" i="6"/>
  <c r="U2518" i="6"/>
  <c r="U2519" i="6"/>
  <c r="U2521" i="6"/>
  <c r="U2522" i="6"/>
  <c r="U2524" i="6"/>
  <c r="U2523" i="6"/>
  <c r="U2525" i="6"/>
  <c r="U2526" i="6"/>
  <c r="U2528" i="6"/>
  <c r="U2527" i="6"/>
  <c r="U2492" i="6"/>
  <c r="U2529" i="6"/>
  <c r="U2530" i="6"/>
  <c r="U2531" i="6"/>
  <c r="U2532" i="6"/>
  <c r="U2533" i="6"/>
  <c r="U2534" i="6"/>
  <c r="U2535" i="6"/>
  <c r="U2536" i="6"/>
  <c r="U2537" i="6"/>
  <c r="U2538" i="6"/>
  <c r="U2539" i="6"/>
  <c r="U2540" i="6"/>
  <c r="U2541" i="6"/>
  <c r="U2542" i="6"/>
  <c r="U2543" i="6"/>
  <c r="U2544" i="6"/>
  <c r="U2545" i="6"/>
  <c r="U2546" i="6"/>
  <c r="U2547" i="6"/>
  <c r="U2548" i="6"/>
  <c r="U2549" i="6"/>
  <c r="U2550" i="6"/>
  <c r="U2551" i="6"/>
  <c r="U2552" i="6"/>
  <c r="U2553" i="6"/>
  <c r="U2554" i="6"/>
  <c r="U2555" i="6"/>
  <c r="U2556" i="6"/>
  <c r="U2557" i="6"/>
  <c r="U2558" i="6"/>
  <c r="U2559" i="6"/>
  <c r="U2560" i="6"/>
  <c r="U2561" i="6"/>
  <c r="U2562" i="6"/>
  <c r="U2563" i="6"/>
  <c r="U2564" i="6"/>
  <c r="U2565" i="6"/>
  <c r="U2566" i="6"/>
  <c r="U2567" i="6"/>
  <c r="U2568" i="6"/>
  <c r="U2569" i="6"/>
  <c r="U2570" i="6"/>
  <c r="U2571" i="6"/>
  <c r="U2572" i="6"/>
  <c r="U2573" i="6"/>
  <c r="U2574" i="6"/>
  <c r="U2575" i="6"/>
  <c r="U2576" i="6"/>
  <c r="U2577" i="6"/>
  <c r="U2578" i="6"/>
  <c r="U2579" i="6"/>
  <c r="U2580" i="6"/>
  <c r="U2581" i="6"/>
  <c r="U2582" i="6"/>
  <c r="U2583" i="6"/>
  <c r="U2584" i="6"/>
  <c r="U2585" i="6"/>
  <c r="U2586" i="6"/>
  <c r="U2587" i="6"/>
  <c r="U2588" i="6"/>
  <c r="U2589" i="6"/>
  <c r="U2590" i="6"/>
  <c r="U2591" i="6"/>
  <c r="U2592" i="6"/>
  <c r="U2593" i="6"/>
  <c r="U2594" i="6"/>
  <c r="U2595" i="6"/>
  <c r="U2596" i="6"/>
  <c r="U2597" i="6"/>
  <c r="U2598" i="6"/>
  <c r="U2599" i="6"/>
  <c r="U2600" i="6"/>
  <c r="U2601" i="6"/>
  <c r="U2602" i="6"/>
  <c r="U2603" i="6"/>
  <c r="U2604" i="6"/>
  <c r="U2605" i="6"/>
  <c r="U2606" i="6"/>
  <c r="U2607" i="6"/>
  <c r="U2608" i="6"/>
  <c r="U2609" i="6"/>
  <c r="U2610" i="6"/>
  <c r="U2611" i="6"/>
  <c r="U2612" i="6"/>
  <c r="U2613" i="6"/>
  <c r="U2614" i="6"/>
  <c r="U2615" i="6"/>
  <c r="U2616" i="6"/>
  <c r="U2617" i="6"/>
  <c r="U2618" i="6"/>
  <c r="U2619" i="6"/>
  <c r="U2620" i="6"/>
  <c r="U2621" i="6"/>
  <c r="U2622" i="6"/>
  <c r="U2623" i="6"/>
  <c r="U2624" i="6"/>
  <c r="U2625" i="6"/>
  <c r="U2626" i="6"/>
  <c r="U2627" i="6"/>
  <c r="U2628" i="6"/>
  <c r="U2629" i="6"/>
  <c r="U2630" i="6"/>
  <c r="U2631" i="6"/>
  <c r="U2632" i="6"/>
  <c r="U2633" i="6"/>
  <c r="U2634" i="6"/>
  <c r="U2635" i="6"/>
  <c r="U2636" i="6"/>
  <c r="U2637" i="6"/>
  <c r="U2638" i="6"/>
  <c r="U2639" i="6"/>
  <c r="U2640" i="6"/>
  <c r="U2641" i="6"/>
  <c r="U2642" i="6"/>
  <c r="U2643" i="6"/>
  <c r="U2644" i="6"/>
  <c r="U2645" i="6"/>
  <c r="U2646" i="6"/>
  <c r="U2647" i="6"/>
  <c r="U2648" i="6"/>
  <c r="U2649" i="6"/>
  <c r="U2650" i="6"/>
  <c r="U2651" i="6"/>
  <c r="U2652" i="6"/>
  <c r="U2653" i="6"/>
  <c r="U2654" i="6"/>
  <c r="U2655" i="6"/>
  <c r="U2656" i="6"/>
  <c r="U2657" i="6"/>
  <c r="U2658" i="6"/>
  <c r="U2659" i="6"/>
  <c r="U2660" i="6"/>
  <c r="U2661" i="6"/>
  <c r="U2662" i="6"/>
  <c r="U2663" i="6"/>
  <c r="U2664" i="6"/>
  <c r="U2665" i="6"/>
  <c r="U2666" i="6"/>
  <c r="U2667" i="6"/>
  <c r="U2668" i="6"/>
  <c r="U2669" i="6"/>
  <c r="U2670" i="6"/>
  <c r="U2671" i="6"/>
  <c r="U2672" i="6"/>
  <c r="U2673" i="6"/>
  <c r="U2674" i="6"/>
  <c r="U2675" i="6"/>
  <c r="U2676" i="6"/>
  <c r="U2677" i="6"/>
  <c r="U2678" i="6"/>
  <c r="U2679" i="6"/>
  <c r="U2680" i="6"/>
  <c r="U2681" i="6"/>
  <c r="U2682" i="6"/>
  <c r="U2683" i="6"/>
  <c r="U2684" i="6"/>
  <c r="U2685" i="6"/>
  <c r="U2686" i="6"/>
  <c r="U2687" i="6"/>
  <c r="U2688" i="6"/>
  <c r="U2689" i="6"/>
  <c r="U2690" i="6"/>
  <c r="U2691" i="6"/>
  <c r="U2692" i="6"/>
  <c r="U2693" i="6"/>
  <c r="U2694" i="6"/>
  <c r="U2695" i="6"/>
  <c r="U2696" i="6"/>
  <c r="U2697" i="6"/>
  <c r="U2698" i="6"/>
  <c r="U2699" i="6"/>
  <c r="U2700" i="6"/>
  <c r="U2701" i="6"/>
  <c r="U2702" i="6"/>
  <c r="U2703" i="6"/>
  <c r="U2704" i="6"/>
  <c r="U2705" i="6"/>
  <c r="U2706" i="6"/>
  <c r="U2707" i="6"/>
  <c r="U2708" i="6"/>
  <c r="U2709" i="6"/>
  <c r="U2710" i="6"/>
  <c r="U2711" i="6"/>
  <c r="U2712" i="6"/>
  <c r="U2713" i="6"/>
  <c r="U2714" i="6"/>
  <c r="U2715" i="6"/>
  <c r="U2716" i="6"/>
  <c r="U2717" i="6"/>
  <c r="U2718" i="6"/>
  <c r="U2719" i="6"/>
  <c r="U2720" i="6"/>
  <c r="U2721" i="6"/>
  <c r="U2722" i="6"/>
  <c r="U2723" i="6"/>
  <c r="U2724" i="6"/>
  <c r="U2725" i="6"/>
  <c r="U2726" i="6"/>
  <c r="U2727" i="6"/>
  <c r="U2728" i="6"/>
  <c r="U2729" i="6"/>
  <c r="U2730" i="6"/>
  <c r="U2731" i="6"/>
  <c r="U2732" i="6"/>
  <c r="U2733" i="6"/>
  <c r="U2734" i="6"/>
  <c r="U2735" i="6"/>
  <c r="U2736" i="6"/>
  <c r="U2737" i="6"/>
  <c r="U2738" i="6"/>
  <c r="U2739" i="6"/>
  <c r="U2740" i="6"/>
  <c r="U2741" i="6"/>
  <c r="U2742" i="6"/>
  <c r="U2743" i="6"/>
  <c r="U2744" i="6"/>
  <c r="U2745" i="6"/>
  <c r="U2746" i="6"/>
  <c r="U2747" i="6"/>
  <c r="U2748" i="6"/>
  <c r="U2749" i="6"/>
  <c r="U2750" i="6"/>
  <c r="U2751" i="6"/>
  <c r="U2752" i="6"/>
  <c r="U2753" i="6"/>
  <c r="U2754" i="6"/>
  <c r="U2755" i="6"/>
  <c r="U2756" i="6"/>
  <c r="U2757" i="6"/>
  <c r="U2758" i="6"/>
  <c r="U2759" i="6"/>
  <c r="U2760" i="6"/>
  <c r="U2761" i="6"/>
  <c r="U2762" i="6"/>
  <c r="U2763" i="6"/>
  <c r="U2764" i="6"/>
  <c r="U2765" i="6"/>
  <c r="U2766" i="6"/>
  <c r="U2767" i="6"/>
  <c r="U2768" i="6"/>
  <c r="U2769" i="6"/>
  <c r="U2770" i="6"/>
  <c r="U2771" i="6"/>
  <c r="U2772" i="6"/>
  <c r="U2773" i="6"/>
  <c r="U2774" i="6"/>
  <c r="U2775" i="6"/>
  <c r="U2776" i="6"/>
  <c r="U2777" i="6"/>
  <c r="U2778" i="6"/>
  <c r="U2779" i="6"/>
  <c r="U2780" i="6"/>
  <c r="U2781" i="6"/>
  <c r="U2782" i="6"/>
  <c r="U2783" i="6"/>
  <c r="U2784" i="6"/>
  <c r="U2785" i="6"/>
  <c r="U2786" i="6"/>
  <c r="U2787" i="6"/>
  <c r="U2788" i="6"/>
  <c r="U2789" i="6"/>
  <c r="U2790" i="6"/>
  <c r="U2791" i="6"/>
  <c r="U2792" i="6"/>
  <c r="U2793" i="6"/>
  <c r="U2794" i="6"/>
  <c r="U2795" i="6"/>
  <c r="U2796" i="6"/>
  <c r="U2797" i="6"/>
  <c r="U2798" i="6"/>
  <c r="U2799" i="6"/>
  <c r="U2800" i="6"/>
  <c r="U2801" i="6"/>
  <c r="U2802" i="6"/>
  <c r="U2803" i="6"/>
  <c r="U2804" i="6"/>
  <c r="U2805" i="6"/>
  <c r="U2806" i="6"/>
  <c r="U2807" i="6"/>
  <c r="U2808" i="6"/>
  <c r="U2809" i="6"/>
  <c r="U2810" i="6"/>
  <c r="U2811" i="6"/>
  <c r="U2812" i="6"/>
  <c r="U2813" i="6"/>
  <c r="U2814" i="6"/>
  <c r="U2815" i="6"/>
  <c r="U2816" i="6"/>
  <c r="U2817" i="6"/>
  <c r="U2818" i="6"/>
  <c r="U2819" i="6"/>
  <c r="U2820" i="6"/>
  <c r="U2821" i="6"/>
  <c r="U2822" i="6"/>
  <c r="U2823" i="6"/>
  <c r="U2824" i="6"/>
  <c r="U2825" i="6"/>
  <c r="U2826" i="6"/>
  <c r="U2827" i="6"/>
  <c r="U2828" i="6"/>
  <c r="U2829" i="6"/>
  <c r="U2830" i="6"/>
  <c r="U2831" i="6"/>
  <c r="U2832" i="6"/>
  <c r="U2833" i="6"/>
  <c r="U2834" i="6"/>
  <c r="U2835" i="6"/>
  <c r="U2836" i="6"/>
  <c r="U2837" i="6"/>
  <c r="U2838" i="6"/>
  <c r="U2839" i="6"/>
  <c r="U2840" i="6"/>
  <c r="U2841" i="6"/>
  <c r="U2842" i="6"/>
  <c r="U2843" i="6"/>
  <c r="U2844" i="6"/>
  <c r="U2845" i="6"/>
  <c r="U2846" i="6"/>
  <c r="U2847" i="6"/>
  <c r="U2848" i="6"/>
  <c r="U2849" i="6"/>
  <c r="U2850" i="6"/>
  <c r="U2851" i="6"/>
  <c r="U2852" i="6"/>
  <c r="U2853" i="6"/>
  <c r="U2854" i="6"/>
  <c r="U2855" i="6"/>
  <c r="U2856" i="6"/>
  <c r="U2857" i="6"/>
  <c r="U2858" i="6"/>
  <c r="U2859" i="6"/>
  <c r="U2860" i="6"/>
  <c r="U2861" i="6"/>
  <c r="U2862" i="6"/>
  <c r="U2863" i="6"/>
  <c r="U2864" i="6"/>
  <c r="U2865" i="6"/>
  <c r="U2866" i="6"/>
  <c r="U2867" i="6"/>
  <c r="U2868" i="6"/>
  <c r="U2869" i="6"/>
  <c r="U2870" i="6"/>
  <c r="U2871" i="6"/>
  <c r="U2872" i="6"/>
  <c r="U2873" i="6"/>
  <c r="U2874" i="6"/>
  <c r="U2875" i="6"/>
  <c r="U2876" i="6"/>
  <c r="U2877" i="6"/>
  <c r="U2878" i="6"/>
  <c r="U2879" i="6"/>
  <c r="U2880" i="6"/>
  <c r="U2881" i="6"/>
  <c r="U2882" i="6"/>
  <c r="U2883" i="6"/>
  <c r="U2884" i="6"/>
  <c r="U2885" i="6"/>
  <c r="U2886" i="6"/>
  <c r="U2887" i="6"/>
  <c r="U2888" i="6"/>
  <c r="U2889" i="6"/>
  <c r="U2890" i="6"/>
  <c r="U2891" i="6"/>
  <c r="U2892" i="6"/>
  <c r="U2893" i="6"/>
  <c r="U2894" i="6"/>
  <c r="U2895" i="6"/>
  <c r="U2896" i="6"/>
  <c r="U2897" i="6"/>
  <c r="U2898" i="6"/>
  <c r="U2899" i="6"/>
  <c r="U2900" i="6"/>
  <c r="U2901" i="6"/>
  <c r="U2902" i="6"/>
  <c r="U2903" i="6"/>
  <c r="U2904" i="6"/>
  <c r="U2905" i="6"/>
  <c r="U2906" i="6"/>
  <c r="U2907" i="6"/>
  <c r="U2908" i="6"/>
  <c r="U2909" i="6"/>
  <c r="U2910" i="6"/>
  <c r="U2911" i="6"/>
  <c r="U2912" i="6"/>
  <c r="U2913" i="6"/>
  <c r="U2914" i="6"/>
  <c r="U2915" i="6"/>
  <c r="U2916" i="6"/>
  <c r="U2917" i="6"/>
  <c r="U2918" i="6"/>
  <c r="U2919" i="6"/>
  <c r="U2920" i="6"/>
  <c r="U2921" i="6"/>
  <c r="U2922" i="6"/>
  <c r="U2923" i="6"/>
  <c r="U2924" i="6"/>
  <c r="U2925" i="6"/>
  <c r="U2926" i="6"/>
  <c r="U2927" i="6"/>
  <c r="U2928" i="6"/>
  <c r="U2929" i="6"/>
  <c r="U2930" i="6"/>
  <c r="U2931" i="6"/>
  <c r="U2932" i="6"/>
  <c r="U2933" i="6"/>
  <c r="U2934" i="6"/>
  <c r="U2935" i="6"/>
  <c r="U2936" i="6"/>
  <c r="U2937" i="6"/>
  <c r="U2938" i="6"/>
  <c r="U2939" i="6"/>
  <c r="U2940" i="6"/>
  <c r="U2941" i="6"/>
  <c r="U2942" i="6"/>
  <c r="U2943" i="6"/>
  <c r="U2944" i="6"/>
  <c r="U2945" i="6"/>
  <c r="U2946" i="6"/>
  <c r="U2947" i="6"/>
  <c r="U2948" i="6"/>
  <c r="U2949" i="6"/>
  <c r="U2950" i="6"/>
  <c r="U2951" i="6"/>
  <c r="U2952" i="6"/>
  <c r="U2953" i="6"/>
  <c r="U2954" i="6"/>
  <c r="U2955" i="6"/>
  <c r="U2956" i="6"/>
  <c r="U2957" i="6"/>
  <c r="U2958" i="6"/>
  <c r="U2959" i="6"/>
  <c r="U2960" i="6"/>
  <c r="U2961" i="6"/>
  <c r="U2962" i="6"/>
  <c r="U2963" i="6"/>
  <c r="U2964" i="6"/>
  <c r="U2965" i="6"/>
  <c r="U2966" i="6"/>
  <c r="U2967" i="6"/>
  <c r="U2968" i="6"/>
  <c r="U2969" i="6"/>
  <c r="U2970" i="6"/>
  <c r="U2971" i="6"/>
  <c r="U2972" i="6"/>
  <c r="U2973" i="6"/>
  <c r="U2974" i="6"/>
  <c r="U2975" i="6"/>
  <c r="U2976" i="6"/>
  <c r="U2977" i="6"/>
  <c r="U2978" i="6"/>
  <c r="U2979" i="6"/>
  <c r="U2980" i="6"/>
  <c r="U2981" i="6"/>
  <c r="U2982" i="6"/>
  <c r="U2983" i="6"/>
  <c r="U2984" i="6"/>
  <c r="U2985" i="6"/>
  <c r="U2986" i="6"/>
  <c r="U2987" i="6"/>
  <c r="U2988" i="6"/>
  <c r="U2989" i="6"/>
  <c r="U2990" i="6"/>
  <c r="U2991" i="6"/>
  <c r="U2992" i="6"/>
  <c r="U2993" i="6"/>
  <c r="U2994" i="6"/>
  <c r="U2995" i="6"/>
  <c r="U2996" i="6"/>
  <c r="U2997" i="6"/>
  <c r="U2998" i="6"/>
  <c r="U2999" i="6"/>
  <c r="U3000" i="6"/>
  <c r="U3001" i="6"/>
  <c r="U3002" i="6"/>
  <c r="U3003" i="6"/>
  <c r="U3004" i="6"/>
  <c r="U3005" i="6"/>
  <c r="U3006" i="6"/>
  <c r="U3007" i="6"/>
  <c r="U3008" i="6"/>
  <c r="U3009" i="6"/>
  <c r="U3010" i="6"/>
  <c r="U3011" i="6"/>
  <c r="U3012" i="6"/>
  <c r="U3013" i="6"/>
  <c r="U3014" i="6"/>
  <c r="U3015" i="6"/>
  <c r="U3016" i="6"/>
  <c r="U3017" i="6"/>
  <c r="U3018" i="6"/>
  <c r="U3019" i="6"/>
  <c r="U3020" i="6"/>
  <c r="U3021" i="6"/>
  <c r="U3022" i="6"/>
  <c r="U3023" i="6"/>
  <c r="U3024" i="6"/>
  <c r="U3025" i="6"/>
  <c r="U3026" i="6"/>
  <c r="U3027" i="6"/>
  <c r="U3028" i="6"/>
  <c r="U3029" i="6"/>
  <c r="U3030" i="6"/>
  <c r="U3031" i="6"/>
  <c r="U3032" i="6"/>
  <c r="U3033" i="6"/>
  <c r="U3034" i="6"/>
  <c r="U3035" i="6"/>
  <c r="U3037" i="6"/>
  <c r="U3038" i="6"/>
  <c r="U3039" i="6"/>
  <c r="U3040" i="6"/>
  <c r="U3041" i="6"/>
  <c r="U3042" i="6"/>
  <c r="U3043" i="6"/>
  <c r="U3044" i="6"/>
  <c r="U3045" i="6"/>
  <c r="U3046" i="6"/>
  <c r="U3047" i="6"/>
  <c r="U3048" i="6"/>
  <c r="U3049" i="6"/>
  <c r="U3050" i="6"/>
  <c r="U3051" i="6"/>
  <c r="U3052" i="6"/>
  <c r="U3053" i="6"/>
  <c r="U3054" i="6"/>
  <c r="U3055" i="6"/>
  <c r="U3056" i="6"/>
  <c r="U3057" i="6"/>
  <c r="U3058" i="6"/>
  <c r="U3059" i="6"/>
  <c r="U3060" i="6"/>
  <c r="U3061" i="6"/>
  <c r="U3062" i="6"/>
  <c r="U3063" i="6"/>
  <c r="U3064" i="6"/>
  <c r="U3065" i="6"/>
  <c r="U3066" i="6"/>
  <c r="U3067" i="6"/>
  <c r="U3068" i="6"/>
  <c r="U3069" i="6"/>
  <c r="U3070" i="6"/>
  <c r="U3071" i="6"/>
  <c r="U3072" i="6"/>
  <c r="U3073" i="6"/>
  <c r="U3074" i="6"/>
  <c r="U3075" i="6"/>
  <c r="U3076" i="6"/>
  <c r="U3077" i="6"/>
  <c r="U3078" i="6"/>
  <c r="U3079" i="6"/>
  <c r="U3080" i="6"/>
  <c r="U3081" i="6"/>
  <c r="U3082" i="6"/>
  <c r="U3083" i="6"/>
  <c r="U3084" i="6"/>
  <c r="U3085" i="6"/>
  <c r="U3086" i="6"/>
  <c r="U3087" i="6"/>
  <c r="U3088" i="6"/>
  <c r="U3089" i="6"/>
  <c r="U3090" i="6"/>
  <c r="U3091" i="6"/>
  <c r="U3092" i="6"/>
  <c r="U3093" i="6"/>
  <c r="U3094" i="6"/>
  <c r="U3095" i="6"/>
  <c r="U3096" i="6"/>
  <c r="U3097" i="6"/>
  <c r="U3098" i="6"/>
  <c r="U3099" i="6"/>
  <c r="U3100" i="6"/>
  <c r="U3101" i="6"/>
  <c r="U3102" i="6"/>
  <c r="U3103" i="6"/>
  <c r="U3104" i="6"/>
  <c r="U3105" i="6"/>
  <c r="U3106" i="6"/>
  <c r="U3107" i="6"/>
  <c r="U3108" i="6"/>
  <c r="U3109" i="6"/>
  <c r="U3110" i="6"/>
  <c r="U3111" i="6"/>
  <c r="U3112" i="6"/>
  <c r="U3113" i="6"/>
  <c r="U3114" i="6"/>
  <c r="U3115" i="6"/>
  <c r="U3116" i="6"/>
  <c r="U3117" i="6"/>
  <c r="U3118" i="6"/>
  <c r="U3119" i="6"/>
  <c r="U3120" i="6"/>
  <c r="U3121" i="6"/>
  <c r="U3122" i="6"/>
  <c r="U3123" i="6"/>
  <c r="U3124" i="6"/>
  <c r="U3125" i="6"/>
  <c r="U3126" i="6"/>
  <c r="U3127" i="6"/>
  <c r="U3128" i="6"/>
  <c r="U3129" i="6"/>
  <c r="U3130" i="6"/>
  <c r="U3131" i="6"/>
  <c r="U3132" i="6"/>
  <c r="U3133" i="6"/>
  <c r="U3134" i="6"/>
  <c r="U3135" i="6"/>
  <c r="U3136" i="6"/>
  <c r="U3137" i="6"/>
  <c r="U3138" i="6"/>
  <c r="U3139" i="6"/>
  <c r="U3140" i="6"/>
  <c r="U3141" i="6"/>
  <c r="U3142" i="6"/>
  <c r="U3143" i="6"/>
  <c r="U3144" i="6"/>
  <c r="U3145" i="6"/>
  <c r="U3146" i="6"/>
  <c r="U3147" i="6"/>
  <c r="U3148" i="6"/>
  <c r="U3149" i="6"/>
  <c r="U3150" i="6"/>
  <c r="U3151" i="6"/>
  <c r="U3152" i="6"/>
  <c r="U3153" i="6"/>
  <c r="U3154" i="6"/>
  <c r="U3155" i="6"/>
  <c r="U3156" i="6"/>
  <c r="U3157" i="6"/>
  <c r="U3158" i="6"/>
  <c r="U3159" i="6"/>
  <c r="U3160" i="6"/>
  <c r="U3161" i="6"/>
  <c r="U3162" i="6"/>
  <c r="U3163" i="6"/>
  <c r="U3164" i="6"/>
  <c r="U3165" i="6"/>
  <c r="U3166" i="6"/>
  <c r="U3167" i="6"/>
  <c r="U3168" i="6"/>
  <c r="U3169" i="6"/>
  <c r="U3170" i="6"/>
  <c r="U3171" i="6"/>
  <c r="U3172" i="6"/>
  <c r="U3173" i="6"/>
  <c r="U3174" i="6"/>
  <c r="U3175" i="6"/>
  <c r="U3176" i="6"/>
  <c r="U3177" i="6"/>
  <c r="U3178" i="6"/>
  <c r="U3179" i="6"/>
  <c r="U3180" i="6"/>
  <c r="U3181" i="6"/>
  <c r="U3182" i="6"/>
  <c r="U3183" i="6"/>
  <c r="U3184" i="6"/>
  <c r="U3185" i="6"/>
  <c r="U3186" i="6"/>
  <c r="U3187" i="6"/>
  <c r="U3188" i="6"/>
  <c r="U3189" i="6"/>
  <c r="U3190" i="6"/>
  <c r="U3191" i="6"/>
  <c r="U3192" i="6"/>
  <c r="U3193" i="6"/>
  <c r="U3194" i="6"/>
  <c r="U3195" i="6"/>
  <c r="U3196" i="6"/>
  <c r="U3197" i="6"/>
  <c r="U3198" i="6"/>
  <c r="U3199" i="6"/>
  <c r="U3200" i="6"/>
  <c r="U3201" i="6"/>
  <c r="U3202" i="6"/>
  <c r="U3203" i="6"/>
  <c r="U3204" i="6"/>
  <c r="U3205" i="6"/>
  <c r="U3206" i="6"/>
  <c r="U3207" i="6"/>
  <c r="U3208" i="6"/>
  <c r="U3209" i="6"/>
  <c r="U3210" i="6"/>
  <c r="U3211" i="6"/>
  <c r="U3212" i="6"/>
  <c r="U3213" i="6"/>
  <c r="U3214" i="6"/>
  <c r="U3215" i="6"/>
  <c r="U3216" i="6"/>
  <c r="U3217" i="6"/>
  <c r="U3218" i="6"/>
  <c r="U3219" i="6"/>
  <c r="U3220" i="6"/>
  <c r="U3221" i="6"/>
  <c r="U3222" i="6"/>
  <c r="U3223" i="6"/>
  <c r="U3224" i="6"/>
  <c r="U3225" i="6"/>
  <c r="U3226" i="6"/>
  <c r="U3227" i="6"/>
  <c r="U3228" i="6"/>
  <c r="U3229" i="6"/>
  <c r="U3230" i="6"/>
  <c r="U3231" i="6"/>
  <c r="U3232" i="6"/>
  <c r="U3233" i="6"/>
  <c r="U3234" i="6"/>
  <c r="U3235" i="6"/>
  <c r="U3236" i="6"/>
  <c r="U3237" i="6"/>
  <c r="U3238" i="6"/>
  <c r="U3239" i="6"/>
  <c r="U3240" i="6"/>
  <c r="U3241" i="6"/>
  <c r="U3242" i="6"/>
  <c r="U3243" i="6"/>
  <c r="U3244" i="6"/>
  <c r="U3245" i="6"/>
  <c r="U3246" i="6"/>
  <c r="U3247" i="6"/>
  <c r="U3248" i="6"/>
  <c r="U3249" i="6"/>
  <c r="U3250" i="6"/>
  <c r="U3251" i="6"/>
  <c r="U3252" i="6"/>
  <c r="U3253" i="6"/>
  <c r="U3254" i="6"/>
  <c r="U3255" i="6"/>
  <c r="U3256" i="6"/>
  <c r="U3257" i="6"/>
  <c r="U3258" i="6"/>
  <c r="U3259" i="6"/>
  <c r="U3260" i="6"/>
  <c r="U3261" i="6"/>
  <c r="U3262" i="6"/>
  <c r="U3263" i="6"/>
  <c r="U3264" i="6"/>
  <c r="U3265" i="6"/>
  <c r="U3266" i="6"/>
  <c r="U3267" i="6"/>
  <c r="U3268" i="6"/>
  <c r="U3269" i="6"/>
  <c r="U3270" i="6"/>
  <c r="U3271" i="6"/>
  <c r="U3272" i="6"/>
  <c r="U3273" i="6"/>
  <c r="U3274" i="6"/>
  <c r="U3275" i="6"/>
  <c r="U3276" i="6"/>
  <c r="U3277" i="6"/>
  <c r="U3278" i="6"/>
  <c r="U3279" i="6"/>
  <c r="U3280" i="6"/>
  <c r="U3281" i="6"/>
  <c r="U3282" i="6"/>
  <c r="U3283" i="6"/>
  <c r="U3284" i="6"/>
  <c r="U3285" i="6"/>
  <c r="U3286" i="6"/>
  <c r="U3287" i="6"/>
  <c r="U3288" i="6"/>
  <c r="U3289" i="6"/>
  <c r="U3290" i="6"/>
  <c r="U3291" i="6"/>
  <c r="U3292" i="6"/>
  <c r="U3293" i="6"/>
  <c r="U3294" i="6"/>
  <c r="U3295" i="6"/>
  <c r="U3296" i="6"/>
  <c r="U3297" i="6"/>
  <c r="U3298" i="6"/>
  <c r="U3299" i="6"/>
  <c r="U3300" i="6"/>
  <c r="U3301" i="6"/>
  <c r="U3302" i="6"/>
  <c r="U2489" i="6"/>
  <c r="U2488" i="6"/>
  <c r="U1690" i="6"/>
  <c r="U3306" i="6"/>
  <c r="U3307" i="6"/>
  <c r="U3308" i="6"/>
  <c r="U3309" i="6"/>
  <c r="U3310" i="6"/>
  <c r="U3311" i="6"/>
  <c r="U3312" i="6"/>
  <c r="U3313" i="6"/>
  <c r="U3314" i="6"/>
  <c r="U3315" i="6"/>
  <c r="U3316" i="6"/>
  <c r="U3317" i="6"/>
  <c r="U3318" i="6"/>
  <c r="U3319" i="6"/>
  <c r="U3320" i="6"/>
  <c r="U3321" i="6"/>
  <c r="U3322" i="6"/>
  <c r="U3323" i="6"/>
  <c r="U3324" i="6"/>
  <c r="U3325" i="6"/>
  <c r="U3326" i="6"/>
  <c r="U3327" i="6"/>
  <c r="U3328" i="6"/>
  <c r="U3329" i="6"/>
  <c r="U3330" i="6"/>
  <c r="U3331" i="6"/>
  <c r="U3332" i="6"/>
  <c r="U3333" i="6"/>
  <c r="U3334" i="6"/>
  <c r="U3335" i="6"/>
  <c r="U3336" i="6"/>
  <c r="U3337" i="6"/>
  <c r="U3338" i="6"/>
  <c r="U3339" i="6"/>
  <c r="U3340" i="6"/>
  <c r="U3341" i="6"/>
  <c r="U3342" i="6"/>
  <c r="U3343" i="6"/>
  <c r="U3344" i="6"/>
  <c r="U3345" i="6"/>
  <c r="U3346" i="6"/>
  <c r="U3347" i="6"/>
  <c r="U3348" i="6"/>
  <c r="U3349" i="6"/>
  <c r="U3350" i="6"/>
  <c r="U3351" i="6"/>
  <c r="U3352" i="6"/>
  <c r="U3353" i="6"/>
  <c r="U3354" i="6"/>
  <c r="U3355" i="6"/>
  <c r="U3356" i="6"/>
  <c r="U3357" i="6"/>
  <c r="U3358" i="6"/>
  <c r="U3359" i="6"/>
  <c r="U3360" i="6"/>
  <c r="U3361" i="6"/>
  <c r="U3362" i="6"/>
  <c r="U3363" i="6"/>
  <c r="U3364" i="6"/>
  <c r="U3365" i="6"/>
  <c r="U3366" i="6"/>
  <c r="U3367" i="6"/>
  <c r="U3368" i="6"/>
  <c r="U3369" i="6"/>
  <c r="U3370" i="6"/>
  <c r="U3371" i="6"/>
  <c r="U3372" i="6"/>
  <c r="U3373" i="6"/>
  <c r="U3374" i="6"/>
  <c r="U3375" i="6"/>
  <c r="U3376" i="6"/>
  <c r="U3377" i="6"/>
  <c r="U3378" i="6"/>
  <c r="U3379" i="6"/>
  <c r="U3380" i="6"/>
  <c r="U3381" i="6"/>
  <c r="U3382" i="6"/>
  <c r="U3383" i="6"/>
  <c r="U3384" i="6"/>
  <c r="U3385" i="6"/>
  <c r="U3386" i="6"/>
  <c r="U3387" i="6"/>
  <c r="U3388" i="6"/>
  <c r="U3389" i="6"/>
  <c r="U3390" i="6"/>
  <c r="U3391" i="6"/>
  <c r="U3392" i="6"/>
  <c r="U3393" i="6"/>
  <c r="U3394" i="6"/>
  <c r="U3395" i="6"/>
  <c r="U3396" i="6"/>
  <c r="U3397" i="6"/>
  <c r="U3398" i="6"/>
  <c r="U3399" i="6"/>
  <c r="U3400" i="6"/>
  <c r="U3401" i="6"/>
  <c r="U3402" i="6"/>
  <c r="U3403" i="6"/>
  <c r="U3404" i="6"/>
  <c r="U3405" i="6"/>
  <c r="U3406" i="6"/>
  <c r="U3407" i="6"/>
  <c r="U3408" i="6"/>
  <c r="U3409" i="6"/>
  <c r="U3410" i="6"/>
  <c r="U3411" i="6"/>
  <c r="U3412" i="6"/>
  <c r="U3413" i="6"/>
  <c r="U3414" i="6"/>
  <c r="U3415" i="6"/>
  <c r="U3416" i="6"/>
  <c r="U3417" i="6"/>
  <c r="U3418" i="6"/>
  <c r="U3419" i="6"/>
  <c r="U3420" i="6"/>
  <c r="U3421" i="6"/>
  <c r="U3422" i="6"/>
  <c r="U3423" i="6"/>
  <c r="U3424" i="6"/>
  <c r="U3425" i="6"/>
  <c r="U3426" i="6"/>
  <c r="U3427" i="6"/>
  <c r="U3428" i="6"/>
  <c r="U3429" i="6"/>
  <c r="U3430" i="6"/>
  <c r="U3431" i="6"/>
  <c r="U3432" i="6"/>
  <c r="U3433" i="6"/>
  <c r="U3434" i="6"/>
  <c r="U3435" i="6"/>
  <c r="U3436" i="6"/>
  <c r="U3437" i="6"/>
  <c r="U3438" i="6"/>
  <c r="U3439" i="6"/>
  <c r="U3440" i="6"/>
  <c r="U3441" i="6"/>
  <c r="U3442" i="6"/>
  <c r="U3443" i="6"/>
  <c r="U3444" i="6"/>
  <c r="U3445" i="6"/>
  <c r="U3446" i="6"/>
  <c r="U3447" i="6"/>
  <c r="U3448" i="6"/>
  <c r="U3449" i="6"/>
  <c r="U3450" i="6"/>
  <c r="U3451" i="6"/>
  <c r="U3452" i="6"/>
  <c r="U3453" i="6"/>
  <c r="U3454" i="6"/>
  <c r="U3455" i="6"/>
  <c r="U3456" i="6"/>
  <c r="U3457" i="6"/>
  <c r="U3458" i="6"/>
  <c r="U3459" i="6"/>
  <c r="U3460" i="6"/>
  <c r="U3461" i="6"/>
  <c r="U3462" i="6"/>
  <c r="U3463" i="6"/>
  <c r="U3464" i="6"/>
  <c r="U3465" i="6"/>
  <c r="U3466" i="6"/>
  <c r="U3467" i="6"/>
  <c r="U3468" i="6"/>
  <c r="U3469" i="6"/>
  <c r="U3470" i="6"/>
  <c r="U3471" i="6"/>
  <c r="U3472" i="6"/>
  <c r="U3473" i="6"/>
  <c r="U3474" i="6"/>
  <c r="U3475" i="6"/>
  <c r="U3476" i="6"/>
  <c r="U3477" i="6"/>
  <c r="U3478" i="6"/>
  <c r="U3479" i="6"/>
  <c r="U3480" i="6"/>
  <c r="U3481" i="6"/>
  <c r="U3482" i="6"/>
  <c r="U3483" i="6"/>
  <c r="U3484" i="6"/>
  <c r="U3485" i="6"/>
  <c r="U3486" i="6"/>
  <c r="U3487" i="6"/>
  <c r="U3488" i="6"/>
  <c r="U3489" i="6"/>
  <c r="U3490" i="6"/>
  <c r="U3491" i="6"/>
  <c r="U3492" i="6"/>
  <c r="U3493" i="6"/>
  <c r="U3494" i="6"/>
  <c r="U3495" i="6"/>
  <c r="U3496" i="6"/>
  <c r="U3497" i="6"/>
  <c r="U3498" i="6"/>
  <c r="U3499" i="6"/>
  <c r="U3500" i="6"/>
  <c r="U3501" i="6"/>
  <c r="U3502" i="6"/>
  <c r="U3503" i="6"/>
  <c r="U3504" i="6"/>
  <c r="U3505" i="6"/>
  <c r="U3506" i="6"/>
  <c r="U3507" i="6"/>
  <c r="U3508" i="6"/>
  <c r="U3509" i="6"/>
  <c r="U3510" i="6"/>
  <c r="U3511" i="6"/>
  <c r="U3512" i="6"/>
  <c r="U3513" i="6"/>
  <c r="U3514" i="6"/>
  <c r="U3515" i="6"/>
  <c r="U3516" i="6"/>
  <c r="U3517" i="6"/>
  <c r="U3518" i="6"/>
  <c r="U3519" i="6"/>
  <c r="U3520" i="6"/>
  <c r="U3521" i="6"/>
  <c r="U3522" i="6"/>
  <c r="U3523" i="6"/>
  <c r="U3524" i="6"/>
  <c r="U3525" i="6"/>
  <c r="U3526" i="6"/>
  <c r="U3527" i="6"/>
  <c r="U3528" i="6"/>
  <c r="U3529" i="6"/>
  <c r="U3530" i="6"/>
  <c r="U3531" i="6"/>
  <c r="U3532" i="6"/>
  <c r="U3533" i="6"/>
  <c r="U3534" i="6"/>
  <c r="U3535" i="6"/>
  <c r="U3536" i="6"/>
  <c r="U3537" i="6"/>
  <c r="U3538" i="6"/>
  <c r="U3539" i="6"/>
  <c r="U3540" i="6"/>
  <c r="U3541" i="6"/>
  <c r="U3542" i="6"/>
  <c r="U3543" i="6"/>
  <c r="U3544" i="6"/>
  <c r="U3545" i="6"/>
  <c r="U3546" i="6"/>
  <c r="U3547" i="6"/>
  <c r="U3548" i="6"/>
  <c r="U3549" i="6"/>
  <c r="U3550" i="6"/>
  <c r="U3551" i="6"/>
  <c r="U3552" i="6"/>
  <c r="U3553" i="6"/>
  <c r="U3554" i="6"/>
  <c r="U3555" i="6"/>
  <c r="U3556" i="6"/>
  <c r="U3557" i="6"/>
  <c r="U3558" i="6"/>
  <c r="U3559" i="6"/>
  <c r="U3560" i="6"/>
  <c r="U3561" i="6"/>
  <c r="U3562" i="6"/>
  <c r="U3563" i="6"/>
  <c r="U3564" i="6"/>
  <c r="U3565" i="6"/>
  <c r="U3566" i="6"/>
  <c r="U3567" i="6"/>
  <c r="U3568" i="6"/>
  <c r="U3569" i="6"/>
  <c r="U3570" i="6"/>
  <c r="U3571" i="6"/>
  <c r="U3572" i="6"/>
  <c r="U3573" i="6"/>
  <c r="U3574" i="6"/>
  <c r="U3575" i="6"/>
  <c r="U3576" i="6"/>
  <c r="U3577" i="6"/>
  <c r="U3578" i="6"/>
  <c r="U3579" i="6"/>
  <c r="U3580" i="6"/>
  <c r="U3581" i="6"/>
  <c r="U3582" i="6"/>
  <c r="U3583" i="6"/>
  <c r="U3584" i="6"/>
  <c r="U3585" i="6"/>
  <c r="U3586" i="6"/>
  <c r="U3587" i="6"/>
  <c r="U3588" i="6"/>
  <c r="U3589" i="6"/>
  <c r="U3590" i="6"/>
  <c r="U3591" i="6"/>
  <c r="U3592" i="6"/>
  <c r="U3593" i="6"/>
  <c r="U3594" i="6"/>
  <c r="U3595" i="6"/>
  <c r="U3596" i="6"/>
  <c r="U3597" i="6"/>
  <c r="U3598" i="6"/>
  <c r="U3599" i="6"/>
  <c r="U3600" i="6"/>
  <c r="U3601" i="6"/>
  <c r="U3602" i="6"/>
  <c r="U3603" i="6"/>
  <c r="U3604" i="6"/>
  <c r="U3605" i="6"/>
  <c r="U3606" i="6"/>
  <c r="U3607" i="6"/>
  <c r="U3608" i="6"/>
  <c r="U3609" i="6"/>
  <c r="U3610" i="6"/>
  <c r="U3611" i="6"/>
  <c r="U3612" i="6"/>
  <c r="U3613" i="6"/>
  <c r="U3614" i="6"/>
  <c r="U3615" i="6"/>
  <c r="U3616" i="6"/>
  <c r="U3617" i="6"/>
  <c r="U3618" i="6"/>
  <c r="U3619" i="6"/>
  <c r="U3620" i="6"/>
  <c r="U3621" i="6"/>
  <c r="U3622" i="6"/>
  <c r="U3623" i="6"/>
  <c r="U3624" i="6"/>
  <c r="U3625" i="6"/>
  <c r="U3626" i="6"/>
  <c r="U3627" i="6"/>
  <c r="U3628" i="6"/>
  <c r="U3629" i="6"/>
  <c r="U3630" i="6"/>
  <c r="U3631" i="6"/>
  <c r="U3632" i="6"/>
  <c r="U3633" i="6"/>
  <c r="U3634" i="6"/>
  <c r="U3635" i="6"/>
  <c r="U3636" i="6"/>
  <c r="U3637" i="6"/>
  <c r="U3638" i="6"/>
  <c r="U3639" i="6"/>
  <c r="U3640" i="6"/>
  <c r="U3641" i="6"/>
  <c r="U3642" i="6"/>
  <c r="U3643" i="6"/>
  <c r="U3644" i="6"/>
  <c r="U3645" i="6"/>
  <c r="U3646" i="6"/>
  <c r="U3647" i="6"/>
  <c r="U3648" i="6"/>
  <c r="U3649" i="6"/>
  <c r="U3650" i="6"/>
  <c r="U3651" i="6"/>
  <c r="U3652" i="6"/>
  <c r="U3653" i="6"/>
  <c r="U3654" i="6"/>
  <c r="U3655" i="6"/>
  <c r="U3656" i="6"/>
  <c r="U3657" i="6"/>
  <c r="U3658" i="6"/>
  <c r="U3659" i="6"/>
  <c r="U3660" i="6"/>
  <c r="U3661" i="6"/>
  <c r="U3662" i="6"/>
  <c r="U3663" i="6"/>
  <c r="U3664" i="6"/>
  <c r="U3665" i="6"/>
  <c r="U3666" i="6"/>
  <c r="U3667" i="6"/>
  <c r="U3668" i="6"/>
  <c r="U3669" i="6"/>
  <c r="U3670" i="6"/>
  <c r="U3671" i="6"/>
  <c r="U3672" i="6"/>
  <c r="U3673" i="6"/>
  <c r="U3674" i="6"/>
  <c r="U3675" i="6"/>
  <c r="U3676" i="6"/>
  <c r="U3677" i="6"/>
  <c r="U3678" i="6"/>
  <c r="U3679" i="6"/>
  <c r="U3680" i="6"/>
  <c r="U3681" i="6"/>
  <c r="U3682" i="6"/>
  <c r="U3683" i="6"/>
  <c r="U3684" i="6"/>
  <c r="U3685" i="6"/>
  <c r="U3686" i="6"/>
  <c r="U3687" i="6"/>
  <c r="U3688" i="6"/>
  <c r="U3689" i="6"/>
  <c r="U3690" i="6"/>
  <c r="U3691" i="6"/>
  <c r="U3692" i="6"/>
  <c r="U3693" i="6"/>
  <c r="U3694" i="6"/>
  <c r="U3695" i="6"/>
  <c r="U3696" i="6"/>
  <c r="U3697" i="6"/>
  <c r="U3698" i="6"/>
  <c r="U3699" i="6"/>
  <c r="U3700" i="6"/>
  <c r="U3701" i="6"/>
  <c r="U3702" i="6"/>
  <c r="U3703" i="6"/>
  <c r="U3704" i="6"/>
  <c r="U3705" i="6"/>
  <c r="U3706" i="6"/>
  <c r="U3707" i="6"/>
  <c r="U3708" i="6"/>
  <c r="U3709" i="6"/>
  <c r="U3710" i="6"/>
  <c r="U3711" i="6"/>
  <c r="U3712" i="6"/>
  <c r="U3713" i="6"/>
  <c r="U3714" i="6"/>
  <c r="U3715" i="6"/>
  <c r="U3716" i="6"/>
  <c r="U3717" i="6"/>
  <c r="U3718" i="6"/>
  <c r="U3719" i="6"/>
  <c r="U3720" i="6"/>
  <c r="U3721" i="6"/>
  <c r="U3722" i="6"/>
  <c r="U3723" i="6"/>
  <c r="U3724" i="6"/>
  <c r="U3725" i="6"/>
  <c r="U3726" i="6"/>
  <c r="U3727" i="6"/>
  <c r="U3728" i="6"/>
  <c r="U3729" i="6"/>
  <c r="U3730" i="6"/>
  <c r="U3731" i="6"/>
  <c r="U3732" i="6"/>
  <c r="U3733" i="6"/>
  <c r="U3734" i="6"/>
  <c r="U3735" i="6"/>
  <c r="U3736" i="6"/>
  <c r="U3737" i="6"/>
  <c r="U3738" i="6"/>
  <c r="U3739" i="6"/>
  <c r="U3740" i="6"/>
  <c r="U3741" i="6"/>
  <c r="U3742" i="6"/>
  <c r="U3743" i="6"/>
  <c r="U3744" i="6"/>
  <c r="U3745" i="6"/>
  <c r="U3746" i="6"/>
  <c r="U3747" i="6"/>
  <c r="U3748" i="6"/>
  <c r="U3749" i="6"/>
  <c r="U3750" i="6"/>
  <c r="U3751" i="6"/>
  <c r="U3752" i="6"/>
  <c r="U3753" i="6"/>
  <c r="U3754" i="6"/>
  <c r="U3755" i="6"/>
  <c r="U3756" i="6"/>
  <c r="U3757" i="6"/>
  <c r="U3758" i="6"/>
  <c r="U3759" i="6"/>
  <c r="U3760" i="6"/>
  <c r="U3761" i="6"/>
  <c r="U3762" i="6"/>
  <c r="U3763" i="6"/>
  <c r="U3764" i="6"/>
  <c r="U3765" i="6"/>
  <c r="U3766" i="6"/>
  <c r="U3767" i="6"/>
  <c r="U3768" i="6"/>
  <c r="U3769" i="6"/>
  <c r="U3770" i="6"/>
  <c r="U3771" i="6"/>
  <c r="U3772" i="6"/>
  <c r="U3773" i="6"/>
  <c r="U3774" i="6"/>
  <c r="U3775" i="6"/>
  <c r="U3776" i="6"/>
  <c r="U3777" i="6"/>
  <c r="U3778" i="6"/>
  <c r="U3779" i="6"/>
  <c r="U3780" i="6"/>
  <c r="U3781" i="6"/>
  <c r="U3782" i="6"/>
  <c r="U3783" i="6"/>
  <c r="U3784" i="6"/>
  <c r="U3785" i="6"/>
  <c r="U3786" i="6"/>
  <c r="U3787" i="6"/>
  <c r="U3788" i="6"/>
  <c r="U3789" i="6"/>
  <c r="U3790" i="6"/>
  <c r="U3791" i="6"/>
  <c r="U3792" i="6"/>
  <c r="U3793" i="6"/>
  <c r="U3794" i="6"/>
  <c r="U3795" i="6"/>
  <c r="U3796" i="6"/>
  <c r="U3797" i="6"/>
  <c r="U3798" i="6"/>
  <c r="U3799" i="6"/>
  <c r="U3800" i="6"/>
  <c r="U3801" i="6"/>
  <c r="U3802" i="6"/>
  <c r="U3803" i="6"/>
  <c r="U3804" i="6"/>
  <c r="U3805" i="6"/>
  <c r="U3806" i="6"/>
  <c r="U3807" i="6"/>
  <c r="U3808" i="6"/>
  <c r="U3809" i="6"/>
  <c r="U3810" i="6"/>
  <c r="U3811" i="6"/>
  <c r="U3812" i="6"/>
  <c r="U3813" i="6"/>
  <c r="U3814" i="6"/>
  <c r="U3815" i="6"/>
  <c r="U3816" i="6"/>
  <c r="U3817" i="6"/>
  <c r="U3818" i="6"/>
  <c r="U3819" i="6"/>
  <c r="U3820" i="6"/>
  <c r="U3821" i="6"/>
  <c r="U3822" i="6"/>
  <c r="U3823" i="6"/>
  <c r="U3824" i="6"/>
  <c r="U3825" i="6"/>
  <c r="U3826" i="6"/>
  <c r="U3827" i="6"/>
  <c r="U3828" i="6"/>
  <c r="U3829" i="6"/>
  <c r="U3830" i="6"/>
  <c r="U3831" i="6"/>
  <c r="U3832" i="6"/>
  <c r="U3833" i="6"/>
  <c r="U3834" i="6"/>
  <c r="U3835" i="6"/>
  <c r="U3836" i="6"/>
  <c r="U3837" i="6"/>
  <c r="U3838" i="6"/>
  <c r="U2" i="6"/>
  <c r="U4831" i="6" l="1"/>
  <c r="Q5803" i="6"/>
  <c r="Q5177" i="6"/>
  <c r="Q5645" i="6"/>
  <c r="Q5817" i="6"/>
  <c r="Q5809" i="6"/>
  <c r="U4907" i="6"/>
  <c r="U5385" i="6"/>
  <c r="U5303" i="6"/>
  <c r="U5287" i="6"/>
  <c r="U5565" i="6"/>
  <c r="U5524" i="6"/>
  <c r="U5585" i="6"/>
  <c r="Q5819" i="6"/>
  <c r="U4009" i="6"/>
  <c r="Q5838" i="6"/>
  <c r="U4949" i="6"/>
  <c r="U3896" i="6"/>
  <c r="U5812" i="6"/>
  <c r="U4673" i="6"/>
  <c r="U4903" i="6"/>
  <c r="Q4076" i="6"/>
  <c r="Q4397" i="6"/>
  <c r="U5255" i="6"/>
  <c r="U5265" i="6"/>
  <c r="U5331" i="6"/>
  <c r="U5382" i="6"/>
  <c r="Q5254" i="6"/>
  <c r="Q5548" i="6"/>
  <c r="U4748" i="6"/>
  <c r="Q4851" i="6"/>
  <c r="Q3874" i="6"/>
  <c r="Q3909" i="6"/>
  <c r="U3898" i="6"/>
  <c r="U4068" i="6"/>
  <c r="U4423" i="6"/>
  <c r="Q4521" i="6"/>
  <c r="U4486" i="6"/>
  <c r="Q4734" i="6"/>
  <c r="U4777" i="6"/>
  <c r="Q4776" i="6"/>
  <c r="U4857" i="6"/>
  <c r="U5130" i="6"/>
  <c r="U5192" i="6"/>
  <c r="Q5236" i="6"/>
  <c r="Q5310" i="6"/>
  <c r="Q5331" i="6"/>
  <c r="U5727" i="6"/>
  <c r="Q5647" i="6"/>
  <c r="Q5812" i="6"/>
  <c r="Q5597" i="6"/>
  <c r="U4782" i="6"/>
  <c r="U4808" i="6"/>
  <c r="U4881" i="6"/>
  <c r="Q4887" i="6"/>
  <c r="U4796" i="6"/>
  <c r="U5256" i="6"/>
  <c r="Q5268" i="6"/>
  <c r="Q5272" i="6"/>
  <c r="U5614" i="6"/>
  <c r="Q3950" i="6"/>
  <c r="U4030" i="6"/>
  <c r="Q4287" i="6"/>
  <c r="Q4315" i="6"/>
  <c r="U4369" i="6"/>
  <c r="U4633" i="6"/>
  <c r="U4590" i="6"/>
  <c r="U4668" i="6"/>
  <c r="Q4979" i="6"/>
  <c r="U4959" i="6"/>
  <c r="U5096" i="6"/>
  <c r="Q5258" i="6"/>
  <c r="Q5462" i="6"/>
  <c r="U5600" i="6"/>
  <c r="Q5701" i="6"/>
  <c r="Q5595" i="6"/>
  <c r="U5664" i="6"/>
  <c r="Q5793" i="6"/>
  <c r="Q3849" i="6"/>
  <c r="Q4042" i="6"/>
  <c r="Q4304" i="6"/>
  <c r="Q4346" i="6"/>
  <c r="Q3855" i="6"/>
  <c r="Q3901" i="6"/>
  <c r="Q3924" i="6"/>
  <c r="U4105" i="6"/>
  <c r="Q4422" i="6"/>
  <c r="U4487" i="6"/>
  <c r="Q5772" i="6"/>
  <c r="Q5824" i="6"/>
  <c r="U3903" i="6"/>
  <c r="U4159" i="6"/>
  <c r="U4198" i="6"/>
  <c r="Q4546" i="6"/>
  <c r="U5281" i="6"/>
  <c r="U5703" i="6"/>
  <c r="Q5813" i="6"/>
  <c r="Q5741" i="6"/>
  <c r="Q5802" i="6"/>
  <c r="Q4141" i="6"/>
  <c r="Q4880" i="6"/>
  <c r="Q5693" i="6"/>
  <c r="Q5605" i="6"/>
  <c r="Q5196" i="6"/>
  <c r="U5516" i="6"/>
  <c r="U5801" i="6"/>
  <c r="U3928" i="6"/>
  <c r="U3959" i="6"/>
  <c r="Q4306" i="6"/>
  <c r="U4355" i="6"/>
  <c r="U4438" i="6"/>
  <c r="Q4611" i="6"/>
  <c r="Q4603" i="6"/>
  <c r="Q4700" i="6"/>
  <c r="U4797" i="6"/>
  <c r="U5455" i="6"/>
  <c r="Q5747" i="6"/>
  <c r="Q5276" i="6"/>
  <c r="U5117" i="6"/>
  <c r="U5756" i="6"/>
  <c r="U4082" i="6"/>
  <c r="U4855" i="6"/>
  <c r="Q5387" i="6"/>
  <c r="U5822" i="6"/>
  <c r="Q3873" i="6"/>
  <c r="Q3841" i="6"/>
  <c r="U3947" i="6"/>
  <c r="Q4035" i="6"/>
  <c r="Q5126" i="6"/>
  <c r="Q5108" i="6"/>
  <c r="Q5253" i="6"/>
  <c r="U5074" i="6"/>
  <c r="Q4040" i="6"/>
  <c r="U4036" i="6"/>
  <c r="U4282" i="6"/>
  <c r="U4304" i="6"/>
  <c r="Q4393" i="6"/>
  <c r="Q4535" i="6"/>
  <c r="U4609" i="6"/>
  <c r="U4677" i="6"/>
  <c r="U4684" i="6"/>
  <c r="U4754" i="6"/>
  <c r="Q4758" i="6"/>
  <c r="Q4870" i="6"/>
  <c r="Q4877" i="6"/>
  <c r="U4889" i="6"/>
  <c r="Q4967" i="6"/>
  <c r="U5048" i="6"/>
  <c r="Q5024" i="6"/>
  <c r="P5031" i="6"/>
  <c r="U5077" i="6"/>
  <c r="U5246" i="6"/>
  <c r="Q5293" i="6"/>
  <c r="Q5499" i="6"/>
  <c r="Q5422" i="6"/>
  <c r="U5363" i="6"/>
  <c r="Q5556" i="6"/>
  <c r="U5698" i="6"/>
  <c r="Q4551" i="6"/>
  <c r="Q4825" i="6"/>
  <c r="U4779" i="6"/>
  <c r="Q4961" i="6"/>
  <c r="Q5006" i="6"/>
  <c r="Q5086" i="6"/>
  <c r="U4952" i="6"/>
  <c r="U5051" i="6"/>
  <c r="Q5078" i="6"/>
  <c r="Q5621" i="6"/>
  <c r="Q3965" i="6"/>
  <c r="U4018" i="6"/>
  <c r="U4024" i="6"/>
  <c r="U4244" i="6"/>
  <c r="U4496" i="6"/>
  <c r="Q4444" i="6"/>
  <c r="U4726" i="6"/>
  <c r="U4802" i="6"/>
  <c r="Q4899" i="6"/>
  <c r="Q4903" i="6"/>
  <c r="Q4935" i="6"/>
  <c r="U5008" i="6"/>
  <c r="Q4993" i="6"/>
  <c r="Q5129" i="6"/>
  <c r="Q5091" i="6"/>
  <c r="U5276" i="6"/>
  <c r="U5460" i="6"/>
  <c r="U5500" i="6"/>
  <c r="Q5483" i="6"/>
  <c r="U5372" i="6"/>
  <c r="U5725" i="6"/>
  <c r="Q5592" i="6"/>
  <c r="U5643" i="6"/>
  <c r="U5656" i="6"/>
  <c r="U5588" i="6"/>
  <c r="U5751" i="6"/>
  <c r="U5829" i="6"/>
  <c r="Q3857" i="6"/>
  <c r="Q4929" i="6"/>
  <c r="Q5279" i="6"/>
  <c r="U4046" i="6"/>
  <c r="U4134" i="6"/>
  <c r="U4258" i="6"/>
  <c r="U4343" i="6"/>
  <c r="Q4672" i="6"/>
  <c r="Q5099" i="6"/>
  <c r="Q5491" i="6"/>
  <c r="U5498" i="6"/>
  <c r="U5608" i="6"/>
  <c r="Q5811" i="6"/>
  <c r="U5825" i="6"/>
  <c r="U4395" i="6"/>
  <c r="Q4513" i="6"/>
  <c r="Q4793" i="6"/>
  <c r="Q3839" i="6"/>
  <c r="U3852" i="6"/>
  <c r="U3916" i="6"/>
  <c r="U4032" i="6"/>
  <c r="Q4061" i="6"/>
  <c r="U4063" i="6"/>
  <c r="U4088" i="6"/>
  <c r="U4137" i="6"/>
  <c r="Q4210" i="6"/>
  <c r="U4259" i="6"/>
  <c r="Q4318" i="6"/>
  <c r="U4399" i="6"/>
  <c r="Q4425" i="6"/>
  <c r="U4582" i="6"/>
  <c r="U4527" i="6"/>
  <c r="Q4749" i="6"/>
  <c r="U4645" i="6"/>
  <c r="U4851" i="6"/>
  <c r="U4863" i="6"/>
  <c r="U4817" i="6"/>
  <c r="U4885" i="6"/>
  <c r="U4886" i="6"/>
  <c r="U4923" i="6"/>
  <c r="U5100" i="6"/>
  <c r="U5080" i="6"/>
  <c r="Q5140" i="6"/>
  <c r="Q5110" i="6"/>
  <c r="U5131" i="6"/>
  <c r="Q5186" i="6"/>
  <c r="U5202" i="6"/>
  <c r="U5196" i="6"/>
  <c r="U5172" i="6"/>
  <c r="U5391" i="6"/>
  <c r="U5407" i="6"/>
  <c r="Q5354" i="6"/>
  <c r="U5367" i="6"/>
  <c r="P5385" i="6"/>
  <c r="U5364" i="6"/>
  <c r="U5518" i="6"/>
  <c r="Q5431" i="6"/>
  <c r="U5671" i="6"/>
  <c r="U5695" i="6"/>
  <c r="Q5554" i="6"/>
  <c r="Q5769" i="6"/>
  <c r="Q5109" i="6"/>
  <c r="Q5479" i="6"/>
  <c r="Q5601" i="6"/>
  <c r="U3887" i="6"/>
  <c r="Q3960" i="6"/>
  <c r="U3983" i="6"/>
  <c r="Q4247" i="6"/>
  <c r="U4541" i="6"/>
  <c r="Q4709" i="6"/>
  <c r="Q4698" i="6"/>
  <c r="Q4883" i="6"/>
  <c r="U4895" i="6"/>
  <c r="U5059" i="6"/>
  <c r="U5042" i="6"/>
  <c r="Q5495" i="6"/>
  <c r="U5441" i="6"/>
  <c r="Q5443" i="6"/>
  <c r="Q5380" i="6"/>
  <c r="Q5382" i="6"/>
  <c r="U5623" i="6"/>
  <c r="U5660" i="6"/>
  <c r="U5728" i="6"/>
  <c r="U5821" i="6"/>
  <c r="U5836" i="6"/>
  <c r="U4013" i="6"/>
  <c r="Q4098" i="6"/>
  <c r="Q4250" i="6"/>
  <c r="U4447" i="6"/>
  <c r="Q4730" i="6"/>
  <c r="Q4796" i="6"/>
  <c r="U5325" i="6"/>
  <c r="U5468" i="6"/>
  <c r="U5342" i="6"/>
  <c r="Q5459" i="6"/>
  <c r="U5578" i="6"/>
  <c r="Q5700" i="6"/>
  <c r="Q5663" i="6"/>
  <c r="Q5566" i="6"/>
  <c r="Q5756" i="6"/>
  <c r="Q3846" i="6"/>
  <c r="U3884" i="6"/>
  <c r="U3878" i="6"/>
  <c r="Q3946" i="6"/>
  <c r="U3965" i="6"/>
  <c r="U4054" i="6"/>
  <c r="Q4101" i="6"/>
  <c r="U4116" i="6"/>
  <c r="U4221" i="6"/>
  <c r="Q4243" i="6"/>
  <c r="Q4314" i="6"/>
  <c r="U4090" i="6"/>
  <c r="Q4357" i="6"/>
  <c r="U4433" i="6"/>
  <c r="U4471" i="6"/>
  <c r="U4503" i="6"/>
  <c r="U4628" i="6"/>
  <c r="U4627" i="6"/>
  <c r="Q4408" i="6"/>
  <c r="U4577" i="6"/>
  <c r="U4759" i="6"/>
  <c r="U4775" i="6"/>
  <c r="Q4918" i="6"/>
  <c r="Q4944" i="6"/>
  <c r="U4970" i="6"/>
  <c r="U4963" i="6"/>
  <c r="U5084" i="6"/>
  <c r="U5146" i="6"/>
  <c r="U5123" i="6"/>
  <c r="U5108" i="6"/>
  <c r="U4904" i="6"/>
  <c r="U5195" i="6"/>
  <c r="U5266" i="6"/>
  <c r="U5253" i="6"/>
  <c r="Q5359" i="6"/>
  <c r="Q5414" i="6"/>
  <c r="Q5320" i="6"/>
  <c r="U5398" i="6"/>
  <c r="U5566" i="6"/>
  <c r="U5670" i="6"/>
  <c r="U5680" i="6"/>
  <c r="Q5574" i="6"/>
  <c r="Q5660" i="6"/>
  <c r="U5723" i="6"/>
  <c r="P5585" i="6"/>
  <c r="U5826" i="6"/>
  <c r="U5737" i="6"/>
  <c r="U5776" i="6"/>
  <c r="Q5780" i="6"/>
  <c r="Q3919" i="6"/>
  <c r="Q3974" i="6"/>
  <c r="Q4002" i="6"/>
  <c r="Q4995" i="6"/>
  <c r="Q4909" i="6"/>
  <c r="Q5065" i="6"/>
  <c r="Q5125" i="6"/>
  <c r="Q3886" i="6"/>
  <c r="U3873" i="6"/>
  <c r="Q3923" i="6"/>
  <c r="Q3973" i="6"/>
  <c r="Q3977" i="6"/>
  <c r="U4016" i="6"/>
  <c r="U4035" i="6"/>
  <c r="Q4000" i="6"/>
  <c r="Q4052" i="6"/>
  <c r="U4155" i="6"/>
  <c r="Q4171" i="6"/>
  <c r="Q4213" i="6"/>
  <c r="U4235" i="6"/>
  <c r="U4270" i="6"/>
  <c r="U4391" i="6"/>
  <c r="U4387" i="6"/>
  <c r="Q4453" i="6"/>
  <c r="U4473" i="6"/>
  <c r="Q4511" i="6"/>
  <c r="Q4594" i="6"/>
  <c r="Q4530" i="6"/>
  <c r="U4606" i="6"/>
  <c r="U4744" i="6"/>
  <c r="Q4661" i="6"/>
  <c r="Q4722" i="6"/>
  <c r="U4832" i="6"/>
  <c r="Q4836" i="6"/>
  <c r="P4779" i="6"/>
  <c r="U4894" i="6"/>
  <c r="U4961" i="6"/>
  <c r="U5105" i="6"/>
  <c r="Q5174" i="6"/>
  <c r="U5150" i="6"/>
  <c r="U5176" i="6"/>
  <c r="Q5232" i="6"/>
  <c r="U5274" i="6"/>
  <c r="Q5450" i="6"/>
  <c r="Q5478" i="6"/>
  <c r="U5344" i="6"/>
  <c r="Q5378" i="6"/>
  <c r="U5444" i="6"/>
  <c r="U5502" i="6"/>
  <c r="Q5546" i="6"/>
  <c r="U5713" i="6"/>
  <c r="U5646" i="6"/>
  <c r="P5569" i="6"/>
  <c r="Q5705" i="6"/>
  <c r="Q5664" i="6"/>
  <c r="U5598" i="6"/>
  <c r="U5777" i="6"/>
  <c r="Q5785" i="6"/>
  <c r="Q3948" i="6"/>
  <c r="Q4328" i="6"/>
  <c r="Q4679" i="6"/>
  <c r="Q5141" i="6"/>
  <c r="Q5629" i="6"/>
  <c r="Q5801" i="6"/>
  <c r="U4510" i="6"/>
  <c r="U4454" i="6"/>
  <c r="U4596" i="6"/>
  <c r="Q4622" i="6"/>
  <c r="U4570" i="6"/>
  <c r="Q4586" i="6"/>
  <c r="U4602" i="6"/>
  <c r="Q4725" i="6"/>
  <c r="U4783" i="6"/>
  <c r="Q4937" i="6"/>
  <c r="U4992" i="6"/>
  <c r="U4872" i="6"/>
  <c r="U5183" i="6"/>
  <c r="U5102" i="6"/>
  <c r="Q5212" i="6"/>
  <c r="Q5237" i="6"/>
  <c r="Q5208" i="6"/>
  <c r="U5470" i="6"/>
  <c r="Q5514" i="6"/>
  <c r="Q5544" i="6"/>
  <c r="U5442" i="6"/>
  <c r="U5431" i="6"/>
  <c r="Q5582" i="6"/>
  <c r="U5676" i="6"/>
  <c r="U3869" i="6"/>
  <c r="Q4160" i="6"/>
  <c r="Q4337" i="6"/>
  <c r="Q4723" i="6"/>
  <c r="Q3912" i="6"/>
  <c r="U3962" i="6"/>
  <c r="U3969" i="6"/>
  <c r="Q4036" i="6"/>
  <c r="U4095" i="6"/>
  <c r="U4185" i="6"/>
  <c r="Q4227" i="6"/>
  <c r="Q4234" i="6"/>
  <c r="U4297" i="6"/>
  <c r="Q4406" i="6"/>
  <c r="U4513" i="6"/>
  <c r="U4598" i="6"/>
  <c r="Q4614" i="6"/>
  <c r="U4573" i="6"/>
  <c r="U4652" i="6"/>
  <c r="Q4676" i="6"/>
  <c r="U4714" i="6"/>
  <c r="Q4692" i="6"/>
  <c r="Q4736" i="6"/>
  <c r="U4773" i="6"/>
  <c r="U4870" i="6"/>
  <c r="U4856" i="6"/>
  <c r="U4551" i="6"/>
  <c r="Q5005" i="6"/>
  <c r="Q5056" i="6"/>
  <c r="Q5051" i="6"/>
  <c r="Q5114" i="6"/>
  <c r="Q5154" i="6"/>
  <c r="U5147" i="6"/>
  <c r="Q5245" i="6"/>
  <c r="U5219" i="6"/>
  <c r="U5235" i="6"/>
  <c r="U5166" i="6"/>
  <c r="Q5516" i="6"/>
  <c r="U5418" i="6"/>
  <c r="Q5517" i="6"/>
  <c r="Q5350" i="6"/>
  <c r="Q5308" i="6"/>
  <c r="U5717" i="6"/>
  <c r="U5709" i="6"/>
  <c r="U5610" i="6"/>
  <c r="Q5796" i="6"/>
  <c r="U5733" i="6"/>
  <c r="U5820" i="6"/>
  <c r="Q4260" i="6"/>
  <c r="Q4699" i="6"/>
  <c r="Q4949" i="6"/>
  <c r="Q5303" i="6"/>
  <c r="U3981" i="6"/>
  <c r="Q4107" i="6"/>
  <c r="U4148" i="6"/>
  <c r="U4354" i="6"/>
  <c r="Q4542" i="6"/>
  <c r="U4697" i="6"/>
  <c r="Q5263" i="6"/>
  <c r="Q5348" i="6"/>
  <c r="Q5438" i="6"/>
  <c r="Q5347" i="6"/>
  <c r="Q5419" i="6"/>
  <c r="U5644" i="6"/>
  <c r="U5711" i="6"/>
  <c r="Q5649" i="6"/>
  <c r="U5735" i="6"/>
  <c r="Q4123" i="6"/>
  <c r="U3892" i="6"/>
  <c r="U4176" i="6"/>
  <c r="U4223" i="6"/>
  <c r="U4377" i="6"/>
  <c r="U4435" i="6"/>
  <c r="U4716" i="6"/>
  <c r="Q4760" i="6"/>
  <c r="U5032" i="6"/>
  <c r="U5394" i="6"/>
  <c r="Q5518" i="6"/>
  <c r="U5607" i="6"/>
  <c r="U5570" i="6"/>
  <c r="Q5640" i="6"/>
  <c r="U3843" i="6"/>
  <c r="U3851" i="6"/>
  <c r="U3932" i="6"/>
  <c r="U4085" i="6"/>
  <c r="Q4099" i="6"/>
  <c r="Q4153" i="6"/>
  <c r="U4267" i="6"/>
  <c r="U4353" i="6"/>
  <c r="U4386" i="6"/>
  <c r="Q4350" i="6"/>
  <c r="Q4483" i="6"/>
  <c r="U4499" i="6"/>
  <c r="Q4486" i="6"/>
  <c r="U4574" i="6"/>
  <c r="U4599" i="6"/>
  <c r="Q4670" i="6"/>
  <c r="U4690" i="6"/>
  <c r="U4695" i="6"/>
  <c r="U4827" i="6"/>
  <c r="U4971" i="6"/>
  <c r="U4960" i="6"/>
  <c r="U4910" i="6"/>
  <c r="U4975" i="6"/>
  <c r="U5002" i="6"/>
  <c r="U5006" i="6"/>
  <c r="Q5083" i="6"/>
  <c r="U5145" i="6"/>
  <c r="U5204" i="6"/>
  <c r="U5086" i="6"/>
  <c r="U5226" i="6"/>
  <c r="U5298" i="6"/>
  <c r="U5392" i="6"/>
  <c r="U5519" i="6"/>
  <c r="Q5507" i="6"/>
  <c r="Q5562" i="6"/>
  <c r="Q5620" i="6"/>
  <c r="Q4964" i="6"/>
  <c r="U3844" i="6"/>
  <c r="U3870" i="6"/>
  <c r="U3871" i="6"/>
  <c r="U3899" i="6"/>
  <c r="Q3926" i="6"/>
  <c r="Q3941" i="6"/>
  <c r="U3986" i="6"/>
  <c r="Q4021" i="6"/>
  <c r="U4037" i="6"/>
  <c r="U4053" i="6"/>
  <c r="Q4162" i="6"/>
  <c r="U4202" i="6"/>
  <c r="Q4319" i="6"/>
  <c r="U4329" i="6"/>
  <c r="U4175" i="6"/>
  <c r="U4403" i="6"/>
  <c r="U4434" i="6"/>
  <c r="U4466" i="6"/>
  <c r="Q4507" i="6"/>
  <c r="Q4558" i="6"/>
  <c r="U4539" i="6"/>
  <c r="U4648" i="6"/>
  <c r="U4704" i="6"/>
  <c r="Q4579" i="6"/>
  <c r="U4702" i="6"/>
  <c r="U4533" i="6"/>
  <c r="U4728" i="6"/>
  <c r="U4809" i="6"/>
  <c r="U4664" i="6"/>
  <c r="Q4859" i="6"/>
  <c r="Q4867" i="6"/>
  <c r="Q4794" i="6"/>
  <c r="U4780" i="6"/>
  <c r="U4915" i="6"/>
  <c r="Q4914" i="6"/>
  <c r="U5069" i="6"/>
  <c r="Q4921" i="6"/>
  <c r="Q5153" i="6"/>
  <c r="Q5127" i="6"/>
  <c r="Q5105" i="6"/>
  <c r="U5161" i="6"/>
  <c r="U5222" i="6"/>
  <c r="Q5269" i="6"/>
  <c r="U5437" i="6"/>
  <c r="Q5357" i="6"/>
  <c r="U5514" i="6"/>
  <c r="U5200" i="6"/>
  <c r="Q5551" i="6"/>
  <c r="U5624" i="6"/>
  <c r="U5594" i="6"/>
  <c r="Q5550" i="6"/>
  <c r="U5773" i="6"/>
  <c r="Q5815" i="6"/>
  <c r="Q3988" i="6"/>
  <c r="Q4177" i="6"/>
  <c r="Q4264" i="6"/>
  <c r="Q5565" i="6"/>
  <c r="Q5589" i="6"/>
  <c r="U5617" i="6"/>
  <c r="U3933" i="6"/>
  <c r="Q3905" i="6"/>
  <c r="Q4032" i="6"/>
  <c r="Q4023" i="6"/>
  <c r="Q4005" i="6"/>
  <c r="Q4064" i="6"/>
  <c r="U4145" i="6"/>
  <c r="U4147" i="6"/>
  <c r="Q4167" i="6"/>
  <c r="U4139" i="6"/>
  <c r="U4229" i="6"/>
  <c r="Q4232" i="6"/>
  <c r="U4335" i="6"/>
  <c r="Q4254" i="6"/>
  <c r="Q4291" i="6"/>
  <c r="U4405" i="6"/>
  <c r="U4425" i="6"/>
  <c r="Q4409" i="6"/>
  <c r="U4587" i="6"/>
  <c r="Q4633" i="6"/>
  <c r="Q4525" i="6"/>
  <c r="U4572" i="6"/>
  <c r="U4741" i="6"/>
  <c r="Q4666" i="6"/>
  <c r="Q4835" i="6"/>
  <c r="U4876" i="6"/>
  <c r="Q4720" i="6"/>
  <c r="Q4792" i="6"/>
  <c r="U4935" i="6"/>
  <c r="U5121" i="6"/>
  <c r="Q5148" i="6"/>
  <c r="U5112" i="6"/>
  <c r="U5163" i="6"/>
  <c r="U5223" i="6"/>
  <c r="U5174" i="6"/>
  <c r="Q5198" i="6"/>
  <c r="Q5214" i="6"/>
  <c r="U5405" i="6"/>
  <c r="U5463" i="6"/>
  <c r="Q5358" i="6"/>
  <c r="Q5355" i="6"/>
  <c r="Q5384" i="6"/>
  <c r="Q5482" i="6"/>
  <c r="Q5599" i="6"/>
  <c r="Q5699" i="6"/>
  <c r="U5775" i="6"/>
  <c r="U5760" i="6"/>
  <c r="U5792" i="6"/>
  <c r="U5761" i="6"/>
  <c r="Q4067" i="6"/>
  <c r="Q4990" i="6"/>
  <c r="Q4913" i="6"/>
  <c r="Q5633" i="6"/>
  <c r="Q5835" i="6"/>
  <c r="U3850" i="6"/>
  <c r="U3866" i="6"/>
  <c r="Q4026" i="6"/>
  <c r="Q4127" i="6"/>
  <c r="Q4143" i="6"/>
  <c r="U4246" i="6"/>
  <c r="U4305" i="6"/>
  <c r="Q4294" i="6"/>
  <c r="U4336" i="6"/>
  <c r="U4381" i="6"/>
  <c r="Q4347" i="6"/>
  <c r="U4350" i="6"/>
  <c r="U4459" i="6"/>
  <c r="U4443" i="6"/>
  <c r="U4657" i="6"/>
  <c r="U4594" i="6"/>
  <c r="U4708" i="6"/>
  <c r="Q4743" i="6"/>
  <c r="U4680" i="6"/>
  <c r="Q4864" i="6"/>
  <c r="U4694" i="6"/>
  <c r="Q4895" i="6"/>
  <c r="U4818" i="6"/>
  <c r="U4891" i="6"/>
  <c r="Q5162" i="6"/>
  <c r="Q5077" i="6"/>
  <c r="Q5090" i="6"/>
  <c r="U5016" i="6"/>
  <c r="U5175" i="6"/>
  <c r="Q5323" i="6"/>
  <c r="Q5410" i="6"/>
  <c r="Q5363" i="6"/>
  <c r="U5661" i="6"/>
  <c r="Q5715" i="6"/>
  <c r="U5603" i="6"/>
  <c r="Q5814" i="6"/>
  <c r="U4382" i="6"/>
  <c r="P4382" i="6"/>
  <c r="U4892" i="6"/>
  <c r="P4892" i="6"/>
  <c r="Q5165" i="6"/>
  <c r="Q5538" i="6"/>
  <c r="Q5524" i="6"/>
  <c r="Q3932" i="6"/>
  <c r="U3942" i="6"/>
  <c r="U3927" i="6"/>
  <c r="Q3994" i="6"/>
  <c r="U3973" i="6"/>
  <c r="Q4024" i="6"/>
  <c r="U4138" i="6"/>
  <c r="U4192" i="6"/>
  <c r="U4231" i="6"/>
  <c r="Q4338" i="6"/>
  <c r="U4348" i="6"/>
  <c r="U4429" i="6"/>
  <c r="Q4442" i="6"/>
  <c r="U4494" i="6"/>
  <c r="U4517" i="6"/>
  <c r="Q4538" i="6"/>
  <c r="U4530" i="6"/>
  <c r="U4745" i="6"/>
  <c r="Q4652" i="6"/>
  <c r="Q4688" i="6"/>
  <c r="Q4656" i="6"/>
  <c r="U4722" i="6"/>
  <c r="Q4669" i="6"/>
  <c r="U4800" i="6"/>
  <c r="U4850" i="6"/>
  <c r="U4993" i="6"/>
  <c r="U5114" i="6"/>
  <c r="Q5264" i="6"/>
  <c r="U5231" i="6"/>
  <c r="U5358" i="6"/>
  <c r="Q5394" i="6"/>
  <c r="U5426" i="6"/>
  <c r="Q5494" i="6"/>
  <c r="U5428" i="6"/>
  <c r="Q5346" i="6"/>
  <c r="U5591" i="6"/>
  <c r="U5636" i="6"/>
  <c r="U5567" i="6"/>
  <c r="U5627" i="6"/>
  <c r="Q5807" i="6"/>
  <c r="U5797" i="6"/>
  <c r="Q5771" i="6"/>
  <c r="U5831" i="6"/>
  <c r="U4376" i="6"/>
  <c r="P4376" i="6"/>
  <c r="Q4860" i="6"/>
  <c r="Q4956" i="6"/>
  <c r="Q5766" i="6"/>
  <c r="Q3864" i="6"/>
  <c r="Q3917" i="6"/>
  <c r="Q3929" i="6"/>
  <c r="Q3993" i="6"/>
  <c r="U4041" i="6"/>
  <c r="Q4007" i="6"/>
  <c r="Q4097" i="6"/>
  <c r="U4140" i="6"/>
  <c r="U4165" i="6"/>
  <c r="Q4132" i="6"/>
  <c r="U4203" i="6"/>
  <c r="Q4311" i="6"/>
  <c r="Q4290" i="6"/>
  <c r="Q4299" i="6"/>
  <c r="Q4156" i="6"/>
  <c r="U4324" i="6"/>
  <c r="U4303" i="6"/>
  <c r="U4388" i="6"/>
  <c r="Q4477" i="6"/>
  <c r="U4555" i="6"/>
  <c r="Q4626" i="6"/>
  <c r="Q4677" i="6"/>
  <c r="U4632" i="6"/>
  <c r="Q4685" i="6"/>
  <c r="Q4696" i="6"/>
  <c r="U4830" i="6"/>
  <c r="U4822" i="6"/>
  <c r="U4893" i="6"/>
  <c r="U5024" i="6"/>
  <c r="Q5082" i="6"/>
  <c r="Q5098" i="6"/>
  <c r="U5099" i="6"/>
  <c r="Q5305" i="6"/>
  <c r="U5293" i="6"/>
  <c r="U5160" i="6"/>
  <c r="U5288" i="6"/>
  <c r="Q5296" i="6"/>
  <c r="U5477" i="6"/>
  <c r="U5397" i="6"/>
  <c r="U5341" i="6"/>
  <c r="U5362" i="6"/>
  <c r="Q5398" i="6"/>
  <c r="Q5466" i="6"/>
  <c r="Q5411" i="6"/>
  <c r="U5681" i="6"/>
  <c r="Q5707" i="6"/>
  <c r="Q5453" i="6"/>
  <c r="U5700" i="6"/>
  <c r="U5586" i="6"/>
  <c r="Q5728" i="6"/>
  <c r="Q5732" i="6"/>
  <c r="Q4662" i="6"/>
  <c r="Q5057" i="6"/>
  <c r="U3863" i="6"/>
  <c r="Q3936" i="6"/>
  <c r="Q3985" i="6"/>
  <c r="U4004" i="6"/>
  <c r="U4100" i="6"/>
  <c r="Q4134" i="6"/>
  <c r="Q4179" i="6"/>
  <c r="Q4221" i="6"/>
  <c r="U4406" i="6"/>
  <c r="Q4447" i="6"/>
  <c r="Q4430" i="6"/>
  <c r="U4485" i="6"/>
  <c r="U4618" i="6"/>
  <c r="Q4495" i="6"/>
  <c r="U4612" i="6"/>
  <c r="U4658" i="6"/>
  <c r="Q4634" i="6"/>
  <c r="Q4650" i="6"/>
  <c r="U4710" i="6"/>
  <c r="U4772" i="6"/>
  <c r="Q4889" i="6"/>
  <c r="U5138" i="6"/>
  <c r="U5137" i="6"/>
  <c r="U5224" i="6"/>
  <c r="U5215" i="6"/>
  <c r="Q5240" i="6"/>
  <c r="U5413" i="6"/>
  <c r="U5541" i="6"/>
  <c r="U5454" i="6"/>
  <c r="U5517" i="6"/>
  <c r="U5474" i="6"/>
  <c r="U5533" i="6"/>
  <c r="Q5371" i="6"/>
  <c r="U5416" i="6"/>
  <c r="Q5399" i="6"/>
  <c r="U5486" i="6"/>
  <c r="Q5587" i="6"/>
  <c r="Q5709" i="6"/>
  <c r="Q5788" i="6"/>
  <c r="U5749" i="6"/>
  <c r="Q5837" i="6"/>
  <c r="U3856" i="6"/>
  <c r="Q3931" i="6"/>
  <c r="U3955" i="6"/>
  <c r="U3940" i="6"/>
  <c r="Q3967" i="6"/>
  <c r="U4069" i="6"/>
  <c r="U4135" i="6"/>
  <c r="Q4158" i="6"/>
  <c r="Q4172" i="6"/>
  <c r="U4218" i="6"/>
  <c r="U4242" i="6"/>
  <c r="U4243" i="6"/>
  <c r="U4277" i="6"/>
  <c r="U4283" i="6"/>
  <c r="U4392" i="6"/>
  <c r="Q4426" i="6"/>
  <c r="Q4469" i="6"/>
  <c r="U4509" i="6"/>
  <c r="Q4498" i="6"/>
  <c r="Q4575" i="6"/>
  <c r="U4526" i="6"/>
  <c r="U4727" i="6"/>
  <c r="Q4531" i="6"/>
  <c r="Q4947" i="6"/>
  <c r="U4858" i="6"/>
  <c r="U4926" i="6"/>
  <c r="U4901" i="6"/>
  <c r="Q5064" i="6"/>
  <c r="Q5151" i="6"/>
  <c r="U5097" i="6"/>
  <c r="Q5260" i="6"/>
  <c r="U5244" i="6"/>
  <c r="U5471" i="6"/>
  <c r="U5440" i="6"/>
  <c r="U5348" i="6"/>
  <c r="Q5452" i="6"/>
  <c r="Q5317" i="6"/>
  <c r="U5638" i="6"/>
  <c r="U5532" i="6"/>
  <c r="U5759" i="6"/>
  <c r="Q5821" i="6"/>
  <c r="U5834" i="6"/>
  <c r="Q5789" i="6"/>
  <c r="Q5763" i="6"/>
  <c r="U4292" i="6"/>
  <c r="P4292" i="6"/>
  <c r="Q4952" i="6"/>
  <c r="Q5287" i="6"/>
  <c r="Q3858" i="6"/>
  <c r="U3890" i="6"/>
  <c r="Q3904" i="6"/>
  <c r="U3921" i="6"/>
  <c r="U4031" i="6"/>
  <c r="U4017" i="6"/>
  <c r="Q4073" i="6"/>
  <c r="U4107" i="6"/>
  <c r="U4130" i="6"/>
  <c r="U4227" i="6"/>
  <c r="Q4365" i="6"/>
  <c r="U4453" i="6"/>
  <c r="U4519" i="6"/>
  <c r="Q4567" i="6"/>
  <c r="Q4641" i="6"/>
  <c r="Q4563" i="6"/>
  <c r="Q4624" i="6"/>
  <c r="U4653" i="6"/>
  <c r="U4784" i="6"/>
  <c r="U4790" i="6"/>
  <c r="U4766" i="6"/>
  <c r="U4847" i="6"/>
  <c r="U4939" i="6"/>
  <c r="U4979" i="6"/>
  <c r="Q4960" i="6"/>
  <c r="U5103" i="6"/>
  <c r="U5106" i="6"/>
  <c r="U5280" i="6"/>
  <c r="Q5220" i="6"/>
  <c r="Q5434" i="6"/>
  <c r="Q5531" i="6"/>
  <c r="U5368" i="6"/>
  <c r="Q5400" i="6"/>
  <c r="U5450" i="6"/>
  <c r="Q5374" i="6"/>
  <c r="Q5403" i="6"/>
  <c r="Q5630" i="6"/>
  <c r="Q5685" i="6"/>
  <c r="U5720" i="6"/>
  <c r="Q5790" i="6"/>
  <c r="U5838" i="6"/>
  <c r="Q4395" i="6"/>
  <c r="Q4890" i="6"/>
  <c r="P4065" i="6"/>
  <c r="U4065" i="6"/>
  <c r="Q4084" i="6"/>
  <c r="U4206" i="6"/>
  <c r="Q4206" i="6"/>
  <c r="U4236" i="6"/>
  <c r="P4236" i="6"/>
  <c r="Q4402" i="6"/>
  <c r="U4402" i="6"/>
  <c r="U4588" i="6"/>
  <c r="P4588" i="6"/>
  <c r="Q4455" i="6"/>
  <c r="U4834" i="6"/>
  <c r="P4834" i="6"/>
  <c r="U3975" i="6"/>
  <c r="P3975" i="6"/>
  <c r="U4083" i="6"/>
  <c r="P4083" i="6"/>
  <c r="Q4217" i="6"/>
  <c r="U4281" i="6"/>
  <c r="P4281" i="6"/>
  <c r="U4291" i="6"/>
  <c r="Q3888" i="6"/>
  <c r="Q3898" i="6"/>
  <c r="U3920" i="6"/>
  <c r="U3960" i="6"/>
  <c r="Q3991" i="6"/>
  <c r="U3847" i="6"/>
  <c r="U3855" i="6"/>
  <c r="U3872" i="6"/>
  <c r="Q3875" i="6"/>
  <c r="Q3900" i="6"/>
  <c r="U3910" i="6"/>
  <c r="U3906" i="6"/>
  <c r="Q3934" i="6"/>
  <c r="P3939" i="6"/>
  <c r="U3939" i="6"/>
  <c r="Q3979" i="6"/>
  <c r="P3989" i="6"/>
  <c r="U3989" i="6"/>
  <c r="U3961" i="6"/>
  <c r="Q3971" i="6"/>
  <c r="U3987" i="6"/>
  <c r="U3993" i="6"/>
  <c r="Q4030" i="6"/>
  <c r="Q3957" i="6"/>
  <c r="Q4060" i="6"/>
  <c r="Q4015" i="6"/>
  <c r="U4062" i="6"/>
  <c r="U4044" i="6"/>
  <c r="Q4106" i="6"/>
  <c r="U4097" i="6"/>
  <c r="P4097" i="6"/>
  <c r="U4111" i="6"/>
  <c r="P4111" i="6"/>
  <c r="U4129" i="6"/>
  <c r="U4163" i="6"/>
  <c r="P4163" i="6"/>
  <c r="U4142" i="6"/>
  <c r="U4149" i="6"/>
  <c r="U4131" i="6"/>
  <c r="U4168" i="6"/>
  <c r="U4191" i="6"/>
  <c r="P4191" i="6"/>
  <c r="U4200" i="6"/>
  <c r="P4200" i="6"/>
  <c r="U4174" i="6"/>
  <c r="Q4202" i="6"/>
  <c r="U4183" i="6"/>
  <c r="P4183" i="6"/>
  <c r="U4250" i="6"/>
  <c r="Q4238" i="6"/>
  <c r="U4238" i="6"/>
  <c r="Q4267" i="6"/>
  <c r="U4213" i="6"/>
  <c r="Q4235" i="6"/>
  <c r="U4197" i="6"/>
  <c r="U4309" i="6"/>
  <c r="P4310" i="6"/>
  <c r="U4310" i="6"/>
  <c r="P4327" i="6"/>
  <c r="U4327" i="6"/>
  <c r="Q4307" i="6"/>
  <c r="U4373" i="6"/>
  <c r="P4373" i="6"/>
  <c r="U4345" i="6"/>
  <c r="P4345" i="6"/>
  <c r="P4371" i="6"/>
  <c r="U4371" i="6"/>
  <c r="U4364" i="6"/>
  <c r="Q4389" i="6"/>
  <c r="U4422" i="6"/>
  <c r="P4408" i="6"/>
  <c r="U4408" i="6"/>
  <c r="P4400" i="6"/>
  <c r="U4400" i="6"/>
  <c r="Q4437" i="6"/>
  <c r="Q4339" i="6"/>
  <c r="U4410" i="6"/>
  <c r="Q4522" i="6"/>
  <c r="U4522" i="6"/>
  <c r="Q4506" i="6"/>
  <c r="U4524" i="6"/>
  <c r="U4458" i="6"/>
  <c r="U4478" i="6"/>
  <c r="U4446" i="6"/>
  <c r="Q4487" i="6"/>
  <c r="Q4510" i="6"/>
  <c r="P4581" i="6"/>
  <c r="U4581" i="6"/>
  <c r="P4550" i="6"/>
  <c r="U4550" i="6"/>
  <c r="P4621" i="6"/>
  <c r="U4621" i="6"/>
  <c r="Q4606" i="6"/>
  <c r="P4597" i="6"/>
  <c r="U4597" i="6"/>
  <c r="P4549" i="6"/>
  <c r="U4549" i="6"/>
  <c r="Q4645" i="6"/>
  <c r="U4717" i="6"/>
  <c r="Q4658" i="6"/>
  <c r="Q4610" i="6"/>
  <c r="Q4674" i="6"/>
  <c r="U4738" i="6"/>
  <c r="U4644" i="6"/>
  <c r="U4724" i="6"/>
  <c r="Q4640" i="6"/>
  <c r="U4689" i="6"/>
  <c r="Q4807" i="6"/>
  <c r="U4749" i="6"/>
  <c r="Q4822" i="6"/>
  <c r="U4764" i="6"/>
  <c r="P4764" i="6"/>
  <c r="Q4808" i="6"/>
  <c r="U4826" i="6"/>
  <c r="P4826" i="6"/>
  <c r="U4785" i="6"/>
  <c r="P4815" i="6"/>
  <c r="U4815" i="6"/>
  <c r="Q4857" i="6"/>
  <c r="U4798" i="6"/>
  <c r="Q4939" i="6"/>
  <c r="Q4968" i="6"/>
  <c r="Q4934" i="6"/>
  <c r="U4934" i="6"/>
  <c r="Q4907" i="6"/>
  <c r="Q4923" i="6"/>
  <c r="U4947" i="6"/>
  <c r="Q4842" i="6"/>
  <c r="Q4875" i="6"/>
  <c r="Q4971" i="6"/>
  <c r="Q4996" i="6"/>
  <c r="U4996" i="6"/>
  <c r="Q5052" i="6"/>
  <c r="Q5045" i="6"/>
  <c r="U5045" i="6"/>
  <c r="U5072" i="6"/>
  <c r="Q4959" i="6"/>
  <c r="U4896" i="6"/>
  <c r="U4958" i="6"/>
  <c r="U5009" i="6"/>
  <c r="Q4930" i="6"/>
  <c r="Q5032" i="6"/>
  <c r="Q5048" i="6"/>
  <c r="Q4922" i="6"/>
  <c r="U5053" i="6"/>
  <c r="U5071" i="6"/>
  <c r="U5156" i="6"/>
  <c r="U5085" i="6"/>
  <c r="U5132" i="6"/>
  <c r="U5162" i="6"/>
  <c r="P5134" i="6"/>
  <c r="U5134" i="6"/>
  <c r="U5188" i="6"/>
  <c r="Q5280" i="6"/>
  <c r="Q5173" i="6"/>
  <c r="U5247" i="6"/>
  <c r="U5239" i="6"/>
  <c r="P5239" i="6"/>
  <c r="Q5246" i="6"/>
  <c r="U5180" i="6"/>
  <c r="U5205" i="6"/>
  <c r="Q5204" i="6"/>
  <c r="P5261" i="6"/>
  <c r="U5261" i="6"/>
  <c r="Q5181" i="6"/>
  <c r="U5193" i="6"/>
  <c r="Q5318" i="6"/>
  <c r="Q5530" i="6"/>
  <c r="U5272" i="6"/>
  <c r="Q5446" i="6"/>
  <c r="U5466" i="6"/>
  <c r="U5216" i="6"/>
  <c r="U5305" i="6"/>
  <c r="U5346" i="6"/>
  <c r="Q5391" i="6"/>
  <c r="Q5451" i="6"/>
  <c r="U5461" i="6"/>
  <c r="U5482" i="6"/>
  <c r="Q5498" i="6"/>
  <c r="P5530" i="6"/>
  <c r="U5530" i="6"/>
  <c r="U5309" i="6"/>
  <c r="Q5381" i="6"/>
  <c r="Q5502" i="6"/>
  <c r="Q5316" i="6"/>
  <c r="U5390" i="6"/>
  <c r="Q5537" i="6"/>
  <c r="U5537" i="6"/>
  <c r="U5639" i="6"/>
  <c r="U5665" i="6"/>
  <c r="Q5695" i="6"/>
  <c r="U5712" i="6"/>
  <c r="U5547" i="6"/>
  <c r="U5580" i="6"/>
  <c r="Q5598" i="6"/>
  <c r="U5658" i="6"/>
  <c r="U5692" i="6"/>
  <c r="Q5718" i="6"/>
  <c r="Q5525" i="6"/>
  <c r="U5705" i="6"/>
  <c r="Q5727" i="6"/>
  <c r="Q5596" i="6"/>
  <c r="Q5623" i="6"/>
  <c r="U5697" i="6"/>
  <c r="U5708" i="6"/>
  <c r="P5708" i="6"/>
  <c r="Q5429" i="6"/>
  <c r="U5540" i="6"/>
  <c r="U5592" i="6"/>
  <c r="U5649" i="6"/>
  <c r="U5579" i="6"/>
  <c r="Q5579" i="6"/>
  <c r="Q5588" i="6"/>
  <c r="Q5635" i="6"/>
  <c r="U5767" i="6"/>
  <c r="U5778" i="6"/>
  <c r="P5778" i="6"/>
  <c r="Q5739" i="6"/>
  <c r="U5755" i="6"/>
  <c r="P5799" i="6"/>
  <c r="U5799" i="6"/>
  <c r="U5807" i="6"/>
  <c r="Q5798" i="6"/>
  <c r="Q5810" i="6"/>
  <c r="U5747" i="6"/>
  <c r="Q4189" i="6"/>
  <c r="Q4255" i="6"/>
  <c r="U4255" i="6"/>
  <c r="U4274" i="6"/>
  <c r="U4316" i="6"/>
  <c r="P4316" i="6"/>
  <c r="U4390" i="6"/>
  <c r="P4390" i="6"/>
  <c r="Q4751" i="6"/>
  <c r="P4823" i="6"/>
  <c r="U4823" i="6"/>
  <c r="U5018" i="6"/>
  <c r="U5124" i="6"/>
  <c r="P5124" i="6"/>
  <c r="Q5111" i="6"/>
  <c r="U5111" i="6"/>
  <c r="P5277" i="6"/>
  <c r="U5277" i="6"/>
  <c r="U5210" i="6"/>
  <c r="P5435" i="6"/>
  <c r="U5435" i="6"/>
  <c r="U5452" i="6"/>
  <c r="Q5326" i="6"/>
  <c r="Q5526" i="6"/>
  <c r="U5526" i="6"/>
  <c r="U5811" i="6"/>
  <c r="U3860" i="6"/>
  <c r="U3865" i="6"/>
  <c r="P3865" i="6"/>
  <c r="U3886" i="6"/>
  <c r="Q3922" i="6"/>
  <c r="U3949" i="6"/>
  <c r="Q3952" i="6"/>
  <c r="U3952" i="6"/>
  <c r="P3997" i="6"/>
  <c r="U3997" i="6"/>
  <c r="U4006" i="6"/>
  <c r="U3977" i="6"/>
  <c r="U4012" i="6"/>
  <c r="U4008" i="6"/>
  <c r="U4086" i="6"/>
  <c r="U4078" i="6"/>
  <c r="Q4093" i="6"/>
  <c r="U4110" i="6"/>
  <c r="Q4077" i="6"/>
  <c r="Q4105" i="6"/>
  <c r="U4166" i="6"/>
  <c r="P4166" i="6"/>
  <c r="Q4094" i="6"/>
  <c r="P4152" i="6"/>
  <c r="U4152" i="6"/>
  <c r="Q4170" i="6"/>
  <c r="U4170" i="6"/>
  <c r="P4169" i="6"/>
  <c r="U4169" i="6"/>
  <c r="P4188" i="6"/>
  <c r="U4188" i="6"/>
  <c r="U4187" i="6"/>
  <c r="Q4205" i="6"/>
  <c r="U4261" i="6"/>
  <c r="Q4182" i="6"/>
  <c r="U4294" i="6"/>
  <c r="U4226" i="6"/>
  <c r="Q4372" i="6"/>
  <c r="P4346" i="6"/>
  <c r="U4346" i="6"/>
  <c r="Q4398" i="6"/>
  <c r="Q4417" i="6"/>
  <c r="U4414" i="6"/>
  <c r="P4414" i="6"/>
  <c r="Q4413" i="6"/>
  <c r="Q4414" i="6"/>
  <c r="U4407" i="6"/>
  <c r="P4467" i="6"/>
  <c r="U4467" i="6"/>
  <c r="P4490" i="6"/>
  <c r="U4490" i="6"/>
  <c r="U4480" i="6"/>
  <c r="P4629" i="6"/>
  <c r="U4629" i="6"/>
  <c r="Q4533" i="6"/>
  <c r="U4543" i="6"/>
  <c r="Q4463" i="6"/>
  <c r="Q4578" i="6"/>
  <c r="Q4598" i="6"/>
  <c r="U4542" i="6"/>
  <c r="P4535" i="6"/>
  <c r="U4535" i="6"/>
  <c r="U4611" i="6"/>
  <c r="Q4745" i="6"/>
  <c r="U4719" i="6"/>
  <c r="P4719" i="6"/>
  <c r="Q4726" i="6"/>
  <c r="U4681" i="6"/>
  <c r="U4730" i="6"/>
  <c r="U4812" i="6"/>
  <c r="P4812" i="6"/>
  <c r="Q4799" i="6"/>
  <c r="U4837" i="6"/>
  <c r="P4837" i="6"/>
  <c r="Q4816" i="6"/>
  <c r="U4816" i="6"/>
  <c r="U4615" i="6"/>
  <c r="Q4768" i="6"/>
  <c r="Q4966" i="6"/>
  <c r="U4966" i="6"/>
  <c r="U4770" i="6"/>
  <c r="Q4810" i="6"/>
  <c r="U4972" i="6"/>
  <c r="P4972" i="6"/>
  <c r="U4756" i="6"/>
  <c r="U4676" i="6"/>
  <c r="U4747" i="6"/>
  <c r="Q4547" i="6"/>
  <c r="U4883" i="6"/>
  <c r="Q4919" i="6"/>
  <c r="U4919" i="6"/>
  <c r="U5040" i="6"/>
  <c r="Q4933" i="6"/>
  <c r="Q4983" i="6"/>
  <c r="U5001" i="6"/>
  <c r="P5052" i="6"/>
  <c r="U5052" i="6"/>
  <c r="U5107" i="6"/>
  <c r="P5285" i="6"/>
  <c r="U5285" i="6"/>
  <c r="U5185" i="6"/>
  <c r="P5185" i="6"/>
  <c r="U5000" i="6"/>
  <c r="U5252" i="6"/>
  <c r="U5186" i="6"/>
  <c r="Q5248" i="6"/>
  <c r="U5212" i="6"/>
  <c r="U5232" i="6"/>
  <c r="U5365" i="6"/>
  <c r="P5365" i="6"/>
  <c r="U5511" i="6"/>
  <c r="P5511" i="6"/>
  <c r="P5379" i="6"/>
  <c r="U5379" i="6"/>
  <c r="P5420" i="6"/>
  <c r="U5420" i="6"/>
  <c r="U5375" i="6"/>
  <c r="P5375" i="6"/>
  <c r="U5408" i="6"/>
  <c r="Q5324" i="6"/>
  <c r="U5347" i="6"/>
  <c r="Q5402" i="6"/>
  <c r="Q5430" i="6"/>
  <c r="U5478" i="6"/>
  <c r="U5489" i="6"/>
  <c r="U5404" i="6"/>
  <c r="U5436" i="6"/>
  <c r="Q5455" i="6"/>
  <c r="Q5475" i="6"/>
  <c r="U5575" i="6"/>
  <c r="Q5604" i="6"/>
  <c r="Q5583" i="6"/>
  <c r="U5628" i="6"/>
  <c r="P5628" i="6"/>
  <c r="Q5679" i="6"/>
  <c r="Q5568" i="6"/>
  <c r="Q5648" i="6"/>
  <c r="U5682" i="6"/>
  <c r="P5682" i="6"/>
  <c r="Q5720" i="6"/>
  <c r="Q5615" i="6"/>
  <c r="U5640" i="6"/>
  <c r="U5650" i="6"/>
  <c r="U5701" i="6"/>
  <c r="U5619" i="6"/>
  <c r="Q5619" i="6"/>
  <c r="Q5644" i="6"/>
  <c r="U5674" i="6"/>
  <c r="P5674" i="6"/>
  <c r="Q5696" i="6"/>
  <c r="U5785" i="6"/>
  <c r="P5785" i="6"/>
  <c r="P5832" i="6"/>
  <c r="U5832" i="6"/>
  <c r="U4186" i="6"/>
  <c r="P4186" i="6"/>
  <c r="P4692" i="6"/>
  <c r="U4692" i="6"/>
  <c r="Q4718" i="6"/>
  <c r="P4920" i="6"/>
  <c r="U4920" i="6"/>
  <c r="U5049" i="6"/>
  <c r="P5049" i="6"/>
  <c r="Q5095" i="6"/>
  <c r="U5095" i="6"/>
  <c r="U5182" i="6"/>
  <c r="U5673" i="6"/>
  <c r="P5673" i="6"/>
  <c r="Q5823" i="6"/>
  <c r="Q5800" i="6"/>
  <c r="P3846" i="6"/>
  <c r="U3846" i="6"/>
  <c r="Q3848" i="6"/>
  <c r="Q3843" i="6"/>
  <c r="U3874" i="6"/>
  <c r="P3889" i="6"/>
  <c r="U3889" i="6"/>
  <c r="Q3891" i="6"/>
  <c r="U3929" i="6"/>
  <c r="Q3927" i="6"/>
  <c r="Q3937" i="6"/>
  <c r="U3953" i="6"/>
  <c r="U3924" i="6"/>
  <c r="U3985" i="6"/>
  <c r="U3995" i="6"/>
  <c r="U3979" i="6"/>
  <c r="P3979" i="6"/>
  <c r="Q4009" i="6"/>
  <c r="Q4019" i="6"/>
  <c r="Q4011" i="6"/>
  <c r="U4025" i="6"/>
  <c r="U4057" i="6"/>
  <c r="Q4088" i="6"/>
  <c r="U4038" i="6"/>
  <c r="U4072" i="6"/>
  <c r="U4102" i="6"/>
  <c r="P4108" i="6"/>
  <c r="U4108" i="6"/>
  <c r="U4089" i="6"/>
  <c r="U4151" i="6"/>
  <c r="Q4145" i="6"/>
  <c r="U4153" i="6"/>
  <c r="U4119" i="6"/>
  <c r="Q4159" i="6"/>
  <c r="Q4223" i="6"/>
  <c r="Q4209" i="6"/>
  <c r="P4210" i="6"/>
  <c r="U4210" i="6"/>
  <c r="Q4164" i="6"/>
  <c r="P4161" i="6"/>
  <c r="U4161" i="6"/>
  <c r="U4215" i="6"/>
  <c r="U4205" i="6"/>
  <c r="P4263" i="6"/>
  <c r="U4263" i="6"/>
  <c r="Q4278" i="6"/>
  <c r="U4278" i="6"/>
  <c r="U4315" i="6"/>
  <c r="U4322" i="6"/>
  <c r="U4234" i="6"/>
  <c r="Q4302" i="6"/>
  <c r="U4349" i="6"/>
  <c r="Q4385" i="6"/>
  <c r="U4385" i="6"/>
  <c r="Q4280" i="6"/>
  <c r="Q4340" i="6"/>
  <c r="U4330" i="6"/>
  <c r="U4374" i="6"/>
  <c r="U4398" i="6"/>
  <c r="P4398" i="6"/>
  <c r="U4427" i="6"/>
  <c r="P4427" i="6"/>
  <c r="P4418" i="6"/>
  <c r="U4418" i="6"/>
  <c r="Q4405" i="6"/>
  <c r="U4415" i="6"/>
  <c r="P4415" i="6"/>
  <c r="Q4433" i="6"/>
  <c r="U4379" i="6"/>
  <c r="Q4491" i="6"/>
  <c r="P4514" i="6"/>
  <c r="U4514" i="6"/>
  <c r="Q4401" i="6"/>
  <c r="Q4450" i="6"/>
  <c r="U4502" i="6"/>
  <c r="Q4445" i="6"/>
  <c r="Q4482" i="6"/>
  <c r="P4474" i="6"/>
  <c r="U4474" i="6"/>
  <c r="Q4471" i="6"/>
  <c r="U4511" i="6"/>
  <c r="Q4599" i="6"/>
  <c r="Q4630" i="6"/>
  <c r="Q4555" i="6"/>
  <c r="U4534" i="6"/>
  <c r="U4580" i="6"/>
  <c r="P4580" i="6"/>
  <c r="Q4617" i="6"/>
  <c r="Q4451" i="6"/>
  <c r="P4565" i="6"/>
  <c r="U4565" i="6"/>
  <c r="Q4625" i="6"/>
  <c r="Q4590" i="6"/>
  <c r="U4479" i="6"/>
  <c r="Q4602" i="6"/>
  <c r="P4638" i="6"/>
  <c r="U4638" i="6"/>
  <c r="U4625" i="6"/>
  <c r="U4700" i="6"/>
  <c r="U4736" i="6"/>
  <c r="Q4693" i="6"/>
  <c r="U4693" i="6"/>
  <c r="U4578" i="6"/>
  <c r="U4699" i="6"/>
  <c r="P4699" i="6"/>
  <c r="U4750" i="6"/>
  <c r="P4732" i="6"/>
  <c r="U4732" i="6"/>
  <c r="P4740" i="6"/>
  <c r="U4740" i="6"/>
  <c r="U4540" i="6"/>
  <c r="U4791" i="6"/>
  <c r="U4649" i="6"/>
  <c r="U4734" i="6"/>
  <c r="Q4819" i="6"/>
  <c r="Q4832" i="6"/>
  <c r="U4869" i="6"/>
  <c r="Q4812" i="6"/>
  <c r="U4862" i="6"/>
  <c r="U4788" i="6"/>
  <c r="P4788" i="6"/>
  <c r="Q4831" i="6"/>
  <c r="Q4817" i="6"/>
  <c r="U4974" i="6"/>
  <c r="Q4855" i="6"/>
  <c r="Q4891" i="6"/>
  <c r="P4951" i="6"/>
  <c r="U4951" i="6"/>
  <c r="Q4911" i="6"/>
  <c r="U4965" i="6"/>
  <c r="U4916" i="6"/>
  <c r="U4941" i="6"/>
  <c r="P4941" i="6"/>
  <c r="U5035" i="6"/>
  <c r="U4884" i="6"/>
  <c r="Q4908" i="6"/>
  <c r="U4936" i="6"/>
  <c r="U5026" i="6"/>
  <c r="U4838" i="6"/>
  <c r="U4977" i="6"/>
  <c r="U4900" i="6"/>
  <c r="Q5008" i="6"/>
  <c r="U5091" i="6"/>
  <c r="P5091" i="6"/>
  <c r="Q5054" i="6"/>
  <c r="U5113" i="6"/>
  <c r="U5140" i="6"/>
  <c r="U5115" i="6"/>
  <c r="U5075" i="6"/>
  <c r="Q5102" i="6"/>
  <c r="Q4978" i="6"/>
  <c r="Q5221" i="6"/>
  <c r="U5221" i="6"/>
  <c r="U5233" i="6"/>
  <c r="U5254" i="6"/>
  <c r="U5209" i="6"/>
  <c r="P5209" i="6"/>
  <c r="U5264" i="6"/>
  <c r="Q5288" i="6"/>
  <c r="U5260" i="6"/>
  <c r="Q5179" i="6"/>
  <c r="U5179" i="6"/>
  <c r="U5220" i="6"/>
  <c r="U5282" i="6"/>
  <c r="P5282" i="6"/>
  <c r="P5284" i="6"/>
  <c r="U5284" i="6"/>
  <c r="P5300" i="6"/>
  <c r="U5300" i="6"/>
  <c r="U5271" i="6"/>
  <c r="U5203" i="6"/>
  <c r="U5310" i="6"/>
  <c r="Q5328" i="6"/>
  <c r="Q5426" i="6"/>
  <c r="U5297" i="6"/>
  <c r="Q5336" i="6"/>
  <c r="P5492" i="6"/>
  <c r="U5492" i="6"/>
  <c r="U5481" i="6"/>
  <c r="Q5332" i="6"/>
  <c r="U5302" i="6"/>
  <c r="U5327" i="6"/>
  <c r="Q5338" i="6"/>
  <c r="Q5325" i="6"/>
  <c r="U5389" i="6"/>
  <c r="Q5418" i="6"/>
  <c r="Q5484" i="6"/>
  <c r="U5495" i="6"/>
  <c r="Q5515" i="6"/>
  <c r="Q5534" i="6"/>
  <c r="Q5442" i="6"/>
  <c r="Q5508" i="6"/>
  <c r="U5527" i="6"/>
  <c r="U5320" i="6"/>
  <c r="Q5395" i="6"/>
  <c r="P5476" i="6"/>
  <c r="U5476" i="6"/>
  <c r="U5497" i="6"/>
  <c r="U5583" i="6"/>
  <c r="U5616" i="6"/>
  <c r="U5552" i="6"/>
  <c r="Q5652" i="6"/>
  <c r="U5704" i="6"/>
  <c r="U5722" i="6"/>
  <c r="P5722" i="6"/>
  <c r="Q5572" i="6"/>
  <c r="Q5710" i="6"/>
  <c r="Q5600" i="6"/>
  <c r="Q5558" i="6"/>
  <c r="Q5676" i="6"/>
  <c r="P5816" i="6"/>
  <c r="U5816" i="6"/>
  <c r="Q5834" i="6"/>
  <c r="Q5737" i="6"/>
  <c r="U5753" i="6"/>
  <c r="U5765" i="6"/>
  <c r="Q5804" i="6"/>
  <c r="Q5791" i="6"/>
  <c r="U5805" i="6"/>
  <c r="P5805" i="6"/>
  <c r="P4001" i="6"/>
  <c r="U4001" i="6"/>
  <c r="Q4115" i="6"/>
  <c r="U4115" i="6"/>
  <c r="P4269" i="6"/>
  <c r="U4269" i="6"/>
  <c r="U4331" i="6"/>
  <c r="P4331" i="6"/>
  <c r="Q4701" i="6"/>
  <c r="U4701" i="6"/>
  <c r="P4646" i="6"/>
  <c r="U4646" i="6"/>
  <c r="Q4942" i="6"/>
  <c r="U4942" i="6"/>
  <c r="Q4982" i="6"/>
  <c r="U4982" i="6"/>
  <c r="U5033" i="6"/>
  <c r="P5033" i="6"/>
  <c r="P5087" i="6"/>
  <c r="U5087" i="6"/>
  <c r="P5126" i="6"/>
  <c r="U5126" i="6"/>
  <c r="P5522" i="6"/>
  <c r="U5522" i="6"/>
  <c r="U5503" i="6"/>
  <c r="P5503" i="6"/>
  <c r="U5787" i="6"/>
  <c r="Q3859" i="6"/>
  <c r="Q3840" i="6"/>
  <c r="Q3883" i="6"/>
  <c r="U3879" i="6"/>
  <c r="Q3892" i="6"/>
  <c r="Q3914" i="6"/>
  <c r="Q3896" i="6"/>
  <c r="U3859" i="6"/>
  <c r="P3937" i="6"/>
  <c r="U3937" i="6"/>
  <c r="U3966" i="6"/>
  <c r="Q3981" i="6"/>
  <c r="U4003" i="6"/>
  <c r="Q3997" i="6"/>
  <c r="Q4016" i="6"/>
  <c r="U4034" i="6"/>
  <c r="P4034" i="6"/>
  <c r="P4066" i="6"/>
  <c r="U4066" i="6"/>
  <c r="Q4085" i="6"/>
  <c r="U4103" i="6"/>
  <c r="P4103" i="6"/>
  <c r="Q4091" i="6"/>
  <c r="U4150" i="6"/>
  <c r="P4154" i="6"/>
  <c r="U4154" i="6"/>
  <c r="Q4122" i="6"/>
  <c r="Q4137" i="6"/>
  <c r="U4184" i="6"/>
  <c r="P4184" i="6"/>
  <c r="P4212" i="6"/>
  <c r="U4212" i="6"/>
  <c r="U4225" i="6"/>
  <c r="Q4262" i="6"/>
  <c r="U4262" i="6"/>
  <c r="U4248" i="6"/>
  <c r="P4248" i="6"/>
  <c r="P4230" i="6"/>
  <c r="U4230" i="6"/>
  <c r="P4279" i="6"/>
  <c r="U4279" i="6"/>
  <c r="P4302" i="6"/>
  <c r="U4302" i="6"/>
  <c r="U4253" i="6"/>
  <c r="Q4266" i="6"/>
  <c r="U4301" i="6"/>
  <c r="Q4355" i="6"/>
  <c r="U4367" i="6"/>
  <c r="Q4362" i="6"/>
  <c r="U4383" i="6"/>
  <c r="U4370" i="6"/>
  <c r="P4432" i="6"/>
  <c r="U4432" i="6"/>
  <c r="U4444" i="6"/>
  <c r="P4444" i="6"/>
  <c r="U4394" i="6"/>
  <c r="U4404" i="6"/>
  <c r="P4404" i="6"/>
  <c r="U4393" i="6"/>
  <c r="Q4438" i="6"/>
  <c r="U4431" i="6"/>
  <c r="P4431" i="6"/>
  <c r="Q4494" i="6"/>
  <c r="U4417" i="6"/>
  <c r="U4461" i="6"/>
  <c r="Q4515" i="6"/>
  <c r="Q4475" i="6"/>
  <c r="U4452" i="6"/>
  <c r="P4452" i="6"/>
  <c r="Q4503" i="6"/>
  <c r="Q4571" i="6"/>
  <c r="U4600" i="6"/>
  <c r="P4600" i="6"/>
  <c r="Q4566" i="6"/>
  <c r="U4635" i="6"/>
  <c r="U4554" i="6"/>
  <c r="P4607" i="6"/>
  <c r="U4607" i="6"/>
  <c r="U4528" i="6"/>
  <c r="Q4562" i="6"/>
  <c r="Q4539" i="6"/>
  <c r="P4620" i="6"/>
  <c r="U4620" i="6"/>
  <c r="U4630" i="6"/>
  <c r="U4682" i="6"/>
  <c r="U4546" i="6"/>
  <c r="P4662" i="6"/>
  <c r="U4662" i="6"/>
  <c r="Q4668" i="6"/>
  <c r="Q4708" i="6"/>
  <c r="U4566" i="6"/>
  <c r="Q4754" i="6"/>
  <c r="U4786" i="6"/>
  <c r="P4786" i="6"/>
  <c r="U4836" i="6"/>
  <c r="P4836" i="6"/>
  <c r="U4758" i="6"/>
  <c r="Q4824" i="6"/>
  <c r="U4824" i="6"/>
  <c r="Q4772" i="6"/>
  <c r="U4814" i="6"/>
  <c r="Q4839" i="6"/>
  <c r="U4849" i="6"/>
  <c r="Q4856" i="6"/>
  <c r="U4760" i="6"/>
  <c r="U4771" i="6"/>
  <c r="Q4931" i="6"/>
  <c r="U4839" i="6"/>
  <c r="U4753" i="6"/>
  <c r="P4888" i="6"/>
  <c r="U4888" i="6"/>
  <c r="Q4984" i="6"/>
  <c r="U5056" i="6"/>
  <c r="Q4963" i="6"/>
  <c r="P5021" i="6"/>
  <c r="U5021" i="6"/>
  <c r="P4912" i="6"/>
  <c r="U4912" i="6"/>
  <c r="U5060" i="6"/>
  <c r="U5089" i="6"/>
  <c r="U5152" i="6"/>
  <c r="U5079" i="6"/>
  <c r="U5139" i="6"/>
  <c r="P5139" i="6"/>
  <c r="U4984" i="6"/>
  <c r="U5142" i="6"/>
  <c r="Q5159" i="6"/>
  <c r="U5159" i="6"/>
  <c r="Q5192" i="6"/>
  <c r="Q5292" i="6"/>
  <c r="U5292" i="6"/>
  <c r="U5194" i="6"/>
  <c r="P5194" i="6"/>
  <c r="Q5202" i="6"/>
  <c r="P5238" i="6"/>
  <c r="U5238" i="6"/>
  <c r="Q5250" i="6"/>
  <c r="U5081" i="6"/>
  <c r="U5225" i="6"/>
  <c r="P5225" i="6"/>
  <c r="U5257" i="6"/>
  <c r="P5257" i="6"/>
  <c r="Q5184" i="6"/>
  <c r="U5299" i="6"/>
  <c r="P5299" i="6"/>
  <c r="U5270" i="6"/>
  <c r="U5217" i="6"/>
  <c r="Q5116" i="6"/>
  <c r="U5423" i="6"/>
  <c r="P5423" i="6"/>
  <c r="Q5523" i="6"/>
  <c r="U5323" i="6"/>
  <c r="P5458" i="6"/>
  <c r="U5458" i="6"/>
  <c r="U5506" i="6"/>
  <c r="U5380" i="6"/>
  <c r="U5469" i="6"/>
  <c r="Q5351" i="6"/>
  <c r="Q5392" i="6"/>
  <c r="U5240" i="6"/>
  <c r="U5318" i="6"/>
  <c r="U5337" i="6"/>
  <c r="U5349" i="6"/>
  <c r="Q5367" i="6"/>
  <c r="U5510" i="6"/>
  <c r="U5521" i="6"/>
  <c r="Q5335" i="6"/>
  <c r="Q5352" i="6"/>
  <c r="P5459" i="6"/>
  <c r="U5459" i="6"/>
  <c r="U5651" i="6"/>
  <c r="Q5651" i="6"/>
  <c r="Q5570" i="6"/>
  <c r="Q5672" i="6"/>
  <c r="Q5559" i="6"/>
  <c r="U5622" i="6"/>
  <c r="Q5684" i="6"/>
  <c r="Q5590" i="6"/>
  <c r="U5659" i="6"/>
  <c r="Q5659" i="6"/>
  <c r="U5582" i="6"/>
  <c r="U5606" i="6"/>
  <c r="Q5631" i="6"/>
  <c r="U5652" i="6"/>
  <c r="Q5711" i="6"/>
  <c r="Q5501" i="6"/>
  <c r="U5668" i="6"/>
  <c r="U5694" i="6"/>
  <c r="Q5560" i="6"/>
  <c r="Q5743" i="6"/>
  <c r="U5771" i="6"/>
  <c r="U5824" i="6"/>
  <c r="U5779" i="6"/>
  <c r="U5810" i="6"/>
  <c r="P5810" i="6"/>
  <c r="Q5726" i="6"/>
  <c r="U5806" i="6"/>
  <c r="U5736" i="6"/>
  <c r="U5768" i="6"/>
  <c r="Q5818" i="6"/>
  <c r="Q5731" i="6"/>
  <c r="U3936" i="6"/>
  <c r="Q3990" i="6"/>
  <c r="U3990" i="6"/>
  <c r="U4419" i="6"/>
  <c r="P4419" i="6"/>
  <c r="P4380" i="6"/>
  <c r="U4380" i="6"/>
  <c r="U4314" i="6"/>
  <c r="Q4518" i="6"/>
  <c r="Q4519" i="6"/>
  <c r="U4504" i="6"/>
  <c r="P4504" i="6"/>
  <c r="U4518" i="6"/>
  <c r="U4623" i="6"/>
  <c r="P4623" i="6"/>
  <c r="Q4574" i="6"/>
  <c r="U4548" i="6"/>
  <c r="P4548" i="6"/>
  <c r="U4532" i="6"/>
  <c r="Q4570" i="6"/>
  <c r="U4614" i="6"/>
  <c r="P4589" i="6"/>
  <c r="U4589" i="6"/>
  <c r="Q4702" i="6"/>
  <c r="U4571" i="6"/>
  <c r="U4641" i="6"/>
  <c r="Q4712" i="6"/>
  <c r="Q4637" i="6"/>
  <c r="U4733" i="6"/>
  <c r="U4670" i="6"/>
  <c r="P4776" i="6"/>
  <c r="U4776" i="6"/>
  <c r="Q4755" i="6"/>
  <c r="U4755" i="6"/>
  <c r="Q4843" i="6"/>
  <c r="U4843" i="6"/>
  <c r="U4820" i="6"/>
  <c r="Q4848" i="6"/>
  <c r="U4848" i="6"/>
  <c r="Q4955" i="6"/>
  <c r="P4767" i="6"/>
  <c r="U4767" i="6"/>
  <c r="U4806" i="6"/>
  <c r="U4672" i="6"/>
  <c r="U4924" i="6"/>
  <c r="P4924" i="6"/>
  <c r="U4980" i="6"/>
  <c r="P4980" i="6"/>
  <c r="U4943" i="6"/>
  <c r="Q5020" i="6"/>
  <c r="U5020" i="6"/>
  <c r="Q5036" i="6"/>
  <c r="U5036" i="6"/>
  <c r="U4899" i="6"/>
  <c r="P4989" i="6"/>
  <c r="U4989" i="6"/>
  <c r="U5010" i="6"/>
  <c r="P5010" i="6"/>
  <c r="P5028" i="6"/>
  <c r="U5028" i="6"/>
  <c r="U4955" i="6"/>
  <c r="U5062" i="6"/>
  <c r="P5118" i="6"/>
  <c r="U5118" i="6"/>
  <c r="U5129" i="6"/>
  <c r="P5144" i="6"/>
  <c r="U5144" i="6"/>
  <c r="U5136" i="6"/>
  <c r="P5158" i="6"/>
  <c r="U5158" i="6"/>
  <c r="U5122" i="6"/>
  <c r="U5242" i="6"/>
  <c r="P5242" i="6"/>
  <c r="Q5197" i="6"/>
  <c r="U5218" i="6"/>
  <c r="Q5226" i="6"/>
  <c r="Q5222" i="6"/>
  <c r="Q5213" i="6"/>
  <c r="U5234" i="6"/>
  <c r="P5234" i="6"/>
  <c r="Q5242" i="6"/>
  <c r="U5169" i="6"/>
  <c r="U5289" i="6"/>
  <c r="Q5256" i="6"/>
  <c r="U5207" i="6"/>
  <c r="U5462" i="6"/>
  <c r="Q5366" i="6"/>
  <c r="U5383" i="6"/>
  <c r="P5383" i="6"/>
  <c r="P5324" i="6"/>
  <c r="U5324" i="6"/>
  <c r="U5421" i="6"/>
  <c r="U5472" i="6"/>
  <c r="P5472" i="6"/>
  <c r="U5328" i="6"/>
  <c r="Q5362" i="6"/>
  <c r="U5485" i="6"/>
  <c r="Q5339" i="6"/>
  <c r="Q5428" i="6"/>
  <c r="U5315" i="6"/>
  <c r="U5343" i="6"/>
  <c r="P5343" i="6"/>
  <c r="U5439" i="6"/>
  <c r="U5599" i="6"/>
  <c r="Q5611" i="6"/>
  <c r="Q5607" i="6"/>
  <c r="U5675" i="6"/>
  <c r="Q5675" i="6"/>
  <c r="U5716" i="6"/>
  <c r="P5716" i="6"/>
  <c r="Q5713" i="6"/>
  <c r="Q5632" i="6"/>
  <c r="Q5656" i="6"/>
  <c r="U5691" i="6"/>
  <c r="Q5717" i="6"/>
  <c r="Q5578" i="6"/>
  <c r="P5653" i="6"/>
  <c r="U5653" i="6"/>
  <c r="Q5702" i="6"/>
  <c r="Q5744" i="6"/>
  <c r="U5744" i="6"/>
  <c r="U5795" i="6"/>
  <c r="P5795" i="6"/>
  <c r="U5763" i="6"/>
  <c r="U5793" i="6"/>
  <c r="U5808" i="6"/>
  <c r="P3951" i="6"/>
  <c r="U3951" i="6"/>
  <c r="P4583" i="6"/>
  <c r="U4583" i="6"/>
  <c r="Q4879" i="6"/>
  <c r="U4879" i="6"/>
  <c r="Q3890" i="6"/>
  <c r="Q4074" i="6"/>
  <c r="U4070" i="6"/>
  <c r="P4070" i="6"/>
  <c r="Q4114" i="6"/>
  <c r="U4114" i="6"/>
  <c r="U4204" i="6"/>
  <c r="U4375" i="6"/>
  <c r="U4384" i="6"/>
  <c r="P4384" i="6"/>
  <c r="P4356" i="6"/>
  <c r="U4356" i="6"/>
  <c r="U3845" i="6"/>
  <c r="P3845" i="6"/>
  <c r="U3867" i="6"/>
  <c r="U3885" i="6"/>
  <c r="P3885" i="6"/>
  <c r="Q3908" i="6"/>
  <c r="U3904" i="6"/>
  <c r="U3926" i="6"/>
  <c r="P3926" i="6"/>
  <c r="U3946" i="6"/>
  <c r="U3991" i="6"/>
  <c r="Q4048" i="6"/>
  <c r="U4061" i="6"/>
  <c r="U4014" i="6"/>
  <c r="Q4049" i="6"/>
  <c r="U4048" i="6"/>
  <c r="U4127" i="6"/>
  <c r="Q4231" i="6"/>
  <c r="U4194" i="6"/>
  <c r="Q4214" i="6"/>
  <c r="U4214" i="6"/>
  <c r="P4239" i="6"/>
  <c r="U4239" i="6"/>
  <c r="U4251" i="6"/>
  <c r="P4251" i="6"/>
  <c r="U4308" i="6"/>
  <c r="P4308" i="6"/>
  <c r="U4272" i="6"/>
  <c r="Q4378" i="6"/>
  <c r="P4363" i="6"/>
  <c r="U4363" i="6"/>
  <c r="U4342" i="6"/>
  <c r="U4424" i="6"/>
  <c r="U4603" i="6"/>
  <c r="U4642" i="6"/>
  <c r="P4642" i="6"/>
  <c r="U4538" i="6"/>
  <c r="Q4629" i="6"/>
  <c r="Q4746" i="6"/>
  <c r="U4746" i="6"/>
  <c r="Q4714" i="6"/>
  <c r="Q4761" i="6"/>
  <c r="U4828" i="6"/>
  <c r="U4765" i="6"/>
  <c r="P4765" i="6"/>
  <c r="U4778" i="6"/>
  <c r="P4778" i="6"/>
  <c r="U4925" i="6"/>
  <c r="U4956" i="6"/>
  <c r="P4956" i="6"/>
  <c r="P4988" i="6"/>
  <c r="U4988" i="6"/>
  <c r="U5017" i="6"/>
  <c r="U4917" i="6"/>
  <c r="P4917" i="6"/>
  <c r="Q5069" i="6"/>
  <c r="Q4997" i="6"/>
  <c r="U4997" i="6"/>
  <c r="Q5013" i="6"/>
  <c r="U5013" i="6"/>
  <c r="U5073" i="6"/>
  <c r="P5094" i="6"/>
  <c r="U5094" i="6"/>
  <c r="P5135" i="6"/>
  <c r="U5135" i="6"/>
  <c r="U5083" i="6"/>
  <c r="Q5106" i="6"/>
  <c r="P5198" i="6"/>
  <c r="U5198" i="6"/>
  <c r="Q5274" i="6"/>
  <c r="U5214" i="6"/>
  <c r="Q5266" i="6"/>
  <c r="P5301" i="6"/>
  <c r="U5301" i="6"/>
  <c r="Q5189" i="6"/>
  <c r="U5189" i="6"/>
  <c r="U5249" i="6"/>
  <c r="P5249" i="6"/>
  <c r="U5191" i="6"/>
  <c r="Q5229" i="6"/>
  <c r="U5229" i="6"/>
  <c r="Q5244" i="6"/>
  <c r="U5333" i="6"/>
  <c r="P5333" i="6"/>
  <c r="P5490" i="6"/>
  <c r="U5490" i="6"/>
  <c r="P5356" i="6"/>
  <c r="U5356" i="6"/>
  <c r="U5393" i="6"/>
  <c r="U5208" i="6"/>
  <c r="U5445" i="6"/>
  <c r="Q5334" i="6"/>
  <c r="U5493" i="6"/>
  <c r="P5493" i="6"/>
  <c r="U5543" i="6"/>
  <c r="P5543" i="6"/>
  <c r="U5307" i="6"/>
  <c r="P5307" i="6"/>
  <c r="U5319" i="6"/>
  <c r="U5473" i="6"/>
  <c r="U5535" i="6"/>
  <c r="U5330" i="6"/>
  <c r="U5354" i="6"/>
  <c r="Q5386" i="6"/>
  <c r="U5719" i="6"/>
  <c r="Q5509" i="6"/>
  <c r="U5615" i="6"/>
  <c r="U5667" i="6"/>
  <c r="Q5667" i="6"/>
  <c r="U5696" i="6"/>
  <c r="Q5584" i="6"/>
  <c r="Q5657" i="6"/>
  <c r="Q5680" i="6"/>
  <c r="Q5723" i="6"/>
  <c r="U5604" i="6"/>
  <c r="U5672" i="6"/>
  <c r="U5548" i="6"/>
  <c r="Q5703" i="6"/>
  <c r="U5748" i="6"/>
  <c r="P5748" i="6"/>
  <c r="U5796" i="6"/>
  <c r="Q5751" i="6"/>
  <c r="U5772" i="6"/>
  <c r="U5783" i="6"/>
  <c r="U5814" i="6"/>
  <c r="U5769" i="6"/>
  <c r="U5794" i="6"/>
  <c r="P5794" i="6"/>
  <c r="U5828" i="6"/>
  <c r="P5828" i="6"/>
  <c r="Q5733" i="6"/>
  <c r="P3882" i="6"/>
  <c r="U3882" i="6"/>
  <c r="U3925" i="6"/>
  <c r="P3925" i="6"/>
  <c r="Q3928" i="6"/>
  <c r="U4022" i="6"/>
  <c r="U4026" i="6"/>
  <c r="P4056" i="6"/>
  <c r="U4056" i="6"/>
  <c r="P4121" i="6"/>
  <c r="U4121" i="6"/>
  <c r="Q4190" i="6"/>
  <c r="U4190" i="6"/>
  <c r="Q3983" i="6"/>
  <c r="U3996" i="6"/>
  <c r="P4080" i="6"/>
  <c r="U4080" i="6"/>
  <c r="Q4018" i="6"/>
  <c r="Q4053" i="6"/>
  <c r="U4040" i="6"/>
  <c r="U4074" i="6"/>
  <c r="U4125" i="6"/>
  <c r="Q4146" i="6"/>
  <c r="U4146" i="6"/>
  <c r="P4222" i="6"/>
  <c r="U4222" i="6"/>
  <c r="Q4198" i="6"/>
  <c r="U4275" i="6"/>
  <c r="P4275" i="6"/>
  <c r="Q4271" i="6"/>
  <c r="U4271" i="6"/>
  <c r="Q4295" i="6"/>
  <c r="U4295" i="6"/>
  <c r="U4256" i="6"/>
  <c r="U4306" i="6"/>
  <c r="U4341" i="6"/>
  <c r="P4341" i="6"/>
  <c r="U4428" i="6"/>
  <c r="P4428" i="6"/>
  <c r="U4439" i="6"/>
  <c r="P4439" i="6"/>
  <c r="U4460" i="6"/>
  <c r="P4460" i="6"/>
  <c r="Q4499" i="6"/>
  <c r="U4493" i="6"/>
  <c r="P4493" i="6"/>
  <c r="U4595" i="6"/>
  <c r="P4595" i="6"/>
  <c r="Q4716" i="6"/>
  <c r="Q4684" i="6"/>
  <c r="P4718" i="6"/>
  <c r="U4718" i="6"/>
  <c r="U4691" i="6"/>
  <c r="P4691" i="6"/>
  <c r="U4706" i="6"/>
  <c r="P4706" i="6"/>
  <c r="P4660" i="6"/>
  <c r="U4660" i="6"/>
  <c r="U4804" i="6"/>
  <c r="P4804" i="6"/>
  <c r="P4840" i="6"/>
  <c r="U4840" i="6"/>
  <c r="P4801" i="6"/>
  <c r="U4801" i="6"/>
  <c r="Q4927" i="6"/>
  <c r="U4927" i="6"/>
  <c r="U4948" i="6"/>
  <c r="U4844" i="6"/>
  <c r="P4911" i="6"/>
  <c r="U4911" i="6"/>
  <c r="U4811" i="6"/>
  <c r="U4887" i="6"/>
  <c r="Q4950" i="6"/>
  <c r="U4950" i="6"/>
  <c r="P5068" i="6"/>
  <c r="U5068" i="6"/>
  <c r="Q5029" i="6"/>
  <c r="U5029" i="6"/>
  <c r="U5041" i="6"/>
  <c r="P5041" i="6"/>
  <c r="P5037" i="6"/>
  <c r="U5037" i="6"/>
  <c r="Q5004" i="6"/>
  <c r="U5004" i="6"/>
  <c r="Q5028" i="6"/>
  <c r="Q5044" i="6"/>
  <c r="U5044" i="6"/>
  <c r="Q5143" i="6"/>
  <c r="U5143" i="6"/>
  <c r="U5092" i="6"/>
  <c r="P5092" i="6"/>
  <c r="U5050" i="6"/>
  <c r="U5104" i="6"/>
  <c r="P5228" i="6"/>
  <c r="U5228" i="6"/>
  <c r="U5199" i="6"/>
  <c r="P5199" i="6"/>
  <c r="Q5228" i="6"/>
  <c r="P5230" i="6"/>
  <c r="U5230" i="6"/>
  <c r="U5283" i="6"/>
  <c r="P5283" i="6"/>
  <c r="P5340" i="6"/>
  <c r="U5340" i="6"/>
  <c r="Q5474" i="6"/>
  <c r="U5359" i="6"/>
  <c r="P5359" i="6"/>
  <c r="U5373" i="6"/>
  <c r="P5373" i="6"/>
  <c r="U5576" i="6"/>
  <c r="P5576" i="6"/>
  <c r="U5683" i="6"/>
  <c r="U5625" i="6"/>
  <c r="U5539" i="6"/>
  <c r="Q5608" i="6"/>
  <c r="U5699" i="6"/>
  <c r="Q5752" i="6"/>
  <c r="U5752" i="6"/>
  <c r="U5745" i="6"/>
  <c r="P5745" i="6"/>
  <c r="U5833" i="6"/>
  <c r="P5833" i="6"/>
  <c r="U3839" i="6"/>
  <c r="G252" i="23" l="1"/>
  <c r="H252" i="23"/>
  <c r="I252" i="23" s="1"/>
  <c r="L252" i="23"/>
  <c r="G253" i="23"/>
  <c r="H253" i="23"/>
  <c r="I253" i="23" s="1"/>
  <c r="L253" i="23"/>
  <c r="G254" i="23"/>
  <c r="H254" i="23"/>
  <c r="I254" i="23" s="1"/>
  <c r="L254" i="23"/>
  <c r="G255" i="23"/>
  <c r="H255" i="23"/>
  <c r="I255" i="23" s="1"/>
  <c r="J255" i="23" s="1"/>
  <c r="L255" i="23"/>
  <c r="W47" i="19" l="1"/>
  <c r="W70" i="19"/>
  <c r="W100" i="19"/>
  <c r="W12" i="19"/>
  <c r="W84" i="19"/>
  <c r="W124" i="19"/>
  <c r="W126" i="19"/>
  <c r="W41" i="19"/>
  <c r="W122" i="19"/>
  <c r="W54" i="19"/>
  <c r="W116" i="19"/>
  <c r="W127" i="19"/>
  <c r="W151" i="19"/>
  <c r="W7" i="19"/>
  <c r="W115" i="19"/>
  <c r="W166" i="19"/>
  <c r="W148" i="19"/>
  <c r="W179" i="19"/>
  <c r="W111" i="19"/>
  <c r="W25" i="19"/>
  <c r="W139" i="19"/>
  <c r="W141" i="19"/>
  <c r="W13" i="19"/>
  <c r="W110" i="19"/>
  <c r="W158" i="19"/>
  <c r="W177" i="19"/>
  <c r="W10" i="19"/>
  <c r="W16" i="19"/>
  <c r="W130" i="19"/>
  <c r="W125" i="19"/>
  <c r="W33" i="19"/>
  <c r="W45" i="19"/>
  <c r="W105" i="19"/>
  <c r="W103" i="19"/>
  <c r="W156" i="19"/>
  <c r="W8" i="19"/>
  <c r="W86" i="19"/>
  <c r="W71" i="19"/>
  <c r="W90" i="19"/>
  <c r="W140" i="19"/>
  <c r="W64" i="19"/>
  <c r="W26" i="19"/>
  <c r="W67" i="19"/>
  <c r="W52" i="19"/>
  <c r="W181" i="19"/>
  <c r="W85" i="19"/>
  <c r="W97" i="19"/>
  <c r="W39" i="19"/>
  <c r="W117" i="19"/>
  <c r="W62" i="19"/>
  <c r="W35" i="19"/>
  <c r="W5" i="19"/>
  <c r="W58" i="19"/>
  <c r="W157" i="19"/>
  <c r="W34" i="19"/>
  <c r="W184" i="19"/>
  <c r="W113" i="19"/>
  <c r="W172" i="19"/>
  <c r="W22" i="19"/>
  <c r="W119" i="19"/>
  <c r="W174" i="19"/>
  <c r="W99" i="19"/>
  <c r="W108" i="19"/>
  <c r="W19" i="19"/>
  <c r="W66" i="19"/>
  <c r="W17" i="19"/>
  <c r="W142" i="19"/>
  <c r="W69" i="19"/>
  <c r="W118" i="19"/>
  <c r="W132" i="19"/>
  <c r="W153" i="19"/>
  <c r="W80" i="19"/>
  <c r="W128" i="19"/>
  <c r="W147" i="19"/>
  <c r="W120" i="19"/>
  <c r="W37" i="19"/>
  <c r="W121" i="19"/>
  <c r="W146" i="19"/>
  <c r="W76" i="19"/>
  <c r="W163" i="19"/>
  <c r="W77" i="19"/>
  <c r="W56" i="19"/>
  <c r="W78" i="19"/>
  <c r="W48" i="19"/>
  <c r="W162" i="19"/>
  <c r="W112" i="19"/>
  <c r="W23" i="19"/>
  <c r="W155" i="19"/>
  <c r="W95" i="19"/>
  <c r="W53" i="19"/>
  <c r="W165" i="19"/>
  <c r="W152" i="19"/>
  <c r="W32" i="19"/>
  <c r="W36" i="19"/>
  <c r="W79" i="19"/>
  <c r="W61" i="19"/>
  <c r="W20" i="19"/>
  <c r="W38" i="19"/>
  <c r="W129" i="19"/>
  <c r="W40" i="19"/>
  <c r="W15" i="19"/>
  <c r="W98" i="19"/>
  <c r="W104" i="19"/>
  <c r="W14" i="19"/>
  <c r="W9" i="19"/>
  <c r="W27" i="19"/>
  <c r="W50" i="19"/>
  <c r="W101" i="19"/>
  <c r="W31" i="19"/>
  <c r="W55" i="19"/>
  <c r="W188" i="19"/>
  <c r="W94" i="19"/>
  <c r="W42" i="19"/>
  <c r="W6" i="19"/>
  <c r="W68" i="19"/>
  <c r="W131" i="19"/>
  <c r="W133" i="19"/>
  <c r="W11" i="19"/>
  <c r="W21" i="19"/>
  <c r="W72" i="19"/>
  <c r="W176" i="19"/>
  <c r="W18" i="19"/>
  <c r="W143" i="19"/>
  <c r="W93" i="19"/>
  <c r="W180" i="19"/>
  <c r="W28" i="19"/>
  <c r="W154" i="19"/>
  <c r="W109" i="19"/>
  <c r="W168" i="19"/>
  <c r="W46" i="19"/>
  <c r="W60" i="19"/>
  <c r="W57" i="19"/>
  <c r="W51" i="19"/>
  <c r="W123" i="19"/>
  <c r="W170" i="19"/>
  <c r="W114" i="19"/>
  <c r="W134" i="19"/>
  <c r="W49" i="19"/>
  <c r="W82" i="19"/>
  <c r="W89" i="19"/>
  <c r="W59" i="19"/>
  <c r="W149" i="19"/>
  <c r="W81" i="19"/>
  <c r="W160" i="19"/>
  <c r="W159" i="19"/>
  <c r="W87" i="19"/>
  <c r="W30" i="19"/>
  <c r="W169" i="19"/>
  <c r="W135" i="19"/>
  <c r="W173" i="19"/>
  <c r="W44" i="19"/>
  <c r="W29" i="19"/>
  <c r="W63" i="19"/>
  <c r="J254" i="23"/>
  <c r="K254" i="23" s="1"/>
  <c r="J253" i="23"/>
  <c r="K253" i="23" s="1"/>
  <c r="J252" i="23"/>
  <c r="K252" i="23" s="1"/>
  <c r="K255" i="23"/>
  <c r="L3" i="23"/>
  <c r="L4" i="23"/>
  <c r="L5" i="23"/>
  <c r="L6" i="23"/>
  <c r="L7" i="23"/>
  <c r="L8" i="23"/>
  <c r="L9" i="23"/>
  <c r="L10" i="23"/>
  <c r="L11" i="23"/>
  <c r="L12" i="23"/>
  <c r="L13" i="23"/>
  <c r="L14" i="23"/>
  <c r="L15" i="23"/>
  <c r="L16" i="23"/>
  <c r="L17" i="23"/>
  <c r="L18" i="23"/>
  <c r="L19" i="23"/>
  <c r="L20" i="23"/>
  <c r="L21" i="23"/>
  <c r="L22" i="23"/>
  <c r="L23" i="23"/>
  <c r="L24" i="23"/>
  <c r="L25" i="23"/>
  <c r="L26" i="23"/>
  <c r="L27" i="23"/>
  <c r="L28" i="23"/>
  <c r="L29" i="23"/>
  <c r="L30" i="23"/>
  <c r="L31" i="23"/>
  <c r="L32" i="23"/>
  <c r="L33" i="23"/>
  <c r="L34" i="23"/>
  <c r="L35" i="23"/>
  <c r="L36" i="23"/>
  <c r="L37" i="23"/>
  <c r="L38" i="23"/>
  <c r="L39" i="23"/>
  <c r="L40" i="23"/>
  <c r="L41" i="23"/>
  <c r="L42" i="23"/>
  <c r="L43" i="23"/>
  <c r="L44" i="23"/>
  <c r="L45" i="23"/>
  <c r="L46" i="23"/>
  <c r="L47" i="23"/>
  <c r="L48" i="23"/>
  <c r="L49" i="23"/>
  <c r="L50" i="23"/>
  <c r="L51" i="23"/>
  <c r="L52" i="23"/>
  <c r="L53" i="23"/>
  <c r="L54" i="23"/>
  <c r="L55" i="23"/>
  <c r="L56" i="23"/>
  <c r="L57" i="23"/>
  <c r="L58" i="23"/>
  <c r="L59" i="23"/>
  <c r="L60" i="23"/>
  <c r="L61" i="23"/>
  <c r="L62" i="23"/>
  <c r="L63" i="23"/>
  <c r="L64" i="23"/>
  <c r="L65" i="23"/>
  <c r="L66" i="23"/>
  <c r="L67" i="23"/>
  <c r="L68" i="23"/>
  <c r="L69" i="23"/>
  <c r="L70" i="23"/>
  <c r="L71" i="23"/>
  <c r="L72" i="23"/>
  <c r="L73" i="23"/>
  <c r="L74" i="23"/>
  <c r="L75" i="23"/>
  <c r="L76" i="23"/>
  <c r="L77" i="23"/>
  <c r="L78" i="23"/>
  <c r="L79" i="23"/>
  <c r="L80" i="23"/>
  <c r="L81" i="23"/>
  <c r="L82" i="23"/>
  <c r="L83" i="23"/>
  <c r="L84" i="23"/>
  <c r="L85" i="23"/>
  <c r="L86" i="23"/>
  <c r="L87" i="23"/>
  <c r="L88" i="23"/>
  <c r="L89" i="23"/>
  <c r="L90" i="23"/>
  <c r="L91" i="23"/>
  <c r="L92" i="23"/>
  <c r="L93" i="23"/>
  <c r="L94" i="23"/>
  <c r="L95" i="23"/>
  <c r="L96" i="23"/>
  <c r="L97" i="23"/>
  <c r="L98" i="23"/>
  <c r="L99" i="23"/>
  <c r="L100" i="23"/>
  <c r="L101" i="23"/>
  <c r="L102" i="23"/>
  <c r="L103" i="23"/>
  <c r="L104" i="23"/>
  <c r="L105" i="23"/>
  <c r="L106" i="23"/>
  <c r="L107" i="23"/>
  <c r="L108" i="23"/>
  <c r="L109" i="23"/>
  <c r="L110" i="23"/>
  <c r="L111" i="23"/>
  <c r="L112" i="23"/>
  <c r="L113" i="23"/>
  <c r="L114" i="23"/>
  <c r="L115" i="23"/>
  <c r="L116" i="23"/>
  <c r="L117" i="23"/>
  <c r="L118" i="23"/>
  <c r="L119" i="23"/>
  <c r="L120" i="23"/>
  <c r="L121" i="23"/>
  <c r="L122" i="23"/>
  <c r="L123" i="23"/>
  <c r="L124" i="23"/>
  <c r="L125" i="23"/>
  <c r="L126" i="23"/>
  <c r="L127" i="23"/>
  <c r="L128" i="23"/>
  <c r="L129" i="23"/>
  <c r="L130" i="23"/>
  <c r="L131" i="23"/>
  <c r="L132" i="23"/>
  <c r="L133" i="23"/>
  <c r="L134" i="23"/>
  <c r="L135" i="23"/>
  <c r="L136" i="23"/>
  <c r="L137" i="23"/>
  <c r="L138" i="23"/>
  <c r="L139" i="23"/>
  <c r="L140" i="23"/>
  <c r="L141" i="23"/>
  <c r="L142" i="23"/>
  <c r="L143" i="23"/>
  <c r="L144" i="23"/>
  <c r="L145" i="23"/>
  <c r="L146" i="23"/>
  <c r="L147" i="23"/>
  <c r="L148" i="23"/>
  <c r="L149" i="23"/>
  <c r="L150" i="23"/>
  <c r="L151" i="23"/>
  <c r="L152" i="23"/>
  <c r="L153" i="23"/>
  <c r="L154" i="23"/>
  <c r="L155" i="23"/>
  <c r="L156" i="23"/>
  <c r="L157" i="23"/>
  <c r="L158" i="23"/>
  <c r="L159" i="23"/>
  <c r="L160" i="23"/>
  <c r="L161" i="23"/>
  <c r="L162" i="23"/>
  <c r="L163" i="23"/>
  <c r="L164" i="23"/>
  <c r="L165" i="23"/>
  <c r="L166" i="23"/>
  <c r="L167" i="23"/>
  <c r="L168" i="23"/>
  <c r="L169" i="23"/>
  <c r="L170" i="23"/>
  <c r="L171" i="23"/>
  <c r="L172" i="23"/>
  <c r="L173" i="23"/>
  <c r="L174" i="23"/>
  <c r="L175" i="23"/>
  <c r="L176" i="23"/>
  <c r="L177" i="23"/>
  <c r="L178" i="23"/>
  <c r="L179" i="23"/>
  <c r="L180" i="23"/>
  <c r="L181" i="23"/>
  <c r="L182" i="23"/>
  <c r="L183" i="23"/>
  <c r="L184" i="23"/>
  <c r="L185" i="23"/>
  <c r="L186" i="23"/>
  <c r="L187" i="23"/>
  <c r="L188" i="23"/>
  <c r="L189" i="23"/>
  <c r="L190" i="23"/>
  <c r="L191" i="23"/>
  <c r="L192" i="23"/>
  <c r="L193" i="23"/>
  <c r="L194" i="23"/>
  <c r="L195" i="23"/>
  <c r="L196" i="23"/>
  <c r="L197" i="23"/>
  <c r="L198" i="23"/>
  <c r="L199" i="23"/>
  <c r="L200" i="23"/>
  <c r="L201" i="23"/>
  <c r="L202" i="23"/>
  <c r="L203" i="23"/>
  <c r="L204" i="23"/>
  <c r="L205" i="23"/>
  <c r="L206" i="23"/>
  <c r="L207" i="23"/>
  <c r="L208" i="23"/>
  <c r="L209" i="23"/>
  <c r="L210" i="23"/>
  <c r="L211" i="23"/>
  <c r="L212" i="23"/>
  <c r="L213" i="23"/>
  <c r="L214" i="23"/>
  <c r="L215" i="23"/>
  <c r="L216" i="23"/>
  <c r="L217" i="23"/>
  <c r="L218" i="23"/>
  <c r="L219" i="23"/>
  <c r="L220" i="23"/>
  <c r="L221" i="23"/>
  <c r="L222" i="23"/>
  <c r="L223" i="23"/>
  <c r="L224" i="23"/>
  <c r="L225" i="23"/>
  <c r="L226" i="23"/>
  <c r="L227" i="23"/>
  <c r="L228" i="23"/>
  <c r="L229" i="23"/>
  <c r="L230" i="23"/>
  <c r="L231" i="23"/>
  <c r="L232" i="23"/>
  <c r="L233" i="23"/>
  <c r="L234" i="23"/>
  <c r="L235" i="23"/>
  <c r="L236" i="23"/>
  <c r="L237" i="23"/>
  <c r="L238" i="23"/>
  <c r="L239" i="23"/>
  <c r="L240" i="23"/>
  <c r="L241" i="23"/>
  <c r="L242" i="23"/>
  <c r="L243" i="23"/>
  <c r="L244" i="23"/>
  <c r="L245" i="23"/>
  <c r="L246" i="23"/>
  <c r="L247" i="23"/>
  <c r="L248" i="23"/>
  <c r="L249" i="23"/>
  <c r="L250" i="23"/>
  <c r="L251" i="23"/>
  <c r="L2" i="23"/>
  <c r="G2" i="23" l="1"/>
  <c r="G3" i="23"/>
  <c r="G4" i="23"/>
  <c r="G5" i="23"/>
  <c r="G6" i="23"/>
  <c r="G7" i="23"/>
  <c r="G8" i="23"/>
  <c r="G9" i="23"/>
  <c r="G10" i="23"/>
  <c r="G11" i="23"/>
  <c r="G12" i="23"/>
  <c r="G13" i="23"/>
  <c r="G14" i="23"/>
  <c r="G15" i="23"/>
  <c r="G16" i="23"/>
  <c r="G17" i="23"/>
  <c r="G18" i="23"/>
  <c r="G19" i="23"/>
  <c r="G20" i="23"/>
  <c r="G21" i="23"/>
  <c r="G22" i="23"/>
  <c r="G23" i="23"/>
  <c r="G24" i="23"/>
  <c r="G25" i="23"/>
  <c r="G26" i="23"/>
  <c r="G27" i="23"/>
  <c r="G28" i="23"/>
  <c r="G29" i="23"/>
  <c r="G30" i="23"/>
  <c r="G31" i="23"/>
  <c r="G32" i="23"/>
  <c r="G33" i="23"/>
  <c r="G34" i="23"/>
  <c r="G35" i="23"/>
  <c r="G36" i="23"/>
  <c r="G37" i="23"/>
  <c r="G38" i="23"/>
  <c r="G39" i="23"/>
  <c r="G40" i="23"/>
  <c r="G41" i="23"/>
  <c r="G42" i="23"/>
  <c r="G43" i="23"/>
  <c r="G44" i="23"/>
  <c r="G45" i="23"/>
  <c r="G46" i="23"/>
  <c r="G47" i="23"/>
  <c r="G48" i="23"/>
  <c r="G49" i="23"/>
  <c r="G50" i="23"/>
  <c r="G51" i="23"/>
  <c r="G52" i="23"/>
  <c r="G53" i="23"/>
  <c r="G54" i="23"/>
  <c r="G55" i="23"/>
  <c r="G56" i="23"/>
  <c r="G57" i="23"/>
  <c r="G58" i="23"/>
  <c r="G59" i="23"/>
  <c r="G60" i="23"/>
  <c r="G61" i="23"/>
  <c r="G62" i="23"/>
  <c r="G63" i="23"/>
  <c r="G64" i="23"/>
  <c r="G65" i="23"/>
  <c r="G66" i="23"/>
  <c r="G67" i="23"/>
  <c r="G68" i="23"/>
  <c r="G69" i="23"/>
  <c r="G70" i="23"/>
  <c r="G71" i="23"/>
  <c r="G72" i="23"/>
  <c r="G73" i="23"/>
  <c r="G74" i="23"/>
  <c r="G75" i="23"/>
  <c r="G76" i="23"/>
  <c r="G77" i="23"/>
  <c r="G78" i="23"/>
  <c r="G79" i="23"/>
  <c r="G80" i="23"/>
  <c r="G81" i="23"/>
  <c r="G82" i="23"/>
  <c r="G83" i="23"/>
  <c r="G84" i="23"/>
  <c r="G85" i="23"/>
  <c r="G86" i="23"/>
  <c r="G87" i="23"/>
  <c r="G88" i="23"/>
  <c r="G89" i="23"/>
  <c r="G90" i="23"/>
  <c r="G91" i="23"/>
  <c r="G92" i="23"/>
  <c r="G93" i="23"/>
  <c r="G94" i="23"/>
  <c r="G95" i="23"/>
  <c r="G96" i="23"/>
  <c r="G97" i="23"/>
  <c r="G98" i="23"/>
  <c r="G99" i="23"/>
  <c r="G100" i="23"/>
  <c r="G101" i="23"/>
  <c r="G102" i="23"/>
  <c r="G103" i="23"/>
  <c r="G104" i="23"/>
  <c r="G105" i="23"/>
  <c r="G106" i="23"/>
  <c r="G107" i="23"/>
  <c r="G108" i="23"/>
  <c r="G109" i="23"/>
  <c r="G110" i="23"/>
  <c r="G111" i="23"/>
  <c r="G112" i="23"/>
  <c r="G113" i="23"/>
  <c r="G114" i="23"/>
  <c r="G115" i="23"/>
  <c r="G116" i="23"/>
  <c r="G117" i="23"/>
  <c r="G118" i="23"/>
  <c r="G119" i="23"/>
  <c r="G120" i="23"/>
  <c r="G121" i="23"/>
  <c r="G122" i="23"/>
  <c r="G123" i="23"/>
  <c r="G124" i="23"/>
  <c r="G125" i="23"/>
  <c r="G126" i="23"/>
  <c r="G127" i="23"/>
  <c r="G128" i="23"/>
  <c r="G129" i="23"/>
  <c r="G130" i="23"/>
  <c r="G131" i="23"/>
  <c r="G132" i="23"/>
  <c r="G133" i="23"/>
  <c r="G134" i="23"/>
  <c r="G135" i="23"/>
  <c r="G136" i="23"/>
  <c r="G137" i="23"/>
  <c r="G138" i="23"/>
  <c r="G139" i="23"/>
  <c r="G140" i="23"/>
  <c r="G141" i="23"/>
  <c r="G142" i="23"/>
  <c r="G143" i="23"/>
  <c r="G144" i="23"/>
  <c r="G145" i="23"/>
  <c r="G146" i="23"/>
  <c r="G147" i="23"/>
  <c r="G148" i="23"/>
  <c r="G149" i="23"/>
  <c r="G150" i="23"/>
  <c r="G151" i="23"/>
  <c r="G152" i="23"/>
  <c r="G153" i="23"/>
  <c r="G154" i="23"/>
  <c r="G155" i="23"/>
  <c r="G156" i="23"/>
  <c r="G157" i="23"/>
  <c r="G158" i="23"/>
  <c r="G159" i="23"/>
  <c r="G160" i="23"/>
  <c r="G161" i="23"/>
  <c r="G162" i="23"/>
  <c r="G163" i="23"/>
  <c r="G164" i="23"/>
  <c r="G165" i="23"/>
  <c r="G166" i="23"/>
  <c r="G167" i="23"/>
  <c r="G168" i="23"/>
  <c r="G169" i="23"/>
  <c r="G170" i="23"/>
  <c r="G171" i="23"/>
  <c r="G172" i="23"/>
  <c r="G173" i="23"/>
  <c r="G174" i="23"/>
  <c r="G175" i="23"/>
  <c r="G176" i="23"/>
  <c r="G177" i="23"/>
  <c r="G178" i="23"/>
  <c r="G179" i="23"/>
  <c r="G180" i="23"/>
  <c r="G181" i="23"/>
  <c r="G182" i="23"/>
  <c r="G183" i="23"/>
  <c r="G184" i="23"/>
  <c r="G185" i="23"/>
  <c r="G186" i="23"/>
  <c r="G187" i="23"/>
  <c r="G188" i="23"/>
  <c r="G189" i="23"/>
  <c r="G190" i="23"/>
  <c r="G191" i="23"/>
  <c r="G192" i="23"/>
  <c r="G193" i="23"/>
  <c r="G194" i="23"/>
  <c r="G195" i="23"/>
  <c r="G196" i="23"/>
  <c r="G197" i="23"/>
  <c r="G198" i="23"/>
  <c r="G199" i="23"/>
  <c r="G200" i="23"/>
  <c r="G201" i="23"/>
  <c r="G202" i="23"/>
  <c r="G203" i="23"/>
  <c r="G204" i="23"/>
  <c r="G205" i="23"/>
  <c r="G206" i="23"/>
  <c r="G207" i="23"/>
  <c r="G208" i="23"/>
  <c r="G209" i="23"/>
  <c r="G210" i="23"/>
  <c r="G211" i="23"/>
  <c r="G212" i="23"/>
  <c r="G213" i="23"/>
  <c r="G214" i="23"/>
  <c r="G215" i="23"/>
  <c r="G216" i="23"/>
  <c r="G217" i="23"/>
  <c r="G218" i="23"/>
  <c r="G219" i="23"/>
  <c r="G220" i="23"/>
  <c r="G221" i="23"/>
  <c r="G222" i="23"/>
  <c r="G223" i="23"/>
  <c r="G224" i="23"/>
  <c r="G225" i="23"/>
  <c r="G226" i="23"/>
  <c r="G227" i="23"/>
  <c r="G228" i="23"/>
  <c r="G229" i="23"/>
  <c r="G230" i="23"/>
  <c r="G231" i="23"/>
  <c r="G232" i="23"/>
  <c r="G233" i="23"/>
  <c r="G234" i="23"/>
  <c r="G235" i="23"/>
  <c r="G236" i="23"/>
  <c r="G237" i="23"/>
  <c r="G238" i="23"/>
  <c r="G239" i="23"/>
  <c r="G240" i="23"/>
  <c r="G241" i="23"/>
  <c r="G242" i="23"/>
  <c r="G243" i="23"/>
  <c r="G244" i="23"/>
  <c r="G245" i="23"/>
  <c r="G246" i="23"/>
  <c r="G247" i="23"/>
  <c r="G248" i="23"/>
  <c r="G249" i="23"/>
  <c r="G250" i="23"/>
  <c r="G251" i="23"/>
  <c r="H3" i="23" l="1"/>
  <c r="H4" i="23"/>
  <c r="H5" i="23"/>
  <c r="H6" i="23"/>
  <c r="H7" i="23"/>
  <c r="H8" i="23"/>
  <c r="H9" i="23"/>
  <c r="H10" i="23"/>
  <c r="H11" i="23"/>
  <c r="H12" i="23"/>
  <c r="H13" i="23"/>
  <c r="H14" i="23"/>
  <c r="H15" i="23"/>
  <c r="H16" i="23"/>
  <c r="H17" i="23"/>
  <c r="H18" i="23"/>
  <c r="H19" i="23"/>
  <c r="H20" i="23"/>
  <c r="H21" i="23"/>
  <c r="H22" i="23"/>
  <c r="H23" i="23"/>
  <c r="H24" i="23"/>
  <c r="H25" i="23"/>
  <c r="H26" i="23"/>
  <c r="H27" i="23"/>
  <c r="H28" i="23"/>
  <c r="H29" i="23"/>
  <c r="H30" i="23"/>
  <c r="H31" i="23"/>
  <c r="H32" i="23"/>
  <c r="H33" i="23"/>
  <c r="H34" i="23"/>
  <c r="H35" i="23"/>
  <c r="H36" i="23"/>
  <c r="H37" i="23"/>
  <c r="H38" i="23"/>
  <c r="H39" i="23"/>
  <c r="H40" i="23"/>
  <c r="H41" i="23"/>
  <c r="H42" i="23"/>
  <c r="H43" i="23"/>
  <c r="H44" i="23"/>
  <c r="H45" i="23"/>
  <c r="H46" i="23"/>
  <c r="H47" i="23"/>
  <c r="H48" i="23"/>
  <c r="H49" i="23"/>
  <c r="H50" i="23"/>
  <c r="H51" i="23"/>
  <c r="H52" i="23"/>
  <c r="H53" i="23"/>
  <c r="H54" i="23"/>
  <c r="H55" i="23"/>
  <c r="H56" i="23"/>
  <c r="H57" i="23"/>
  <c r="H58" i="23"/>
  <c r="H59" i="23"/>
  <c r="H60" i="23"/>
  <c r="H61" i="23"/>
  <c r="H62" i="23"/>
  <c r="H63" i="23"/>
  <c r="H64" i="23"/>
  <c r="H65" i="23"/>
  <c r="H66" i="23"/>
  <c r="H67" i="23"/>
  <c r="H68" i="23"/>
  <c r="H69" i="23"/>
  <c r="H70" i="23"/>
  <c r="H71" i="23"/>
  <c r="H72" i="23"/>
  <c r="H73" i="23"/>
  <c r="H74" i="23"/>
  <c r="H75" i="23"/>
  <c r="H76" i="23"/>
  <c r="H77" i="23"/>
  <c r="H78" i="23"/>
  <c r="H79" i="23"/>
  <c r="H80" i="23"/>
  <c r="H81" i="23"/>
  <c r="H82" i="23"/>
  <c r="H83" i="23"/>
  <c r="H84" i="23"/>
  <c r="H85" i="23"/>
  <c r="H86" i="23"/>
  <c r="H87" i="23"/>
  <c r="H88" i="23"/>
  <c r="H89" i="23"/>
  <c r="H90" i="23"/>
  <c r="H91" i="23"/>
  <c r="H92" i="23"/>
  <c r="H93" i="23"/>
  <c r="H94" i="23"/>
  <c r="H95" i="23"/>
  <c r="H96" i="23"/>
  <c r="H97" i="23"/>
  <c r="H98" i="23"/>
  <c r="H99" i="23"/>
  <c r="H100" i="23"/>
  <c r="H101" i="23"/>
  <c r="H102" i="23"/>
  <c r="H103" i="23"/>
  <c r="H104" i="23"/>
  <c r="H105" i="23"/>
  <c r="H106" i="23"/>
  <c r="H107" i="23"/>
  <c r="H108" i="23"/>
  <c r="H109" i="23"/>
  <c r="H110" i="23"/>
  <c r="H111" i="23"/>
  <c r="H112" i="23"/>
  <c r="H113" i="23"/>
  <c r="H114" i="23"/>
  <c r="H115" i="23"/>
  <c r="H116" i="23"/>
  <c r="H117" i="23"/>
  <c r="H118" i="23"/>
  <c r="H119" i="23"/>
  <c r="H120" i="23"/>
  <c r="H121" i="23"/>
  <c r="H122" i="23"/>
  <c r="H123" i="23"/>
  <c r="H124" i="23"/>
  <c r="H125" i="23"/>
  <c r="H126" i="23"/>
  <c r="H127" i="23"/>
  <c r="H128" i="23"/>
  <c r="H129" i="23"/>
  <c r="H130" i="23"/>
  <c r="H131" i="23"/>
  <c r="H132" i="23"/>
  <c r="H133" i="23"/>
  <c r="H134" i="23"/>
  <c r="H135" i="23"/>
  <c r="H136" i="23"/>
  <c r="H137" i="23"/>
  <c r="H138" i="23"/>
  <c r="H139" i="23"/>
  <c r="H140" i="23"/>
  <c r="H141" i="23"/>
  <c r="H142" i="23"/>
  <c r="H143" i="23"/>
  <c r="H144" i="23"/>
  <c r="H145" i="23"/>
  <c r="H146" i="23"/>
  <c r="H147" i="23"/>
  <c r="H148" i="23"/>
  <c r="H149" i="23"/>
  <c r="H150" i="23"/>
  <c r="H151" i="23"/>
  <c r="H152" i="23"/>
  <c r="H153" i="23"/>
  <c r="H154" i="23"/>
  <c r="H155" i="23"/>
  <c r="H156" i="23"/>
  <c r="H157" i="23"/>
  <c r="H158" i="23"/>
  <c r="H159" i="23"/>
  <c r="H160" i="23"/>
  <c r="H161" i="23"/>
  <c r="H162" i="23"/>
  <c r="H163" i="23"/>
  <c r="H164" i="23"/>
  <c r="H165" i="23"/>
  <c r="H166" i="23"/>
  <c r="H167" i="23"/>
  <c r="H168" i="23"/>
  <c r="H169" i="23"/>
  <c r="H170" i="23"/>
  <c r="H171" i="23"/>
  <c r="H172" i="23"/>
  <c r="H173" i="23"/>
  <c r="H174" i="23"/>
  <c r="H175" i="23"/>
  <c r="H176" i="23"/>
  <c r="H177" i="23"/>
  <c r="H178" i="23"/>
  <c r="H179" i="23"/>
  <c r="H180" i="23"/>
  <c r="H181" i="23"/>
  <c r="H182" i="23"/>
  <c r="H183" i="23"/>
  <c r="H184" i="23"/>
  <c r="H185" i="23"/>
  <c r="H186" i="23"/>
  <c r="H187" i="23"/>
  <c r="H188" i="23"/>
  <c r="H189" i="23"/>
  <c r="H190" i="23"/>
  <c r="H191" i="23"/>
  <c r="H192" i="23"/>
  <c r="H193" i="23"/>
  <c r="H194" i="23"/>
  <c r="H195" i="23"/>
  <c r="H196" i="23"/>
  <c r="H197" i="23"/>
  <c r="H198" i="23"/>
  <c r="H199" i="23"/>
  <c r="H200" i="23"/>
  <c r="H201" i="23"/>
  <c r="H202" i="23"/>
  <c r="H203" i="23"/>
  <c r="H204" i="23"/>
  <c r="H205" i="23"/>
  <c r="H206" i="23"/>
  <c r="H207" i="23"/>
  <c r="H208" i="23"/>
  <c r="H209" i="23"/>
  <c r="H210" i="23"/>
  <c r="H211" i="23"/>
  <c r="H212" i="23"/>
  <c r="H213" i="23"/>
  <c r="H214" i="23"/>
  <c r="H215" i="23"/>
  <c r="H216" i="23"/>
  <c r="H217" i="23"/>
  <c r="H218" i="23"/>
  <c r="H219" i="23"/>
  <c r="H220" i="23"/>
  <c r="H221" i="23"/>
  <c r="H222" i="23"/>
  <c r="H223" i="23"/>
  <c r="H224" i="23"/>
  <c r="H225" i="23"/>
  <c r="H226" i="23"/>
  <c r="H227" i="23"/>
  <c r="H228" i="23"/>
  <c r="H229" i="23"/>
  <c r="H230" i="23"/>
  <c r="H231" i="23"/>
  <c r="H232" i="23"/>
  <c r="H233" i="23"/>
  <c r="H234" i="23"/>
  <c r="H235" i="23"/>
  <c r="H236" i="23"/>
  <c r="H237" i="23"/>
  <c r="H238" i="23"/>
  <c r="H239" i="23"/>
  <c r="H240" i="23"/>
  <c r="H241" i="23"/>
  <c r="H242" i="23"/>
  <c r="H243" i="23"/>
  <c r="H244" i="23"/>
  <c r="H245" i="23"/>
  <c r="H246" i="23"/>
  <c r="H247" i="23"/>
  <c r="H248" i="23"/>
  <c r="H249" i="23"/>
  <c r="H250" i="23"/>
  <c r="H251" i="23"/>
  <c r="H2" i="23"/>
  <c r="I2" i="23" s="1"/>
  <c r="J2" i="23" l="1"/>
  <c r="K2" i="23" s="1"/>
  <c r="I202" i="23"/>
  <c r="I203" i="23"/>
  <c r="I204" i="23"/>
  <c r="I205" i="23"/>
  <c r="I206" i="23"/>
  <c r="I207" i="23"/>
  <c r="I208" i="23"/>
  <c r="I209" i="23"/>
  <c r="I210" i="23"/>
  <c r="I211" i="23"/>
  <c r="I212" i="23"/>
  <c r="I213" i="23"/>
  <c r="I214" i="23"/>
  <c r="I215" i="23"/>
  <c r="I216" i="23"/>
  <c r="I217" i="23"/>
  <c r="I218" i="23"/>
  <c r="I219" i="23"/>
  <c r="I220" i="23"/>
  <c r="I221" i="23"/>
  <c r="I222" i="23"/>
  <c r="I223" i="23"/>
  <c r="I224" i="23"/>
  <c r="I225" i="23"/>
  <c r="I226" i="23"/>
  <c r="I227" i="23"/>
  <c r="I228" i="23"/>
  <c r="I229" i="23"/>
  <c r="I230" i="23"/>
  <c r="I231" i="23"/>
  <c r="I232" i="23"/>
  <c r="I233" i="23"/>
  <c r="I234" i="23"/>
  <c r="I235" i="23"/>
  <c r="I236" i="23"/>
  <c r="I237" i="23"/>
  <c r="I238" i="23"/>
  <c r="I239" i="23"/>
  <c r="I240" i="23"/>
  <c r="I241" i="23"/>
  <c r="I242" i="23"/>
  <c r="I243" i="23"/>
  <c r="I244" i="23"/>
  <c r="I245" i="23"/>
  <c r="I246" i="23"/>
  <c r="I247" i="23"/>
  <c r="I248" i="23"/>
  <c r="I249" i="23"/>
  <c r="I250" i="23"/>
  <c r="I251" i="23"/>
  <c r="I3" i="23"/>
  <c r="I4" i="23"/>
  <c r="I5" i="23"/>
  <c r="I6" i="23"/>
  <c r="I7" i="23"/>
  <c r="I8" i="23"/>
  <c r="I9" i="23"/>
  <c r="I10" i="23"/>
  <c r="I11" i="23"/>
  <c r="I12" i="23"/>
  <c r="I13" i="23"/>
  <c r="I14" i="23"/>
  <c r="I15" i="23"/>
  <c r="I16" i="23"/>
  <c r="I17" i="23"/>
  <c r="I18" i="23"/>
  <c r="I19" i="23"/>
  <c r="I20" i="23"/>
  <c r="I21" i="23"/>
  <c r="I22" i="23"/>
  <c r="I23" i="23"/>
  <c r="I24" i="23"/>
  <c r="I25" i="23"/>
  <c r="I26" i="23"/>
  <c r="I27" i="23"/>
  <c r="I28" i="23"/>
  <c r="I29" i="23"/>
  <c r="I30" i="23"/>
  <c r="I31" i="23"/>
  <c r="I32" i="23"/>
  <c r="I33" i="23"/>
  <c r="I34" i="23"/>
  <c r="I35" i="23"/>
  <c r="I36" i="23"/>
  <c r="I37" i="23"/>
  <c r="I38" i="23"/>
  <c r="I39" i="23"/>
  <c r="I40" i="23"/>
  <c r="I41" i="23"/>
  <c r="I42" i="23"/>
  <c r="I43" i="23"/>
  <c r="I44" i="23"/>
  <c r="I45" i="23"/>
  <c r="I46" i="23"/>
  <c r="I47" i="23"/>
  <c r="I48" i="23"/>
  <c r="I49" i="23"/>
  <c r="I50" i="23"/>
  <c r="I51" i="23"/>
  <c r="I52" i="23"/>
  <c r="I53" i="23"/>
  <c r="I54" i="23"/>
  <c r="I55" i="23"/>
  <c r="I56" i="23"/>
  <c r="I57" i="23"/>
  <c r="I58" i="23"/>
  <c r="I59" i="23"/>
  <c r="I60" i="23"/>
  <c r="I61" i="23"/>
  <c r="I62" i="23"/>
  <c r="I63" i="23"/>
  <c r="I64" i="23"/>
  <c r="I65" i="23"/>
  <c r="I66" i="23"/>
  <c r="I67" i="23"/>
  <c r="I68" i="23"/>
  <c r="I69" i="23"/>
  <c r="I70" i="23"/>
  <c r="I71" i="23"/>
  <c r="I72" i="23"/>
  <c r="I73" i="23"/>
  <c r="I74" i="23"/>
  <c r="I75" i="23"/>
  <c r="I76" i="23"/>
  <c r="I77" i="23"/>
  <c r="I78" i="23"/>
  <c r="I79" i="23"/>
  <c r="I80" i="23"/>
  <c r="I81" i="23"/>
  <c r="I82" i="23"/>
  <c r="I83" i="23"/>
  <c r="I84" i="23"/>
  <c r="I85" i="23"/>
  <c r="I86" i="23"/>
  <c r="I87" i="23"/>
  <c r="I88" i="23"/>
  <c r="I89" i="23"/>
  <c r="I90" i="23"/>
  <c r="I91" i="23"/>
  <c r="I92" i="23"/>
  <c r="I93" i="23"/>
  <c r="I94" i="23"/>
  <c r="I95" i="23"/>
  <c r="I96" i="23"/>
  <c r="I97" i="23"/>
  <c r="I98" i="23"/>
  <c r="I99" i="23"/>
  <c r="I100" i="23"/>
  <c r="I101" i="23"/>
  <c r="I102" i="23"/>
  <c r="I103" i="23"/>
  <c r="I104" i="23"/>
  <c r="I105" i="23"/>
  <c r="I106" i="23"/>
  <c r="I107" i="23"/>
  <c r="I108" i="23"/>
  <c r="I109" i="23"/>
  <c r="I110" i="23"/>
  <c r="I111" i="23"/>
  <c r="I112" i="23"/>
  <c r="I113" i="23"/>
  <c r="I114" i="23"/>
  <c r="I115" i="23"/>
  <c r="I116" i="23"/>
  <c r="I117" i="23"/>
  <c r="I118" i="23"/>
  <c r="I119" i="23"/>
  <c r="I120" i="23"/>
  <c r="I121" i="23"/>
  <c r="I122" i="23"/>
  <c r="I123" i="23"/>
  <c r="I124" i="23"/>
  <c r="I125" i="23"/>
  <c r="I126" i="23"/>
  <c r="I127" i="23"/>
  <c r="I128" i="23"/>
  <c r="I129" i="23"/>
  <c r="I130" i="23"/>
  <c r="I131" i="23"/>
  <c r="I132" i="23"/>
  <c r="I133" i="23"/>
  <c r="I134" i="23"/>
  <c r="I135" i="23"/>
  <c r="I136" i="23"/>
  <c r="I137" i="23"/>
  <c r="I138" i="23"/>
  <c r="I139" i="23"/>
  <c r="I140" i="23"/>
  <c r="I141" i="23"/>
  <c r="I142" i="23"/>
  <c r="I143" i="23"/>
  <c r="I144" i="23"/>
  <c r="I145" i="23"/>
  <c r="I146" i="23"/>
  <c r="I147" i="23"/>
  <c r="I148" i="23"/>
  <c r="I149" i="23"/>
  <c r="I150" i="23"/>
  <c r="I151" i="23"/>
  <c r="I152" i="23"/>
  <c r="I153" i="23"/>
  <c r="I154" i="23"/>
  <c r="I155" i="23"/>
  <c r="I156" i="23"/>
  <c r="I157" i="23"/>
  <c r="I158" i="23"/>
  <c r="I159" i="23"/>
  <c r="I160" i="23"/>
  <c r="I161" i="23"/>
  <c r="I162" i="23"/>
  <c r="I163" i="23"/>
  <c r="I164" i="23"/>
  <c r="I165" i="23"/>
  <c r="I166" i="23"/>
  <c r="I167" i="23"/>
  <c r="I168" i="23"/>
  <c r="I169" i="23"/>
  <c r="I170" i="23"/>
  <c r="I171" i="23"/>
  <c r="I172" i="23"/>
  <c r="I173" i="23"/>
  <c r="I174" i="23"/>
  <c r="I175" i="23"/>
  <c r="I176" i="23"/>
  <c r="I177" i="23"/>
  <c r="I178" i="23"/>
  <c r="I179" i="23"/>
  <c r="I180" i="23"/>
  <c r="I181" i="23"/>
  <c r="I182" i="23"/>
  <c r="I183" i="23"/>
  <c r="I184" i="23"/>
  <c r="I185" i="23"/>
  <c r="I186" i="23"/>
  <c r="I187" i="23"/>
  <c r="I188" i="23"/>
  <c r="I189" i="23"/>
  <c r="I190" i="23"/>
  <c r="I191" i="23"/>
  <c r="I192" i="23"/>
  <c r="I193" i="23"/>
  <c r="I194" i="23"/>
  <c r="I195" i="23"/>
  <c r="I196" i="23"/>
  <c r="I197" i="23"/>
  <c r="I198" i="23"/>
  <c r="I199" i="23"/>
  <c r="I200" i="23"/>
  <c r="I201" i="23"/>
  <c r="J182" i="23" l="1"/>
  <c r="K182" i="23" s="1"/>
  <c r="J158" i="23"/>
  <c r="K158" i="23" s="1"/>
  <c r="J110" i="23"/>
  <c r="K110" i="23" s="1"/>
  <c r="J70" i="23"/>
  <c r="K70" i="23" s="1"/>
  <c r="J22" i="23"/>
  <c r="K22" i="23" s="1"/>
  <c r="J215" i="23"/>
  <c r="K215" i="23" s="1"/>
  <c r="J165" i="23"/>
  <c r="K165" i="23" s="1"/>
  <c r="J133" i="23"/>
  <c r="K133" i="23" s="1"/>
  <c r="J101" i="23"/>
  <c r="K101" i="23" s="1"/>
  <c r="J61" i="23"/>
  <c r="K61" i="23" s="1"/>
  <c r="J37" i="23"/>
  <c r="K37" i="23" s="1"/>
  <c r="J5" i="23"/>
  <c r="K5" i="23" s="1"/>
  <c r="J230" i="23"/>
  <c r="K230" i="23" s="1"/>
  <c r="J222" i="23"/>
  <c r="K222" i="23" s="1"/>
  <c r="J206" i="23"/>
  <c r="K206" i="23" s="1"/>
  <c r="J196" i="23"/>
  <c r="K196" i="23" s="1"/>
  <c r="J180" i="23"/>
  <c r="K180" i="23" s="1"/>
  <c r="J164" i="23"/>
  <c r="K164" i="23" s="1"/>
  <c r="J156" i="23"/>
  <c r="K156" i="23" s="1"/>
  <c r="J148" i="23"/>
  <c r="K148" i="23" s="1"/>
  <c r="J140" i="23"/>
  <c r="K140" i="23" s="1"/>
  <c r="J132" i="23"/>
  <c r="K132" i="23" s="1"/>
  <c r="J124" i="23"/>
  <c r="K124" i="23" s="1"/>
  <c r="J116" i="23"/>
  <c r="K116" i="23" s="1"/>
  <c r="J108" i="23"/>
  <c r="K108" i="23" s="1"/>
  <c r="J100" i="23"/>
  <c r="K100" i="23" s="1"/>
  <c r="J92" i="23"/>
  <c r="K92" i="23" s="1"/>
  <c r="J84" i="23"/>
  <c r="K84" i="23" s="1"/>
  <c r="J76" i="23"/>
  <c r="K76" i="23" s="1"/>
  <c r="J68" i="23"/>
  <c r="K68" i="23" s="1"/>
  <c r="J60" i="23"/>
  <c r="K60" i="23" s="1"/>
  <c r="J52" i="23"/>
  <c r="K52" i="23" s="1"/>
  <c r="J44" i="23"/>
  <c r="K44" i="23" s="1"/>
  <c r="J36" i="23"/>
  <c r="K36" i="23" s="1"/>
  <c r="J28" i="23"/>
  <c r="K28" i="23" s="1"/>
  <c r="J20" i="23"/>
  <c r="K20" i="23" s="1"/>
  <c r="J12" i="23"/>
  <c r="K12" i="23" s="1"/>
  <c r="J4" i="23"/>
  <c r="K4" i="23" s="1"/>
  <c r="J245" i="23"/>
  <c r="K245" i="23" s="1"/>
  <c r="J237" i="23"/>
  <c r="K237" i="23" s="1"/>
  <c r="J229" i="23"/>
  <c r="K229" i="23" s="1"/>
  <c r="J221" i="23"/>
  <c r="K221" i="23" s="1"/>
  <c r="J213" i="23"/>
  <c r="K213" i="23" s="1"/>
  <c r="J205" i="23"/>
  <c r="K205" i="23" s="1"/>
  <c r="J198" i="23"/>
  <c r="K198" i="23" s="1"/>
  <c r="J142" i="23"/>
  <c r="K142" i="23" s="1"/>
  <c r="J94" i="23"/>
  <c r="K94" i="23" s="1"/>
  <c r="J54" i="23"/>
  <c r="K54" i="23" s="1"/>
  <c r="J14" i="23"/>
  <c r="K14" i="23" s="1"/>
  <c r="J231" i="23"/>
  <c r="K231" i="23" s="1"/>
  <c r="J189" i="23"/>
  <c r="K189" i="23" s="1"/>
  <c r="J141" i="23"/>
  <c r="K141" i="23" s="1"/>
  <c r="J77" i="23"/>
  <c r="K77" i="23" s="1"/>
  <c r="J29" i="23"/>
  <c r="K29" i="23" s="1"/>
  <c r="J172" i="23"/>
  <c r="K172" i="23" s="1"/>
  <c r="J187" i="23"/>
  <c r="K187" i="23" s="1"/>
  <c r="J179" i="23"/>
  <c r="K179" i="23" s="1"/>
  <c r="J171" i="23"/>
  <c r="K171" i="23" s="1"/>
  <c r="J163" i="23"/>
  <c r="K163" i="23" s="1"/>
  <c r="J155" i="23"/>
  <c r="K155" i="23" s="1"/>
  <c r="J147" i="23"/>
  <c r="K147" i="23" s="1"/>
  <c r="J139" i="23"/>
  <c r="K139" i="23" s="1"/>
  <c r="J131" i="23"/>
  <c r="K131" i="23" s="1"/>
  <c r="J123" i="23"/>
  <c r="K123" i="23" s="1"/>
  <c r="J115" i="23"/>
  <c r="K115" i="23" s="1"/>
  <c r="J107" i="23"/>
  <c r="K107" i="23" s="1"/>
  <c r="J99" i="23"/>
  <c r="K99" i="23" s="1"/>
  <c r="J91" i="23"/>
  <c r="K91" i="23" s="1"/>
  <c r="J83" i="23"/>
  <c r="K83" i="23" s="1"/>
  <c r="J75" i="23"/>
  <c r="K75" i="23" s="1"/>
  <c r="J67" i="23"/>
  <c r="K67" i="23" s="1"/>
  <c r="J59" i="23"/>
  <c r="K59" i="23" s="1"/>
  <c r="J51" i="23"/>
  <c r="K51" i="23" s="1"/>
  <c r="J43" i="23"/>
  <c r="K43" i="23" s="1"/>
  <c r="J35" i="23"/>
  <c r="K35" i="23" s="1"/>
  <c r="J27" i="23"/>
  <c r="K27" i="23" s="1"/>
  <c r="J19" i="23"/>
  <c r="K19" i="23" s="1"/>
  <c r="J11" i="23"/>
  <c r="K11" i="23" s="1"/>
  <c r="J3" i="23"/>
  <c r="K3" i="23" s="1"/>
  <c r="J244" i="23"/>
  <c r="K244" i="23" s="1"/>
  <c r="J236" i="23"/>
  <c r="K236" i="23" s="1"/>
  <c r="J228" i="23"/>
  <c r="K228" i="23" s="1"/>
  <c r="J220" i="23"/>
  <c r="K220" i="23" s="1"/>
  <c r="J212" i="23"/>
  <c r="K212" i="23" s="1"/>
  <c r="J204" i="23"/>
  <c r="K204" i="23" s="1"/>
  <c r="J190" i="23"/>
  <c r="K190" i="23" s="1"/>
  <c r="J150" i="23"/>
  <c r="K150" i="23" s="1"/>
  <c r="J102" i="23"/>
  <c r="K102" i="23" s="1"/>
  <c r="J62" i="23"/>
  <c r="K62" i="23" s="1"/>
  <c r="J30" i="23"/>
  <c r="K30" i="23" s="1"/>
  <c r="J239" i="23"/>
  <c r="K239" i="23" s="1"/>
  <c r="J181" i="23"/>
  <c r="K181" i="23" s="1"/>
  <c r="J149" i="23"/>
  <c r="K149" i="23" s="1"/>
  <c r="J93" i="23"/>
  <c r="K93" i="23" s="1"/>
  <c r="J45" i="23"/>
  <c r="K45" i="23" s="1"/>
  <c r="J13" i="23"/>
  <c r="K13" i="23" s="1"/>
  <c r="J214" i="23"/>
  <c r="K214" i="23" s="1"/>
  <c r="J188" i="23"/>
  <c r="K188" i="23" s="1"/>
  <c r="J195" i="23"/>
  <c r="K195" i="23" s="1"/>
  <c r="J194" i="23"/>
  <c r="K194" i="23" s="1"/>
  <c r="J186" i="23"/>
  <c r="K186" i="23" s="1"/>
  <c r="J178" i="23"/>
  <c r="K178" i="23" s="1"/>
  <c r="J170" i="23"/>
  <c r="K170" i="23" s="1"/>
  <c r="J162" i="23"/>
  <c r="K162" i="23" s="1"/>
  <c r="J154" i="23"/>
  <c r="K154" i="23" s="1"/>
  <c r="J146" i="23"/>
  <c r="K146" i="23" s="1"/>
  <c r="J138" i="23"/>
  <c r="K138" i="23" s="1"/>
  <c r="J130" i="23"/>
  <c r="K130" i="23" s="1"/>
  <c r="J122" i="23"/>
  <c r="K122" i="23" s="1"/>
  <c r="J114" i="23"/>
  <c r="K114" i="23" s="1"/>
  <c r="J106" i="23"/>
  <c r="K106" i="23" s="1"/>
  <c r="J98" i="23"/>
  <c r="K98" i="23" s="1"/>
  <c r="J90" i="23"/>
  <c r="K90" i="23" s="1"/>
  <c r="J82" i="23"/>
  <c r="K82" i="23" s="1"/>
  <c r="J74" i="23"/>
  <c r="K74" i="23" s="1"/>
  <c r="J66" i="23"/>
  <c r="K66" i="23" s="1"/>
  <c r="J58" i="23"/>
  <c r="K58" i="23" s="1"/>
  <c r="J50" i="23"/>
  <c r="K50" i="23" s="1"/>
  <c r="J42" i="23"/>
  <c r="K42" i="23" s="1"/>
  <c r="J34" i="23"/>
  <c r="K34" i="23" s="1"/>
  <c r="J26" i="23"/>
  <c r="K26" i="23" s="1"/>
  <c r="J18" i="23"/>
  <c r="K18" i="23" s="1"/>
  <c r="J10" i="23"/>
  <c r="K10" i="23" s="1"/>
  <c r="J251" i="23"/>
  <c r="K251" i="23" s="1"/>
  <c r="J243" i="23"/>
  <c r="K243" i="23" s="1"/>
  <c r="J235" i="23"/>
  <c r="K235" i="23" s="1"/>
  <c r="J227" i="23"/>
  <c r="K227" i="23" s="1"/>
  <c r="J219" i="23"/>
  <c r="K219" i="23" s="1"/>
  <c r="J211" i="23"/>
  <c r="K211" i="23" s="1"/>
  <c r="J203" i="23"/>
  <c r="K203" i="23" s="1"/>
  <c r="J126" i="23"/>
  <c r="K126" i="23" s="1"/>
  <c r="J78" i="23"/>
  <c r="K78" i="23" s="1"/>
  <c r="J247" i="23"/>
  <c r="K247" i="23" s="1"/>
  <c r="J197" i="23"/>
  <c r="K197" i="23" s="1"/>
  <c r="J117" i="23"/>
  <c r="K117" i="23" s="1"/>
  <c r="J69" i="23"/>
  <c r="K69" i="23" s="1"/>
  <c r="J246" i="23"/>
  <c r="K246" i="23" s="1"/>
  <c r="J193" i="23"/>
  <c r="K193" i="23" s="1"/>
  <c r="J185" i="23"/>
  <c r="K185" i="23" s="1"/>
  <c r="J177" i="23"/>
  <c r="K177" i="23" s="1"/>
  <c r="J169" i="23"/>
  <c r="K169" i="23" s="1"/>
  <c r="J161" i="23"/>
  <c r="K161" i="23" s="1"/>
  <c r="J153" i="23"/>
  <c r="K153" i="23" s="1"/>
  <c r="J145" i="23"/>
  <c r="K145" i="23" s="1"/>
  <c r="J137" i="23"/>
  <c r="K137" i="23" s="1"/>
  <c r="J129" i="23"/>
  <c r="K129" i="23" s="1"/>
  <c r="J121" i="23"/>
  <c r="K121" i="23" s="1"/>
  <c r="J113" i="23"/>
  <c r="K113" i="23" s="1"/>
  <c r="J105" i="23"/>
  <c r="K105" i="23" s="1"/>
  <c r="J97" i="23"/>
  <c r="K97" i="23" s="1"/>
  <c r="J89" i="23"/>
  <c r="K89" i="23" s="1"/>
  <c r="J81" i="23"/>
  <c r="K81" i="23" s="1"/>
  <c r="J73" i="23"/>
  <c r="K73" i="23" s="1"/>
  <c r="J65" i="23"/>
  <c r="K65" i="23" s="1"/>
  <c r="J57" i="23"/>
  <c r="K57" i="23" s="1"/>
  <c r="J49" i="23"/>
  <c r="K49" i="23" s="1"/>
  <c r="J41" i="23"/>
  <c r="K41" i="23" s="1"/>
  <c r="J33" i="23"/>
  <c r="K33" i="23" s="1"/>
  <c r="J25" i="23"/>
  <c r="K25" i="23" s="1"/>
  <c r="J17" i="23"/>
  <c r="K17" i="23" s="1"/>
  <c r="J9" i="23"/>
  <c r="K9" i="23" s="1"/>
  <c r="J250" i="23"/>
  <c r="K250" i="23" s="1"/>
  <c r="J242" i="23"/>
  <c r="K242" i="23" s="1"/>
  <c r="J234" i="23"/>
  <c r="K234" i="23" s="1"/>
  <c r="J226" i="23"/>
  <c r="K226" i="23" s="1"/>
  <c r="J218" i="23"/>
  <c r="K218" i="23" s="1"/>
  <c r="J210" i="23"/>
  <c r="K210" i="23" s="1"/>
  <c r="J202" i="23"/>
  <c r="K202" i="23" s="1"/>
  <c r="J174" i="23"/>
  <c r="K174" i="23" s="1"/>
  <c r="J134" i="23"/>
  <c r="K134" i="23" s="1"/>
  <c r="J86" i="23"/>
  <c r="K86" i="23" s="1"/>
  <c r="J46" i="23"/>
  <c r="K46" i="23" s="1"/>
  <c r="J6" i="23"/>
  <c r="K6" i="23" s="1"/>
  <c r="J223" i="23"/>
  <c r="K223" i="23" s="1"/>
  <c r="J173" i="23"/>
  <c r="K173" i="23" s="1"/>
  <c r="J125" i="23"/>
  <c r="K125" i="23" s="1"/>
  <c r="J85" i="23"/>
  <c r="K85" i="23" s="1"/>
  <c r="J53" i="23"/>
  <c r="K53" i="23" s="1"/>
  <c r="J21" i="23"/>
  <c r="K21" i="23" s="1"/>
  <c r="J238" i="23"/>
  <c r="K238" i="23" s="1"/>
  <c r="J201" i="23"/>
  <c r="K201" i="23" s="1"/>
  <c r="J200" i="23"/>
  <c r="K200" i="23" s="1"/>
  <c r="J192" i="23"/>
  <c r="K192" i="23" s="1"/>
  <c r="J184" i="23"/>
  <c r="K184" i="23" s="1"/>
  <c r="J168" i="23"/>
  <c r="K168" i="23" s="1"/>
  <c r="J160" i="23"/>
  <c r="K160" i="23" s="1"/>
  <c r="J152" i="23"/>
  <c r="K152" i="23" s="1"/>
  <c r="J144" i="23"/>
  <c r="K144" i="23" s="1"/>
  <c r="J136" i="23"/>
  <c r="K136" i="23" s="1"/>
  <c r="J128" i="23"/>
  <c r="K128" i="23" s="1"/>
  <c r="J120" i="23"/>
  <c r="K120" i="23" s="1"/>
  <c r="J112" i="23"/>
  <c r="K112" i="23" s="1"/>
  <c r="J104" i="23"/>
  <c r="K104" i="23" s="1"/>
  <c r="J96" i="23"/>
  <c r="K96" i="23" s="1"/>
  <c r="J88" i="23"/>
  <c r="K88" i="23" s="1"/>
  <c r="J80" i="23"/>
  <c r="K80" i="23" s="1"/>
  <c r="J72" i="23"/>
  <c r="K72" i="23" s="1"/>
  <c r="J64" i="23"/>
  <c r="K64" i="23" s="1"/>
  <c r="J56" i="23"/>
  <c r="K56" i="23" s="1"/>
  <c r="J48" i="23"/>
  <c r="K48" i="23" s="1"/>
  <c r="J40" i="23"/>
  <c r="K40" i="23" s="1"/>
  <c r="J32" i="23"/>
  <c r="K32" i="23" s="1"/>
  <c r="J24" i="23"/>
  <c r="K24" i="23" s="1"/>
  <c r="J16" i="23"/>
  <c r="K16" i="23" s="1"/>
  <c r="J8" i="23"/>
  <c r="K8" i="23" s="1"/>
  <c r="J249" i="23"/>
  <c r="K249" i="23" s="1"/>
  <c r="J241" i="23"/>
  <c r="K241" i="23" s="1"/>
  <c r="J233" i="23"/>
  <c r="K233" i="23" s="1"/>
  <c r="J225" i="23"/>
  <c r="K225" i="23" s="1"/>
  <c r="J217" i="23"/>
  <c r="K217" i="23" s="1"/>
  <c r="J209" i="23"/>
  <c r="K209" i="23" s="1"/>
  <c r="J166" i="23"/>
  <c r="K166" i="23" s="1"/>
  <c r="J118" i="23"/>
  <c r="K118" i="23" s="1"/>
  <c r="J38" i="23"/>
  <c r="K38" i="23" s="1"/>
  <c r="J207" i="23"/>
  <c r="K207" i="23" s="1"/>
  <c r="J157" i="23"/>
  <c r="K157" i="23" s="1"/>
  <c r="J109" i="23"/>
  <c r="K109" i="23" s="1"/>
  <c r="J199" i="23"/>
  <c r="K199" i="23" s="1"/>
  <c r="J191" i="23"/>
  <c r="K191" i="23" s="1"/>
  <c r="J183" i="23"/>
  <c r="K183" i="23" s="1"/>
  <c r="J175" i="23"/>
  <c r="K175" i="23" s="1"/>
  <c r="J167" i="23"/>
  <c r="K167" i="23" s="1"/>
  <c r="J159" i="23"/>
  <c r="K159" i="23" s="1"/>
  <c r="J151" i="23"/>
  <c r="K151" i="23" s="1"/>
  <c r="J143" i="23"/>
  <c r="K143" i="23" s="1"/>
  <c r="J135" i="23"/>
  <c r="K135" i="23" s="1"/>
  <c r="J127" i="23"/>
  <c r="K127" i="23" s="1"/>
  <c r="J119" i="23"/>
  <c r="K119" i="23" s="1"/>
  <c r="J111" i="23"/>
  <c r="K111" i="23" s="1"/>
  <c r="J103" i="23"/>
  <c r="K103" i="23" s="1"/>
  <c r="J95" i="23"/>
  <c r="K95" i="23" s="1"/>
  <c r="J87" i="23"/>
  <c r="K87" i="23" s="1"/>
  <c r="J79" i="23"/>
  <c r="K79" i="23" s="1"/>
  <c r="J71" i="23"/>
  <c r="K71" i="23" s="1"/>
  <c r="J63" i="23"/>
  <c r="K63" i="23" s="1"/>
  <c r="J55" i="23"/>
  <c r="K55" i="23" s="1"/>
  <c r="J47" i="23"/>
  <c r="K47" i="23" s="1"/>
  <c r="J39" i="23"/>
  <c r="K39" i="23" s="1"/>
  <c r="J31" i="23"/>
  <c r="K31" i="23" s="1"/>
  <c r="J23" i="23"/>
  <c r="K23" i="23" s="1"/>
  <c r="J15" i="23"/>
  <c r="K15" i="23" s="1"/>
  <c r="J7" i="23"/>
  <c r="K7" i="23" s="1"/>
  <c r="J248" i="23"/>
  <c r="K248" i="23" s="1"/>
  <c r="J240" i="23"/>
  <c r="K240" i="23" s="1"/>
  <c r="J232" i="23"/>
  <c r="K232" i="23" s="1"/>
  <c r="J224" i="23"/>
  <c r="K224" i="23" s="1"/>
  <c r="J216" i="23"/>
  <c r="K216" i="23" s="1"/>
  <c r="J208" i="23"/>
  <c r="K208" i="23" s="1"/>
  <c r="J176" i="23"/>
  <c r="K176" i="23" s="1"/>
</calcChain>
</file>

<file path=xl/sharedStrings.xml><?xml version="1.0" encoding="utf-8"?>
<sst xmlns="http://schemas.openxmlformats.org/spreadsheetml/2006/main" count="35398" uniqueCount="7052">
  <si>
    <t>BAL</t>
  </si>
  <si>
    <t>CIN</t>
  </si>
  <si>
    <t>DAL</t>
  </si>
  <si>
    <t>NYG</t>
  </si>
  <si>
    <t>CLE</t>
  </si>
  <si>
    <t>IND</t>
  </si>
  <si>
    <t>SEA</t>
  </si>
  <si>
    <t>MIN</t>
  </si>
  <si>
    <t>LV</t>
  </si>
  <si>
    <t>KC</t>
  </si>
  <si>
    <t>MIA</t>
  </si>
  <si>
    <t>SF</t>
  </si>
  <si>
    <t>NYJ</t>
  </si>
  <si>
    <t>ARI</t>
  </si>
  <si>
    <t>WAS</t>
  </si>
  <si>
    <t>PIT</t>
  </si>
  <si>
    <t>PHI</t>
  </si>
  <si>
    <t>CHI</t>
  </si>
  <si>
    <t>TB</t>
  </si>
  <si>
    <t>HOU</t>
  </si>
  <si>
    <t>JAX</t>
  </si>
  <si>
    <t>CAR</t>
  </si>
  <si>
    <t>ATL</t>
  </si>
  <si>
    <t>NE</t>
  </si>
  <si>
    <t>GB</t>
  </si>
  <si>
    <t>LAC</t>
  </si>
  <si>
    <t>BUF</t>
  </si>
  <si>
    <t>DEN</t>
  </si>
  <si>
    <t>DET</t>
  </si>
  <si>
    <t>NO</t>
  </si>
  <si>
    <t>TEN</t>
  </si>
  <si>
    <t>Row Labels</t>
  </si>
  <si>
    <t>Grand Total</t>
  </si>
  <si>
    <t>Carry Lookup Table</t>
  </si>
  <si>
    <t>Expected Fantasy Points Rushing</t>
  </si>
  <si>
    <t>Expected Fantasy Points by Spot on the Field Receiving</t>
  </si>
  <si>
    <t>Target Lookup Table</t>
  </si>
  <si>
    <t>A.BROWN, TEN</t>
  </si>
  <si>
    <t>A.COOPER, DAL</t>
  </si>
  <si>
    <t>A.EKELER, LAC</t>
  </si>
  <si>
    <t>A.FIRKSER, TEN</t>
  </si>
  <si>
    <t>A.GIBSON, WAS</t>
  </si>
  <si>
    <t>A.HOOPER, CLE</t>
  </si>
  <si>
    <t>A.JONES, GB</t>
  </si>
  <si>
    <t>A.KAMARA, NO</t>
  </si>
  <si>
    <t>A.LAZARD, GB</t>
  </si>
  <si>
    <t>A.MATTISON, MIN</t>
  </si>
  <si>
    <t>A.ROBINSON, CHI</t>
  </si>
  <si>
    <t>A.THIELEN, MIN</t>
  </si>
  <si>
    <t>A.TRAUTMAN, NO</t>
  </si>
  <si>
    <t>B.BERRIOS, NYJ</t>
  </si>
  <si>
    <t>B.COOKS, HOU</t>
  </si>
  <si>
    <t>B.JARWIN, DAL</t>
  </si>
  <si>
    <t>C.BEASLEY, BUF</t>
  </si>
  <si>
    <t>C.CARSON, SEA</t>
  </si>
  <si>
    <t>C.CLAYPOOL, PIT</t>
  </si>
  <si>
    <t>C.EDMONDS, ARI</t>
  </si>
  <si>
    <t>C.EDWARDS-HELAIRE, KC</t>
  </si>
  <si>
    <t>C.GODWIN, TB</t>
  </si>
  <si>
    <t>C.KIRK, ARI</t>
  </si>
  <si>
    <t>C.KMET, CHI</t>
  </si>
  <si>
    <t>C.KUPP, LA</t>
  </si>
  <si>
    <t>C.LAMB, DAL</t>
  </si>
  <si>
    <t>C.MCCAFFREY, CAR</t>
  </si>
  <si>
    <t>C.RIDLEY, ATL</t>
  </si>
  <si>
    <t>C.UZOMAH, CIN</t>
  </si>
  <si>
    <t>C.WILSON, DAL</t>
  </si>
  <si>
    <t>D.ADAMS, GB</t>
  </si>
  <si>
    <t>D.CHARK, JAX</t>
  </si>
  <si>
    <t>D.COOK, MIN</t>
  </si>
  <si>
    <t>D.DALLAS, SEA</t>
  </si>
  <si>
    <t>D.GOEDERT, PHI</t>
  </si>
  <si>
    <t>D.HARRIS, NE</t>
  </si>
  <si>
    <t>D.HENDERSON, LA</t>
  </si>
  <si>
    <t>D.HENRY, TEN</t>
  </si>
  <si>
    <t>D.HOPKINS, ARI</t>
  </si>
  <si>
    <t>D.JOHNSON, HOU</t>
  </si>
  <si>
    <t>D.JOHNSON, PIT</t>
  </si>
  <si>
    <t>D.KNOX, BUF</t>
  </si>
  <si>
    <t>D.METCALF, SEA</t>
  </si>
  <si>
    <t>D.MONTGOMERY, CHI</t>
  </si>
  <si>
    <t>D.MOONEY, CHI</t>
  </si>
  <si>
    <t>D.MOORE, CAR</t>
  </si>
  <si>
    <t>D.NJOKU, CLE</t>
  </si>
  <si>
    <t>D.PARHAM, LAC</t>
  </si>
  <si>
    <t>D.PARKER, MIA</t>
  </si>
  <si>
    <t>D.ROBINSON, KC</t>
  </si>
  <si>
    <t>D.SAMUEL, SF</t>
  </si>
  <si>
    <t>D.SCHULTZ, DAL</t>
  </si>
  <si>
    <t>D.SINGLETARY, BUF</t>
  </si>
  <si>
    <t>D.SLAYTON, NYG</t>
  </si>
  <si>
    <t>D.SMYTHE, MIA</t>
  </si>
  <si>
    <t>D.SWIFT, DET</t>
  </si>
  <si>
    <t>D.WALLER, LV</t>
  </si>
  <si>
    <t>E.EBRON, PIT</t>
  </si>
  <si>
    <t>E.ELLIOTT, DAL</t>
  </si>
  <si>
    <t>G.DAVIS, BUF</t>
  </si>
  <si>
    <t>G.KITTLE, SF</t>
  </si>
  <si>
    <t>H.BRYANT, CLE</t>
  </si>
  <si>
    <t>H.HURST, ATL</t>
  </si>
  <si>
    <t>H.RENFROW, LV</t>
  </si>
  <si>
    <t>H.RUGGS, LV</t>
  </si>
  <si>
    <t>I.MCKENZIE, BUF</t>
  </si>
  <si>
    <t>I.THOMAS, CAR</t>
  </si>
  <si>
    <t>J.AKINS, HOU</t>
  </si>
  <si>
    <t>J.ALLEN, BUF</t>
  </si>
  <si>
    <t>J.DOYLE, IND</t>
  </si>
  <si>
    <t>J.GRAHAM, CHI</t>
  </si>
  <si>
    <t>J.GUYTON, LAC</t>
  </si>
  <si>
    <t>J.HERBERT, LAC</t>
  </si>
  <si>
    <t>J.JACKSON, LAC</t>
  </si>
  <si>
    <t>J.JACOBS, LV</t>
  </si>
  <si>
    <t>J.JEFFERSON, MIN</t>
  </si>
  <si>
    <t>J.JEUDY, DEN</t>
  </si>
  <si>
    <t>J.LANDRY, CLE</t>
  </si>
  <si>
    <t>J.MCKISSIC, WAS</t>
  </si>
  <si>
    <t>J.MCNICHOLS, TEN</t>
  </si>
  <si>
    <t>J.MIXON, CIN</t>
  </si>
  <si>
    <t>J.O'SHAUGHNESSY, JAX</t>
  </si>
  <si>
    <t>J.REAGOR, PHI</t>
  </si>
  <si>
    <t>J.ROBINSON, JAX</t>
  </si>
  <si>
    <t>J.SMITH, NYJ</t>
  </si>
  <si>
    <t>J.SMITH-SCHUSTER, PIT</t>
  </si>
  <si>
    <t>J.TAYLOR, IND</t>
  </si>
  <si>
    <t>J.WASHINGTON, PIT</t>
  </si>
  <si>
    <t>J.WHITE, NE</t>
  </si>
  <si>
    <t>K.ALLEN, LAC</t>
  </si>
  <si>
    <t>K.HAMLER, DEN</t>
  </si>
  <si>
    <t>K.HILL, LAC</t>
  </si>
  <si>
    <t>K.HUNT, CLE</t>
  </si>
  <si>
    <t>K.JUSZCZYK, SF</t>
  </si>
  <si>
    <t>L.FOURNETTE, TB</t>
  </si>
  <si>
    <t>L.SHENAULT, JAX</t>
  </si>
  <si>
    <t>L.THOMAS, WAS</t>
  </si>
  <si>
    <t>M.ALIE-COX, IND</t>
  </si>
  <si>
    <t>M.ANDREWS, BAL</t>
  </si>
  <si>
    <t>M.BROWN, BAL</t>
  </si>
  <si>
    <t>M.CALLAWAY, NO</t>
  </si>
  <si>
    <t>M.EVANS, TB</t>
  </si>
  <si>
    <t>M.GALLUP, DAL</t>
  </si>
  <si>
    <t>M.GASKIN, MIA</t>
  </si>
  <si>
    <t>M.GESICKI, MIA</t>
  </si>
  <si>
    <t>M.GORDON, DEN</t>
  </si>
  <si>
    <t>M.HARDMAN, KC</t>
  </si>
  <si>
    <t>M.LEWIS, GB</t>
  </si>
  <si>
    <t>M.PITTMAN, IND</t>
  </si>
  <si>
    <t>M.SANDERS, PHI</t>
  </si>
  <si>
    <t>M.THOMAS, CIN</t>
  </si>
  <si>
    <t>M.VALDES-SCANTLING, GB</t>
  </si>
  <si>
    <t>M.WILLIAMS, ARI</t>
  </si>
  <si>
    <t>M.WILLIAMS, LAC</t>
  </si>
  <si>
    <t>N.CHUBB, CLE</t>
  </si>
  <si>
    <t>N.FANT, DEN</t>
  </si>
  <si>
    <t>N.HINES, IND</t>
  </si>
  <si>
    <t>P.BROWN, HOU</t>
  </si>
  <si>
    <t>P.CAMPBELL, IND</t>
  </si>
  <si>
    <t>Q.CEPHUS, DET</t>
  </si>
  <si>
    <t>R.ANDERSON, CAR</t>
  </si>
  <si>
    <t>R.GAGE, ATL</t>
  </si>
  <si>
    <t>R.GRIFFIN, NYJ</t>
  </si>
  <si>
    <t>R.GRONKOWSKI, TB</t>
  </si>
  <si>
    <t>R.JONES, TB</t>
  </si>
  <si>
    <t>R.MOSTERT, SF</t>
  </si>
  <si>
    <t>R.TONYAN, GB</t>
  </si>
  <si>
    <t>R.WOODS, LA</t>
  </si>
  <si>
    <t>S.BARKLEY, NYG</t>
  </si>
  <si>
    <t>S.DIGGS, BUF</t>
  </si>
  <si>
    <t>S.SHEPARD, NYG</t>
  </si>
  <si>
    <t>T.BOYD, CIN</t>
  </si>
  <si>
    <t>T.HIGBEE, LA</t>
  </si>
  <si>
    <t>T.HIGGINS, CIN</t>
  </si>
  <si>
    <t>T.HILL, KC</t>
  </si>
  <si>
    <t>T.HILL, NO</t>
  </si>
  <si>
    <t>T.HOCKENSON, DET</t>
  </si>
  <si>
    <t>T.JOHNSON, TB</t>
  </si>
  <si>
    <t>T.KELCE, KC</t>
  </si>
  <si>
    <t>T.LOCKETT, SEA</t>
  </si>
  <si>
    <t>T.MCLAURIN, WAS</t>
  </si>
  <si>
    <t>T.MONTGOMERY, NO</t>
  </si>
  <si>
    <t>T.PATRICK, DEN</t>
  </si>
  <si>
    <t>T.POLLARD, DAL</t>
  </si>
  <si>
    <t>V.JEFFERSON, LA</t>
  </si>
  <si>
    <t>W.DISSLY, SEA</t>
  </si>
  <si>
    <t>Z.ERTZ, PHI</t>
  </si>
  <si>
    <t>Z.JONES, LV</t>
  </si>
  <si>
    <t>Z.PASCAL, IND</t>
  </si>
  <si>
    <t>Player</t>
  </si>
  <si>
    <t>Position</t>
  </si>
  <si>
    <t>Total Expected Fantasy Points</t>
  </si>
  <si>
    <t>Sum of Total Expected Fantasy Points</t>
  </si>
  <si>
    <t>RB</t>
  </si>
  <si>
    <t>WR</t>
  </si>
  <si>
    <t>TE</t>
  </si>
  <si>
    <t>Column Labels</t>
  </si>
  <si>
    <t>Week 1</t>
  </si>
  <si>
    <t>Week 2</t>
  </si>
  <si>
    <t>Week 3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</si>
  <si>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</si>
  <si>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</si>
  <si>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</si>
  <si>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</si>
  <si>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</si>
  <si>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</si>
  <si>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</si>
  <si>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</si>
  <si>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</si>
  <si>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</si>
  <si>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</si>
  <si>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</si>
  <si>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</si>
  <si>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</si>
  <si>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Total Sum of Total Expected Fantasy Points</t>
  </si>
  <si>
    <t>Actual</t>
  </si>
  <si>
    <t>Expected</t>
  </si>
  <si>
    <t>Name</t>
  </si>
  <si>
    <t>DeAndre Hopkins</t>
  </si>
  <si>
    <t>Keenan Allen</t>
  </si>
  <si>
    <t>Calvin Ridley</t>
  </si>
  <si>
    <t>Robby Anderson</t>
  </si>
  <si>
    <t>Terry McLaurin</t>
  </si>
  <si>
    <t>Adam Thielen</t>
  </si>
  <si>
    <t>Tyler Boyd</t>
  </si>
  <si>
    <t>Darius Slayton</t>
  </si>
  <si>
    <t>CeeDee Lamb</t>
  </si>
  <si>
    <t>DK Metcalf</t>
  </si>
  <si>
    <t>Tyler Lockett</t>
  </si>
  <si>
    <t>Emmanuel Sanders</t>
  </si>
  <si>
    <t>Cooper Kupp</t>
  </si>
  <si>
    <t>Marquise Brown</t>
  </si>
  <si>
    <t>Mike Evans</t>
  </si>
  <si>
    <t>Stefon Diggs</t>
  </si>
  <si>
    <t>Tyreek Hill</t>
  </si>
  <si>
    <t>A.J. Green</t>
  </si>
  <si>
    <t>Brandin Cooks</t>
  </si>
  <si>
    <t>DeVante Parker</t>
  </si>
  <si>
    <t>Robert Woods</t>
  </si>
  <si>
    <t>Tee Higgins</t>
  </si>
  <si>
    <t>Sammy Watkins</t>
  </si>
  <si>
    <t>Chris Hogan</t>
  </si>
  <si>
    <t>Kendrick Bourne</t>
  </si>
  <si>
    <t>Darnell Mooney</t>
  </si>
  <si>
    <t>Justin Jefferson</t>
  </si>
  <si>
    <t>Randall Cobb</t>
  </si>
  <si>
    <t>Cole Beasley</t>
  </si>
  <si>
    <t>JuJu Smith-Schuster</t>
  </si>
  <si>
    <t>Hunter Renfrow</t>
  </si>
  <si>
    <t>Chris Conley</t>
  </si>
  <si>
    <t>Mike Williams</t>
  </si>
  <si>
    <t>Zach Pascal</t>
  </si>
  <si>
    <t>Tim Patrick</t>
  </si>
  <si>
    <t>Christian Kirk</t>
  </si>
  <si>
    <t>Julio Jones</t>
  </si>
  <si>
    <t>Davante Adams</t>
  </si>
  <si>
    <t>Adam Humphries</t>
  </si>
  <si>
    <t>Chase Claypool</t>
  </si>
  <si>
    <t>Corey Davis</t>
  </si>
  <si>
    <t>Cedrick Wilson</t>
  </si>
  <si>
    <t>Braxton Berrios</t>
  </si>
  <si>
    <t>Mecole Hardman</t>
  </si>
  <si>
    <t>Demarcus Robinson</t>
  </si>
  <si>
    <t>Kenny Golladay</t>
  </si>
  <si>
    <t>Chris Godwin</t>
  </si>
  <si>
    <t>Quintez Cephus</t>
  </si>
  <si>
    <t>Nelson Agholor</t>
  </si>
  <si>
    <t>Alvin Kamara</t>
  </si>
  <si>
    <t>Mike Davis</t>
  </si>
  <si>
    <t>Ezekiel Elliott</t>
  </si>
  <si>
    <t>Clyde Edwards-Helaire</t>
  </si>
  <si>
    <t>J.D. McKissic</t>
  </si>
  <si>
    <t>Myles Gaskin</t>
  </si>
  <si>
    <t>Aaron Jones</t>
  </si>
  <si>
    <t>Chris Carson</t>
  </si>
  <si>
    <t>Joe Mixon</t>
  </si>
  <si>
    <t>Chase Edmonds</t>
  </si>
  <si>
    <t>Miles Sanders</t>
  </si>
  <si>
    <t>David Montgomery</t>
  </si>
  <si>
    <t>James Robinson</t>
  </si>
  <si>
    <t>Nyheim Hines</t>
  </si>
  <si>
    <t>Devin Singletary</t>
  </si>
  <si>
    <t>David Johnson</t>
  </si>
  <si>
    <t>Giovani Bernard</t>
  </si>
  <si>
    <t>Austin Ekeler</t>
  </si>
  <si>
    <t>Antonio Gibson</t>
  </si>
  <si>
    <t>Dalvin Cook</t>
  </si>
  <si>
    <t>D'Andre Swift</t>
  </si>
  <si>
    <t>Kareem Hunt</t>
  </si>
  <si>
    <t>Malcolm Brown</t>
  </si>
  <si>
    <t>James Conner</t>
  </si>
  <si>
    <t>Jamaal Williams</t>
  </si>
  <si>
    <t>Jonathan Taylor</t>
  </si>
  <si>
    <t>James White</t>
  </si>
  <si>
    <t>Darrel Williams</t>
  </si>
  <si>
    <t>Tony Pollard</t>
  </si>
  <si>
    <t>Christian McCaffrey</t>
  </si>
  <si>
    <t>Alexander Mattison</t>
  </si>
  <si>
    <t>Latavius Murray</t>
  </si>
  <si>
    <t>Derrick Henry</t>
  </si>
  <si>
    <t>Leonard Fournette</t>
  </si>
  <si>
    <t>Justin Jackson</t>
  </si>
  <si>
    <t>Kenyan Drake</t>
  </si>
  <si>
    <t>Devontae Booker</t>
  </si>
  <si>
    <t>Tevin Coleman</t>
  </si>
  <si>
    <t>Carlos Hyde</t>
  </si>
  <si>
    <t>Ty Montgomery</t>
  </si>
  <si>
    <t>Nick Chubb</t>
  </si>
  <si>
    <t>Sony Michel</t>
  </si>
  <si>
    <t>Jeremy McNichols</t>
  </si>
  <si>
    <t>Phillip Lindsay</t>
  </si>
  <si>
    <t>Darren Waller</t>
  </si>
  <si>
    <t>Travis Kelce</t>
  </si>
  <si>
    <t>Hunter Henry</t>
  </si>
  <si>
    <t>Logan Thomas</t>
  </si>
  <si>
    <t>Dalton Schultz</t>
  </si>
  <si>
    <t>Mark Andrews</t>
  </si>
  <si>
    <t>George Kittle</t>
  </si>
  <si>
    <t>Hayden Hurst</t>
  </si>
  <si>
    <t>Austin Hooper</t>
  </si>
  <si>
    <t>Noah Fant</t>
  </si>
  <si>
    <t>Rob Gronkowski</t>
  </si>
  <si>
    <t>Jonnu Smith</t>
  </si>
  <si>
    <t>T.J. Hockenson</t>
  </si>
  <si>
    <t>Jared Cook</t>
  </si>
  <si>
    <t>Dallas Goedert</t>
  </si>
  <si>
    <t>Tyler Higbee</t>
  </si>
  <si>
    <t>Robert Tonyan</t>
  </si>
  <si>
    <t>Dan Arnold</t>
  </si>
  <si>
    <t>C.J. Uzomah</t>
  </si>
  <si>
    <t>Harrison Bryant</t>
  </si>
  <si>
    <t>Kyle Rudolph</t>
  </si>
  <si>
    <t>Ian Thomas</t>
  </si>
  <si>
    <t>Gerald Everett</t>
  </si>
  <si>
    <t>Dawson Knox</t>
  </si>
  <si>
    <t>Tyler Kroft</t>
  </si>
  <si>
    <t>Tyler Conklin</t>
  </si>
  <si>
    <t>Jack Doyle</t>
  </si>
  <si>
    <t>Blake Bell</t>
  </si>
  <si>
    <t>Ryan Griffin</t>
  </si>
  <si>
    <t>David Njoku</t>
  </si>
  <si>
    <t>Cole Kmet</t>
  </si>
  <si>
    <t>Blake Jarwin</t>
  </si>
  <si>
    <t>Deonte Harris</t>
  </si>
  <si>
    <t>Deebo Samuel</t>
  </si>
  <si>
    <t>Sterling Shepard</t>
  </si>
  <si>
    <t>Jalen Guyton</t>
  </si>
  <si>
    <t>Van Jefferson</t>
  </si>
  <si>
    <t>Devin Duvernay</t>
  </si>
  <si>
    <t>Cordarrelle Patterson</t>
  </si>
  <si>
    <t>C.J. Board</t>
  </si>
  <si>
    <t>A.J. Brown</t>
  </si>
  <si>
    <t>Freddie Swain</t>
  </si>
  <si>
    <t>Jalen Reagor</t>
  </si>
  <si>
    <t>Marquez Callaway</t>
  </si>
  <si>
    <t>Courtland Sutton</t>
  </si>
  <si>
    <t>Bryan Edwards</t>
  </si>
  <si>
    <t>Kalif Raymond</t>
  </si>
  <si>
    <t>Nick Westbrook-Ikhine</t>
  </si>
  <si>
    <t>Byron Pringle</t>
  </si>
  <si>
    <t>Trent Sherfield</t>
  </si>
  <si>
    <t>Jakobi Meyers</t>
  </si>
  <si>
    <t>Damien Harris</t>
  </si>
  <si>
    <t>Expected Fantasy Points by aDOT</t>
  </si>
  <si>
    <t>Allen Robinson II</t>
  </si>
  <si>
    <t>LAR</t>
  </si>
  <si>
    <t>Targets</t>
  </si>
  <si>
    <t>Air Yards</t>
  </si>
  <si>
    <t>Ty Johnson</t>
  </si>
  <si>
    <t>C.SIMS, WAS</t>
  </si>
  <si>
    <t>A.OKWUEGBUNAM, DEN</t>
  </si>
  <si>
    <t>D.DUVERNAY, BAL</t>
  </si>
  <si>
    <t>T.JOHNSON, NYJ</t>
  </si>
  <si>
    <t>J.HASTY, SF</t>
  </si>
  <si>
    <t>J.HURTS, PHI</t>
  </si>
  <si>
    <t>A.DILLON, GB</t>
  </si>
  <si>
    <t>G.SWAIM, TEN</t>
  </si>
  <si>
    <t>A.ABDULLAH, MIN</t>
  </si>
  <si>
    <t>C.BOARD, NYG</t>
  </si>
  <si>
    <t>D.PEOPLES-JONES, CLE</t>
  </si>
  <si>
    <t>S.PERINE, CIN</t>
  </si>
  <si>
    <t>M.TAYLOR, GB</t>
  </si>
  <si>
    <t>Donovan Peoples-Jones</t>
  </si>
  <si>
    <t>Albert Okwuegbunam</t>
  </si>
  <si>
    <t>K.MURRAY, ARI</t>
  </si>
  <si>
    <t>B.PRINGLE, KC</t>
  </si>
  <si>
    <t>Marvin Jones Jr.</t>
  </si>
  <si>
    <t>Henry Ruggs III</t>
  </si>
  <si>
    <t>targets</t>
  </si>
  <si>
    <t>air_yards</t>
  </si>
  <si>
    <t>D.HARRIS, NO</t>
  </si>
  <si>
    <t>J.MEYERS, NE</t>
  </si>
  <si>
    <t>D.JONES, NYG</t>
  </si>
  <si>
    <t>D.MIMS, NYJ</t>
  </si>
  <si>
    <t>J.BURROW, CIN</t>
  </si>
  <si>
    <t>R.WILSON, SEA</t>
  </si>
  <si>
    <t>A.INGOLD, LV</t>
  </si>
  <si>
    <t>G.NABERS, LAC</t>
  </si>
  <si>
    <t>F.SWAIN, SEA</t>
  </si>
  <si>
    <t>Formula</t>
  </si>
  <si>
    <t>Juwan Johnson</t>
  </si>
  <si>
    <t>M.RYAN, ATL</t>
  </si>
  <si>
    <t>L.JACKSON, BAL</t>
  </si>
  <si>
    <t>D.CARR, LV</t>
  </si>
  <si>
    <t>E.PENNY, NYG</t>
  </si>
  <si>
    <t>J.JOHNSON, NO</t>
  </si>
  <si>
    <t>J.GAROPPOLO, SF</t>
  </si>
  <si>
    <t>T.TAGOVAILOA, MIA</t>
  </si>
  <si>
    <t>C.HAM, MIN</t>
  </si>
  <si>
    <t>K.SMITH, ATL</t>
  </si>
  <si>
    <t>A.JANOVICH, CLE</t>
  </si>
  <si>
    <t>P.RICARD, BAL</t>
  </si>
  <si>
    <t>Antonio Brown</t>
  </si>
  <si>
    <t>Salvon Ahmed</t>
  </si>
  <si>
    <t>Stephen Anderson</t>
  </si>
  <si>
    <t>A.BROWN, TB</t>
  </si>
  <si>
    <t>S.AHMED, MIA</t>
  </si>
  <si>
    <t>J.CABINDA, DET</t>
  </si>
  <si>
    <t>T.CONKLIN, MIN</t>
  </si>
  <si>
    <t>B.EDWARDS, LV</t>
  </si>
  <si>
    <t>Mark Ingram II</t>
  </si>
  <si>
    <t>Eric Saubert</t>
  </si>
  <si>
    <t>J.WILLIAMS, DET</t>
  </si>
  <si>
    <t>Quez Watkins</t>
  </si>
  <si>
    <t>S.ANDERSON, LAC</t>
  </si>
  <si>
    <t>Q.WATKINS, PHI</t>
  </si>
  <si>
    <t>M.MARIOTA, LV</t>
  </si>
  <si>
    <t>R.PENNY, SEA</t>
  </si>
  <si>
    <t>Melvin Gordon III</t>
  </si>
  <si>
    <t>T.JONES, NO</t>
  </si>
  <si>
    <t>N.WESTBROOK-IKHINE, TEN</t>
  </si>
  <si>
    <t>DJ Moore</t>
  </si>
  <si>
    <t>DJ Chark Jr.</t>
  </si>
  <si>
    <t>Michael Pittman Jr.</t>
  </si>
  <si>
    <t>week</t>
  </si>
  <si>
    <t>posteam</t>
  </si>
  <si>
    <t>defteam</t>
  </si>
  <si>
    <t>yardline_100</t>
  </si>
  <si>
    <t>desc</t>
  </si>
  <si>
    <t>play_type</t>
  </si>
  <si>
    <t>fantasy</t>
  </si>
  <si>
    <t>rush</t>
  </si>
  <si>
    <t>pass</t>
  </si>
  <si>
    <t>two_point_attempt</t>
  </si>
  <si>
    <t>two_point_conversion_prob</t>
  </si>
  <si>
    <t>yard_line_fixed</t>
  </si>
  <si>
    <t>A. ST. BROWN, DET</t>
  </si>
  <si>
    <t>A.GREEN, ARI</t>
  </si>
  <si>
    <t>A.HOOKER, TEN</t>
  </si>
  <si>
    <t>A.HUMPHRIES, WAS</t>
  </si>
  <si>
    <t>A.SCHWARTZ, CLE</t>
  </si>
  <si>
    <t>A.WILSON, MIA</t>
  </si>
  <si>
    <t>AM.RODGERS, GB</t>
  </si>
  <si>
    <t>B.BELL, KC</t>
  </si>
  <si>
    <t>B.BOLDEN, NE</t>
  </si>
  <si>
    <t>C.CONLEY, HOU</t>
  </si>
  <si>
    <t>C.DAVIS, NYJ</t>
  </si>
  <si>
    <t>C.HERNDON, MIN</t>
  </si>
  <si>
    <t>C.HOGAN, NO</t>
  </si>
  <si>
    <t>C.HUBBARD, CAR</t>
  </si>
  <si>
    <t>C.HYDE, JAX</t>
  </si>
  <si>
    <t>C.MANHERTZ, JAX</t>
  </si>
  <si>
    <t>C.PATTERSON, ATL</t>
  </si>
  <si>
    <t>C.ROGERS, TEN</t>
  </si>
  <si>
    <t>C.SUTTON, DEN</t>
  </si>
  <si>
    <t>C.WENTZ, IND</t>
  </si>
  <si>
    <t>D.AMENDOLA, HOU</t>
  </si>
  <si>
    <t>D.ARNOLD, CAR</t>
  </si>
  <si>
    <t>D.BOOKER, NYG</t>
  </si>
  <si>
    <t>D.BROWN, WAS</t>
  </si>
  <si>
    <t>D.BYRD, CHI</t>
  </si>
  <si>
    <t>D.ESKRIDGE, SEA</t>
  </si>
  <si>
    <t>D.FELLS, DET</t>
  </si>
  <si>
    <t>D.HARRIS, ARI</t>
  </si>
  <si>
    <t>D.JACKSON, LA</t>
  </si>
  <si>
    <t>D.PRESCOTT, DAL</t>
  </si>
  <si>
    <t>D.SMITH, JAX</t>
  </si>
  <si>
    <t>D.SMITH, PHI</t>
  </si>
  <si>
    <t>D.WESTBROOK, MIN</t>
  </si>
  <si>
    <t>D.WILLIAMS, CHI</t>
  </si>
  <si>
    <t>DA.WILLIAMS, KC</t>
  </si>
  <si>
    <t>E.MITCHELL, SF</t>
  </si>
  <si>
    <t>E.MOORE, NYJ</t>
  </si>
  <si>
    <t>E.SANDERS, BUF</t>
  </si>
  <si>
    <t>E.SAUBERT, DEN</t>
  </si>
  <si>
    <t>G.BERNARD, TB</t>
  </si>
  <si>
    <t>G.BRIGHTWELL, NYG</t>
  </si>
  <si>
    <t>G.EVERETT, SEA</t>
  </si>
  <si>
    <t>H.HENRY, NE</t>
  </si>
  <si>
    <t>J.BRISSETT, MIA</t>
  </si>
  <si>
    <t>J.CHASE, CIN</t>
  </si>
  <si>
    <t>J.CONNER, ARI</t>
  </si>
  <si>
    <t>J.COOK, LAC</t>
  </si>
  <si>
    <t>J.FIELDS, CHI</t>
  </si>
  <si>
    <t>J.GILLAN, CLE</t>
  </si>
  <si>
    <t>J.JONES, TEN</t>
  </si>
  <si>
    <t>J.OLIVER, BAL</t>
  </si>
  <si>
    <t>J.PALMER, LAC</t>
  </si>
  <si>
    <t>J.PATTERSON, WAS</t>
  </si>
  <si>
    <t>J.SMITH, NE</t>
  </si>
  <si>
    <t>J.WADDLE, MIA</t>
  </si>
  <si>
    <t>J.WILLIAMS, DEN</t>
  </si>
  <si>
    <t>J.WINSTON, NO</t>
  </si>
  <si>
    <t>K.BOURNE, NE</t>
  </si>
  <si>
    <t>K.DRAKE, LV</t>
  </si>
  <si>
    <t>K.GAINWELL, PHI</t>
  </si>
  <si>
    <t>K.GOLLADAY, NYG</t>
  </si>
  <si>
    <t>K.HILL, GB</t>
  </si>
  <si>
    <t>K.OSBORN, MIN</t>
  </si>
  <si>
    <t>K.PITTS, ATL</t>
  </si>
  <si>
    <t>K.RAYMOND, DET</t>
  </si>
  <si>
    <t>K.RUDOLPH, NYG</t>
  </si>
  <si>
    <t>K.TONEY, NYG</t>
  </si>
  <si>
    <t>L.MURRAY, BAL</t>
  </si>
  <si>
    <t>L.ROUNTREE, LAC</t>
  </si>
  <si>
    <t>M.BREIDA, BUF</t>
  </si>
  <si>
    <t>M.BROWN, MIA</t>
  </si>
  <si>
    <t>M.BURTON, KC</t>
  </si>
  <si>
    <t>M.DAVIS, ATL</t>
  </si>
  <si>
    <t>M.GOODWIN, CHI</t>
  </si>
  <si>
    <t>M.INGRAM, HOU</t>
  </si>
  <si>
    <t>M.JONES, JAX</t>
  </si>
  <si>
    <t>M.REMMERS, KC</t>
  </si>
  <si>
    <t>M.SANU, SF</t>
  </si>
  <si>
    <t>M.SARGENT, TEN</t>
  </si>
  <si>
    <t>M.STAFFORD, LA</t>
  </si>
  <si>
    <t>M.STRACHAN, IND</t>
  </si>
  <si>
    <t>N.AGHOLOR, NE</t>
  </si>
  <si>
    <t>N.COLLINS, HOU</t>
  </si>
  <si>
    <t>N.HARRIS, PIT</t>
  </si>
  <si>
    <t>P.FREIERMUTH, PIT</t>
  </si>
  <si>
    <t>P.LINDSAY, HOU</t>
  </si>
  <si>
    <t>R.BURKHEAD, HOU</t>
  </si>
  <si>
    <t>R.COBB, GB</t>
  </si>
  <si>
    <t>R.MOORE, ARI</t>
  </si>
  <si>
    <t>R.STEVENSON, NE</t>
  </si>
  <si>
    <t>S.DARNOLD, CAR</t>
  </si>
  <si>
    <t>S.MICHEL, LA</t>
  </si>
  <si>
    <t>S.WATKINS, BAL</t>
  </si>
  <si>
    <t>T.BENSON, DET</t>
  </si>
  <si>
    <t>T.CANNON, BAL</t>
  </si>
  <si>
    <t>T.COLEMAN, NYJ</t>
  </si>
  <si>
    <t>T.JOHNSON, JAX</t>
  </si>
  <si>
    <t>T.KROFT, NYJ</t>
  </si>
  <si>
    <t>T.LANCE, SF</t>
  </si>
  <si>
    <t>T.MARSHALL, CAR</t>
  </si>
  <si>
    <t>T.SHERFIELD, SF</t>
  </si>
  <si>
    <t>T.WILLIAMS, BAL</t>
  </si>
  <si>
    <t>T.WILLIAMS, DET</t>
  </si>
  <si>
    <t>W.SNEAD, LV</t>
  </si>
  <si>
    <t>Z.GENTRY, PIT</t>
  </si>
  <si>
    <t>Z.WILSON, NYJ</t>
  </si>
  <si>
    <t>air_yards_add</t>
  </si>
  <si>
    <t>Total Sum of air_yards_add</t>
  </si>
  <si>
    <t>Sum of air_yards_add</t>
  </si>
  <si>
    <t>rushes</t>
  </si>
  <si>
    <t>Total Sum of rushes</t>
  </si>
  <si>
    <t>Sum of rushes</t>
  </si>
  <si>
    <t>Total Sum of targets</t>
  </si>
  <si>
    <t>Sum of targets</t>
  </si>
  <si>
    <t>Ja'Marr Chase</t>
  </si>
  <si>
    <t>DeVonta Smith</t>
  </si>
  <si>
    <t>Ty'Son Williams</t>
  </si>
  <si>
    <t>Jaylen Waddle</t>
  </si>
  <si>
    <t>K.J. Osborn</t>
  </si>
  <si>
    <t>Kenneth Gainwell</t>
  </si>
  <si>
    <t>Rondale Moore</t>
  </si>
  <si>
    <t>Chester Rogers</t>
  </si>
  <si>
    <t>Marquise Goodwin</t>
  </si>
  <si>
    <t>Damien Williams</t>
  </si>
  <si>
    <t>KJ Hamler</t>
  </si>
  <si>
    <t>Kyle Pitts</t>
  </si>
  <si>
    <t>Tony Jones Jr.</t>
  </si>
  <si>
    <t>Najee Harris</t>
  </si>
  <si>
    <t>Terrace Marshall Jr.</t>
  </si>
  <si>
    <t>Trinity Benson</t>
  </si>
  <si>
    <t>Amon-Ra St. Brown</t>
  </si>
  <si>
    <t>Pat Freiermuth</t>
  </si>
  <si>
    <t>Michael Carter</t>
  </si>
  <si>
    <t>Larry Rountree III</t>
  </si>
  <si>
    <t>Joshua Palmer</t>
  </si>
  <si>
    <t>Chuba Hubbard</t>
  </si>
  <si>
    <t>Kylin Hill</t>
  </si>
  <si>
    <t>Dyami Brown</t>
  </si>
  <si>
    <t>Elijah Moore</t>
  </si>
  <si>
    <t>M.CARTER, NYJ</t>
  </si>
  <si>
    <t>Difference</t>
  </si>
  <si>
    <t>(15:00) 22-D.Henry left tackle to TEN 22 for -3 yards (55-C.Jones).</t>
  </si>
  <si>
    <t>run</t>
  </si>
  <si>
    <t>D.Henry</t>
  </si>
  <si>
    <t>NA</t>
  </si>
  <si>
    <t>(14:23) (Shotgun) 17-R.Tannehill pass short middle to 22-D.Henry to TEN 25 for 3 yards (58-J.Hicks).</t>
  </si>
  <si>
    <t>(13:42) (Shotgun) 17-R.Tannehill pass incomplete short right to 80-C.Rogers (7-B.Murphy).</t>
  </si>
  <si>
    <t>C.Rogers</t>
  </si>
  <si>
    <t>(13:27) (Shotgun) 1-K.Murray pass deep left to 10-D.Hopkins pushed ob at TEN 23 for 38 yards (20-J.Jenkins).</t>
  </si>
  <si>
    <t>D.Hopkins</t>
  </si>
  <si>
    <t>(12:55) (No Huddle, Shotgun) 1-K.Murray right end pushed ob at TEN 13 for 10 yards (37-A.Hooker). PENALTY on ARI-4-R.Moore, Offensive Holding, 10 yards, enforced at TEN 21.</t>
  </si>
  <si>
    <t>K.Murray</t>
  </si>
  <si>
    <t>(12:26) (Shotgun) 1-K.Murray pass short left to 2-C.Edmonds to TEN 30 for 1 yard (58-H.Landry). Penalty on ARI-79-J.Jones, Ineligible Downfield Pass, declined.</t>
  </si>
  <si>
    <t>C.Edmonds</t>
  </si>
  <si>
    <t>(11:54) (Shotgun) 1-K.Murray pass deep right to 18-A.Green pushed ob at TEN 9 for 21 yards (37-A.Hooker).</t>
  </si>
  <si>
    <t>A.Green</t>
  </si>
  <si>
    <t>(11:40) (No Huddle, Shotgun) 2-C.Edmonds up the middle to TEN 9 for no gain (98-J.Simmons).</t>
  </si>
  <si>
    <t>(10:08) (Shotgun) 1-K.Murray pass short middle to 13-C.Kirk to TEN 16 for 8 yards (54-R.Evans).</t>
  </si>
  <si>
    <t>C.Kirk</t>
  </si>
  <si>
    <t>(9:29) (No Huddle, Shotgun) 1-K.Murray pass incomplete deep right to 4-R.Moore.</t>
  </si>
  <si>
    <t>R.Moore</t>
  </si>
  <si>
    <t>(9:17) 22-D.Henry up the middle to TEN 19 for -1 yards (99-J.Watt).</t>
  </si>
  <si>
    <t>(8:30) (Shotgun) 1-K.Murray pass incomplete short right to 18-A.Green (26-K.Fulton).</t>
  </si>
  <si>
    <t>(8:26) (Shotgun) 1-K.Murray pass incomplete short right to 86-D.Harris.</t>
  </si>
  <si>
    <t>D.Harris</t>
  </si>
  <si>
    <t>(8:18) (Shotgun) 1-K.Murray pass short right to 10-D.Hopkins for 5 yards, TOUCHDOWN [58-H.Landry].</t>
  </si>
  <si>
    <t>(8:11) 22-D.Henry left end to TEN 27 for 2 yards (91-M.Dogbe).</t>
  </si>
  <si>
    <t>(7:24) 22-D.Henry left tackle to TEN 34 for 7 yards (9-I.Simmons). PENALTY on TEN-2-J.Jones, Unnecessary Roughness, 15 yards, enforced at TEN 34.</t>
  </si>
  <si>
    <t>(6:59) (Shotgun) 17-R.Tannehill pass incomplete short right to 28-J.McNichols.</t>
  </si>
  <si>
    <t>J.McNichols</t>
  </si>
  <si>
    <t>(6:44) (Shotgun) Direct snap to 2-C.Edmonds.  2-C.Edmonds left end to ARI 39 for 4 yards (58-H.Landry).</t>
  </si>
  <si>
    <t>(6:04) (Shotgun) 1-K.Murray pass short left to 10-D.Hopkins to ARI 42 for 3 yards (20-J.Jenkins).</t>
  </si>
  <si>
    <t>(5:29) (No Huddle, Shotgun) 1-K.Murray pass incomplete short right to 18-A.Green.</t>
  </si>
  <si>
    <t>(4:34) (Shotgun) 17-R.Tannehill pass short left to 80-C.Rogers to TEN 18 for 4 yards (7-B.Murphy).</t>
  </si>
  <si>
    <t>(3:49) (Shotgun) 17-R.Tannehill pass short left to 28-J.McNichols pushed ob at TEN 26 for 8 yards (9-I.Simmons).</t>
  </si>
  <si>
    <t>(3:10) (Punt formation) 21-M.Farley pass short middle to 37-A.Hooker to TEN 32 for 6 yards (86-D.Harris).</t>
  </si>
  <si>
    <t>A.Hooker</t>
  </si>
  <si>
    <t>(2:24) 22-D.Henry left tackle to TEN 31 for -1 yards (98-C.Peters).</t>
  </si>
  <si>
    <t>(1:49) (No Huddle) 22-D.Henry right tackle to TEN 33 for 2 yards (25-Z.Collins, 90-R.Lawrence).</t>
  </si>
  <si>
    <t>(15:00) (Shotgun) 1-K.Murray pass short left to 10-D.Hopkins to ARI 38 for 10 yards (20-J.Jenkins).</t>
  </si>
  <si>
    <t>(14:16) (Shotgun) 6-J.Conner up the middle to TEN 42 for 3 yards (48-B.Dupree).</t>
  </si>
  <si>
    <t>J.Conner</t>
  </si>
  <si>
    <t>(13:58) (No Huddle, Shotgun) 2-C.Edmonds left end to TEN 32 for 10 yards (20-J.Jenkins).</t>
  </si>
  <si>
    <t>(13:18) (No Huddle, Shotgun) 1-K.Murray pass short right to 13-C.Kirk to TEN 29 for 3 yards (37-A.Hooker).</t>
  </si>
  <si>
    <t>(12:39) (Shotgun) 6-J.Conner left guard to TEN 22 for 7 yards (24-E.Molden). Penalty on TEN-98-J.Simmons, Defensive Offside, declined.</t>
  </si>
  <si>
    <t>(12:20) 1-K.Murray right end pushed ob at TEN 11 for 11 yards (37-A.Hooker). PENALTY on ARI-18-A.Green, Offensive Holding, 10 yards, enforced at TEN 15.</t>
  </si>
  <si>
    <t>(11:50) 2-C.Edmonds up the middle to TEN 17 for 8 yards (31-K.Byard, 37-A.Hooker).</t>
  </si>
  <si>
    <t>(11:03) (Shotgun) 1-K.Murray pass short left to 10-D.Hopkins for 17 yards, TOUCHDOWN.</t>
  </si>
  <si>
    <t>(10:59) 17-R.Tannehill pass incomplete short left to 11-A.Brown (44-M.Golden).</t>
  </si>
  <si>
    <t>A.Brown</t>
  </si>
  <si>
    <t>(10:56) 17-R.Tannehill pass short left to 11-A.Brown to TEN 37 for 12 yards (7-B.Murphy).</t>
  </si>
  <si>
    <t>(10:28) (No Huddle) 22-D.Henry left tackle to TEN 39 for 2 yards (9-I.Simmons).</t>
  </si>
  <si>
    <t>(9:52) (Shotgun) 17-R.Tannehill pass short right to 86-A.Firkser pushed ob at 50 for 11 yards (23-R.Alford).</t>
  </si>
  <si>
    <t>A.Firkser</t>
  </si>
  <si>
    <t>(9:17) (No Huddle) 17-R.Tannehill pass deep right to 80-C.Rogers to ARI 11 for 39 yards (7-B.Murphy). Penalty on ARI-7-B.Murphy, Defensive Holding, declined.</t>
  </si>
  <si>
    <t>(8:50) (Shotgun) 17-R.Tannehill pass incomplete short middle to 2-J.Jones (7-B.Murphy).</t>
  </si>
  <si>
    <t>J.Jones</t>
  </si>
  <si>
    <t>(8:47) (Shotgun) 17-R.Tannehill pass incomplete short middle to 87-G.Swaim (3-B.Baker).</t>
  </si>
  <si>
    <t>G.Swaim</t>
  </si>
  <si>
    <t>(8:43) (Shotgun) 17-R.Tannehill pass short left to 15-N.Westbrook-Ikhine to ARI 1 for 10 yards (9-I.Simmons).</t>
  </si>
  <si>
    <t>N.Westbrook-Ikhine</t>
  </si>
  <si>
    <t>(8:01) 22-D.Henry left guard to ARI 1 for no gain (9-I.Simmons).</t>
  </si>
  <si>
    <t>(7:29) 22-D.Henry left guard to ARI 1 for no gain (99-J.Watt, 51-T.Vallejo).</t>
  </si>
  <si>
    <t>(6:50) (Shotgun) 1-K.Murray pass incomplete deep right to 87-M.Williams.</t>
  </si>
  <si>
    <t>M.Williams</t>
  </si>
  <si>
    <t>(6:44) (Shotgun) 1-K.Murray pass incomplete short right to 18-A.Green.</t>
  </si>
  <si>
    <t>(6:39) (Shotgun) 1-K.Murray pass deep left to 4-R.Moore to ARI 43 for 18 yards (55-J.Brown).</t>
  </si>
  <si>
    <t>(5:47) (Shotgun) 2-C.Edmonds up the middle to ARI 47 for 4 yards (55-J.Brown).</t>
  </si>
  <si>
    <t>(4:27) (Shotgun) 6-J.Conner left tackle to TEN 45 for no gain (50-D.Roberson, 91-L.Murchison).</t>
  </si>
  <si>
    <t>(3:44) (Shotgun) 1-K.Murray pass short right to 18-A.Green to TEN 41 for 4 yards (26-K.Fulton).</t>
  </si>
  <si>
    <t>(3:04) (Shotgun) 1-K.Murray pass deep right to 13-C.Kirk to TEN 19 for 22 yards (31-K.Byard).</t>
  </si>
  <si>
    <t>(2:19) 6-J.Conner left guard to TEN 19 for no gain (20-J.Jenkins).</t>
  </si>
  <si>
    <t>(2:00) (Shotgun) 1-K.Murray pass short left to 2-C.Edmonds to TEN 16 for 3 yards (20-J.Jenkins). PENALTY on TEN-20-J.Jenkins, Face Mask (15 Yards), 8 yards, enforced at TEN 16.</t>
  </si>
  <si>
    <t>(1:55) 6-J.Conner right end pushed ob at TEN 2 for 6 yards (37-A.Hooker).</t>
  </si>
  <si>
    <t>(1:49) 1-K.Murray right end for 2 yards, TOUCHDOWN.</t>
  </si>
  <si>
    <t>(1:44) (Shotgun) 17-R.Tannehill pass short middle to 2-J.Jones to TEN 34 for 9 yards (3-B.Baker).</t>
  </si>
  <si>
    <t>(1:01) (No Huddle, Shotgun) 17-R.Tannehill pass short middle to 28-J.McNichols to ARI 41 for 9 yards (7-B.Murphy).</t>
  </si>
  <si>
    <t>(:42) (No Huddle, Shotgun) 17-R.Tannehill pass short right to 86-A.Firkser ran ob at ARI 37 for 4 yards.</t>
  </si>
  <si>
    <t>(:37) (Shotgun) 17-R.Tannehill pass short left to 86-A.Firkser to ARI 33 for 4 yards (3-B.Baker).</t>
  </si>
  <si>
    <t>(:28) (Shotgun) 17-R.Tannehill pass incomplete short left to 2-J.Jones.</t>
  </si>
  <si>
    <t>(:24) (Shotgun) 17-R.Tannehill pass incomplete deep right to 11-A.Brown.</t>
  </si>
  <si>
    <t>(:14) (Shotgun) 1-K.Murray pass short left to 4-R.Moore to ARI 48 for 12 yards (98-J.Simmons).</t>
  </si>
  <si>
    <t>(:08) (Shotgun) 1-K.Murray pass incomplete short left to 10-D.Hopkins.</t>
  </si>
  <si>
    <t>(:02) (Shotgun) 1-K.Murray pass short middle to 2-C.Edmonds to TEN 16 for 36 yards (11-A.Brown).</t>
  </si>
  <si>
    <t>(14:53) 2-C.Edmonds up the middle to ARI 20 for 4 yards (54-R.Evans).</t>
  </si>
  <si>
    <t>(14:18) (No Huddle, Shotgun) 1-K.Murray pass short right to 2-C.Edmonds pushed ob at ARI 23 for 3 yards (54-R.Evans). ARI-68-K.Beachum was injured during the play. His return is Questionable.</t>
  </si>
  <si>
    <t>(13:54) (Shotgun) 1-K.Murray pass deep left intended for 86-D.Harris INTERCEPTED by 31-K.Byard at ARI 44. 31-K.Byard to ARI 32 for 12 yards (2-C.Edmonds; 87-M.Williams).</t>
  </si>
  <si>
    <t>(13:42) (Shotgun) 17-R.Tannehill pass short left to 11-A.Brown to ARI 13 for 19 yards (3-B.Baker).</t>
  </si>
  <si>
    <t>(12:59) (Shotgun) 17-R.Tannehill pass short middle to 11-A.Brown for 13 yards, TOUCHDOWN.</t>
  </si>
  <si>
    <t>(12:55) (Shotgun) 61-R.Hudson to ARI 25 for no gain. FUMBLES, recovered by ARI-1-K.Murray at ARI 20. 1-K.Murray pass short left to 4-R.Moore to TEN 46 for 29 yards (54-R.Evans).</t>
  </si>
  <si>
    <t>(12:15) (Shotgun) 2-C.Edmonds left guard to TEN 43 for 3 yards (93-T.Tart).</t>
  </si>
  <si>
    <t>(11:52) (No Huddle, Shotgun) 1-K.Murray pass short left to 10-D.Hopkins to TEN 33 for 10 yards (20-J.Jenkins). TEN-93-T.Tart was injured during the play. His return is Questionable. TEN-58-H.Landry was injured during the play. His return is Questionable.</t>
  </si>
  <si>
    <t>(11:26) (Shotgun) 6-J.Conner up the middle to TEN 26 for 7 yards (31-K.Byard).</t>
  </si>
  <si>
    <t>(10:50) 1-K.Murray pass incomplete short right to 86-D.Harris.</t>
  </si>
  <si>
    <t>(10:45) (Shotgun) 1-K.Murray pass deep right to 13-C.Kirk for 26 yards, TOUCHDOWN. TEN-92-O.Adeniyi was injured during the play. His return is Questionable.</t>
  </si>
  <si>
    <t>(10:40) (Shotgun) 17-R.Tannehill pass short middle to 80-C.Rogers to TEN 29 for 9 yards (3-B.Baker).</t>
  </si>
  <si>
    <t>(10:08) 22-D.Henry right tackle to TEN 30 for 1 yard (44-M.Golden; 3-B.Baker).</t>
  </si>
  <si>
    <t>(9:29) (Shotgun) 17-R.Tannehill pass deep middle intended for 2-J.Jones INTERCEPTED by 9-I.Simmons [99-J.Watt] at 50. 9-I.Simmons to ARI 47 for -3 yards (28-J.McNichols).</t>
  </si>
  <si>
    <t>(9:21) (Shotgun) 1-K.Murray pass incomplete deep left to 10-D.Hopkins.</t>
  </si>
  <si>
    <t>(9:14) 1-K.Murray pass incomplete short right to 18-A.Green (26-K.Fulton) [96-D.Autry].</t>
  </si>
  <si>
    <t>(8:25) 22-D.Henry right tackle to TEN 29 for 19 yards (34-J.Thompson).</t>
  </si>
  <si>
    <t>(7:55) 22-D.Henry up the middle to TEN 33 for 4 yards (58-J.Hicks).</t>
  </si>
  <si>
    <t>(7:20) (No Huddle) 22-D.Henry left guard to TEN 41 for 8 yards (58-J.Hicks).</t>
  </si>
  <si>
    <t>(6:36) (Shotgun) 22-D.Henry right tackle to TEN 44 for 8 yards (9-I.Simmons).</t>
  </si>
  <si>
    <t>(6:12) (No Huddle) 22-D.Henry left end to TEN 43 for -1 yards (98-C.Peters).</t>
  </si>
  <si>
    <t>(5:18) (Shotgun) 2-C.Edmonds left end pushed ob at TEN 17 for 16 yards (20-J.Jenkins).</t>
  </si>
  <si>
    <t>(4:40) 6-J.Conner left guard to TEN 13 for 4 yards (93-T.Tart).</t>
  </si>
  <si>
    <t>(3:57) 6-J.Conner left guard to TEN 11 for 2 yards (98-J.Simmons).</t>
  </si>
  <si>
    <t>(3:11) (Shotgun) 1-K.Murray pass short right to 13-C.Kirk for 11 yards, TOUCHDOWN.</t>
  </si>
  <si>
    <t>(3:06) (Shotgun) 17-R.Tannehill pass incomplete short middle to 80-C.Rogers (7-B.Murphy) [42-D.Kennard].</t>
  </si>
  <si>
    <t>(3:02) (Shotgun) 22-D.Henry up the middle to TEN 29 for 4 yards (9-I.Simmons, 58-J.Hicks).</t>
  </si>
  <si>
    <t>(2:21) (Shotgun) 17-R.Tannehill pass short left to 2-J.Jones to TEN 39 for 10 yards (20-M.Wilson).</t>
  </si>
  <si>
    <t>(1:50) (Shotgun) 22-D.Henry left guard to TEN 46 for 7 yards (3-B.Baker; 9-I.Simmons).</t>
  </si>
  <si>
    <t>(1:29) (No Huddle, Shotgun) 17-R.Tannehill pass incomplete short right to 11-A.Brown.</t>
  </si>
  <si>
    <t>(1:26) (Shotgun) 17-R.Tannehill pass short right to 11-A.Brown to ARI 49 for 5 yards (23-R.Alford).</t>
  </si>
  <si>
    <t>(:59) (No Huddle, Shotgun) 17-R.Tannehill pass incomplete short middle to 15-N.Westbrook-Ikhine.</t>
  </si>
  <si>
    <t>(:57) (Shotgun) 17-R.Tannehill pass incomplete short left to 22-D.Henry (95-L.Fotu).</t>
  </si>
  <si>
    <t>(:53) (Shotgun) 17-R.Tannehill pass incomplete short middle to 86-A.Firkser (9-I.Simmons).</t>
  </si>
  <si>
    <t>(:44) 2-C.Edmonds up the middle to TEN 37 for 6 yards (96-D.Autry).</t>
  </si>
  <si>
    <t>(15:00) (Shotgun) 2-C.Edmonds right guard to TEN 36 for 1 yard (54-R.Evans).</t>
  </si>
  <si>
    <t>(14:14) (Shotgun) 2-C.Edmonds left tackle to TEN 31 for 5 yards (54-R.Evans).</t>
  </si>
  <si>
    <t>(13:29) (Shotgun) 6-J.Conner right end to TEN 28 for 3 yards (55-J.Brown).</t>
  </si>
  <si>
    <t>(12:43) (Shotgun) 6-J.Conner right tackle to TEN 26 for 2 yards (98-J.Simmons).</t>
  </si>
  <si>
    <t>(11:54) (Shotgun) 6-J.Conner left end to TEN 25 for 1 yard (24-E.Molden).</t>
  </si>
  <si>
    <t>(11:04) (Shotgun) 17-R.Tannehill pass short middle to 2-J.Jones to TEN 43 for 10 yards (3-B.Baker).</t>
  </si>
  <si>
    <t>(10:40) (No Huddle, Shotgun) 17-R.Tannehill pass short left to 22-D.Henry to ARI 49 for 8 yards (20-M.Wilson).</t>
  </si>
  <si>
    <t>(10:16) (No Huddle, Shotgun) 17-R.Tannehill pass short right to 80-C.Rogers to ARI 39 for 10 yards (34-J.Thompson).</t>
  </si>
  <si>
    <t>(9:49) (No Huddle, Shotgun) 17-R.Tannehill pass short middle to 22-D.Henry to ARI 31 for 8 yards (9-I.Simmons; 3-B.Baker).</t>
  </si>
  <si>
    <t>(8:42) (Shotgun) 17-R.Tannehill pass short right to 28-J.McNichols to ARI 34 for 7 yards (49-K.Fitts) [55-C.Jones].</t>
  </si>
  <si>
    <t>(8:18) (No Huddle, Shotgun) 17-R.Tannehill pass incomplete short right to 11-A.Brown.</t>
  </si>
  <si>
    <t>(8:14) (Shotgun) 2-C.Edmonds left end pushed ob at ARI 36 for 2 yards (55-J.Brown).</t>
  </si>
  <si>
    <t>(7:33) (Shotgun) 1-K.Murray pass short middle to 4-R.Moore to ARI 45 for 9 yards (26-K.Fulton).</t>
  </si>
  <si>
    <t>(6:48) (Shotgun) 6-J.Conner up the middle to TEN 49 for 6 yards (55-J.Brown; 50-D.Roberson).</t>
  </si>
  <si>
    <t>(5:59) (Shotgun) 6-J.Conner up the middle to TEN 46 for 8 yards (56-M.Rice; 49-N.Dzubnar).</t>
  </si>
  <si>
    <t>(5:09) (Shotgun) 6-J.Conner up the middle to TEN 44 for 2 yards (56-M.Rice).</t>
  </si>
  <si>
    <t>(4:26) 6-J.Conner right guard to TEN 43 for 1 yard (50-D.Roberson).</t>
  </si>
  <si>
    <t>(3:44) (Shotgun) 6-J.Conner left end to TEN 42 for 1 yard (26-K.Fulton).</t>
  </si>
  <si>
    <t>(2:55) (Shotgun) 1-K.Murray left tackle to TEN 41 for 1 yard (30-B.McDougald).</t>
  </si>
  <si>
    <t>(1:55) 28-J.McNichols right guard to TEN 11 for 8 yards (23-R.Alford).</t>
  </si>
  <si>
    <t>(1:12) (Shotgun) 28-J.McNichols up the middle to TEN 12 for 1 yard (25-Z.Collins).</t>
  </si>
  <si>
    <t>(:26) (Shotgun) 38-M.Sargent up the middle to TEN 14 for 2 yards (91-M.Dogbe).</t>
  </si>
  <si>
    <t>M.Sargent</t>
  </si>
  <si>
    <t>(15:00) (Shotgun) 4-D.Carr pass incomplete short right to 83-D.Waller (36-C.Clark).</t>
  </si>
  <si>
    <t>D.Waller</t>
  </si>
  <si>
    <t>(14:56) (No Huddle, Shotgun) 4-D.Carr pass short left to 45-A.Ingold pushed ob at LV 34 for 9 yards (32-D.Elliott; 23-A.Averett).</t>
  </si>
  <si>
    <t>A.Ingold</t>
  </si>
  <si>
    <t>(14:13) (Shotgun) 8-M.Mariota up the middle to BAL 35 for 31 yards (44-M.Humphrey).</t>
  </si>
  <si>
    <t>M.Mariota</t>
  </si>
  <si>
    <t>(13:11) 23-K.Drake right guard to BAL 36 for -1 yards (98-B.Williams).</t>
  </si>
  <si>
    <t>K.Drake</t>
  </si>
  <si>
    <t>(11:56) (Shotgun) 4-D.Carr pass short middle to 83-D.Waller to BAL 21 for 13 yards (36-C.Clark).</t>
  </si>
  <si>
    <t>(11:21) 28-J.Jacobs right tackle to BAL 13 for 8 yards (32-D.Elliott). LV-71-D.Good was injured during the play. His return is Questionable.  PENALTY on LV-68-A.James, Offensive Holding, 10 yards, enforced at BAL 18.</t>
  </si>
  <si>
    <t>J.Jacobs</t>
  </si>
  <si>
    <t>(11:00) (Shotgun) 4-D.Carr pass incomplete deep left to 13-H.Renfrow.</t>
  </si>
  <si>
    <t>H.Renfrow</t>
  </si>
  <si>
    <t>(10:55) (Shotgun) 4-D.Carr pass incomplete short left to 28-J.Jacobs.</t>
  </si>
  <si>
    <t>(10:51) (Shotgun) 4-D.Carr FUMBLES (Aborted) at BAL 33, and recovers at BAL 43. Penalty on LV, Illegal Shift, declined.</t>
  </si>
  <si>
    <t>D.Carr</t>
  </si>
  <si>
    <t>(10:29) 34-T.Williams left end to BAL 11 for 3 yards (91-Y.Ngakoue; 77-Q.Jefferson).</t>
  </si>
  <si>
    <t>T.Williams</t>
  </si>
  <si>
    <t>(9:09) (Shotgun) 8-L.Jackson pass short left to 34-T.Williams pushed ob at BAL 31 for 2 yards (24-J.Abram).</t>
  </si>
  <si>
    <t>(7:50) (Shotgun) 8-L.Jackson pass short left to 14-S.Watkins to BAL 41 for 8 yards (24-J.Abram) [91-Y.Ngakoue].</t>
  </si>
  <si>
    <t>S.Watkins</t>
  </si>
  <si>
    <t>(6:50) (Shotgun) 8-L.Jackson pass incomplete short middle to 89-M.Andrews [98-M.Crosby].</t>
  </si>
  <si>
    <t>M.Andrews</t>
  </si>
  <si>
    <t>(6:45) (Shotgun) 39-T.Cannon left end to BAL 38 for 2 yards (96-D.Philon; 52-D.Perryman).</t>
  </si>
  <si>
    <t>T.Cannon</t>
  </si>
  <si>
    <t>(5:14) 4-D.Carr pass incomplete deep right to 83-D.Waller (36-C.Clark).</t>
  </si>
  <si>
    <t>(5:09) (Shotgun) 4-D.Carr pass incomplete deep right to 83-D.Waller.</t>
  </si>
  <si>
    <t>(5:03) (Shotgun) 4-D.Carr pass incomplete deep middle to 83-D.Waller (36-C.Clark).</t>
  </si>
  <si>
    <t>(4:46) (Shotgun) 8-L.Jackson pass short right to 5-M.Brown to BAL 35 for no gain (29-C.Hayward).</t>
  </si>
  <si>
    <t>M.Brown</t>
  </si>
  <si>
    <t>(4:03) (Shotgun) 8-L.Jackson pass short left to 34-T.Williams to LV 44 for 21 yards (29-C.Hayward).</t>
  </si>
  <si>
    <t>(3:22) (Shotgun) 34-T.Williams right guard to LV 41 for 3 yards (42-C.Littleton; 52-D.Perryman).</t>
  </si>
  <si>
    <t>(2:39) (Shotgun) 8-L.Jackson pass incomplete short middle to 14-S.Watkins.</t>
  </si>
  <si>
    <t>(2:35) (Shotgun) 8-L.Jackson pass short right to 89-M.Andrews to LV 35 for 6 yards (27-T.Mullen).</t>
  </si>
  <si>
    <t>(1:54) (Shotgun) 34-T.Williams up the middle for 35 yards, TOUCHDOWN.</t>
  </si>
  <si>
    <t>(1:42) 28-J.Jacobs right tackle to LV 28 for 13 yards (40-M.Harrison).</t>
  </si>
  <si>
    <t>(1:06) 28-J.Jacobs right guard to LV 28 for no gain (50-J.Houston; 6-P.Queen).</t>
  </si>
  <si>
    <t>(:31) (Shotgun) 4-D.Carr pass incomplete short right to 83-D.Waller.</t>
  </si>
  <si>
    <t>(:25) (Shotgun) 4-D.Carr pass incomplete short middle to 83-D.Waller (44-M.Humphrey) [50-J.Houston].</t>
  </si>
  <si>
    <t>(:08) (Shotgun) 8-L.Jackson pass short right to 13-D.Duvernay to BAL 26 for 6 yards (24-J.Abram).</t>
  </si>
  <si>
    <t>D.Duvernay</t>
  </si>
  <si>
    <t>(15:00) (Shotgun) 28-L.Murray right tackle to BAL 23 for -3 yards (96-D.Philon).</t>
  </si>
  <si>
    <t>L.Murray</t>
  </si>
  <si>
    <t>(14:20) (Shotgun) 8-L.Jackson pass incomplete short middle to 14-S.Watkins.</t>
  </si>
  <si>
    <t>(14:09) 28-J.Jacobs left guard to LV 35 for no gain (71-J.Ellis).</t>
  </si>
  <si>
    <t>(13:25) (Shotgun) 4-D.Carr pass short middle to 28-J.Jacobs to LV 41 for 6 yards (40-M.Harrison).</t>
  </si>
  <si>
    <t>(11:30) (Shotgun) 8-L.Jackson pass deep left to 5-M.Brown pushed ob at LV 39 for 29 yards (25-T.Moehrig).</t>
  </si>
  <si>
    <t>(10:57) (Shotgun) 8-L.Jackson FUMBLES (Aborted) at LV 43, and recovers at LV 43.</t>
  </si>
  <si>
    <t>L.Jackson</t>
  </si>
  <si>
    <t>(10:15) (Shotgun) 8-L.Jackson pass short middle to 14-S.Watkins pushed ob at LV 14 for 29 yards (44-N.Kwiatkoski).</t>
  </si>
  <si>
    <t>(9:40) (Shotgun) 8-L.Jackson pass incomplete short middle to 84-J.Oliver.</t>
  </si>
  <si>
    <t>J.Oliver</t>
  </si>
  <si>
    <t>(9:35) (Shotgun) 34-T.Williams right tackle to LV 10 for 4 yards (42-C.Littleton).</t>
  </si>
  <si>
    <t>(9:01) (Shotgun) 8-L.Jackson pass short right to 5-M.Brown for 10 yards, TOUCHDOWN.</t>
  </si>
  <si>
    <t>(8:52) (Shotgun) 4-D.Carr pass short left to 45-A.Ingold pushed ob at LV 30 for 5 yards (32-D.Elliott).</t>
  </si>
  <si>
    <t>(8:15) (Shotgun) 4-D.Carr pass short left to 23-K.Drake pushed ob at LV 36 for 6 yards (40-M.Harrison).</t>
  </si>
  <si>
    <t>(7:44) (Shotgun) 4-D.Carr pass short middle to 13-H.Renfrow to LV 48 for 12 yards (25-T.Young).</t>
  </si>
  <si>
    <t>(7:08) (No Huddle, Shotgun) 4-D.Carr pass short left to 83-D.Waller to BAL 43 for 9 yards (23-A.Averett).</t>
  </si>
  <si>
    <t>(6:31) 23-K.Drake right tackle to BAL 43 for no gain (99-O.Oweh).</t>
  </si>
  <si>
    <t>(5:46) (Shotgun) 4-D.Carr pass deep middle to 83-D.Waller to BAL 19 for 24 yards (32-D.Elliott; 36-C.Clark).</t>
  </si>
  <si>
    <t>(5:00) (Shotgun) 4-D.Carr pass incomplete short left to 11-H.Ruggs.</t>
  </si>
  <si>
    <t>H.Ruggs</t>
  </si>
  <si>
    <t>(4:55) (Shotgun) 4-D.Carr pass short right to 83-D.Waller to BAL 11 for 8 yards (49-C.Board).</t>
  </si>
  <si>
    <t>(4:17) (Shotgun) 28-J.Jacobs up the middle for 2 yards, TOUCHDOWN.</t>
  </si>
  <si>
    <t>(4:14) (Shotgun) 34-T.Williams left guard to BAL 26 for 1 yard (42-C.Littleton).</t>
  </si>
  <si>
    <t>(3:32) (Shotgun) 8-L.Jackson pass short right to 5-M.Brown ran ob at BAL 39 for 13 yards (52-D.Perryman).</t>
  </si>
  <si>
    <t>(2:59) (Shotgun) 34-T.Williams left guard to LV 45 for 16 yards (24-J.Abram; 25-T.Moehrig).</t>
  </si>
  <si>
    <t>(2:12) (Shotgun) 28-L.Murray right tackle to LV 42 for 3 yards (91-Y.Ngakoue, 90-J.Hankins).</t>
  </si>
  <si>
    <t>(2:00) (Shotgun) 8-L.Jackson pass short middle to 89-M.Andrews to LV 38 for 4 yards (52-D.Perryman) [98-M.Crosby].</t>
  </si>
  <si>
    <t>(1:22) (Shotgun) 34-T.Williams left guard to LV 36 for 2 yards (91-Y.Ngakoue, 24-J.Abram). BAL-74-T.Phillips was injured during the play. His return is Questionable.</t>
  </si>
  <si>
    <t>(1:13) (Shotgun) 28-L.Murray left guard to LV 36 for no gain (34-K.Wright).</t>
  </si>
  <si>
    <t>(1:12) (Shotgun) 4-D.Carr pass incomplete deep right to 83-D.Waller.</t>
  </si>
  <si>
    <t>(1:07) (Shotgun) 4-D.Carr pass short middle to 7-Z.Jones to BAL 49 for 15 yards (23-A.Averett).</t>
  </si>
  <si>
    <t>Z.Jones</t>
  </si>
  <si>
    <t>(:44) (No Huddle, Shotgun) 4-D.Carr pass incomplete short right to 13-H.Renfrow.</t>
  </si>
  <si>
    <t>(:39) (Shotgun) 4-D.Carr pass incomplete deep left to 11-H.Ruggs.</t>
  </si>
  <si>
    <t>(:33) (Shotgun) 4-D.Carr pass short left to 13-H.Renfrow to BAL 36 for 13 yards (25-T.Young; 44-M.Humphrey).</t>
  </si>
  <si>
    <t>(:27) (Shotgun) 4-D.Carr pass short left to 13-H.Renfrow ran ob at BAL 29 for 7 yards (25-T.Young).</t>
  </si>
  <si>
    <t>(:22) (Shotgun) 4-D.Carr pass incomplete deep right to 89-B.Edwards.</t>
  </si>
  <si>
    <t>B.Edwards</t>
  </si>
  <si>
    <t>(15:00) (Shotgun) 8-L.Jackson pass short middle to 89-M.Andrews to BAL 35 for 10 yards (52-D.Perryman).</t>
  </si>
  <si>
    <t>(14:20) (Shotgun) 8-L.Jackson pass incomplete deep left to 13-D.Duvernay.</t>
  </si>
  <si>
    <t>(14:09) (Shotgun) 28-L.Murray up the middle to BAL 44 for 4 yards (52-D.Perryman; 98-M.Crosby).</t>
  </si>
  <si>
    <t>(13:27) (Shotgun) 8-L.Jackson pass incomplete short middle to 14-S.Watkins.</t>
  </si>
  <si>
    <t>(13:23) (Shotgun) 8-L.Jackson pass incomplete short middle to 14-S.Watkins (91-Y.Ngakoue).</t>
  </si>
  <si>
    <t>(13:10) 28-J.Jacobs left end to LV 9 for 2 yards (98-B.Williams; 6-P.Queen).</t>
  </si>
  <si>
    <t>(12:37) (No Huddle, Shotgun) 4-D.Carr pass incomplete short left to 83-D.Waller.</t>
  </si>
  <si>
    <t>(11:41) 23-K.Drake left tackle to LV 4 for 2 yards (50-J.Houston; 93-C.Campbell).</t>
  </si>
  <si>
    <t>(10:48) (Shotgun) 8-L.Jackson pass incomplete short right to 42-P.Ricard.</t>
  </si>
  <si>
    <t>P.Ricard</t>
  </si>
  <si>
    <t>(10:00) (Shotgun) 28-L.Murray up the middle to LV 21 for 6 yards (91-Y.Ngakoue; 77-Q.Jefferson).</t>
  </si>
  <si>
    <t>(9:17) (Shotgun) 65-P.Mekari reported in as eligible.  34-T.Williams right tackle to LV 22 for -1 yards (44-N.Kwiatkoski).</t>
  </si>
  <si>
    <t>(8:33) (Shotgun) 8-L.Jackson pass incomplete short right to 34-T.Williams.</t>
  </si>
  <si>
    <t>(8:20) 4-D.Carr left end ran ob at LV 24 for 4 yards (45-J.Ferguson).</t>
  </si>
  <si>
    <t>(7:55) (Shotgun) 4-D.Carr pass short right to 23-K.Drake to LV 28 for 4 yards (6-P.Queen).</t>
  </si>
  <si>
    <t>(6:33) (Shotgun) 4-D.Carr pass short left to 23-K.Drake pushed ob at BAL 38 for 12 yards (6-P.Queen). BAL-44-M.Humphrey was injured during the play. His return is Questionable.</t>
  </si>
  <si>
    <t>(6:02) (Shotgun) 4-D.Carr pass short middle to 83-D.Waller to BAL 22 for 16 yards (23-A.Averett).</t>
  </si>
  <si>
    <t>(5:18) (Shotgun) 4-D.Carr pass short left to 83-D.Waller to BAL 20 for 2 yards (32-D.Elliott).</t>
  </si>
  <si>
    <t>(4:33) (Shotgun) 4-D.Carr pass short right to 45-A.Ingold pushed ob at BAL 17 for 3 yards (54-T.Bowser).</t>
  </si>
  <si>
    <t>(4:02) (Shotgun) 4-D.Carr pass short right to 13-H.Renfrow to BAL 13 for 4 yards (44-M.Humphrey).</t>
  </si>
  <si>
    <t>(3:25) (Shotgun) 28-J.Jacobs up the middle to BAL 13 for no gain (49-C.Board).</t>
  </si>
  <si>
    <t>(3:22) (Shotgun) 8-L.Jackson right end to BAL 28 for 15 yards (24-J.Abram).</t>
  </si>
  <si>
    <t>(2:38) (Shotgun) 8-L.Jackson pass short left to 34-T.Williams to BAL 34 for 6 yards (42-C.Littleton; 24-J.Abram).</t>
  </si>
  <si>
    <t>(1:50) (Shotgun) 39-T.Cannon right end to BAL 45 for 11 yards (25-T.Moehrig; 42-C.Littleton). PENALTY on BAL-85-E.Tomlinson, Offensive Holding, 10 yards, enforced at BAL 37.</t>
  </si>
  <si>
    <t>(1:25) (Shotgun) 8-L.Jackson pass short middle to 5-M.Brown to BAL 31 for 4 yards (44-N.Kwiatkoski).</t>
  </si>
  <si>
    <t>(14:49) (Shotgun) 4-D.Carr pass incomplete deep left to 11-H.Ruggs.</t>
  </si>
  <si>
    <t>(14:07) (Shotgun) 4-D.Carr pass short middle to 23-K.Drake to LV 44 for 21 yards (36-C.Clark; 32-D.Elliott).</t>
  </si>
  <si>
    <t>(13:23) (Shotgun) 8-L.Jackson pass short right to 5-M.Brown to BAL 32 for 13 yards (52-D.Perryman).</t>
  </si>
  <si>
    <t>(12:43) (Shotgun) 8-L.Jackson left tackle to BAL 36 for 4 yards (94-C.Nassib).</t>
  </si>
  <si>
    <t>(11:54) (Shotgun) 4-D.Carr pass short right to 83-D.Waller to BAL 37 for 4 yards (6-P.Queen).</t>
  </si>
  <si>
    <t>(11:17) 4-D.Carr pass short right to 45-A.Ingold to BAL 32 for 5 yards (44-M.Humphrey).</t>
  </si>
  <si>
    <t>(10:37) (Shotgun) 28-J.Jacobs left guard to BAL 31 for 1 yard (6-P.Queen).</t>
  </si>
  <si>
    <t>(10:05) (Shotgun) 4-D.Carr pass short middle to 23-K.Drake to BAL 15 for 16 yards (44-M.Humphrey; 49-C.Board).</t>
  </si>
  <si>
    <t>(9:24) 28-J.Jacobs right guard for 15 yards, TOUCHDOWN.</t>
  </si>
  <si>
    <t>(9:18) (Shotgun) 34-T.Williams left guard to BAL 27 for 2 yards (52-D.Perryman).</t>
  </si>
  <si>
    <t>(8:35) (Shotgun) 8-L.Jackson pass short middle to 42-P.Ricard to BAL 33 for 6 yards (24-J.Abram; 52-D.Perryman).</t>
  </si>
  <si>
    <t>(7:53) (Shotgun) 5-M.Brown left end to BAL 38 for 5 yards (42-C.Littleton).</t>
  </si>
  <si>
    <t>(7:15) (Shotgun) 28-L.Murray up the middle to BAL 43 for 5 yards (77-Q.Jefferson, 25-T.Moehrig).</t>
  </si>
  <si>
    <t>(6:31) (Shotgun) 8-L.Jackson pass deep right to 14-S.Watkins to LV 8 for 49 yards (25-T.Moehrig). LV-93-G.McCoy was injured during the play. His return is Questionable.</t>
  </si>
  <si>
    <t>(6:09) (Shotgun) 28-L.Murray up the middle for 8 yards, TOUCHDOWN.</t>
  </si>
  <si>
    <t>(6:04) (Shotgun) 4-D.Carr pass short left to 83-D.Waller pushed ob at LV 34 for 9 yards (23-A.Averett).</t>
  </si>
  <si>
    <t>(5:40) 23-K.Drake right guard to LV 37 for 3 yards (6-P.Queen).</t>
  </si>
  <si>
    <t>(5:05) (Shotgun) 4-D.Carr pass short left to 13-H.Renfrow pushed ob at LV 44 for 7 yards (44-M.Humphrey).</t>
  </si>
  <si>
    <t>(4:59) (Shotgun) 4-D.Carr pass short left to 11-H.Ruggs to BAL 47 for 9 yards (44-M.Humphrey).</t>
  </si>
  <si>
    <t>(4:15) (Shotgun) 4-D.Carr pass incomplete short middle to 83-D.Waller [93-C.Campbell].</t>
  </si>
  <si>
    <t>(4:06) (Shotgun) 4-D.Carr pass deep right to 11-H.Ruggs pushed ob at BAL 10 for 37 yards (21-B.Stephens).</t>
  </si>
  <si>
    <t>(3:53) (Shotgun) 4-D.Carr pass short right to 83-D.Waller pushed ob at BAL 10 for 10 yards (30-C.Westry).</t>
  </si>
  <si>
    <t>(3:50) (Shotgun) 4-D.Carr pass short right to 83-D.Waller for 10 yards, TOUCHDOWN.</t>
  </si>
  <si>
    <t>(3:44) (Shotgun) 8-L.Jackson up the middle to BAL 26 for 1 yard (98-M.Crosby).</t>
  </si>
  <si>
    <t>(3:06) (Shotgun) 8-L.Jackson pass short middle to 42-P.Ricard to BAL 35 for 9 yards (34-K.Wright; 52-D.Perryman).</t>
  </si>
  <si>
    <t>(2:25) (Shotgun) 28-L.Murray right tackle to BAL 35 for no gain (90-J.Hankins; 98-M.Crosby).</t>
  </si>
  <si>
    <t>(1:39) (Shotgun) 28-L.Murray right tackle to LV 35 for 2 yards (27-T.Mullen).</t>
  </si>
  <si>
    <t>(1:34) (Shotgun) 8-L.Jackson up the middle to LV 31 for 4 yards (42-C.Littleton; 77-Q.Jefferson).</t>
  </si>
  <si>
    <t>(1:29) (Shotgun) 8-L.Jackson right end to LV 29 for 2 yards (94-C.Nassib).</t>
  </si>
  <si>
    <t>(:37) (Shotgun) 4-D.Carr pass deep middle to 89-B.Edwards to LV 45 for 20 yards (23-A.Averett).</t>
  </si>
  <si>
    <t>(:22) (Shotgun) 4-D.Carr pass deep middle to 89-B.Edwards to BAL 37 for 18 yards (44-M.Humphrey).</t>
  </si>
  <si>
    <t>(10:00) 4-D.Carr pass short right to 89-B.Edwards to LV 36 for 11 yards (23-A.Averett).</t>
  </si>
  <si>
    <t>(9:22) (Shotgun) 28-J.Jacobs right end to LV 34 for -2 yards (30-C.Westry).</t>
  </si>
  <si>
    <t>(8:44) (Shotgun) 4-D.Carr pass short left to 13-H.Renfrow to BAL 39 for 27 yards (32-D.Elliott).</t>
  </si>
  <si>
    <t>(8:02) 23-K.Drake right tackle to BAL 33 for 6 yards (93-C.Campbell, 44-M.Humphrey).</t>
  </si>
  <si>
    <t>(7:16) (Shotgun) 4-D.Carr pass deep right to 89-B.Edwards for 33 yards, TOUCHDOWN. The Replay Official reviewed the runner broke the plane ruling, and the play was REVERSED. (Shotgun) 4-D.Carr pass deep right to 89-B.Edwards to BAL 1 for 32 yards (21-B.Stephens).</t>
  </si>
  <si>
    <t>(7:03) 4-D.Carr up the middle to BAL 1 for no gain (45-J.Ferguson; 6-P.Queen).</t>
  </si>
  <si>
    <t>(6:23) (Shotgun) 4-D.Carr pass incomplete short right to 13-H.Renfrow [49-C.Board].</t>
  </si>
  <si>
    <t>(6:19) (Shotgun) 4-D.Carr pass short left intended for 17-W.Snead INTERCEPTED by 23-A.Averett [99-O.Oweh] at BAL -3. Touchback.</t>
  </si>
  <si>
    <t>W.Snead</t>
  </si>
  <si>
    <t>(6:07) (Shotgun) 8-L.Jackson pass short middle to 14-S.Watkins to BAL 30 for 10 yards (42-C.Littleton) [98-M.Crosby].</t>
  </si>
  <si>
    <t>(5:28) (Shotgun) 28-L.Murray right guard to BAL 33 for 3 yards (39-N.Hobbs).</t>
  </si>
  <si>
    <t>(4:45) (Shotgun) 8-L.Jackson pass incomplete short middle to 89-M.Andrews (24-J.Abram).</t>
  </si>
  <si>
    <t>(4:31) 23-K.Drake left tackle to BAL 26 for 1 yard (90-P.McPhee).</t>
  </si>
  <si>
    <t>(3:44) (Shotgun) 4-D.Carr pass deep right to 7-Z.Jones for 31 yards, TOUCHDOWN.</t>
  </si>
  <si>
    <t>LA</t>
  </si>
  <si>
    <t>(14:50) (Shotgun) 14-A.Dalton pass short right to 11-D.Mooney to CHI 47 for 4 yards (41-K.Young).</t>
  </si>
  <si>
    <t>D.Mooney</t>
  </si>
  <si>
    <t>(14:25) 32-D.Montgomery up the middle pushed ob at LA 12 for 41 yards (41-K.Young).</t>
  </si>
  <si>
    <t>D.Montgomery</t>
  </si>
  <si>
    <t>(13:46) (Shotgun) 8-D.Williams up the middle to LA 12 for no gain (58-J.Hollins, 99-A.Donald).</t>
  </si>
  <si>
    <t>D.Williams</t>
  </si>
  <si>
    <t>(13:07) (Shotgun) 1-J.Fields pass short right to 84-M.Goodwin to LA 3 for 9 yards (5-J.Ramsey).</t>
  </si>
  <si>
    <t>M.Goodwin</t>
  </si>
  <si>
    <t>(12:00) (Shotgun) 14-A.Dalton pass deep left intended for 11-D.Mooney INTERCEPTED by 22-D.Long (41-K.Young) at LA -8. Touchback.</t>
  </si>
  <si>
    <t>(11:54) 27-D.Henderson up the middle to LA 26 for 6 yards (58-R.Smith).</t>
  </si>
  <si>
    <t>D.Henderson</t>
  </si>
  <si>
    <t>(11:27) (Shotgun) 9-M.Stafford pass short right to 89-T.Higbee to LA 33 for 7 yards (38-Ta.Gipson) [96-A.Hicks].</t>
  </si>
  <si>
    <t>T.Higbee</t>
  </si>
  <si>
    <t>(10:48) 9-M.Stafford pass deep right to 12-V.Jefferson for 67 yards, TOUCHDOWN.</t>
  </si>
  <si>
    <t>V.Jefferson</t>
  </si>
  <si>
    <t>(10:30) 32-D.Montgomery left guard to CHI 38 for 14 yards (41-K.Young; 54-L.Floyd).</t>
  </si>
  <si>
    <t>(9:51) (Shotgun) 14-A.Dalton pass short right to 12-A.Robinson to CHI 43 for 5 yards (11-D.Williams).</t>
  </si>
  <si>
    <t>A.Robinson</t>
  </si>
  <si>
    <t>(9:24) (Shotgun) 14-A.Dalton pass short middle to 85-C.Kmet to LA 47 for 10 yards (24-T.Rapp, 4-J.Fuller).</t>
  </si>
  <si>
    <t>C.Kmet</t>
  </si>
  <si>
    <t>(8:49) (Shotgun) 14-A.Dalton pass incomplete short left to 12-A.Robinson.</t>
  </si>
  <si>
    <t>(8:45) (Shotgun) 32-D.Montgomery up the middle to LA 45 for 2 yards (58-J.Hollins, 99-A.Donald).</t>
  </si>
  <si>
    <t>(8:05) (Shotgun) 14-A.Dalton pass short right to 8-D.Williams to LA 41 for 4 yards (24-T.Rapp).</t>
  </si>
  <si>
    <t>(7:21) (Shotgun) 14-A.Dalton pass incomplete short right to 12-A.Robinson (5-J.Ramsey).</t>
  </si>
  <si>
    <t>(7:17) 9-M.Stafford pass short right to 10-C.Kupp to LA 42 for 1 yard (44-A.Ogletree).</t>
  </si>
  <si>
    <t>C.Kupp</t>
  </si>
  <si>
    <t>(6:52) (No Huddle, Shotgun) 9-M.Stafford pass deep right to 1-D.Jackson to CHI 40 for 18 yards (44-A.Ogletree).</t>
  </si>
  <si>
    <t>D.Jackson</t>
  </si>
  <si>
    <t>(6:09) 9-M.Stafford left end to CHI 39 for 1 yard (58-R.Smith).</t>
  </si>
  <si>
    <t>M.Stafford</t>
  </si>
  <si>
    <t>(5:30) (Shotgun) 9-M.Stafford pass short left to 10-C.Kupp to CHI 35 for 4 yards (23-M.Christian, 33-Ja.Johnson) [94-R.Quinn].</t>
  </si>
  <si>
    <t>(4:49) (Shotgun) 9-M.Stafford pass incomplete deep left to 12-V.Jefferson.</t>
  </si>
  <si>
    <t>(4:39) 8-D.Williams left end to CHI 22 for -3 yards (51-T.Reeder, 5-J.Ramsey).</t>
  </si>
  <si>
    <t>(3:58) (Shotgun) 14-A.Dalton pass short right to 84-M.Goodwin pushed ob at CHI 41 for 19 yards (22-D.Long). PENALTY on LA-22-D.Long, Face Mask (15 Yards), 15 yards, enforced at CHI 41.</t>
  </si>
  <si>
    <t>(3:34) (Shotgun) 84-M.Goodwin left end pushed ob at LA 46 for -2 yards (5-J.Ramsey).</t>
  </si>
  <si>
    <t>(2:50) (Shotgun) 14-A.Dalton pass short right to 11-D.Mooney to LA 48 for -2 yards (5-J.Ramsey).</t>
  </si>
  <si>
    <t>(2:08) (Shotgun) 14-A.Dalton pass short left to 10-D.Byrd to LA 38 for 10 yards (22-D.Long).</t>
  </si>
  <si>
    <t>D.Byrd</t>
  </si>
  <si>
    <t>(1:14) 9-M.Stafford pass short left to 89-T.Higbee to CHI 41 for 17 yards (58-R.Smith).</t>
  </si>
  <si>
    <t>(:29) 27-D.Henderson left tackle to CHI 39 for 2 yards (4-E.Jackson).</t>
  </si>
  <si>
    <t>(15:00) (Shotgun) 2-R.Woods left tackle pushed ob at CHI 32 for 7 yards (33-Ja.Johnson).</t>
  </si>
  <si>
    <t>R.Woods</t>
  </si>
  <si>
    <t>(14:40) (No Huddle) 27-D.Henderson left guard to CHI 32 for no gain (90-A.Blackson; 44-A.Ogletree).</t>
  </si>
  <si>
    <t>(13:56) 9-M.Stafford pass short right to 12-V.Jefferson pushed ob at CHI 19 for 13 yards (33-Ja.Johnson).</t>
  </si>
  <si>
    <t>(13:16) 9-M.Stafford pass short middle to 27-D.Henderson to CHI 2 for 17 yards (58-R.Smith; 22-K.Vildor).</t>
  </si>
  <si>
    <t>(12:34) 27-D.Henderson left tackle to CHI 4 for -2 yards (33-Ja.Johnson; 44-A.Ogletree).</t>
  </si>
  <si>
    <t>(11:51) (Shotgun) 9-M.Stafford pass incomplete short right to 10-C.Kupp.</t>
  </si>
  <si>
    <t>(11:46) (Shotgun) 9-M.Stafford pass incomplete short left to 2-R.Woods.</t>
  </si>
  <si>
    <t>(11:39) 32-D.Montgomery left tackle to CHI 26 for 1 yard (5-J.Ramsey; 58-J.Hollins).</t>
  </si>
  <si>
    <t>(10:59) (Shotgun) 14-A.Dalton pass short left to 11-D.Mooney to CHI 35 for 9 yards (5-J.Ramsey).</t>
  </si>
  <si>
    <t>(10:16) (Shotgun) 14-A.Dalton pass short right to 84-M.Goodwin pushed ob at CHI 42 for 7 yards (22-D.Long).</t>
  </si>
  <si>
    <t>(9:35) 32-D.Montgomery up the middle to CHI 45 for 3 yards (41-K.Young; 4-J.Fuller).</t>
  </si>
  <si>
    <t>(8:54) (Shotgun) 8-D.Williams right tackle to 50 for 5 yards (24-T.Rapp; 58-J.Hollins).</t>
  </si>
  <si>
    <t>(8:14) (Shotgun) 14-A.Dalton pass short left to 10-D.Byrd to LA 47 for 3 yards (41-K.Young; 52-T.Lewis).</t>
  </si>
  <si>
    <t>(7:29) (Shotgun) 14-A.Dalton pass incomplete short right to 12-A.Robinson (22-D.Long).</t>
  </si>
  <si>
    <t>(7:18) (Shotgun) 9-M.Stafford pass short right to 89-T.Higbee to LA 12 for 1 yard (38-Ta.Gipson).</t>
  </si>
  <si>
    <t>(5:33) (Shotgun) 9-M.Stafford pass short left to 2-R.Woods to LA 8 for 6 yards (58-R.Smith).</t>
  </si>
  <si>
    <t>(4:42) 14-A.Dalton pass short right to 85-C.Kmet pushed ob at LA 45 for 10 yards (4-J.Fuller).</t>
  </si>
  <si>
    <t>(4:12) 32-D.Montgomery up the middle to LA 35 for 10 yards (22-D.Long, 4-J.Fuller).</t>
  </si>
  <si>
    <t>(3:30) 32-D.Montgomery left guard to LA 32 for 3 yards (69-S.Joseph).</t>
  </si>
  <si>
    <t>(2:52) (Shotgun) 14-A.Dalton pass short right to 12-A.Robinson to LA 23 for 9 yards (11-D.Williams).</t>
  </si>
  <si>
    <t>(2:15) (Shotgun) 32-D.Montgomery up the middle to LA 20 for 3 yards (41-K.Young).</t>
  </si>
  <si>
    <t>(2:00) (Shotgun) 14-A.Dalton pass short middle to 12-A.Robinson to LA 12 for 8 yards (41-K.Young).</t>
  </si>
  <si>
    <t>(1:15) (Shotgun) 32-D.Montgomery right tackle to LA 12 for no gain (58-J.Hollins).</t>
  </si>
  <si>
    <t>(:38) (Shotgun) 32-D.Montgomery up the middle for 3 yards, TOUCHDOWN.</t>
  </si>
  <si>
    <t>(15:00) 9-M.Stafford pass incomplete short left to 10-C.Kupp (33-Ja.Johnson).</t>
  </si>
  <si>
    <t>(14:57) (Shotgun) 27-D.Henderson left guard to LA 25 for no gain (58-R.Smith; 98-B.Nichols).</t>
  </si>
  <si>
    <t>(14:30) (No Huddle, Shotgun) 9-M.Stafford pass deep middle to 2-R.Woods to LA 44 for 19 yards (22-K.Vildor).</t>
  </si>
  <si>
    <t>(14:01) (No Huddle, Shotgun) 9-M.Stafford pass deep middle to 10-C.Kupp for 56 yards, TOUCHDOWN. PENALTY on CHI-96-A.Hicks, Roughing the Passer, 15 yards, enforced between downs.</t>
  </si>
  <si>
    <t>(13:49) (Shotgun) 14-A.Dalton pass short right to 11-D.Mooney to CHI 25 for 6 yards (22-D.Long).</t>
  </si>
  <si>
    <t>(13:13) 32-D.Montgomery up the middle to CHI 26 for 1 yard (69-S.Joseph; 41-K.Young).</t>
  </si>
  <si>
    <t>(12:31) (Shotgun) 14-A.Dalton pass short left to 12-A.Robinson to CHI 33 for 7 yards (11-D.Williams).</t>
  </si>
  <si>
    <t>(11:56) (Shotgun) 32-D.Montgomery up the middle to CHI 39 for 6 yards (41-K.Young).</t>
  </si>
  <si>
    <t>(11:20) 14-A.Dalton pass short right to 32-D.Montgomery to CHI 49 for 10 yards (51-T.Reeder).</t>
  </si>
  <si>
    <t>(10:42) 14-A.Dalton pass incomplete short right to 85-C.Kmet.</t>
  </si>
  <si>
    <t>(10:36) (Shotgun) 14-A.Dalton pass short right to 8-D.Williams pushed ob at LA 43 for 8 yards (4-J.Fuller).</t>
  </si>
  <si>
    <t>(9:56) (Shotgun) 14-A.Dalton pass short middle to 85-C.Kmet to LA 40 for 3 yards (51-T.Reeder). LA-22-D.Long was injured during the play. His return is Probable.</t>
  </si>
  <si>
    <t>(9:17) 32-D.Montgomery right tackle to LA 36 for 4 yards (92-J.Williams, 41-K.Young).</t>
  </si>
  <si>
    <t>(8:41) (Shotgun) 14-A.Dalton pass short right to 84-M.Goodwin to LA 26 for 10 yards (51-T.Reeder; 11-D.Williams).</t>
  </si>
  <si>
    <t>(7:54) 32-D.Montgomery up the middle to LA 22 for 4 yards (4-J.Fuller, 24-T.Rapp).</t>
  </si>
  <si>
    <t>(7:14) (Shotgun) 8-D.Williams up the middle to LA 16 for 6 yards (24-T.Rapp).</t>
  </si>
  <si>
    <t>(6:34) (Shotgun) 1-J.Fields pass short middle to 12-A.Robinson to LA 15 for 1 yard (58-J.Hollins). CHI-75-L.Borom was injured during the play. His return is Questionable.</t>
  </si>
  <si>
    <t>(5:53) (Shotgun) 8-D.Williams left end to LA 14 for 1 yard (54-L.Floyd; 91-G.Gaines).</t>
  </si>
  <si>
    <t>(5:08) (Shotgun) 14-A.Dalton pass short left to 80-J.Graham to LA 3 for 11 yards (5-J.Ramsey, 24-T.Rapp).</t>
  </si>
  <si>
    <t>J.Graham</t>
  </si>
  <si>
    <t>(4:20) (Shotgun) 1-J.Fields right end for 3 yards, TOUCHDOWN.</t>
  </si>
  <si>
    <t>J.Fields</t>
  </si>
  <si>
    <t>(4:14) (Shotgun) 27-D.Henderson left tackle to LA 30 for 5 yards (96-A.Hicks).</t>
  </si>
  <si>
    <t>(3:54) (No Huddle, Shotgun) 9-M.Stafford pass incomplete short left to 10-C.Kupp.</t>
  </si>
  <si>
    <t>(3:51) (Shotgun) 9-M.Stafford pass short middle to 89-T.Higbee to LA 36 for 6 yards (58-R.Smith).</t>
  </si>
  <si>
    <t>(3:23) 9-M.Stafford pass deep right to 89-T.Higbee pushed ob at CHI 27 for 37 yards (58-R.Smith; 22-K.Vildor).</t>
  </si>
  <si>
    <t>(2:44) (Shotgun) 9-M.Stafford pass short left to 1-D.Jackson to CHI 24 for 3 yards (4-E.Jackson).</t>
  </si>
  <si>
    <t>(2:20) (No Huddle, Shotgun) 9-M.Stafford pass short left to 10-C.Kupp pushed ob at CHI 18 for 6 yards (23-M.Christian).</t>
  </si>
  <si>
    <t>(1:52) (No Huddle, Shotgun) 9-M.Stafford pass short left to 10-C.Kupp for 18 yards, TOUCHDOWN. The Replay Official reviewed the runner broke the plane ruling, and the play was REVERSED. (No Huddle, Shotgun) 9-M.Stafford pass short left to 10-C.Kupp to CHI 1 for 17 yards (4-E.Jackson).</t>
  </si>
  <si>
    <t>(1:24) 27-D.Henderson up the middle for 1 yard, TOUCHDOWN.</t>
  </si>
  <si>
    <t>(1:13) (Shotgun) 14-A.Dalton pass short middle to 8-D.Williams to CHI 26 for 5 yards (31-R.Rochell).</t>
  </si>
  <si>
    <t>(:43) (No Huddle, Shotgun) 14-A.Dalton pass short middle to 8-D.Williams to CHI 37 for 11 yards (54-L.Floyd; 4-J.Fuller). Penalty on LA-99-A.Donald, Illegal Use of Hands, declined.</t>
  </si>
  <si>
    <t>(:13) (Shotgun) 14-A.Dalton pass incomplete short left to 12-A.Robinson (51-T.Reeder).</t>
  </si>
  <si>
    <t>(:09) 32-D.Montgomery up the middle to CHI 45 for 8 yards (52-T.Lewis).</t>
  </si>
  <si>
    <t>(15:00) (Shotgun) 32-D.Montgomery right tackle to 50 for 5 yards (4-J.Fuller, 94-A.Robinson).</t>
  </si>
  <si>
    <t>(14:20) (Shotgun) 14-A.Dalton pass short right to 11-D.Mooney to LA 41 for 9 yards (4-J.Fuller).</t>
  </si>
  <si>
    <t>(12:57) (Shotgun) 14-A.Dalton pass short right to 85-C.Kmet to LA 28 for 9 yards (5-J.Ramsey, 4-J.Fuller).</t>
  </si>
  <si>
    <t>(12:23) (No Huddle, Shotgun) 8-D.Williams right end pushed ob at LA 25 for 3 yards (4-J.Fuller).</t>
  </si>
  <si>
    <t>(10:59) (Shotgun) 14-A.Dalton pass incomplete short middle to 85-C.Kmet [91-G.Gaines].</t>
  </si>
  <si>
    <t>(10:54) (Shotgun) 14-A.Dalton pass short left to 85-C.Kmet to LA 30 for 10 yards (11-D.Williams; 24-T.Rapp).</t>
  </si>
  <si>
    <t>(10:07) (Shotgun) 14-A.Dalton pass incomplete short right to 11-D.Mooney (31-R.Rochell).</t>
  </si>
  <si>
    <t>(10:01) (Shotgun) 27-D.Henderson left tackle to LA 35 for 5 yards (90-A.Blackson; 44-A.Ogletree).</t>
  </si>
  <si>
    <t>(9:23) (Shotgun) 27-D.Henderson left tackle to LA 43 for 8 yards (33-Ja.Johnson).</t>
  </si>
  <si>
    <t>(8:37) (Shotgun) 27-D.Henderson left guard to CHI 48 for 9 yards (90-A.Blackson). PENALTY on CHI-44-A.Ogletree, Taunting, 15 yards, enforced at CHI 48.</t>
  </si>
  <si>
    <t>(7:56) (Shotgun) 27-D.Henderson left guard to CHI 28 for 5 yards (96-A.Hicks; 58-R.Smith).</t>
  </si>
  <si>
    <t>(7:09) (Shotgun) 27-D.Henderson right tackle to CHI 26 for 2 yards (58-R.Smith).</t>
  </si>
  <si>
    <t>(6:41) (Shotgun) 9-M.Stafford pass short left to 10-C.Kupp to CHI 21 for 15 yards (22-K.Vildor; 52-K.Mack).</t>
  </si>
  <si>
    <t>(5:22) (Shotgun) 9-M.Stafford pass short middle to 10-C.Kupp to CHI 22 for 9 yards (4-E.Jackson).</t>
  </si>
  <si>
    <t>(4:44) 25-S.Michel up the middle to CHI 20 for 2 yards (90-A.Blackson; 50-J.Attaochu).</t>
  </si>
  <si>
    <t>S.Michel</t>
  </si>
  <si>
    <t>(3:59) (Shotgun) 27-D.Henderson left tackle to CHI 5 for 15 yards (38-Ta.Gipson).</t>
  </si>
  <si>
    <t>(3:33) (No Huddle, Shotgun) 9-M.Stafford pass incomplete short middle to 89-T.Higbee.</t>
  </si>
  <si>
    <t>(3:29) (Shotgun) 27-D.Henderson right guard to CHI 2 for 3 yards (4-E.Jackson).</t>
  </si>
  <si>
    <t>(3:22) 9-M.Stafford pass short middle to 2-R.Woods for 2 yards, TOUCHDOWN. Penalty on CHI-44-A.Ogletree, Defensive Holding, declined.</t>
  </si>
  <si>
    <t>(3:17) (Shotgun) 14-A.Dalton pass short right to 12-A.Robinson to CHI 30 for 5 yards (11-D.Williams).</t>
  </si>
  <si>
    <t>(2:59) (No Huddle, Shotgun) 14-A.Dalton pass short left to 10-D.Byrd to CHI 36 for 6 yards (24-T.Rapp).</t>
  </si>
  <si>
    <t>(2:39) (No Huddle, Shotgun) 14-A.Dalton pass incomplete short right to 12-A.Robinson (11-D.Williams).</t>
  </si>
  <si>
    <t>(2:32) (Shotgun) 14-A.Dalton pass incomplete short left to 8-D.Williams.</t>
  </si>
  <si>
    <t>(2:29) (Shotgun) 14-A.Dalton pass incomplete short left to 80-J.Graham.</t>
  </si>
  <si>
    <t>(2:18) 27-D.Henderson up the middle to CHI 24 for 3 yards (58-R.Smith; 57-C.Jones).</t>
  </si>
  <si>
    <t>(2:00) 27-D.Henderson right end pushed ob at CHI 16 for 8 yards (22-K.Vildor).</t>
  </si>
  <si>
    <t>TWO-POINT CONVERSION ATTEMPT. 27-K.Hunt rushes up the middle. ATTEMPT SUCCEEDS.</t>
  </si>
  <si>
    <t>K.Hunt</t>
  </si>
  <si>
    <t>(:26) 27-K.Hunt right tackle to KC 12 for 2 yards (97-A.Okafor; 23-A.Watts).</t>
  </si>
  <si>
    <t>(14:20) (Shotgun) 27-K.Hunt right end to KC 5 for 4 yards (56-B.Niemann).</t>
  </si>
  <si>
    <t>(13:12) 6-B.Mayfield pass short right to 81-A.Hooper pushed ob at KC 45 for 14 yards (49-D.Sorensen).</t>
  </si>
  <si>
    <t>A.Hooper</t>
  </si>
  <si>
    <t>(12:25) 6-B.Mayfield pass incomplete short middle to 31-A.Janovich.</t>
  </si>
  <si>
    <t>A.Janovich</t>
  </si>
  <si>
    <t>(11:35) (Shotgun) 6-B.Mayfield pass deep right to 10-A.Schwartz to KC 22 for 16 yards (21-M.Hughes).</t>
  </si>
  <si>
    <t>A.Schwartz</t>
  </si>
  <si>
    <t>(1:31) 27-K.Hunt right guard to CLE 6 for 5 yards (51-M.Danna).</t>
  </si>
  <si>
    <t>(10:08) (Shotgun) 6-B.Mayfield pass incomplete deep right to 85-D.Njoku.</t>
  </si>
  <si>
    <t>D.Njoku</t>
  </si>
  <si>
    <t>(9:59) (Shotgun) 6-B.Mayfield pass short right to 81-A.Hooper to KC 15 for 8 yards (38-L.Sneed).</t>
  </si>
  <si>
    <t>(9:18) (Shotgun) 6-B.Mayfield pass short left to 81-A.Hooper to KC 10 for 5 yards (21-M.Hughes).</t>
  </si>
  <si>
    <t>(1:25) 27-K.Hunt right end to CLE 21 for 15 yards (49-D.Sorensen; 53-A.Hitchens).</t>
  </si>
  <si>
    <t>(10:28) 27-K.Hunt left end for 2 yards, TOUCHDOWN.</t>
  </si>
  <si>
    <t>(9:28) (Shotgun) 6-B.Mayfield pass short left to 27-K.Hunt to CLE 23 for 4 yards (54-N.Bolton) [51-M.Danna].</t>
  </si>
  <si>
    <t>(7:46) (Shotgun) 25-C.Edwards-Helaire up the middle to KC 17 for -2 yards (58-M.McDowell).</t>
  </si>
  <si>
    <t>C.Edwards-Helaire</t>
  </si>
  <si>
    <t>(7:10) (Shotgun) 15-P.Mahomes pass short right to 87-T.Kelce to KC 34 for 17 yards (33-R.Harrison).</t>
  </si>
  <si>
    <t>T.Kelce</t>
  </si>
  <si>
    <t>(6:33) 25-C.Edwards-Helaire left guard to KC 38 for 4 yards (90-J.Clowney).</t>
  </si>
  <si>
    <t>(5:53) (Shotgun) 15-P.Mahomes pass short middle to 87-T.Kelce to KC 47 for 9 yards (4-A.Walker).</t>
  </si>
  <si>
    <t>(5:08) 15-P.Mahomes pass short left to 25-C.Edwards-Helaire to CLE 42 for 11 yards (51-Ma.Wilson; 33-R.Harrison). Penalty on CLE-33-R.Harrison, Disqualification, offsetting. Penalty on KC, Unsportsmanlike Conduct, offsetting.</t>
  </si>
  <si>
    <t>(4:43) 15-P.Mahomes pass deep left to 10-T.Hill pushed ob at CLE 18 for 24 yards (36-M.Stewart).</t>
  </si>
  <si>
    <t>T.Hill</t>
  </si>
  <si>
    <t>(4:08) (Shotgun) 10-T.Hill right end to CLE 14 for 4 yards (23-T.Hill).</t>
  </si>
  <si>
    <t>(3:24) (Shotgun) 15-P.Mahomes pass incomplete short right to 10-T.Hill (43-J.Johnson).</t>
  </si>
  <si>
    <t>(2:50) (Shotgun) 15-P.Mahomes pass short middle to 11-D.Robinson to CLE 10 for 9 yards (43-J.Johnson).</t>
  </si>
  <si>
    <t>D.Robinson</t>
  </si>
  <si>
    <t>(1:51) 6-B.Mayfield pass deep right to 10-A.Schwartz ran ob at KC 31 for 44 yards.</t>
  </si>
  <si>
    <t>(1:02) 6-B.Mayfield pass short left to 88-H.Bryant pushed ob at KC 14 for 17 yards (38-L.Sneed).</t>
  </si>
  <si>
    <t>H.Bryant</t>
  </si>
  <si>
    <t>(2:49) 27-K.Hunt right end to CLE 22 for 5 yards (49-D.Sorensen).</t>
  </si>
  <si>
    <t>(15:00) (Shotgun) 6-B.Mayfield pass short middle to 85-D.Njoku to KC 9 for 3 yards (53-A.Hitchens).</t>
  </si>
  <si>
    <t>(2:19) (No Huddle, Shotgun) 6-B.Mayfield pass short right to 27-K.Hunt to CLE 25 for 3 yards (56-B.Niemann).</t>
  </si>
  <si>
    <t>(13:33) 80-J.Landry left end to KC 1 for 4 yards (98-T.Wharton; 38-L.Sneed). CLE-71-J.Wills was injured during the play. His return is Questionable.  Cleveland challenged the short of the goal line ruling, and the play was REVERSED. 80-J.Landry left end for 5 yards, TOUCHDOWN. CLE-71-J.Wills was injured during the play. His return is Questionable.</t>
  </si>
  <si>
    <t>J.Landry</t>
  </si>
  <si>
    <t>(13:28) (Shotgun) 15-P.Mahomes pass short right to 10-T.Hill to KC 33 for 8 yards (21-D.Ward).</t>
  </si>
  <si>
    <t>(12:53) (Shotgun) 25-C.Edwards-Helaire up the middle to KC 34 for 1 yard (28-J.Owusu-Koramoah; 58-M.McDowell).</t>
  </si>
  <si>
    <t>(12:11) 45-M.Burton up the middle to KC 36 for 2 yards (95-M.Garrett; 90-J.Clowney).</t>
  </si>
  <si>
    <t>M.Burton</t>
  </si>
  <si>
    <t>(11:33) (Shotgun) 15-P.Mahomes pass short middle to 10-T.Hill to KC 30 for -6 yards (90-J.Clowney).</t>
  </si>
  <si>
    <t>(10:42) (Shotgun) 15-P.Mahomes pass short left to 17-M.Hardman to KC 39 for 4 yards (4-A.Walker).</t>
  </si>
  <si>
    <t>M.Hardman</t>
  </si>
  <si>
    <t>(10:02) (Shotgun) 15-P.Mahomes pass short middle to 10-T.Hill to 50 for 11 yards (21-D.Ward; 36-M.Stewart) [97-M.Jackson].</t>
  </si>
  <si>
    <t>(9:20) (Shotgun) 15-P.Mahomes pass incomplete deep right to 10-T.Hill (21-D.Ward).</t>
  </si>
  <si>
    <t>(9:11) (Shotgun) 15-P.Mahomes pass short middle to 13-B.Pringle to CLE 44 for 6 yards (4-A.Walker).</t>
  </si>
  <si>
    <t>B.Pringle</t>
  </si>
  <si>
    <t>(8:29) (Shotgun) 15-P.Mahomes pass deep left to 10-T.Hill to CLE 22 for 22 yards (43-J.Johnson) [55-T.McKinley]. Penalty on CLE-95-M.Garrett, Defensive Offside, declined.</t>
  </si>
  <si>
    <t>(8:02) 15-P.Mahomes pass short left to 87-T.Kelce to CLE 3 for 19 yards (4-A.Walker; 44-S.Takitaki).</t>
  </si>
  <si>
    <t>(7:18) 75-M.Remmers reported in as eligible.  15-P.Mahomes pass short middle to 75-M.Remmers to CLE 5 for -2 yards (55-T.McKinley).</t>
  </si>
  <si>
    <t>M.Remmers</t>
  </si>
  <si>
    <t>(5:56) (Shotgun) 6-B.Mayfield pass short right to 10-A.Schwartz to CLE 23 for 9 yards (38-L.Sneed).</t>
  </si>
  <si>
    <t>(5:17) (Shotgun) 10-A.Schwartz right end pushed ob at CLE 40 for 17 yards (38-L.Sneed).</t>
  </si>
  <si>
    <t>(1:40) (No Huddle, Shotgun) 6-B.Mayfield pass short right to 27-K.Hunt to CLE 48 for 19 yards (95-C.Jones).</t>
  </si>
  <si>
    <t>(4:04) 6-B.Mayfield pass short right to 80-J.Landry pushed ob at KC 41 for 9 yards (35-C.Ward).</t>
  </si>
  <si>
    <t>(15:00) 24-N.Chubb left end to CLE 27 for 2 yards (51-M.Danna; 98-T.Wharton).</t>
  </si>
  <si>
    <t>N.Chubb</t>
  </si>
  <si>
    <t>(2:50) (Shotgun) 15-P.Mahomes pass short left to 10-T.Hill to KC 27 for 9 yards (4-A.Walker).</t>
  </si>
  <si>
    <t>(2:17) (Shotgun) 15-P.Mahomes pass deep right to 10-T.Hill to CLE 45 for 28 yards (4-A.Walker).</t>
  </si>
  <si>
    <t>(1:54) (Shotgun) 15-P.Mahomes pass incomplete short middle to 13-B.Pringle (97-M.Jackson).</t>
  </si>
  <si>
    <t>(1:50) (Shotgun) 15-P.Mahomes pass incomplete deep left to 10-T.Hill. Penalty on KC-10-T.Hill, Offensive Pass Interference, declined.</t>
  </si>
  <si>
    <t>(14:18) (Shotgun) 6-B.Mayfield pass short left to 24-N.Chubb to CLE 35 for 8 yards (38-L.Sneed).</t>
  </si>
  <si>
    <t>(13:47) 24-N.Chubb left tackle pushed ob at CLE 41 for 6 yards (38-L.Sneed).</t>
  </si>
  <si>
    <t>(:59) (Shotgun) 6-B.Mayfield pass deep right to 85-D.Njoku to KC 36 for 43 yards (35-C.Ward) [90-J.Reed].</t>
  </si>
  <si>
    <t>(:43) (Shotgun) 6-B.Mayfield pass incomplete deep left to 10-A.Schwartz.</t>
  </si>
  <si>
    <t>(:03) (Shotgun) 6-B.Mayfield pass short right to 80-J.Landry to KC 25 for 32 yards. Lateral to 6-B.Mayfield to KC 14 for 11 yards. Lateral to 27-K.Hunt to KC 12 for 2 yards (22-J.Thornhill; 49-D.Sorensen).</t>
  </si>
  <si>
    <t>(15:00) (Shotgun) 25-C.Edwards-Helaire right end to KC 28 for 3 yards (58-M.McDowell).</t>
  </si>
  <si>
    <t>(14:24) (Shotgun) 25-C.Edwards-Helaire right tackle to KC 32 for 4 yards (4-A.Walker).</t>
  </si>
  <si>
    <t>(13:48) (Shotgun) 15-P.Mahomes pass short right to 10-T.Hill to KC 38 for 6 yards (21-D.Ward).</t>
  </si>
  <si>
    <t>(13:12) (Shotgun) 25-C.Edwards-Helaire right tackle to KC 42 for 4 yards (55-T.McKinley).</t>
  </si>
  <si>
    <t>(12:36) (Shotgun) 15-P.Mahomes pass short left to 17-M.Hardman to KC 49 for 7 yards (43-J.Johnson).</t>
  </si>
  <si>
    <t>(11:49) (Shotgun) 15-P.Mahomes pass short middle to 87-T.Kelce to CLE 39 for 12 yards (23-T.Hill; 21-D.Ward).</t>
  </si>
  <si>
    <t>(11:09) (Shotgun) 15-P.Mahomes pass incomplete short middle to 87-T.Kelce.</t>
  </si>
  <si>
    <t>(11:05) (Shotgun) 25-C.Edwards-Helaire left guard to CLE 36 for 3 yards (97-M.Jackson).</t>
  </si>
  <si>
    <t>(9:55) 25-C.Edwards-Helaire up the middle to CLE 19 for 9 yards (36-M.Stewart).</t>
  </si>
  <si>
    <t>(9:19) 15-P.Mahomes pass short right to 10-T.Hill to CLE 13 for 6 yards (43-J.Johnson).</t>
  </si>
  <si>
    <t>(7:33) (Shotgun) 15-P.Mahomes pass short left to 87-T.Kelce for 11 yards, TOUCHDOWN.</t>
  </si>
  <si>
    <t>(10:54) 24-N.Chubb left end to KC 23 for -1 yards (54-N.Bolton).</t>
  </si>
  <si>
    <t>(8:40) (Shotgun) 24-N.Chubb right end to KC 4 for 6 yards (90-J.Reed).</t>
  </si>
  <si>
    <t>(7:58) 24-N.Chubb right guard for 4 yards, TOUCHDOWN.</t>
  </si>
  <si>
    <t>(5:56) 25-C.Edwards-Helaire right tackle to KC 48 for 1 yard (97-M.Jackson; 90-J.Clowney).</t>
  </si>
  <si>
    <t>(5:22) (Shotgun) 15-P.Mahomes pass short right to 17-M.Hardman ran ob at CLE 44 for 8 yards (21-D.Ward).</t>
  </si>
  <si>
    <t>(4:43) (Shotgun) Direct snap to 81-B.Bell.  81-B.Bell up the middle to CLE 42 for 2 yards (95-M.Garrett).</t>
  </si>
  <si>
    <t>B.Bell</t>
  </si>
  <si>
    <t>(4:05) (Shotgun) 25-C.Edwards-Helaire up the middle to CLE 37 for 5 yards (28-J.Owusu-Koramoah).</t>
  </si>
  <si>
    <t>(3:24) (Shotgun) 15-P.Mahomes pass short right to 81-B.Bell to CLE 34 for 3 yards (21-D.Ward).</t>
  </si>
  <si>
    <t>(2:44) (Shotgun) 15-P.Mahomes pass short left to 25-C.Edwards-Helaire pushed ob at CLE 20 for 14 yards (4-A.Walker).</t>
  </si>
  <si>
    <t>(2:11) (Shotgun) 31-Da.Williams left guard to CLE 16 for 4 yards (36-M.Stewart).</t>
  </si>
  <si>
    <t>Da.Williams</t>
  </si>
  <si>
    <t>(:43) (Shotgun) 15-P.Mahomes pass incomplete deep right to 11-D.Robinson.</t>
  </si>
  <si>
    <t>(:32) 6-B.Mayfield pass short right to 80-J.Landry to CLE 36 for 11 yards (35-C.Ward).</t>
  </si>
  <si>
    <t>(4:44) 6-B.Mayfield pass short left to 24-N.Chubb pushed ob at 50 for 10 yards (54-N.Bolton).</t>
  </si>
  <si>
    <t>(14:22) (Shotgun) 6-B.Mayfield pass short left to 80-J.Landry pushed ob at CLE 47 for 9 yards (22-J.Thornhill).</t>
  </si>
  <si>
    <t>(3:01) 24-N.Chubb left end for 18 yards, TOUCHDOWN.</t>
  </si>
  <si>
    <t>(13:11) 6-B.Mayfield pass deep left to 85-D.Njoku pushed ob at KC 17 for 30 yards (38-L.Sneed).</t>
  </si>
  <si>
    <t>(7:27) 24-N.Chubb left guard to CLE 31 for 6 yards (22-J.Thornhill).</t>
  </si>
  <si>
    <t>(6:46) (Shotgun) 24-N.Chubb left end to CLE 48 for 17 yards (22-J.Thornhill).</t>
  </si>
  <si>
    <t>(6:03) 24-N.Chubb right end to KC 48 for 4 yards (22-J.Thornhill). FUMBLES (22-J.Thornhill), RECOVERED by KC-56-B.Niemann at KC 47.</t>
  </si>
  <si>
    <t>(15:00) 24-N.Chubb right tackle to CLE 38 for 2 yards (98-T.Wharton).</t>
  </si>
  <si>
    <t>(10:24) (Shotgun) 15-P.Mahomes pass deep right to 10-T.Hill for 75 yards, TOUCHDOWN [96-J.Elliott].</t>
  </si>
  <si>
    <t>(13:53) 24-N.Chubb left tackle to KC 47 for 6 yards (56-B.Niemann; 53-A.Hitchens).</t>
  </si>
  <si>
    <t>(8:50) (Shotgun) 6-B.Mayfield pass incomplete deep left to 85-D.Njoku.</t>
  </si>
  <si>
    <t>(8:42) (Punt formation) 7-J.Gillan FUMBLES (Aborted) at CLE 10, and recovers at CLE 11. 7-J.Gillan to CLE 15 for 4 yards (85-M.Kemp).</t>
  </si>
  <si>
    <t>J.Gillan</t>
  </si>
  <si>
    <t>(8:36) 25-C.Edwards-Helaire right end to CLE 8 for 7 yards (51-Ma.Wilson).</t>
  </si>
  <si>
    <t>(7:51) (Shotgun) 25-C.Edwards-Helaire right guard to CLE 8 for no gain (97-M.Jackson).</t>
  </si>
  <si>
    <t>(7:08) (Shotgun) 15-P.Mahomes pass short left to 87-T.Kelce for 8 yards, TOUCHDOWN.</t>
  </si>
  <si>
    <t>TWO-POINT CONVERSION ATTEMPT. 15-P.Mahomes pass to 25-C.Edwards-Helaire is incomplete. ATTEMPT FAILS. Penalty on KC-52-C.Humphrey, Ineligible Downfield Pass, declined.</t>
  </si>
  <si>
    <t>(6:55) (Shotgun) 6-B.Mayfield pass short middle to 80-J.Landry to CLE 30 for 10 yards (53-A.Hitchens).</t>
  </si>
  <si>
    <t>(12:27) 24-N.Chubb left end to KC 10 for 7 yards (22-J.Thornhill).</t>
  </si>
  <si>
    <t>(5:34) (Shotgun) 6-B.Mayfield pass incomplete deep left to 10-A.Schwartz (22-J.Thornhill).</t>
  </si>
  <si>
    <t>(5:20) (Shotgun) 25-C.Edwards-Helaire up the middle to KC 31 for 4 yards (95-M.Garrett).</t>
  </si>
  <si>
    <t>(4:41) (Shotgun) 15-P.Mahomes pass short left to 25-C.Edwards-Helaire to KC 35 for 4 yards (20-G.Newsome).</t>
  </si>
  <si>
    <t>(3:57) (Shotgun) 15-P.Mahomes pass short right to 10-T.Hill to KC 49 for 14 yards (4-A.Walker). CLE-4-A.Walker was injured during the play. His return is Questionable.</t>
  </si>
  <si>
    <t>(3:49) 25-C.Edwards-Helaire up the middle to KC 49 for no gain (51-Ma.Wilson).</t>
  </si>
  <si>
    <t>(3:44) (Shotgun) 15-P.Mahomes pass incomplete short right to 10-T.Hill.</t>
  </si>
  <si>
    <t>(11:38) (Shotgun) 24-N.Chubb up the middle to KC 4 for 6 yards (54-N.Bolton; 22-J.Thornhill).</t>
  </si>
  <si>
    <t>(11:12) 24-N.Chubb right end to KC 2 for 2 yards (99-K.Saunders; 54-N.Bolton).</t>
  </si>
  <si>
    <t>(2:00) (Shotgun) 6-B.Mayfield pass short right to 11-D.Peoples-Jones to CLE 29 for 4 yards (35-C.Ward).</t>
  </si>
  <si>
    <t>D.Peoples-Jones</t>
  </si>
  <si>
    <t>(6:15) 24-N.Chubb up the middle to CLE 28 for -2 yards (98-T.Wharton; 54-N.Bolton).</t>
  </si>
  <si>
    <t>(1:16) (No Huddle, Shotgun) 6-B.Mayfield pass short left intended for 88-H.Bryant INTERCEPTED by 21-M.Hughes [49-D.Sorensen] at KC 42. 21-M.Hughes to KC 42 for no gain (88-H.Bryant).</t>
  </si>
  <si>
    <t>(15:00) (Shotgun) 7-L.Fournette left tackle to TB 30 for 5 yards (97-O.Odighizuwa; 11-M.Parsons).</t>
  </si>
  <si>
    <t>L.Fournette</t>
  </si>
  <si>
    <t>(14:17) 7-L.Fournette right guard to TB 33 for 3 yards (55-L.Vander Esch).</t>
  </si>
  <si>
    <t>(13:33) (Shotgun) 12-T.Brady pass incomplete deep right to 14-C.Godwin.</t>
  </si>
  <si>
    <t>C.Godwin</t>
  </si>
  <si>
    <t>(13:18) (Shotgun) 4-D.Prescott pass deep left to 19-A.Cooper pushed ob at DAL 30 for 28 yards (31-A.Winfield).</t>
  </si>
  <si>
    <t>A.Cooper</t>
  </si>
  <si>
    <t>(12:51) 21-E.Elliott up the middle to DAL 34 for 4 yards (45-D.White).</t>
  </si>
  <si>
    <t>E.Elliott</t>
  </si>
  <si>
    <t>(12:23) (Shotgun) 4-D.Prescott pass short middle to 86-D.Schultz to DAL 39 for 5 yards (45-D.White).</t>
  </si>
  <si>
    <t>D.Schultz</t>
  </si>
  <si>
    <t>(11:48) 21-E.Elliott left guard to DAL 41 for 2 yards (54-L.David; 45-D.White).</t>
  </si>
  <si>
    <t>(11:04) 21-E.Elliott right end to DAL 45 for 4 yards (32-M.Edwards; 45-D.White).</t>
  </si>
  <si>
    <t>(10:31) 4-D.Prescott pass short right to 86-D.Schultz pushed ob at TB 39 for 16 yards (45-D.White).</t>
  </si>
  <si>
    <t>(9:56) 4-D.Prescott pass incomplete deep left to 88-C.Lamb.</t>
  </si>
  <si>
    <t>C.Lamb</t>
  </si>
  <si>
    <t>(9:49) (Shotgun) 4-D.Prescott pass incomplete short left to 88-C.Lamb.</t>
  </si>
  <si>
    <t>(9:46) (Shotgun) 4-D.Prescott pass incomplete short left to 88-C.Lamb [54-L.David].</t>
  </si>
  <si>
    <t>(9:32) 27-R.Jones left guard to TB 11 for 5 yards (90-D.Lawrence).</t>
  </si>
  <si>
    <t>R.Jones</t>
  </si>
  <si>
    <t>(8:53) (Shotgun) 12-T.Brady pass short middle to 13-M.Evans to TB 21 for 10 yards (7-T.Diggs).</t>
  </si>
  <si>
    <t>M.Evans</t>
  </si>
  <si>
    <t>(8:24) (No Huddle, Shotgun) 12-T.Brady pass incomplete short left to 13-M.Evans.</t>
  </si>
  <si>
    <t>(8:20) (Shotgun) 12-T.Brady pass deep middle to 87-R.Gronkowski to TB 40 for 19 yards (18-D.Kazee).</t>
  </si>
  <si>
    <t>R.Gronkowski</t>
  </si>
  <si>
    <t>(7:53) (No Huddle, Shotgun) 12-T.Brady pass deep right to 81-A.Brown ran ob at DAL 32 for 28 yards (30-A.Brown).</t>
  </si>
  <si>
    <t>(7:30) (No Huddle, Shotgun) 12-T.Brady pass short right to 81-A.Brown pushed ob at DAL 16 for 16 yards (30-A.Brown; 42-K.Neal).</t>
  </si>
  <si>
    <t>(6:55) 7-L.Fournette left tackle to DAL 13 for 3 yards (42-K.Neal; 92-D.Armstrong).</t>
  </si>
  <si>
    <t>(6:13) (Shotgun) 12-T.Brady pass short right to 14-C.Godwin to DAL 5 for 8 yards (30-A.Brown).</t>
  </si>
  <si>
    <t>(5:26) (Shotgun) 12-T.Brady pass short middle to 14-C.Godwin for 5 yards, TOUCHDOWN.</t>
  </si>
  <si>
    <t>(5:23) (Shotgun) 4-D.Prescott pass short left to 20-T.Pollard to DAL 36 for 11 yards (31-A.Winfield; 35-J.Dean).</t>
  </si>
  <si>
    <t>T.Pollard</t>
  </si>
  <si>
    <t>(4:53) (Shotgun) 4-D.Prescott pass short left to 13-M.Gallup to DAL 44 for 8 yards (90-J.Pierre-Paul; 23-S.Murphy-Bunting).</t>
  </si>
  <si>
    <t>M.Gallup</t>
  </si>
  <si>
    <t>(4:15) (Shotgun) 4-D.Prescott pass short right to 13-M.Gallup to TB 44 for 12 yards (31-A.Winfield).</t>
  </si>
  <si>
    <t>(3:30) (Shotgun) 4-D.Prescott pass short middle to 20-T.Pollard to TB 37 for 7 yards (23-S.Murphy-Bunting).</t>
  </si>
  <si>
    <t>(2:45) (Shotgun) 4-D.Prescott pass short right to 13-M.Gallup ran ob at TB 29 for 8 yards.</t>
  </si>
  <si>
    <t>(2:22) (No Huddle) 4-D.Prescott pass short right to 89-B.Jarwin to TB 22 for 7 yards (24-C.Davis).</t>
  </si>
  <si>
    <t>B.Jarwin</t>
  </si>
  <si>
    <t>(1:43) (Shotgun) 4-D.Prescott pass short left to 88-C.Lamb for 22 yards, TOUCHDOWN [56-R.Nunez-Roches]. TB-23-S.Murphy-Bunting was injured during the play. His return is Questionable.</t>
  </si>
  <si>
    <t>(1:35) 27-R.Jones right tackle to TB 28 for 3 yards (30-A.Brown).</t>
  </si>
  <si>
    <t>(:59) 12-T.Brady pass deep middle to 81-A.Brown to DAL 45 for 27 yards (27-J.Kearse). Penalty on DAL-7-T.Diggs, Illegal Use of Hands, declined.</t>
  </si>
  <si>
    <t>(:45) 27-R.Jones up the middle to DAL 40 for 5 yards (93-T.Basham; 95-B.Urban).</t>
  </si>
  <si>
    <t>(:11) 12-T.Brady pass incomplete short middle to 7-L.Fournette (11-M.Parsons).</t>
  </si>
  <si>
    <t>(:05) (Shotgun) 12-T.Brady pass incomplete short middle to 81-A.Brown (18-D.Kazee).</t>
  </si>
  <si>
    <t>(14:42) (Shotgun) 4-D.Prescott pass short left to 1-C.Wilson to DAL 7 for 2 yards (54-L.David).</t>
  </si>
  <si>
    <t>C.Wilson</t>
  </si>
  <si>
    <t>(14:21) (No Huddle, Shotgun) 4-D.Prescott pass short middle to 20-T.Pollard to DAL 12 for 5 yards (45-D.White).</t>
  </si>
  <si>
    <t>(13:49) (No Huddle, Shotgun) 20-T.Pollard left tackle to DAL 12 for no gain (93-N.Suh; 90-J.Pierre-Paul).</t>
  </si>
  <si>
    <t>(12:41) 7-L.Fournette right guard to DAL 48 for 2 yards (90-D.Lawrence; 94-R.Gregory).</t>
  </si>
  <si>
    <t>(12:07) (Shotgun) 12-T.Brady pass short middle to 87-R.Gronkowski to DAL 43 for 5 yards (90-D.Lawrence).</t>
  </si>
  <si>
    <t>(11:29) (Shotgun) 12-T.Brady pass short right to 14-C.Godwin pushed ob at DAL 24 for 19 yards (27-J.Kearse). Penalty on TB-66-R.Jensen, Taunting, offsetting. Penalty on DAL-91-C.Watkins, Unnecessary Roughness, offsetting.</t>
  </si>
  <si>
    <t>(11:13) 12-T.Brady pass short right to 14-C.Godwin to DAL 7 for 17 yards (30-A.Brown).</t>
  </si>
  <si>
    <t>(10:36) 7-L.Fournette right guard to DAL 2 for 5 yards (93-T.Basham; 95-B.Urban).</t>
  </si>
  <si>
    <t>(9:53) 12-T.Brady pass short right to 87-R.Gronkowski for 2 yards, TOUCHDOWN.</t>
  </si>
  <si>
    <t>(9:48) 4-D.Prescott pass short right to 88-C.Lamb to DAL 47 for 22 yards (45-D.White).</t>
  </si>
  <si>
    <t>(9:04) 4-D.Prescott pass short right to 89-B.Jarwin pushed ob at TB 33 for 6 yards (90-J.Pierre-Paul). Tampa Bay challenged the pass completion ruling, and the play was Upheld. The ruling on the field stands. (Timeout #1.)</t>
  </si>
  <si>
    <t>(8:57) (Shotgun) 4-D.Prescott pass short left to 13-M.Gallup to TB 25 for 8 yards (58-S.Barrett).</t>
  </si>
  <si>
    <t>(8:09) (Shotgun) 4-D.Prescott pass short left to 21-E.Elliott to TB 17 for 3 yards (90-J.Pierre-Paul).</t>
  </si>
  <si>
    <t>(7:27) (Shotgun) 4-D.Prescott pass short right to 19-A.Cooper to TB 13 for 4 yards (43-R.Cockrell).</t>
  </si>
  <si>
    <t>(6:46) (Shotgun) 4-D.Prescott pass incomplete short left to 88-C.Lamb.</t>
  </si>
  <si>
    <t>(6:36) 27-R.Jones right tackle to TB 22 for 1 yard (90-D.Lawrence). FUMBLES (90-D.Lawrence), RECOVERED by DAL-94-R.Gregory at TB 27. 94-R.Gregory to TB 27 for no gain (14-C.Godwin).</t>
  </si>
  <si>
    <t>(6:28) 21-E.Elliott up the middle to TB 25 for 2 yards (56-R.Nunez-Roches; 54-L.David).</t>
  </si>
  <si>
    <t>(5:43) (Shotgun) 4-D.Prescott pass incomplete deep left to 88-C.Lamb.</t>
  </si>
  <si>
    <t>(5:37) (Shotgun) 4-D.Prescott pass short middle to 1-C.Wilson to TB 12 for 13 yards (31-A.Winfield).</t>
  </si>
  <si>
    <t>(4:25) (Shotgun) 4-D.Prescott to TB 10 for -5 yards. FUMBLES, and recovers at TB 10. 4-D.Prescott pass short left to 19-A.Cooper for 5 yards, TOUCHDOWN.</t>
  </si>
  <si>
    <t>(4:14) 12-T.Brady pass short left intended for 7-L.Fournette INTERCEPTED by 7-T.Diggs at TB 21. 7-T.Diggs to TB 21 for no gain (7-L.Fournette; 74-A.Marpet).</t>
  </si>
  <si>
    <t>(4:08) 4-D.Prescott pass short left to 88-C.Lamb to TB 17 for 4 yards (35-J.Dean).</t>
  </si>
  <si>
    <t>(3:30) (Shotgun) 4-D.Prescott pass incomplete deep left to 13-M.Gallup.</t>
  </si>
  <si>
    <t>(3:26) (Shotgun) 4-D.Prescott pass incomplete short middle to 88-C.Lamb (54-L.David).</t>
  </si>
  <si>
    <t>(3:08) (Shotgun) 12-T.Brady pass short middle to 14-C.Godwin to DAL 47 for 10 yards (9-J.Smith; 26-J.Lewis).</t>
  </si>
  <si>
    <t>(2:45) (No Huddle, Shotgun) 12-T.Brady pass deep right to 81-A.Brown for 47 yards, TOUCHDOWN.</t>
  </si>
  <si>
    <t>(2:38) (Shotgun) 4-D.Prescott pass short left to 19-A.Cooper to DAL 36 for 11 yards (32-M.Edwards; 35-J.Dean).</t>
  </si>
  <si>
    <t>(1:54) (Shotgun) 4-D.Prescott pass short left to 19-A.Cooper pushed ob at TB 31 for 7 yards (35-J.Dean).</t>
  </si>
  <si>
    <t>(1:50) (Shotgun) 4-D.Prescott pass incomplete short left to 13-M.Gallup (35-J.Dean).</t>
  </si>
  <si>
    <t>(1:43) (Shotgun) 4-D.Prescott pass short right to 88-C.Lamb to TB 21 for 10 yards (45-D.White).</t>
  </si>
  <si>
    <t>(:15) (Shotgun) 12-T.Brady pass incomplete deep right to 25-G.Bernard.</t>
  </si>
  <si>
    <t>G.Bernard</t>
  </si>
  <si>
    <t>(:09) (Shotgun) 12-T.Brady pass incomplete short right to 18-T.Johnson [11-M.Parsons].</t>
  </si>
  <si>
    <t>T.Johnson</t>
  </si>
  <si>
    <t>(15:00) (Shotgun) 4-D.Prescott pass incomplete short left to 19-A.Cooper (24-C.Davis).</t>
  </si>
  <si>
    <t>(14:57) (Shotgun) 4-D.Prescott pass short left to 86-D.Schultz to DAL 30 for 5 yards (32-M.Edwards). TB-32-M.Edwards was injured during the play. His return is Questionable.</t>
  </si>
  <si>
    <t>(14:27) (Shotgun) 4-D.Prescott pass short right to 19-A.Cooper pushed ob at DAL 46 for 16 yards (35-J.Dean) [93-N.Suh].</t>
  </si>
  <si>
    <t>(14:03) (Shotgun) 4-D.Prescott pass short right to 19-A.Cooper to TB 48 for 6 yards (24-C.Davis).</t>
  </si>
  <si>
    <t>(13:24) 21-E.Elliott up the middle to TB 48 for no gain (26-A.Adams).</t>
  </si>
  <si>
    <t>(12:44) (Shotgun) 4-D.Prescott pass short middle to 19-A.Cooper to TB 34 for 14 yards (26-A.Adams).</t>
  </si>
  <si>
    <t>(12:14) (No Huddle, Shotgun) 4-D.Prescott pass incomplete short right to 13-M.Gallup (24-C.Davis).</t>
  </si>
  <si>
    <t>(12:05) (Shotgun) 4-D.Prescott pass short right to 20-T.Pollard to TB 12 for 6 yards (54-L.David; 43-R.Cockrell).</t>
  </si>
  <si>
    <t>(11:26) (Shotgun) 4-D.Prescott pass short left to 19-A.Cooper to TB 8 for 4 yards (43-R.Cockrell) [26-A.Adams].</t>
  </si>
  <si>
    <t>(11:09) (No Huddle, Shotgun) 4-D.Prescott up the middle to TB 5 for 3 yards (54-L.David).</t>
  </si>
  <si>
    <t>D.Prescott</t>
  </si>
  <si>
    <t>(10:32) 4-D.Prescott pass short right to 21-E.Elliott ran ob at TB 2 for 3 yards [58-S.Barrett].</t>
  </si>
  <si>
    <t>(10:00) (Shotgun) 21-E.Elliott left end to TB 3 for -1 yards (26-A.Adams).</t>
  </si>
  <si>
    <t>(9:08) (Shotgun) 12-T.Brady pass incomplete short left to 14-C.Godwin.</t>
  </si>
  <si>
    <t>(9:04) (Shotgun) 12-T.Brady pass incomplete short middle to 14-C.Godwin.</t>
  </si>
  <si>
    <t>(9:00) (Shotgun) 12-T.Brady pass incomplete short right to 14-C.Godwin. Penalty on TB-78-T.Wirfs, Offensive Holding, declined.</t>
  </si>
  <si>
    <t>(8:44) 4-D.Prescott pass deep middle intended for 88-C.Lamb INTERCEPTED by 24-C.Davis [9-J.Tryon] at 50. 24-C.Davis to DAL 19 for 31 yards (71-L.Collins). Penalty on DAL-20-T.Pollard, Tripping, declined. PENALTY on TB-58-S.Barrett, Illegal Block Above the Waist, 10 yards, enforced at DAL 25.</t>
  </si>
  <si>
    <t>(8:31) (Shotgun) 12-T.Brady pass deep right to 87-R.Gronkowski to DAL 15 for 20 yards (42-K.Neal).</t>
  </si>
  <si>
    <t>(7:52) 12-T.Brady pass short left to 14-C.Godwin to DAL 13 for 2 yards (30-A.Brown; 27-J.Kearse).</t>
  </si>
  <si>
    <t>(7:12) (Shotgun) 12-T.Brady pass short left to 7-L.Fournette to DAL 11 for 2 yards (11-M.Parsons).</t>
  </si>
  <si>
    <t>(6:28) (Shotgun) 12-T.Brady pass short middle to 87-R.Gronkowski for 11 yards, TOUCHDOWN [6-D.Wilson].</t>
  </si>
  <si>
    <t>(6:23) 21-E.Elliott left end pushed ob at DAL 38 for 13 yards (31-A.Winfield).</t>
  </si>
  <si>
    <t>(5:59) (Shotgun) 4-D.Prescott pass short middle to 89-B.Jarwin to DAL 45 for 7 yards (54-L.David; 9-J.Tryon).</t>
  </si>
  <si>
    <t>(5:23) 20-T.Pollard left guard to DAL 48 for 3 yards (54-L.David).</t>
  </si>
  <si>
    <t>(4:49) (Shotgun) 4-D.Prescott pass short right to 86-D.Schultz to TB 42 for 10 yards (90-J.Pierre-Paul).</t>
  </si>
  <si>
    <t>(4:12) 21-E.Elliott left guard to TB 42 for no gain (45-D.White).</t>
  </si>
  <si>
    <t>(3:26) (Shotgun) 4-D.Prescott pass short right to 88-C.Lamb to TB 33 for 9 yards (43-R.Cockrell).</t>
  </si>
  <si>
    <t>(2:43) 4-D.Prescott pass short right to 86-D.Schultz to TB 27 for 6 yards (54-L.David).</t>
  </si>
  <si>
    <t>(1:23) 21-E.Elliott left end to TB 21 for 4 yards (35-J.Dean; 31-A.Winfield).</t>
  </si>
  <si>
    <t>(:39) (Shotgun) 4-D.Prescott pass deep right to 19-A.Cooper for 21 yards, TOUCHDOWN.</t>
  </si>
  <si>
    <t>(:33) (Shotgun) 12-T.Brady pass short left to 7-L.Fournette pushed ob at TB 35 for 10 yards (55-L.Vander Esch).</t>
  </si>
  <si>
    <t>(15:00) 7-L.Fournette up the middle to TB 47 for 7 yards (27-J.Kearse; 9-J.Smith).</t>
  </si>
  <si>
    <t>(14:20) (Shotgun) 12-T.Brady pass short left to 7-L.Fournette to TB 48 for 1 yard (9-J.Smith).</t>
  </si>
  <si>
    <t>(13:38) (Shotgun) 12-T.Brady pass short left to 13-M.Evans to DAL 47 for 5 yards (9-J.Smith).</t>
  </si>
  <si>
    <t>(12:56) 7-L.Fournette left guard to DAL 47 for no gain (11-M.Parsons; 27-J.Kearse).</t>
  </si>
  <si>
    <t>(12:11) (Shotgun) 12-T.Brady pass incomplete short right to 13-M.Evans (26-J.Lewis).</t>
  </si>
  <si>
    <t>(12:06) (Shotgun) 12-T.Brady pass incomplete deep right to 14-C.Godwin.</t>
  </si>
  <si>
    <t>(11:53) 4-D.Prescott pass short left to 19-A.Cooper to DAL 8 for 2 yards (35-J.Dean).</t>
  </si>
  <si>
    <t>(11:15) (Shotgun) 4-D.Prescott pass incomplete short left to 19-A.Cooper.</t>
  </si>
  <si>
    <t>(11:10) (Shotgun) 4-D.Prescott pass incomplete short right to 19-A.Cooper.</t>
  </si>
  <si>
    <t>(10:54) 12-T.Brady pass short right to 87-R.Gronkowski to TB 44 for 7 yards (30-A.Brown; 26-J.Lewis).</t>
  </si>
  <si>
    <t>(10:13) (Shotgun) 12-T.Brady pass short left to 14-C.Godwin to DAL 47 for 9 yards (91-C.Watkins).</t>
  </si>
  <si>
    <t>(9:37) 81-A.Brown right end to DAL 41 for 6 yards (42-K.Neal).</t>
  </si>
  <si>
    <t>(8:56) (Shotgun) 12-T.Brady pass short right to 7-L.Fournette to DAL 34 for 7 yards (11-M.Parsons).</t>
  </si>
  <si>
    <t>(8:10) (Shotgun) 12-T.Brady pass short middle to 13-M.Evans to DAL 30 for 9 yards (92-D.Armstrong; 11-M.Parsons).</t>
  </si>
  <si>
    <t>(7:23) 12-T.Brady pass short left to 7-L.Fournette pushed ob at DAL 23 for 7 yards (27-J.Kearse; 30-A.Brown).</t>
  </si>
  <si>
    <t>(6:55) 12-T.Brady pass short left to 81-A.Brown pushed ob at DAL 20 for 3 yards (30-A.Brown).</t>
  </si>
  <si>
    <t>(6:25) 7-L.Fournette left guard to DAL 14 for 6 yards (90-D.Lawrence; 27-J.Kearse).</t>
  </si>
  <si>
    <t>(5:47) 7-L.Fournette up the middle to DAL 13 for 1 yard (11-M.Parsons; 42-K.Neal).</t>
  </si>
  <si>
    <t>(5:04) (Shotgun) 12-T.Brady pass short right to 14-C.Godwin to DAL 2 for 11 yards (18-D.Kazee). FUMBLES (18-D.Kazee), RECOVERED by DAL-26-J.Lewis at DAL 0. 26-J.Lewis to DAL 10 for 10 yards (13-M.Evans).</t>
  </si>
  <si>
    <t>(4:52) (Shotgun) 21-E.Elliott left end to DAL 11 for 1 yard (90-J.Pierre-Paul; 54-L.David).</t>
  </si>
  <si>
    <t>(4:14) (Shotgun) 4-D.Prescott pass short left to 86-D.Schultz to DAL 14 for 3 yards (54-L.David).</t>
  </si>
  <si>
    <t>(3:36) (Shotgun) 4-D.Prescott pass short right to 88-C.Lamb to DAL 25 for 6 yards (54-L.David; 35-J.Dean).</t>
  </si>
  <si>
    <t>(3:02) (Shotgun) 4-D.Prescott pass short left to 19-A.Cooper to DAL 36 for 11 yards (35-J.Dean; 31-A.Winfield).</t>
  </si>
  <si>
    <t>(2:27) (Shotgun) 4-D.Prescott pass incomplete short right to 89-B.Jarwin.</t>
  </si>
  <si>
    <t>(2:17) (Shotgun) 4-D.Prescott pass short right to 1-C.Wilson to DAL 35 for 9 yards (43-R.Cockrell).</t>
  </si>
  <si>
    <t>(2:00) (Shotgun) 4-D.Prescott pass short left to 88-C.Lamb pushed ob at TB 34 for 31 yards (31-A.Winfield).</t>
  </si>
  <si>
    <t>(1:51) (Shotgun) 4-D.Prescott pass incomplete short right to 88-C.Lamb.</t>
  </si>
  <si>
    <t>(1:48) 21-E.Elliott right tackle to TB 30 for 4 yards (96-S.McLendon).</t>
  </si>
  <si>
    <t>(1:37) (Shotgun) 4-D.Prescott pass short left to 19-A.Cooper to TB 30 for 10 yards (32-M.Edwards).</t>
  </si>
  <si>
    <t>(1:24) (Shotgun) 12-T.Brady pass short left to 25-G.Bernard pushed ob at TB 33 for 8 yards (11-M.Parsons).</t>
  </si>
  <si>
    <t>(1:18) (No Huddle, Shotgun) 12-T.Brady pass incomplete short left to 13-M.Evans (7-T.Diggs).</t>
  </si>
  <si>
    <t>(1:13) (Shotgun) 12-T.Brady pass short left to 25-G.Bernard to TB 37 for 4 yards (27-J.Kearse).</t>
  </si>
  <si>
    <t>(:55) (Shotgun) 12-T.Brady pass short right to 87-R.Gronkowski pushed ob at TB 38 for 6 yards (30-A.Brown).</t>
  </si>
  <si>
    <t>(:49) (Shotgun) 12-T.Brady pass short middle to 87-R.Gronkowski to DAL 42 for 20 yards (27-J.Kearse; 30-A.Brown).</t>
  </si>
  <si>
    <t>(:30) (No Huddle, Shotgun) 12-T.Brady pass incomplete deep right to 81-A.Brown.</t>
  </si>
  <si>
    <t>(:24) (Shotgun) 12-T.Brady pass deep left to 14-C.Godwin ran ob at DAL 18 for 24 yards.</t>
  </si>
  <si>
    <t>(:02) (Shotgun) Direct snap to 20-T.Pollard.  20-T.Pollard right end to DAL 36 for 11 yards (58-S.Barrett).</t>
  </si>
  <si>
    <t>(14:54) (Shotgun) 26-S.Barkley left guard to NYG 28 for 5 yards (22-K.Jackson; 96-S.Harris).</t>
  </si>
  <si>
    <t>S.Barkley</t>
  </si>
  <si>
    <t>(14:17) (Shotgun) 8-D.Jones pass incomplete short left to 86-D.Slayton.</t>
  </si>
  <si>
    <t>D.Slayton</t>
  </si>
  <si>
    <t>(14:14) (Shotgun) 8-D.Jones pass deep right to 86-D.Slayton to DEN 30 for 42 yards (23-K.Fuller). Penalty on DEN-96-S.Harris, Defensive Offside, declined.</t>
  </si>
  <si>
    <t>(13:51) (Shotgun) 8-D.Jones pass short middle to 89-K.Toney to DEN 36 for -6 yards (58-V.Miller).</t>
  </si>
  <si>
    <t>K.Toney</t>
  </si>
  <si>
    <t>(13:12) (No Huddle, Shotgun) 28-D.Booker up the middle to DEN 38 for -2 yards (96-S.Harris).</t>
  </si>
  <si>
    <t>D.Booker</t>
  </si>
  <si>
    <t>(12:35) (Shotgun) 8-D.Jones pass incomplete short left to 3-S.Shepard.</t>
  </si>
  <si>
    <t>S.Shepard</t>
  </si>
  <si>
    <t>(12:21) 25-M.Gordon left guard to DEN 19 for -1 yards (54-B.Martinez).</t>
  </si>
  <si>
    <t>M.Gordon</t>
  </si>
  <si>
    <t>(11:35) (Shotgun) 5-T.Bridgewater pass short middle to 87-N.Fant to DEN 34 for 15 yards (29-X.McKinney, 48-T.Crowder) [99-L.Williams].</t>
  </si>
  <si>
    <t>N.Fant</t>
  </si>
  <si>
    <t>(10:51) (Shotgun) 25-M.Gordon right end to DEN 36 for 2 yards (59-L.Carter; 54-B.Martinez).</t>
  </si>
  <si>
    <t>(10:11) (Shotgun) 33-J.Williams right end to DEN 41 for 5 yards (54-B.Martinez).</t>
  </si>
  <si>
    <t>J.Williams</t>
  </si>
  <si>
    <t>(9:29) (Shotgun) 5-T.Bridgewater pass incomplete deep left to 14-C.Sutton.</t>
  </si>
  <si>
    <t>C.Sutton</t>
  </si>
  <si>
    <t>(9:12) (Shotgun) 26-S.Barkley right end to NYG 26 for 4 yards (31-J.Simmons).</t>
  </si>
  <si>
    <t>(8:28) (Shotgun) 8-D.Jones pass short left to 89-K.Toney to NYG 30 for 4 yards (47-J.Jewell).</t>
  </si>
  <si>
    <t>(7:00) 5-T.Bridgewater pass deep middle to 10-J.Jeudy to DEN 46 for 13 yards (23-L.Ryan).</t>
  </si>
  <si>
    <t>J.Jeudy</t>
  </si>
  <si>
    <t>(6:18) 5-T.Bridgewater pass short right to 82-E.Saubert to NYG 47 for 7 yards (22-A.Jackson).</t>
  </si>
  <si>
    <t>E.Saubert</t>
  </si>
  <si>
    <t>(5:36) (Shotgun) 25-M.Gordon right guard to NYG 45 for 2 yards (59-L.Carter; 23-L.Ryan). PENALTY on DEN-14-C.Sutton, Illegal Block Above the Waist, 10 yards, enforced at NYG 45.</t>
  </si>
  <si>
    <t>(5:10) (Shotgun) 33-J.Williams right guard to NYG 46 for 9 yards (59-L.Carter).</t>
  </si>
  <si>
    <t>(4:25) (Shotgun) 5-T.Bridgewater pass short left to 81-T.Patrick to NYG 40 for 6 yards (55-R.Ragland).</t>
  </si>
  <si>
    <t>T.Patrick</t>
  </si>
  <si>
    <t>(3:47) 33-J.Williams right end to NYG 38 for 2 yards (30-D.Holmes; 98-A.Johnson).</t>
  </si>
  <si>
    <t>(3:04) (Shotgun) 5-T.Bridgewater pass short right to 25-M.Gordon to NYG 37 for 1 yard (48-T.Crowder).</t>
  </si>
  <si>
    <t>(2:16) (Shotgun) 5-T.Bridgewater pass incomplete deep left to 10-J.Jeudy (29-X.McKinney).</t>
  </si>
  <si>
    <t>(2:10) (Shotgun) 5-T.Bridgewater pass short middle to 81-T.Patrick to NYG 22 for 15 yards (23-L.Ryan).</t>
  </si>
  <si>
    <t>(1:30) 25-M.Gordon right tackle to NYG 20 for 2 yards (98-A.Johnson; 55-R.Ragland).</t>
  </si>
  <si>
    <t>(:47) (Shotgun) 5-T.Bridgewater pass short middle to 1-K.Hamler to NYG 11 for 9 yards (22-A.Jackson, 54-B.Martinez).</t>
  </si>
  <si>
    <t>K.Hamler</t>
  </si>
  <si>
    <t>(15:00) 5-T.Bridgewater pass incomplete short right to 87-N.Fant (30-D.Holmes).</t>
  </si>
  <si>
    <t>(14:55) 33-J.Williams right guard to NYG 13 for -2 yards (99-L.Williams, 51-A.Ojulari).</t>
  </si>
  <si>
    <t>(13:18) 8-D.Jones pass deep middle to 19-K.Golladay to NYG 42 for 17 yards (21-R.Darby).</t>
  </si>
  <si>
    <t>K.Golladay</t>
  </si>
  <si>
    <t>(12:41) 26-S.Barkley left tackle to NYG 44 for 2 yards (96-S.Harris; 99-S.Stephen).</t>
  </si>
  <si>
    <t>(12:05) (Shotgun) 8-D.Jones pass short right to 26-S.Barkley to NYG 45 for 1 yard (99-S.Stephen).</t>
  </si>
  <si>
    <t>(11:15) 8-D.Jones pass short left to 28-D.Booker to DEN 44 for 6 yards (59-M.Reed; 90-D.Williams).</t>
  </si>
  <si>
    <t>(10:34) 26-S.Barkley right tackle to DEN 45 for -1 yards (93-D.Jones).</t>
  </si>
  <si>
    <t>(9:49) (Shotgun) 8-D.Jones pass short middle to 3-S.Shepard to DEN 37 for 8 yards (47-J.Jewell).</t>
  </si>
  <si>
    <t>(9:07) (Shotgun) 8-D.Jones pass deep left to 3-S.Shepard for 37 yards, TOUCHDOWN.</t>
  </si>
  <si>
    <t>(8:56) 5-T.Bridgewater pass short left to 87-N.Fant to DEN 30 for 5 yards (55-R.Ragland).</t>
  </si>
  <si>
    <t>(8:14) (Shotgun) 25-M.Gordon left end to DEN 37 for 7 yards (23-L.Ryan).</t>
  </si>
  <si>
    <t>(7:35) 5-T.Bridgewater pass short left to 87-N.Fant to NYG 38 for 25 yards (24-J.Bradberry, 23-L.Ryan).</t>
  </si>
  <si>
    <t>(6:55) 5-T.Bridgewater pass short left to 33-J.Williams to NYG 42 for -4 yards (23-L.Ryan, 59-L.Carter) [30-D.Holmes].</t>
  </si>
  <si>
    <t>(6:07) (Shotgun) 5-T.Bridgewater pass short right to 10-J.Jeudy to NYG 37 for 5 yards (30-D.Holmes; 24-J.Bradberry).</t>
  </si>
  <si>
    <t>(5:22) (Shotgun) 5-T.Bridgewater pass short left to 10-J.Jeudy pushed ob at NYG 26 for 11 yards (30-D.Holmes). PENALTY on NYG-30-D.Holmes, Unnecessary Roughness, 13 yards, enforced at NYG 26.</t>
  </si>
  <si>
    <t>(4:17) 5-T.Bridgewater pass short left to 85-A.Okwuegbunam to NYG 4 for 6 yards (23-L.Ryan). FUMBLES (23-L.Ryan), RECOVERED by NYG-23-L.Ryan at NYG 4. 23-L.Ryan ran ob at NYG 4 for no gain. The Replay Official reviewed the loose ball recovery ruling, and the play was Upheld. The ruling on the field stands.</t>
  </si>
  <si>
    <t>A.Okwuegbunam</t>
  </si>
  <si>
    <t>(4:05) 28-D.Booker up the middle to NYG 5 for 1 yard (93-D.Jones).</t>
  </si>
  <si>
    <t>(3:22) 8-D.Jones pass incomplete short left to 39-E.Penny.</t>
  </si>
  <si>
    <t>E.Penny</t>
  </si>
  <si>
    <t>(3:18) (Shotgun) 8-D.Jones pass short left to 80-K.Rudolph to NYG 7 for 2 yards (21-R.Darby).</t>
  </si>
  <si>
    <t>K.Rudolph</t>
  </si>
  <si>
    <t>(2:25) (Shotgun) 5-T.Bridgewater pass short middle to 87-N.Fant to DEN 45 for 2 yards (54-B.Martinez).</t>
  </si>
  <si>
    <t>(2:00) (Shotgun) 33-J.Williams right tackle to DEN 45 for no gain (48-T.Crowder; 99-L.Williams).</t>
  </si>
  <si>
    <t>(1:15) (Shotgun) 5-T.Bridgewater pass short middle to 10-J.Jeudy to NYG 49 for 6 yards (54-B.Martinez).</t>
  </si>
  <si>
    <t>(:48) (Shotgun) 5-T.Bridgewater pass short middle to 14-C.Sutton to NYG 35 for 14 yards (23-L.Ryan).</t>
  </si>
  <si>
    <t>(:27) (No Huddle, Shotgun) 5-T.Bridgewater pass short right to 10-J.Jeudy ran ob at NYG 18 for 17 yards.</t>
  </si>
  <si>
    <t>(:19) (Shotgun) 5-T.Bridgewater pass short right to 81-T.Patrick pushed ob at NYG 2 for 16 yards (24-J.Bradberry).</t>
  </si>
  <si>
    <t>(:13) (Shotgun) 5-T.Bridgewater pass short left to 81-T.Patrick for 2 yards, TOUCHDOWN.</t>
  </si>
  <si>
    <t>(15:00) 25-M.Gordon left end pushed ob at DEN 30 for 5 yards (24-J.Bradberry).</t>
  </si>
  <si>
    <t>(14:25) (Shotgun) 5-T.Bridgewater pass incomplete short left to 14-C.Sutton (24-J.Bradberry).</t>
  </si>
  <si>
    <t>(14:20) (Shotgun) 5-T.Bridgewater pass short middle to 1-K.Hamler to DEN 40 for 10 yards (29-X.McKinney).</t>
  </si>
  <si>
    <t>(13:30) 33-J.Williams right tackle to DEN 44 for 4 yards (75-D.Shelton).</t>
  </si>
  <si>
    <t>(12:47) 5-T.Bridgewater pass incomplete deep right to 87-N.Fant (29-X.McKinney).</t>
  </si>
  <si>
    <t>(12:40) (Shotgun) 5-T.Bridgewater pass short left to 85-A.Okwuegbunam to 50 for 6 yards (21-J.Peppers).</t>
  </si>
  <si>
    <t>(11:59) 5-T.Bridgewater pass incomplete deep middle to 1-K.Hamler.</t>
  </si>
  <si>
    <t>(11:50) (Shotgun) 25-M.Gordon right end to NYG 44 for 6 yards (98-A.Johnson).</t>
  </si>
  <si>
    <t>(11:09) (Shotgun) 5-T.Bridgewater pass short middle to 87-N.Fant to NYG 36 for 8 yards (23-L.Ryan).</t>
  </si>
  <si>
    <t>(10:23) 25-M.Gordon left tackle to NYG 30 for 6 yards (48-T.Crowder).</t>
  </si>
  <si>
    <t>(8:50) (Shotgun) 5-T.Bridgewater pass deep left to 10-J.Jeudy to NYG 13 for 20 yards (24-J.Bradberry) [99-L.Williams]. FUMBLES (24-J.Bradberry), RECOVERED by NYG-21-J.Peppers at NYG 14. 21-J.Peppers pushed ob at NYG 16 for 2 yards (33-J.Williams). DEN-10-J.Jeudy was injured during the play.  The Replay Official reviewed the fumble ruling, and the play was REVERSED. (Shotgun) 5-T.Bridgewater pass deep left to 10-J.Jeudy to NYG 13 for 20 yards (24-J.Bradberry) [99-L.Williams]. DEN-10-J.Jeudy was injured during the play.</t>
  </si>
  <si>
    <t>(8:32) 33-J.Williams up the middle to NYG 11 for 2 yards (98-A.Johnson; 55-R.Ragland).</t>
  </si>
  <si>
    <t>(7:44) (Shotgun) 5-T.Bridgewater pass short right to 87-N.Fant to NYG 4 for 7 yards (21-J.Peppers).</t>
  </si>
  <si>
    <t>(6:58) (Shotgun) 5-T.Bridgewater pass short right to 85-A.Okwuegbunam for 4 yards, TOUCHDOWN.</t>
  </si>
  <si>
    <t>(6:48) (Shotgun) 26-S.Barkley left guard to NYG 30 for 5 yards (96-S.Harris).</t>
  </si>
  <si>
    <t>(6:08) (Shotgun) 8-D.Jones pass incomplete short middle to 80-K.Rudolph (45-A.Johnson).</t>
  </si>
  <si>
    <t>(6:03) (Shotgun) 8-D.Jones pass short right to 3-S.Shepard to NYG 45 for 15 yards (31-J.Simmons).</t>
  </si>
  <si>
    <t>(5:19) 26-S.Barkley up the middle to NYG 47 for 2 yards (45-A.Johnson).</t>
  </si>
  <si>
    <t>(4:42) (Shotgun) 8-D.Jones pass incomplete short right to 3-S.Shepard (47-J.Jewell).</t>
  </si>
  <si>
    <t>(4:36) (Shotgun) 8-D.Jones pass short middle to 3-S.Shepard to DEN 33 for 20 yards (23-K.Fuller).</t>
  </si>
  <si>
    <t>(4:13) (No Huddle, Shotgun) 8-D.Jones pass short middle to 86-D.Slayton to DEN 25 for 8 yards (23-K.Fuller).</t>
  </si>
  <si>
    <t>(3:49) (No Huddle, Shotgun) 8-D.Jones pass incomplete short right to 86-D.Slayton.</t>
  </si>
  <si>
    <t>(3:45) (Shotgun) 26-S.Barkley right tackle to DEN 22 for 3 yards (48-A.Mintze; 99-S.Stephen).</t>
  </si>
  <si>
    <t>(2:47) (Shotgun) 25-M.Gordon left end to DEN 15 for 2 yards (75-D.Shelton; 99-L.Williams).</t>
  </si>
  <si>
    <t>(2:07) 5-T.Bridgewater pass incomplete short right to 82-E.Saubert.</t>
  </si>
  <si>
    <t>(2:03) (Shotgun) 5-T.Bridgewater pass deep right to 1-K.Hamler ran ob at DEN 37 for 22 yards [23-L.Ryan].</t>
  </si>
  <si>
    <t>(1:26) 33-J.Williams left end pushed ob at DEN 49 for 12 yards (29-X.McKinney).</t>
  </si>
  <si>
    <t>(:49) 33-J.Williams right tackle to NYG 48 for 3 yards (54-B.Martinez; 22-A.Jackson).</t>
  </si>
  <si>
    <t>(15:00) 25-M.Gordon right guard to NYG 25 for no gain (54-B.Martinez).</t>
  </si>
  <si>
    <t>(13:38) (Shotgun) 5-T.Bridgewater pass short right to 25-M.Gordon to NYG 18 for 13 yards (23-L.Ryan). NYG-23-L.Ryan was injured during the play.</t>
  </si>
  <si>
    <t>(12:44) (Shotgun) 26-S.Barkley left guard to NYG 28 for 3 yards (22-K.Jackson; 96-S.Harris).</t>
  </si>
  <si>
    <t>(11:25) 28-D.Booker left tackle to 50 for 2 yards (45-A.Johnson).</t>
  </si>
  <si>
    <t>(10:10) (Shotgun) 8-D.Jones pass incomplete short left to 86-D.Slayton.</t>
  </si>
  <si>
    <t>(9:27) (Shotgun) 26-S.Barkley left tackle to DEN 36 for 2 yards (90-D.Williams).</t>
  </si>
  <si>
    <t>(8:45) 8-D.Jones pass deep middle to 19-K.Golladay to DEN 19 for 17 yards (21-R.Darby).</t>
  </si>
  <si>
    <t>(8:05) (Shotgun) 8-D.Jones pass incomplete short middle to 26-S.Barkley.</t>
  </si>
  <si>
    <t>(8:01) (Shotgun) 28-D.Booker left guard to DEN 13 for 6 yards (90-D.Williams).</t>
  </si>
  <si>
    <t>(7:12) (Shotgun) 8-D.Jones pass incomplete short right to 26-S.Barkley (23-K.Fuller).</t>
  </si>
  <si>
    <t>(7:08) (No Huddle) 26-S.Barkley right end ran ob at DEN 6 for 1 yard (47-J.Jewell).</t>
  </si>
  <si>
    <t>(6:35) (Shotgun) 8-D.Jones pass incomplete short right to 80-K.Rudolph.</t>
  </si>
  <si>
    <t>(6:30) (Shotgun) 8-D.Jones pass incomplete short right to 19-K.Golladay (23-K.Fuller).</t>
  </si>
  <si>
    <t>(6:25) 33-J.Williams right guard to DEN 8 for 2 yards (20-J.Love).</t>
  </si>
  <si>
    <t>(5:39) 33-J.Williams up the middle to DEN 12 for 4 yards (55-R.Ragland, 24-J.Bradberry).</t>
  </si>
  <si>
    <t>(4:54) 5-T.Bridgewater pass short left to 25-M.Gordon pushed ob at DEN 15 for 3 yards (24-J.Bradberry). PENALTY on NYG-51-A.Ojulari, Roughing the Passer, 15 yards, enforced at DEN 15.</t>
  </si>
  <si>
    <t>(4:48) 25-M.Gordon up the middle for 70 yards, TOUCHDOWN.</t>
  </si>
  <si>
    <t>(4:29) (Shotgun) 8-D.Jones pass short left to 19-K.Golladay to DEN 38 for 14 yards (21-R.Darby).</t>
  </si>
  <si>
    <t>(4:05) (No Huddle, Shotgun) 8-D.Jones pass short middle to 80-K.Rudolph to DEN 32 for 6 yards (23-K.Fuller).</t>
  </si>
  <si>
    <t>(3:40) (No Huddle, Shotgun) 8-D.Jones pass deep middle to 19-K.Golladay to DEN 16 for 16 yards (21-R.Darby).</t>
  </si>
  <si>
    <t>(3:18) (No Huddle, Shotgun) 8-D.Jones pass incomplete deep middle to 80-K.Rudolph.</t>
  </si>
  <si>
    <t>(3:14) (Shotgun) 8-D.Jones pass incomplete short left to 86-D.Slayton (21-R.Darby).</t>
  </si>
  <si>
    <t>(3:01) (Shotgun) 8-D.Jones pass incomplete deep left to 19-K.Golladay. Penalty on NYG-71-W.Hernandez, Illegal Use of Hands, declined.</t>
  </si>
  <si>
    <t>(2:55) 33-J.Williams left tackle to DEN 24 for 3 yards (55-R.Ragland; 22-A.Jackson).</t>
  </si>
  <si>
    <t>(2:49) 33-J.Williams right end to DEN 23 for -1 yards (21-J.Peppers).</t>
  </si>
  <si>
    <t>(2:04) 33-J.Williams up the middle to DEN 25 for 2 yards (53-O.Ximines; 55-R.Ragland).</t>
  </si>
  <si>
    <t>(1:49) (Shotgun) 8-D.Jones pass short middle to 3-S.Shepard to DEN 48 for 16 yards (31-J.Simmons).</t>
  </si>
  <si>
    <t>(1:28) (No Huddle, Shotgun) 8-D.Jones pass short right to 37-G.Brightwell to DEN 42 for 6 yards (31-J.Simmons).</t>
  </si>
  <si>
    <t>G.Brightwell</t>
  </si>
  <si>
    <t>(1:08) (No Huddle, Shotgun) 8-D.Jones pass short left to 3-S.Shepard to DEN 33 for 9 yards (29-B.Callahan).</t>
  </si>
  <si>
    <t>(:48) (No Huddle, Shotgun) 8-D.Jones pass short right to 86-D.Slayton to DEN 18 for 15 yards (23-K.Fuller).</t>
  </si>
  <si>
    <t>(:26) (Shotgun) 8-D.Jones pass short left to 3-S.Shepard to DEN 10 for 8 yards (29-B.Callahan).</t>
  </si>
  <si>
    <t>(:04) (No Huddle, Shotgun) 8-D.Jones pass short left to 18-C.Board pushed ob at DEN 4 for 6 yards (21-R.Darby).</t>
  </si>
  <si>
    <t>C.Board</t>
  </si>
  <si>
    <t>(:01) (Shotgun) 8-D.Jones up the middle for 4 yards, TOUCHDOWN.</t>
  </si>
  <si>
    <t>D.Jones</t>
  </si>
  <si>
    <t>(15:00) 41-A.Kamara right end to NO 26 for 1 yard (59-D.Campbell).</t>
  </si>
  <si>
    <t>A.Kamara</t>
  </si>
  <si>
    <t>(14:28) (Shotgun) 2-J.Winston pass short right to 1-M.Callaway to NO 40 for 14 yards (23-J.Alexander).</t>
  </si>
  <si>
    <t>M.Callaway</t>
  </si>
  <si>
    <t>(13:10) 41-A.Kamara left tackle to GB 44 for 5 yards (91-P.Smith).</t>
  </si>
  <si>
    <t>(11:52) 41-A.Kamara left end to GB 26 for 3 yards (51-K.Barnes).</t>
  </si>
  <si>
    <t>(11:16) (Shotgun) 2-J.Winston pass incomplete short middle to 82-A.Trautman [91-P.Smith].</t>
  </si>
  <si>
    <t>A.Trautman</t>
  </si>
  <si>
    <t>(11:11) (Shotgun) 2-J.Winston pass incomplete deep right to 1-M.Callaway.</t>
  </si>
  <si>
    <t>(11:00) 33-A.Jones up the middle to GB 24 for -1 yards (92-M.Davenport).</t>
  </si>
  <si>
    <t>A.Jones</t>
  </si>
  <si>
    <t>(10:17) (Shotgun) 12-Aa.Rodgers pass short left to 17-D.Adams to GB 28 for 4 yards (5-K.Alexander).</t>
  </si>
  <si>
    <t>D.Adams</t>
  </si>
  <si>
    <t>(9:33) (Shotgun) 12-Aa.Rodgers pass short right to 33-A.Jones pushed ob at GB 34 for 6 yards (5-K.Alexander, 23-M.Lattimore).</t>
  </si>
  <si>
    <t>(8:53) (Shotgun) 12-Aa.Rodgers pass short left to 83-M.Valdes-Scantling to GB 37 for 3 yards (22-C.Gardner-Johnson).</t>
  </si>
  <si>
    <t>M.Valdes-Scantling</t>
  </si>
  <si>
    <t>(8:17) 33-A.Jones left tackle to GB 38 for 1 yard (95-A.Huggins).</t>
  </si>
  <si>
    <t>(7:33) 12-Aa.Rodgers pass incomplete short right to 85-R.Tonyan.</t>
  </si>
  <si>
    <t>R.Tonyan</t>
  </si>
  <si>
    <t>(7:09) 41-A.Kamara right end to NO 27 for 3 yards (91-P.Smith; 96-K.Keke).</t>
  </si>
  <si>
    <t>(6:33) (Shotgun) 34-T.Jones up the middle to NO 33 for 6 yards (31-A.Amos).</t>
  </si>
  <si>
    <t>T.Jones</t>
  </si>
  <si>
    <t>(5:57) 7-T.Hill up the middle to NO 35 for 2 yards (51-K.Barnes).</t>
  </si>
  <si>
    <t>(5:17) (Shotgun) 2-J.Winston pass short right to 41-A.Kamara pushed ob at NO 38 for 3 yards (31-A.Amos).</t>
  </si>
  <si>
    <t>(4:48) 41-A.Kamara right guard to NO 46 for 8 yards (23-J.Alexander; 31-A.Amos).</t>
  </si>
  <si>
    <t>(4:10) 2-J.Winston pass deep left to 11-D.Harris ran ob at GB 37 for 17 yards.</t>
  </si>
  <si>
    <t>(3:27) 34-T.Jones left end to GB 35 for 2 yards (95-T.Lancaster; 97-K.Clark).</t>
  </si>
  <si>
    <t>(1:58) (Shotgun) 34-T.Jones up the middle to GB 20 for 5 yards (94-D.Lowry).</t>
  </si>
  <si>
    <t>(1:18) 41-A.Kamara up the middle to GB 17 for 3 yards (95-T.Lancaster).</t>
  </si>
  <si>
    <t>(:38) (Shotgun) 2-J.Winston pass short left to 41-A.Kamara pushed ob at GB 15 for 2 yards (59-D.Campbell).</t>
  </si>
  <si>
    <t>(:03) 34-T.Jones right end to GB 6 for 9 yards (51-K.Barnes).</t>
  </si>
  <si>
    <t>(15:00) 7-T.Hill pass short right to 34-T.Jones pushed ob at GB 3 for 3 yards (23-J.Alexander).</t>
  </si>
  <si>
    <t>(14:24) (Shotgun) 2-J.Winston pass short middle to 41-A.Kamara for 3 yards, TOUCHDOWN.</t>
  </si>
  <si>
    <t>(14:18) 28-A.Dillon up the middle to GB 31 for 6 yards (53-Z.Baun).</t>
  </si>
  <si>
    <t>A.Dillon</t>
  </si>
  <si>
    <t>(13:36) (Shotgun) 28-A.Dillon right guard to GB 37 for 6 yards (92-M.Davenport; 56-D.Davis).</t>
  </si>
  <si>
    <t>(12:07) (Shotgun) 12-Aa.Rodgers pass short right to 17-D.Adams to GB 33 for 7 yards (56-D.Davis).</t>
  </si>
  <si>
    <t>(11:22) (Shotgun) 12-Aa.Rodgers pass incomplete deep right to 83-M.Valdes-Scantling.</t>
  </si>
  <si>
    <t>(11:07) 2-J.Winston pass short right to 82-A.Trautman to NO 28 for 8 yards (97-K.Clark).</t>
  </si>
  <si>
    <t>(10:28) 34-T.Jones left guard to NO 33 for 5 yards (59-D.Campbell).</t>
  </si>
  <si>
    <t>(9:56) 34-T.Jones right guard to NO 42 for 9 yards (31-A.Amos).</t>
  </si>
  <si>
    <t>(9:16) 34-T.Jones up the middle to NO 45 for 3 yards (94-D.Lowry).</t>
  </si>
  <si>
    <t>(8:32) 41-A.Kamara left end ran ob at GB 44 for 11 yards (51-K.Barnes).</t>
  </si>
  <si>
    <t>(7:54) 41-A.Kamara right guard to GB 43 for 1 yard (55-Z.Smith).</t>
  </si>
  <si>
    <t>(6:41) (Shotgun) 41-A.Kamara up the middle to GB 47 for 1 yard (97-K.Clark; 51-K.Barnes).</t>
  </si>
  <si>
    <t>(5:56) (Shotgun) 41-A.Kamara right tackle to GB 41 for 6 yards (59-D.Campbell).</t>
  </si>
  <si>
    <t>(5:08) (Shotgun) 2-J.Winston pass short right to 83-J.Johnson to GB 29 for 12 yards (23-J.Alexander; 26-D.Savage).</t>
  </si>
  <si>
    <t>J.Johnson</t>
  </si>
  <si>
    <t>(4:22) 41-A.Kamara right tackle to GB 23 for 6 yards (31-A.Amos).</t>
  </si>
  <si>
    <t>(3:49) 41-A.Kamara left tackle pushed ob at GB 9 for 14 yards (20-K.King).</t>
  </si>
  <si>
    <t>(3:07) 2-J.Winston pass short right to 88-T.Montgomery pushed ob at GB 4 for 5 yards (39-C.Sullivan).</t>
  </si>
  <si>
    <t>T.Montgomery</t>
  </si>
  <si>
    <t>(2:29) 41-A.Kamara up the middle to GB 2 for 2 yards (59-D.Campbell; 94-D.Lowry).</t>
  </si>
  <si>
    <t>(2:00) (Shotgun) 7-T.Hill right guard to GB 3 for -1 yards (31-A.Amos; 96-K.Keke).</t>
  </si>
  <si>
    <t>(1:14) 2-J.Winston pass short middle to 83-J.Johnson for 1 yard, TOUCHDOWN [52-R.Gary].</t>
  </si>
  <si>
    <t>(1:07) (Shotgun) 12-Aa.Rodgers pass short middle to 13-A.Lazard to GB 39 for 14 yards (29-P.Adebo).</t>
  </si>
  <si>
    <t>A.Lazard</t>
  </si>
  <si>
    <t>(:48) (No Huddle, Shotgun) 12-Aa.Rodgers pass incomplete short right to 13-A.Lazard.</t>
  </si>
  <si>
    <t>(:45) (Shotgun) 12-Aa.Rodgers pass short left to 83-M.Valdes-Scantling to GB 43 for 4 yards (23-M.Lattimore).</t>
  </si>
  <si>
    <t>(:16) (Shotgun) 12-Aa.Rodgers pass deep right to 17-D.Adams to NO 21 for 31 yards (23-M.Lattimore).</t>
  </si>
  <si>
    <t>(:07) (Shotgun) 12-Aa.Rodgers pass incomplete short left to 85-R.Tonyan.</t>
  </si>
  <si>
    <t>(14:57) 33-A.Jones right end to GB 33 for 3 yards (31-D.Trufant). GB-81-J.Deguara was injured during the play. He is Out.</t>
  </si>
  <si>
    <t>(14:24) (Shotgun) 12-Aa.Rodgers pass short middle to 83-M.Valdes-Scantling to GB 43 for 10 yards (43-M.Williams).</t>
  </si>
  <si>
    <t>(13:41) 12-Aa.Rodgers pass short left to 89-M.Lewis to NO 38 for 19 yards (29-P.Adebo).</t>
  </si>
  <si>
    <t>M.Lewis</t>
  </si>
  <si>
    <t>(12:51) (Shotgun) 12-Aa.Rodgers pass incomplete deep left to 83-M.Valdes-Scantling.</t>
  </si>
  <si>
    <t>(12:43) (Shotgun) 12-Aa.Rodgers pass short left to 33-A.Jones pushed ob at NO 31 for 7 yards (27-M.Jenkins) [95-A.Huggins].</t>
  </si>
  <si>
    <t>(12:03) (Shotgun) 12-Aa.Rodgers pass incomplete deep right to 83-M.Valdes-Scantling.</t>
  </si>
  <si>
    <t>(11:50) 12-Aa.Rodgers pass short right to 17-D.Adams to NO 17 for 8 yards (53-Z.Baun).</t>
  </si>
  <si>
    <t>(11:10) 12-Aa.Rodgers pass short middle to 85-R.Tonyan to NO 12 for 5 yards (70-C.Ringo).</t>
  </si>
  <si>
    <t>(10:22) (Shotgun) 33-A.Jones up the middle to NO 9 for 3 yards (53-Z.Baun).</t>
  </si>
  <si>
    <t>(9:41) (Shotgun) 12-Aa.Rodgers pass short left intended for 17-D.Adams INTERCEPTED by 29-P.Adebo [70-C.Ringo] at NO 7. 29-P.Adebo to NO 40 for 33 yards (74-E.Jenkins).</t>
  </si>
  <si>
    <t>(9:30) 2-J.Winston pass short middle to 82-A.Trautman to NO 46 for 6 yards (51-K.Barnes) [52-R.Gary].</t>
  </si>
  <si>
    <t>(8:57) 41-A.Kamara right tackle to NO 49 for 3 yards (97-K.Clark).</t>
  </si>
  <si>
    <t>(8:16) 2-J.Winston up the middle to GB 49 for 2 yards (94-D.Lowry).</t>
  </si>
  <si>
    <t>J.Winston</t>
  </si>
  <si>
    <t>(7:12) (Shotgun) 2-J.Winston pass short middle to 82-A.Trautman to 50 for 4 yards (51-K.Barnes).</t>
  </si>
  <si>
    <t>(6:32) (Shotgun) 2-J.Winston pass incomplete short right to 41-A.Kamara.</t>
  </si>
  <si>
    <t>(6:27) (Shotgun) 2-J.Winston pass incomplete short left to 82-A.Trautman (21-E.Stokes).</t>
  </si>
  <si>
    <t>(6:11) (Shotgun) 12-Aa.Rodgers pass incomplete short middle to 83-M.Valdes-Scantling [90-T.Kpassagnon].</t>
  </si>
  <si>
    <t>(5:36) 28-A.Dillon up the middle to GB 8 for 5 yards (56-D.Davis; 99-S.Tuttle).</t>
  </si>
  <si>
    <t>(4:51) (Shotgun) 12-Aa.Rodgers pass deep middle intended for 83-M.Valdes-Scantling INTERCEPTED by 43-M.Williams at NO 35. 43-M.Williams pushed ob at GB 12 for 53 yards (74-E.Jenkins).</t>
  </si>
  <si>
    <t>(4:33) 41-A.Kamara left guard to GB 11 for 1 yard (91-P.Smith).</t>
  </si>
  <si>
    <t>(3:53) 41-A.Kamara left tackle to GB 10 for 1 yard (91-P.Smith).</t>
  </si>
  <si>
    <t>(3:14) (Shotgun) 2-J.Winston pass short middle to 80-C.Hogan for 10 yards, TOUCHDOWN.</t>
  </si>
  <si>
    <t>C.Hogan</t>
  </si>
  <si>
    <t>(3:00) 33-A.Jones left end to GB 16 for 3 yards (56-D.Davis).</t>
  </si>
  <si>
    <t>(2:28) (Shotgun) 12-Aa.Rodgers pass short middle to 17-D.Adams to GB 22 for 6 yards (26-P.Williams).</t>
  </si>
  <si>
    <t>(1:42) 12-Aa.Rodgers pass incomplete short right to 17-D.Adams (23-M.Lattimore).</t>
  </si>
  <si>
    <t>(1:35) 2-J.Winston pass incomplete short right to 82-A.Trautman.</t>
  </si>
  <si>
    <t>(1:29) 41-A.Kamara right guard to GB 20 for 1 yard (97-K.Clark).</t>
  </si>
  <si>
    <t>(:34) 41-A.Kamara right guard to GB 8 for 2 yards (93-T.Slaton).</t>
  </si>
  <si>
    <t>(15:00) (Shotgun) 2-J.Winston pass short left to 83-J.Johnson for 8 yards, TOUCHDOWN.</t>
  </si>
  <si>
    <t>(14:48) (Shotgun) 12-Aa.Rodgers pass short left to 13-A.Lazard to GB 27 for 2 yards (27-M.Jenkins).</t>
  </si>
  <si>
    <t>(14:19) (Shotgun) 12-Aa.Rodgers pass short left to 28-A.Dillon to GB 34 for 7 yards (95-A.Huggins).</t>
  </si>
  <si>
    <t>(13:23) (Shotgun) 12-Aa.Rodgers pass incomplete short right to 28-A.Dillon. Penalty on GB-62-L.Patrick, Offensive Holding, declined.</t>
  </si>
  <si>
    <t>(13:00) 41-A.Kamara up the middle to NO 41 for 7 yards (93-T.Slaton).</t>
  </si>
  <si>
    <t>(12:18) 41-A.Kamara right guard to NO 45 for 4 yards (91-P.Smith).</t>
  </si>
  <si>
    <t>(11:42) 34-T.Jones left end to NO 45 for no gain (59-D.Campbell).</t>
  </si>
  <si>
    <t>(10:55) 2-J.Winston pass deep left to 11-D.Harris for 55 yards, TOUCHDOWN.</t>
  </si>
  <si>
    <t>(10:46) 28-A.Dillon left end to GB 27 for 2 yards (90-T.Kpassagnon).</t>
  </si>
  <si>
    <t>(10:00) 32-K.Hill left end to GB 28 for 1 yard (97-M.Roach).</t>
  </si>
  <si>
    <t>K.Hill</t>
  </si>
  <si>
    <t>(9:16) (Shotgun) 10-J.Love pass short left to 8-Am.Rodgers to GB 47 for 19 yards (53-Z.Baun).</t>
  </si>
  <si>
    <t>Am.Rodgers</t>
  </si>
  <si>
    <t>(8:33) (Shotgun) 32-K.Hill up the middle to GB 49 for 2 yards (53-Z.Baun).</t>
  </si>
  <si>
    <t>(7:58) 10-J.Love pass short left to 85-R.Tonyan pushed ob at NO 48 for 3 yards (27-M.Jenkins).</t>
  </si>
  <si>
    <t>(7:18) (Shotgun) 10-J.Love pass incomplete deep left to 86-M.Taylor.</t>
  </si>
  <si>
    <t>M.Taylor</t>
  </si>
  <si>
    <t>(7:01) 34-T.Jones up the middle to NO 18 for 2 yards (24-I.Yiadom).</t>
  </si>
  <si>
    <t>(6:17) 34-T.Jones left guard to NO 24 for 6 yards (31-A.Amos).</t>
  </si>
  <si>
    <t>(5:03) (Shotgun) 34-T.Jones right tackle to NO 17 for 3 yards (42-O.Burks).</t>
  </si>
  <si>
    <t>(3:57) 32-K.Hill left end to GB 38 for 1 yard (95-A.Huggins; 99-S.Tuttle).</t>
  </si>
  <si>
    <t>(3:14) 10-J.Love pass deep left to 18-R.Cobb ran ob at NO 30 for 32 yards (22-C.Gardner-Johnson).</t>
  </si>
  <si>
    <t>R.Cobb</t>
  </si>
  <si>
    <t>(3:05) 18-R.Cobb right end pushed ob at NO 29 for 1 yard (38-J.Heath).</t>
  </si>
  <si>
    <t>(2:59) (Shotgun) 10-J.Love pass incomplete deep left to 13-A.Lazard (26-P.Williams).</t>
  </si>
  <si>
    <t>(2:53) (Shotgun) 32-K.Hill right tackle to NO 21 for 8 yards (38-J.Heath).</t>
  </si>
  <si>
    <t>(2:10) (Shotgun) 32-K.Hill up the middle to NO 19 for 2 yards (70-C.Ringo; 50-A.Dowell).</t>
  </si>
  <si>
    <t>(2:00) (Shotgun) 10-J.Love pass short left to 86-M.Taylor pushed ob at NO 12 for 7 yards (48-J.Gray).</t>
  </si>
  <si>
    <t>(1:55) (No Huddle, Shotgun) 10-J.Love pass short left to 86-M.Taylor to NO 5 for 7 yards (29-P.Adebo; 48-J.Gray).</t>
  </si>
  <si>
    <t>(15:00) (Shotgun) 2-M.Ingram left guard to HOU 31 for 6 yards (54-D.Wilson; 41-J.Allen).</t>
  </si>
  <si>
    <t>M.Ingram</t>
  </si>
  <si>
    <t>(14:30) (Shotgun) 5-Ty.Taylor pass incomplete short right to 13-B.Cooks (26-S.Griffin).</t>
  </si>
  <si>
    <t>B.Cooks</t>
  </si>
  <si>
    <t>(14:25) (Shotgun) 5-Ty.Taylor pass incomplete short right to 12-N.Collins.</t>
  </si>
  <si>
    <t>N.Collins</t>
  </si>
  <si>
    <t>(14:01) 16-T.Lawrence pass incomplete short right to 17-D.Chark.</t>
  </si>
  <si>
    <t>D.Chark</t>
  </si>
  <si>
    <t>(13:57) (Shotgun) 16-T.Lawrence pass short middle to 10-L.Shenault pushed ob at JAX 29 for 13 yards (58-C.Kirksey).</t>
  </si>
  <si>
    <t>L.Shenault</t>
  </si>
  <si>
    <t>(13:41) 2-M.Ingram right tackle to HOU 22 for 6 yards (41-J.Allen).</t>
  </si>
  <si>
    <t>(13:11) (Shotgun) 2-M.Ingram up the middle to HOU 27 for 5 yards (44-M.Jack).</t>
  </si>
  <si>
    <t>(12:38) 5-Ty.Taylor pass incomplete deep right to 85-P.Brown [95-R.Robertson-Harris].</t>
  </si>
  <si>
    <t>P.Brown</t>
  </si>
  <si>
    <t>(12:05) 5-Ty.Taylor pass short right to 85-P.Brown pushed ob at HOU 44 for 10 yards (5-R.Ford).</t>
  </si>
  <si>
    <t>(10:51) (Shotgun) 5-Ty.Taylor pass short middle to 89-D.Amendola to 50 for 8 yards (32-T.Campbell).</t>
  </si>
  <si>
    <t>D.Amendola</t>
  </si>
  <si>
    <t>(10:17) (Shotgun) 5-Ty.Taylor pass short right to 89-D.Amendola to JAX 43 for 7 yards (32-T.Campbell).</t>
  </si>
  <si>
    <t>(9:38) (Shotgun) 2-M.Ingram left tackle to JAX 44 for -1 yards (2-R.Jenkins, 6-J.Ward).</t>
  </si>
  <si>
    <t>(8:56) (Shotgun) 31-D.Johnson right guard to JAX 42 for 2 yards (90-M.Brown, 5-R.Ford).</t>
  </si>
  <si>
    <t>D.Johnson</t>
  </si>
  <si>
    <t>(8:18) (Shotgun) 5-Ty.Taylor pass deep left to 13-B.Cooks to JAX 2 for 40 yards (2-R.Jenkins).</t>
  </si>
  <si>
    <t>(7:18) (Shotgun) 5-Ty.Taylor pass incomplete short middle to 30-P.Lindsay.</t>
  </si>
  <si>
    <t>P.Lindsay</t>
  </si>
  <si>
    <t>(7:16) (Shotgun) 2-M.Ingram right guard to JAX 1 for 1 yard (42-A.Wingard, 45-K.Chaisson).</t>
  </si>
  <si>
    <t>(6:43) 64-J.McCray reported in as eligible.  2-M.Ingram left tackle for 1 yard, TOUCHDOWN.</t>
  </si>
  <si>
    <t>(6:39) (Shotgun) 16-T.Lawrence pass deep right to 11-M.Jones to HOU 42 for 33 yards (20-Ju.Reid).</t>
  </si>
  <si>
    <t>M.Jones</t>
  </si>
  <si>
    <t>(5:27) 16-T.Lawrence pass short middle to 11-M.Jones to HOU 37 for 15 yards (51-K.Grugier-Hill).</t>
  </si>
  <si>
    <t>(4:51) (Shotgun) 16-T.Lawrence pass incomplete short middle to 80-J.O'Shaughnessy.</t>
  </si>
  <si>
    <t>J.O'Shaughnessy</t>
  </si>
  <si>
    <t>(4:48) (Shotgun) 16-T.Lawrence pass incomplete short right to 17-D.Chark.</t>
  </si>
  <si>
    <t>(4:39) (Shotgun) 5-Ty.Taylor pass short middle to 18-C.Conley to JAX 38 for 17 yards (42-A.Wingard; 54-D.Wilson).</t>
  </si>
  <si>
    <t>C.Conley</t>
  </si>
  <si>
    <t>(4:04) (Shotgun) 5-Ty.Taylor pass short left to 85-P.Brown to JAX 13 for 25 yards (93-T.Bryan) [41-J.Allen].</t>
  </si>
  <si>
    <t>(3:15) (Shotgun) 2-M.Ingram left tackle to JAX 7 for 6 yards (42-A.Wingard).</t>
  </si>
  <si>
    <t>(2:34) (Shotgun) 5-Ty.Taylor pass incomplete short left to 31-D.Johnson.</t>
  </si>
  <si>
    <t>(2:30) (Shotgun) 5-Ty.Taylor pass short left to 31-D.Johnson for 7 yards, TOUCHDOWN.</t>
  </si>
  <si>
    <t>(2:25) (Shotgun) 16-T.Lawrence pass short left to 10-L.Shenault to JAX 33 for 8 yards (26-V.Hargreaves, 23-E.Murray).</t>
  </si>
  <si>
    <t>(1:54) (Shotgun) 16-T.Lawrence pass short right to 10-L.Shenault to JAX 36 for 3 yards (25-D.King; 58-C.Kirksey).</t>
  </si>
  <si>
    <t>(1:20) 24-C.Hyde left guard to JAX 45 for 9 yards (23-E.Murray). PENALTY on JAX-17-D.Chark, Offensive Holding, 10 yards, enforced at JAX 40.</t>
  </si>
  <si>
    <t>C.Hyde</t>
  </si>
  <si>
    <t>(:49) (Shotgun) 16-T.Lawrence pass short left to 10-L.Shenault to JAX 29 for -1 yards (58-C.Kirksey, 26-V.Hargreaves).</t>
  </si>
  <si>
    <t>(:02) (Shotgun) 16-T.Lawrence pass incomplete short left to 11-M.Jones.</t>
  </si>
  <si>
    <t>(15:00) (Shotgun) 16-T.Lawrence pass deep middle to 17-D.Chark to HOU 44 for 27 yards (26-V.Hargreaves, 20-Ju.Reid).</t>
  </si>
  <si>
    <t>(14:21) 24-C.Hyde right guard to HOU 31 for 13 yards (96-V.Taylor).</t>
  </si>
  <si>
    <t>(13:59) (No Huddle) 24-C.Hyde up the middle to HOU 30 for 1 yard (59-W.Mercilus; 41-Z.Cunningham).</t>
  </si>
  <si>
    <t>(13:17) 16-T.Lawrence pass incomplete short middle to 17-D.Chark.</t>
  </si>
  <si>
    <t>(13:06) 25-J.Robinson up the middle to HOU 22 for 3 yards (58-C.Kirksey, 96-V.Taylor).</t>
  </si>
  <si>
    <t>J.Robinson</t>
  </si>
  <si>
    <t>(12:25) 16-T.Lawrence pass deep left to 84-C.Manhertz for 22 yards, TOUCHDOWN.</t>
  </si>
  <si>
    <t>C.Manhertz</t>
  </si>
  <si>
    <t>(12:15) (Shotgun) 30-P.Lindsay left guard to HOU 27 for 3 yards (95-R.Robertson-Harris; 54-D.Wilson).</t>
  </si>
  <si>
    <t>(11:37) (Shotgun) 5-Ty.Taylor pass deep left to 13-B.Cooks pushed ob at JAX 49 for 24 yards (23-C.Henderson).</t>
  </si>
  <si>
    <t>(11:11) 30-P.Lindsay right guard to JAX 41 for 8 yards (54-D.Wilson).</t>
  </si>
  <si>
    <t>(10:31) (Shotgun) 5-Ty.Taylor pass short right to 13-B.Cooks pushed ob at JAX 29 for 12 yards (26-S.Griffin).</t>
  </si>
  <si>
    <t>(9:57) (Shotgun) 30-P.Lindsay right guard to JAX 27 for 2 yards (54-D.Wilson; 95-R.Robertson-Harris).</t>
  </si>
  <si>
    <t>(8:57) (Shotgun) 5-Ty.Taylor pass short middle to 18-C.Conley to JAX 22 for 10 yards (44-M.Jack; 54-D.Wilson).</t>
  </si>
  <si>
    <t>(8:15) (Shotgun) 5-Ty.Taylor pass incomplete short left to 28-R.Burkhead (2-R.Jenkins).</t>
  </si>
  <si>
    <t>R.Burkhead</t>
  </si>
  <si>
    <t>(8:07) 10-L.Shenault left end pushed ob at JAX 34 for 9 yards (20-Ju.Reid). Reverse</t>
  </si>
  <si>
    <t>(7:38) (No Huddle) 25-J.Robinson left end to JAX 40 for 6 yards (59-W.Mercilus).</t>
  </si>
  <si>
    <t>(6:59) 25-J.Robinson right tackle to JAX 47 for 7 yards (39-T.Mitchell).</t>
  </si>
  <si>
    <t>(6:18) (Shotgun) 25-J.Robinson right end pushed ob at HOU 47 for 6 yards (23-E.Murray).</t>
  </si>
  <si>
    <t>(5:35) (Shotgun) 16-T.Lawrence pass short middle to 11-M.Jones to 50 for 7 yards (25-D.King).</t>
  </si>
  <si>
    <t>(4:54) (Shotgun) 16-T.Lawrence pass deep left intended for 19-D.Smith INTERCEPTED by 20-Ju.Reid at HOU 31. 20-Ju.Reid to JAX 48 for 21 yards (25-J.Robinson).</t>
  </si>
  <si>
    <t>D.Smith</t>
  </si>
  <si>
    <t>(4:42) (Shotgun) 2-M.Ingram right guard to JAX 44 for 4 yards (95-R.Robertson-Harris).</t>
  </si>
  <si>
    <t>(4:05) (Shotgun) 2-M.Ingram left tackle to JAX 40 for 4 yards (90-M.Brown; 52-D.Hamilton).</t>
  </si>
  <si>
    <t>(3:37) (Shotgun) 5-Ty.Taylor pass incomplete deep left to 2-M.Ingram [93-T.Bryan].</t>
  </si>
  <si>
    <t>(3:21) (Shotgun) 16-T.Lawrence pass short left to 12-T.Johnson pushed ob at JAX 13 for 6 yards (20-Ju.Reid; 51-K.Grugier-Hill).</t>
  </si>
  <si>
    <t>(2:32) (Shotgun) 16-T.Lawrence pass deep left intended for 17-D.Chark INTERCEPTED by 26-V.Hargreaves at JAX 25. 26-V.Hargreaves pushed ob at JAX 7 for 18 yards (25-J.Robinson).</t>
  </si>
  <si>
    <t>(2:17) 2-M.Ingram right tackle to JAX 6 for 1 yard (90-M.Brown).</t>
  </si>
  <si>
    <t>(1:55) (Shotgun) 2-M.Ingram right tackle to JAX 2 for 1 yard (26-S.Griffin; 44-M.Jack).</t>
  </si>
  <si>
    <t>(1:13) (Shotgun) 5-Ty.Taylor pass incomplete short left to 88-J.Akins.</t>
  </si>
  <si>
    <t>J.Akins</t>
  </si>
  <si>
    <t>(:59) (Shotgun) 16-T.Lawrence pass incomplete short middle to 17-D.Chark (41-Z.Cunningham).</t>
  </si>
  <si>
    <t>(:55) (Shotgun) 16-T.Lawrence pass incomplete short left to 80-J.O'Shaughnessy.</t>
  </si>
  <si>
    <t>(:51) (Shotgun) 16-T.Lawrence pass incomplete short left to 25-J.Robinson.</t>
  </si>
  <si>
    <t>(:37) (Shotgun) 5-Ty.Taylor pass short right to 89-D.Amendola to HOU 38 for 7 yards. The Replay Official reviewed the pass completion ruling, and the play was Upheld. The ruling on the field stands.</t>
  </si>
  <si>
    <t>(:30) (Shotgun) 5-Ty.Taylor pass short right to 31-D.Johnson pushed ob at HOU 40 for 2 yards (5-R.Ford) [6-J.Ward].</t>
  </si>
  <si>
    <t>(:25) (Shotgun) 5-Ty.Taylor pass deep middle to 13-B.Cooks to JAX 8 for 52 yards (26-S.Griffin).</t>
  </si>
  <si>
    <t>(:12) (Shotgun) 5-Ty.Taylor pass short middle to 89-D.Amendola for 8 yards, TOUCHDOWN.</t>
  </si>
  <si>
    <t>(15:00) 24-C.Hyde left guard to JAX 30 for 5 yards (97-M.Collins). HOU-20-Ju.Reid was injured during the play. His return is Probable.</t>
  </si>
  <si>
    <t>(14:34) (Shotgun) 24-C.Hyde right tackle to JAX 30 for no gain (41-Z.Cunningham).</t>
  </si>
  <si>
    <t>(13:51) (Shotgun) 16-T.Lawrence pass incomplete short right to 10-L.Shenault.</t>
  </si>
  <si>
    <t>(13:39) (Shotgun) 30-P.Lindsay up the middle to HOU 31 for 3 yards (90-M.Brown).</t>
  </si>
  <si>
    <t>(12:57) 2-M.Ingram right tackle to HOU 34 for 3 yards (45-K.Chaisson, 52-D.Hamilton).</t>
  </si>
  <si>
    <t>(12:15) (Shotgun) 5-Ty.Taylor pass short right to 12-N.Collins to HOU 41 for 7 yards (26-S.Griffin).</t>
  </si>
  <si>
    <t>(11:46) (Shotgun) 5-Ty.Taylor pass short right to 31-D.Johnson pushed ob at 50 for 9 yards (2-R.Jenkins).</t>
  </si>
  <si>
    <t>(11:13) 2-M.Ingram left tackle to 50 for no gain (90-M.Brown; 41-J.Allen).</t>
  </si>
  <si>
    <t>(10:38) (Shotgun) 2-M.Ingram up the middle to 50 for no gain (44-M.Jack).</t>
  </si>
  <si>
    <t>(9:47) (Shotgun) 16-T.Lawrence pass incomplete short right to 17-D.Chark.</t>
  </si>
  <si>
    <t>(9:41) (Shotgun) 25-J.Robinson up the middle to JAX 14 for 3 yards (54-J.Martin).</t>
  </si>
  <si>
    <t>(9:00) (Shotgun) 16-T.Lawrence pass short right to 25-J.Robinson to JAX 19 for 5 yards (41-Z.Cunningham; 50-J.Jenkins) [90-R.Blacklock].</t>
  </si>
  <si>
    <t>(8:08) 31-D.Johnson left guard to HOU 37 for 5 yards (44-M.Jack, 90-M.Brown).</t>
  </si>
  <si>
    <t>(7:35) (Shotgun) 30-P.Lindsay left end pushed ob at HOU 40 for 3 yards (23-C.Henderson).</t>
  </si>
  <si>
    <t>(6:56) (Shotgun) 31-D.Johnson up the middle to HOU 43 for 3 yards (44-M.Jack; 6-J.Ward).</t>
  </si>
  <si>
    <t>(6:19) 5-Ty.Taylor pass short right to 85-P.Brown to HOU 46 for 3 yards (2-R.Jenkins).</t>
  </si>
  <si>
    <t>(5:47) (Shotgun) 2-M.Ingram left tackle to JAX 43 for 11 yards (2-R.Jenkins).</t>
  </si>
  <si>
    <t>(5:13) (Shotgun) 2-M.Ingram right guard to JAX 39 for 4 yards (42-A.Wingard).</t>
  </si>
  <si>
    <t>(4:39) (Shotgun) 2-M.Ingram up the middle to JAX 34 for 5 yards (90-M.Brown).</t>
  </si>
  <si>
    <t>(4:02) 5-Ty.Taylor pass deep middle to 85-P.Brown to JAX 5 for 29 yards (42-A.Wingard) [2-R.Jenkins].</t>
  </si>
  <si>
    <t>(3:28) (Shotgun) Direct snap to 2-M.Ingram.  30-P.Lindsay left end for 5 yards, TOUCHDOWN.</t>
  </si>
  <si>
    <t>(3:24) 16-T.Lawrence pass short right to 80-J.O'Shaughnessy to JAX 22 for -3 yards (58-C.Kirksey) [94-C.Omenihu].</t>
  </si>
  <si>
    <t>(2:49) (Shotgun) 16-T.Lawrence pass short middle to 80-J.O'Shaughnessy to JAX 29 for 7 yards (41-Z.Cunningham).</t>
  </si>
  <si>
    <t>(2:26) (No Huddle, Shotgun) 16-T.Lawrence pass short right to 25-J.Robinson to JAX 44 for 15 yards (23-E.Murray). PENALTY on HOU-97-M.Collins, Roughing the Passer, 15 yards, enforced at JAX 44.</t>
  </si>
  <si>
    <t>(1:56) 16-T.Lawrence pass deep left to 17-D.Chark for 41 yards, TOUCHDOWN.</t>
  </si>
  <si>
    <t>(1:43) 2-M.Ingram left tackle to HOU 24 for 2 yards (95-R.Robertson-Harris).</t>
  </si>
  <si>
    <t>(1:09) (Shotgun) 2-M.Ingram right tackle to HOU 28 for 4 yards (44-M.Jack).</t>
  </si>
  <si>
    <t>(:34) (Shotgun) 5-Ty.Taylor pass incomplete deep middle to 13-B.Cooks.</t>
  </si>
  <si>
    <t>(:15) (Shotgun) 16-T.Lawrence pass incomplete deep left to 17-D.Chark.</t>
  </si>
  <si>
    <t>(:09) (Shotgun) 16-T.Lawrence pass short middle to 80-J.O'Shaughnessy to JAX 28 for 7 yards (41-Z.Cunningham).</t>
  </si>
  <si>
    <t>(15:00) (Shotgun) 16-T.Lawrence pass incomplete deep right to 17-D.Chark.</t>
  </si>
  <si>
    <t>(14:44) 2-M.Ingram right tackle to JAX 47 for 9 yards (38-A.Cisco).</t>
  </si>
  <si>
    <t>(14:05) 30-P.Lindsay left end to HOU 49 for -4 yards (44-M.Jack).</t>
  </si>
  <si>
    <t>(12:51) 2-M.Ingram right guard to JAX 7 for 4 yards (44-M.Jack).</t>
  </si>
  <si>
    <t>(12:08) (Shotgun) 5-Ty.Taylor pass incomplete short right to 12-N.Collins.</t>
  </si>
  <si>
    <t>(12:02) (Shotgun) 5-Ty.Taylor pass incomplete short right to 88-J.Akins.</t>
  </si>
  <si>
    <t>(11:56) (Shotgun) 16-T.Lawrence pass short left to 80-J.O'Shaughnessy to JAX 34 for 9 yards (24-T.Smith; 25-D.King).</t>
  </si>
  <si>
    <t>(11:27) (Shotgun) 16-T.Lawrence pass short right to 80-J.O'Shaughnessy to JAX 40 for 6 yards (25-D.King). HOU-96-V.Taylor was injured during the play. His return is Doubtful.</t>
  </si>
  <si>
    <t>(10:54) (Shotgun) 16-T.Lawrence pass incomplete short right to 11-M.Jones.</t>
  </si>
  <si>
    <t>(10:50) (Shotgun) 16-T.Lawrence pass incomplete short right to 25-J.Robinson.</t>
  </si>
  <si>
    <t>(10:45) (Shotgun) 16-T.Lawrence pass incomplete short left to 25-J.Robinson.</t>
  </si>
  <si>
    <t>(10:40) (Shotgun) 16-T.Lawrence pass short left to 10-L.Shenault to HOU 46 for 14 yards (25-D.King) [55-D.Walker].</t>
  </si>
  <si>
    <t>(10:15) (Shotgun) 16-T.Lawrence pass short right to 25-J.Robinson to HOU 37 for 9 yards (39-T.Mitchell). FUMBLES (39-T.Mitchell), ball out of bounds at HOU 37.</t>
  </si>
  <si>
    <t>(9:47) (Shotgun) 16-T.Lawrence pass short middle intended for 10-L.Shenault INTERCEPTED by 58-C.Kirksey at HOU 23. 58-C.Kirksey to HOU 24 for 1 yard.</t>
  </si>
  <si>
    <t>(9:39) (Shotgun) 30-P.Lindsay left tackle to HOU 29 for 5 yards (27-C.Claybrooks; 54-D.Wilson).</t>
  </si>
  <si>
    <t>(9:04) 5-Ty.Taylor pass short left to 13-B.Cooks to HOU 33 for 4 yards (6-J.Ward). Penalty on HOU-68-J.Britt, Unnecessary Roughness, declined. Penalty on JAX-95-R.Robertson-Harris, Unnecessary Roughness, declined. Penalty on JAX-44-M.Jack, Unnecessary Roughness, declined.</t>
  </si>
  <si>
    <t>(8:37) (Shotgun) 2-M.Ingram left guard to HOU 33 for no gain (6-J.Ward).</t>
  </si>
  <si>
    <t>(7:41) (Shotgun) 24-C.Hyde up the middle to JAX 33 for 9 yards (23-E.Murray; 94-C.Omenihu).</t>
  </si>
  <si>
    <t>(7:16) (No Huddle, Shotgun) 24-C.Hyde left guard to JAX 39 for 6 yards (25-D.King).</t>
  </si>
  <si>
    <t>(6:08) (Shotgun) 16-T.Lawrence pass short right to 24-C.Hyde to JAX 31 for 5 yards (39-T.Mitchell).</t>
  </si>
  <si>
    <t>(5:23) (Shotgun) 2-M.Ingram left tackle to HOU 23 for 3 yards (55-L.McCray; 23-C.Henderson).</t>
  </si>
  <si>
    <t>(4:47) (Shotgun) 2-M.Ingram right tackle to HOU 26 for 3 yards (50-S.Quarterman; 52-D.Hamilton).</t>
  </si>
  <si>
    <t>(4:38) (Shotgun) 5-Ty.Taylor pass short right to 28-R.Burkhead to HOU 32 for 6 yards (93-T.Bryan).</t>
  </si>
  <si>
    <t>(3:55) (Shotgun) 2-M.Ingram right end to HOU 32 for no gain (95-R.Robertson-Harris; 52-D.Hamilton).</t>
  </si>
  <si>
    <t>(3:11) (Shotgun) 2-M.Ingram right guard to HOU 35 for 3 yards (53-D.Allen; 50-S.Quarterman).</t>
  </si>
  <si>
    <t>(3:04) (Shotgun) 5-Ty.Taylor pass short left to 89-D.Amendola to HOU 39 for 4 yards (41-J.Allen).</t>
  </si>
  <si>
    <t>(2:50) (Shotgun) 24-C.Hyde up the middle to JAX 15 for no gain (90-R.Blacklock).</t>
  </si>
  <si>
    <t>(2:23) (No Huddle, Shotgun) 16-T.Lawrence pass deep right to 17-D.Chark pushed ob at JAX 33 for 18 yards (23-E.Murray).</t>
  </si>
  <si>
    <t>(2:22) (Shotgun) 16-T.Lawrence pass short left to 10-L.Shenault to JAX 33 for no gain (25-D.King, 26-V.Hargreaves).</t>
  </si>
  <si>
    <t>(2:00) (Shotgun) 16-T.Lawrence pass short left to 10-L.Shenault to JAX 46 for 13 yards (25-D.King; 26-V.Hargreaves).</t>
  </si>
  <si>
    <t>(1:34) (No Huddle, Shotgun) 16-T.Lawrence pass incomplete short left to 17-D.Chark (26-V.Hargreaves).</t>
  </si>
  <si>
    <t>(1:30) (Shotgun) 16-T.Lawrence pass short right to 24-C.Hyde to HOU 45 for 9 yards (39-T.Mitchell).</t>
  </si>
  <si>
    <t>(1:07) (No Huddle) 24-C.Hyde right guard to HOU 39 for 6 yards (94-C.Omenihu, 41-Z.Cunningham).</t>
  </si>
  <si>
    <t>(:47) (No Huddle, Shotgun) 16-T.Lawrence pass deep right to 80-J.O'Shaughnessy to HOU 17 for 22 yards (58-C.Kirksey).</t>
  </si>
  <si>
    <t>(:24) (No Huddle, Shotgun) 16-T.Lawrence pass incomplete deep right to 11-M.Jones.</t>
  </si>
  <si>
    <t>(:19) (Shotgun) 16-T.Lawrence pass deep right to 11-M.Jones pushed ob at HOU 4 for 18 yards (39-T.Mitchell).</t>
  </si>
  <si>
    <t>(:13) (No Huddle) 16-T.Lawrence pass incomplete short left to 11-M.Jones (58-C.Kirksey).</t>
  </si>
  <si>
    <t>(:09) (Shotgun) 16-T.Lawrence pass short middle to 11-M.Jones for 4 yards, TOUCHDOWN.</t>
  </si>
  <si>
    <t>(15:00) (Shotgun) 10-J.Herbert pass short left to 15-J.Guyton pushed ob at LAC 35 for 10 yards (55-C.Holcomb).</t>
  </si>
  <si>
    <t>J.Guyton</t>
  </si>
  <si>
    <t>(14:32) (Shotgun) 10-J.Herbert pass short right to 87-J.Cook to LAC 41 for 6 yards (31-K.Curl).</t>
  </si>
  <si>
    <t>J.Cook</t>
  </si>
  <si>
    <t>(14:02) 30-A.Ekeler left tackle to WAS 48 for 11 yards (26-L.Collins; 29-K.Fuller).</t>
  </si>
  <si>
    <t>A.Ekeler</t>
  </si>
  <si>
    <t>(13:29) (Shotgun) 10-J.Herbert pass short left to 81-M.Williams to WAS 39 for 9 yards (23-W.Jackson).</t>
  </si>
  <si>
    <t>(12:52) 35-L.Rountree left end to WAS 26 for 13 yards (20-B.McCain).</t>
  </si>
  <si>
    <t>L.Rountree</t>
  </si>
  <si>
    <t>(12:12) (Shotgun) 10-J.Herbert pass short right to 81-M.Williams to WAS 15 for 11 yards (20-B.McCain) [93-J.Allen].</t>
  </si>
  <si>
    <t>(11:27) (Shotgun) 35-L.Rountree right end pushed ob at WAS 12 for 3 yards (94-D.Payne).</t>
  </si>
  <si>
    <t>(10:58) 10-J.Herbert pass short left to 87-J.Cook to WAS 15 for -3 yards (95-C.Toohill).</t>
  </si>
  <si>
    <t>(9:57) (Shotgun) 10-J.Herbert pass short middle to 13-K.Allen to WAS 3 for 7 yards (29-K.Fuller).</t>
  </si>
  <si>
    <t>K.Allen</t>
  </si>
  <si>
    <t>(9:18) (Shotgun) 30-A.Ekeler left tackle for 3 yards, TOUCHDOWN.</t>
  </si>
  <si>
    <t>(9:09) (Shotgun) 24-A.Gibson left guard to WAS 30 for 4 yards (97-J.Bosa).</t>
  </si>
  <si>
    <t>A.Gibson</t>
  </si>
  <si>
    <t>(8:33) (Shotgun) 14-R.Fitzpatrick pass short middle to 24-A.Gibson to WAS 32 for 2 yards (44-K.White) [98-L.Joseph].</t>
  </si>
  <si>
    <t>(7:51) (Shotgun) 14-R.Fitzpatrick pass incomplete short right to 2-D.Brown (33-D.James).</t>
  </si>
  <si>
    <t>D.Brown</t>
  </si>
  <si>
    <t>(7:35) 10-J.Herbert pass incomplete short left to 13-K.Allen.</t>
  </si>
  <si>
    <t>(7:30) 30-A.Ekeler left tackle to LAC 13 for 1 yard (99-C.Young; 53-J.Bostic).</t>
  </si>
  <si>
    <t>(6:55) (Shotgun) 10-J.Herbert pass short left to 22-J.Jackson pushed ob at LAC 15 for 2 yards (55-C.Holcomb).</t>
  </si>
  <si>
    <t>J.Jackson</t>
  </si>
  <si>
    <t>(6:04) 24-A.Gibson right guard to LAC 44 for 4 yards (97-J.Bosa).</t>
  </si>
  <si>
    <t>(5:34) (Shotgun) 24-A.Gibson left guard ran ob at LAC 17 for 27 yards (26-A.Samuel).</t>
  </si>
  <si>
    <t>(4:59) (Shotgun) 24-A.Gibson left tackle to LAC 20 for -3 yards (93-J.Jones).</t>
  </si>
  <si>
    <t>(4:16) (Shotgun) 14-R.Fitzpatrick pass short right to 13-A.Humphries pushed ob at LAC 14 for 6 yards (26-A.Samuel).</t>
  </si>
  <si>
    <t>A.Humphries</t>
  </si>
  <si>
    <t>(2:52) 79-T.Pipkins reported in as eligible.  10-J.Herbert pass short left to 13-K.Allen pushed ob at LAC 28 for 11 yards (20-B.McCain).</t>
  </si>
  <si>
    <t>(2:22) (Shotgun) 10-J.Herbert pass incomplete short middle to 87-J.Cook (31-K.Curl).</t>
  </si>
  <si>
    <t>(2:17) 10-J.Herbert pass short right to 84-K.Hill to LAC 32 for 4 yards (20-B.McCain).</t>
  </si>
  <si>
    <t>(1:40) (Shotgun) 10-J.Herbert pass incomplete short middle to 15-J.Guyton.</t>
  </si>
  <si>
    <t>(1:25) (Shotgun) 14-R.Fitzpatrick pass short right to 24-A.Gibson to WAS 34 for 5 yards (42-U.Nwosu).</t>
  </si>
  <si>
    <t>(:48) (Shotgun) 24-A.Gibson right guard to WAS 37 for 3 yards (24-N.Adderley).</t>
  </si>
  <si>
    <t>(:25) (No Huddle, Shotgun) 24-A.Gibson left guard to WAS 43 for 6 yards (44-K.White, 33-D.James).</t>
  </si>
  <si>
    <t>(14:53) 24-A.Gibson right tackle to LAC 23 for -1 yards (98-L.Joseph, 97-J.Bosa).</t>
  </si>
  <si>
    <t>(14:15) (Shotgun) 14-R.Fitzpatrick pass incomplete short right to 24-A.Gibson.</t>
  </si>
  <si>
    <t>(13:29) (Shotgun) 10-J.Herbert pass deep right to 81-M.Williams pushed ob at LAC 27 for 18 yards (31-K.Curl).</t>
  </si>
  <si>
    <t>(13:03) 35-L.Rountree right end to LAC 34 for 7 yards (55-C.Holcomb).</t>
  </si>
  <si>
    <t>(12:29) 10-J.Herbert pass short left to 13-K.Allen to 50 for 16 yards (31-K.Curl).</t>
  </si>
  <si>
    <t>(11:50) (Shotgun) 35-L.Rountree up the middle to LAC 47 for -3 yards (98-M.Ioannidis).</t>
  </si>
  <si>
    <t>(11:15) 10-J.Herbert pass short right to 13-K.Allen to WAS 43 for 10 yards (53-J.Bostic) [55-C.Holcomb].</t>
  </si>
  <si>
    <t>(10:38) (Shotgun) 10-J.Herbert pass deep left to 15-J.Guyton to WAS 21 for 22 yards (29-K.Fuller).</t>
  </si>
  <si>
    <t>(9:57) (Shotgun) 10-J.Herbert pass incomplete short right to 81-M.Williams [93-J.Allen].</t>
  </si>
  <si>
    <t>(9:52) 30-A.Ekeler right end to WAS 15 for 1 yard (94-D.Payne).</t>
  </si>
  <si>
    <t>(9:14) (Shotgun) 10-J.Herbert pass incomplete short left to 13-K.Allen.</t>
  </si>
  <si>
    <t>(9:00) (Shotgun) 14-R.Fitzpatrick pass incomplete short right to 41-J.McKissic [42-U.Nwosu]. WAS-14-R.Fitzpatrick was injured during the play.</t>
  </si>
  <si>
    <t>J.McKissic</t>
  </si>
  <si>
    <t>(8:57) 4-T.Heinicke pass incomplete deep right to 2-D.Brown.</t>
  </si>
  <si>
    <t>(8:53) (Shotgun) 4-T.Heinicke pass incomplete short right to 2-D.Brown.</t>
  </si>
  <si>
    <t>(8:37) 30-A.Ekeler right guard to LAC 30 for 4 yards (53-J.Bostic; 55-C.Holcomb).</t>
  </si>
  <si>
    <t>(8:03) 10-J.Herbert pass short left to 82-S.Anderson to LAC 31 for 1 yard (53-J.Bostic).</t>
  </si>
  <si>
    <t>S.Anderson</t>
  </si>
  <si>
    <t>(7:23) 35-L.Rountree left tackle to LAC 36 for 3 yards (55-C.Holcomb).</t>
  </si>
  <si>
    <t>(6:43) (Shotgun) 10-J.Herbert pass short middle to 81-M.Williams to LAC 42 for 6 yards (29-K.Fuller).</t>
  </si>
  <si>
    <t>(6:08) 40-G.Nabers right guard to LAC 44 for 2 yards (93-J.Allen; 98-M.Ioannidis).</t>
  </si>
  <si>
    <t>G.Nabers</t>
  </si>
  <si>
    <t>(5:35) 10-J.Herbert pass incomplete deep left to 87-J.Cook.</t>
  </si>
  <si>
    <t>(5:00) (Shotgun) 10-J.Herbert pass short right to 15-J.Guyton pushed ob at WAS 49 for 17 yards (55-C.Holcomb).</t>
  </si>
  <si>
    <t>(4:23) (Shotgun) 10-J.Herbert pass short right to 81-M.Williams to WAS 45 for 4 yards (23-W.Jackson).</t>
  </si>
  <si>
    <t>(3:42) (Shotgun) 35-L.Rountree right end to WAS 45 for no gain (52-J.Davis, 96-J.Smith-Williams).</t>
  </si>
  <si>
    <t>(3:07) 10-J.Herbert pass deep left to 5-J.Palmer pushed ob at WAS 28 for 17 yards (29-K.Fuller).</t>
  </si>
  <si>
    <t>J.Palmer</t>
  </si>
  <si>
    <t>(2:34) 79-T.Pipkins reported in as eligible.  10-J.Herbert pass short left to 81-M.Williams pushed ob at WAS 17 for 11 yards (23-W.Jackson).</t>
  </si>
  <si>
    <t>(2:00) 30-A.Ekeler left end to WAS 10 for 7 yards (53-J.Bostic, 55-C.Holcomb).</t>
  </si>
  <si>
    <t>(1:51) 30-A.Ekeler left end to WAS 8 for 2 yards (90-M.Sweat; 53-J.Bostic).</t>
  </si>
  <si>
    <t>(1:46) 10-J.Herbert left guard to WAS 6 for 2 yards (52-J.Davis). QB sneak</t>
  </si>
  <si>
    <t>J.Herbert</t>
  </si>
  <si>
    <t>(1:43) 10-J.Herbert pass incomplete short right to 15-J.Guyton.</t>
  </si>
  <si>
    <t>(:52) (Shotgun) 10-J.Herbert pass incomplete short middle to 87-J.Cook.</t>
  </si>
  <si>
    <t>(:45) (Shotgun) 41-J.McKissic left guard to WAS 33 for 8 yards (33-D.James).</t>
  </si>
  <si>
    <t>(:20) (Shotgun) 4-T.Heinicke pass short left to 82-L.Thomas ran ob at LAC 40 for 12 yards (43-M.Davis).</t>
  </si>
  <si>
    <t>L.Thomas</t>
  </si>
  <si>
    <t>(:14) (Shotgun) 4-T.Heinicke pass short left to 82-L.Thomas ran ob at LAC 33 for 7 yards (32-A.Gilman).</t>
  </si>
  <si>
    <t>(14:25) (Shotgun) 4-T.Heinicke pass short middle to 24-A.Gibson to WAS 35 for 11 yards (33-D.James) [99-J.Tillery].</t>
  </si>
  <si>
    <t>(13:47) (Shotgun) 24-A.Gibson left end to WAS 41 for 6 yards (9-K.Murray).</t>
  </si>
  <si>
    <t>(13:24) (Shotgun) 4-T.Heinicke pass short right to 17-T.McLaurin to 50 for 9 yards (9-K.Murray).</t>
  </si>
  <si>
    <t>T.McLaurin</t>
  </si>
  <si>
    <t>(12:46) (Shotgun) 4-T.Heinicke pass short left to 17-T.McLaurin to LAC 48 for 2 yards (33-D.James).</t>
  </si>
  <si>
    <t>(12:10) (Shotgun) 24-A.Gibson left end to LAC 46 for 2 yards (43-M.Davis). FUMBLES (43-M.Davis), ball out of bounds at LAC 45.</t>
  </si>
  <si>
    <t>(11:41) (Shotgun) 4-T.Heinicke pass deep left to 17-T.McLaurin ran ob at LAC 11 for 34 yards. Penalty on LAC-43-M.Davis, Illegal Contact, declined.</t>
  </si>
  <si>
    <t>(11:26) (Shotgun) 4-T.Heinicke pass short left to 82-L.Thomas for 11 yards, TOUCHDOWN.</t>
  </si>
  <si>
    <t>(11:20) 79-T.Pipkins reported in as eligible.  30-A.Ekeler left end to LAC 25 for no gain (90-M.Sweat).</t>
  </si>
  <si>
    <t>(10:42) (Shotgun) 10-J.Herbert pass short right to 13-K.Allen to LAC 32 for 7 yards (25-B.St-Juste).</t>
  </si>
  <si>
    <t>(10:19) (No Huddle) 10-J.Herbert pass short right to 87-J.Cook pushed ob at LAC 43 for 11 yards (55-C.Holcomb).</t>
  </si>
  <si>
    <t>(9:44) (Shotgun) 10-J.Herbert pass incomplete deep right to 13-K.Allen.</t>
  </si>
  <si>
    <t>(9:38) 10-J.Herbert pass incomplete short right to 81-M.Williams (23-W.Jackson).</t>
  </si>
  <si>
    <t>(9:33) (Shotgun) 10-J.Herbert pass short right to 87-J.Cook to WAS 34 for 23 yards (25-B.St-Juste).</t>
  </si>
  <si>
    <t>(8:47) 79-T.Pipkins reported in as eligible.  30-A.Ekeler right end to WAS 20 for 14 yards (23-W.Jackson, 20-B.McCain).</t>
  </si>
  <si>
    <t>(8:02) (Shotgun) 10-J.Herbert pass incomplete deep left to 81-M.Williams.</t>
  </si>
  <si>
    <t>(7:56) (Shotgun) 22-J.Jackson left guard to WAS 15 for 5 yards (55-C.Holcomb, 97-T.Settle).</t>
  </si>
  <si>
    <t>(7:19) (Shotgun) 10-J.Herbert pass short left to 13-K.Allen to WAS 9 for 6 yards (25-B.St-Juste).</t>
  </si>
  <si>
    <t>(6:37) (Shotgun) 30-A.Ekeler left guard to WAS 7 for 2 yards (93-J.Allen; 26-L.Collins).</t>
  </si>
  <si>
    <t>(5:55) 24-A.Gibson left tackle pushed ob at WAS 26 for 6 yards (9-K.Murray).</t>
  </si>
  <si>
    <t>(5:24) (Shotgun) 4-T.Heinicke pass deep middle to 11-C.Sims to WAS 43 for 17 yards (26-A.Samuel) [97-J.Bosa].</t>
  </si>
  <si>
    <t>C.Sims</t>
  </si>
  <si>
    <t>(4:46) 24-A.Gibson right end to WAS 49 for 6 yards (9-K.Murray).</t>
  </si>
  <si>
    <t>(4:08) (Shotgun) 24-A.Gibson left end to LAC 45 for 6 yards (9-K.Murray).</t>
  </si>
  <si>
    <t>(3:30) 71-W.Schweitzer reported in as eligible.  4-T.Heinicke pass incomplete short left to 32-J.Patterson [42-U.Nwosu].</t>
  </si>
  <si>
    <t>J.Patterson</t>
  </si>
  <si>
    <t>(3:26) (Shotgun) 24-A.Gibson up the middle to LAC 39 for 6 yards (95-C.Covington; 9-K.Murray).</t>
  </si>
  <si>
    <t>(3:01) (No Huddle, Shotgun) 24-A.Gibson right tackle to LAC 36 for 3 yards (95-C.Covington).</t>
  </si>
  <si>
    <t>(2:39) (No Huddle, Shotgun) 24-A.Gibson left guard to LAC 31 for 5 yards (9-K.Murray; 95-C.Covington).</t>
  </si>
  <si>
    <t>(1:36) 4-T.Heinicke pass short left to 17-T.McLaurin to LAC 24 for 17 yards (43-M.Davis). LAC-43-M.Davis was injured during the play.</t>
  </si>
  <si>
    <t>(:33) 24-A.Gibson up the middle to LAC 26 for -2 yards (95-C.Covington, 44-K.White).</t>
  </si>
  <si>
    <t>(15:00) (Shotgun) 4-T.Heinicke pass short right to 2-D.Brown to LAC 33 for -2 yards (26-A.Samuel).</t>
  </si>
  <si>
    <t>(14:15) 10-J.Herbert pass short middle to 87-J.Cook to WAS 40 for 19 yards (20-B.McCain; 55-C.Holcomb).</t>
  </si>
  <si>
    <t>(13:38) 35-L.Rountree right guard to WAS 37 for 3 yards (98-M.Ioannidis).</t>
  </si>
  <si>
    <t>(13:02) (Shotgun) 10-J.Herbert pass incomplete short middle to 81-M.Williams.</t>
  </si>
  <si>
    <t>(12:58) (Shotgun) 10-J.Herbert pass deep right to 13-K.Allen to WAS 20 for 17 yards. FUMBLES, ball out of bounds at WAS 20.</t>
  </si>
  <si>
    <t>(12:23) 10-J.Herbert pass deep right intended for 82-S.Anderson INTERCEPTED by 23-W.Jackson at WAS 4. 23-W.Jackson pushed ob at WAS 4 for no gain (82-S.Anderson).</t>
  </si>
  <si>
    <t>(12:16) 71-W.Schweitzer reported in as eligible.  24-A.Gibson right end to WAS 4 for no gain (44-K.White; 26-A.Samuel). FUMBLES (44-K.White), RECOVERED by LAC-9-K.Murray at WAS 3.</t>
  </si>
  <si>
    <t>(12:06) 30-A.Ekeler right guard to WAS 3 for no gain (99-C.Young; 94-D.Payne).</t>
  </si>
  <si>
    <t>(11:32) 10-J.Herbert pass incomplete short right to 89-D.Parham.</t>
  </si>
  <si>
    <t>D.Parham</t>
  </si>
  <si>
    <t>(11:25) (Shotgun) 10-J.Herbert pass short left to 81-M.Williams for 3 yards, TOUCHDOWN.</t>
  </si>
  <si>
    <t>(11:21) 4-T.Heinicke pass incomplete short middle to 24-A.Gibson [25-C.Harris].</t>
  </si>
  <si>
    <t>(11:16) (Shotgun) 24-A.Gibson left tackle to WAS 31 for 6 yards (33-D.James).</t>
  </si>
  <si>
    <t>(10:36) (Shotgun) 32-J.Patterson left end to 50 for 4 yards (95-C.Covington).</t>
  </si>
  <si>
    <t>(10:16) (No Huddle, Shotgun) 32-J.Patterson left tackle to LAC 45 for 5 yards (9-K.Murray; 98-L.Joseph).</t>
  </si>
  <si>
    <t>(9:45) (Shotgun) 71-W.Schweitzer reported in as eligible.  24-A.Gibson left guard to LAC 43 for 2 yards (43-M.Davis, 90-E.Banks).</t>
  </si>
  <si>
    <t>(9:07) (Shotgun) 24-A.Gibson left tackle to LAC 38 for 5 yards (98-L.Joseph; 9-K.Murray).</t>
  </si>
  <si>
    <t>(8:23) (Shotgun) 4-T.Heinicke pass short left to 13-A.Humphries pushed ob at LAC 49 for 4 yards (44-K.White).</t>
  </si>
  <si>
    <t>(6:43) 30-A.Ekeler left tackle to LAC 22 for 4 yards (53-J.Bostic).</t>
  </si>
  <si>
    <t>(5:29) (Shotgun) 10-J.Herbert pass short middle to 13-K.Allen to LAC 29 for 17 yards (20-B.McCain).</t>
  </si>
  <si>
    <t>(4:52) 10-J.Herbert pass incomplete short left to 13-K.Allen (99-C.Young).</t>
  </si>
  <si>
    <t>(4:49) (Shotgun) 10-J.Herbert pass short left to 84-K.Hill to LAC 36 for 7 yards (53-J.Bostic).</t>
  </si>
  <si>
    <t>(4:19) (Shotgun) 10-J.Herbert pass short middle to 84-K.Hill to WAS 45 for 19 yards (35-T.McTyer).</t>
  </si>
  <si>
    <t>(3:35) 35-L.Rountree right end to WAS 44 for 1 yard (20-B.McCain).</t>
  </si>
  <si>
    <t>(2:53) 30-A.Ekeler right tackle to WAS 42 for 2 yards (90-M.Sweat; 94-D.Payne).</t>
  </si>
  <si>
    <t>(2:17) (Shotgun) 10-J.Herbert pass deep left to 81-M.Williams to WAS 22 for 20 yards (25-B.St-Juste).</t>
  </si>
  <si>
    <t>(2:00) 79-T.Pipkins reported in as eligible.  30-A.Ekeler up the middle to WAS 13 for 9 yards (55-C.Holcomb, 20-B.McCain).</t>
  </si>
  <si>
    <t>(1:54) 79-T.Pipkins reported in as eligible.  30-A.Ekeler up the middle to WAS 16 for -3 yards (99-C.Young).</t>
  </si>
  <si>
    <t>(1:50) (Shotgun) 10-J.Herbert pass short middle to 13-K.Allen to WAS 7 for 9 yards (20-B.McCain).</t>
  </si>
  <si>
    <t>(15:00) 37-D.Harris right guard pushed ob at MIA 40 for 35 yards (30-J.McCourty).</t>
  </si>
  <si>
    <t>(14:28) 37-D.Harris left tackle to MIA 37 for 3 yards (21-E.Rowe).</t>
  </si>
  <si>
    <t>(13:54) 81-J.Smith right tackle to MIA 31 for 6 yards (55-J.Baker).</t>
  </si>
  <si>
    <t>J.Smith</t>
  </si>
  <si>
    <t>(13:12) (Shotgun) 28-J.White left guard to MIA 30 for 1 yard (49-S.Eguavoen, 70-A.Butler).</t>
  </si>
  <si>
    <t>J.White</t>
  </si>
  <si>
    <t>(11:52) 28-J.White up the middle to MIA 41 for 2 yards (91-E.Ogbah, 49-S.Eguavoen). MIA-98-R.Davis was injured during the play. His return is Questionable.</t>
  </si>
  <si>
    <t>(11:27) (Shotgun) 10-M.Jones pass short middle to 28-J.White to MIA 37 for 4 yards (30-J.McCourty, 21-E.Rowe) [49-S.Eguavoen].</t>
  </si>
  <si>
    <t>(10:34) (Shotgun) 1-T.Tagovailoa pass short middle to 17-J.Waddle to MIA 37 for 17 yards (27-J.Jackson, 32-D.McCourty).</t>
  </si>
  <si>
    <t>J.Waddle</t>
  </si>
  <si>
    <t>(9:52) 37-M.Gaskin left guard to MIA 39 for 2 yards (93-L.Guy).</t>
  </si>
  <si>
    <t>M.Gaskin</t>
  </si>
  <si>
    <t>(9:11) (Shotgun) 1-T.Tagovailoa pass short right to 17-J.Waddle to MIA 44 for 5 yards (23-K.Dugger).</t>
  </si>
  <si>
    <t>(8:45) (No Huddle, Shotgun) 37-M.Gaskin left guard to NE 41 for 15 yards (32-D.McCourty).</t>
  </si>
  <si>
    <t>(8:19) (No Huddle, Shotgun) 37-M.Gaskin right guard to NE 37 for 4 yards (23-K.Dugger, 90-C.Barmore).</t>
  </si>
  <si>
    <t>(7:39) 1-T.Tagovailoa pass short right to 81-D.Smythe to NE 28 for 9 yards (27-J.Jackson).</t>
  </si>
  <si>
    <t>D.Smythe</t>
  </si>
  <si>
    <t>(7:13) (No Huddle, Shotgun) 37-M.Gaskin right tackle to NE 29 for -1 yards (9-M.Judon).</t>
  </si>
  <si>
    <t>(6:32) (Shotgun) 1-T.Tagovailoa pass short left to 26-S.Ahmed pushed ob at NE 11 for 18 yards (32-D.McCourty).</t>
  </si>
  <si>
    <t>S.Ahmed</t>
  </si>
  <si>
    <t>(5:58) 37-M.Gaskin right guard to NE 3 for 8 yards (32-D.McCourty).</t>
  </si>
  <si>
    <t>(5:35) (No Huddle, Shotgun) 1-T.Tagovailoa right tackle for 3 yards, TOUCHDOWN. PENALTY on NE-91-D.Wise, Unnecessary Roughness, 15 yards, enforced between downs.</t>
  </si>
  <si>
    <t>T.Tagovailoa</t>
  </si>
  <si>
    <t>(5:22) 10-M.Jones pass short left to 15-N.Agholor to NE 33 for 7 yards (24-By.Jones, 57-B.Scarlett).</t>
  </si>
  <si>
    <t>N.Agholor</t>
  </si>
  <si>
    <t>(4:42) 38-R.Stevenson left tackle to NE 35 for 2 yards (90-J.Jenkins). measurement</t>
  </si>
  <si>
    <t>R.Stevenson</t>
  </si>
  <si>
    <t>(4:09) 10-M.Jones pass short right to 16-J.Meyers pushed ob at NE 39 for 4 yards (25-X.Howard).</t>
  </si>
  <si>
    <t>J.Meyers</t>
  </si>
  <si>
    <t>(3:40) 10-M.Jones pass short right to 38-R.Stevenson to NE 48 for 9 yards (21-E.Rowe). FUMBLES (21-E.Rowe), RECOVERED by MIA-92-Z.Sieler at NE 48. The Replay Official reviewed the fumble ruling, and the play was Upheld. The ruling on the field was confirmed.</t>
  </si>
  <si>
    <t>(3:28) (Shotgun) 1-T.Tagovailoa pass incomplete short middle to 88-M.Gesicki.</t>
  </si>
  <si>
    <t>M.Gesicki</t>
  </si>
  <si>
    <t>(3:24) (Shotgun) 37-M.Gaskin right tackle to NE 49 for -1 yards (23-K.Dugger, 9-M.Judon).</t>
  </si>
  <si>
    <t>(2:13) 37-D.Harris left guard to NE 37 for 11 yards (55-J.Baker, 21-E.Rowe).</t>
  </si>
  <si>
    <t>(1:42) 37-D.Harris left guard to NE 41 for 4 yards (21-E.Rowe).</t>
  </si>
  <si>
    <t>(1:07) 37-D.Harris up the middle to NE 46 for 5 yards (92-Z.Sieler, 55-J.Baker).</t>
  </si>
  <si>
    <t>(:39) 37-D.Harris left tackle to NE 48 for 2 yards (52-E.Roberts).</t>
  </si>
  <si>
    <t>(:08) (Shotgun) 10-M.Jones pass short left to 81-J.Smith to MIA 44 for 8 yards (24-By.Jones).</t>
  </si>
  <si>
    <t>(15:00) 37-D.Harris up the middle to MIA 44 for no gain (90-J.Jenkins).</t>
  </si>
  <si>
    <t>(14:22) (Shotgun) 10-M.Jones pass short left to 16-J.Meyers to MIA 39 for 5 yards (55-J.Baker).</t>
  </si>
  <si>
    <t>(13:41) (Shotgun) 10-M.Jones pass incomplete short middle to 16-J.Meyers.</t>
  </si>
  <si>
    <t>(13:36) 37-D.Harris right tackle to MIA 36 for 3 yards (57-B.Scarlett).</t>
  </si>
  <si>
    <t>(13:00) (Shotgun) 10-M.Jones pass short left to 16-J.Meyers to MIA 14 for 22 yards (8-J.Holland).</t>
  </si>
  <si>
    <t>(11:43) (Shotgun) 10-M.Jones pass short right to 81-J.Smith to MIA 18 for 6 yards (40-N.Needham).</t>
  </si>
  <si>
    <t>(11:04) (Shotgun) 10-M.Jones pass short left to 81-J.Smith to MIA 11 for 7 yards (8-J.Holland). FUMBLES (8-J.Holland), recovered by NE-60-D.Andrews at MIA 9.</t>
  </si>
  <si>
    <t>(10:17) (Shotgun) 1-T.Tagovailoa pass incomplete short right to 88-M.Gesicki.</t>
  </si>
  <si>
    <t>(10:14) (Shotgun) 1-T.Tagovailoa pass short left to 11-D.Parker to MIA 48 for 23 yards (23-K.Dugger, 32-D.McCourty).</t>
  </si>
  <si>
    <t>D.Parker</t>
  </si>
  <si>
    <t>(9:36) 1-T.Tagovailoa pass incomplete deep middle to 11-D.Parker (27-J.Jackson).</t>
  </si>
  <si>
    <t>(9:29) (Shotgun) 1-T.Tagovailoa pass incomplete short middle to 11-D.Parker (53-K.Van Noy). flag picked up, pass was tipped</t>
  </si>
  <si>
    <t>(9:25) (Shotgun) 1-T.Tagovailoa pass incomplete short left to 17-J.Waddle.</t>
  </si>
  <si>
    <t>(9:11) 10-M.Jones pass short middle to 15-N.Agholor to NE 32 for 12 yards (24-By.Jones).</t>
  </si>
  <si>
    <t>(8:41) 37-D.Harris up the middle to NE 36 for 4 yards (43-A.Van Ginkel).</t>
  </si>
  <si>
    <t>(8:01) (Shotgun) 10-M.Jones pass incomplete deep left to 16-J.Meyers (30-J.McCourty) [57-B.Scarlett].</t>
  </si>
  <si>
    <t>(7:56) (Shotgun) 10-M.Jones pass incomplete short right to 15-N.Agholor (91-E.Ogbah).</t>
  </si>
  <si>
    <t>(7:41) (Shotgun) 1-T.Tagovailoa pass short right to 26-S.Ahmed pushed ob at MIA 26 for 6 yards (8-J.Bentley).</t>
  </si>
  <si>
    <t>(7:03) (Shotgun) 26-S.Ahmed right tackle to MIA 25 for -1 yards (8-J.Bentley).</t>
  </si>
  <si>
    <t>(6:24) (Shotgun) 1-T.Tagovailoa pass incomplete deep right to 17-J.Waddle.</t>
  </si>
  <si>
    <t>(6:06) (Shotgun) 10-M.Jones pass short right to 37-D.Harris to NE 45 for 8 yards (49-S.Eguavoen).</t>
  </si>
  <si>
    <t>(5:30) 37-D.Harris up the middle to NE 49 for 4 yards (55-J.Baker, 49-S.Eguavoen).</t>
  </si>
  <si>
    <t>(4:44) (Shotgun) 10-M.Jones pass deep middle to 15-N.Agholor to MIA 26 for 25 yards (30-J.McCourty).</t>
  </si>
  <si>
    <t>(4:05) (Shotgun) 10-M.Jones pass incomplete short left to 28-J.White.</t>
  </si>
  <si>
    <t>(4:01) 10-M.Jones pass short left to 37-D.Harris to MIA 17 for 9 yards (24-By.Jones, 55-J.Baker). NE-37-D.Harris was injured during the play.</t>
  </si>
  <si>
    <t>(3:18) 37-D.Harris right guard to MIA 7 for 1 yard (90-J.Jenkins, 30-J.McCourty).</t>
  </si>
  <si>
    <t>(2:35) 10-M.Jones pass short left to 15-N.Agholor for 7 yards, TOUCHDOWN [52-E.Roberts].</t>
  </si>
  <si>
    <t>(2:30) (Shotgun) 1-T.Tagovailoa pass deep left to 17-J.Waddle to NE 39 for 36 yards (2-J.Mills).</t>
  </si>
  <si>
    <t>(2:00) (Shotgun) 1-T.Tagovailoa pass incomplete short left to 11-D.Parker.</t>
  </si>
  <si>
    <t>(1:56) (Shotgun) 1-T.Tagovailoa pass short left to 37-M.Gaskin to NE 30 for 4 yards (53-K.Van Noy).</t>
  </si>
  <si>
    <t>(1:45) MIA 14-Brissett now at QB. 14-J.Brissett up the middle to NE 28 for 2 yards (93-L.Guy).</t>
  </si>
  <si>
    <t>J.Brissett</t>
  </si>
  <si>
    <t>(:39) MIA 1-Tagovailoa now at QB. MIA chooses 10 second runoff (Shotgun) 1-T.Tagovailoa pass short right to 37-M.Gaskin ran ob at NE 23 for 10 yards (54-D.Hightower).</t>
  </si>
  <si>
    <t>(:34) (Shotgun) 1-T.Tagovailoa pass incomplete deep left to 2-A.Wilson (2-J.Mills).</t>
  </si>
  <si>
    <t>A.Wilson</t>
  </si>
  <si>
    <t>(15:00) 37-M.Gaskin right tackle to MIA 27 for 2 yards (92-D.Godchaux).</t>
  </si>
  <si>
    <t>(14:22) (Shotgun) 1-T.Tagovailoa pass incomplete short right to 81-D.Smythe [93-L.Guy].</t>
  </si>
  <si>
    <t>(14:17) (Shotgun) 1-T.Tagovailoa pass deep right to 11-D.Parker pushed ob at NE 43 for 30 yards (27-J.Jackson).</t>
  </si>
  <si>
    <t>(13:57) (No Huddle, Shotgun) 34-M.Brown up the middle to NE 42 for 1 yard (54-D.Hightower, 21-A.Phillips).</t>
  </si>
  <si>
    <t>(13:15) (Shotgun) 1-T.Tagovailoa pass short right to 37-M.Gaskin to NE 30 for 12 yards (23-K.Dugger).</t>
  </si>
  <si>
    <t>(12:49) (No Huddle, Shotgun) 37-M.Gaskin right end pushed ob at NE 15 for 15 yards (33-J.Williams).</t>
  </si>
  <si>
    <t>(12:12) Direct snap to 26-S.Ahmed.  26-S.Ahmed up the middle to NE 7 for 8 yards (9-M.Judon, 23-K.Dugger).</t>
  </si>
  <si>
    <t>(11:37) Direct snap to 34-M.Brown.  34-M.Brown right guard to NE 3 for 4 yards (8-J.Bentley, 32-D.McCourty).</t>
  </si>
  <si>
    <t>(10:55) 1-T.Tagovailoa pass short left to 17-J.Waddle for 3 yards, TOUCHDOWN.</t>
  </si>
  <si>
    <t>(10:47) 37-D.Harris right tackle to NE 13 for 4 yards (91-E.Ogbah, 55-J.Baker).</t>
  </si>
  <si>
    <t>(10:12) 37-D.Harris right guard to NE 18 for 5 yards (43-A.Van Ginkel; 94-C.Wilkins).</t>
  </si>
  <si>
    <t>(9:29) 70-Y.Durant reported in as eligible.  37-D.Harris up the middle to NE 19 for 1 yard (94-C.Wilkins, 43-A.Van Ginkel).</t>
  </si>
  <si>
    <t>(8:08) 10-M.Jones pass incomplete short middle to 37-D.Harris (52-E.Roberts).</t>
  </si>
  <si>
    <t>(8:01) (Shotgun) 10-M.Jones pass deep left to 15-N.Agholor pushed ob at NE 35 for 21 yards (21-E.Rowe) [49-S.Eguavoen]. MIA-21-E.Rowe was injured during the play.</t>
  </si>
  <si>
    <t>(6:39) 28-J.White right tackle to NE 29 for -1 yards (91-E.Ogbah).</t>
  </si>
  <si>
    <t>(6:01) 10-M.Jones pass incomplete short middle to 15-N.Agholor (24-By.Jones).</t>
  </si>
  <si>
    <t>(5:55) (Shotgun) 10-M.Jones pass deep right to 28-J.White pushed ob at MIA 45 for 26 yards (55-J.Baker).</t>
  </si>
  <si>
    <t>(5:28) (Shotgun) 10-M.Jones pass short right to 85-H.Henry to MIA 36 for 9 yards (57-B.Scarlett, 25-X.Howard).</t>
  </si>
  <si>
    <t>H.Henry</t>
  </si>
  <si>
    <t>(4:51) 28-J.White up the middle to MIA 26 for 10 yards (40-N.Needham).</t>
  </si>
  <si>
    <t>(4:17) 37-D.Harris left tackle to MIA 30 for -4 yards (92-Z.Sieler).</t>
  </si>
  <si>
    <t>(3:38) (Shotgun) 10-M.Jones pass short left to 28-J.White to MIA 24 for 6 yards (55-J.Baker) [15-J.Phillips].</t>
  </si>
  <si>
    <t>(2:59) (Shotgun) 10-M.Jones pass incomplete short left to 84-K.Bourne [49-S.Eguavoen].</t>
  </si>
  <si>
    <t>K.Bourne</t>
  </si>
  <si>
    <t>(2:50) 26-S.Ahmed up the middle to MIA 22 for -3 yards (21-A.Phillips, 53-K.Van Noy).</t>
  </si>
  <si>
    <t>(2:10) (Shotgun) 1-T.Tagovailoa pass incomplete deep right to 26-S.Ahmed.</t>
  </si>
  <si>
    <t>(2:05) (Shotgun) 1-T.Tagovailoa pass short middle to 37-M.Gaskin to MIA 20 for -2 yards (21-A.Phillips, 54-D.Hightower).</t>
  </si>
  <si>
    <t>(1:13) 10-M.Jones pass short right to 84-K.Bourne to NE 45 for 17 yards (40-N.Needham). PENALTY on NE-69-S.Mason, Illegal Blindside Block, 15 yards, enforced at NE 45.</t>
  </si>
  <si>
    <t>(:48) 37-D.Harris left end pushed ob at NE 31 for 1 yard (40-N.Needham).</t>
  </si>
  <si>
    <t>(:11) (Shotgun) 10-M.Jones pass short left to 85-H.Henry to NE 47 for 16 yards (29-Br.Jones) [43-A.Van Ginkel].</t>
  </si>
  <si>
    <t>(15:00) (Shotgun) 10-M.Jones pass short left to 28-J.White pushed ob at MIA 49 for 4 yards (30-J.McCourty).</t>
  </si>
  <si>
    <t>(14:28) (Shotgun) 10-M.Jones pass short right to 28-J.White to MIA 48 for 1 yard (70-A.Butler).</t>
  </si>
  <si>
    <t>(13:51) (Shotgun) 10-M.Jones pass short right to 85-H.Henry to MIA 42 for 6 yards (21-E.Rowe).</t>
  </si>
  <si>
    <t>(13:18) (Shotgun) 10-M.Jones pass short right to 81-J.Smith ran ob at MIA 32 for 10 yards (43-A.Van Ginkel).</t>
  </si>
  <si>
    <t>(12:54) 10-M.Jones pass short right to 16-J.Meyers to MIA 29 for 3 yards (25-X.Howard).</t>
  </si>
  <si>
    <t>(12:24) (Shotgun) 10-M.Jones pass incomplete short left to 84-K.Bourne (57-B.Scarlett).</t>
  </si>
  <si>
    <t>(12:22) (Shotgun) 10-M.Jones pass short middle to 28-J.White to MIA 21 for 8 yards (40-N.Needham, 21-E.Rowe).</t>
  </si>
  <si>
    <t>(11:48) 37-D.Harris up the middle to MIA 18 for 3 yards (90-J.Jenkins, 49-S.Eguavoen).</t>
  </si>
  <si>
    <t>(11:18) 37-D.Harris left end to MIA 15 for 3 yards (24-By.Jones).</t>
  </si>
  <si>
    <t>(10:42) 10-M.Jones pass incomplete short right to 16-J.Meyers.</t>
  </si>
  <si>
    <t>(10:35) 1-T.Tagovailoa pass short left to 11-D.Parker to MIA 40 for 15 yards (32-D.McCourty).</t>
  </si>
  <si>
    <t>(9:54) (Shotgun) 37-M.Gaskin right end ran ob at MIA 45 for 5 yards (54-D.Hightower).</t>
  </si>
  <si>
    <t>(9:20) (Shotgun) 1-T.Tagovailoa pass short right to 37-M.Gaskin pushed ob at MIA 48 for 3 yards (9-M.Judon).</t>
  </si>
  <si>
    <t>(8:17) (Shotgun) 1-T.Tagovailoa pass short right intended for 2-A.Wilson INTERCEPTED by 31-J.Jones [9-M.Judon] at 50. 31-J.Jones to 50 for no gain (88-M.Gesicki).</t>
  </si>
  <si>
    <t>(8:07) 37-D.Harris left guard to MIA 49 for 1 yard (94-C.Wilkins, 43-A.Van Ginkel).</t>
  </si>
  <si>
    <t>(7:30) (Shotgun) 10-M.Jones pass short left to 16-J.Meyers to MIA 46 for 3 yards (40-N.Needham, 49-S.Eguavoen).</t>
  </si>
  <si>
    <t>(6:51) (Shotgun) 10-M.Jones pass short left to 16-J.Meyers to MIA 39 for 7 yards (25-X.Howard) [91-E.Ogbah].</t>
  </si>
  <si>
    <t>(6:11) 37-D.Harris right guard to MIA 31 for 8 yards (52-E.Roberts).</t>
  </si>
  <si>
    <t>(5:41) 37-D.Harris up the middle to MIA 30 for 1 yard (92-Z.Sieler).</t>
  </si>
  <si>
    <t>(5:01) 37-D.Harris left end ran ob at MIA 27 for 3 yards (21-E.Rowe).</t>
  </si>
  <si>
    <t>(4:56) (Shotgun) 25-B.Bolden left guard to MIA 22 for 5 yards (55-J.Baker).</t>
  </si>
  <si>
    <t>B.Bolden</t>
  </si>
  <si>
    <t>(4:15) (Shotgun) 10-M.Jones pass short middle to 81-J.Smith to MIA 11 for 11 yards (55-J.Baker).</t>
  </si>
  <si>
    <t>(3:35) 37-D.Harris right tackle to MIA 9 for 2 yards (25-X.Howard, 55-J.Baker). FUMBLES (25-X.Howard), RECOVERED by MIA-25-X.Howard at MIA 9. NE 37-Harris 4th career 100-yard game. The Replay Official reviewed the fumble ruling, and the play was Upheld. The ruling on the field was confirmed.</t>
  </si>
  <si>
    <t>(3:24) (Shotgun) 1-T.Tagovailoa pass short right to 11-D.Parker to MIA 18 for 13 yards (2-J.Mills).</t>
  </si>
  <si>
    <t>(2:42) Direct snap to 34-M.Brown.  34-M.Brown up the middle to MIA 20 for 2 yards (92-D.Godchaux).</t>
  </si>
  <si>
    <t>(2:36) 34-M.Brown right tackle to MIA 25 for 5 yards (50-C.Winovich, 93-L.Guy).</t>
  </si>
  <si>
    <t>(2:31) 34-M.Brown left guard to MIA 29 for 4 yards (98-C.Davis, 93-L.Guy).</t>
  </si>
  <si>
    <t>(2:24) MIA 14-Brissett now at QB. 14-J.Brissett up the middle to MIA 31 for 2 yards (8-J.Bentley, 92-D.Godchaux).</t>
  </si>
  <si>
    <t>(15:00) 8-K.Cousins pass short right to 33-D.Cook to MIN 29 for 9 yards (55-L.Wilson; 98-D.Reader).</t>
  </si>
  <si>
    <t>D.Cook</t>
  </si>
  <si>
    <t>(14:10) 8-K.Cousins pass short middle to 83-T.Conklin to MIN 30 for 6 yards (57-G.Pratt).</t>
  </si>
  <si>
    <t>T.Conklin</t>
  </si>
  <si>
    <t>(13:33) (Shotgun) 8-K.Cousins pass short left to 19-A.Thielen pushed ob at MIN 42 for 12 yards (21-M.Hilton).</t>
  </si>
  <si>
    <t>A.Thielen</t>
  </si>
  <si>
    <t>(13:06) 33-D.Cook right tackle to MIN 43 for 1 yard (65-L.Ogunjobi).</t>
  </si>
  <si>
    <t>(11:49) (Shotgun) 8-K.Cousins pass incomplete short left to 18-J.Jefferson.</t>
  </si>
  <si>
    <t>J.Jefferson</t>
  </si>
  <si>
    <t>(11:44) (Shotgun) 8-K.Cousins pass short middle to 12-D.Westbrook to MIN 39 for 11 yards (37-R.Allen; 30-J.Bates).</t>
  </si>
  <si>
    <t>D.Westbrook</t>
  </si>
  <si>
    <t>(10:53) 9-J.Burrow pass short left to 28-J.Mixon to CIN 35 for 5 yards (58-M.Pierce; 54-E.Kendricks).</t>
  </si>
  <si>
    <t>J.Mixon</t>
  </si>
  <si>
    <t>(10:16) 28-J.Mixon left end pushed ob at CIN 40 for 5 yards (54-E.Kendricks).</t>
  </si>
  <si>
    <t>(9:46) 1-J.Chase right end to CIN 38 for -2 yards (59-N.Vigil).</t>
  </si>
  <si>
    <t>J.Chase</t>
  </si>
  <si>
    <t>(9:06) 9-J.Burrow pass incomplete short left to 83-T.Boyd.</t>
  </si>
  <si>
    <t>T.Boyd</t>
  </si>
  <si>
    <t>(9:03) (Shotgun) 9-J.Burrow pass short left to 87-C.Uzomah to CIN 41 for 3 yards (54-E.Kendricks).</t>
  </si>
  <si>
    <t>C.Uzomah</t>
  </si>
  <si>
    <t>(8:21) 33-D.Cook right tackle to MIN 23 for 3 yards (94-S.Hubbard; 24-V.Bell).</t>
  </si>
  <si>
    <t>(7:47) 33-D.Cook right guard to MIN 24 for 1 yard (57-G.Pratt).</t>
  </si>
  <si>
    <t>(7:14) (Shotgun) 8-K.Cousins pass incomplete short left to 19-A.Thielen.</t>
  </si>
  <si>
    <t>(7:00) 28-J.Mixon right guard to CIN 48 for 3 yards (54-E.Kendricks; 58-M.Pierce).</t>
  </si>
  <si>
    <t>(5:44) (Shotgun) 9-J.Burrow pass short left to 34-S.Perine to CIN 43 for 7 yards (7-P.Peterson) [97-E.Griffen].</t>
  </si>
  <si>
    <t>S.Perine</t>
  </si>
  <si>
    <t>(5:01) 8-K.Cousins pass short left to 33-D.Cook pushed ob at MIN 19 for 9 yards (30-J.Bates).</t>
  </si>
  <si>
    <t>(4:31) 33-D.Cook right tackle to MIN 21 for 2 yards (92-B.Hill).</t>
  </si>
  <si>
    <t>(3:05) (Shotgun) 8-K.Cousins pass short right to 18-J.Jefferson to MIN 11 for -1 yards (21-M.Hilton).</t>
  </si>
  <si>
    <t>(1:31) (Shotgun) 28-J.Mixon left guard to MIN 47 for 4 yards (59-N.Vigil; 91-S.Weatherly).</t>
  </si>
  <si>
    <t>(:49) 28-J.Mixon right end to MIN 46 for 1 yard (54-E.Kendricks).</t>
  </si>
  <si>
    <t>(:05) (Shotgun) 9-J.Burrow pass incomplete short middle to 85-T.Higgins (23-X.Woods).</t>
  </si>
  <si>
    <t>T.Higgins</t>
  </si>
  <si>
    <t>(15:00) 8-K.Cousins pass incomplete deep left to 18-J.Jefferson (22-C.Awuzie).</t>
  </si>
  <si>
    <t>(14:56) 33-D.Cook left end pushed ob at MIN 26 for 17 yards (30-J.Bates).</t>
  </si>
  <si>
    <t>(14:33) 8-K.Cousins pass short middle to 83-T.Conklin to MIN 28 for 2 yards (57-G.Pratt) [96-C.Sample].</t>
  </si>
  <si>
    <t>(13:55) 25-A.Mattison right guard to MIN 30 for 2 yards (21-M.Hilton).</t>
  </si>
  <si>
    <t>A.Mattison</t>
  </si>
  <si>
    <t>(13:13) (Shotgun) 8-K.Cousins pass short left to 33-D.Cook to MIN 39 for 9 yards (30-J.Bates; 55-L.Wilson).</t>
  </si>
  <si>
    <t>(12:34) 8-K.Cousins pass short right to 25-A.Mattison to MIN 43 for 4 yards (55-L.Wilson; 21-M.Hilton).</t>
  </si>
  <si>
    <t>(11:50) 33-D.Cook right tackle to 50 for 7 yards (20-E.Apple).</t>
  </si>
  <si>
    <t>(11:14) 8-K.Cousins pass short middle to 18-J.Jefferson to CIN 33 for 17 yards (22-C.Awuzie) [91-T.Hendrickson].</t>
  </si>
  <si>
    <t>(10:36) 18-J.Jefferson pass short right to 17-K.Osborn ran ob at CIN 22 for 11 yards [57-G.Pratt].</t>
  </si>
  <si>
    <t>K.Osborn</t>
  </si>
  <si>
    <t>(10:09) 33-D.Cook right guard to CIN 25 for -3 yards (65-L.Ogunjobi).</t>
  </si>
  <si>
    <t>(8:59) (Shotgun) 31-A.Abdullah right end pushed ob at CIN 36 for 4 yards (30-J.Bates).</t>
  </si>
  <si>
    <t>A.Abdullah</t>
  </si>
  <si>
    <t>(8:22) (Shotgun) 8-K.Cousins pass short right to 17-K.Osborn pushed ob at CIN 11 for 25 yards (30-J.Bates).</t>
  </si>
  <si>
    <t>(7:45) 64-B.Brandel reported in as eligible.  33-D.Cook right guard to CIN 10 for 1 yard (94-S.Hubbard).</t>
  </si>
  <si>
    <t>(6:42) 8-K.Cousins pass short right to 19-A.Thielen for 5 yards, TOUCHDOWN.</t>
  </si>
  <si>
    <t>(6:39) (Shotgun) 9-J.Burrow pass short left to 28-J.Mixon pushed ob at CIN 37 for 12 yards (54-E.Kendricks).</t>
  </si>
  <si>
    <t>(6:05) (Shotgun) 34-S.Perine up the middle to CIN 39 for 2 yards (59-N.Vigil).</t>
  </si>
  <si>
    <t>(5:24) 34-S.Perine right end to CIN 38 for -1 yards (21-B.Breeland).</t>
  </si>
  <si>
    <t>(4:43) (Shotgun) 9-J.Burrow pass deep left to 1-J.Chase to MIN 45 for 17 yards (23-X.Woods).</t>
  </si>
  <si>
    <t>(3:16) (Shotgun) 34-S.Perine up the middle to MIN 42 for 13 yards (54-E.Kendricks; 23-X.Woods).</t>
  </si>
  <si>
    <t>(2:40) (Shotgun) 9-J.Burrow pass short right to 1-J.Chase to MIN 29 for 13 yards (21-B.Breeland).</t>
  </si>
  <si>
    <t>(1:56) 28-J.Mixon right end pushed ob at MIN 2 for 1 yard (22-H.Smith).</t>
  </si>
  <si>
    <t>(1:52) (Shotgun) 9-J.Burrow pass short middle to 85-T.Higgins for 2 yards, TOUCHDOWN [94-D.Tomlinson].</t>
  </si>
  <si>
    <t>(1:47) (Shotgun) 8-K.Cousins pass incomplete short left to 33-D.Cook.</t>
  </si>
  <si>
    <t>(1:39) 8-K.Cousins pass short left to 31-A.Abdullah pushed ob at MIN 20 for 5 yards (24-V.Bell).</t>
  </si>
  <si>
    <t>(1:33) (Shotgun) 8-K.Cousins pass short middle to 83-T.Conklin to MIN 26 for 6 yards (24-V.Bell).</t>
  </si>
  <si>
    <t>(1:11) (Shotgun) 9-J.Burrow pass short middle to 85-T.Higgins to CIN 39 for 14 yards (21-B.Breeland; 22-H.Smith).</t>
  </si>
  <si>
    <t>(:53) (Shotgun) 9-J.Burrow pass short middle to 28-J.Mixon pushed ob at CIN 41 for 2 yards (59-N.Vigil).</t>
  </si>
  <si>
    <t>(:47) (Shotgun) 9-J.Burrow pass short left to 83-T.Boyd pushed ob at 50 for 9 yards (24-M.Alexander).</t>
  </si>
  <si>
    <t>(:42) (Shotgun) 9-J.Burrow pass deep right to 1-J.Chase for 50 yards, TOUCHDOWN. MIN-21-B.Breeland was injured during the play.</t>
  </si>
  <si>
    <t>(:35) (Shotgun) 8-K.Cousins pass deep middle to 19-A.Thielen to MIN 40 for 20 yards (55-L.Wilson).</t>
  </si>
  <si>
    <t>(:24) (Shotgun) 8-K.Cousins pass short left to 19-A.Thielen to MIN 30 for no gain (37-R.Allen, 65-L.Ogunjobi).</t>
  </si>
  <si>
    <t>(:20) (Shotgun) 8-K.Cousins pass incomplete short right to 17-K.Osborn. Penalty on MIN, Illegal Formation, declined.</t>
  </si>
  <si>
    <t>(:17) (Shotgun) 8-K.Cousins pass short left to 18-J.Jefferson pushed ob at MIN 39 for 9 yards (22-C.Awuzie). Penalty on MIN-56-G.Bradbury, Offensive Holding, declined.</t>
  </si>
  <si>
    <t>(15:00) 28-J.Mixon right tackle to CIN 28 for 3 yards (54-E.Kendricks).</t>
  </si>
  <si>
    <t>(14:21) 28-J.Mixon right tackle to CIN 34 for 6 yards (98-D.Wonnum).</t>
  </si>
  <si>
    <t>(13:40) (Shotgun) 9-J.Burrow pass short right to 28-J.Mixon to CIN 38 for 4 yards (21-B.Breeland).</t>
  </si>
  <si>
    <t>(13:03) (Shotgun) 9-J.Burrow pass short right to 85-T.Higgins pushed ob at MIN 34 for 28 yards (59-N.Vigil).</t>
  </si>
  <si>
    <t>(12:27) 28-J.Mixon left tackle to MIN 30 for 4 yards (54-E.Kendricks; 58-M.Pierce).</t>
  </si>
  <si>
    <t>(11:48) 9-J.Burrow pass incomplete deep right to 80-M.Thomas.</t>
  </si>
  <si>
    <t>M.Thomas</t>
  </si>
  <si>
    <t>(11:43) (Shotgun) 9-J.Burrow pass short right to 83-T.Boyd to MIN 25 for 5 yards (54-E.Kendricks).</t>
  </si>
  <si>
    <t>(10:59) 9-J.Burrow right guard to MIN 23 for 2 yards (94-D.Tomlinson).</t>
  </si>
  <si>
    <t>J.Burrow</t>
  </si>
  <si>
    <t>(10:22) 28-J.Mixon right tackle to MIN 16 for 7 yards (54-E.Kendricks; 99-D.Hunter).</t>
  </si>
  <si>
    <t>(9:44) (Shotgun) 9-J.Burrow pass short right to 85-T.Higgins to MIN 2 for 14 yards (29-K.Boyd).</t>
  </si>
  <si>
    <t>(9:20) (Shotgun) 28-J.Mixon up the middle for 2 yards, TOUCHDOWN.</t>
  </si>
  <si>
    <t>(9:11) 33-D.Cook right guard to MIN 29 for 13 yards (55-L.Wilson).</t>
  </si>
  <si>
    <t>(8:40) 33-D.Cook left guard to MIN 29 for no gain (65-L.Ogunjobi).</t>
  </si>
  <si>
    <t>(8:04) 33-D.Cook left guard to MIN 37 for 8 yards (20-E.Apple).</t>
  </si>
  <si>
    <t>(7:24) (Shotgun) 8-K.Cousins pass short left to 31-A.Abdullah pushed ob at MIN 47 for 10 yards (55-L.Wilson).</t>
  </si>
  <si>
    <t>(6:49) 33-D.Cook left tackle to MIN 46 for -1 yards (24-V.Bell). PENALTY on MIN-74-O.Udoh, Unnecessary Roughness, 15 yards, enforced between downs.</t>
  </si>
  <si>
    <t>(6:26) 8-K.Cousins pass incomplete short middle to 89-C.Herndon.</t>
  </si>
  <si>
    <t>C.Herndon</t>
  </si>
  <si>
    <t>(6:21) (Shotgun) 8-K.Cousins pass short middle to 17-K.Osborn to MIN 41 for 10 yards (30-J.Bates).</t>
  </si>
  <si>
    <t>(4:48) (Shotgun) 28-J.Mixon right guard to CIN 15 for 2 yards (99-D.Hunter; 94-D.Tomlinson).</t>
  </si>
  <si>
    <t>(4:05) (Shotgun) 9-J.Burrow pass short right to 1-J.Chase to CIN 30 for 15 yards (54-E.Kendricks; 21-B.Breeland).</t>
  </si>
  <si>
    <t>(3:20) 28-J.Mixon right tackle to CIN 30 for no gain (59-N.Vigil).</t>
  </si>
  <si>
    <t>(3:15) 8-K.Cousins pass incomplete short left to 89-C.Herndon.</t>
  </si>
  <si>
    <t>(3:10) (Shotgun) 33-D.Cook left end to CIN 24 for 6 yards (55-L.Wilson).</t>
  </si>
  <si>
    <t>(2:34) (Shotgun) 8-K.Cousins pass incomplete short middle to 18-J.Jefferson.</t>
  </si>
  <si>
    <t>(2:30) (Shotgun) 8-K.Cousins pass short middle to 19-A.Thielen for 24 yards, TOUCHDOWN.</t>
  </si>
  <si>
    <t>(2:24) 28-J.Mixon right tackle to CIN 30 for 5 yards (59-N.Vigil, 98-D.Wonnum).</t>
  </si>
  <si>
    <t>(1:45) 28-J.Mixon left tackle to CIN 40 for 10 yards (22-H.Smith).</t>
  </si>
  <si>
    <t>(1:04) 28-J.Mixon right end pushed ob at MIN 41 for 19 yards (23-X.Woods).</t>
  </si>
  <si>
    <t>(:29) (Shotgun) 34-S.Perine up the middle to MIN 40 for 1 yard (59-N.Vigil; 99-D.Hunter).</t>
  </si>
  <si>
    <t>(15:00) (Shotgun) 28-J.Mixon up the middle to MIN 35 for 5 yards (90-S.Richardson; 54-E.Kendricks).</t>
  </si>
  <si>
    <t>(14:21) (Shotgun) 9-J.Burrow pass incomplete short left to 80-M.Thomas (24-M.Alexander).</t>
  </si>
  <si>
    <t>(14:13) 8-K.Cousins pass short right to 19-A.Thielen to MIN 30 for 5 yards (20-E.Apple).</t>
  </si>
  <si>
    <t>(13:32) 33-D.Cook right end pushed ob at MIN 40 for 5 yards (24-V.Bell).</t>
  </si>
  <si>
    <t>(13:00) 8-K.Cousins pass short middle to 30-C.Ham to MIN 46 for 6 yards (57-G.Pratt).</t>
  </si>
  <si>
    <t>C.Ham</t>
  </si>
  <si>
    <t>(12:14) 33-D.Cook right tackle to MIN 48 for 2 yards (94-S.Hubbard; 98-D.Reader).</t>
  </si>
  <si>
    <t>(11:36) 8-K.Cousins pass incomplete deep left to 18-J.Jefferson (22-C.Awuzie).</t>
  </si>
  <si>
    <t>(11:31) (Shotgun) 8-K.Cousins pass short middle to 33-D.Cook to CIN 43 for 9 yards (24-V.Bell; 22-C.Awuzie).</t>
  </si>
  <si>
    <t>(10:49) 8-K.Cousins pass short middle to 17-K.Osborn to CIN 35 for 8 yards (50-J.Evans).</t>
  </si>
  <si>
    <t>(10:15) (Shotgun) 8-K.Cousins pass short middle to 18-J.Jefferson to CIN 1 for 34 yards (20-E.Apple, 57-G.Pratt). Minnesota challenged the short of the goal line ruling, and the play was Upheld. The ruling on the field stands. (Timeout #2.)</t>
  </si>
  <si>
    <t>(9:26) 64-B.Brandel reported in as eligible.  33-D.Cook left tackle for 1 yard, TOUCHDOWN.</t>
  </si>
  <si>
    <t>(9:16) (Shotgun) 9-J.Burrow pass short middle to 83-T.Boyd to CIN 28 for 18 yards (22-H.Smith).</t>
  </si>
  <si>
    <t>(8:45) 28-J.Mixon left end pushed ob at CIN 33 for 5 yards (54-E.Kendricks).</t>
  </si>
  <si>
    <t>(8:17) 9-J.Burrow pass incomplete deep right to 1-J.Chase.</t>
  </si>
  <si>
    <t>(7:10) 33-D.Cook right tackle to MIN 22 for no gain (57-G.Pratt, 65-L.Ogunjobi).</t>
  </si>
  <si>
    <t>(6:28) (Shotgun) 8-K.Cousins pass short right to 17-K.Osborn to MIN 32 for 10 yards (20-E.Apple).</t>
  </si>
  <si>
    <t>(4:52) 28-J.Mixon left end to CIN 34 for 9 yards (23-X.Woods).</t>
  </si>
  <si>
    <t>(4:08) 28-J.Mixon right guard to CIN 46 for 12 yards (22-H.Smith).</t>
  </si>
  <si>
    <t>(3:23) 28-J.Mixon right end to CIN 45 for -1 yards (94-D.Tomlinson; 58-M.Pierce).</t>
  </si>
  <si>
    <t>(2:39) (Shotgun) 34-S.Perine right guard to MIN 48 for 7 yards (21-B.Breeland).</t>
  </si>
  <si>
    <t>(2:00) (Shotgun) 28-J.Mixon left tackle to MIN 47 for 1 yard (91-S.Weatherly).</t>
  </si>
  <si>
    <t>(1:48) (Shotgun) 8-K.Cousins pass short middle to 33-D.Cook to MIN 12 for 7 yards (24-V.Bell; 37-R.Allen).</t>
  </si>
  <si>
    <t>(1:30) (Shotgun) 8-K.Cousins pass deep middle to 83-T.Conklin to MIN 39 for 27 yards (30-J.Bates).</t>
  </si>
  <si>
    <t>(1:11) (Shotgun) 8-K.Cousins pass incomplete deep left to 17-K.Osborn.</t>
  </si>
  <si>
    <t>(1:07) (Shotgun) 8-K.Cousins pass short right to 33-D.Cook pushed ob at MIN 39 for no gain (37-R.Allen).</t>
  </si>
  <si>
    <t>(1:01) (Shotgun) 8-K.Cousins pass short right to 17-K.Osborn to MIN 45 for 6 yards (22-C.Awuzie; 37-R.Allen).</t>
  </si>
  <si>
    <t>(:37) (Shotgun) 8-K.Cousins pass short middle to 17-K.Osborn to CIN 49 for 6 yards (21-M.Hilton).</t>
  </si>
  <si>
    <t>(:19) (Shotgun) 8-K.Cousins pass short right to 19-A.Thielen to CIN 35 for 14 yards (20-E.Apple).</t>
  </si>
  <si>
    <t>(10:00) 28-J.Mixon left tackle to CIN 27 for 2 yards (94-D.Tomlinson).</t>
  </si>
  <si>
    <t>(9:22) 28-J.Mixon right end to CIN 35 for 8 yards (21-B.Breeland). MIN-21-B.Breeland was injured during the play.</t>
  </si>
  <si>
    <t>(8:46) 9-J.Burrow pass short right to 80-M.Thomas to CIN 40 for 5 yards (29-K.Boyd).</t>
  </si>
  <si>
    <t>(8:04) 28-J.Mixon right tackle to CIN 42 for 2 yards (58-M.Pierce).</t>
  </si>
  <si>
    <t>(6:32) 33-D.Cook left guard pushed ob at MIN 20 for -1 yards (57-G.Pratt).</t>
  </si>
  <si>
    <t>(5:51) (Shotgun) 8-K.Cousins pass short middle to 19-A.Thielen to MIN 27 for 7 yards (23-D.Phillips). Penalty on MIN, Illegal Formation, declined.</t>
  </si>
  <si>
    <t>(5:24) 28-J.Mixon right guard to CIN 14 for 4 yards (99-D.Hunter).</t>
  </si>
  <si>
    <t>(4:41) 28-J.Mixon right tackle to CIN 14 for no gain (96-A.Watts).</t>
  </si>
  <si>
    <t>(3:57) (Shotgun) 9-J.Burrow pass incomplete short middle to 1-J.Chase.</t>
  </si>
  <si>
    <t>(3:40) 33-D.Cook right tackle to MIN 37 for no gain (21-M.Hilton; 98-D.Reader).</t>
  </si>
  <si>
    <t>(3:00) 8-K.Cousins pass short right to 30-C.Ham ran ob at MIN 45 for 3 yards.</t>
  </si>
  <si>
    <t>(2:53) (Shotgun) 8-K.Cousins pass short left to 19-A.Thielen to 50 for 5 yards (22-C.Awuzie).</t>
  </si>
  <si>
    <t>(2:18) (Shotgun) 8-K.Cousins pass short middle to 18-J.Jefferson to CIN 38 for 12 yards (22-C.Awuzie).</t>
  </si>
  <si>
    <t>(2:00) 33-D.Cook right tackle to CIN 38 for no gain (57-G.Pratt; 30-J.Bates). FUMBLES (57-G.Pratt), RECOVERED by CIN-57-G.Pratt at CIN 39. The Replay Official reviewed the fumble ruling, and the play was Upheld. The ruling on the field stands.</t>
  </si>
  <si>
    <t>(1:48) 9-J.Burrow pass short left to 1-J.Chase to CIN 45 for 6 yards (99-D.Hunter).</t>
  </si>
  <si>
    <t>(1:20) 28-J.Mixon right end to CIN 48 for 3 yards (91-S.Weatherly).</t>
  </si>
  <si>
    <t>(1:11) (Shotgun) 28-J.Mixon up the middle to CIN 48 for no gain (59-N.Vigil).</t>
  </si>
  <si>
    <t>(:39) 9-J.Burrow pass short left to 87-C.Uzomah pushed ob at MIN 20 for 32 yards (23-X.Woods).</t>
  </si>
  <si>
    <t>(:31) 28-J.Mixon up the middle to MIN 15 for 5 yards (48-B.Lynch; 54-E.Kendricks).</t>
  </si>
  <si>
    <t>(15:00) 23-T.Coleman left end to NYJ 27 for 2 yards (90-D.Jones; 95-D.Brown).</t>
  </si>
  <si>
    <t>T.Coleman</t>
  </si>
  <si>
    <t>(14:23) (Shotgun) 2-Z.Wilson pass short left to 86-R.Griffin pushed ob at NYJ 34 for 7 yards (43-H.Reddick).</t>
  </si>
  <si>
    <t>R.Griffin</t>
  </si>
  <si>
    <t>(14:03) 23-T.Coleman up the middle to NYJ 35 for 1 yard (31-J.Burris; 4-J.Carter).</t>
  </si>
  <si>
    <t>(13:19) 25-T.Johnson right end to NYJ 36 for 1 yard (4-J.Carter; 8-J.Horn). Penalty on NYJ-8-E.Moore, Illegal Formation, declined.</t>
  </si>
  <si>
    <t>(11:37) (Shotgun) 2-Z.Wilson pass incomplete short left to 32-Mi.Carter.</t>
  </si>
  <si>
    <t>Mi.Carter</t>
  </si>
  <si>
    <t>(11:24) (Shotgun) 14-S.Darnold pass short right to 22-C.McCaffrey to CAR 37 for 11 yards (29-L.Joyner).</t>
  </si>
  <si>
    <t>C.McCaffrey</t>
  </si>
  <si>
    <t>(10:52) (No Huddle) 22-C.McCaffrey left tackle to CAR 44 for 7 yards (44-J.Sherwood; 20-M.Maye).</t>
  </si>
  <si>
    <t>(9:58) (Shotgun) 22-C.McCaffrey up the middle to CAR 42 for 8 yards (91-J.Franklin-Myers; 43-D.Phillips).</t>
  </si>
  <si>
    <t>(9:15) (Shotgun) 14-S.Darnold pass incomplete deep right to 88-T.Marshall (30-M.Carter II).</t>
  </si>
  <si>
    <t>T.Marshall</t>
  </si>
  <si>
    <t>(8:58) 32-Mi.Carter up the middle to NYJ 24 for 2 yards (21-J.Chinn).</t>
  </si>
  <si>
    <t>(8:17) 2-Z.Wilson pass incomplete deep right to 84-C.Davis.</t>
  </si>
  <si>
    <t>C.Davis</t>
  </si>
  <si>
    <t>(8:08) (Shotgun) 2-Z.Wilson pass incomplete deep right to 25-T.Johnson (7-S.Thompson).</t>
  </si>
  <si>
    <t>(7:38) 14-S.Darnold pass short left to 2-Dj.Moore to NYJ 37 for 13 yards (26-B.Echols).</t>
  </si>
  <si>
    <t>Dj.Moore</t>
  </si>
  <si>
    <t>(7:00) (Shotgun) 14-S.Darnold pass short middle to 2-Dj.Moore to NYJ 42 for -5 yards (91-J.Franklin-Myers).</t>
  </si>
  <si>
    <t>(6:20) (Shotgun) 14-S.Darnold pass short left to 88-T.Marshall to NYJ 34 for 8 yards (26-B.Echols).</t>
  </si>
  <si>
    <t>(5:34) (Shotgun) 14-S.Darnold pass short left to 85-D.Arnold to NYJ 33 for 1 yard (20-M.Maye).</t>
  </si>
  <si>
    <t>D.Arnold</t>
  </si>
  <si>
    <t>(4:37) 23-T.Coleman right end to NYJ 21 for 6 yards (97-Y.Gross-Matos).</t>
  </si>
  <si>
    <t>(3:53) (Shotgun) 23-T.Coleman up the middle to NYJ 23 for 2 yards (93-B.Roy; 7-S.Thompson).</t>
  </si>
  <si>
    <t>(3:10) (Shotgun) 32-Mi.Carter up the middle to NYJ 25 for 2 yards (95-D.Brown).</t>
  </si>
  <si>
    <t>(2:27) (Shotgun) 25-T.Johnson right end to NYJ 25 for no gain (43-H.Reddick, 31-J.Burris).</t>
  </si>
  <si>
    <t>(1:39) (Shotgun) 2-Z.Wilson pass incomplete short middle to 8-E.Moore [4-J.Carter].</t>
  </si>
  <si>
    <t>E.Moore</t>
  </si>
  <si>
    <t>(1:34) (Shotgun) 2-Z.Wilson pass incomplete deep right to 8-E.Moore (21-J.Chinn).</t>
  </si>
  <si>
    <t>(1:10) (Shotgun) 22-C.McCaffrey right guard to CAR 19 for 4 yards (31-S.Redwine).</t>
  </si>
  <si>
    <t>(:39) (No Huddle) 14-S.Darnold pass incomplete short middle to 2-Dj.Moore.</t>
  </si>
  <si>
    <t>(:35) (Shotgun) 14-S.Darnold pass short right to 22-C.McCaffrey to CAR 28 for 9 yards (37-B.Hall).</t>
  </si>
  <si>
    <t>(15:00) 22-C.McCaffrey right tackle to CAR 29 for 1 yard (94-F.Fatukasi; 57-C.Mosley).</t>
  </si>
  <si>
    <t>(14:21) (Shotgun) 14-S.Darnold pass deep right to 2-Dj.Moore pushed ob at NYJ 45 for 26 yards (31-S.Redwine) [97-N.Shepherd].</t>
  </si>
  <si>
    <t>(13:42) 14-S.Darnold pass short left to 22-C.McCaffrey to NYJ 40 for 5 yards (40-J.Guidry; 45-H.Nasirildeen).</t>
  </si>
  <si>
    <t>(12:58) 14-S.Darnold pass deep left to 2-Dj.Moore ran ob at NYJ 13 for 27 yards.</t>
  </si>
  <si>
    <t>(12:31) 14-S.Darnold pass incomplete short left to 80-I.Thomas.</t>
  </si>
  <si>
    <t>I.Thomas</t>
  </si>
  <si>
    <t>(12:26) (Shotgun) 22-C.McCaffrey up the middle to NYJ 6 for 7 yards (30-M.Carter II; 43-D.Phillips).</t>
  </si>
  <si>
    <t>(12:06) (No Huddle, Shotgun) 22-C.McCaffrey left guard to NYJ 4 for 2 yards (43-D.Phillips).</t>
  </si>
  <si>
    <t>(11:33) 14-S.Darnold FUMBLES (Aborted) at NYJ 8, RECOVERED by NYJ-98-S.Rankins at NYJ 9.</t>
  </si>
  <si>
    <t>S.Darnold</t>
  </si>
  <si>
    <t>(11:30) 23-T.Coleman right tackle to NYJ 11 for 2 yards (90-D.Jones; 4-J.Carter).</t>
  </si>
  <si>
    <t>(10:49) (Shotgun) 2-Z.Wilson pass short right to 84-C.Davis to NYJ 46 for 35 yards (21-J.Chinn).</t>
  </si>
  <si>
    <t>(9:43) 2-Z.Wilson pass incomplete short middle to 86-R.Griffin [21-J.Chinn].</t>
  </si>
  <si>
    <t>(9:37) (Shotgun) 2-Z.Wilson pass short middle intended for 86-R.Griffin INTERCEPTED by 7-S.Thompson at CAR 39. 7-S.Thompson pushed ob at NYJ 32 for 29 yards (75-A.Vera-Tucker).</t>
  </si>
  <si>
    <t>(9:26) 14-S.Darnold pass short right to 22-C.McCaffrey to NYJ 17 for 15 yards (57-C.Mosley).</t>
  </si>
  <si>
    <t>(8:44) (Shotgun) 14-S.Darnold pass short right to 22-C.McCaffrey to NYJ 6 for 11 yards (31-S.Redwine; 95-Q.Williams).</t>
  </si>
  <si>
    <t>(8:20) (No Huddle) 22-C.McCaffrey left tackle to NYJ 3 for 3 yards (50-S.Lawson).</t>
  </si>
  <si>
    <t>(7:33) (Shotgun) 14-S.Darnold pass incomplete short right to 88-T.Marshall.</t>
  </si>
  <si>
    <t>(7:26) (Shotgun) 2-Z.Wilson pass incomplete short right to 16-J.Smith (7-S.Thompson).</t>
  </si>
  <si>
    <t>(7:19) (Shotgun) 2-Z.Wilson pass short right to 81-T.Kroft to NYJ 35 for 10 yards (38-M.Hartsfield).</t>
  </si>
  <si>
    <t>T.Kroft</t>
  </si>
  <si>
    <t>(6:34) (Shotgun) 2-Z.Wilson pass short left to 32-Mi.Carter to NYJ 49 for 14 yards (7-S.Thompson; 26-D.Jackson).</t>
  </si>
  <si>
    <t>(5:05) (Shotgun) 2-Z.Wilson pass short left to 81-T.Kroft to CAR 42 for 10 yards (7-S.Thompson).</t>
  </si>
  <si>
    <t>(4:23) 2-Z.Wilson pass incomplete short right to 81-T.Kroft (38-M.Hartsfield).</t>
  </si>
  <si>
    <t>(4:18) 23-T.Coleman up the middle to CAR 43 for -1 yards (97-Y.Gross-Matos).</t>
  </si>
  <si>
    <t>(4:14) 14-S.Darnold pass deep right to 11-R.Anderson for 57 yards, TOUCHDOWN.</t>
  </si>
  <si>
    <t>R.Anderson</t>
  </si>
  <si>
    <t>(4:06) (Shotgun) 2-Z.Wilson pass incomplete short right to 81-T.Kroft.</t>
  </si>
  <si>
    <t>(4:03) (Shotgun) 2-Z.Wilson pass short left to 10-B.Berrios to NYJ 33 for 8 yards (26-D.Jackson; 7-S.Thompson).</t>
  </si>
  <si>
    <t>B.Berrios</t>
  </si>
  <si>
    <t>(2:35) (Shotgun) 22-C.McCaffrey up the middle to CAR 39 for 1 yard (94-F.Fatukasi).</t>
  </si>
  <si>
    <t>(2:00) (Shotgun) 14-S.Darnold pass short right to 22-C.McCaffrey to NYJ 47 for 14 yards (26-B.Echols) [94-F.Fatukasi].</t>
  </si>
  <si>
    <t>(1:24) (No Huddle, Shotgun) 14-S.Darnold pass short left to 22-C.McCaffrey ran ob at NYJ 43 for 4 yards (26-B.Echols).</t>
  </si>
  <si>
    <t>(1:17) (Shotgun) 14-S.Darnold pass short left to 85-D.Arnold pushed ob at NYJ 38 for 5 yards (26-B.Echols).</t>
  </si>
  <si>
    <t>(1:11) (Shotgun) 14-S.Darnold pass short right to 88-T.Marshall to NYJ 27 for 11 yards (33-A.Colbert; 43-D.Phillips).</t>
  </si>
  <si>
    <t>(:47) (No Huddle, Shotgun) 14-S.Darnold pass short middle to 22-C.McCaffrey to NYJ 5 for 22 yards (20-M.Maye) [95-Q.Williams].</t>
  </si>
  <si>
    <t>(:38) (Shotgun) 14-S.Darnold up the middle for 5 yards, TOUCHDOWN.</t>
  </si>
  <si>
    <t>(:35) (Shotgun) 25-T.Johnson up the middle to NYJ 27 for 2 yards (7-S.Thompson; 95-D.Brown).</t>
  </si>
  <si>
    <t>(14:55) 14-S.Darnold pass incomplete short left to 11-R.Anderson.</t>
  </si>
  <si>
    <t>(14:52) (Shotgun) 22-C.McCaffrey up the middle to CAR 29 for 8 yards (50-S.Lawson).</t>
  </si>
  <si>
    <t>(13:20) (Shotgun) 23-T.Coleman up the middle to NYJ 42 for 1 yard (7-S.Thompson; 38-M.Hartsfield).</t>
  </si>
  <si>
    <t>(12:44) (Shotgun) 2-Z.Wilson pass incomplete short left to 10-B.Berrios.</t>
  </si>
  <si>
    <t>(12:37) (Shotgun) 2-Z.Wilson pass short middle to 8-E.Moore pushed ob at NYJ 47 for -3 yards (31-J.Burris).</t>
  </si>
  <si>
    <t>(11:53) (Shotgun) 2-Z.Wilson pass incomplete short left to 86-R.Griffin (95-D.Brown).</t>
  </si>
  <si>
    <t>(11:49) (Shotgun) 2-Z.Wilson pass incomplete short left to 10-B.Berrios (53-B.Burns).</t>
  </si>
  <si>
    <t>(11:38) 22-C.McCaffrey left tackle to CAR 20 for 4 yards (51-T.Ward; 57-C.Mosley).</t>
  </si>
  <si>
    <t>(11:03) 14-S.Darnold pass short right to 80-I.Thomas pushed ob at CAR 37 for 17 yards (20-M.Maye).</t>
  </si>
  <si>
    <t>(10:27) 14-S.Darnold pass short left to 30-C.Hubbard to CAR 38 for 1 yard (43-D.Phillips) [91-J.Franklin-Myers].</t>
  </si>
  <si>
    <t>C.Hubbard</t>
  </si>
  <si>
    <t>(9:41) (Shotgun) 14-S.Darnold pass incomplete deep right to 11-R.Anderson.</t>
  </si>
  <si>
    <t>(9:35) (Shotgun) 14-S.Darnold pass incomplete short right to 85-D.Arnold [95-Q.Williams].</t>
  </si>
  <si>
    <t>(8:35) (Shotgun) 2-Z.Wilson pass short left to 10-B.Berrios to NYJ 18 for 1 yard (26-D.Jackson).</t>
  </si>
  <si>
    <t>(7:50) (Shotgun) 2-Z.Wilson pass short left to 25-T.Johnson pushed ob at NYJ 29 for 11 yards (7-S.Thompson).</t>
  </si>
  <si>
    <t>(7:03) 22-C.McCaffrey left tackle to CAR 29 for 3 yards (43-D.Phillips; 47-B.Huff).</t>
  </si>
  <si>
    <t>(6:23) (Shotgun) 14-S.Darnold pass incomplete deep left to 2-Dj.Moore [47-B.Huff].</t>
  </si>
  <si>
    <t>(6:18) (Shotgun) 14-S.Darnold pass incomplete short right to 88-T.Marshall [47-B.Huff]. Penalty on CAR-88-T.Marshall, Offensive Pass Interference, declined.</t>
  </si>
  <si>
    <t>(6:05) 32-Mi.Carter right guard to NYJ 31 for 1 yard (49-F.Luvu).</t>
  </si>
  <si>
    <t>(5:29) 2-Z.Wilson pass deep left to 84-C.Davis to CAR 49 for 20 yards (26-D.Jackson).</t>
  </si>
  <si>
    <t>(4:46) (Shotgun) 2-Z.Wilson pass short left to 86-R.Griffin to CAR 42 for 7 yards (4-J.Carter).</t>
  </si>
  <si>
    <t>(4:14) (Shotgun) 32-Mi.Carter up the middle to CAR 41 for 1 yard (91-M.Fox).</t>
  </si>
  <si>
    <t>(3:36) 2-Z.Wilson pass short right to 86-R.Griffin to CAR 33 for 8 yards (21-J.Chinn).</t>
  </si>
  <si>
    <t>(2:54) 23-T.Coleman up the middle to CAR 24 for 9 yards (4-J.Carter; 53-B.Burns).</t>
  </si>
  <si>
    <t>(2:13) 23-T.Coleman left tackle to CAR 22 for 2 yards (7-S.Thompson).</t>
  </si>
  <si>
    <t>(1:35) (Shotgun) 2-Z.Wilson pass deep right to 84-C.Davis for 22 yards, TOUCHDOWN. NYJ-77-M.Becton was injured during the play. His return is Doubtful.</t>
  </si>
  <si>
    <t>TWO-POINT CONVERSION ATTEMPT. 2-Z.Wilson rushes right end. ATTEMPT SUCCEEDS.</t>
  </si>
  <si>
    <t>Z.Wilson</t>
  </si>
  <si>
    <t>(1:19) 22-C.McCaffrey up the middle to CAR 39 for 2 yards (20-M.Maye; 95-Q.Williams).</t>
  </si>
  <si>
    <t>(:46) (Shotgun) 22-C.McCaffrey left tackle to CAR 41 for 2 yards (50-S.Lawson).</t>
  </si>
  <si>
    <t>(15:00) (Shotgun) 14-S.Darnold pass short middle to 2-Dj.Moore to CAR 48 for 7 yards (30-M.Carter II; 43-D.Phillips).</t>
  </si>
  <si>
    <t>(14:29) 22-C.McCaffrey right tackle to NYJ 43 for 9 yards (33-A.Colbert).</t>
  </si>
  <si>
    <t>(13:48) 22-C.McCaffrey right guard to NYJ 43 for no gain (94-F.Fatukasi).</t>
  </si>
  <si>
    <t>(13:02) 2-Dj.Moore left end pushed ob at NYJ 29 for 14 yards (40-J.Guidry).</t>
  </si>
  <si>
    <t>(12:25) 22-C.McCaffrey left guard to NYJ 26 for 3 yards (47-B.Huff; 30-M.Carter II).</t>
  </si>
  <si>
    <t>(11:46) 14-S.Darnold pass short left to 2-Dj.Moore to NYJ 14 for 12 yards (43-D.Phillips; 95-Q.Williams).</t>
  </si>
  <si>
    <t>(10:57) 22-C.McCaffrey right end pushed ob at NYJ 20 for -6 yards (30-M.Carter II).</t>
  </si>
  <si>
    <t>(10:20) (Shotgun) 22-C.McCaffrey up the middle to NYJ 13 for 7 yards (20-M.Maye; 45-H.Nasirildeen).</t>
  </si>
  <si>
    <t>(9:37) 14-S.Darnold pass short left to 88-T.Marshall to NYJ 6 for 7 yards (20-M.Maye).</t>
  </si>
  <si>
    <t>(8:42) 25-T.Johnson right tackle to NYJ 37 for 12 yards (8-J.Horn).</t>
  </si>
  <si>
    <t>(8:05) (Shotgun) 2-Z.Wilson pass incomplete short left to 84-C.Davis.</t>
  </si>
  <si>
    <t>(7:00) 22-C.McCaffrey left tackle pushed ob at NYJ 39 for 15 yards (20-M.Maye).</t>
  </si>
  <si>
    <t>(6:10) 14-S.Darnold pass short left to 30-C.Hubbard to NYJ 36 for 3 yards (30-M.Carter II; 43-D.Phillips).</t>
  </si>
  <si>
    <t>(5:21) (Shotgun) 14-S.Darnold pass short right to 22-C.McCaffrey to NYJ 38 for -2 yards (40-J.Guidry).</t>
  </si>
  <si>
    <t>(4:27) (Shotgun) 2-Z.Wilson pass short left to 81-T.Kroft pushed ob at NYJ 13 for 6 yards (7-S.Thompson).</t>
  </si>
  <si>
    <t>(4:18) (Shotgun) 2-Z.Wilson pass short middle to 10-B.Berrios to NYJ 23 for 15 yards (21-J.Chinn).</t>
  </si>
  <si>
    <t>(3:53) (No Huddle, Shotgun) 2-Z.Wilson pass short left to 10-B.Berrios to NYJ 25 for 2 yards (26-D.Jackson).</t>
  </si>
  <si>
    <t>(3:31) (No Huddle, Shotgun) 2-Z.Wilson pass incomplete short right to 25-T.Johnson.</t>
  </si>
  <si>
    <t>(3:28) (Shotgun) 2-Z.Wilson pass incomplete deep left to 8-E.Moore (26-D.Jackson).</t>
  </si>
  <si>
    <t>(3:20) (Shotgun) 2-Z.Wilson pass deep left to 10-B.Berrios to 50 for 25 yards (34-S.Chandler).</t>
  </si>
  <si>
    <t>(2:59) (No Huddle, Shotgun) 2-Z.Wilson pass deep left to 11-D.Mims pushed ob at CAR 10 for 40 yards (26-D.Jackson) [98-M.Haynes]. CAR-26-D.Jackson was injured during the play.</t>
  </si>
  <si>
    <t>D.Mims</t>
  </si>
  <si>
    <t>(2:07) (Shotgun) 2-Z.Wilson pass short middle to 84-C.Davis pushed ob at CAR 8 for 12 yards (8-J.Horn).</t>
  </si>
  <si>
    <t>(2:00) (Shotgun) 2-Z.Wilson pass short right to 84-C.Davis for 8 yards, TOUCHDOWN.</t>
  </si>
  <si>
    <t>TWO-POINT CONVERSION ATTEMPT. 2-Z.Wilson pass to 8-E.Moore is incomplete. ATTEMPT FAILS.</t>
  </si>
  <si>
    <t>(1:55) 22-C.McCaffrey right tackle to NYJ 45 for no gain (57-C.Mosley).</t>
  </si>
  <si>
    <t>(1:51) 22-C.McCaffrey left end to NYJ 27 for 18 yards (33-A.Colbert).</t>
  </si>
  <si>
    <t>(15:00) 2-M.Ryan pass deep middle to 18-C.Ridley to ATL 41 for 16 yards (2-D.Slay; 22-M.Epps).</t>
  </si>
  <si>
    <t>C.Ridley</t>
  </si>
  <si>
    <t>(13:45) (No Huddle) 2-M.Ryan pass short right to 84-C.Patterson to PHI 42 for 1 yard (2-D.Slay; 49-A.Singleton).</t>
  </si>
  <si>
    <t>C.Patterson</t>
  </si>
  <si>
    <t>(6:11) 84-C.Patterson left end to ATL 27 for 10 yards (94-J.Sweat; 3-S.Nelson). PENALTY on PHI-98-H.Ridgeway, Defensive Holding, 5 yards, enforced at ATL 27.</t>
  </si>
  <si>
    <t>(5:13) 84-C.Patterson right tackle to ATL 46 for 11 yards (98-H.Ridgeway; 58-G.Avery).</t>
  </si>
  <si>
    <t>(13:08) (Shotgun) 2-M.Ryan pass short right to 18-C.Ridley pushed ob at PHI 31 for 11 yards (28-A.Harris).</t>
  </si>
  <si>
    <t>(12:50) 2-M.Ryan pass incomplete short right to 8-K.Pitts.</t>
  </si>
  <si>
    <t>K.Pitts</t>
  </si>
  <si>
    <t>(4:10) 84-C.Patterson right tackle to PHI 33 for 14 yards (3-S.Nelson).</t>
  </si>
  <si>
    <t>(12:08) (Shotgun) 2-M.Ryan pass short middle to 18-C.Ridley to PHI 16 for 12 yards (22-M.Epps) [97-J.Hargrave].</t>
  </si>
  <si>
    <t>(:06) 84-C.Patterson left guard to PHI 9 for 3 yards (49-A.Singleton; 97-J.Hargrave).</t>
  </si>
  <si>
    <t>(11:03) 2-M.Ryan pass short left to 81-H.Hurst to PHI 6 for 7 yards (49-A.Singleton).</t>
  </si>
  <si>
    <t>H.Hurst</t>
  </si>
  <si>
    <t>(11:44) 84-C.Patterson left end to ATL 42 for 2 yards (94-J.Sweat; 28-A.Harris).</t>
  </si>
  <si>
    <t>(10:11) 2-M.Ryan pass incomplete short middle to 14-R.Gage.</t>
  </si>
  <si>
    <t>R.Gage</t>
  </si>
  <si>
    <t>(10:49) (Shotgun) 84-C.Patterson right tackle to ATL 48 for 11 yards (49-A.Singleton; 42-K.Wallace).</t>
  </si>
  <si>
    <t>(9:58) (Shotgun) 1-J.Hurts pass short left to 16-Q.Watkins pushed ob at PHI 35 for 10 yards (23-E.Harris). PENALTY on ATL-23-E.Harris, Unnecessary Roughness, 15 yards, enforced at PHI 35.</t>
  </si>
  <si>
    <t>Q.Watkins</t>
  </si>
  <si>
    <t>(9:40) 1-J.Hurts pass short right to 16-Q.Watkins to ATL 39 for 11 yards (24-A.Terrell).</t>
  </si>
  <si>
    <t>(9:22) (Shotgun) 1-J.Hurts pass short right to 16-Q.Watkins to ATL 37 for 2 yards (26-I.Oliver).</t>
  </si>
  <si>
    <t>(8:40) (Shotgun) 1-J.Hurts left end to ATL 24 for 13 yards (23-E.Harris).</t>
  </si>
  <si>
    <t>J.Hurts</t>
  </si>
  <si>
    <t>(7:25) (Shotgun) 26-M.Sanders right end pushed ob at ATL 22 for 7 yards (24-A.Terrell).</t>
  </si>
  <si>
    <t>M.Sanders</t>
  </si>
  <si>
    <t>(7:07) (Shotgun) 26-M.Sanders left guard to ATL 18 for 4 yards (45-D.Jones; 26-I.Oliver).</t>
  </si>
  <si>
    <t>(6:23) (Shotgun) 1-J.Hurts pass deep left to 6-D.Smith for 18 yards, TOUCHDOWN.</t>
  </si>
  <si>
    <t>(10:13) 84-C.Patterson right tackle to PHI 49 for 3 yards (2-D.Slay).</t>
  </si>
  <si>
    <t>(5:51) 2-M.Ryan pass short right to 40-K.Smith to ATL 35 for 3 yards (50-E.Wilson) [58-G.Avery].</t>
  </si>
  <si>
    <t>K.Smith</t>
  </si>
  <si>
    <t>(:43) (Shotgun) 2-M.Ryan pass short right to 84-C.Patterson to ATL 40 for 12 yards (2-D.Slay; 29-A.Maddox).</t>
  </si>
  <si>
    <t>(4:38) 2-M.Ryan pass short right to 81-H.Hurst pushed ob at PHI 47 for 7 yards (2-D.Slay).</t>
  </si>
  <si>
    <t>(14:34) (No Huddle) 28-M.Davis right guard to PHI 47 for 12 yards (57-T.Edwards; 28-A.Harris).</t>
  </si>
  <si>
    <t>M.Davis</t>
  </si>
  <si>
    <t>(14:05) (No Huddle) 28-M.Davis left tackle to PHI 43 for 4 yards (57-T.Edwards; 50-E.Wilson).</t>
  </si>
  <si>
    <t>(2:56) (Shotgun) 2-M.Ryan pass incomplete short left to 8-K.Pitts (29-A.Maddox).</t>
  </si>
  <si>
    <t>(2:30) 2-M.Ryan pass short middle to 8-K.Pitts to PHI 23 for 1 yard (50-E.Wilson; 57-T.Edwards).</t>
  </si>
  <si>
    <t>(12:44) 28-M.Davis right guard to PHI 28 for 3 yards (94-J.Sweat; 50-E.Wilson).</t>
  </si>
  <si>
    <t>(11:35) 28-M.Davis right guard to PHI 13 for -2 yards (55-B.Graham).</t>
  </si>
  <si>
    <t>(:09) (Shotgun) 2-M.Ryan pass incomplete short right to 8-K.Pitts.</t>
  </si>
  <si>
    <t>(10:37) (No Huddle) 28-M.Davis left tackle to PHI 3 for 3 yards (55-B.Graham; 97-J.Hargrave).</t>
  </si>
  <si>
    <t>(10:07) (Shotgun) 2-M.Ryan pass incomplete short left to 28-M.Davis.</t>
  </si>
  <si>
    <t>(14:43) (Shotgun) 1-J.Hurts pass short right to 88-D.Goedert pushed ob at PHI 30 for 13 yards (54-F.Oluokun).</t>
  </si>
  <si>
    <t>D.Goedert</t>
  </si>
  <si>
    <t>(14:11) (Shotgun) 1-J.Hurts pass deep right to 86-Z.Ertz to ATL 42 for 28 yards (24-A.Terrell).</t>
  </si>
  <si>
    <t>Z.Ertz</t>
  </si>
  <si>
    <t>(13:45) (No Huddle, Shotgun) 1-J.Hurts pass incomplete short middle to 26-M.Sanders (99-J.Bullard).</t>
  </si>
  <si>
    <t>(13:41) (Shotgun) 26-M.Sanders right guard to ATL 36 for 6 yards (24-A.Terrell).</t>
  </si>
  <si>
    <t>(12:59) (Shotgun) 1-J.Hurts pass incomplete short left to 6-D.Smith (22-F.Moreau).</t>
  </si>
  <si>
    <t>(3:31) 28-M.Davis right end to PHI 32 for 1 yard (48-P.Johnson).</t>
  </si>
  <si>
    <t>(1:44) 28-M.Davis right tackle to PHI 16 for 7 yards (28-A.Harris).</t>
  </si>
  <si>
    <t>(1:08) 28-M.Davis right guard to PHI 4 for 12 yards (42-K.Wallace; 50-E.Wilson).</t>
  </si>
  <si>
    <t>(15:00) (Shotgun) 2-M.Ryan pass incomplete short left to 28-M.Davis.</t>
  </si>
  <si>
    <t>(9:44) (Shotgun) 2-M.Ryan pass short middle to 81-H.Hurst to ATL 46 for 9 yards (49-A.Singleton; 50-E.Wilson).</t>
  </si>
  <si>
    <t>(8:54) (Shotgun) 26-M.Sanders right end to PHI 25 for 6 yards (54-F.Oluokun; 91-J.Tuioti-Mariner).</t>
  </si>
  <si>
    <t>(8:20) (Shotgun) 1-J.Hurts pass short right to 6-D.Smith to PHI 33 for 8 yards (45-D.Jones; 23-E.Harris).</t>
  </si>
  <si>
    <t>(7:39) (Shotgun) 1-J.Hurts pass short right to 6-D.Smith to PHI 37 for 4 yards (45-D.Jones).</t>
  </si>
  <si>
    <t>(7:17) (Shotgun) 1-J.Hurts pass short right to 6-D.Smith to ATL 44 for 19 yards (54-F.Oluokun).</t>
  </si>
  <si>
    <t>(6:44) (Shotgun) 1-J.Hurts pass short right to 6-D.Smith ran ob at ATL 41 for 3 yards.</t>
  </si>
  <si>
    <t>(6:30) (Shotgun) 1-J.Hurts pass short left to 18-J.Reagor to ATL 32 for 9 yards (22-F.Moreau).</t>
  </si>
  <si>
    <t>J.Reagor</t>
  </si>
  <si>
    <t>(5:35) (Shotgun) 1-J.Hurts pass short right to 14-K.Gainwell to ATL 45 for -3 yards (24-A.Terrell).</t>
  </si>
  <si>
    <t>K.Gainwell</t>
  </si>
  <si>
    <t>(4:38) (Shotgun) 1-J.Hurts pass incomplete short right to 6-D.Smith (45-D.Jones).</t>
  </si>
  <si>
    <t>(4:33) (Shotgun) 1-J.Hurts pass short left to 18-J.Reagor to ATL 49 for 1 yard (22-F.Moreau).</t>
  </si>
  <si>
    <t>(12:25) 2-M.Ryan pass short right to 28-M.Davis to ATL 35 for 9 yards (94-J.Sweat; 50-E.Wilson) [98-H.Ridgeway].</t>
  </si>
  <si>
    <t>(3:38) 28-M.Davis right tackle to ATL 9 for 1 yard (57-T.Edwards; 94-J.Sweat).</t>
  </si>
  <si>
    <t>(2:47) 28-M.Davis left tackle to ATL 9 for 4 yards (29-A.Maddox).</t>
  </si>
  <si>
    <t>(1:44) (Shotgun) 1-J.Hurts pass short right to 14-K.Gainwell pushed ob at PHI 47 for 9 yards (21-D.Harmon).</t>
  </si>
  <si>
    <t>(1:37) (Shotgun) 1-J.Hurts pass incomplete short right to 14-K.Gainwell.</t>
  </si>
  <si>
    <t>(1:34) (Shotgun) 14-K.Gainwell right guard to 50 for 3 yards (54-F.Oluokun).</t>
  </si>
  <si>
    <t>(1:08) (Shotgun) 1-J.Hurts pass short right to 86-Z.Ertz pushed ob at ATL 45 for 6 yards (21-D.Harmon).</t>
  </si>
  <si>
    <t>(:54) (Shotgun) 14-K.Gainwell left tackle to ATL 30 for 4 yards (55-S.Means).</t>
  </si>
  <si>
    <t>(:39) (Shotgun) 1-J.Hurts pass short right to 18-J.Reagor to ATL 16 for 10 yards (21-D.Harmon).</t>
  </si>
  <si>
    <t>(:22) (Shotgun) 1-J.Hurts pass short right to 88-D.Goedert to ATL 4 for 12 yards (23-E.Harris).</t>
  </si>
  <si>
    <t>(:09) (Shotgun) 1-J.Hurts pass short right to 88-D.Goedert for 9 yards, TOUCHDOWN. The Replay Official reviewed the pass completion ruling, and the play was Upheld. The ruling on the field stands.</t>
  </si>
  <si>
    <t>(Run formation) TWO-POINT CONVERSION ATTEMPT. 26-M.Sanders rushes left tackle. ATTEMPT SUCCEEDS.</t>
  </si>
  <si>
    <t>(14:55) (Shotgun) 26-M.Sanders right end ran ob at PHI 43 for 23 yards (21-D.Harmon).</t>
  </si>
  <si>
    <t>(14:34) (Shotgun) 26-M.Sanders right tackle to PHI 44 for 1 yard (55-S.Means).</t>
  </si>
  <si>
    <t>(13:59) (Shotgun) 26-M.Sanders left tackle to PHI 48 for 4 yards (54-F.Oluokun; 45-D.Jones).</t>
  </si>
  <si>
    <t>(12:37) (Shotgun) 2-M.Ryan pass short left to 18-C.Ridley to ATL 19 for 5 yards (3-S.Nelson; 54-S.Bradley).</t>
  </si>
  <si>
    <t>(2:10) (Shotgun) 28-M.Davis left tackle to ATL 12 for 3 yards (97-J.Hargrave).</t>
  </si>
  <si>
    <t>(11:23) (Shotgun) 2-M.Ryan pass incomplete deep middle to 18-C.Ridley.</t>
  </si>
  <si>
    <t>(11:04) (Shotgun) 1-J.Hurts pass short right to 18-J.Reagor pushed ob at PHI 30 for -1 yards (21-D.Harmon).</t>
  </si>
  <si>
    <t>(10:32) (Shotgun) 1-J.Hurts right end ran ob at PHI 44 for 14 yards (24-A.Terrell).</t>
  </si>
  <si>
    <t>(9:55) (Shotgun) 26-M.Sanders right end to ATL 38 for 18 yards (99-J.Bullard).</t>
  </si>
  <si>
    <t>(9:25) (No Huddle, Shotgun) 14-K.Gainwell right guard to ATL 31 for 7 yards (45-D.Jones; 21-D.Harmon).</t>
  </si>
  <si>
    <t>(9:06) (No Huddle, Shotgun) 14-K.Gainwell right guard to ATL 28 for 3 yards (24-A.Terrell; 45-D.Jones).</t>
  </si>
  <si>
    <t>(8:24) (Shotgun) 26-M.Sanders right tackle to ATL 25 for 3 yards (6-D.Fowler).</t>
  </si>
  <si>
    <t>(7:41) (Shotgun) 1-J.Hurts pass short right to 26-M.Sanders pushed ob at ATL 20 for 5 yards (45-D.Jones).</t>
  </si>
  <si>
    <t>(7:07) (Shotgun) 1-J.Hurts to ATL 25 for -5 yards. FUMBLES, and recovers at ATL 25. 1-J.Hurts pass incomplete short right to 88-D.Goedert.</t>
  </si>
  <si>
    <t>(7:03) (Shotgun) 14-K.Gainwell right guard to ATL 19 for 1 yard (45-D.Jones; 54-F.Oluokun).</t>
  </si>
  <si>
    <t>(6:37) (Shotgun) 2-M.Ryan pass deep middle to 8-K.Pitts to ATL 27 for 18 yards (3-S.Nelson).</t>
  </si>
  <si>
    <t>(6:09) (No Huddle) 2-M.Ryan FUMBLES (Aborted) at ATL 22, touched at ATL 23, recovered by ATL-84-C.Patterson at ATL 24. 84-C.Patterson to ATL 24 for no gain (96-D.Barnett).</t>
  </si>
  <si>
    <t>M.Ryan</t>
  </si>
  <si>
    <t>(5:12) (Shotgun) 2-M.Ryan pass short left to 81-H.Hurst to ATL 19 for 5 yards (3-S.Nelson).</t>
  </si>
  <si>
    <t>(4:24) (Shotgun) 1-J.Hurts pass short right to 88-D.Goedert to ATL 42 for 8 yards (96-T.Davison; 55-S.Means).</t>
  </si>
  <si>
    <t>(3:54) (No Huddle, Shotgun) 26-M.Sanders right guard to ATL 41 for 1 yard (90-M.Davidson; 96-T.Davison).</t>
  </si>
  <si>
    <t>(3:13) 26-M.Sanders left tackle to ATL 35 for 6 yards (90-M.Davidson).</t>
  </si>
  <si>
    <t>(2:35) (Shotgun) 1-J.Hurts right end to ATL 33 for 2 yards (92-A.Ogundeji).</t>
  </si>
  <si>
    <t>(1:53) (Shotgun) 1-J.Hurts pass short right to 26-M.Sanders to ATL 8 for 25 yards (32-J.Hawkins). Penalty on ATL-97-G.Jarrett, Defensive Holding, declined.</t>
  </si>
  <si>
    <t>(1:29) (Shotgun) 14-K.Gainwell left tackle for 8 yards, TOUCHDOWN.</t>
  </si>
  <si>
    <t>(12:00) 28-M.Davis right tackle to ATL 18 for -1 yards (54-S.Bradley; 96-D.Barnett).</t>
  </si>
  <si>
    <t>(1:25) 28-M.Davis right tackle to ATL 25 for no gain (93-M.Williams; 94-J.Sweat).</t>
  </si>
  <si>
    <t>(:16) (No Huddle) 28-M.Davis left tackle to ATL 39 for -1 yards (29-A.Maddox).</t>
  </si>
  <si>
    <t>(15:00) (Shotgun) 2-M.Ryan pass incomplete deep left to 8-K.Pitts [55-B.Graham].</t>
  </si>
  <si>
    <t>(14:56) (Shotgun) 2-M.Ryan pass incomplete short right to 18-C.Ridley (2-D.Slay).</t>
  </si>
  <si>
    <t>(14:39) (Shotgun) 1-J.Hurts pass short left to 18-J.Reagor to PHI 25 for 7 yards (23-E.Harris).</t>
  </si>
  <si>
    <t>(14:03) (Shotgun) 26-M.Sanders left end to PHI 19 for -6 yards (45-D.Jones).</t>
  </si>
  <si>
    <t>(13:18) (Shotgun) 1-J.Hurts pass short right to 6-D.Smith to PHI 38 for 19 yards (54-F.Oluokun).</t>
  </si>
  <si>
    <t>(12:47) (Shotgun) 1-J.Hurts pass short left to 26-M.Sanders pushed ob at PHI 47 for 9 yards (91-J.Tuioti-Mariner).</t>
  </si>
  <si>
    <t>(12:24) (Shotgun) 26-M.Sanders left tackle to PHI 46 for -1 yards (23-E.Harris).</t>
  </si>
  <si>
    <t>(11:31) (Shotgun) 2-M.Ryan pass short middle to 40-K.Smith to ATL 14 for 6 yards (50-E.Wilson; 49-A.Singleton).</t>
  </si>
  <si>
    <t>(10:59) (Shotgun) 2-M.Ryan pass short right to 40-K.Smith to ATL 23 for 9 yards (50-E.Wilson).</t>
  </si>
  <si>
    <t>(10:28) 2-M.Ryan pass incomplete deep right to 18-C.Ridley.</t>
  </si>
  <si>
    <t>(10:21) (Shotgun) 2-M.Ryan pass incomplete short right to 28-M.Davis.</t>
  </si>
  <si>
    <t>(10:16) (Shotgun) 2-M.Ryan pass short right to 8-K.Pitts to ATL 30 for 7 yards (2-D.Slay).</t>
  </si>
  <si>
    <t>(9:21) 26-M.Sanders right guard to PHI 25 for 5 yards (90-M.Davidson; 99-J.Bullard).</t>
  </si>
  <si>
    <t>(8:35) 26-M.Sanders left end to PHI 22 for -3 yards (55-S.Means; 6-D.Fowler).</t>
  </si>
  <si>
    <t>(7:49) (Shotgun) 1-J.Hurts pass short left to 26-M.Sanders to PHI 22 for no gain (39-T.Green).</t>
  </si>
  <si>
    <t>(7:02) (Shotgun) 2-M.Ryan pass short left to 28-M.Davis pushed ob at ATL 24 for 6 yards (3-S.Nelson; 29-A.Maddox).</t>
  </si>
  <si>
    <t>(6:56) (No Huddle, Shotgun) 2-M.Ryan pass short middle to 28-M.Davis to ATL 32 for 8 yards (49-A.Singleton).</t>
  </si>
  <si>
    <t>(6:30) (Shotgun) 28-M.Davis left guard to ATL 25 for 3 yards (97-J.Hargrave; 96-D.Barnett).</t>
  </si>
  <si>
    <t>(6:13) (Shotgun) 2-M.Ryan pass short left to 18-C.Ridley pushed ob at ATL 32 for 7 yards (29-A.Maddox).</t>
  </si>
  <si>
    <t>(4:29) (Shotgun) 1-J.Hurts pass short left to 18-J.Reagor for 23 yards, TOUCHDOWN.</t>
  </si>
  <si>
    <t>(4:13) (Shotgun) 2-M.Ryan pass short right to 8-K.Pitts to ATL 49 for 5 yards (29-A.Maddox).</t>
  </si>
  <si>
    <t>(3:24) (No Huddle, Shotgun) 2-M.Ryan pass incomplete short right to 14-R.Gage.</t>
  </si>
  <si>
    <t>(3:13) 14-K.Gainwell left tackle to ATL 32 for -1 yards (39-T.Green; 96-T.Davison).</t>
  </si>
  <si>
    <t>(2:27) (Shotgun) 14-K.Gainwell right guard to ATL 31 for 6 yards (96-T.Davison; 45-D.Jones).</t>
  </si>
  <si>
    <t>(1:59) 14-K.Gainwell right tackle to ATL 25 for 6 yards (3-M.Walker; 54-F.Oluokun).</t>
  </si>
  <si>
    <t>(1:10) 40-K.Smith right guard to ATL 33 for 8 yards (29-A.Maddox; 54-S.Bradley). #16 Josh Rosen in at QB for ATL</t>
  </si>
  <si>
    <t>(:38) 40-K.Smith right tackle to ATL 38 for 5 yards (54-S.Bradley).</t>
  </si>
  <si>
    <t>(14:47) (Shotgun) 17-J.Allen pass short right to 11-C.Beasley to PIT 17 for 7 yards (21-T.Norwood, 55-D.Bush).</t>
  </si>
  <si>
    <t>C.Beasley</t>
  </si>
  <si>
    <t>(14:14) (No Huddle, Shotgun) 17-J.Allen pass short left to 14-S.Diggs to PIT 19 for -2 yards (20-C.Sutton).</t>
  </si>
  <si>
    <t>S.Diggs</t>
  </si>
  <si>
    <t>(13:40) (No Huddle, Shotgun) 17-J.Allen pass incomplete short left to 14-S.Diggs (97-C.Heyward). Pass tipped at line.</t>
  </si>
  <si>
    <t>(13:30) 22-N.Harris right tackle to PIT 27 for 2 yards (49-Tr.Edmunds).</t>
  </si>
  <si>
    <t>N.Harris</t>
  </si>
  <si>
    <t>(12:51) (Shotgun) 7-B.Roethlisberger pass short right to 18-D.Johnson to PIT 41 for 14 yards (55-J.Hughes; 23-M.Hyde).</t>
  </si>
  <si>
    <t>(12:10) (Shotgun) 22-N.Harris left end to PIT 45 for 4 yards (91-E.Oliver, 21-J.Poyer).</t>
  </si>
  <si>
    <t>(11:31) 22-N.Harris right tackle to PIT 47 for 2 yards (50-G.Rousseau).</t>
  </si>
  <si>
    <t>(10:47) (Shotgun) 7-B.Roethlisberger pass incomplete short right to 18-D.Johnson.</t>
  </si>
  <si>
    <t>(10:35) (Shotgun) 26-D.Singletary up the middle to BUF 20 for 8 yards (93-J.Schobert, 94-T.Alualu).</t>
  </si>
  <si>
    <t>D.Singletary</t>
  </si>
  <si>
    <t>(10:08) (No Huddle, Shotgun) 26-D.Singletary left tackle to BUF 22 for 2 yards (94-T.Alualu).</t>
  </si>
  <si>
    <t>(9:04) (Shotgun) 17-J.Allen pass short right to 14-S.Diggs to BUF 18 for 6 yards (39-M.Fitzpatrick).</t>
  </si>
  <si>
    <t>(8:24) (Shotgun) 17-J.Allen pass short left to 11-C.Beasley to BUF 23 for 5 yards (21-T.Norwood, 55-D.Bush).</t>
  </si>
  <si>
    <t>(7:47) (Shotgun) 17-J.Allen pass short right to 88-D.Knox pushed ob at BUF 33 for 10 yards (21-T.Norwood; 39-M.Fitzpatrick).</t>
  </si>
  <si>
    <t>D.Knox</t>
  </si>
  <si>
    <t>(7:04) (Shotgun) 17-J.Allen pass incomplete short left to 11-C.Beasley.</t>
  </si>
  <si>
    <t>(7:00) (Shotgun) 17-J.Allen pass deep left to 1-E.Sanders to BUF 49 for 16 yards (20-C.Sutton).</t>
  </si>
  <si>
    <t>E.Sanders</t>
  </si>
  <si>
    <t>(6:05) (Shotgun) 26-D.Singletary left guard to BUF 45 for 6 yards (55-D.Bush, 93-J.Schobert).</t>
  </si>
  <si>
    <t>(5:28) (Shotgun) 17-J.Allen pass incomplete deep right to 1-E.Sanders.</t>
  </si>
  <si>
    <t>(5:21) (Shotgun) 17-J.Allen pass incomplete deep left to 11-C.Beasley. Penalty on BUF-76-J.Feliciano, Offensive Holding, declined.</t>
  </si>
  <si>
    <t>(5:05) (Shotgun) 7-B.Roethlisberger pass short left to 18-D.Johnson pushed ob at PIT 26 for 6 yards (39-L.Wallace).</t>
  </si>
  <si>
    <t>(4:29) (Shotgun) 7-B.Roethlisberger pass incomplete short left to 11-C.Claypool.</t>
  </si>
  <si>
    <t>C.Claypool</t>
  </si>
  <si>
    <t>(3:50) (Shotgun) 17-J.Allen pass incomplete deep right to 14-S.Diggs.</t>
  </si>
  <si>
    <t>(3:45) (Shotgun) 17-J.Allen up the middle to BUF 46 for 9 yards (93-J.Schobert).</t>
  </si>
  <si>
    <t>J.Allen</t>
  </si>
  <si>
    <t>(2:59) 17-J.Allen pass incomplete deep left to 14-S.Diggs (20-C.Sutton). Flea-flicker, original handoff to D.Singletary before pitch back to J.Allen.</t>
  </si>
  <si>
    <t>(2:41) 7-B.Roethlisberger pass short left to 19-J.Smith-Schuster to PIT 19 for 6 yards (21-J.Poyer).</t>
  </si>
  <si>
    <t>J.Smith-Schuster</t>
  </si>
  <si>
    <t>(2:00) 22-N.Harris right tackle to PIT 21 for 2 yards (91-E.Oliver).</t>
  </si>
  <si>
    <t>(1:16) (Shotgun) 7-B.Roethlisberger pass short left to 19-J.Smith-Schuster to PIT 33 for 12 yards (23-M.Hyde). PIT-18-D.Johnson was injured during the play.  D.Johnson assisted off.</t>
  </si>
  <si>
    <t>(:46) (Shotgun) 7-B.Roethlisberger pass short right to 13-J.Washington pushed ob at PIT 42 for 9 yards (23-M.Hyde).</t>
  </si>
  <si>
    <t>J.Washington</t>
  </si>
  <si>
    <t>(15:00) 22-N.Harris left tackle to PIT 38 for -4 yards (91-E.Oliver).</t>
  </si>
  <si>
    <t>(14:15) (Shotgun) 7-B.Roethlisberger pass incomplete deep right to 11-C.Claypool (39-L.Wallace) [91-E.Oliver].</t>
  </si>
  <si>
    <t>(14:01) 26-D.Singletary left tackle to BUF 24 for 1 yard (56-A.Highsmith).</t>
  </si>
  <si>
    <t>(13:32) (No Huddle, Shotgun) 17-J.Allen pass short left to 1-E.Sanders pushed ob at BUF 37 for 13 yards (39-M.Fitzpatrick).</t>
  </si>
  <si>
    <t>(13:08) (No Huddle, Shotgun) 17-J.Allen pass short right to 11-C.Beasley to BUF 41 for 4 yards (23-J.Haden, 55-D.Bush).</t>
  </si>
  <si>
    <t>(12:35) (No Huddle, Shotgun) 17-J.Allen up the middle to BUF 49 for 8 yards (97-C.Heyward). FUMBLES (97-C.Heyward), and recovers at 50.</t>
  </si>
  <si>
    <t>(11:57) (Shotgun) 17-J.Allen pass short right to 14-S.Diggs to PIT 43 for 7 yards (23-J.Haden).</t>
  </si>
  <si>
    <t>(11:17) (No Huddle, Shotgun) 17-J.Allen pass incomplete deep middle to 14-S.Diggs.</t>
  </si>
  <si>
    <t>(11:10) (Shotgun) 17-J.Allen pass incomplete short left to 11-C.Beasley.</t>
  </si>
  <si>
    <t>(10:58) (Shotgun) 7-B.Roethlisberger pass incomplete deep right to 18-D.Johnson (23-M.Hyde).</t>
  </si>
  <si>
    <t>(10:53) 22-N.Harris up the middle to PIT 9 for 2 yards (24-T.Johnson, 27-T.White).</t>
  </si>
  <si>
    <t>(9:45) (Shotgun) 7-B.Roethlisberger pass incomplete short right to 19-J.Smith-Schuster (24-T.Johnson).</t>
  </si>
  <si>
    <t>(9:32) 19-I.McKenzie left end to PIT 38 for -3 yards (8-M.Ingram). End-around, handoff from J.Allen.</t>
  </si>
  <si>
    <t>I.McKenzie</t>
  </si>
  <si>
    <t>(8:52) (Shotgun) 17-J.Allen pass incomplete short middle to 1-E.Sanders [90-T.Watt].</t>
  </si>
  <si>
    <t>(8:38) (Shotgun) 7-B.Roethlisberger pass short right to 19-J.Smith-Schuster to BUF 45 for 10 yards (21-J.Poyer).</t>
  </si>
  <si>
    <t>(7:03) 22-N.Harris left tackle to PIT 45 for no gain (24-T.Johnson).</t>
  </si>
  <si>
    <t>(6:17) (Shotgun) 7-B.Roethlisberger pass incomplete short middle to 22-N.Harris.</t>
  </si>
  <si>
    <t>(6:01) 26-D.Singletary left tackle to BUF 10 for 1 yard (56-A.Highsmith).</t>
  </si>
  <si>
    <t>(5:24) (Shotgun) 17-J.Allen pass short middle to 88-D.Knox to BUF 22 for 12 yards (34-Te.Edmunds).</t>
  </si>
  <si>
    <t>(4:42) (Shotgun) 17-J.Allen pass short right to 11-C.Beasley to BUF 22 for 10 yards (55-D.Bush).</t>
  </si>
  <si>
    <t>(4:06) (Shotgun) 17-J.Allen pass short left to 26-D.Singletary to BUF 27 for 5 yards (20-C.Sutton).</t>
  </si>
  <si>
    <t>(3:42) (No Huddle, Shotgun) 17-J.Allen pass deep middle to 13-G.Davis to PIT 36 for 37 yards (34-Te.Edmunds; 23-J.Haden) [90-T.Watt]. Penalty on PIT, Defensive Too Many Men on Field, declined.</t>
  </si>
  <si>
    <t>G.Davis</t>
  </si>
  <si>
    <t>(3:08) (Shotgun) 17-J.Allen left end to PIT 33 for 3 yards (35-A.Maulet).</t>
  </si>
  <si>
    <t>(2:11) (Shotgun) 17-J.Allen pass short middle to 14-S.Diggs to PIT 18 for 10 yards (20-C.Sutton).</t>
  </si>
  <si>
    <t>(2:00) (Shotgun) 17-J.Allen left tackle to PIT 17 for 1 yard (97-C.Heyward; 35-A.Maulet).</t>
  </si>
  <si>
    <t>(1:21) (Shotgun) 17-J.Allen pass short middle to 11-C.Beasley to PIT 9 for 8 yards (34-Te.Edmunds).</t>
  </si>
  <si>
    <t>(:43) 17-J.Allen up the middle to PIT 6 for 3 yards (94-T.Alualu; 93-J.Schobert).</t>
  </si>
  <si>
    <t>(:32) (Shotgun) 17-J.Allen right guard to PIT 3 for 3 yards (94-T.Alualu).</t>
  </si>
  <si>
    <t>(:27) (Shotgun) 17-J.Allen pass short right to 13-G.Davis for 3 yards, TOUCHDOWN [90-T.Watt].</t>
  </si>
  <si>
    <t>(14:59) (Shotgun) 22-N.Harris up the middle to PIT 34 for 9 yards (24-T.Johnson).</t>
  </si>
  <si>
    <t>(14:22) (Shotgun) 22-N.Harris left guard to PIT 36 for 2 yards (58-M.Milano).</t>
  </si>
  <si>
    <t>(13:48) (Shotgun) 7-B.Roethlisberger pass short right to 18-D.Johnson to PIT 47 for 6 yards (24-T.Johnson).</t>
  </si>
  <si>
    <t>(13:09) (Shotgun) 7-B.Roethlisberger pass incomplete short left to 19-J.Smith-Schuster.</t>
  </si>
  <si>
    <t>(13:06) (Shotgun) 7-B.Roethlisberger pass deep right to 85-E.Ebron to BUF 34 for 19 yards (23-M.Hyde) [57-A.Epenesa].</t>
  </si>
  <si>
    <t>E.Ebron</t>
  </si>
  <si>
    <t>(12:21) (Shotgun) 7-B.Roethlisberger pass deep right to 11-C.Claypool to BUF 12 for 22 yards (27-T.White).</t>
  </si>
  <si>
    <t>(11:53) (No Huddle, Shotgun) 7-B.Roethlisberger pass short left to 18-D.Johnson to BUF 7 for 5 yards (39-L.Wallace).</t>
  </si>
  <si>
    <t>(11:15) 22-N.Harris up the middle to BUF 6 for 1 yard (23-M.Hyde, 58-M.Milano).</t>
  </si>
  <si>
    <t>(10:31) (Shotgun) 7-B.Roethlisberger pass incomplete short right to 22-N.Harris [94-V.Butler].</t>
  </si>
  <si>
    <t>(10:23) (Shotgun) 17-J.Allen pass short left to 14-S.Diggs pushed ob at BUF 32 for 7 yards (42-J.Pierre).</t>
  </si>
  <si>
    <t>(9:53) (Shotgun) 17-J.Allen pass incomplete short left to 14-S.Diggs.</t>
  </si>
  <si>
    <t>(9:49) (Shotgun) 17-J.Allen pass short left to 14-S.Diggs to BUF 41 for 9 yards (42-J.Pierre).</t>
  </si>
  <si>
    <t>(9:14) (No Huddle, Shotgun) 17-J.Allen pass short middle to 1-E.Sanders to 50 for 9 yards (34-Te.Edmunds, 93-J.Schobert).</t>
  </si>
  <si>
    <t>(8:45) (No Huddle, Shotgun) 26-D.Singletary up the middle to PIT 47 for 3 yards (39-M.Fitzpatrick, 94-T.Alualu).</t>
  </si>
  <si>
    <t>(8:07) (No Huddle, Shotgun) 17-J.Allen pass incomplete deep right to 1-E.Sanders.</t>
  </si>
  <si>
    <t>(8:02) (Shotgun) 22-M.Breida up the middle to PIT 40 for 7 yards (73-C.Davis).</t>
  </si>
  <si>
    <t>M.Breida</t>
  </si>
  <si>
    <t>(7:20) (Shotgun) 17-J.Allen up the middle to PIT 37 for 3 yards (95-C.Wormley; 39-M.Fitzpatrick).</t>
  </si>
  <si>
    <t>(6:44) (Shotgun) 17-J.Allen pass incomplete short left to 13-G.Davis.</t>
  </si>
  <si>
    <t>(6:41) (Shotgun) 22-M.Breida up the middle to PIT 35 for 2 yards (90-T.Watt, 97-C.Heyward).</t>
  </si>
  <si>
    <t>(6:01) (Shotgun) 17-J.Allen pass incomplete short middle to 11-C.Beasley (39-M.Fitzpatrick).</t>
  </si>
  <si>
    <t>(5:54) (Shotgun) 17-J.Allen pass incomplete deep middle to 13-G.Davis (20-C.Sutton).</t>
  </si>
  <si>
    <t>(5:48) One-yard difference on change of possession. (Shotgun) 7-B.Roethlisberger pass incomplete short left to 19-J.Smith-Schuster (49-Tr.Edmunds). Pass batted at line.</t>
  </si>
  <si>
    <t>(5:45) (Shotgun) 7-B.Roethlisberger pass short left to 11-C.Claypool to PIT 45 for 9 yards (39-L.Wallace).</t>
  </si>
  <si>
    <t>(5:07) 22-N.Harris right guard to PIT 47 for 2 yards (39-L.Wallace).</t>
  </si>
  <si>
    <t>(4:22) (Shotgun) 7-B.Roethlisberger pass incomplete short right to 19-J.Smith-Schuster (58-M.Milano).</t>
  </si>
  <si>
    <t>(4:15) (Shotgun) 7-B.Roethlisberger pass short middle to 88-P.Freiermuth to BUF 29 for 24 yards (21-J.Poyer, 49-Tr.Edmunds).</t>
  </si>
  <si>
    <t>P.Freiermuth</t>
  </si>
  <si>
    <t>(3:47) (No Huddle, Shotgun) 7-B.Roethlisberger pass incomplete short left to 18-D.Johnson.</t>
  </si>
  <si>
    <t>(3:45) 11-C.Claypool right end pushed ob at BUF 4 for 25 yards (23-M.Hyde). End-around, handoff from B.Roethlisberger.</t>
  </si>
  <si>
    <t>(3:19) (Shotgun) 22-N.Harris up the middle to BUF 6 for -2 yards (27-T.White).</t>
  </si>
  <si>
    <t>(2:33) (Shotgun) 7-B.Roethlisberger pass incomplete short left to 85-E.Ebron (24-T.Johnson).</t>
  </si>
  <si>
    <t>(2:26) (Shotgun) 7-B.Roethlisberger pass short middle to 22-N.Harris to BUF 2 for 4 yards (58-M.Milano).</t>
  </si>
  <si>
    <t>(1:47) (Shotgun) 17-J.Allen pass short right to 11-C.Beasley to BUF 37 for 12 yards (55-D.Bush).</t>
  </si>
  <si>
    <t>(1:12) (No Huddle, Shotgun) 17-J.Allen pass incomplete short middle to 11-C.Beasley (97-C.Heyward). Pass batted at line.</t>
  </si>
  <si>
    <t>(1:07) 26-D.Singletary right end to BUF 39 for 2 yards (55-D.Bush).</t>
  </si>
  <si>
    <t>(15:00) (Shotgun) 17-J.Allen pass short left to 14-S.Diggs pushed ob at PIT 43 for 7 yards (42-J.Pierre).</t>
  </si>
  <si>
    <t>(14:27) (Shotgun) 22-M.Breida right end to PIT 41 for 2 yards (39-M.Fitzpatrick).</t>
  </si>
  <si>
    <t>(13:46) 22-M.Breida left tackle to PIT 48 for -7 yards (20-C.Sutton).</t>
  </si>
  <si>
    <t>(13:42) (Shotgun) 7-B.Roethlisberger pass short right to 81-Z.Gentry to PIT 46 for -2 yards (58-M.Milano).</t>
  </si>
  <si>
    <t>Z.Gentry</t>
  </si>
  <si>
    <t>(13:02) (Shotgun) 22-N.Harris right guard to BUF 49 for 5 yards (49-Tr.Edmunds).</t>
  </si>
  <si>
    <t>(12:11) (Shotgun) 22-N.Harris right guard to BUF 5 for 18 yards (49-Tr.Edmunds).</t>
  </si>
  <si>
    <t>(11:24) (Shotgun) 7-B.Roethlisberger pass short left to 18-D.Johnson for 5 yards, TOUCHDOWN.</t>
  </si>
  <si>
    <t>(11:12) (Shotgun) 17-J.Allen pass short left to 11-C.Beasley to BUF 29 for 4 yards (55-D.Bush).</t>
  </si>
  <si>
    <t>(10:37) (No Huddle, Shotgun) 17-J.Allen pass incomplete deep left to 1-E.Sanders (42-J.Pierre).</t>
  </si>
  <si>
    <t>(9:40) (Shotgun) 17-J.Allen pass short middle to 88-D.Knox to BUF 32 for 6 yards (39-M.Fitzpatrick).</t>
  </si>
  <si>
    <t>(9:18) (No Huddle, Shotgun) 17-J.Allen pass short right to 14-S.Diggs to BUF 44 for 12 yards (23-J.Haden; 39-M.Fitzpatrick).</t>
  </si>
  <si>
    <t>(8:42) (No Huddle) 26-D.Singletary left guard to 50 for 6 yards (55-D.Bush; 93-J.Schobert).</t>
  </si>
  <si>
    <t>(8:15) (No Huddle, Shotgun) 26-D.Singletary left guard to PIT 35 for 15 yards (34-Te.Edmunds).</t>
  </si>
  <si>
    <t>(7:46) (No Huddle) 26-D.Singletary left tackle to PIT 10 for 25 yards (39-M.Fitzpatrick).</t>
  </si>
  <si>
    <t>(7:17) (No Huddle, Shotgun) 17-J.Allen up the middle to PIT 8 for 2 yards (96-I.Buggs; 56-A.Highsmith).</t>
  </si>
  <si>
    <t>(6:40) (Shotgun) 26-D.Singletary right tackle to PIT 5 for 3 yards (56-A.Highsmith).</t>
  </si>
  <si>
    <t>(6:08) (No Huddle, Shotgun) 17-J.Allen pass short right to 26-D.Singletary to PIT 6 for -1 yards (23-J.Haden). FUMBLES (23-J.Haden), ball out of bounds at PIT 7.</t>
  </si>
  <si>
    <t>(5:17) (Shotgun) 22-N.Harris right guard to PIT 33 for 3 yards (21-J.Poyer).</t>
  </si>
  <si>
    <t>(4:46) (No Huddle, Shotgun) 7-B.Roethlisberger pass deep right to 19-J.Smith-Schuster to BUF 43 for 24 yards (24-T.Johnson).</t>
  </si>
  <si>
    <t>(3:12) (Shotgun) 7-B.Roethlisberger pass incomplete short left to 18-D.Johnson.</t>
  </si>
  <si>
    <t>(3:08) (Shotgun) 7-B.Roethlisberger pass short right to 11-C.Claypool to BUF 27 for 14 yards (24-T.Johnson).</t>
  </si>
  <si>
    <t>(3:00) (Shotgun) 22-N.Harris up the middle to BUF 28 for -1 yards (61-J.Zimmer).</t>
  </si>
  <si>
    <t>(2:56) (Shotgun) 7-B.Roethlisberger pass incomplete deep right to 18-D.Johnson [99-H.Phillips].</t>
  </si>
  <si>
    <t>(2:52) (Shotgun) 7-B.Roethlisberger pass short left to 13-J.Washington to BUF 27 for 1 yard (24-T.Johnson).</t>
  </si>
  <si>
    <t>(2:36) (Shotgun) 17-J.Allen pass incomplete short right to 13-G.Davis.</t>
  </si>
  <si>
    <t>(2:32) (Shotgun) 17-J.Allen pass incomplete short right to 26-D.Singletary [94-T.Alualu].</t>
  </si>
  <si>
    <t>(2:26) (Shotgun) 17-J.Allen pass incomplete short middle to 26-D.Singletary (8-M.Ingram) [8-M.Ingram].</t>
  </si>
  <si>
    <t>(2:19) (Shotgun) 17-J.Allen pass short left to 1-E.Sanders to 50 for 14 yards (42-J.Pierre).</t>
  </si>
  <si>
    <t>(2:00) (Shotgun) 17-J.Allen pass short right to 88-D.Knox pushed ob at PIT 37 for 13 yards (21-T.Norwood).</t>
  </si>
  <si>
    <t>(1:47) 17-J.Allen pass short middle to 11-C.Beasley to PIT 37 for 10 yards (21-T.Norwood, 39-M.Fitzpatrick).</t>
  </si>
  <si>
    <t>(1:27) (No Huddle, Shotgun) 17-J.Allen pass short left to 14-S.Diggs pushed ob at PIT 24 for 13 yards (42-J.Pierre).</t>
  </si>
  <si>
    <t>(1:20) (Shotgun) 17-J.Allen pass short left to 26-D.Singletary to PIT 19 for 5 yards (55-D.Bush). FUMBLES (55-D.Bush), ball out of bounds at PIT 19.</t>
  </si>
  <si>
    <t>(15:00) 28-J.Taylor up the middle to IND 26 for 1 yard (33-J.Adams; 54-B.Wagner).</t>
  </si>
  <si>
    <t>J.Taylor</t>
  </si>
  <si>
    <t>(14:23) (Shotgun) 2-C.Wentz pass incomplete short middle to 84-J.Doyle (54-B.Wagner).</t>
  </si>
  <si>
    <t>J.Doyle</t>
  </si>
  <si>
    <t>(13:52) (Shotgun) 2-C.Wentz pass short middle to 17-M.Strachan to IND 41 for 10 yards (21-T.Flowers) [10-B.Mayowa].</t>
  </si>
  <si>
    <t>M.Strachan</t>
  </si>
  <si>
    <t>(13:10) 2-C.Wentz pass short left to 14-Z.Pascal pushed ob at IND 47 for 6 yards (56-J.Brooks).</t>
  </si>
  <si>
    <t>Z.Pascal</t>
  </si>
  <si>
    <t>(12:35) 28-J.Taylor left end to SEA 47 for 6 yards (6-Q.Diggs, 51-K.Hyder).</t>
  </si>
  <si>
    <t>(11:50) 21-N.Hines right end to SEA 40 for 7 yards (56-J.Brooks, 6-Q.Diggs).</t>
  </si>
  <si>
    <t>N.Hines</t>
  </si>
  <si>
    <t>(11:10) (Shotgun) 21-N.Hines right guard to SEA 36 for 4 yards (54-B.Wagner, 94-R.Green).</t>
  </si>
  <si>
    <t>(10:25) (Shotgun) 2-C.Wentz pass short right to 21-N.Hines to SEA 26 for 10 yards (56-J.Brooks; 2-D.Reed).</t>
  </si>
  <si>
    <t>(8:46) 28-J.Taylor left end to SEA 9 for 9 yards (33-J.Adams; 54-B.Wagner).</t>
  </si>
  <si>
    <t>(7:58) 28-J.Taylor right tackle to SEA 7 for 2 yards (52-D.Taylor).</t>
  </si>
  <si>
    <t>(7:16) 28-J.Taylor left end to SEA 10 for -3 yards (10-B.Mayowa).</t>
  </si>
  <si>
    <t>(6:31) (Shotgun) 2-C.Wentz pass short left to 28-J.Taylor to SEA 3 for 7 yards (51-K.Hyder).</t>
  </si>
  <si>
    <t>(5:36) 32-C.Carson left end to SEA 23 for 4 yards (44-Z.Franklin).</t>
  </si>
  <si>
    <t>C.Carson</t>
  </si>
  <si>
    <t>(3:46) (No Huddle) 32-C.Carson left tackle to SEA 36 for 5 yards (37-K.Willis, 34-I.Rodgers).</t>
  </si>
  <si>
    <t>(3:07) 32-C.Carson left end to SEA 40 for 4 yards (90-G.Stewart, 99-D.Buckner). IND-34-I.Rodgers was injured during the play.</t>
  </si>
  <si>
    <t>(2:42) 32-C.Carson right tackle pushed ob at IND 27 for 33 yards (32-J.Blackmon).</t>
  </si>
  <si>
    <t>(2:05) 20-R.Penny left end to IND 23 for 4 yards (58-B.Okereke).</t>
  </si>
  <si>
    <t>R.Penny</t>
  </si>
  <si>
    <t>(1:31) (Shotgun) 3-R.Wilson pass deep middle to 16-T.Lockett for 23 yards, TOUCHDOWN.</t>
  </si>
  <si>
    <t>T.Lockett</t>
  </si>
  <si>
    <t>(1:26) 28-J.Taylor left guard to IND 28 for 3 yards (21-T.Flowers).</t>
  </si>
  <si>
    <t>(:47) 28-J.Taylor left guard to IND 30 for 2 yards (56-J.Brooks, 90-B.Mone).</t>
  </si>
  <si>
    <t>(14:50) 3-R.Wilson pass short right to 81-G.Everett to 50 for 11 yards (90-G.Stewart).</t>
  </si>
  <si>
    <t>G.Everett</t>
  </si>
  <si>
    <t>(14:24) (No Huddle, Shotgun) 32-C.Carson right guard to IND 45 for 5 yards (99-D.Buckner, 32-J.Blackmon).</t>
  </si>
  <si>
    <t>(13:48) (No Huddle, Shotgun) 3-R.Wilson pass short left to 89-W.Dissly pushed ob at IND 39 for 6 yards (38-T.Carrie).</t>
  </si>
  <si>
    <t>W.Dissly</t>
  </si>
  <si>
    <t>(13:22) (No Huddle) 32-C.Carson right end to IND 35 for 4 yards (58-B.Okereke). SEA-16-T.Lockett was injured during the play.</t>
  </si>
  <si>
    <t>(12:51) 3-R.Wilson pass deep right to 89-W.Dissly to IND 13 for 22 yards (23-K.Moore).</t>
  </si>
  <si>
    <t>(12:08) 20-R.Penny left guard to IND 9 for 4 yards (94-T.Lewis).</t>
  </si>
  <si>
    <t>(11:27) (Shotgun) 3-R.Wilson pass short middle to 81-G.Everett for 9 yards, TOUCHDOWN [90-G.Stewart]. PENALTY on SEA-14-D.Metcalf, Taunting, 15 yards, enforced between downs.</t>
  </si>
  <si>
    <t>(11:16) 2-C.Wentz pass deep right to 1-P.Campbell to SEA 44 for 24 yards (6-Q.Diggs).</t>
  </si>
  <si>
    <t>P.Campbell</t>
  </si>
  <si>
    <t>(10:30) (Shotgun) 2-C.Wentz pass short right to 21-N.Hines to SEA 38 for 6 yards (2-D.Reed).</t>
  </si>
  <si>
    <t>(10:06) (No Huddle, Shotgun) 21-N.Hines left end to SEA 35 for 3 yards (6-Q.Diggs, 27-M.Blair).</t>
  </si>
  <si>
    <t>(9:24) 28-J.Taylor up the middle to SEA 34 for 1 yard (54-B.Wagner).</t>
  </si>
  <si>
    <t>(8:41) 2-C.Wentz pass short middle to 28-J.Taylor to SEA 24 for 10 yards (57-C.Barton, 99-A.Woods).</t>
  </si>
  <si>
    <t>(7:54) (Shotgun) 2-C.Wentz pass short middle to 11-M.Pittman to SEA 10 for 14 yards (54-B.Wagner).</t>
  </si>
  <si>
    <t>M.Pittman</t>
  </si>
  <si>
    <t>(7:08) (Shotgun) 2-C.Wentz pass short middle to 14-Z.Pascal for 10 yards, TOUCHDOWN.</t>
  </si>
  <si>
    <t>(7:04) 3-R.Wilson pass short right to 32-C.Carson pushed ob at SEA 41 for 16 yards (58-B.Okereke).</t>
  </si>
  <si>
    <t>(6:30) (Shotgun) 32-C.Carson left end to SEA 43 for 2 yards (23-K.Moore).</t>
  </si>
  <si>
    <t>(6:04) 3-R.Wilson pass short right to 16-T.Lockett to SEA 47 for 4 yards (26-R.Ya-Sin).</t>
  </si>
  <si>
    <t>(5:22) (Shotgun) 3-R.Wilson pass incomplete short left to 18-F.Swain.</t>
  </si>
  <si>
    <t>F.Swain</t>
  </si>
  <si>
    <t>(5:11) 2-C.Wentz pass short right to 28-J.Taylor to IND 41 for 8 yards (94-R.Green, 33-J.Adams).</t>
  </si>
  <si>
    <t>(4:25) 28-J.Taylor up the middle to IND 42 for 1 yard (94-R.Green).</t>
  </si>
  <si>
    <t>(3:12) 2-C.Wentz pass incomplete deep right to 81-M.Alie-Cox.</t>
  </si>
  <si>
    <t>M.Alie-Cox</t>
  </si>
  <si>
    <t>(3:00) 1-D.Eskridge right end to SEA 30 for 13 yards (53-D.Leonard).</t>
  </si>
  <si>
    <t>D.Eskridge</t>
  </si>
  <si>
    <t>(2:27) (No Huddle) 32-C.Carson right tackle to SEA 33 for 3 yards (99-D.Buckner, 51-K.Paye).</t>
  </si>
  <si>
    <t>(2:00) (Shotgun) 3-R.Wilson pass short left to 1-D.Eskridge pushed ob at SEA 39 for 6 yards (38-T.Carrie).</t>
  </si>
  <si>
    <t>(1:53) 3-R.Wilson up the middle to SEA 41 for 2 yards (97-A.Muhammad).</t>
  </si>
  <si>
    <t>R.Wilson</t>
  </si>
  <si>
    <t>(:51) (Shotgun) 3-R.Wilson pass deep middle to 16-T.Lockett for 69 yards, TOUCHDOWN.</t>
  </si>
  <si>
    <t>(:37) (Shotgun) 2-C.Wentz pass incomplete short left to 21-N.Hines (94-R.Green) [94-R.Green].</t>
  </si>
  <si>
    <t>(:34) (Shotgun) 2-C.Wentz pass short right to 21-N.Hines to IND 23 for 4 yards (28-U.Amadi).</t>
  </si>
  <si>
    <t>(:08) (Shotgun) 2-C.Wentz pass short right to 84-J.Doyle pushed ob at IND 28 for 5 yards (56-J.Brooks).</t>
  </si>
  <si>
    <t>(15:00) 3-R.Wilson pass short left to 32-C.Carson to SEA 29 for 4 yards (58-B.Okereke).</t>
  </si>
  <si>
    <t>(14:22) (Shotgun) 3-R.Wilson pass short middle to 14-D.Metcalf to SEA 41 for 12 yards (99-D.Buckner).</t>
  </si>
  <si>
    <t>D.Metcalf</t>
  </si>
  <si>
    <t>(13:45) (Shotgun) 32-C.Carson left tackle to SEA 41 for no gain (51-K.Paye).</t>
  </si>
  <si>
    <t>(13:17) 18-F.Swain right end to SEA 46 for 5 yards (37-K.Willis).</t>
  </si>
  <si>
    <t>(12:37) (Shotgun) 3-R.Wilson pass incomplete deep left to 16-T.Lockett (38-T.Carrie) [99-D.Buckner].</t>
  </si>
  <si>
    <t>(12:14) (Shotgun) 2-C.Wentz pass short left to 28-J.Taylor to IND 19 for 7 yards (6-Q.Diggs).</t>
  </si>
  <si>
    <t>(11:26) (Shotgun) 2-C.Wentz pass incomplete short middle to 1-P.Campbell [8-C.Dunlap].</t>
  </si>
  <si>
    <t>(11:06) (Shotgun) 32-C.Carson left end pushed ob at SEA 47 for 9 yards (37-K.Willis).</t>
  </si>
  <si>
    <t>(10:47) (No Huddle) 32-C.Carson right tackle to SEA 48 for 1 yard (32-J.Blackmon).</t>
  </si>
  <si>
    <t>(9:20) (Shotgun) 3-R.Wilson pass short right to 31-D.Dallas pushed ob at IND 48 for 5 yards (53-D.Leonard).</t>
  </si>
  <si>
    <t>D.Dallas</t>
  </si>
  <si>
    <t>(7:56) (Shotgun) 2-C.Wentz pass incomplete short middle to 11-M.Pittman [97-P.Ford]. SEA-97-P.Ford was injured during the play.</t>
  </si>
  <si>
    <t>(7:50) 21-N.Hines left tackle to IND 17 for 2 yards (90-B.Mone).</t>
  </si>
  <si>
    <t>(6:16) 3-R.Wilson pass short right to 14-D.Metcalf to IND 46 for 3 yards (37-K.Willis).</t>
  </si>
  <si>
    <t>(5:42) 32-C.Carson left end to IND 45 for 1 yard (53-D.Leonard). FUMBLES (53-D.Leonard), RECOVERED by IND-51-K.Paye at IND 45.</t>
  </si>
  <si>
    <t>(5:37) 2-C.Wentz pass short left to 28-J.Taylor to SEA 40 for 15 yards (21-T.Flowers).</t>
  </si>
  <si>
    <t>(5:09) (No Huddle, Shotgun) 28-J.Taylor up the middle to SEA 36 for 4 yards (90-B.Mone).</t>
  </si>
  <si>
    <t>(4:43) (No Huddle, Shotgun) 28-J.Taylor up the middle to SEA 33 for 3 yards (90-B.Mone).</t>
  </si>
  <si>
    <t>(3:59) (Shotgun) 21-N.Hines up the middle to SEA 31 for 2 yards (90-B.Mone; 6-Q.Diggs).</t>
  </si>
  <si>
    <t>(3:36) (No Huddle) 2-C.Wentz FUMBLES (Aborted) at SEA 31, RECOVERED by SEA-2-D.Reed at SEA 31.</t>
  </si>
  <si>
    <t>C.Wentz</t>
  </si>
  <si>
    <t>(3:27) 32-C.Carson left end to SEA 35 for 4 yards (90-G.Stewart).</t>
  </si>
  <si>
    <t>(2:42) 3-R.Wilson pass short left to 89-W.Dissly to SEA 44 for 9 yards (38-T.Carrie).</t>
  </si>
  <si>
    <t>(2:13) (No Huddle, Shotgun) 32-C.Carson right end to 50 for 6 yards (53-D.Leonard, 32-J.Blackmon).</t>
  </si>
  <si>
    <t>(1:34) (Shotgun) 3-R.Wilson pass incomplete deep right to 14-D.Metcalf [94-T.Lewis].</t>
  </si>
  <si>
    <t>(1:22) 28-J.Taylor left end to IND 12 for -2 yards (54-B.Wagner, 97-P.Ford).</t>
  </si>
  <si>
    <t>(:38) (Shotgun) 2-C.Wentz pass incomplete short middle to 14-Z.Pascal [90-B.Mone].</t>
  </si>
  <si>
    <t>(:34) (Shotgun) 2-C.Wentz pass deep middle to 17-M.Strachan to IND 28 for 16 yards (2-D.Reed).</t>
  </si>
  <si>
    <t>(15:00) (Shotgun) 28-J.Taylor left tackle to IND 37 for 4 yards (54-B.Wagner, 98-A.Robinson).</t>
  </si>
  <si>
    <t>(14:23) 28-J.Taylor up the middle to IND 46 for 9 yards (6-Q.Diggs).</t>
  </si>
  <si>
    <t>(13:38) (Shotgun) 2-C.Wentz pass incomplete deep right to 1-P.Campbell.</t>
  </si>
  <si>
    <t>(13:34) 2-C.Wentz pass short right to 21-N.Hines to SEA 46 for 8 yards (28-U.Amadi) [51-K.Hyder].</t>
  </si>
  <si>
    <t>(12:49) (Shotgun) 2-C.Wentz pass short right to 84-J.Doyle ran ob at SEA 37 for 9 yards.</t>
  </si>
  <si>
    <t>(12:16) (Shotgun) 21-N.Hines up the middle to SEA 33 for 4 yards (54-B.Wagner; 28-U.Amadi).</t>
  </si>
  <si>
    <t>(11:34) (Shotgun) 2-C.Wentz pass short middle to 84-J.Doyle to SEA 26 for 7 yards (21-T.Flowers).</t>
  </si>
  <si>
    <t>(10:50) (Shotgun) 2-C.Wentz pass incomplete short right to 21-N.Hines (94-R.Green).</t>
  </si>
  <si>
    <t>(10:44) (Shotgun) 2-C.Wentz pass short right to 11-M.Pittman to SEA 18 for 8 yards (33-J.Adams).</t>
  </si>
  <si>
    <t>(9:56) 3-R.Wilson pass deep left to 14-D.Metcalf pushed ob at IND 43 for 30 yards (38-T.Carrie).</t>
  </si>
  <si>
    <t>(9:33) 3-R.Wilson pass short right to 32-C.Carson to IND 37 for 6 yards (99-D.Buckner, 58-B.Okereke).</t>
  </si>
  <si>
    <t>(8:52) (Shotgun) 3-R.Wilson pass short right to 16-T.Lockett pushed ob at IND 33 for 4 yards (26-R.Ya-Sin).</t>
  </si>
  <si>
    <t>(8:18) 1-D.Eskridge right end pushed ob at IND 24 for 9 yards (37-K.Willis, 26-R.Ya-Sin). SEA-1-D.Eskridge was injured during the play.</t>
  </si>
  <si>
    <t>(7:58) (Shotgun) 31-D.Dallas right tackle to IND 19 for 5 yards (37-K.Willis). SEA-77-E.Pocic was injured during the play.</t>
  </si>
  <si>
    <t>(7:14) (Shotgun) 32-C.Carson up the middle to IND 15 for 4 yards (53-D.Leonard, 58-B.Okereke).</t>
  </si>
  <si>
    <t>(6:45) (No Huddle, Shotgun) 3-R.Wilson pass short middle to 14-D.Metcalf for 15 yards, TOUCHDOWN.</t>
  </si>
  <si>
    <t>(6:41) (Shotgun) 2-C.Wentz pass short right to 28-J.Taylor to IND 38 for 13 yards (2-D.Reed, 54-B.Wagner).</t>
  </si>
  <si>
    <t>(5:51) (No Huddle, Shotgun) 28-J.Taylor right tackle to IND 49 for 3 yards (51-K.Hyder, 54-B.Wagner).</t>
  </si>
  <si>
    <t>(5:28) (No Huddle, Shotgun) 2-C.Wentz pass incomplete short left to 28-J.Taylor.</t>
  </si>
  <si>
    <t>(5:20) (Shotgun) 2-C.Wentz pass short right to 11-M.Pittman pushed ob at SEA 44 for 7 yards (2-D.Reed).</t>
  </si>
  <si>
    <t>(4:53) (Shotgun) 2-C.Wentz pass short middle to 21-N.Hines to SEA 30 for 1 yard (56-J.Brooks).</t>
  </si>
  <si>
    <t>(4:20) (No Huddle, Shotgun) 2-C.Wentz pass short middle to 14-Z.Pascal to SEA 14 for 16 yards (27-M.Blair). SEA-8-C.Dunlap was injured during the play.</t>
  </si>
  <si>
    <t>(3:35) (Shotgun) 28-J.Taylor right guard to SEA 2 for 12 yards (6-Q.Diggs, 56-J.Brooks).</t>
  </si>
  <si>
    <t>(3:00) (Shotgun) 28-J.Taylor up the middle to SEA 1 for 1 yard (33-J.Adams).</t>
  </si>
  <si>
    <t>(2:12) (Shotgun) 2-C.Wentz pass short middle to 14-Z.Pascal for 11 yards, TOUCHDOWN.</t>
  </si>
  <si>
    <t>TWO-POINT CONVERSION ATTEMPT. 2-C.Wentz rushes right end. ATTEMPT FAILS.</t>
  </si>
  <si>
    <t>(2:07) 3-R.Wilson left end to IND 48 for -3 yards (51-K.Paye).</t>
  </si>
  <si>
    <t>(2:00) 32-C.Carson right end to IND 42 for 6 yards (58-B.Okereke, 90-G.Stewart).</t>
  </si>
  <si>
    <t>(1:40) (Shotgun) 21-N.Hines right guard to IND 11 for 1 yard (98-A.Robinson).</t>
  </si>
  <si>
    <t>(:57) (No Huddle, Shotgun) 21-N.Hines up the middle to IND 21 for 3 yards (56-J.Brooks, 54-B.Wagner).</t>
  </si>
  <si>
    <t>(:31) (No Huddle, Shotgun) 2-C.Wentz pass short right to 21-N.Hines ran ob at IND 40 for 19 yards (33-J.Adams).</t>
  </si>
  <si>
    <t>(:24) (Shotgun) 2-C.Wentz pass incomplete short right to 81-M.Alie-Cox [52-D.Taylor].</t>
  </si>
  <si>
    <t>(:20) (Shotgun) 21-N.Hines up the middle to IND 48 for 8 yards (6-Q.Diggs, 56-J.Brooks).</t>
  </si>
  <si>
    <t>(14:53) 30-J.Williams right tackle to DET 35 for 10 yards (54-F.Warner; 3-J.Tartt).</t>
  </si>
  <si>
    <t>(14:18) 16-J.Goff pass short right to 88-T.Hockenson to SF 43 for 22 yards (1-J.Ward; 38-D.Lenoir).</t>
  </si>
  <si>
    <t>T.Hockenson</t>
  </si>
  <si>
    <t>(13:37) 30-J.Williams right tackle to SF 41 for 2 yards (97-N.Bosa).</t>
  </si>
  <si>
    <t>(12:56) (Shotgun) 16-J.Goff pass incomplete short middle to 6-T.Williams [95-K.Street].</t>
  </si>
  <si>
    <t>(12:52) (Shotgun) 16-J.Goff pass short right to 30-J.Williams to SF 35 for 6 yards (54-F.Warner).</t>
  </si>
  <si>
    <t>(12:06) 71-L.Stenberg reported in as eligible.  30-J.Williams up the middle to SF 36 for -1 yards (3-J.Tartt).</t>
  </si>
  <si>
    <t>(12:01) 10-J.Garoppolo FUMBLES (Aborted) at SF 36, touched at SF 36, RECOVERED by DET-8-J.Collins at SF 38.</t>
  </si>
  <si>
    <t>J.Garoppolo</t>
  </si>
  <si>
    <t>(11:56) 32-D.Swift up the middle to SF 34 for 4 yards (57-D.Greenlaw).</t>
  </si>
  <si>
    <t>D.Swift</t>
  </si>
  <si>
    <t>(11:21) 11-K.Raymond right end to SF 25 for 9 yards (51-A.Al-Shaair).</t>
  </si>
  <si>
    <t>K.Raymond</t>
  </si>
  <si>
    <t>(10:34) (Shotgun) 16-J.Goff pass incomplete deep left to 14-A.St. Brown.</t>
  </si>
  <si>
    <t>A.St</t>
  </si>
  <si>
    <t>(10:29) 16-J.Goff pass short left to 32-D.Swift to SF 33 for -8 yards (51-A.Al-Shaair).</t>
  </si>
  <si>
    <t>(9:46) (Shotgun) 16-J.Goff pass incomplete short right to 32-D.Swift.</t>
  </si>
  <si>
    <t>(9:36) 31-R.Mostert left end pushed ob at DET 48 for 11 yards (25-W.Harris).</t>
  </si>
  <si>
    <t>R.Mostert</t>
  </si>
  <si>
    <t>(9:02) 31-R.Mostert right end to DET 39 for 9 yards (21-T.Walker).</t>
  </si>
  <si>
    <t>(8:26) 10-J.Garoppolo pass short right to 85-G.Kittle to DET 16 for 23 yards (21-T.Walker, 25-W.Harris).</t>
  </si>
  <si>
    <t>G.Kittle</t>
  </si>
  <si>
    <t>(7:39) (Shotgun) 5-T.Lance up the middle to DET 15 for 1 yard (91-M.Brockers). #5-T.Lance in at QB for this play.</t>
  </si>
  <si>
    <t>T.Lance</t>
  </si>
  <si>
    <t>(7:10) 25-E.Mitchell up the middle to DET 12 for 3 yards (91-M.Brockers; 54-A.McNeill).</t>
  </si>
  <si>
    <t>E.Mitchell</t>
  </si>
  <si>
    <t>(6:27) (Shotgun) 10-J.Garoppolo pass short left to 6-M.Sanu pushed ob at DET 5 for 7 yards (23-J.Okudah).</t>
  </si>
  <si>
    <t>M.Sanu</t>
  </si>
  <si>
    <t>(5:46) (Shotgun) 5-T.Lance pass short left to 81-T.Sherfield for 5 yards, TOUCHDOWN. #5-T.Lance in at QB for this play.</t>
  </si>
  <si>
    <t>T.Sherfield</t>
  </si>
  <si>
    <t>(5:34) (Shotgun) 16-J.Goff pass incomplete short left to 88-T.Hockenson.</t>
  </si>
  <si>
    <t>(5:31) 30-J.Williams up the middle to DET 38 for 20 yards (1-J.Ward).</t>
  </si>
  <si>
    <t>(4:48) 30-J.Williams up the middle to DET 45 for 7 yards (24-K.Williams).</t>
  </si>
  <si>
    <t>(3:20) 16-J.Goff pass short middle to 32-D.Swift to SF 38 for 12 yards (54-F.Warner).</t>
  </si>
  <si>
    <t>(2:37) (Shotgun) 16-J.Goff pass short left to 88-T.Hockenson ran ob at SF 26 for 12 yards [91-A.Armstead].</t>
  </si>
  <si>
    <t>(1:54) 32-D.Swift up the middle to SF 19 for 7 yards (2-J.Verrett; 57-D.Greenlaw).</t>
  </si>
  <si>
    <t>(1:17) 32-D.Swift left tackle to SF 18 for 1 yard (3-J.Tartt; 56-S.Ebukam).</t>
  </si>
  <si>
    <t>(:51) (No Huddle) 16-J.Goff pass short right to 88-T.Hockenson to SF 17 for 1 yard (3-J.Tartt).</t>
  </si>
  <si>
    <t>(:10) (Shotgun) 16-J.Goff pass short left to 6-T.Williams to SF 10 for 7 yards (2-J.Verrett).</t>
  </si>
  <si>
    <t>(15:00) 32-D.Swift left end to SF 9 for 1 yard (2-J.Verrett).</t>
  </si>
  <si>
    <t>(14:19) (Shotgun) 16-J.Goff pass short left to 32-D.Swift to SF 6 for 3 yards (57-D.Greenlaw).</t>
  </si>
  <si>
    <t>(13:33) (Shotgun) 16-J.Goff pass short left to 88-T.Hockenson for 6 yards, TOUCHDOWN.</t>
  </si>
  <si>
    <t>(13:23) (Shotgun) 25-E.Mitchell right tackle to SF 25 for 3 yards (92-K.Strong).</t>
  </si>
  <si>
    <t>(12:51) 10-J.Garoppolo pass deep middle to 19-D.Samuel to DET 46 for 29 yards (23-J.Okudah).</t>
  </si>
  <si>
    <t>D.Samuel</t>
  </si>
  <si>
    <t>(12:06) (Shotgun) 10-J.Garoppolo pass short left to 19-D.Samuel to DET 38 for 8 yards (25-W.Harris).</t>
  </si>
  <si>
    <t>(11:20) 25-E.Mitchell right end for 38 yards, TOUCHDOWN. Penalty on DET-95-R.Okwara, Defensive Offside, declined.</t>
  </si>
  <si>
    <t>(11:12) 30-J.Williams up the middle to DET 28 for 3 yards (57-D.Greenlaw; 95-K.Street).</t>
  </si>
  <si>
    <t>(10:39) 16-J.Goff pass short left to 80-D.Fells to DET 30 for 2 yards (57-D.Greenlaw).</t>
  </si>
  <si>
    <t>D.Fells</t>
  </si>
  <si>
    <t>(9:50) (Shotgun) 16-J.Goff pass short left to 30-J.Williams pushed ob at DET 36 for 6 yards (57-D.Greenlaw).</t>
  </si>
  <si>
    <t>(9:10) 32-D.Swift right tackle to SF 48 for 16 yards (1-J.Ward).</t>
  </si>
  <si>
    <t>(8:36) 32-D.Swift left tackle to SF 33 for 15 yards (1-J.Ward).</t>
  </si>
  <si>
    <t>(7:59) 32-D.Swift up the middle to SF 34 for -1 yards (3-J.Tartt, 90-K.Givens).</t>
  </si>
  <si>
    <t>(7:22) (Shotgun) 32-D.Swift left end to SF 38 for -4 yards (97-N.Bosa).</t>
  </si>
  <si>
    <t>(7:01) (No Huddle, Shotgun) 16-J.Goff pass short middle to 6-T.Williams to SF 31 for 7 yards (54-F.Warner).</t>
  </si>
  <si>
    <t>(6:07) (Shotgun) 10-J.Garoppolo pass short left to 44-K.Juszczyk to SF 32 for 7 yards (24-A.Oruwariye). PENALTY on DET-53-C.Harris, Roughing the Passer, 15 yards, enforced at SF 32.</t>
  </si>
  <si>
    <t>K.Juszczyk</t>
  </si>
  <si>
    <t>(5:52) 25-E.Mitchell left tackle to DET 47 for 6 yards (54-A.McNeill, 91-M.Brockers).</t>
  </si>
  <si>
    <t>(5:17) (Shotgun) 25-E.Mitchell right tackle to DET 36 for 11 yards (23-J.Okudah).</t>
  </si>
  <si>
    <t>(4:36) (Shotgun) 10-J.Garoppolo pass short middle to 19-D.Samuel to DET 13 for 23 yards (21-T.Walker).</t>
  </si>
  <si>
    <t>(3:51) 25-E.Mitchell right tackle to DET 10 for 3 yards (54-A.McNeill, 34-A.Anzalone).</t>
  </si>
  <si>
    <t>(3:11) 10-J.Garoppolo pass short left to 19-D.Samuel ran ob at DET 3 for 7 yards.</t>
  </si>
  <si>
    <t>(2:30) (Shotgun) 23-J.Hasty up the middle for 3 yards, TOUCHDOWN.</t>
  </si>
  <si>
    <t>J.Hasty</t>
  </si>
  <si>
    <t>(2:19) 16-J.Goff pass short right to 88-T.Hockenson to DET 30 for 10 yards (3-J.Tartt).</t>
  </si>
  <si>
    <t>(2:00) 32-D.Swift left tackle to DET 33 for 3 yards (54-F.Warner).</t>
  </si>
  <si>
    <t>(1:28) 16-J.Goff pass short left to 32-D.Swift pushed ob at DET 32 for -1 yards (51-A.Al-Shaair).</t>
  </si>
  <si>
    <t>(1:20) (Shotgun) 16-J.Goff pass short middle intended for 88-T.Hockenson INTERCEPTED by 57-D.Greenlaw [55-D.Ford] at DET 39. 57-D.Greenlaw for 39 yards, TOUCHDOWN.</t>
  </si>
  <si>
    <t>(1:10) (Shotgun) 32-D.Swift up the middle to DET 21 for -4 yards (97-N.Bosa).</t>
  </si>
  <si>
    <t>(1:03) (Shotgun) 16-J.Goff pass short right to 30-J.Williams to DET 22 for 7 yards (24-K.Williams; 54-F.Warner). Penalty on DET-67-M.Nelson, Offensive Holding, declined.</t>
  </si>
  <si>
    <t>(:44) (Shotgun) 10-J.Garoppolo pass short middle to 19-D.Samuel pushed ob at SF 42 for 14 yards (21-T.Walker). PENALTY on DET-25-W.Harris, Face Mask (15 Yards), 15 yards, enforced at SF 42.</t>
  </si>
  <si>
    <t>(:39) (Shotgun) 10-J.Garoppolo pass incomplete short left to 85-G.Kittle (24-A.Oruwariye).</t>
  </si>
  <si>
    <t>(:35) 10-J.Garoppolo pass short left to 81-T.Sherfield to DET 25 for 18 yards (34-A.Anzalone).</t>
  </si>
  <si>
    <t>(14:55) 10-J.Garoppolo pass short left to 85-G.Kittle to DET 46 for 35 yards (90-T.Flowers).</t>
  </si>
  <si>
    <t>(14:06) 25-E.Mitchell right end to DET 44 for 2 yards (91-M.Brockers). DET-91-M.Brockers was injured during the play.</t>
  </si>
  <si>
    <t>(13:36) (Shotgun) 10-J.Garoppolo pass short middle to 85-G.Kittle to DET 36 for 8 yards (21-T.Walker).</t>
  </si>
  <si>
    <t>(12:53) 25-E.Mitchell left end to DET 26 for 10 yards (21-T.Walker).</t>
  </si>
  <si>
    <t>(12:12) 10-J.Garoppolo pass incomplete short right to 19-D.Samuel.</t>
  </si>
  <si>
    <t>(12:04) (Shotgun) 5-T.Lance up the middle to DET 34 for 2 yards (25-W.Harris). #5-T.Lance in at QB for this play.</t>
  </si>
  <si>
    <t>(11:20) (Shotgun) 16-J.Goff pass incomplete short right to 11-K.Raymond.</t>
  </si>
  <si>
    <t>(11:10) 32-D.Swift up the middle to SF 42 for 1 yard (54-F.Warner).</t>
  </si>
  <si>
    <t>(10:33) (Shotgun) 16-J.Goff pass incomplete short right to 32-D.Swift [97-N.Bosa].</t>
  </si>
  <si>
    <t>(10:27) (Shotgun) 16-J.Goff pass incomplete short right to 30-J.Williams [24-K.Williams].</t>
  </si>
  <si>
    <t>(10:16) 25-E.Mitchell right end to SF 16 for 7 yards (91-M.Brockers).</t>
  </si>
  <si>
    <t>(9:34) 25-E.Mitchell up the middle to SF 19 for 3 yards (90-T.Flowers).</t>
  </si>
  <si>
    <t>(8:51) (Shotgun) 10-J.Garoppolo pass incomplete short middle to 19-D.Samuel.</t>
  </si>
  <si>
    <t>(8:48) (Shotgun) 25-E.Mitchell up the middle to SF 21 for 2 yards (8-J.Collins).</t>
  </si>
  <si>
    <t>(8:08) 10-J.Garoppolo pass deep right to 19-D.Samuel for 79 yards, TOUCHDOWN [8-J.Collins].</t>
  </si>
  <si>
    <t>(7:15) 30-J.Williams up the middle to DET 34 for 6 yards (3-J.Tartt).</t>
  </si>
  <si>
    <t>(6:40) 16-J.Goff pass incomplete short right to 45-J.Cabinda.</t>
  </si>
  <si>
    <t>J.Cabinda</t>
  </si>
  <si>
    <t>(6:36) (Shotgun) 30-J.Williams up the middle to DET 40 for 6 yards (98-A.Key).</t>
  </si>
  <si>
    <t>(6:00) (Shotgun) 16-J.Goff pass short middle to 30-J.Williams to SF 49 for 11 yards (54-F.Warner, 51-A.Al-Shaair).</t>
  </si>
  <si>
    <t>(5:17) (Shotgun) 16-J.Goff pass short left to 30-J.Williams to SF 43 for 6 yards (2-J.Verrett; 51-A.Al-Shaair).</t>
  </si>
  <si>
    <t>(4:33) (Shotgun) 16-J.Goff pass short middle to 32-D.Swift for 43 yards, TOUCHDOWN.</t>
  </si>
  <si>
    <t>(4:18) (Shotgun) 25-E.Mitchell up the middle to SF 21 for 1 yard (95-R.Okwara; 41-A.Parker).</t>
  </si>
  <si>
    <t>(3:40) 10-J.Garoppolo pass short middle to 19-D.Samuel to SF 37 for 16 yards (25-W.Harris).</t>
  </si>
  <si>
    <t>(2:56) (Shotgun) 10-J.Garoppolo pass short middle to 19-D.Samuel to SF 39 for 2 yards (92-K.Strong).</t>
  </si>
  <si>
    <t>(2:09) 25-E.Mitchell left end to SF 46 for 7 yards (8-J.Collins).</t>
  </si>
  <si>
    <t>(1:24) #5-T.Lance in at QB for this play. (Shotgun) 5-T.Lance left tackle to SF 45 for -1 yards (97-N.Williams; 8-J.Collins).</t>
  </si>
  <si>
    <t>(:34) (Shotgun) 16-J.Goff pass short middle to 14-A.St. Brown to DET 15 for 3 yards (54-F.Warner).</t>
  </si>
  <si>
    <t>(15:00) (Shotgun) 16-J.Goff pass incomplete deep left to 87-Q.Cephus. PENALTY on DET-87-Q.Cephus, Illegal Touch Pass, 0 yards, enforced at DET 15.</t>
  </si>
  <si>
    <t>Q.Cephus</t>
  </si>
  <si>
    <t>(13:38) (Shotgun) 25-E.Mitchell right end to SF 47 for no gain (8-J.Collins).</t>
  </si>
  <si>
    <t>(12:53) 10-J.Garoppolo pass incomplete short left to 81-T.Sherfield (23-J.Okudah).</t>
  </si>
  <si>
    <t>(12:47) (Shotgun) 10-J.Garoppolo pass short right to 23-J.Hasty to DET 38 for 15 yards (23-J.Okudah; 25-W.Harris) [95-R.Okwara].</t>
  </si>
  <si>
    <t>(12:03) (Shotgun) 25-E.Mitchell left end to DET 38 for no gain (8-J.Collins; 25-W.Harris).</t>
  </si>
  <si>
    <t>(10:42) (Shotgun) 10-J.Garoppolo pass short left to 85-G.Kittle to DET 34 for 12 yards (92-K.Strong). DET-92-K.Strong was injured during the play. DET-23-J.Okudah was injured during the play. He is Out.</t>
  </si>
  <si>
    <t>(9:53) (Shotgun) 16-J.Goff pass short middle to 88-T.Hockenson to DET 48 for 23 yards (54-F.Warner; 1-J.Ward).</t>
  </si>
  <si>
    <t>(9:34) (No Huddle, Shotgun) 16-J.Goff pass short left to 17-T.Benson pushed ob at SF 47 for 5 yards (2-J.Verrett).</t>
  </si>
  <si>
    <t>T.Benson</t>
  </si>
  <si>
    <t>(7:54) (Shotgun) 16-J.Goff pass incomplete short left to 17-T.Benson. SF-2-J.Verrett was injured during the play.</t>
  </si>
  <si>
    <t>(7:50) (Shotgun) 16-J.Goff pass short left to 11-K.Raymond ran ob at SF 47 for 5 yards.</t>
  </si>
  <si>
    <t>(7:34) (No Huddle, Shotgun) 16-J.Goff pass incomplete short right to 17-T.Benson.</t>
  </si>
  <si>
    <t>(7:28) 25-E.Mitchell right tackle to DET 47 for 6 yards (41-A.Parker).</t>
  </si>
  <si>
    <t>(6:44) 25-E.Mitchell left end to DET 47 for no gain (90-T.Flowers).</t>
  </si>
  <si>
    <t>(6:00) (Shotgun) 10-J.Garoppolo pass incomplete short left to 19-D.Samuel.</t>
  </si>
  <si>
    <t>(5:45) (Shotgun) 16-J.Goff pass short right to 17-T.Benson to DET 17 for 3 yards (38-D.Lenoir).</t>
  </si>
  <si>
    <t>(5:24) (No Huddle, Shotgun) 16-J.Goff pass short right to 88-T.Hockenson ran ob at DET 27 for 10 yards.</t>
  </si>
  <si>
    <t>(4:56) (Shotgun) 16-J.Goff pass short middle to 32-D.Swift to DET 32 for 5 yards (54-F.Warner). SF-1-J.Ward was injured during the play.</t>
  </si>
  <si>
    <t>(4:26) (Shotgun) 16-J.Goff pass incomplete deep right to 87-Q.Cephus.</t>
  </si>
  <si>
    <t>(4:15) (Shotgun) 16-J.Goff pass incomplete short middle to 32-D.Swift (51-A.Al-Shaair).</t>
  </si>
  <si>
    <t>(4:09) (Shotgun) 16-J.Goff pass short right to 32-D.Swift to SF 49 for 6 yards (38-D.Lenoir).</t>
  </si>
  <si>
    <t>(3:47) (No Huddle, Shotgun) 16-J.Goff pass short middle to 32-D.Swift to SF 44 for 5 yards (45-D.Flannigan-Fowles).</t>
  </si>
  <si>
    <t>(3:24) (No Huddle, Shotgun) 16-J.Goff pass short left to 30-J.Williams to SF 41 for 3 yards (56-S.Ebukam; 95-K.Street).</t>
  </si>
  <si>
    <t>(3:03) (No Huddle, Shotgun) 16-J.Goff pass short middle to 30-J.Williams to SF 33 for 8 yards (45-D.Flannigan-Fowles; 51-A.Al-Shaair). SF-51-A.Al-Shaair was injured during the play.</t>
  </si>
  <si>
    <t>(2:32) (Shotgun) 16-J.Goff pass short right to 87-Q.Cephus to SF 26 for 7 yards (45-D.Flannigan-Fowles).</t>
  </si>
  <si>
    <t>(2:09) (No Huddle, Shotgun) 16-J.Goff pass short left to 30-J.Williams to SF 17 for 9 yards (36-M.Harris).</t>
  </si>
  <si>
    <t>(1:56) 71-L.Stenberg reported in as eligible.  30-J.Williams left tackle for 1 yard, TOUCHDOWN.</t>
  </si>
  <si>
    <t>(Pass formation) TWO-POINT CONVERSION ATTEMPT. 16-J.Goff pass to 88-T.Hockenson is complete. ATTEMPT SUCCEEDS.</t>
  </si>
  <si>
    <t>(1:52) (Shotgun) 16-J.Goff pass short right to 17-T.Benson to SF 48 for 11 yards (20-A.Thomas).</t>
  </si>
  <si>
    <t>(1:35) (No Huddle, Shotgun) 16-J.Goff pass short right to 88-T.Hockenson pushed ob at SF 35 for 13 yards (20-A.Thomas).</t>
  </si>
  <si>
    <t>(1:22) (Shotgun) 16-J.Goff pass short left to 87-Q.Cephus pushed ob at SF 22 for 3 yards (27-D.Johnson).</t>
  </si>
  <si>
    <t>(1:18) (Shotgun) 16-J.Goff pass deep right to 11-K.Raymond ran ob at SF 2 for 20 yards.</t>
  </si>
  <si>
    <t>(1:10) (No Huddle) 16-J.Goff pass short left to 87-Q.Cephus for 2 yards, TOUCHDOWN.</t>
  </si>
  <si>
    <t>(Pass formation) TWO-POINT CONVERSION ATTEMPT. 16-J.Goff pass to 87-Q.Cephus is complete. ATTEMPT SUCCEEDS.</t>
  </si>
  <si>
    <t>(1:06) 25-E.Mitchell left end to DET 47 for 1 yard (54-A.McNeill; 55-D.Barnes).</t>
  </si>
  <si>
    <t>(1:02) 25-E.Mitchell up the middle to DET 46 for 1 yard (55-D.Barnes).</t>
  </si>
  <si>
    <t>(:58) 10-J.Garoppolo pass short middle to 19-D.Samuel to DET 35 for 11 yards (90-T.Flowers). FUMBLES (90-T.Flowers), RECOVERED by DET-26-I.Melifonwu at DET 30.</t>
  </si>
  <si>
    <t>(:52) (Shotgun) 16-J.Goff pass incomplete deep left to 17-T.Benson (27-D.Johnson).</t>
  </si>
  <si>
    <t>(:47) (Shotgun) 16-J.Goff pass deep left to 14-A.St. Brown pushed ob at 50 for 20 yards (27-D.Johnson).</t>
  </si>
  <si>
    <t>(:42) (Shotgun) 16-J.Goff pass incomplete deep left to 87-Q.Cephus.</t>
  </si>
  <si>
    <t>(:37) (Shotgun) 16-J.Goff pass deep middle to 11-K.Raymond to SF 25 for 25 yards (1-J.Ward).</t>
  </si>
  <si>
    <t>(:20) (Shotgun) 16-J.Goff pass incomplete short right to 87-Q.Cephus (51-A.Al-Shaair).</t>
  </si>
  <si>
    <t>(:17) (Shotgun) 16-J.Goff pass incomplete short left to 14-A.St. Brown [56-S.Ebukam].</t>
  </si>
  <si>
    <t>D.MILLS, HOU</t>
  </si>
  <si>
    <t>L.HUMPHREY, NO</t>
  </si>
  <si>
    <t>M.ORZECH, LA</t>
  </si>
  <si>
    <t>L.SMITH, ATL</t>
  </si>
  <si>
    <t>T.CANNON, SF</t>
  </si>
  <si>
    <t>T.SHARPE, ATL</t>
  </si>
  <si>
    <t>J.MCKINNON, KC</t>
  </si>
  <si>
    <t>O.HOWARD, TB</t>
  </si>
  <si>
    <t>B.SNELL, PIT</t>
  </si>
  <si>
    <t>C.BLAKE, ATL</t>
  </si>
  <si>
    <t>R.SEALS-JONES, WAS</t>
  </si>
  <si>
    <t>C.BRATE, TB</t>
  </si>
  <si>
    <t>A.COLLINS, SEA</t>
  </si>
  <si>
    <t>T.BRADY, TB</t>
  </si>
  <si>
    <t>D.FREEMAN, BAL</t>
  </si>
  <si>
    <t>P.HESSE, ATL</t>
  </si>
  <si>
    <t>A.DULIN, IND</t>
  </si>
  <si>
    <t>B.GABBERT, TB</t>
  </si>
  <si>
    <t>D.CARRIER, LV</t>
  </si>
  <si>
    <t>Z.MOSS, BUF</t>
  </si>
  <si>
    <t>J.TAYLOR, NE</t>
  </si>
  <si>
    <t>J.GRANT, MIA</t>
  </si>
  <si>
    <t>T.HEINICKE, WAS</t>
  </si>
  <si>
    <t>P.WILLIAMS, MIA</t>
  </si>
  <si>
    <t>J.JENNINGS, SF</t>
  </si>
  <si>
    <t>C.CARTER, MIA</t>
  </si>
  <si>
    <t>R.TANNEHILL, TEN</t>
  </si>
  <si>
    <t>R.GILLIAM, BUF</t>
  </si>
  <si>
    <t>D.FELTON, CLE</t>
  </si>
  <si>
    <t>J.KUMEROW, BUF</t>
  </si>
  <si>
    <t>A.ROBERTS, HOU</t>
  </si>
  <si>
    <t>M.TRUBISKY, BUF</t>
  </si>
  <si>
    <t>J.FORTSON, KC</t>
  </si>
  <si>
    <t>A.DALTON, CHI</t>
  </si>
  <si>
    <t>P.MAHOMES, KC</t>
  </si>
  <si>
    <t>C.EVANS, CIN</t>
  </si>
  <si>
    <t>M.MACK, IND</t>
  </si>
  <si>
    <t>L.TREADWELL, JAX</t>
  </si>
  <si>
    <t>F.MOREAU, LV</t>
  </si>
  <si>
    <t>K.HINTON, DEN</t>
  </si>
  <si>
    <t>P.BARBER, LV</t>
  </si>
  <si>
    <t>M.PRUITT, TEN</t>
  </si>
  <si>
    <t>K.COUSINS, MIN</t>
  </si>
  <si>
    <t>T.LAWRENCE, JAX</t>
  </si>
  <si>
    <t>B.ZYLSTRA, CAR</t>
  </si>
  <si>
    <t>T.BRIDGEWATER, DEN</t>
  </si>
  <si>
    <t>D.CARTER, WAS</t>
  </si>
  <si>
    <t>AA.RODGERS, GB</t>
  </si>
  <si>
    <t>K.SMITH, NYG</t>
  </si>
  <si>
    <t>J.GOFF, DET</t>
  </si>
  <si>
    <t>B.AIYUK, SF</t>
  </si>
  <si>
    <t>E.ST, GB</t>
  </si>
  <si>
    <t>T.SERMON, SF</t>
  </si>
  <si>
    <t>J.LOVE, GB</t>
  </si>
  <si>
    <t>T.HUDSON, TEN</t>
  </si>
  <si>
    <t>R.HIGGINS, CLE</t>
  </si>
  <si>
    <t>T.HOMER, SEA</t>
  </si>
  <si>
    <t>B.MAYFIELD, CLE</t>
  </si>
  <si>
    <t>O.ZACCHEAUS, ATL</t>
  </si>
  <si>
    <t>TY.TAYLOR, HOU</t>
  </si>
  <si>
    <t>L.FARRELL, JAX</t>
  </si>
  <si>
    <t>(15:00) 12-T.Brady pass deep left to 13-M.Evans to TB 45 for 20 yards (22-F.Moreau).</t>
  </si>
  <si>
    <t>(14:28) 72-J.Wells reported in as eligible.  27-R.Jones left tackle to ATL 47 for 8 yards (97-G.Jarrett).</t>
  </si>
  <si>
    <t>(13:54) (Shotgun) 12-T.Brady pass deep middle to 13-M.Evans to ATL 22 for 25 yards (21-D.Harmon; 54-F.Oluokun).</t>
  </si>
  <si>
    <t>(13:17) 12-T.Brady pass incomplete deep right to 81-A.Brown (24-A.Terrell).</t>
  </si>
  <si>
    <t>(13:12) 27-R.Jones right guard to ATL 20 for 2 yards (97-G.Jarrett; 55-S.Means).</t>
  </si>
  <si>
    <t>(12:28) (Shotgun) 12-T.Brady pass deep right to 87-R.Gronkowski for 20 yards, TOUCHDOWN.</t>
  </si>
  <si>
    <t>(12:17) 2-M.Ryan pass short right to 28-M.Davis pushed ob at ATL 27 for no gain (24-C.Davis).</t>
  </si>
  <si>
    <t>(11:54) (Shotgun) 28-M.Davis right end to ATL 34 for 7 yards (24-C.Davis). TB-24-C.Davis was injured during the play. His return is Questionable.</t>
  </si>
  <si>
    <t>(11:23) (Shotgun) 2-M.Ryan pass incomplete short left to 84-C.Patterson.</t>
  </si>
  <si>
    <t>(11:13) 12-T.Brady pass short middle to 14-C.Godwin to ATL 48 for 16 yards (21-D.Harmon; 24-A.Terrell).</t>
  </si>
  <si>
    <t>(10:43) (Shotgun) 7-L.Fournette right end pushed ob at ATL 41 for 7 yards (55-S.Means; 97-G.Jarrett).</t>
  </si>
  <si>
    <t>(10:12) 12-T.Brady pass short right to 7-L.Fournette pushed ob at ATL 25 for 16 yards (23-E.Harris).</t>
  </si>
  <si>
    <t>(9:38) (Shotgun) 12-T.Brady pass short right to 87-R.Gronkowski to ATL 16 for 9 yards (54-F.Oluokun).</t>
  </si>
  <si>
    <t>(9:00) 72-J.Wells reported in as eligible.  7-L.Fournette up the middle to ATL 13 for 3 yards (95-T.Graham; 6-D.Fowler).</t>
  </si>
  <si>
    <t>(8:14) (Shotgun) 12-T.Brady pass incomplete short right to 13-M.Evans.</t>
  </si>
  <si>
    <t>(8:09) 12-T.Brady pass short right to 7-L.Fournette to ATL 8 for 5 yards (54-F.Oluokun; 91-J.Tuioti-Mariner). PENALTY on TB-66-R.Jensen, Unnecessary Roughness, 15 yards, enforced at ATL 8.</t>
  </si>
  <si>
    <t>(7:40) 2-M.Ryan pass short right to 18-C.Ridley to ATL 38 for 9 yards (24-C.Davis).</t>
  </si>
  <si>
    <t>(7:07) 28-M.Davis up the middle to ATL 37 for -1 yards (92-W.Gholston).</t>
  </si>
  <si>
    <t>(6:30) (Shotgun) 2-M.Ryan pass short right to 14-R.Gage to ATL 42 for 5 yards (43-R.Cockrell).</t>
  </si>
  <si>
    <t>(5:56) 2-M.Ryan pass incomplete short right to 17-O.Zaccheaus.</t>
  </si>
  <si>
    <t>O.Zaccheaus</t>
  </si>
  <si>
    <t>(5:51) (Shotgun) 2-M.Ryan pass short middle to 85-L.Smith to TB 49 for 9 yards (45-D.White).</t>
  </si>
  <si>
    <t>L.Smith</t>
  </si>
  <si>
    <t>(5:13) 84-C.Patterson up the middle to TB 49 for no gain (92-W.Gholston; 93-N.Suh).</t>
  </si>
  <si>
    <t>(3:51) 27-R.Jones up the middle to TB 22 for 2 yards (45-D.Jones; 90-M.Davidson).</t>
  </si>
  <si>
    <t>(3:13) (Shotgun) 12-T.Brady pass incomplete short left to 27-R.Jones.</t>
  </si>
  <si>
    <t>(3:10) (Shotgun) 12-T.Brady pass incomplete short right to 13-M.Evans.</t>
  </si>
  <si>
    <t>(2:53) 84-C.Patterson right tackle to ATL 38 for 2 yards (56-R.Nunez-Roches; 45-D.White).</t>
  </si>
  <si>
    <t>(2:17) (Shotgun) 2-M.Ryan pass short middle to 8-K.Pitts to ATL 42 for 4 yards (45-D.White).</t>
  </si>
  <si>
    <t>(1:40) (Shotgun) 2-M.Ryan scrambles up the middle to ATL 45 for 3 yards (93-N.Suh).</t>
  </si>
  <si>
    <t>(1:12) (No Huddle) 2-M.Ryan up the middle to ATL 45 for no gain (50-V.Vea).</t>
  </si>
  <si>
    <t>(1:01) 7-L.Fournette right guard to ATL 41 for 10 yards (96-T.Davison).</t>
  </si>
  <si>
    <t>(:31) 72-J.Wells reported in as eligible.  7-L.Fournette left tackle to ATL 38 for 3 yards (55-S.Means; 99-J.Bullard).</t>
  </si>
  <si>
    <t>(15:00) (Shotgun) 12-T.Brady pass short middle to 14-C.Godwin to ATL 30 for 8 yards (3-M.Walker; 45-D.Jones). ATL-55-S.Means was injured during the play. His return is Questionable.</t>
  </si>
  <si>
    <t>(14:40) 7-L.Fournette right end to ATL 22 for 8 yards (26-I.Oliver; 24-A.Terrell).</t>
  </si>
  <si>
    <t>(14:18) 12-T.Brady pass incomplete deep right to 14-C.Godwin. PENALTY on ATL-24-A.Terrell, Defensive Pass Interference, 21 yards, enforced at ATL 22 - No Play.</t>
  </si>
  <si>
    <t>no_play</t>
  </si>
  <si>
    <t>(14:12) 50-V.Vea reported in as eligible.  12-T.Brady pass short right to 87-R.Gronkowski for 1 yard, TOUCHDOWN.</t>
  </si>
  <si>
    <t>(14:01) (Shotgun) 2-M.Ryan pass short right to 14-R.Gage to ATL 39 for 5 yards (54-L.David).</t>
  </si>
  <si>
    <t>(13:34) (No Huddle) 2-M.Ryan pass short left to 84-C.Patterson to TB 38 for 23 yards (45-D.White; 96-S.McLendon). TB-35-J.Dean was injured during the play. His return is Questionable.</t>
  </si>
  <si>
    <t>(13:03) (Shotgun) 2-M.Ryan pass short left to 8-K.Pitts pushed ob at TB 14 for 24 yards (45-D.White).</t>
  </si>
  <si>
    <t>(12:29) (Shotgun) 2-M.Ryan pass short left to 84-C.Patterson to TB 10 for 4 yards (33-J.Whitehead).</t>
  </si>
  <si>
    <t>(11:54) 84-C.Patterson right end for 10 yards, TOUCHDOWN.</t>
  </si>
  <si>
    <t>(11:43) 12-T.Brady pass incomplete deep middle to 13-M.Evans [6-D.Fowler].</t>
  </si>
  <si>
    <t>(11:35) (Shotgun) 12-T.Brady pass short left to 87-R.Gronkowski to TB 33 for 9 yards (22-F.Moreau).</t>
  </si>
  <si>
    <t>(11:07) (No Huddle) 27-R.Jones right end pushed ob at TB 43 for 10 yards (21-D.Harmon).</t>
  </si>
  <si>
    <t>(10:43) 12-T.Brady pass incomplete short right to 27-R.Jones (91-J.Tuioti-Mariner).</t>
  </si>
  <si>
    <t>(10:37) (Shotgun) 12-T.Brady pass short middle to 18-T.Johnson to TB 48 for 5 yards (54-F.Oluokun).</t>
  </si>
  <si>
    <t>(10:16) (No Huddle, Shotgun) 12-T.Brady pass incomplete short middle to 14-C.Godwin (26-I.Oliver).</t>
  </si>
  <si>
    <t>(10:05) (Shotgun) 2-M.Ryan pass incomplete deep right to 18-C.Ridley (31-A.Winfield).</t>
  </si>
  <si>
    <t>(9:57) (Shotgun) 2-M.Ryan pass short right to 4-T.Sharpe to ATL 19 for 8 yards (24-C.Davis; 54-L.David).</t>
  </si>
  <si>
    <t>T.Sharpe</t>
  </si>
  <si>
    <t>(8:53) (Shotgun) 2-M.Ryan pass short middle to 8-K.Pitts to ATL 38 for 24 yards (31-A.Winfield).</t>
  </si>
  <si>
    <t>(8:17) 84-C.Patterson left end to ATL 38 for no gain (35-J.Dean).</t>
  </si>
  <si>
    <t>(7:43) 2-M.Ryan pass short right to 18-C.Ridley to ATL 45 for 7 yards (54-L.David).</t>
  </si>
  <si>
    <t>(7:00) (Shotgun) 2-M.Ryan pass short right to 81-H.Hurst pushed ob at TB 49 for 6 yards (32-M.Edwards).</t>
  </si>
  <si>
    <t>(6:30) 28-M.Davis right guard to TB 49 for no gain (50-V.Vea; 98-A.Nelson).</t>
  </si>
  <si>
    <t>(5:49) (Shotgun) 2-M.Ryan pass short right to 28-M.Davis to TB 48 for 1 yard (54-L.David).</t>
  </si>
  <si>
    <t>(4:14) 7-L.Fournette right tackle to TB 19 for 4 yards (54-F.Oluokun; 91-J.Tuioti-Mariner).</t>
  </si>
  <si>
    <t>(3:41) (Shotgun) 12-T.Brady pass deep middle to 14-C.Godwin to TB 45 for 26 yards (23-E.Harris).</t>
  </si>
  <si>
    <t>(2:58) 7-L.Fournette up the middle to TB 47 for 2 yards (54-F.Oluokun).</t>
  </si>
  <si>
    <t>(2:20) 12-T.Brady pass deep left to 81-A.Brown to ATL 36 for 17 yards (21-D.Harmon).</t>
  </si>
  <si>
    <t>(2:00) 12-T.Brady pass deep middle to 80-O.Howard to ATL 15 for 21 yards (23-E.Harris).</t>
  </si>
  <si>
    <t>O.Howard</t>
  </si>
  <si>
    <t>(1:21) 72-J.Wells reported in as eligible.  7-L.Fournette right guard to ATL 7 for 8 yards (23-E.Harris).</t>
  </si>
  <si>
    <t>(1:01) 7-L.Fournette up the middle to ATL 3 for 4 yards (54-F.Oluokun; 96-T.Davison).</t>
  </si>
  <si>
    <t>(:47) 72-J.Wells reported in as eligible.  12-T.Brady pass short left to 13-M.Evans for 3 yards, TOUCHDOWN.</t>
  </si>
  <si>
    <t>(:40) (Shotgun) 2-M.Ryan pass short middle to 8-K.Pitts to ATL 49 for 14 yards (32-M.Edwards).</t>
  </si>
  <si>
    <t>(:22) (No Huddle, Shotgun) 2-M.Ryan pass incomplete short middle to 28-M.Davis (58-S.Barrett). PENALTY on TB-58-S.Barrett, Defensive Offside, 5 yards, enforced at ATL 49 - No Play.</t>
  </si>
  <si>
    <t>(:19) (Shotgun) 2-M.Ryan pass short right to 13-C.Blake pushed ob at TB 38 for 8 yards (24-C.Davis). PENALTY on TB-24-C.Davis, Unnecessary Roughness, 15 yards, enforced at TB 38.</t>
  </si>
  <si>
    <t>C.Blake</t>
  </si>
  <si>
    <t>(:10) (Shotgun) 2-M.Ryan pass incomplete deep left to 18-C.Ridley [50-V.Vea].</t>
  </si>
  <si>
    <t>(14:52) 28-M.Davis right end to ATL 20 for 8 yards (58-S.Barrett).</t>
  </si>
  <si>
    <t>(14:26) (No Huddle) 2-M.Ryan pass short right intended for 14-R.Gage INTERCEPTED by 58-S.Barrett (50-V.Vea) at ATL 21. 58-S.Barrett to ATL 18 for 3 yards (40-K.Smith).</t>
  </si>
  <si>
    <t>(14:19) (Shotgun) 12-T.Brady pass incomplete short left to 13-M.Evans.</t>
  </si>
  <si>
    <t>(14:15) (Shotgun) 12-T.Brady pass short left to 84-C.Brate to ATL 10 for 8 yards (55-S.Means).</t>
  </si>
  <si>
    <t>C.Brate</t>
  </si>
  <si>
    <t>(13:37) (Shotgun) 12-T.Brady scrambles left guard to ATL 4 for 6 yards (23-E.Harris).</t>
  </si>
  <si>
    <t>T.Brady</t>
  </si>
  <si>
    <t>(12:53) 72-J.Wells reported in as eligible.  12-T.Brady pass incomplete short left to 14-C.Godwin. PENALTY on ATL-45-D.Jones, Defensive Pass Interference, 3 yards, enforced at ATL 4 - No Play.</t>
  </si>
  <si>
    <t>(12:47) 12-T.Brady pass short left to 13-M.Evans for 1 yard, TOUCHDOWN.</t>
  </si>
  <si>
    <t>(12:43) 2-M.Ryan pass short right to 18-C.Ridley to ATL 28 for 3 yards (54-L.David).</t>
  </si>
  <si>
    <t>(12:11) 2-M.Ryan pass short left to 14-R.Gage to ATL 36 for 8 yards (35-J.Dean).</t>
  </si>
  <si>
    <t>(11:39) (No Huddle) 2-M.Ryan pass short left to 18-C.Ridley pushed ob at 50 for 14 yards (43-R.Cockrell).</t>
  </si>
  <si>
    <t>(11:04) (No Huddle) 2-M.Ryan pass incomplete short left to 40-K.Smith.</t>
  </si>
  <si>
    <t>(11:00) (Shotgun) 2-M.Ryan pass short left to 28-M.Davis pushed ob at TB 46 for 4 yards (43-R.Cockrell).</t>
  </si>
  <si>
    <t>(10:28) (Shotgun) 2-M.Ryan pass short left to 84-C.Patterson pushed ob at TB 23 for 23 yards (33-J.Whitehead).</t>
  </si>
  <si>
    <t>(9:57) 84-C.Patterson left tackle to TB 21 for 2 yards (50-V.Vea).</t>
  </si>
  <si>
    <t>(9:28) (Shotgun) 2-M.Ryan pass incomplete short right to 18-C.Ridley.</t>
  </si>
  <si>
    <t>(9:24) (Shotgun) 2-M.Ryan pass short left to 17-O.Zaccheaus to TB 9 for 12 yards (32-M.Edwards).</t>
  </si>
  <si>
    <t>(8:39) (Shotgun) 2-M.Ryan pass short right to 14-R.Gage to TB 1 for 8 yards (24-C.Davis).</t>
  </si>
  <si>
    <t>(7:59) (Shotgun) Direct snap to 84-C.Patterson.  84-C.Patterson FUMBLES (Aborted) at TB 6, and recovers at TB 10.</t>
  </si>
  <si>
    <t>(7:21) (Shotgun) 2-M.Ryan pass short left to 8-K.Pitts to TB 3 for 7 yards (33-J.Whitehead).</t>
  </si>
  <si>
    <t>(6:40) (Shotgun) 2-M.Ryan pass short right to 18-C.Ridley for 3 yards, TOUCHDOWN.</t>
  </si>
  <si>
    <t>(6:31) (Shotgun) 12-T.Brady pass short left to 7-L.Fournette to TB 25 for 2 yards (54-F.Oluokun). FUMBLES (54-F.Oluokun), ball out of bounds at TB 21.</t>
  </si>
  <si>
    <t>(5:59) (Shotgun) 12-T.Brady pass incomplete deep right to 81-A.Brown (24-A.Terrell). ATL-24-A.Terrell was injured during the play. His return is Questionable.</t>
  </si>
  <si>
    <t>(4:41) 28-M.Davis right end pushed ob at TB 38 for 8 yards (33-J.Whitehead).</t>
  </si>
  <si>
    <t>(3:46) (Shotgun) 2-M.Ryan pass incomplete short right to 17-O.Zaccheaus (90-J.Pierre-Paul).</t>
  </si>
  <si>
    <t>(3:42) (Shotgun) 2-M.Ryan pass short middle to 18-C.Ridley to TB 21 for 22 yards (32-M.Edwards).</t>
  </si>
  <si>
    <t>(2:59) 28-M.Davis right tackle to TB 20 for 1 yard (54-L.David; 45-D.White).</t>
  </si>
  <si>
    <t>(2:19) (Shotgun) 2-M.Ryan pass short right to 18-C.Ridley to TB 15 for 5 yards (24-C.Davis) [45-D.White]. PENALTY on TB-24-C.Davis, Face Mask (15 Yards), 8 yards, enforced at TB 15.</t>
  </si>
  <si>
    <t>(1:53) (Shotgun) 2-M.Ryan pass short middle to 84-C.Patterson for 7 yards, TOUCHDOWN [45-D.White].</t>
  </si>
  <si>
    <t>TWO-POINT CONVERSION ATTEMPT. 2-M.Ryan rushes left end. ATTEMPT SUCCEEDS.</t>
  </si>
  <si>
    <t>(1:37) 12-T.Brady pass short left to 27-R.Jones pushed ob at TB 41 for 9 yards (22-F.Moreau). TB-13-M.Evans was injured during the play. His return is Questionable.</t>
  </si>
  <si>
    <t>(1:17) 27-R.Jones right end to TB 41 for no gain (26-I.Oliver).</t>
  </si>
  <si>
    <t>(:38) 12-T.Brady pass incomplete short left to 18-T.Johnson.</t>
  </si>
  <si>
    <t>(:29) 27-R.Jones up the middle to TB 46 for 5 yards (21-D.Harmon).</t>
  </si>
  <si>
    <t>(15:00) 27-R.Jones right end to ATL 49 for 5 yards (45-D.Jones). PENALTY on TB-87-R.Gronkowski, Offensive Holding, 10 yards, enforced at TB 46 - No Play.</t>
  </si>
  <si>
    <t>(14:34) 12-T.Brady pass incomplete deep right to 87-R.Gronkowski.</t>
  </si>
  <si>
    <t>(13:51) (Shotgun) 12-T.Brady pass short middle to 25-G.Bernard to TB 39 for 10 yards (45-D.Jones).</t>
  </si>
  <si>
    <t>(13:04) 2-M.Ryan pass short middle to 28-M.Davis to ATL 12 for 8 yards (90-J.Pierre-Paul).</t>
  </si>
  <si>
    <t>(12:22) (Shotgun) 2-M.Ryan pass short right to 84-C.Patterson to ATL 13 for 1 yard (90-J.Pierre-Paul).</t>
  </si>
  <si>
    <t>(11:46) (No Huddle) 84-C.Patterson up the middle to ATL 10 for -3 yards (56-R.Nunez-Roches).</t>
  </si>
  <si>
    <t>(10:53) 72-J.Wells reported in as eligible.  12-T.Brady pass deep right to 13-M.Evans to ATL 17 for 26 yards (54-F.Oluokun; 39-T.Green).</t>
  </si>
  <si>
    <t>(10:05) 12-T.Brady pass short left to 7-L.Fournette to ATL 12 for 5 yards (26-I.Oliver).</t>
  </si>
  <si>
    <t>(9:24) (Shotgun) 12-T.Brady pass short right to 14-C.Godwin for 12 yards, TOUCHDOWN.</t>
  </si>
  <si>
    <t>(9:18) (Shotgun) 2-M.Ryan pass short left to 14-R.Gage to ATL 27 for 2 yards (31-A.Winfield). ATL-14-R.Gage was injured during the play. His return is Questionable.</t>
  </si>
  <si>
    <t>(8:51) 2-M.Ryan pass short left to 28-M.Davis to ATL 31 for 4 yards (90-J.Pierre-Paul; 35-J.Dean).</t>
  </si>
  <si>
    <t>(8:02) (Shotgun) 2-M.Ryan pass short right intended for 14-R.Gage INTERCEPTED by 32-M.Edwards [92-W.Gholston] at ATL 31. 32-M.Edwards for 31 yards, TOUCHDOWN.</t>
  </si>
  <si>
    <t>(7:53) (Shotgun) 2-M.Ryan pass short right to 17-O.Zaccheaus to ATL 35 for 10 yards (31-A.Winfield).</t>
  </si>
  <si>
    <t>(7:28) (No Huddle) 28-M.Davis right tackle to ATL 36 for 1 yard (31-A.Winfield; 50-V.Vea).</t>
  </si>
  <si>
    <t>(6:50) (Shotgun) 2-M.Ryan pass short right to 28-M.Davis pushed ob at ATL 38 for 2 yards (24-C.Davis).</t>
  </si>
  <si>
    <t>(6:25) (Shotgun) 2-M.Ryan pass short middle to 28-M.Davis to ATL 44 for 6 yards (54-L.David; 33-J.Whitehead) [93-N.Suh].</t>
  </si>
  <si>
    <t>(5:43) (Shotgun) 2-M.Ryan pass incomplete short middle to 8-K.Pitts [45-D.White].</t>
  </si>
  <si>
    <t>(5:39) 7-L.Fournette left tackle to ATL 40 for 3 yards (32-J.Hawkins).</t>
  </si>
  <si>
    <t>(5:00) (Shotgun) 12-T.Brady pass short right to 25-G.Bernard to ATL 34 for 6 yards (6-D.Fowler).</t>
  </si>
  <si>
    <t>(4:14) 7-L.Fournette up the middle to ATL 34 for no gain (96-T.Davison; 97-G.Jarrett).</t>
  </si>
  <si>
    <t>(3:55) 28-M.Davis right guard to ATL 39 for 8 yards (50-V.Vea).</t>
  </si>
  <si>
    <t>(3:18) 28-M.Davis right tackle to ATL 45 for 6 yards (54-L.David).</t>
  </si>
  <si>
    <t>(2:35) (No Huddle) 40-K.Smith up the middle to ATL 45 for no gain (30-D.Delaney; 92-W.Gholston).</t>
  </si>
  <si>
    <t>(2:08) (No Huddle) 16-J.Rosen pass incomplete short left to 46-P.Hesse (32-M.Edwards).</t>
  </si>
  <si>
    <t>P.Hesse</t>
  </si>
  <si>
    <t>(2:03) (Shotgun) 40-K.Smith up the middle to ATL 48 for 3 yards (24-C.Davis).</t>
  </si>
  <si>
    <t>(2:00) (Shotgun) 16-J.Rosen pass incomplete deep right to 4-T.Sharpe.</t>
  </si>
  <si>
    <t>(1:55) 11-B.Gabbert kneels to ATL 49 for -1 yards.</t>
  </si>
  <si>
    <t>qb_kneel</t>
  </si>
  <si>
    <t>B.Gabbert</t>
  </si>
  <si>
    <t>(1:14) 11-B.Gabbert kneels to 50 for -1 yards.</t>
  </si>
  <si>
    <t>(:32) 11-B.Gabbert kneels to TB 49 for -1 yards.</t>
  </si>
  <si>
    <t>(14:17) (Shotgun) 37-M.Gaskin left tackle to MIA 24 for 6 yards (39-L.Wallace).</t>
  </si>
  <si>
    <t>(12:45) (Shotgun) 17-J.Allen pass incomplete short left to 14-S.Diggs.</t>
  </si>
  <si>
    <t>(12:41) 26-D.Singletary right guard for 46 yards, TOUCHDOWN.</t>
  </si>
  <si>
    <t>(12:26) 37-M.Gaskin right tackle pushed ob at MIA 44 for 18 yards (21-J.Poyer).</t>
  </si>
  <si>
    <t>(11:55) (Shotgun) 1-T.Tagovailoa pass short left to 11-D.Parker to BUF 42 for 14 yards (23-M.Hyde; 21-J.Poyer). PENALTY on MIA-73-A.Jackson, Ineligible Downfield Pass, 5 yards, enforced at MIA 44 - No Play.</t>
  </si>
  <si>
    <t>(11:33) (Shotgun) 1-T.Tagovailoa pass incomplete short right to 37-M.Gaskin.</t>
  </si>
  <si>
    <t>(11:29) (Shotgun) 1-T.Tagovailoa pass short left to 17-J.Waddle to BUF 48 for 13 yards (61-J.Zimmer; 27-T.White).</t>
  </si>
  <si>
    <t>(10:44) (Shotgun) 1-T.Tagovailoa pass incomplete short right to 17-J.Waddle [57-A.Epenesa]. MIA-1-T.Tagovailoa was injured during the play.</t>
  </si>
  <si>
    <t>(10:41) (Shotgun) 17-J.Allen pass short left to 19-I.McKenzie to BUF 49 for 1 yard (27-J.Coleman).</t>
  </si>
  <si>
    <t>(10:07) (Shotgun) 26-D.Singletary right guard to MIA 47 for 4 yards (52-E.Roberts; 91-E.Ogbah).</t>
  </si>
  <si>
    <t>(9:27) (Shotgun) 17-J.Allen scrambles right end to MIA 41 for 6 yards (29-Br.Jones).</t>
  </si>
  <si>
    <t>(8:42) 17-J.Allen pass deep left to 1-E.Sanders to MIA 6 for 35 yards (24-By.Jones).</t>
  </si>
  <si>
    <t>(7:53) 26-D.Singletary left guard to MIA 5 for 1 yard (91-E.Ogbah).</t>
  </si>
  <si>
    <t>(7:10) (Shotgun) 17-J.Allen pass short middle to 14-S.Diggs for 5 yards, TOUCHDOWN [91-E.Ogbah].</t>
  </si>
  <si>
    <t>(7:02) New QB - #14 Brissett, Jacoby. 14-J.Brissett pass short left to 11-D.Parker to MIA 32 for 7 yards (27-T.White).</t>
  </si>
  <si>
    <t>(6:34) 37-M.Gaskin up the middle to MIA 31 for -1 yards (27-T.White, 50-G.Rousseau).</t>
  </si>
  <si>
    <t>(5:16) (Shotgun) 20-Z.Moss right guard to BUF 36 for 10 yards (8-J.Holland; 25-X.Howard).</t>
  </si>
  <si>
    <t>Z.Moss</t>
  </si>
  <si>
    <t>(4:38) (Shotgun) 20-Z.Moss right guard to BUF 37 for 1 yard (8-J.Holland).</t>
  </si>
  <si>
    <t>(4:01) (Shotgun) 17-J.Allen pass short right to 20-Z.Moss to BUF 43 for 6 yards (55-J.Baker). FUMBLES (55-J.Baker), RECOVERED by MIA-29-Br.Jones at BUF 48. 29-Br.Jones to BUF 45 for 3 yards (88-D.Knox). FUMBLES (88-D.Knox), recovered by MIA-8-J.Holland at BUF 45. 8-J.Holland to BUF 42 for 3 yards.</t>
  </si>
  <si>
    <t>(3:51) (Shotgun) 26-S.Ahmed right guard to BUF 40 for 2 yards (50-G.Rousseau).</t>
  </si>
  <si>
    <t>(2:49) (Shotgun) 14-J.Brissett pass incomplete short right to 11-D.Parker (39-L.Wallace). PENALTY on BUF-39-L.Wallace, Taunting, 15 yards, enforced at BUF 45.</t>
  </si>
  <si>
    <t>(2:45) (Shotgun) 37-M.Gaskin up the middle to BUF 31 for -1 yards (58-M.Milano).</t>
  </si>
  <si>
    <t>(2:04) 14-J.Brissett pass deep right intended for 88-M.Gesicki INTERCEPTED by 39-L.Wallace at BUF 15. 39-L.Wallace to BUF 29 for 14 yards (26-S.Ahmed).</t>
  </si>
  <si>
    <t>(1:56) 26-D.Singletary left tackle to BUF 28 for -1 yards (21-E.Rowe; 91-E.Ogbah).</t>
  </si>
  <si>
    <t>(1:07) (Shotgun) 17-J.Allen pass incomplete short right to 1-E.Sanders (55-J.Baker) [49-S.Eguavoen].</t>
  </si>
  <si>
    <t>(:51) (Shotgun) 14-J.Brissett pass short right to 37-M.Gaskin to MIA 27 for 6 yards (58-M.Milano).</t>
  </si>
  <si>
    <t>(:23) (Shotgun) 14-J.Brissett pass incomplete short middle to 88-M.Gesicki (21-J.Poyer).</t>
  </si>
  <si>
    <t>(:19) (Shotgun) 14-J.Brissett pass short right to 17-J.Waddle ran ob at MIA 36 for 9 yards (39-L.Wallace).</t>
  </si>
  <si>
    <t>(15:00) 14-J.Brissett scrambles left end ran ob at MIA 42 for 6 yards (49-Tr.Edmunds).</t>
  </si>
  <si>
    <t>(14:30) (Shotgun) 14-J.Brissett pass short middle to 17-J.Waddle to MIA 47 for 5 yards (27-T.White).</t>
  </si>
  <si>
    <t>(14:01) 26-S.Ahmed up the middle to MIA 49 for 2 yards (58-M.Milano).</t>
  </si>
  <si>
    <t>(13:07) (Shotgun) 14-J.Brissett scrambles up the middle to 50 for 1 yard (55-J.Hughes; 50-G.Rousseau).</t>
  </si>
  <si>
    <t>(12:42) (Shotgun) 14-J.Brissett pass short middle to 88-M.Gesicki to BUF 32 for 18 yards (21-J.Poyer) [58-M.Milano].</t>
  </si>
  <si>
    <t>(11:59) (Shotgun) 14-J.Brissett pass incomplete deep middle to 11-D.Parker.</t>
  </si>
  <si>
    <t>(11:27) (Shotgun) 14-J.Brissett pass short middle to 88-M.Gesicki to BUF 15 for 12 yards (21-J.Poyer). BUF-39-L.Wallace was injured during the play.</t>
  </si>
  <si>
    <t>(10:44) (Shotgun) 14-J.Brissett pass short right to 17-J.Waddle to BUF 11 for 4 yards (21-J.Poyer).</t>
  </si>
  <si>
    <t>(10:02) (Shotgun) 14-J.Brissett pass incomplete short left to 2-A.Wilson.</t>
  </si>
  <si>
    <t>(9:58) (Shotgun) 14-J.Brissett pass short middle to 19-J.Grant to BUF 6 for 5 yards (24-T.Johnson). FUMBLES (24-T.Johnson), RECOVERED by BUF-58-M.Milano at BUF 11.</t>
  </si>
  <si>
    <t>J.Grant</t>
  </si>
  <si>
    <t>(9:53) 26-D.Singletary right tackle to BUF 13 for 2 yards (94-C.Wilkins; 43-A.Van Ginkel).</t>
  </si>
  <si>
    <t>(9:12) (Shotgun) 17-J.Allen pass short left to 11-C.Beasley to BUF 14 for 1 yard (29-Br.Jones, 43-A.Van Ginkel).</t>
  </si>
  <si>
    <t>(8:27) (Shotgun) 17-J.Allen pass short middle to 11-C.Beasley to BUF 21 for 7 yards (27-J.Coleman).</t>
  </si>
  <si>
    <t>(7:58) (Shotgun) 17-J.Allen pass incomplete deep left to 26-D.Singletary.</t>
  </si>
  <si>
    <t>(7:54) (Shotgun) 17-J.Allen pass short middle intended for 14-S.Diggs INTERCEPTED by 25-X.Howard at BUF 25. 25-X.Howard to BUF 24 for 1 yard (14-S.Diggs).</t>
  </si>
  <si>
    <t>(7:46) (Shotgun) 37-M.Gaskin left guard to BUF 21 for 3 yards (55-J.Hughes).</t>
  </si>
  <si>
    <t>(6:27) (Shotgun) 14-J.Brissett pass short right to 17-J.Waddle to BUF 16 for 14 yards (49-Tr.Edmunds; 23-M.Hyde).</t>
  </si>
  <si>
    <t>(5:43) (Shotgun) 34-M.Brown right tackle to BUF 15 for 1 yard (30-D.Jackson).</t>
  </si>
  <si>
    <t>(5:38) 26-D.Singletary left guard to BUF 20 for 5 yards (92-Z.Sieler).</t>
  </si>
  <si>
    <t>(4:58) (Shotgun) 26-D.Singletary left tackle to BUF 24 for 4 yards (92-Z.Sieler).</t>
  </si>
  <si>
    <t>(4:14) 20-Z.Moss up the middle to BUF 24 for no gain (94-C.Wilkins; 52-E.Roberts).</t>
  </si>
  <si>
    <t>(3:21) (Shotgun) 14-J.Brissett scrambles right end ran ob at MIA 42 for 7 yards (30-D.Jackson). PENALTY on MIA-68-R.Hunt, Offensive Holding, 10 yards, enforced at MIA 35 - No Play.</t>
  </si>
  <si>
    <t>(2:57) (Shotgun) 14-J.Brissett pass short right to 11-D.Parker to MIA 29 for 4 yards (49-Tr.Edmunds; 30-D.Jackson).</t>
  </si>
  <si>
    <t>(2:28) (Shotgun) 14-J.Brissett pass short left to 37-M.Gaskin to MIA 40 for 11 yards (27-T.White).</t>
  </si>
  <si>
    <t>(2:00) (Shotgun) 14-J.Brissett pass short left to 11-D.Parker pushed ob at BUF 44 for 16 yards (27-T.White). Penalty on BUF-27-T.White, Defensive Holding, declined.</t>
  </si>
  <si>
    <t>(1:54) (Shotgun) 14-J.Brissett pass incomplete deep left to 11-D.Parker [97-M.Addison].</t>
  </si>
  <si>
    <t>(1:49) (Shotgun) 14-J.Brissett scrambles left end pushed ob at BUF 42 for 2 yards (58-M.Milano).</t>
  </si>
  <si>
    <t>(1:41) (Shotgun) 14-J.Brissett pass short left to 88-M.Gesicki pushed ob at BUF 31 for 11 yards (23-M.Hyde).</t>
  </si>
  <si>
    <t>(1:36) (Shotgun) 14-J.Brissett pass incomplete short right to 2-A.Wilson.</t>
  </si>
  <si>
    <t>(1:27) (Shotgun) 14-J.Brissett pass short right to 17-J.Waddle to BUF 38 for 3 yards (97-M.Addison).</t>
  </si>
  <si>
    <t>(1:15) (Shotgun) 26-D.Singletary left tackle to BUF 16 for 8 yards (15-J.Phillips; 55-J.Baker).</t>
  </si>
  <si>
    <t>(:54) (No Huddle, Shotgun) 26-D.Singletary left tackle to BUF 20 for 4 yards (15-J.Phillips; 70-A.Butler). PENALTY on BUF-74-C.Ford, Offensive Holding, 8 yards, enforced at BUF 17.</t>
  </si>
  <si>
    <t>(:46) 26-D.Singletary right guard to BUF 9 for 4 yards (94-C.Wilkins, 15-J.Phillips).</t>
  </si>
  <si>
    <t>(:43) (Shotgun) 17-J.Allen pass incomplete short right to 1-E.Sanders (94-C.Wilkins).</t>
  </si>
  <si>
    <t>(:29) (Shotgun) 17-J.Allen pass incomplete deep left to 14-S.Diggs (24-By.Jones).</t>
  </si>
  <si>
    <t>(:23) (Shotgun) 17-J.Allen pass short left to 14-S.Diggs to MIA 35 for 7 yards (29-Br.Jones).</t>
  </si>
  <si>
    <t>(:06) 14-J.Brissett kneels to MIA 41 for -1 yards.</t>
  </si>
  <si>
    <t>(15:00) (Shotgun) 17-J.Allen pass short middle to 11-C.Beasley to BUF 47 for 22 yards (8-J.Holland).</t>
  </si>
  <si>
    <t>(14:31) (No Huddle, Shotgun) 17-J.Allen pass short middle to 1-E.Sanders to MIA 40 for 13 yards (24-By.Jones).</t>
  </si>
  <si>
    <t>(13:59) (No Huddle, Shotgun) 17-J.Allen pass incomplete short left to 1-E.Sanders.</t>
  </si>
  <si>
    <t>(13:54) (Shotgun) 17-J.Allen pass short left to 26-D.Singletary to MIA 34 for 6 yards (43-A.Van Ginkel). FUMBLES (43-A.Van Ginkel), ball out of bounds at BUF 34. PENALTY on MIA-27-J.Coleman, Face Mask (15 Yards), 15 yards, enforced at MIA 34.</t>
  </si>
  <si>
    <t>(13:24) 26-D.Singletary left guard to MIA 15 for 4 yards (92-Z.Sieler).</t>
  </si>
  <si>
    <t>(12:40) (Shotgun) 17-J.Allen pass short left to 14-S.Diggs to MIA 8 for 7 yards (24-By.Jones).</t>
  </si>
  <si>
    <t>(11:54) 17-J.Allen pass short left to 88-D.Knox for 8 yards, TOUCHDOWN.</t>
  </si>
  <si>
    <t>(11:48) (Shotgun) 14-J.Brissett pass short left to 2-A.Wilson to MIA 30 for 5 yards (23-M.Hyde; 54-A.Klein).</t>
  </si>
  <si>
    <t>(11:08) (Shotgun) 14-J.Brissett pass incomplete short middle to 88-M.Gesicki.</t>
  </si>
  <si>
    <t>(11:03) (No Huddle, Shotgun) 14-J.Brissett pass short left to 11-D.Parker to MIA 38 for 8 yards (27-T.White).</t>
  </si>
  <si>
    <t>(10:25) (No Huddle, Shotgun) 26-S.Ahmed right tackle to MIA 46 for 8 yards (24-T.Johnson, 23-M.Hyde).</t>
  </si>
  <si>
    <t>(9:46) (No Huddle, Shotgun) 14-J.Brissett pass incomplete short right to 17-J.Waddle.</t>
  </si>
  <si>
    <t>(9:43) (Shotgun) 14-J.Brissett pass short left to 37-M.Gaskin to MIA 41 for no gain (23-M.Hyde).</t>
  </si>
  <si>
    <t>(8:59) 79-S.Brown reported in as eligible.  26-D.Singletary right guard to BUF 24 for 1 yard (92-Z.Sieler; 57-B.Scarlett).</t>
  </si>
  <si>
    <t>(7:49) (Shotgun) 17-J.Allen left end pushed ob at BUF 39 for 15 yards (29-Br.Jones). PENALTY on MIA-29-Br.Jones, Unnecessary Roughness, 15 yards, enforced at BUF 39.</t>
  </si>
  <si>
    <t>(7:20) (Shotgun) 17-J.Allen pass incomplete short right to 88-D.Knox [8-J.Holland].</t>
  </si>
  <si>
    <t>(7:15) (No Huddle, Shotgun) 17-J.Allen pass incomplete short left to 14-S.Diggs.</t>
  </si>
  <si>
    <t>(6:21) (Shotgun) 14-J.Brissett pass short left to 37-M.Gaskin to MIA 24 for 4 yards (98-S.Lotulelei).</t>
  </si>
  <si>
    <t>(5:48) (No Huddle, Shotgun) 14-J.Brissett pass short left to 18-P.Williams to MIA 26 for 2 yards (27-T.White).</t>
  </si>
  <si>
    <t>P.Williams</t>
  </si>
  <si>
    <t>(5:18) (No Huddle, Shotgun) 14-J.Brissett pass short right to 11-D.Parker to MIA 33 for 7 yards (23-M.Hyde).</t>
  </si>
  <si>
    <t>(4:47) (No Huddle, Shotgun) 14-J.Brissett pass short right to 82-C.Carter to MIA 41 for 8 yards (24-T.Johnson; 54-A.Klein).</t>
  </si>
  <si>
    <t>C.Carter</t>
  </si>
  <si>
    <t>(4:12) (No Huddle, Shotgun) 14-J.Brissett pass incomplete short right to 26-S.Ahmed.</t>
  </si>
  <si>
    <t>(4:08) (Shotgun) 14-J.Brissett pass incomplete short right to 18-P.Williams (24-T.Johnson).</t>
  </si>
  <si>
    <t>(4:05) (Shotgun) 14-J.Brissett pass incomplete short left to 18-P.Williams (24-T.Johnson).</t>
  </si>
  <si>
    <t>(3:59) (Shotgun) 17-J.Allen pass short right to 11-C.Beasley to MIA 35 for 6 yards (27-J.Coleman).</t>
  </si>
  <si>
    <t>(3:19) (Shotgun) 20-Z.Moss left guard to MIA 33 for 2 yards (94-C.Wilkins; 29-Br.Jones).</t>
  </si>
  <si>
    <t>(2:36) 79-S.Brown reported in as eligible.  20-Z.Moss right end to MIA 28 for 5 yards (30-J.McCourty).</t>
  </si>
  <si>
    <t>(1:50) (Shotgun) 17-J.Allen pass incomplete deep left to 19-I.McKenzie (25-X.Howard).</t>
  </si>
  <si>
    <t>(1:44) (Shotgun) 17-J.Allen pass short left to 88-D.Knox pushed ob at MIA 19 for 9 yards (30-J.McCourty).</t>
  </si>
  <si>
    <t>(1:08) 41-R.Gilliam right guard to MIA 19 for no gain (21-E.Rowe).</t>
  </si>
  <si>
    <t>R.Gilliam</t>
  </si>
  <si>
    <t>(:23) 17-J.Allen left guard to MIA 17 for 2 yards (57-B.Scarlett).</t>
  </si>
  <si>
    <t>(15:00) 17-J.Allen pass incomplete deep right to 1-E.Sanders (24-By.Jones).</t>
  </si>
  <si>
    <t>(14:55) (Shotgun) 17-J.Allen pass short middle to 20-Z.Moss pushed ob at MIA 15 for 2 yards (55-J.Baker). PENALTY on MIA-91-E.Ogbah, Unnecessary Roughness, 8 yards, enforced at MIA 15.</t>
  </si>
  <si>
    <t>(14:24) 20-Z.Moss right guard to MIA 7 for no gain (90-J.Jenkins).</t>
  </si>
  <si>
    <t>(13:45) 20-Z.Moss left end for 7 yards, TOUCHDOWN.</t>
  </si>
  <si>
    <t>(13:38) (Shotgun) 14-J.Brissett pass incomplete short middle to 11-D.Parker [54-A.Klein].</t>
  </si>
  <si>
    <t>(11:58) 79-S.Brown reported in as eligible.  17-J.Allen pass deep left to 14-S.Diggs to MIA 21 for 41 yards (25-X.Howard).</t>
  </si>
  <si>
    <t>(11:09) (Shotgun) 17-J.Allen pass short left to 26-D.Singletary pushed ob at MIA 18 for 3 yards (29-Br.Jones).</t>
  </si>
  <si>
    <t>(10:32) (Shotgun) 26-D.Singletary left guard to MIA 15 for 3 yards (92-Z.Sieler).</t>
  </si>
  <si>
    <t>(9:46) (Shotgun) 17-J.Allen left end ran ob at MIA 11 for 4 yards (30-J.McCourty).</t>
  </si>
  <si>
    <t>(9:07) 17-J.Allen pass incomplete short middle to 15-J.Kumerow [43-A.Van Ginkel].</t>
  </si>
  <si>
    <t>J.Kumerow</t>
  </si>
  <si>
    <t>(9:01) 41-R.Gilliam left guard to MIA 9 for 2 yards (92-Z.Sieler; 57-B.Scarlett).</t>
  </si>
  <si>
    <t>(8:18) (Shotgun) 17-J.Allen scrambles right end for 9 yards, TOUCHDOWN. The Replay Official reviewed the runner broke the plane ruling, and the play was REVERSED. (Shotgun) 17-J.Allen scrambles right end to MIA 1 for 8 yards (49-S.Eguavoen).</t>
  </si>
  <si>
    <t>(7:49) 79-S.Brown reported in as eligible.  20-Z.Moss left tackle for 1 yard, TOUCHDOWN.</t>
  </si>
  <si>
    <t>(7:45) (Shotgun) 26-S.Ahmed right guard to MIA 28 for 3 yards (54-A.Klein).</t>
  </si>
  <si>
    <t>(7:04) (Shotgun) 26-S.Ahmed left guard to MIA 32 for 4 yards (27-T.White; 46-J.Johnson).</t>
  </si>
  <si>
    <t>(6:28) (Shotgun) 14-J.Brissett pass short left to 2-A.Wilson to MIA 36 for 4 yards (53-T.Dodson).</t>
  </si>
  <si>
    <t>(5:48) (Shotgun) 14-J.Brissett pass short right to 2-A.Wilson pushed ob at MIA 41 for 5 yards (30-D.Jackson).</t>
  </si>
  <si>
    <t>(5:12) 26-S.Ahmed right guard to MIA 39 for -2 yards (54-A.Klein, 53-T.Dodson).</t>
  </si>
  <si>
    <t>(4:27) (Shotgun) 14-J.Brissett pass incomplete short left to 2-A.Wilson. PENALTY on BUF-33-S.Neal, Defensive Pass Interference, 16 yards, enforced at MIA 39 - No Play. Penalty on BUF-61-J.Zimmer, Roughing the Passer, declined.</t>
  </si>
  <si>
    <t>(4:20) 34-M.Brown right guard to BUF 39 for 6 yards (30-D.Jackson).</t>
  </si>
  <si>
    <t>(3:47) 34-M.Brown right end to BUF 38 for 1 yard (46-J.Johnson; 61-J.Zimmer).</t>
  </si>
  <si>
    <t>(3:09) 34-M.Brown up the middle to BUF 26 for 12 yards (46-J.Johnson, 33-S.Neal).</t>
  </si>
  <si>
    <t>(2:33) 34-M.Brown left guard to BUF 25 for 1 yard (57-A.Epenesa; 46-J.Johnson).</t>
  </si>
  <si>
    <t>(2:00) (Shotgun) 14-J.Brissett pass short right to 2-A.Wilson ran ob at BUF 19 for 6 yards (54-A.Klein).</t>
  </si>
  <si>
    <t>(1:19) (Shotgun) 14-J.Brissett pass incomplete short middle to 26-S.Ahmed (31-D.Hamlin).</t>
  </si>
  <si>
    <t>(1:15) (Shotgun) 14-J.Brissett pass incomplete short left to 26-S.Ahmed.</t>
  </si>
  <si>
    <t>(1:08) New QB #10 - Trubisky, Mitchell. 10-M.Trubisky kneels to BUF 18 for -1 yards.</t>
  </si>
  <si>
    <t>M.Trubisky</t>
  </si>
  <si>
    <t>(:35) (No Huddle) 10-M.Trubisky kneels to BUF 17 for -1 yards.</t>
  </si>
  <si>
    <t>(14:52) 32-D.Montgomery left guard to CHI 27 for 2 yards (98-D.Reader; 65-L.Ogunjobi).</t>
  </si>
  <si>
    <t>(14:17) (Shotgun) 14-A.Dalton pass short middle to 11-D.Mooney to CHI 37 for 10 yards (30-J.Bates).</t>
  </si>
  <si>
    <t>(13:37) 14-A.Dalton pass short right to 11-D.Mooney to CIN 46 for 17 yards (30-J.Bates).</t>
  </si>
  <si>
    <t>(12:57) (Shotgun) 14-A.Dalton pass short middle to 8-D.Williams to CHI 49 for -5 yards (65-L.Ogunjobi).</t>
  </si>
  <si>
    <t>(12:13) (Shotgun) 14-A.Dalton pass short right to 8-D.Williams to CIN 48 for 3 yards (59-A.Davis-Gaither).</t>
  </si>
  <si>
    <t>(11:30) (Shotgun) 14-A.Dalton pass incomplete deep left to 84-M.Goodwin. PENALTY on CIN-20-E.Apple, Defensive Pass Interference, 32 yards, enforced at CIN 48 - No Play.</t>
  </si>
  <si>
    <t>(11:22) 14-A.Dalton pass short middle to 32-D.Montgomery to CIN 13 for 3 yards (21-M.Hilton).</t>
  </si>
  <si>
    <t>(10:44) (Shotgun) 32-D.Montgomery left guard to CIN 11 for 2 yards (55-L.Wilson; 93-W.Ray).</t>
  </si>
  <si>
    <t>(10:01) (Shotgun) 14-A.Dalton pass short middle to 12-A.Robinson for 11 yards, TOUCHDOWN.</t>
  </si>
  <si>
    <t>(9:52) (Shotgun) 9-J.Burrow pass short left to 28-J.Mixon to CIN 11 for 2 yards (33-Ja.Johnson).</t>
  </si>
  <si>
    <t>(9:12) (Shotgun) 9-J.Burrow pass short left to 85-T.Higgins pushed ob at CIN 18 for 7 yards (33-Ja.Johnson).</t>
  </si>
  <si>
    <t>(8:31) 28-J.Mixon right guard to CIN 20 for 2 yards (94-R.Quinn).</t>
  </si>
  <si>
    <t>(7:57) 28-J.Mixon right tackle to CIN 23 for 3 yards (44-A.Ogletree; 98-B.Nichols).</t>
  </si>
  <si>
    <t>(7:15) (No Huddle, Shotgun) 28-J.Mixon right tackle to CIN 25 for 2 yards (58-R.Smith; 96-A.Hicks).</t>
  </si>
  <si>
    <t>(6:30) (Shotgun) 9-J.Burrow pass incomplete short right to 1-J.Chase. PENALTY on CHI-38-Ta.Gipson, Taunting, 15 yards, enforced at CIN 25.</t>
  </si>
  <si>
    <t>(6:26) (Shotgun) 9-J.Burrow pass short middle to 83-T.Boyd to CHI 48 for 12 yards (38-Ta.Gipson; 22-K.Vildor).</t>
  </si>
  <si>
    <t>(5:41) 28-J.Mixon left tackle to CHI 45 for 3 yards (96-A.Hicks).</t>
  </si>
  <si>
    <t>(5:02) (Shotgun) 9-J.Burrow pass short right to 83-T.Boyd to CHI 35 for 10 yards (38-Ta.Gipson).</t>
  </si>
  <si>
    <t>(4:13) (Shotgun) 9-J.Burrow pass incomplete short left to 85-T.Higgins (33-Ja.Johnson).</t>
  </si>
  <si>
    <t>(3:22) (Shotgun) 32-D.Montgomery left tackle to CHI 10 for 3 yards (94-S.Hubbard).</t>
  </si>
  <si>
    <t>(2:35) (Shotgun) 14-A.Dalton pass incomplete short left to 32-D.Montgomery (24-V.Bell). PENALTY on CIN-24-V.Bell, Taunting, 15 yards, enforced at CHI 5.</t>
  </si>
  <si>
    <t>(2:32) 14-A.Dalton pass short right to 11-D.Mooney to CHI 22 for 2 yards (22-C.Awuzie).</t>
  </si>
  <si>
    <t>(1:51) (Shotgun) 32-D.Montgomery right guard to CHI 29 for 7 yards (50-J.Evans; 94-S.Hubbard).</t>
  </si>
  <si>
    <t>(1:27) (No Huddle, Shotgun) 32-D.Montgomery left tackle to CHI 37 for 8 yards (55-L.Wilson).</t>
  </si>
  <si>
    <t>(:52) 14-A.Dalton pass short left to 32-D.Montgomery pushed ob at CIN 27 for 36 yards (24-V.Bell). Penalty on CIN-94-S.Hubbard, Roughing the Passer, offsetting, enforced at CHI 37 - No Play. Penalty on CHI-84-M.Goodwin, Offensive Holding, offsetting.</t>
  </si>
  <si>
    <t>(:22) #1 J.Fields in at QB 1-J.Fields pass incomplete deep right to 84-M.Goodwin (20-E.Apple).</t>
  </si>
  <si>
    <t>(:16) (Shotgun) 8-D.Williams left guard to CHI 43 for 6 yards (57-G.Pratt). PENALTY on CIN-65-L.Ogunjobi, Illegal Use of Hands, 5 yards, enforced at CHI 43.</t>
  </si>
  <si>
    <t>(15:00) #14 A.Dalton in at QB 14-A.Dalton scrambles right end ran ob at CIN 41 for 11 yards (24-V.Bell). #21 injured</t>
  </si>
  <si>
    <t>A.Dalton</t>
  </si>
  <si>
    <t>(14:38) 32-D.Montgomery left guard to CIN 36 for 5 yards (94-S.Hubbard). PENALTY on CHI-68-J.Daniels, Offensive Holding, 10 yards, enforced at CIN 41 - No Play.</t>
  </si>
  <si>
    <t>(13:57) (Shotgun) 14-A.Dalton scrambles right end ran ob at CIN 37 for 14 yards (24-V.Bell). #14 injured QB CHI</t>
  </si>
  <si>
    <t>(13:17) #1 J.Fields in at QB (Shotgun) 32-D.Montgomery right guard to CIN 32 for 5 yards (92-B.Hill).</t>
  </si>
  <si>
    <t>(12:54) (No Huddle, Shotgun) 32-D.Montgomery right guard to CIN 32 for no gain (24-V.Bell).</t>
  </si>
  <si>
    <t>(12:31) (No Huddle) 1-J.Fields left guard to CIN 32 for no gain (93-W.Ray). Official measurement</t>
  </si>
  <si>
    <t>(12:24) 28-J.Mixon right tackle to CIN 33 for 1 yard (98-B.Nichols).</t>
  </si>
  <si>
    <t>(11:43) 9-J.Burrow pass short right to 87-C.Uzomah to CIN 36 for 3 yards (58-R.Smith).</t>
  </si>
  <si>
    <t>(11:02) (Shotgun) 9-J.Burrow pass short left to 1-J.Chase to CIN 48 for 12 yards (4-E.Jackson).</t>
  </si>
  <si>
    <t>(10:39) (No Huddle, Shotgun) 9-J.Burrow pass short right to 87-C.Uzomah to CIN 49 for 1 yard (20-D.Shelley).</t>
  </si>
  <si>
    <t>(9:55) (Shotgun) 28-J.Mixon right tackle to CHI 43 for 8 yards (36-D.Houston-Carson).</t>
  </si>
  <si>
    <t>(9:09) 28-J.Mixon right guard to CHI 44 for -1 yards (4-E.Jackson).</t>
  </si>
  <si>
    <t>(8:26) (Shotgun) 9-J.Burrow pass incomplete short right to 85-T.Higgins (22-K.Vildor).</t>
  </si>
  <si>
    <t>(8:22) #14 A.Dalton in at QB 14-A.Dalton pass short left to 32-D.Montgomery pushed ob at CIN 45 for 10 yards (50-J.Evans).</t>
  </si>
  <si>
    <t>(7:44) 32-D.Montgomery left guard to CIN 46 for -1 yards (24-V.Bell).</t>
  </si>
  <si>
    <t>(6:19) (Shotgun) 14-A.Dalton pass short right to 11-D.Mooney to CIN 49 for 5 yards (20-E.Apple).</t>
  </si>
  <si>
    <t>(5:34) (Shotgun) 9-J.Burrow pass short left to 83-T.Boyd to CIN 9 for 2 yards (58-R.Smith).</t>
  </si>
  <si>
    <t>(4:55) 28-J.Mixon left end to CIN 6 for -3 yards (94-R.Quinn).</t>
  </si>
  <si>
    <t>(4:12) (Shotgun) 9-J.Burrow pass short right to 85-T.Higgins pushed ob at CIN 20 for 14 yards (22-K.Vildor).</t>
  </si>
  <si>
    <t>(3:19) (Shotgun) 9-J.Burrow pass short middle to 85-T.Higgins to CIN 23 for 8 yards (20-D.Shelley).</t>
  </si>
  <si>
    <t>(2:41) (Shotgun) 28-J.Mixon right tackle to CIN 27 for 4 yards (52-K.Mack; 20-D.Shelley).</t>
  </si>
  <si>
    <t>(2:00) (Shotgun) 9-J.Burrow pass incomplete short left to 28-J.Mixon (33-Ja.Johnson).</t>
  </si>
  <si>
    <t>(1:50) #1 J.Fields in at QB (Shotgun) 8-D.Williams right tackle to CHI 34 for no gain (96-C.Sample; 55-L.Wilson).</t>
  </si>
  <si>
    <t>(1:30) (No Huddle, Shotgun) 1-J.Fields scrambles left end pushed ob at CHI 40 for 6 yards (59-A.Davis-Gaither).</t>
  </si>
  <si>
    <t>(1:23) (Shotgun) 1-J.Fields pass short right to 11-D.Mooney ran ob at CIN 49 for 11 yards.</t>
  </si>
  <si>
    <t>(:56) (No Huddle, Shotgun) 1-J.Fields pass short right to 84-M.Goodwin to CIN 48 for 10 yards (20-E.Apple). The Replay Official reviewed the pass completion ruling, and the play was Upheld. The ruling on the field stands.</t>
  </si>
  <si>
    <t>(:47) (Shotgun) 1-J.Fields pass incomplete short middle to 8-D.Williams [91-T.Hendrickson].</t>
  </si>
  <si>
    <t>(:35) (Shotgun) 28-J.Mixon right guard to CIN 17 for 9 yards (22-K.Vildor).</t>
  </si>
  <si>
    <t>(14:54) 28-J.Mixon left tackle to CIN 27 for 5 yards (90-A.Blackson).</t>
  </si>
  <si>
    <t>(14:16) (No Huddle, Shotgun) 28-J.Mixon right guard to CIN 28 for 1 yard (90-A.Blackson).</t>
  </si>
  <si>
    <t>(13:31) (Shotgun) 9-J.Burrow pass short middle to 83-T.Boyd to CIN 35 for 7 yards (22-K.Vildor, 58-R.Smith).</t>
  </si>
  <si>
    <t>(12:48) (Shotgun) 9-J.Burrow pass incomplete deep left to 85-T.Higgins (33-Ja.Johnson) [96-A.Hicks].</t>
  </si>
  <si>
    <t>(11:22) (Shotgun) 28-J.Mixon left guard to CIN 49 for 5 yards (58-R.Smith).</t>
  </si>
  <si>
    <t>(10:43) 28-J.Mixon right end to CHI 41 for 10 yards (38-Ta.Gipson).</t>
  </si>
  <si>
    <t>(10:01) 9-J.Burrow pass incomplete short left to 34-S.Perine.</t>
  </si>
  <si>
    <t>(9:14) (Shotgun) 9-J.Burrow pass short middle to 25-C.Evans to CHI 35 for 14 yards (58-R.Smith; 36-D.Houston-Carson).</t>
  </si>
  <si>
    <t>C.Evans</t>
  </si>
  <si>
    <t>(8:22) #1 J.Fields in at QB (Shotgun) 32-D.Montgomery left tackle pushed ob at CHI 31 for 6 yards (24-V.Bell).</t>
  </si>
  <si>
    <t>(7:51) (Shotgun) 1-J.Fields left end to CHI 36 for 5 yards (94-S.Hubbard).</t>
  </si>
  <si>
    <t>(7:13) 32-D.Montgomery right tackle to CHI 47 for 11 yards (94-S.Hubbard).</t>
  </si>
  <si>
    <t>(6:36) 1-J.Fields pass incomplete deep left to 11-D.Mooney.</t>
  </si>
  <si>
    <t>(6:31) (Shotgun) 1-J.Fields scrambles left end to CHI 49 for 7 yards (94-S.Hubbard).</t>
  </si>
  <si>
    <t>(5:01) (Shotgun) 9-J.Burrow pass short middle to 85-T.Higgins to CIN 49 for 14 yards (4-E.Jackson) [90-A.Blackson]. FUMBLES (4-E.Jackson), RECOVERED by CHI-38-Ta.Gipson at CHI 48. 38-Ta.Gipson to CIN 39 for 13 yards (85-T.Higgins).</t>
  </si>
  <si>
    <t>(4:48) (Shotgun) 32-D.Montgomery left guard to CIN 37 for 2 yards (92-B.Hill).</t>
  </si>
  <si>
    <t>(4:09) 32-D.Montgomery left tackle to CIN 37 for no gain (98-D.Reader; 92-B.Hill).</t>
  </si>
  <si>
    <t>(3:03) (Shotgun) 1-J.Fields pass short left to 12-A.Robinson to CIN 29 for 13 yards (30-J.Bates).</t>
  </si>
  <si>
    <t>(2:22) (Shotgun) 1-J.Fields pass deep left to 11-D.Mooney ran ob at CIN 8 for 21 yards.</t>
  </si>
  <si>
    <t>(1:48) 32-D.Montgomery left guard to CIN 11 for -3 yards (20-E.Apple).</t>
  </si>
  <si>
    <t>(1:05) (Shotgun) 1-J.Fields scrambles right end pushed ob at CIN 5 for 6 yards (94-S.Hubbard).</t>
  </si>
  <si>
    <t>(15:00) (Shotgun) 1-J.Fields pass incomplete short left to 12-A.Robinson (22-C.Awuzie).</t>
  </si>
  <si>
    <t>(14:48) 28-J.Mixon right tackle to CIN 20 for 3 yards (90-A.Blackson).</t>
  </si>
  <si>
    <t>(14:04) 28-J.Mixon right guard to CIN 23 for 3 yards (58-R.Smith).</t>
  </si>
  <si>
    <t>(13:20) (No Huddle, Shotgun) 9-J.Burrow pass short middle to 83-T.Boyd to CIN 45 for 22 yards (20-D.Shelley).</t>
  </si>
  <si>
    <t>(12:39) (No Huddle) 28-J.Mixon left tackle to 50 for 5 yards (96-A.Hicks).</t>
  </si>
  <si>
    <t>(11:52) (Shotgun) 28-J.Mixon right guard to CHI 48 for 2 yards (44-A.Ogletree).</t>
  </si>
  <si>
    <t>(11:07) (No Huddle, Shotgun) 9-J.Burrow pass short right intended for 83-T.Boyd INTERCEPTED by 58-R.Smith at CHI 47. 58-R.Smith for 53 yards, TOUCHDOWN.</t>
  </si>
  <si>
    <t>(10:55) 28-J.Mixon left guard to CIN 29 for 4 yards (98-B.Nichols).</t>
  </si>
  <si>
    <t>(10:19) (Shotgun) 9-J.Burrow pass short left intended for 85-T.Higgins INTERCEPTED by 33-Ja.Johnson at CIN 39. 33-Ja.Johnson to CIN 36 for 3 yards (85-T.Higgins).</t>
  </si>
  <si>
    <t>(10:14) (Shotgun) 32-D.Montgomery left tackle to CIN 35 for 1 yard (68-J.Tupou; 55-L.Wilson).</t>
  </si>
  <si>
    <t>(9:39) (Shotgun) 1-J.Fields pass incomplete deep left to 12-A.Robinson.</t>
  </si>
  <si>
    <t>(9:33) (Shotgun) 1-J.Fields pass short left to 85-C.Kmet to CIN 22 for 13 yards (24-V.Bell). PENALTY on CHI-85-C.Kmet, Offensive Pass Interference, 10 yards, enforced at CIN 35 - No Play.</t>
  </si>
  <si>
    <t>(9:00) (Shotgun) 1-J.Fields pass short right to 32-D.Montgomery to CIN 40 for 5 yards (55-L.Wilson; 24-V.Bell).</t>
  </si>
  <si>
    <t>(8:14) (Shotgun) 9-J.Burrow pass short middle intended for 83-T.Boyd INTERCEPTED by 90-A.Blackson (44-A.Ogletree) [44-A.Ogletree] at CIN 15. 90-A.Blackson to CIN 9 for 6 yards (28-J.Mixon; 71-R.Reiff).</t>
  </si>
  <si>
    <t>(8:06) (Shotgun) 1-J.Fields left end to CIN 8 for 1 yard (22-C.Awuzie).</t>
  </si>
  <si>
    <t>(7:27) 32-D.Montgomery left tackle to CIN 4 for 4 yards (96-C.Sample, 30-J.Bates).</t>
  </si>
  <si>
    <t>(6:48) (Shotgun) 1-J.Fields pass incomplete short left to 11-D.Mooney.</t>
  </si>
  <si>
    <t>(6:40) (Shotgun) 9-J.Burrow pass short middle to 83-T.Boyd to CIN 30 for 5 yards (4-E.Jackson; 44-A.Ogletree) [96-A.Hicks].</t>
  </si>
  <si>
    <t>(6:07) (Shotgun) 9-J.Burrow pass short left to 85-T.Higgins to CIN 40 for 10 yards (96-A.Hicks). CIN-85-T.Higgins was injured during the play.</t>
  </si>
  <si>
    <t>(5:35) (Shotgun) 9-J.Burrow pass incomplete deep left to 1-J.Chase.</t>
  </si>
  <si>
    <t>(5:29) (Shotgun) 28-J.Mixon left guard to CIN 43 for 3 yards (20-D.Shelley).</t>
  </si>
  <si>
    <t>(4:53) (Shotgun) 9-J.Burrow pass short right to 83-T.Boyd pushed ob at CHI 42 for 15 yards (20-D.Shelley).</t>
  </si>
  <si>
    <t>(4:47) (Shotgun) 9-J.Burrow pass deep right to 1-J.Chase for 42 yards, TOUCHDOWN.</t>
  </si>
  <si>
    <t>(4:36) (Shotgun) 32-D.Montgomery left guard to CHI 24 for 4 yards (55-L.Wilson).</t>
  </si>
  <si>
    <t>(3:54) (Shotgun) 32-D.Montgomery left end to CHI 23 for -1 yards (21-M.Hilton, 55-L.Wilson).</t>
  </si>
  <si>
    <t>(3:50) (Shotgun) 1-J.Fields pass short middle intended for 84-M.Goodwin INTERCEPTED by 55-L.Wilson [30-J.Bates] at CHI 25. 55-L.Wilson to CHI 7 for 18 yards (8-D.Williams; 84-M.Goodwin).</t>
  </si>
  <si>
    <t>(3:43) (Shotgun) 9-J.Burrow pass short right to 85-T.Higgins for 7 yards, TOUCHDOWN.</t>
  </si>
  <si>
    <t>(3:39) (Shotgun) 32-D.Montgomery left guard to CHI 26 for 1 yard (91-T.Hendrickson; 65-L.Ogunjobi).</t>
  </si>
  <si>
    <t>(3:34) (Shotgun) 1-J.Fields pass short right to 85-C.Kmet to CHI 26 for no gain (30-J.Bates).</t>
  </si>
  <si>
    <t>(2:55) (Shotgun) 1-J.Fields scrambles left end to CHI 36 for 10 yards (96-C.Sample).</t>
  </si>
  <si>
    <t>(2:05) 32-D.Montgomery right guard to CHI 42 for 6 yards (55-L.Wilson).</t>
  </si>
  <si>
    <t>(2:00) 32-D.Montgomery right guard to CHI 46 for 4 yards (65-L.Ogunjobi; 55-L.Wilson).</t>
  </si>
  <si>
    <t>(1:54) 1-J.Fields kneels to CHI 45 for -1 yards.</t>
  </si>
  <si>
    <t>(1:13) 1-J.Fields kneels to CHI 43 for -2 yards.</t>
  </si>
  <si>
    <t>(:29) 1-J.Fields kneels to CHI 42 for -1 yards.</t>
  </si>
  <si>
    <t>(14:54) 21-E.Elliott up the middle to DAL 23 for 1 yard (95-C.Covington).</t>
  </si>
  <si>
    <t>(14:19) (Shotgun) 4-D.Prescott pass short right to 88-C.Lamb to DAL 29 for 6 yards (9-K.Murray).</t>
  </si>
  <si>
    <t>(13:45) (Shotgun) 21-E.Elliott left guard to DAL 39 for 10 yards (24-N.Adderley).</t>
  </si>
  <si>
    <t>(13:12) (Shotgun) 4-D.Prescott pass short left to 86-D.Schultz pushed ob at DAL 46 for 7 yards (9-K.Murray; 32-A.Gilman).</t>
  </si>
  <si>
    <t>(12:48) 21-E.Elliott up the middle to DAL 47 for 1 yard (44-K.White, 42-U.Nwosu). LAC-9-K.Murray was injured during the play. His return is Questionable.</t>
  </si>
  <si>
    <t>(12:30) (Shotgun) 21-E.Elliott left end to DAL 48 for 1 yard (44-K.White, 42-U.Nwosu).</t>
  </si>
  <si>
    <t>(12:03) (No Huddle, Shotgun) 4-D.Prescott pass incomplete short left to 19-A.Cooper [97-J.Bosa]. PENALTY on LAC-44-K.White, Defensive Pass Interference, 4 yards, enforced at DAL 48 - No Play.</t>
  </si>
  <si>
    <t>(12:00) (Shotgun) 20-T.Pollard right guard to LAC 45 for 3 yards (99-J.Tillery).</t>
  </si>
  <si>
    <t>(11:20) (Shotgun) 4-D.Prescott pass short right to 20-T.Pollard to LAC 39 for 6 yards (26-A.Samuel).</t>
  </si>
  <si>
    <t>(10:51) 20-T.Pollard up the middle to LAC 34 for 5 yards (98-L.Joseph).</t>
  </si>
  <si>
    <t>(10:18) 21-E.Elliott left end to LAC 36 for -2 yards (49-D.Tranquill).</t>
  </si>
  <si>
    <t>(9:46) (Shotgun) 4-D.Prescott pass short middle to 89-B.Jarwin to LAC 16 for 20 yards (24-N.Adderley; 32-A.Gilman).</t>
  </si>
  <si>
    <t>(9:22) 21-E.Elliott right guard to LAC 11 for 5 yards (49-D.Tranquill).</t>
  </si>
  <si>
    <t>(8:44) (Shotgun) 4-D.Prescott pass incomplete short middle to 19-A.Cooper (26-A.Samuel).</t>
  </si>
  <si>
    <t>(8:40) (Shotgun) 4-D.Prescott pass short right to 19-A.Cooper pushed ob at LAC 4 for 7 yards (43-M.Davis).</t>
  </si>
  <si>
    <t>(8:14) 20-T.Pollard right end for 4 yards, TOUCHDOWN.</t>
  </si>
  <si>
    <t>(8:09) 30-A.Ekeler left guard to LAC 45 for 20 yards (9-J.Smith).</t>
  </si>
  <si>
    <t>(7:35) (Shotgun) 10-J.Herbert pass deep right to 13-K.Allen ran ob at DAL 33 for 22 yards.</t>
  </si>
  <si>
    <t>(7:06) 10-J.Herbert pass short left intended for 13-K.Allen INTERCEPTED by 7-T.Diggs at DAL 20. 7-T.Diggs to DAL 20 for no gain (13-K.Allen).</t>
  </si>
  <si>
    <t>(7:00) (Shotgun) 4-D.Prescott pass deep left to 88-C.Lamb ran ob at DAL 37 for 17 yards.</t>
  </si>
  <si>
    <t>(6:39) 21-E.Elliott left guard to DAL 45 for 8 yards (24-N.Adderley).</t>
  </si>
  <si>
    <t>(6:09) 4-D.Prescott pass deep right intended for 88-C.Lamb INTERCEPTED by 26-A.Samuel at LAC 29. 26-A.Samuel ran ob at DAL 45 for 26 yards (4-D.Prescott).</t>
  </si>
  <si>
    <t>(5:56) 10-J.Herbert pass short left to 30-A.Ekeler to DAL 34 for 11 yards (30-A.Brown).</t>
  </si>
  <si>
    <t>(5:34) (No Huddle) 10-J.Herbert pass short right to 81-M.Williams pushed ob at DAL 27 for 7 yards (55-L.Vander Esch).</t>
  </si>
  <si>
    <t>(5:05) 35-L.Rountree right tackle to DAL 28 for -1 yards (28-M.Hooker).</t>
  </si>
  <si>
    <t>(4:21) (Shotgun) 10-J.Herbert pass short left to 30-A.Ekeler to DAL 28 for no gain (9-J.Smith; 93-T.Basham).</t>
  </si>
  <si>
    <t>(3:32) 20-T.Pollard right tackle ran ob at DAL 41 for 16 yards (9-K.Murray).</t>
  </si>
  <si>
    <t>(3:09) 20-T.Pollard right tackle to DAL 47 for 6 yards (44-K.White).</t>
  </si>
  <si>
    <t>(2:36) (Shotgun) 4-D.Prescott pass short right to 20-T.Pollard ran ob at LAC 41 for 12 yards (43-M.Davis).</t>
  </si>
  <si>
    <t>(2:14) (Shotgun) 88-C.Lamb right tackle to LAC 28 for 13 yards (24-N.Adderley).</t>
  </si>
  <si>
    <t>(1:42) (Shotgun) 4-D.Prescott pass short left to 88-C.Lamb to LAC 18 for 10 yards (26-A.Samuel).</t>
  </si>
  <si>
    <t>(1:06) (Shotgun) 4-D.Prescott pass short middle to 88-C.Lamb to LAC 5 for 13 yards (49-D.Tranquill).</t>
  </si>
  <si>
    <t>(:21) 21-E.Elliott right tackle for 5 yards, TOUCHDOWN.</t>
  </si>
  <si>
    <t>(:17) (Shotgun) 30-A.Ekeler left end to LAC 41 for 16 yards (30-A.Brown).</t>
  </si>
  <si>
    <t>(15:00) 10-J.Herbert pass short right to 5-J.Palmer to LAC 41 for 5 yards (26-J.Lewis).</t>
  </si>
  <si>
    <t>(14:23) (Shotgun) 10-J.Herbert pass short right to 13-K.Allen to DAL 45 for 14 yards (56-B.Anae). PENALTY on LAC-13-K.Allen, Taunting, 15 yards, enforced between downs.</t>
  </si>
  <si>
    <t>(13:56) 10-J.Herbert pass deep left intended for 87-J.Cook INTERCEPTED by 27-J.Kearse at DAL 44. 27-J.Kearse to DAL 44 for no gain. PENALTY on DAL-27-J.Kearse, Defensive Pass Interference, 13 yards, enforced at LAC 40 - No Play.</t>
  </si>
  <si>
    <t>(13:50) 30-A.Ekeler left tackle to DAL 46 for 1 yard (27-J.Kearse; 97-O.Odighizuwa).</t>
  </si>
  <si>
    <t>(13:07) (Shotgun) 10-J.Herbert pass short right to 30-A.Ekeler to DAL 48 for -2 yards (27-J.Kearse) [92-D.Armstrong].</t>
  </si>
  <si>
    <t>(12:26) (Shotgun) 10-J.Herbert pass short left to 87-J.Cook pushed ob at DAL 36 for 12 yards (7-T.Diggs) [11-M.Parsons].</t>
  </si>
  <si>
    <t>(11:59) 22-J.Jackson left guard to DAL 29 for 7 yards (27-J.Kearse). PENALTY on LAC-74-S.Norton, Offensive Holding, 10 yards, enforced at DAL 36 - No Play.</t>
  </si>
  <si>
    <t>(11:35) (Shotgun) 10-J.Herbert pass short right to 15-J.Guyton pushed ob at DAL 37 for 9 yards (7-T.Diggs).</t>
  </si>
  <si>
    <t>(11:08) (Shotgun) 30-A.Ekeler left guard to DAL 34 for 3 yards (97-O.Odighizuwa).</t>
  </si>
  <si>
    <t>(10:24) (Shotgun) 10-J.Herbert pass deep middle to 81-M.Williams to DAL 12 for 27 yards (18-D.Kazee). Penalty on DAL-11-M.Parsons, Defensive Offside, declined.</t>
  </si>
  <si>
    <t>(9:55) 10-J.Herbert pass short left to 81-M.Williams for 12 yards, TOUCHDOWN.</t>
  </si>
  <si>
    <t>TWO-POINT CONVERSION ATTEMPT. 30-A.Ekeler rushes up the middle. ATTEMPT SUCCEEDS.</t>
  </si>
  <si>
    <t>(9:43) (Shotgun) 4-D.Prescott pass short right to 19-A.Cooper to DAL 28 for 5 yards (26-A.Samuel).</t>
  </si>
  <si>
    <t>(9:09) (No Huddle) 20-T.Pollard right end to DAL 34 for 6 yards (43-M.Davis).</t>
  </si>
  <si>
    <t>(8:31) (Shotgun) 20-T.Pollard up the middle to DAL 38 for 4 yards (99-J.Tillery; 98-L.Joseph).</t>
  </si>
  <si>
    <t>(7:55) 4-D.Prescott pass short left to 1-C.Wilson to LAC 46 for 16 yards (24-N.Adderley).</t>
  </si>
  <si>
    <t>(7:18) 21-E.Elliott left guard to LAC 41 for 5 yards (32-A.Gilman).</t>
  </si>
  <si>
    <t>(6:36) (Shotgun) 1-C.Wilson right end ran ob at LAC 46 for 5 yards (33-D.James).</t>
  </si>
  <si>
    <t>(5:38) (Shotgun) 4-D.Prescott pass short left to 89-B.Jarwin to LAC 41 for 10 yards (37-K.Hall).</t>
  </si>
  <si>
    <t>(4:58) (No Huddle, Shotgun) 4-D.Prescott pass incomplete short right to 19-A.Cooper (26-A.Samuel).</t>
  </si>
  <si>
    <t>(4:53) (Shotgun) 30-A.Ekeler left guard to LAC 42 for 1 yard (55-L.Vander Esch; 93-T.Basham).</t>
  </si>
  <si>
    <t>(4:17) (Shotgun) 10-J.Herbert pass short middle to 81-M.Williams to DAL 44 for 14 yards (30-A.Brown).</t>
  </si>
  <si>
    <t>(3:40) (Shotgun) 10-J.Herbert pass short right to 81-M.Williams to DAL 36 for 8 yards (30-A.Brown).</t>
  </si>
  <si>
    <t>(3:04) 35-L.Rountree right guard to DAL 33 for 3 yards (28-M.Hooker). PENALTY on LAC-63-C.Linsley, Offensive Holding, 10 yards, enforced at DAL 36 - No Play.</t>
  </si>
  <si>
    <t>(2:46) (Shotgun) 10-J.Herbert pass short right to 35-L.Rountree to DAL 47 for -1 yards (42-K.Neal).</t>
  </si>
  <si>
    <t>(1:53) (Shotgun) 10-J.Herbert pass short right to 13-K.Allen pushed ob at DAL 25 for 14 yards (18-D.Kazee). PENALTY on LAC-15-J.Guyton, Offensive Pass Interference, 10 yards, enforced at DAL 39 - No Play.</t>
  </si>
  <si>
    <t>(1:47) (Shotgun) 10-J.Herbert pass short left to 87-J.Cook to DAL 43 for 6 yards (26-J.Lewis) [11-M.Parsons].</t>
  </si>
  <si>
    <t>(1:13) (Shotgun) 10-J.Herbert pass short middle to 87-J.Cook to DAL 33 for 10 yards (27-J.Kearse).</t>
  </si>
  <si>
    <t>(:34) (Shotgun) 10-J.Herbert scrambles left end ran ob at DAL 28 for 5 yards (27-J.Kearse).</t>
  </si>
  <si>
    <t>(:25) (Shotgun) 10-J.Herbert pass short left to 30-A.Ekeler to DAL 21 for 7 yards (9-J.Smith).</t>
  </si>
  <si>
    <t>(:17) (Shotgun) 10-J.Herbert pass incomplete deep right to 81-M.Williams [11-M.Parsons].</t>
  </si>
  <si>
    <t>(:11) (Shotgun) 10-J.Herbert pass incomplete short right to 13-K.Allen.</t>
  </si>
  <si>
    <t>(:03) (Shotgun) 4-D.Prescott pass short left to 88-C.Lamb to LAC 17 for 34 yards. Lateral to 21-E.Elliott pushed ob at LAC 3 for 14 yards (33-D.James).</t>
  </si>
  <si>
    <t>(15:00) (Shotgun) 30-A.Ekeler left end to LAC 26 for 1 yard (91-C.Watkins).</t>
  </si>
  <si>
    <t>(14:22) (Shotgun) 10-J.Herbert pass short left to 30-A.Ekeler pushed ob at LAC 34 for 8 yards (9-J.Smith).</t>
  </si>
  <si>
    <t>(14:02) 30-A.Ekeler left guard to LAC 34 for no gain (9-J.Smith, 91-C.Watkins).</t>
  </si>
  <si>
    <t>(13:41) 10-J.Herbert up the middle to LAC 37 for 3 yards (42-K.Neal).</t>
  </si>
  <si>
    <t>(13:09) (Shotgun) 10-J.Herbert pass deep left to 81-M.Williams to DAL 32 for 31 yards (28-M.Hooker). PENALTY on LAC-76-O.Aboushi, Ineligible Downfield Pass, 5 yards, enforced at LAC 37 - No Play.</t>
  </si>
  <si>
    <t>(12:36) (Shotgun) 10-J.Herbert pass incomplete short middle to 87-J.Cook (27-J.Kearse).</t>
  </si>
  <si>
    <t>(12:32) (Shotgun) 10-J.Herbert pass deep right to 13-K.Allen ran ob at DAL 26 for 42 yards.</t>
  </si>
  <si>
    <t>(12:00) 10-J.Herbert pass short middle to 22-J.Jackson to DAL 18 for 8 yards (9-J.Smith; 55-L.Vander Esch).</t>
  </si>
  <si>
    <t>(11:25) 22-J.Jackson right end to DAL 13 for 5 yards (55-L.Vander Esch; 9-J.Smith).</t>
  </si>
  <si>
    <t>(10:44) (Shotgun) 10-J.Herbert pass short right to 30-A.Ekeler to DAL 15 for -2 yards (55-L.Vander Esch).</t>
  </si>
  <si>
    <t>(10:07) (Shotgun) 10-J.Herbert up the middle to DAL 14 for 1 yard (11-M.Parsons).</t>
  </si>
  <si>
    <t>(9:31) (Shotgun) 10-J.Herbert pass incomplete short middle to 87-J.Cook.</t>
  </si>
  <si>
    <t>(9:22) 21-E.Elliott left guard to DAL 31 for 6 yards (99-J.Tillery).</t>
  </si>
  <si>
    <t>(8:53) (Shotgun) 4-D.Prescott pass short left to 88-C.Lamb to DAL 35 for 4 yards (24-N.Adderley).</t>
  </si>
  <si>
    <t>(8:23) (Shotgun) 21-E.Elliott up the middle to LAC 46 for 19 yards (24-N.Adderley).</t>
  </si>
  <si>
    <t>(7:48) (Shotgun) 4-D.Prescott pass short left to 20-T.Pollard to LAC 33 for 13 yards (44-K.White; 43-M.Davis).</t>
  </si>
  <si>
    <t>(7:15) (Shotgun) 21-E.Elliott left guard to LAC 28 for 5 yards (97-J.Bosa, 43-M.Davis).</t>
  </si>
  <si>
    <t>(6:40) (Shotgun) 4-D.Prescott pass short right to 88-C.Lamb to LAC 32 for -4 yards (33-D.James).</t>
  </si>
  <si>
    <t>(5:02) 30-A.Ekeler right tackle to LAC 18 for 9 yards (55-L.Vander Esch).</t>
  </si>
  <si>
    <t>(4:26) (Shotgun) 10-J.Herbert pass short right to 30-A.Ekeler to LAC 23 for 5 yards (93-T.Basham).</t>
  </si>
  <si>
    <t>(3:47) 10-J.Herbert pass short right to 82-S.Anderson pushed ob at LAC 30 for 7 yards (28-M.Hooker).</t>
  </si>
  <si>
    <t>(3:10) (Shotgun) 10-J.Herbert pass incomplete deep right to 30-A.Ekeler. PENALTY on DAL-7-T.Diggs, Defensive Holding, 5 yards, enforced at LAC 30 - No Play.</t>
  </si>
  <si>
    <t>(3:05) (Shotgun) 22-J.Jackson left guard to LAC 40 for 5 yards (92-D.Armstrong).</t>
  </si>
  <si>
    <t>(2:29) 10-J.Herbert pass incomplete short middle to 13-K.Allen [27-J.Kearse].</t>
  </si>
  <si>
    <t>(2:23) (Shotgun) 10-J.Herbert pass short right to 5-J.Palmer pushed ob at DAL 44 for 16 yards (7-T.Diggs).</t>
  </si>
  <si>
    <t>(1:53) (Shotgun) 10-J.Herbert pass short left to 81-M.Williams pushed ob at DAL 36 for 8 yards (30-A.Brown).</t>
  </si>
  <si>
    <t>(1:24) (Shotgun) 10-J.Herbert pass deep left to 89-D.Parham for 36 yards, TOUCHDOWN NULLIFIED by Penalty. PENALTY on LAC-87-J.Cook, Offensive Holding, 10 yards, enforced at DAL 36 - No Play.</t>
  </si>
  <si>
    <t>(1:15) (Shotgun) 10-J.Herbert pass deep left to 30-A.Ekeler to DAL 26 for 20 yards (7-T.Diggs). Penalty on DAL-56-B.Anae, Defensive Offside, declined. PENALTY on DAL-7-T.Diggs, Unnecessary Roughness, 13 yards, enforced at DAL 26.</t>
  </si>
  <si>
    <t>(:57) 10-J.Herbert pass short right to 15-J.Guyton to DAL 9 for 4 yards (7-T.Diggs).</t>
  </si>
  <si>
    <t>(:14) (Shotgun) 10-J.Herbert pass incomplete short left to 81-M.Williams.</t>
  </si>
  <si>
    <t>(:10) (Shotgun) 10-J.Herbert pass short left intended for 13-K.Allen INTERCEPTED by 18-D.Kazee [97-O.Odighizuwa] at DAL -2. Touchback.</t>
  </si>
  <si>
    <t>(:05) 20-T.Pollard right end pushed ob at DAL 48 for 28 yards (24-N.Adderley).</t>
  </si>
  <si>
    <t>(15:00) (Shotgun) 20-T.Pollard right guard to LAC 49 for 3 yards (99-J.Tillery).</t>
  </si>
  <si>
    <t>(14:26) (Shotgun) 20-T.Pollard right end pushed ob at LAC 26 for 23 yards (9-K.Murray).</t>
  </si>
  <si>
    <t>(14:04) (No Huddle) 20-T.Pollard right guard to LAC 23 for 3 yards (99-J.Tillery).</t>
  </si>
  <si>
    <t>(13:25) (Shotgun) 4-D.Prescott pass short left to 88-C.Lamb pushed ob at LAC 22 for 1 yard (33-D.James, 26-A.Samuel).</t>
  </si>
  <si>
    <t>(12:44) (Shotgun) 4-D.Prescott pass short left to 86-D.Schultz to LAC 11 for 11 yards (24-N.Adderley) [42-U.Nwosu].</t>
  </si>
  <si>
    <t>(12:03) (Shotgun) 21-E.Elliott left tackle to LAC 10 for 1 yard (92-J.Gaziano).</t>
  </si>
  <si>
    <t>(11:27) (Shotgun) 4-D.Prescott pass incomplete short left to 89-B.Jarwin (24-N.Adderley).</t>
  </si>
  <si>
    <t>(10:25) 30-A.Ekeler left end to LAC 28 for 3 yards (9-J.Smith).</t>
  </si>
  <si>
    <t>(9:53) 15-J.Guyton right end pushed ob at LAC 37 for 9 yards (42-K.Neal).</t>
  </si>
  <si>
    <t>(9:23) (Shotgun) 10-J.Herbert pass short right to 82-S.Anderson to LAC 39 for 2 yards (27-J.Kearse).</t>
  </si>
  <si>
    <t>(8:44) (Shotgun) 10-J.Herbert pass short middle to 81-M.Williams to DAL 46 for 15 yards (27-J.Kearse, 18-D.Kazee).</t>
  </si>
  <si>
    <t>(8:05) 10-J.Herbert scrambles right end to DAL 43 for 3 yards (54-A.Kamara).</t>
  </si>
  <si>
    <t>(7:23) 22-J.Jackson left end pushed ob at DAL 36 for 7 yards (9-J.Smith).</t>
  </si>
  <si>
    <t>(6:55) 22-J.Jackson up the middle to DAL 32 for 4 yards (91-C.Watkins).</t>
  </si>
  <si>
    <t>(6:17) 79-T.Pipkins reported in as eligible.  10-J.Herbert pass deep left to 13-K.Allen pushed ob at DAL 2 for 30 yards (7-T.Diggs).</t>
  </si>
  <si>
    <t>(5:42) (Shotgun) 10-J.Herbert pass short left to 87-J.Cook for 2 yards, TOUCHDOWN NULLIFIED by Penalty. PENALTY on LAC, Illegal Shift, 5 yards, enforced at DAL 2 - No Play. Penalty on LAC-87-J.Cook, Unsportsmanlike Conduct, declined.</t>
  </si>
  <si>
    <t>(5:39) (Shotgun) 10-J.Herbert pass incomplete short right to 81-M.Williams (30-A.Brown).</t>
  </si>
  <si>
    <t>(4:43) (Shotgun) 10-J.Herbert pass short middle to 30-A.Ekeler to DAL 11 for 14 yards (28-M.Hooker).</t>
  </si>
  <si>
    <t>(3:49) 21-E.Elliott right end to DAL 12 for -1 yards (9-K.Murray).</t>
  </si>
  <si>
    <t>(3:07) (Shotgun) 4-D.Prescott pass short right to 89-B.Jarwin to DAL 19 for 7 yards (9-K.Murray, 99-J.Tillery).</t>
  </si>
  <si>
    <t>(2:34) (Shotgun) 4-D.Prescott pass short right to 21-E.Elliott pushed ob at DAL 26 for 7 yards (43-M.Davis).</t>
  </si>
  <si>
    <t>(2:30) 20-T.Pollard right tackle to DAL 31 for 5 yards (9-K.Murray; 97-J.Bosa).</t>
  </si>
  <si>
    <t>(2:00) (Shotgun) 21-E.Elliott up the middle to DAL 35 for 4 yards (98-L.Joseph).</t>
  </si>
  <si>
    <t>(1:27) (No Huddle, Shotgun) 21-E.Elliott up the middle to DAL 38 for 3 yards (95-C.Covington).</t>
  </si>
  <si>
    <t>(1:04) (No Huddle, Shotgun) 4-D.Prescott pass short middle to 21-E.Elliott to DAL 43 for 5 yards (44-K.White).</t>
  </si>
  <si>
    <t>(:46) (No Huddle, Shotgun) 4-D.Prescott pass short left to 19-A.Cooper to LAC 45 for 12 yards (32-A.Gilman). DAL-19-A.Cooper was injured during the play.</t>
  </si>
  <si>
    <t>(:36) (Shotgun) 4-D.Prescott pass short left to 1-C.Wilson pushed ob at LAC 41 for 4 yards (33-D.James).</t>
  </si>
  <si>
    <t>(:33) 20-T.Pollard right end to LAC 38 for 3 yards (97-J.Bosa, 33-D.James).</t>
  </si>
  <si>
    <t>(14:56) 25-J.Robinson up the middle to JAX 21 for 4 yards (98-M.Purcell; 93-D.Jones).</t>
  </si>
  <si>
    <t>(14:20) (Shotgun) 16-T.Lawrence pass short left to 11-M.Jones to JAX 25 for 4 yards (2-P.Surtain; 47-J.Jewell).</t>
  </si>
  <si>
    <t>(13:40) (Shotgun) 16-T.Lawrence pass deep left to 80-J.O'Shaughnessy pushed ob at JAX 49 for 24 yards (22-K.Jackson).</t>
  </si>
  <si>
    <t>(13:10) 16-T.Lawrence pass incomplete short middle to 10-L.Shenault.</t>
  </si>
  <si>
    <t>(13:06) (Shotgun) 25-J.Robinson up the middle to DEN 47 for 4 yards (55-B.Chubb).</t>
  </si>
  <si>
    <t>(12:27) (Shotgun) 16-T.Lawrence pass incomplete deep right to 10-L.Shenault. PENALTY on DEN-23-K.Fuller, Illegal Contact, 5 yards, enforced at DEN 47 - No Play.</t>
  </si>
  <si>
    <t>(12:22) (Shotgun) 16-T.Lawrence pass short left to 11-M.Jones pushed ob at DEN 35 for 7 yards (2-P.Surtain).</t>
  </si>
  <si>
    <t>(11:52) (Shotgun) 16-T.Lawrence pass incomplete deep right to 18-L.Treadwell.</t>
  </si>
  <si>
    <t>L.Treadwell</t>
  </si>
  <si>
    <t>(11:46) (Shotgun) 16-T.Lawrence pass short left to 11-M.Jones to DEN 22 for 13 yards (22-K.Jackson).</t>
  </si>
  <si>
    <t>(11:05) 25-J.Robinson up the middle to DEN 20 for 2 yards (45-A.Johnson; 31-J.Simmons).</t>
  </si>
  <si>
    <t>(10:29) (Shotgun) 10-L.Shenault left end to DEN 20 for no gain (22-K.Jackson; 59-M.Reed).</t>
  </si>
  <si>
    <t>(9:27) (Shotgun) 16-T.Lawrence pass deep right to 11-M.Jones for 25 yards, TOUCHDOWN.</t>
  </si>
  <si>
    <t>(9:21) 25-M.Gordon right end to DEN 25 for no gain (91-D.Smoot; 42-A.Wingard).</t>
  </si>
  <si>
    <t>(8:41) (Shotgun) 5-T.Bridgewater pass short right to 85-A.Okwuegbunam pushed ob at DEN 31 for 6 yards (2-R.Jenkins).</t>
  </si>
  <si>
    <t>(8:01) (Shotgun) 5-T.Bridgewater pass incomplete deep left to 81-T.Patrick. PENALTY on JAX-26-S.Griffin, Defensive Holding, 5 yards, enforced at DEN 31 - No Play.</t>
  </si>
  <si>
    <t>(7:56) 25-M.Gordon up the middle to DEN 41 for 5 yards (95-R.Robertson-Harris).</t>
  </si>
  <si>
    <t>(7:12) 5-T.Bridgewater pass short right to 14-C.Sutton to JAX 46 for 13 yards (26-S.Griffin; 42-A.Wingard) [96-A.Gotsis].</t>
  </si>
  <si>
    <t>(6:27) 5-T.Bridgewater pass short left to 81-T.Patrick to JAX 32 for 14 yards (54-D.Wilson).</t>
  </si>
  <si>
    <t>(5:49) 33-J.Williams left end to JAX 23 for 9 yards (2-R.Jenkins).</t>
  </si>
  <si>
    <t>(5:02) 33-J.Williams up the middle to JAX 20 for 3 yards (44-M.Jack).</t>
  </si>
  <si>
    <t>(4:15) 5-T.Bridgewater pass short left to 25-M.Gordon to JAX 12 for 8 yards (23-C.Henderson) [6-J.Ward].</t>
  </si>
  <si>
    <t>(3:30) (Shotgun) 25-M.Gordon up the middle to JAX 10 for 2 yards (52-D.Hamilton).</t>
  </si>
  <si>
    <t>(1:59) (Shotgun) 5-T.Bridgewater pass short left to 14-C.Sutton to JAX 20 for 6 yards (27-C.Claybrooks).</t>
  </si>
  <si>
    <t>(1:14) (Shotgun) 5-T.Bridgewater pass short left to 87-N.Fant to JAX 14 for 6 yards (32-T.Campbell; 6-J.Ward).</t>
  </si>
  <si>
    <t>(:26) 16-T.Lawrence pass short right to 25-J.Robinson to JAX 23 for -2 yards (47-J.Jewell).</t>
  </si>
  <si>
    <t>(15:00) (Shotgun) 16-T.Lawrence pass incomplete short right to 10-L.Shenault.</t>
  </si>
  <si>
    <t>(14:57) (Shotgun) 16-T.Lawrence pass incomplete deep left to 10-L.Shenault.</t>
  </si>
  <si>
    <t>(14:43) 5-T.Bridgewater pass short right to 82-E.Saubert pushed ob at DEN 40 for 7 yards (26-S.Griffin).</t>
  </si>
  <si>
    <t>(14:07) 33-J.Williams up the middle to DEN 47 for 7 yards (41-J.Allen; 44-M.Jack).</t>
  </si>
  <si>
    <t>(13:18) 33-J.Williams up the middle to DEN 47 for no gain (95-R.Robertson-Harris).</t>
  </si>
  <si>
    <t>(12:35) (Shotgun) 5-T.Bridgewater pass short right to 87-N.Fant pushed ob at JAX 49 for 4 yards (2-R.Jenkins).</t>
  </si>
  <si>
    <t>(11:54) (Shotgun) 5-T.Bridgewater pass incomplete deep left to 14-C.Sutton.</t>
  </si>
  <si>
    <t>(11:35) (Shotgun) 25-J.Robinson up the middle to JAX 34 for 6 yards (45-A.Johnson; 96-S.Harris).</t>
  </si>
  <si>
    <t>(10:55) 25-J.Robinson up the middle to JAX 36 for 2 yards (98-M.Purcell; 96-S.Harris).</t>
  </si>
  <si>
    <t>(10:15) (Shotgun) 16-T.Lawrence pass incomplete deep left to 17-D.Chark. PENALTY on DEN-2-P.Surtain, Defensive Pass Interference, 36 yards, enforced at JAX 36 - No Play.</t>
  </si>
  <si>
    <t>(10:08) (Shotgun) 16-T.Lawrence pass short right to 10-L.Shenault to DEN 36 for -8 yards (47-J.Jewell).</t>
  </si>
  <si>
    <t>(9:26) (Shotgun) 25-J.Robinson right end to DEN 34 for 2 yards (99-S.Stephen).</t>
  </si>
  <si>
    <t>(8:44) (Shotgun) 16-T.Lawrence pass incomplete deep right to 17-D.Chark.</t>
  </si>
  <si>
    <t>(8:34) (Shotgun) 25-M.Gordon left end to DEN 43 for 1 yard (93-T.Bryan; 23-C.Henderson).</t>
  </si>
  <si>
    <t>(7:47) (Shotgun) 5-T.Bridgewater pass incomplete deep middle to 14-C.Sutton (26-S.Griffin).</t>
  </si>
  <si>
    <t>(7:38) (Shotgun) 5-T.Bridgewater pass incomplete deep left to 1-K.Hamler (2-R.Jenkins).</t>
  </si>
  <si>
    <t>(7:25) (Shotgun) 24-C.Hyde up the middle to JAX 15 for 1 yard (45-A.Johnson).</t>
  </si>
  <si>
    <t>(6:48) 24-C.Hyde up the middle to JAX 21 for 6 yards (98-M.Purcell). It started to rain.</t>
  </si>
  <si>
    <t>(6:08) (Shotgun) 16-T.Lawrence pass incomplete short middle to 10-L.Shenault.</t>
  </si>
  <si>
    <t>(5:56) 33-J.Williams left end to DEN 14 for -6 yards (23-C.Henderson, 45-K.Chaisson).</t>
  </si>
  <si>
    <t>(5:14) (Shotgun) 5-T.Bridgewater pass short right to 33-J.Williams to DEN 24 for 10 yards (5-R.Ford).</t>
  </si>
  <si>
    <t>(4:26) (Shotgun) 5-T.Bridgewater pass short middle to 14-C.Sutton to DEN 40 for 16 yards (42-A.Wingard).</t>
  </si>
  <si>
    <t>(3:50) 25-M.Gordon up the middle to DEN 40 for no gain (42-A.Wingard).</t>
  </si>
  <si>
    <t>(3:03) (Shotgun) 5-T.Bridgewater pass deep right to 14-C.Sutton to JAX 27 for 33 yards (2-R.Jenkins).</t>
  </si>
  <si>
    <t>(2:17) 5-T.Bridgewater pass incomplete short right to 87-N.Fant.</t>
  </si>
  <si>
    <t>(2:13) (Shotgun) 5-T.Bridgewater pass short left to 9-K.Hinton to JAX 12 for 15 yards (23-C.Henderson).</t>
  </si>
  <si>
    <t>K.Hinton</t>
  </si>
  <si>
    <t>(2:00) 5-T.Bridgewater pass short left to 81-T.Patrick for 12 yards, TOUCHDOWN [90-M.Brown].</t>
  </si>
  <si>
    <t>(1:54) (Shotgun) 16-T.Lawrence pass short right to 89-L.Farrell to JAX 31 for 6 yards (40-J.Strnad).</t>
  </si>
  <si>
    <t>L.Farrell</t>
  </si>
  <si>
    <t>(1:34) (No Huddle, Shotgun) 16-T.Lawrence pass incomplete short right to 11-M.Jones.</t>
  </si>
  <si>
    <t>(1:30) (Shotgun) 16-T.Lawrence pass short left to 10-L.Shenault to JAX 36 for 5 yards (29-B.Callahan).</t>
  </si>
  <si>
    <t>(1:09) (No Huddle, Shotgun) 16-T.Lawrence pass deep middle to 17-D.Chark to DEN 45 for 19 yards (40-J.Strnad; 2-P.Surtain).</t>
  </si>
  <si>
    <t>(1:04) (Shotgun) 24-C.Hyde up the middle to DEN 43 for 2 yards (96-S.Harris; 22-K.Jackson). PENALTY on DEN-55-B.Chubb, Defensive Offside, 5 yards, enforced at DEN 45 - No Play.</t>
  </si>
  <si>
    <t>(1:00) (Shotgun) 16-T.Lawrence pass incomplete short right to 24-C.Hyde.</t>
  </si>
  <si>
    <t>(:55) (Shotgun) 16-T.Lawrence pass incomplete deep right to 11-M.Jones.</t>
  </si>
  <si>
    <t>(:50) (Shotgun) 16-T.Lawrence pass incomplete short right to 10-L.Shenault.</t>
  </si>
  <si>
    <t>(:46) (Shotgun) 16-T.Lawrence scrambles up the middle to DEN 30 for 10 yards (22-K.Jackson).</t>
  </si>
  <si>
    <t>T.Lawrence</t>
  </si>
  <si>
    <t>(:39) (Shotgun) 16-T.Lawrence pass incomplete short middle to 24-C.Hyde.</t>
  </si>
  <si>
    <t>(:34) (Shotgun) 16-T.Lawrence pass incomplete short right to 11-M.Jones (29-B.Callahan).</t>
  </si>
  <si>
    <t>(:30) (Shotgun) 16-T.Lawrence pass incomplete short left to 17-D.Chark [96-S.Harris].</t>
  </si>
  <si>
    <t>(:19) (Shotgun) 5-T.Bridgewater pass incomplete short left to 87-N.Fant [91-D.Smoot].</t>
  </si>
  <si>
    <t>(:15) (Shotgun) 5-T.Bridgewater pass short right to 87-N.Fant pushed ob at DEN 47 for 9 yards (26-S.Griffin).</t>
  </si>
  <si>
    <t>(:07) (Shotgun) 5-T.Bridgewater pass incomplete deep left to 1-K.Hamler.</t>
  </si>
  <si>
    <t>(:02) (Shotgun) 5-T.Bridgewater pass short right to 25-M.Gordon to JAX 23 for 30 yards (5-R.Ford).</t>
  </si>
  <si>
    <t>(15:00) 25-M.Gordon right tackle to DEN 28 for 3 yards (52-D.Hamilton; 42-A.Wingard).</t>
  </si>
  <si>
    <t>(14:17) (Shotgun) 5-T.Bridgewater pass deep middle to 14-C.Sutton to JAX 17 for 55 yards (27-C.Claybrooks).</t>
  </si>
  <si>
    <t>(13:26) 25-M.Gordon up the middle to JAX 14 for 3 yards (54-D.Wilson; 52-D.Hamilton).</t>
  </si>
  <si>
    <t>(12:41) (Shotgun) 5-T.Bridgewater pass short right to 87-N.Fant for 14 yards, TOUCHDOWN.</t>
  </si>
  <si>
    <t>(12:35) 16-T.Lawrence pass short right to 11-M.Jones to JAX 25 for no gain (40-J.Strnad).</t>
  </si>
  <si>
    <t>(11:56) 25-J.Robinson left end to JAX 29 for 4 yards (22-K.Jackson).</t>
  </si>
  <si>
    <t>(9:48) (Shotgun) 33-J.Williams up the middle to DEN 34 for 16 yards (44-M.Jack).</t>
  </si>
  <si>
    <t>(8:20) (Shotgun) 5-T.Bridgewater pass short right to 1-K.Hamler to DEN 30 for 5 yards (42-A.Wingard).</t>
  </si>
  <si>
    <t>(7:38) (Shotgun) 5-T.Bridgewater pass short left to 14-C.Sutton pushed ob at DEN 40 for 10 yards (44-M.Jack; 27-C.Claybrooks).</t>
  </si>
  <si>
    <t>(6:44) 25-J.Robinson left end to JAX 16 for -1 yards (58-V.Miller, 40-J.Strnad).</t>
  </si>
  <si>
    <t>(5:49) (Shotgun) 25-J.Robinson left end to JAX 33 for 12 yards (40-J.Strnad).</t>
  </si>
  <si>
    <t>(5:13) 25-J.Robinson up the middle to JAX 40 for 7 yards (2-P.Surtain).</t>
  </si>
  <si>
    <t>(4:30) (Shotgun) 16-T.Lawrence pass deep left intended for 89-L.Farrell INTERCEPTED by 22-K.Jackson at DEN 42. 22-K.Jackson pushed ob at DEN 49 for 7 yards (10-L.Shenault).</t>
  </si>
  <si>
    <t>(4:23) (Shotgun) 5-T.Bridgewater pass short right to 14-C.Sutton to JAX 40 for 11 yards (26-S.Griffin).</t>
  </si>
  <si>
    <t>(3:52) (Shotgun) 5-T.Bridgewater pass short left to 14-C.Sutton to JAX 31 for 9 yards (32-T.Campbell).</t>
  </si>
  <si>
    <t>(3:15) (Shotgun) 5-T.Bridgewater scrambles left end pushed ob at JAX 29 for 2 yards (96-A.Gotsis).</t>
  </si>
  <si>
    <t>T.Bridgewater</t>
  </si>
  <si>
    <t>(2:40) 25-M.Gordon up the middle to JAX 27 for 2 yards (52-D.Hamilton).</t>
  </si>
  <si>
    <t>(1:57) (Shotgun) 5-T.Bridgewater pass short left to 85-A.Okwuegbunam to JAX 27 for no gain (2-R.Jenkins).</t>
  </si>
  <si>
    <t>(1:12) (Shotgun) 5-T.Bridgewater pass incomplete short left to 81-T.Patrick.</t>
  </si>
  <si>
    <t>(1:04) (Shotgun) 16-T.Lawrence pass incomplete short left to 89-L.Farrell. PENALTY on JAX-68-A.Norwell, Offensive Holding, 10 yards, enforced at JAX 25 - No Play.</t>
  </si>
  <si>
    <t>(1:00) (Shotgun) 16-T.Lawrence pass short right to 25-J.Robinson pushed ob at JAX 26 for 6 yards (23-K.Fuller; 45-A.Johnson).</t>
  </si>
  <si>
    <t>(:26) (Shotgun) 16-T.Lawrence pass incomplete deep right to 17-D.Chark (29-B.Callahan) [93-D.Jones].</t>
  </si>
  <si>
    <t>(:21) (Shotgun) 16-T.Lawrence pass incomplete short right to 84-C.Manhertz.</t>
  </si>
  <si>
    <t>(:01) 5-T.Bridgewater pass short right to 85-A.Okwuegbunam to DEN 39 for 4 yards (44-M.Jack).</t>
  </si>
  <si>
    <t>(15:00) 33-J.Williams left end to DEN 44 for 5 yards (54-D.Wilson).</t>
  </si>
  <si>
    <t>(14:16) 33-J.Williams up the middle to DEN 44 for no gain (26-S.Griffin; 54-D.Wilson).</t>
  </si>
  <si>
    <t>(13:27) (Shotgun) 16-T.Lawrence pass incomplete deep left to 11-M.Jones.</t>
  </si>
  <si>
    <t>(13:21) (Shotgun) 16-T.Lawrence scrambles left end ran ob at JAX 21 for 11 yards (29-B.Callahan).</t>
  </si>
  <si>
    <t>(12:47) (Shotgun) 25-J.Robinson up the middle to JAX 26 for 5 yards (59-M.Reed).</t>
  </si>
  <si>
    <t>(12:05) (Shotgun) 16-T.Lawrence pass incomplete deep middle to 11-M.Jones.</t>
  </si>
  <si>
    <t>(12:00) (Shotgun) 16-T.Lawrence pass incomplete deep left to 17-D.Chark. PENALTY on DEN-93-D.Jones, Roughing the Passer, 15 yards, enforced at JAX 21 - No Play.</t>
  </si>
  <si>
    <t>(11:54) (Shotgun) 16-T.Lawrence pass short right to 11-M.Jones pushed ob at JAX 42 for 6 yards (23-K.Fuller).</t>
  </si>
  <si>
    <t>(11:18) 16-T.Lawrence pass short right to 25-J.Robinson to DEN 45 for 13 yards (22-K.Jackson; 29-B.Callahan).</t>
  </si>
  <si>
    <t>(10:39) (Shotgun) 16-T.Lawrence pass deep left intended for 12-T.Johnson INTERCEPTED by 2-P.Surtain at DEN 6. 2-P.Surtain ran ob at DEN 6 for no gain (12-T.Johnson).</t>
  </si>
  <si>
    <t>(10:31) 25-M.Gordon right end to DEN 11 for 5 yards (45-K.Chaisson).</t>
  </si>
  <si>
    <t>(9:45) 25-M.Gordon up the middle to DEN 19 for 8 yards (42-A.Wingard).</t>
  </si>
  <si>
    <t>(9:06) 5-T.Bridgewater pass incomplete deep middle to 81-T.Patrick. PENALTY on JAX-2-R.Jenkins, Defensive Pass Interference, 35 yards, enforced at DEN 19 - No Play.</t>
  </si>
  <si>
    <t>(9:01) 25-M.Gordon up the middle to JAX 47 for -1 yards (50-S.Quarterman).</t>
  </si>
  <si>
    <t>(8:15) 33-J.Williams up the middle to JAX 44 for 3 yards (93-T.Bryan; 41-J.Allen).</t>
  </si>
  <si>
    <t>(7:30) (Shotgun) 33-J.Williams left end to JAX 30 for 14 yards (6-J.Ward; 44-M.Jack).</t>
  </si>
  <si>
    <t>(6:47) (Shotgun) 5-T.Bridgewater pass incomplete deep right to 14-C.Sutton (32-T.Campbell).</t>
  </si>
  <si>
    <t>(6:40) (Shotgun) 33-J.Williams right end to JAX 33 for 2 yards (54-D.Wilson; 27-C.Claybrooks).</t>
  </si>
  <si>
    <t>(5:55) (Shotgun) 5-T.Bridgewater pass short left to 81-T.Patrick to JAX 22 for 11 yards (5-R.Ford) [91-D.Smoot].</t>
  </si>
  <si>
    <t>TWO-POINT CONVERSION ATTEMPT. 16-T.Lawrence pass to 17-D.Chark is incomplete. ATTEMPT FAILS.</t>
  </si>
  <si>
    <t>(5:25) 5-T.Bridgewater pass short right to 85-A.Okwuegbunam to JAX 25 for 14 yards (38-A.Cisco).</t>
  </si>
  <si>
    <t>(4:36) 5-T.Bridgewater pass short right to 14-C.Sutton to JAX 19 for 6 yards (32-T.Campbell).</t>
  </si>
  <si>
    <t>(3:51) 25-M.Gordon up the middle to JAX 19 for no gain (50-S.Quarterman).</t>
  </si>
  <si>
    <t>(3:45) (Shotgun) 25-M.Gordon right end to JAX 16 for 3 yards (2-R.Jenkins).</t>
  </si>
  <si>
    <t>(2:58) 5-T.Bridgewater up the middle to JAX 15 for 1 yard (52-D.Hamilton).</t>
  </si>
  <si>
    <t>(2:09) 33-J.Williams up the middle to JAX 9 for 6 yards (50-S.Quarterman; 45-K.Chaisson).</t>
  </si>
  <si>
    <t>(2:00) 33-J.Williams up the middle to JAX 4 for 5 yards (50-S.Quarterman; 90-M.Brown).</t>
  </si>
  <si>
    <t>(1:13) 5-T.Bridgewater kneels to JAX 5 for -1 yards.</t>
  </si>
  <si>
    <t>(:29) 5-T.Bridgewater kneels to JAX 6 for -1 yards.</t>
  </si>
  <si>
    <t>(15:00) 30-J.Williams right tackle to DET 26 for 1 yard (59-D.Campbell, 52-R.Gary).</t>
  </si>
  <si>
    <t>(14:21) (Shotgun) 16-J.Goff pass short left to 11-K.Raymond pushed ob at DET 34 for 8 yards (20-K.King).</t>
  </si>
  <si>
    <t>(13:43) (Shotgun) 16-J.Goff pass deep left to 87-Q.Cephus to GB 20 for 46 yards (20-K.King).</t>
  </si>
  <si>
    <t>(12:54) (Shotgun) 16-J.Goff pass short left to 88-T.Hockenson to GB 11 for 9 yards (31-A.Amos).</t>
  </si>
  <si>
    <t>(12:11) 30-J.Williams up the middle to GB 7 for 4 yards (51-K.Barnes).</t>
  </si>
  <si>
    <t>(11:29) 32-D.Swift right guard to GB 5 for 2 yards (51-K.Barnes, 94-D.Lowry).</t>
  </si>
  <si>
    <t>(10:42) (Shotgun) 16-J.Goff pass short left to 87-Q.Cephus for 5 yards, TOUCHDOWN.</t>
  </si>
  <si>
    <t>(10:36) 33-A.Jones left end to GB 28 for 3 yards (91-M.Brockers).</t>
  </si>
  <si>
    <t>(9:56) 33-A.Jones right end to GB 34 for 6 yards (25-W.Harris).</t>
  </si>
  <si>
    <t>(9:13) 33-A.Jones left end ran ob at GB 41 for 7 yards (25-W.Harris).</t>
  </si>
  <si>
    <t>(8:43) (Shotgun) 12-Aa.Rodgers pass short middle to 17-D.Adams ran ob at DET 41 for 18 yards (34-A.Anzalone).</t>
  </si>
  <si>
    <t>(8:10) (Shotgun) 12-Aa.Rodgers scrambles right end ran ob at DET 40 for 1 yard (54-A.McNeill). PENALTY on DET-24-A.Oruwariye, Illegal Use of Hands, 5 yards, enforced at DET 40.</t>
  </si>
  <si>
    <t>Aa.Rodgers</t>
  </si>
  <si>
    <t>(7:43) 28-A.Dillon right end to DET 32 for 3 yards (54-A.McNeill, 95-R.Okwara).</t>
  </si>
  <si>
    <t>(6:36) (Shotgun) 12-Aa.Rodgers pass short right to 85-R.Tonyan to DET 18 for 19 yards (25-W.Harris).</t>
  </si>
  <si>
    <t>(5:55) 33-A.Jones up the middle to DET 9 for 9 yards (97-N.Williams).</t>
  </si>
  <si>
    <t>(5:16) 33-A.Jones right end to DET 5 for 4 yards (91-M.Brockers).</t>
  </si>
  <si>
    <t>(4:32) 33-A.Jones right guard to DET 4 for 1 yard (21-T.Walker).</t>
  </si>
  <si>
    <t>(3:49) (Shotgun) 12-Aa.Rodgers pass short middle to 33-A.Jones for 4 yards, TOUCHDOWN.</t>
  </si>
  <si>
    <t>(3:45) (Shotgun) 16-J.Goff pass short middle to 14-A.St. Brown to DET 31 for 6 yards (59-D.Campbell).</t>
  </si>
  <si>
    <t>(3:05) 32-D.Swift right guard to DET 39 for 8 yards (20-K.King; 59-D.Campbell).</t>
  </si>
  <si>
    <t>(2:46) (No Huddle, Shotgun) 16-J.Goff pass short right to 88-T.Hockenson ran ob at DET 43 for 4 yards (31-A.Amos).</t>
  </si>
  <si>
    <t>(2:23) (Shotgun) 32-D.Swift right guard to DET 48 for 5 yards (59-D.Campbell, 23-J.Alexander).</t>
  </si>
  <si>
    <t>(1:41) 30-J.Williams up the middle to 50 for 2 yards (94-D.Lowry; 96-K.Keke).</t>
  </si>
  <si>
    <t>(:35) 32-D.Swift right tackle to 50 for 5 yards (31-A.Amos). PENALTY on DET-58-P.Sewell, Offensive Holding, 10 yards, enforced at DET 45 - No Play.</t>
  </si>
  <si>
    <t>(:08) (Shotgun) 16-J.Goff pass short left to 87-Q.Cephus to DET 40 for 5 yards (21-E.Stokes, 59-D.Campbell).</t>
  </si>
  <si>
    <t>(15:00) 16-J.Goff pass short left to 32-D.Swift to GB 49 for 11 yards (51-K.Barnes).</t>
  </si>
  <si>
    <t>(14:01) 12-Aa.Rodgers pass incomplete deep right to 83-M.Valdes-Scantling (26-I.Melifonwu).</t>
  </si>
  <si>
    <t>(13:55) (Shotgun) 12-Aa.Rodgers pass short right to 17-D.Adams to GB 23 for 5 yards (26-I.Melifonwu).</t>
  </si>
  <si>
    <t>(12:21) 30-J.Williams left end to DET 45 for 6 yards (93-T.Slaton).</t>
  </si>
  <si>
    <t>(11:49) 16-J.Goff pass short left to 45-J.Cabinda to DET 49 for 4 yards (53-J.Garvin).</t>
  </si>
  <si>
    <t>(11:14) 30-J.Williams up the middle to GB 48 for 3 yards (97-K.Clark).</t>
  </si>
  <si>
    <t>(10:32) 16-J.Goff scrambles left end to GB 45 for 3 yards (59-D.Campbell). PENALTY on GB-59-D.Campbell, Face Mask (15 Yards), 15 yards, enforced at GB 45.</t>
  </si>
  <si>
    <t>J.Goff</t>
  </si>
  <si>
    <t>(10:03) 30-J.Williams right end to GB 22 for 8 yards (31-A.Amos).</t>
  </si>
  <si>
    <t>(9:23) 32-D.Swift left tackle to GB 19 for 3 yards (95-T.Lancaster; 52-R.Gary).</t>
  </si>
  <si>
    <t>(8:41) 16-J.Goff pass short left to 11-K.Raymond pushed ob at GB 9 for 10 yards (31-A.Amos).</t>
  </si>
  <si>
    <t>(8:08) (Shotgun) 30-J.Williams right tackle to GB 8 for 1 yard (97-K.Clark).</t>
  </si>
  <si>
    <t>(7:27) (Shotgun) 16-J.Goff pass short left to 88-T.Hockenson for 8 yards, TOUCHDOWN.</t>
  </si>
  <si>
    <t>(7:15) (Shotgun) 28-A.Dillon right tackle to GB 48 for 4 yards (91-M.Brockers; 53-C.Harris).</t>
  </si>
  <si>
    <t>(6:32) (Shotgun) 33-A.Jones up the middle to DET 44 for 8 yards (21-T.Walker).</t>
  </si>
  <si>
    <t>(5:50) 33-A.Jones left end pushed ob at DET 38 for 6 yards (34-A.Anzalone).</t>
  </si>
  <si>
    <t>(5:26) (Shotgun) 12-Aa.Rodgers pass short right to 17-D.Adams to DET 32 for 6 yards (41-A.Parker).</t>
  </si>
  <si>
    <t>(4:45) 12-Aa.Rodgers pass short left to 33-A.Jones pushed ob at DET 23 for 9 yards (34-A.Anzalone).</t>
  </si>
  <si>
    <t>(4:15) 33-A.Jones right tackle to DET 18 for 5 yards (34-A.Anzalone, 75-L.Onwuzurike).</t>
  </si>
  <si>
    <t>(3:29) 28-A.Dillon up the middle to DET 14 for 4 yards (75-L.Onwuzurike, 54-A.McNeill).</t>
  </si>
  <si>
    <t>(2:45) (Shotgun) 12-Aa.Rodgers pass short left to 33-A.Jones to DET 1 for 13 yards (25-W.Harris, 8-J.Collins) [97-N.Williams].</t>
  </si>
  <si>
    <t>(2:00) (Shotgun) 12-Aa.Rodgers pass incomplete short right to 83-M.Valdes-Scantling [95-R.Okwara].</t>
  </si>
  <si>
    <t>(1:57) 12-Aa.Rodgers pass short right to 33-A.Jones for 1 yard, TOUCHDOWN.</t>
  </si>
  <si>
    <t>(1:46) 32-D.Swift left end to GB 47 for 12 yards (26-D.Savage).</t>
  </si>
  <si>
    <t>(1:04) 32-D.Swift left guard to GB 45 for 2 yards (97-K.Clark, 59-D.Campbell).</t>
  </si>
  <si>
    <t>(:33) 16-J.Goff pass short middle to 88-T.Hockenson to GB 25 for 20 yards (20-K.King; 39-C.Sullivan).</t>
  </si>
  <si>
    <t>(:24) (Shotgun) 16-J.Goff pass short left to 30-J.Williams to GB 24 for 1 yard (59-D.Campbell).</t>
  </si>
  <si>
    <t>(:17) (Shotgun) 16-J.Goff pass incomplete deep right to 14-A.St. Brown.</t>
  </si>
  <si>
    <t>(:12) (Shotgun) 16-J.Goff pass incomplete deep left to 87-Q.Cephus (20-K.King).</t>
  </si>
  <si>
    <t>(:03) 12-Aa.Rodgers kneels to GB 24 for -1 yards.</t>
  </si>
  <si>
    <t>(14:52) 33-A.Jones left end to GB 16 for 3 yards (90-T.Flowers).</t>
  </si>
  <si>
    <t>(14:18) (Shotgun) 12-Aa.Rodgers pass short left to 33-A.Jones pushed ob at GB 26 for 10 yards (25-W.Harris).</t>
  </si>
  <si>
    <t>(13:43) 33-A.Jones left guard to GB 34 for 8 yards (90-T.Flowers, 21-T.Walker).</t>
  </si>
  <si>
    <t>(12:20) (Shotgun) 12-Aa.Rodgers pass deep right to 17-D.Adams ran ob at DET 26 for 50 yards (26-I.Melifonwu). DET-26-I.Melifonwu was injured during the play.</t>
  </si>
  <si>
    <t>(11:58) 33-A.Jones right end to DET 23 for 3 yards (8-J.Collins).</t>
  </si>
  <si>
    <t>(11:14) 12-Aa.Rodgers scrambles left end to DET 22 for 1 yard (34-A.Anzalone).</t>
  </si>
  <si>
    <t>(10:30) (Shotgun) 12-Aa.Rodgers pass deep middle to 85-R.Tonyan for 22 yards, TOUCHDOWN.</t>
  </si>
  <si>
    <t>(10:25) (Shotgun) 16-J.Goff left end to DET 42 for 17 yards (31-A.Amos).</t>
  </si>
  <si>
    <t>(9:40) 16-J.Goff pass short right to 30-J.Williams to DET 48 for 6 yards (59-D.Campbell) [97-K.Clark].</t>
  </si>
  <si>
    <t>(8:59) 32-D.Swift right end to GB 49 for 3 yards (94-D.Lowry; 97-K.Clark).</t>
  </si>
  <si>
    <t>(8:15) (Shotgun) 16-J.Goff pass short middle to 88-T.Hockenson to GB 34 for 15 yards (31-A.Amos).</t>
  </si>
  <si>
    <t>(7:34) 16-J.Goff pass incomplete deep left to 88-T.Hockenson.</t>
  </si>
  <si>
    <t>(7:27) (Shotgun) 32-D.Swift right guard to GB 32 for 2 yards (97-K.Clark).</t>
  </si>
  <si>
    <t>(6:42) (Shotgun) 16-J.Goff pass short middle to 14-A.St. Brown to GB 25 for 7 yards (59-D.Campbell) [20-K.King].</t>
  </si>
  <si>
    <t>(5:57) (Shotgun) 16-J.Goff pass incomplete short left to 87-Q.Cephus.</t>
  </si>
  <si>
    <t>(5:53) (Shotgun) 12-Aa.Rodgers pass incomplete deep right to 83-M.Valdes-Scantling [53-C.Harris].</t>
  </si>
  <si>
    <t>(5:46) (Shotgun) 33-A.Jones right end to GB 21 for -4 yards (97-N.Williams, 34-A.Anzalone).</t>
  </si>
  <si>
    <t>(5:26) (No Huddle) 12-Aa.Rodgers pass short middle to 18-R.Cobb to GB 35 for 14 yards (8-J.Collins). Penalty on DET, Defensive Too Many Men on Field, declined.</t>
  </si>
  <si>
    <t>(4:57) 33-A.Jones left end to GB 43 for 8 yards (8-J.Collins). PENALTY on GB-74-E.Jenkins, Offensive Holding, 10 yards, enforced at GB 35 - No Play.</t>
  </si>
  <si>
    <t>(4:27) (Shotgun) 12-Aa.Rodgers pass incomplete deep right to 85-R.Tonyan. PENALTY on DET-39-J.Jacobs, Defensive Pass Interference, 25 yards, enforced at GB 25 - No Play.</t>
  </si>
  <si>
    <t>(4:22) 12-Aa.Rodgers pass incomplete deep right to 17-D.Adams.</t>
  </si>
  <si>
    <t>(4:14) (Shotgun) 12-Aa.Rodgers pass short left to 18-R.Cobb pushed ob at DET 47 for 3 yards (34-A.Anzalone).</t>
  </si>
  <si>
    <t>(3:58) (No Huddle, Shotgun) 12-Aa.Rodgers pass short right to 18-R.Cobb to DET 38 for 9 yards (27-B.Price).</t>
  </si>
  <si>
    <t>(3:14) 12-Aa.Rodgers pass short left to 17-D.Adams to DET 33 for 5 yards (90-T.Flowers).</t>
  </si>
  <si>
    <t>(2:29) (Shotgun) 12-Aa.Rodgers pass deep middle to 17-D.Adams to DET 11 for 22 yards (8-J.Collins).</t>
  </si>
  <si>
    <t>(1:46) 33-A.Jones right end to DET 9 for 2 yards (27-B.Price). PENALTY on GB-70-R.Newman, Offensive Holding, 10 yards, enforced at DET 11 - No Play.</t>
  </si>
  <si>
    <t>(1:24) 12-Aa.Rodgers scrambles right end ran ob at DET 16 for 5 yards (97-N.Williams). PENALTY on DET-34-A.Anzalone, Defensive Holding, 5 yards, enforced at DET 16.</t>
  </si>
  <si>
    <t>(:57) (Shotgun) 33-A.Jones up the middle to DET 11 for no gain (21-T.Walker; 53-C.Harris).</t>
  </si>
  <si>
    <t>(:13) (Shotgun) 12-Aa.Rodgers pass short left to 33-A.Jones for 11 yards, TOUCHDOWN.</t>
  </si>
  <si>
    <t>(:07) 16-J.Goff FUMBLES (Aborted) at DET 25, RECOVERED by GB-51-K.Barnes at DET 23.</t>
  </si>
  <si>
    <t>(:03) 33-A.Jones right guard to DET 20 for 3 yards (97-N.Williams).</t>
  </si>
  <si>
    <t>(15:00) (Shotgun) 12-Aa.Rodgers pass short right to 85-R.Tonyan to DET 9 for 11 yards (27-B.Price).</t>
  </si>
  <si>
    <t>(14:14) (Shotgun) 12-Aa.Rodgers pass short left to 17-D.Adams to DET 9 for no gain (41-A.Parker).</t>
  </si>
  <si>
    <t>(13:33) (Shotgun) 33-A.Jones up the middle to DET 5 for 4 yards (34-A.Anzalone).</t>
  </si>
  <si>
    <t>(12:48) (Shotgun) 12-Aa.Rodgers pass incomplete short left to 17-D.Adams. PENALTY on DET-24-A.Oruwariye, Defensive Pass Interference, 4 yards, enforced at DET 5 - No Play.</t>
  </si>
  <si>
    <t>(12:45) (Shotgun) 33-A.Jones left guard for 1 yard, TOUCHDOWN.</t>
  </si>
  <si>
    <t>(12:36) (Shotgun) 16-J.Goff pass short right to 88-T.Hockenson to DET 25 for 2 yards (59-D.Campbell).</t>
  </si>
  <si>
    <t>(11:56) (Shotgun) 16-J.Goff pass short middle to 88-T.Hockenson to DET 30 for 5 yards (59-D.Campbell) [52-R.Gary].</t>
  </si>
  <si>
    <t>(11:15) (Shotgun) 16-J.Goff pass short right to 88-T.Hockenson to DET 33 for 3 yards (31-A.Amos).</t>
  </si>
  <si>
    <t>(10:29) (Shotgun) 16-J.Goff pass short right to 30-J.Williams to DET 33 for 5 yards (51-K.Barnes).</t>
  </si>
  <si>
    <t>(9:55) (Shotgun) 16-J.Goff pass short middle to 87-Q.Cephus to DET 40 for 7 yards (59-D.Campbell).</t>
  </si>
  <si>
    <t>(8:21) 12-Aa.Rodgers pass short right to 17-D.Adams to GB 30 for 15 yards (41-A.Parker).</t>
  </si>
  <si>
    <t>(7:38) 28-A.Dillon right tackle to GB 38 for 8 yards (25-W.Harris).</t>
  </si>
  <si>
    <t>(6:52) 12-Aa.Rodgers pass short right to 28-A.Dillon pushed ob at GB 46 for 8 yards (34-A.Anzalone).</t>
  </si>
  <si>
    <t>(6:15) 12-Aa.Rodgers pass short right to 19-E.St. Brown to GB 46 for no gain (27-B.Price).</t>
  </si>
  <si>
    <t>E.St</t>
  </si>
  <si>
    <t>(5:31) 28-A.Dillon left guard to GB 45 for -1 yards (8-J.Collins).</t>
  </si>
  <si>
    <t>(3:56) (Shotgun) 16-J.Goff pass incomplete short right to 87-Q.Cephus (21-E.Stokes).</t>
  </si>
  <si>
    <t>(3:51) (Shotgun) 16-J.Goff scrambles right end ran ob at DET 45 for 26 yards (31-A.Amos).</t>
  </si>
  <si>
    <t>(3:43) (Shotgun) 16-J.Goff pass short right intended for 17-T.Benson INTERCEPTED by 59-D.Campbell [53-J.Garvin] at GB 43. 59-D.Campbell pushed ob at GB 45 for 2 yards (17-T.Benson).</t>
  </si>
  <si>
    <t>(3:34) 32-K.Hill left guard to GB 48 for 3 yards (41-A.Parker).</t>
  </si>
  <si>
    <t>(3:27) 32-K.Hill left guard to DET 47 for 5 yards (90-T.Flowers; 34-A.Anzalone).</t>
  </si>
  <si>
    <t>(3:21) 12-Aa.Rodgers pass incomplete deep right to 83-M.Valdes-Scantling.</t>
  </si>
  <si>
    <t>(3:07) (Shotgun) 16-J.Goff pass short left to 32-D.Swift ran ob at DET 16 for 7 yards (31-A.Amos) [52-R.Gary].</t>
  </si>
  <si>
    <t>(3:00) (Shotgun) 16-J.Goff pass short middle to 14-A.St. Brown to DET 21 for 5 yards (23-J.Alexander).</t>
  </si>
  <si>
    <t>(2:44) (No Huddle, Shotgun) 16-J.Goff pass short middle to 17-T.Benson pushed ob at DET 45 for 24 yards (23-J.Alexander).</t>
  </si>
  <si>
    <t>(2:36) (Shotgun) 16-J.Goff pass short right to 32-D.Swift to GB 39 for 16 yards (23-J.Alexander).</t>
  </si>
  <si>
    <t>(2:13) (No Huddle, Shotgun) 16-J.Goff pass incomplete short left to 14-A.St. Brown.</t>
  </si>
  <si>
    <t>(2:08) (Shotgun) 16-J.Goff pass short middle to 32-D.Swift to GB 32 for 7 yards (26-D.Savage). GB-39-C.Sullivan was injured during the play.</t>
  </si>
  <si>
    <t>(2:00) (Shotgun) 16-J.Goff pass incomplete short middle to 32-D.Swift.</t>
  </si>
  <si>
    <t>(1:55) (Shotgun) 16-J.Goff pass incomplete deep left to 17-T.Benson (21-E.Stokes).</t>
  </si>
  <si>
    <t>(1:48) 10-J.Love kneels to GB 31 for -1 yards.</t>
  </si>
  <si>
    <t>J.Love</t>
  </si>
  <si>
    <t>(1:06) 10-J.Love kneels to GB 30 for -1 yards.</t>
  </si>
  <si>
    <t>(:28) 10-J.Love kneels to GB 29 for -1 yards.</t>
  </si>
  <si>
    <t>(14:52) 24-N.Chubb right guard to CLE 33 for 1 yard (97-M.Collins). PENALTY on HOU-94-C.Omenihu, Defensive Offside, 5 yards, enforced at CLE 32 - No Play.</t>
  </si>
  <si>
    <t>(14:30) (Shotgun) 6-B.Mayfield pass short right to 80-J.Landry to CLE 46 for 9 yards (37-T.Thomas; 23-E.Murray).</t>
  </si>
  <si>
    <t>(13:52) 6-B.Mayfield pass short left to 24-N.Chubb to CLE 49 for 3 yards (94-C.Omenihu).</t>
  </si>
  <si>
    <t>(13:13) 24-N.Chubb right tackle to CLE 45 for -4 yards (58-C.Kirksey).</t>
  </si>
  <si>
    <t>(11:58) (Shotgun) 6-B.Mayfield pass deep left to 88-H.Bryant to HOU 6 for 29 yards (26-V.Hargreaves).</t>
  </si>
  <si>
    <t>(11:16) (Shotgun) 6-B.Mayfield pass short right to 81-A.Hooper to HOU 2 for 4 yards (23-E.Murray).</t>
  </si>
  <si>
    <t>(10:39) 24-N.Chubb up the middle to HOU 1 for 1 yard (48-J.Thomas).</t>
  </si>
  <si>
    <t>(10:00) 31-A.Janovich up the middle for 1 yard, TOUCHDOWN.</t>
  </si>
  <si>
    <t>(9:52) (Shotgun) 5-Ty.Taylor pass short left to 12-N.Collins to HOU 48 for 32 yards (21-D.Ward) [90-J.Clowney].</t>
  </si>
  <si>
    <t>(9:12) 5-Ty.Taylor pass short left to 2-M.Ingram to HOU 47 for -1 yards (44-S.Takitaki).</t>
  </si>
  <si>
    <t>(8:34) (Shotgun) 2-M.Ingram left tackle to HOU 49 for 2 yards (28-J.Owusu-Koramoah).</t>
  </si>
  <si>
    <t>(7:49) (Shotgun) 5-Ty.Taylor pass short left to 13-B.Cooks pushed ob at CLE 39 for 12 yards (21-D.Ward).</t>
  </si>
  <si>
    <t>(7:13) (Shotgun) 30-P.Lindsay left guard to CLE 41 for -2 yards (90-J.Clowney, 51-Ma.Wilson).</t>
  </si>
  <si>
    <t>(6:35) (Shotgun) 5-Ty.Taylor pass short left to 18-C.Conley to CLE 28 for 13 yards (43-J.Johnson).</t>
  </si>
  <si>
    <t>(6:01) (Shotgun) 5-Ty.Taylor pass short right to 13-B.Cooks to CLE 22 for 6 yards (56-M.Smith).</t>
  </si>
  <si>
    <t>(5:27) 5-Ty.Taylor pass short right to 30-P.Lindsay for 22 yards, TOUCHDOWN.</t>
  </si>
  <si>
    <t>(5:18) 27-K.Hunt right tackle to CLE 26 for 1 yard (48-J.Thomas).</t>
  </si>
  <si>
    <t>(4:55) (No Huddle) 6-B.Mayfield pass short left to 85-D.Njoku to CLE 37 for 11 yards (51-K.Grugier-Hill).</t>
  </si>
  <si>
    <t>(4:13) (Shotgun) 27-K.Hunt left guard to CLE 46 for 9 yards (23-E.Murray).</t>
  </si>
  <si>
    <t>(3:37) 27-K.Hunt right tackle to CLE 45 for -1 yards (59-W.Mercilus, 58-C.Kirksey).</t>
  </si>
  <si>
    <t>(2:55) 6-B.Mayfield pass short left to 81-A.Hooper pushed ob at HOU 42 for 13 yards (1-L.Johnson).</t>
  </si>
  <si>
    <t>(2:20) (Shotgun) 6-B.Mayfield pass short middle to 11-D.Peoples-Jones to HOU 27 for 15 yards (20-Ju.Reid). FUMBLES (20-Ju.Reid), RECOVERED by HOU-58-C.Kirksey at HOU 28. 58-C.Kirksey to HOU 27 for -1 yards (24-N.Chubb).</t>
  </si>
  <si>
    <t>(2:13) 2-M.Ingram right end to HOU 31 for 4 yards (51-Ma.Wilson).</t>
  </si>
  <si>
    <t>(1:33) (Shotgun) 31-D.Johnson left guard to HOU 36 for 5 yards (97-M.Jackson; 95-M.Garrett).</t>
  </si>
  <si>
    <t>(:50) (Shotgun) 2-M.Ingram up the middle to HOU 43 for 7 yards (20-G.Newsome).</t>
  </si>
  <si>
    <t>(:13) (Shotgun) 2-M.Ingram right tackle to HOU 46 for 3 yards (33-R.Harrison).</t>
  </si>
  <si>
    <t>(15:00) (Shotgun) 5-Ty.Taylor pass short left to 13-B.Cooks to HOU 38 for -3 yards (56-M.Smith).</t>
  </si>
  <si>
    <t>(14:18) (Shotgun) 5-Ty.Taylor pass short middle to 13-B.Cooks to CLE 49 for 13 yards (56-M.Smith; 43-J.Johnson). Penalty on CLE-55-T.McKinley, Defensive Offside, declined.</t>
  </si>
  <si>
    <t>(13:12) (Shotgun) 6-B.Mayfield pass short left to 82-R.Higgins to CLE 30 for 14 yards (58-C.Kirksey).</t>
  </si>
  <si>
    <t>R.Higgins</t>
  </si>
  <si>
    <t>(12:31) 6-B.Mayfield scrambles left end to CLE 32 for 2 yards (48-J.Thomas).</t>
  </si>
  <si>
    <t>B.Mayfield</t>
  </si>
  <si>
    <t>(11:53) (Shotgun) 6-B.Mayfield pass short left to 81-A.Hooper to CLE 45 for 13 yards (58-C.Kirksey).</t>
  </si>
  <si>
    <t>(11:14) 27-K.Hunt left guard to HOU 42 for 13 yards (20-Ju.Reid).</t>
  </si>
  <si>
    <t>(10:34) 27-K.Hunt left end to HOU 45 for -3 yards (51-K.Grugier-Hill).</t>
  </si>
  <si>
    <t>(9:57) (Shotgun) 6-B.Mayfield pass incomplete deep left to 85-D.Njoku.</t>
  </si>
  <si>
    <t>(9:54) (Shotgun) 6-B.Mayfield pass deep middle intended for 10-A.Schwartz INTERCEPTED by 20-Ju.Reid at HOU 29. 20-Ju.Reid to CLE 47 for 24 yards (78-J.Conklin). CLE-6-B.Mayfield was injured during the play. His return is Probable.</t>
  </si>
  <si>
    <t>(9:44) (Shotgun) 30-P.Lindsay right guard to CLE 47 for no gain (33-R.Harrison; 97-M.Jackson).</t>
  </si>
  <si>
    <t>(9:07) (Shotgun) 5-Ty.Taylor pass short right to 89-D.Amendola to CLE 38 for 9 yards (21-D.Ward).</t>
  </si>
  <si>
    <t>(8:32) (Shotgun) 5-Ty.Taylor pass short right to 13-B.Cooks ran ob at CLE 16 for 22 yards (33-R.Harrison).</t>
  </si>
  <si>
    <t>(7:57) (Shotgun) 30-P.Lindsay right guard to CLE 15 for 1 yard (56-M.Smith; 55-T.McKinley).</t>
  </si>
  <si>
    <t>(7:18) (Shotgun) 5-Ty.Taylor pass incomplete short right to 2-M.Ingram.</t>
  </si>
  <si>
    <t>(7:14) (Shotgun) 5-Ty.Taylor scrambles right end for 15 yards, TOUCHDOWN.</t>
  </si>
  <si>
    <t>Ty.Taylor</t>
  </si>
  <si>
    <t>(7:06) (Shotgun) 24-N.Chubb left end pushed ob at CLE 46 for 21 yards (20-Ju.Reid).</t>
  </si>
  <si>
    <t>(6:26) 24-N.Chubb left guard to HOU 47 for 7 yards (90-R.Blacklock; 50-J.Jenkins).</t>
  </si>
  <si>
    <t>(5:45) 6-B.Mayfield pass short left to 88-H.Bryant to HOU 39 for 8 yards (23-E.Murray).</t>
  </si>
  <si>
    <t>(5:02) 24-N.Chubb right guard to HOU 34 for 5 yards (51-K.Grugier-Hill; 59-W.Mercilus).</t>
  </si>
  <si>
    <t>(4:21) 24-N.Chubb right guard to HOU 24 for 10 yards (20-Ju.Reid). HOU-51-K.Grugier-Hill was injured during the play. His return is Questionable.</t>
  </si>
  <si>
    <t>(3:46) 27-K.Hunt right guard to HOU 16 for 8 yards (94-C.Omenihu; 23-E.Murray). HOU-94-C.Omenihu was injured during the play. His return is Questionable.</t>
  </si>
  <si>
    <t>(3:20) (Shotgun) 27-K.Hunt left end to HOU 11 for 5 yards (41-Z.Cunningham; 25-D.King).</t>
  </si>
  <si>
    <t>(2:41) 31-A.Janovich left guard to HOU 12 for -1 yards (51-K.Grugier-Hill).</t>
  </si>
  <si>
    <t>(2:00) (Shotgun) 6-B.Mayfield pass short right to 85-D.Njoku to HOU 5 for 7 yards (41-Z.Cunningham; 39-T.Mitchell).</t>
  </si>
  <si>
    <t>(1:20) (Shotgun) 6-B.Mayfield scrambles up the middle for 5 yards, TOUCHDOWN.</t>
  </si>
  <si>
    <t>(1:09) (Shotgun) 31-D.Johnson up the middle to HOU 33 for 8 yards (90-J.Clowney; 95-M.Garrett). HOU-78-L.Tunsil was injured during the play. His return is Questionable.</t>
  </si>
  <si>
    <t>(:58) (Shotgun) 31-D.Johnson right guard to HOU 37 for 4 yards (58-M.McDowell).</t>
  </si>
  <si>
    <t>(:22) (Shotgun) 31-D.Johnson right guard to HOU 31 for 4 yards (56-M.Smith).</t>
  </si>
  <si>
    <t>(:17) (Shotgun) 31-D.Johnson right guard to HOU 34 for 3 yards (95-M.Garrett; 55-T.McKinley).</t>
  </si>
  <si>
    <t>(:13) (Shotgun) 31-D.Johnson right guard to HOU 35 for 1 yard (22-G.Delpit).</t>
  </si>
  <si>
    <t>(15:00) (Shotgun) 2-M.Ingram left guard to HOU 29 for 4 yards (33-R.Harrison). HOU-83-A.Auclair was injured during the play. His return is Questionable.</t>
  </si>
  <si>
    <t>(14:40) 2-M.Ingram up the middle to HOU 29 for no gain (90-J.Clowney; 97-M.Jackson).</t>
  </si>
  <si>
    <t>(13:55) (Shotgun) 10-D.Mills pass incomplete short middle to 13-B.Cooks.</t>
  </si>
  <si>
    <t>(13:42) 24-N.Chubb right guard to CLE 28 for no gain (91-R.Lopez; 97-M.Collins). PENALTY on CLE, Illegal Formation, 5 yards, enforced at CLE 28 - No Play.</t>
  </si>
  <si>
    <t>(13:16) (Shotgun) 6-B.Mayfield pass short left to 88-H.Bryant to CLE 29 for 6 yards (26-V.Hargreaves).</t>
  </si>
  <si>
    <t>(12:30) (Shotgun) 6-B.Mayfield pass short middle to 82-R.Higgins to CLE 42 for 13 yards (26-V.Hargreaves).</t>
  </si>
  <si>
    <t>(11:48) 6-B.Mayfield pass short right to 88-H.Bryant to CLE 48 for 6 yards (39-T.Mitchell).</t>
  </si>
  <si>
    <t>(11:06) 10-A.Schwartz right end to CLE 41 for -7 yards (58-C.Kirksey). PENALTY on HOU-58-C.Kirksey, Face Mask (15 Yards), 15 yards, enforced at CLE 48 - No Play.</t>
  </si>
  <si>
    <t>(10:39) 6-B.Mayfield pass short right to 81-A.Hooper to HOU 32 for 5 yards (41-Z.Cunningham; 51-K.Grugier-Hill).</t>
  </si>
  <si>
    <t>(9:52) 24-N.Chubb right end to HOU 24 for 8 yards (51-K.Grugier-Hill).</t>
  </si>
  <si>
    <t>(9:10) (Shotgun) 24-N.Chubb right guard to HOU 23 for 1 yard (90-R.Blacklock).</t>
  </si>
  <si>
    <t>(8:26) (Shotgun) 6-B.Mayfield pass short right to 24-N.Chubb pushed ob at HOU 22 for 1 yard (58-C.Kirksey). PENALTY on CLE-78-J.Conklin, Offensive Holding, 10 yards, enforced at HOU 23 - No Play.</t>
  </si>
  <si>
    <t>(7:59) (Shotgun) 6-B.Mayfield pass short left to 25-D.Felton for 33 yards, TOUCHDOWN.</t>
  </si>
  <si>
    <t>D.Felton</t>
  </si>
  <si>
    <t>(7:45) (Shotgun) 10-D.Mills up the middle to HOU 10 for 2 yards (51-Ma.Wilson; 44-S.Takitaki).</t>
  </si>
  <si>
    <t>D.Mills</t>
  </si>
  <si>
    <t>(7:10) (Shotgun) 30-P.Lindsay right end to HOU 8 for -2 yards (23-T.Hill).</t>
  </si>
  <si>
    <t>(6:27) (Shotgun) 10-D.Mills pass short middle intended for 19-A.Roberts INTERCEPTED by 56-M.Smith at HOU 18. 56-M.Smith to HOU 18 for no gain.</t>
  </si>
  <si>
    <t>A.Roberts</t>
  </si>
  <si>
    <t>(6:17) 24-N.Chubb right end to HOU 12 for 6 yards (58-C.Kirksey). HOU-91-R.Lopez was injured during the play. His return is Questionable.</t>
  </si>
  <si>
    <t>(5:44) 6-B.Mayfield scrambles left end to HOU 11 for 1 yard (51-K.Grugier-Hill). FUMBLES (51-K.Grugier-Hill), ball out of bounds at HOU 11. HOU-20-Ju.Reid was injured during the play. His return is Questionable.</t>
  </si>
  <si>
    <t>(5:25) (Shotgun) 27-K.Hunt up the middle to HOU 12 for -1 yards (97-M.Collins, 58-C.Kirksey).</t>
  </si>
  <si>
    <t>(4:40) 2-M.Ingram right guard to HOU 33 for 8 yards (56-M.Smith).</t>
  </si>
  <si>
    <t>(4:00) 30-P.Lindsay right end to HOU 38 for 5 yards (22-G.Delpit; 56-M.Smith).</t>
  </si>
  <si>
    <t>(3:22) 10-D.Mills pass incomplete deep middle to 13-B.Cooks.</t>
  </si>
  <si>
    <t>(3:15) 2-M.Ingram left guard to HOU 41 for 3 yards (20-G.Newsome; 97-M.Jackson).</t>
  </si>
  <si>
    <t>(2:30) (Shotgun) 10-D.Mills pass short left to 88-J.Akins to CLE 42 for 17 yards (33-R.Harrison). PENALTY on HOU-88-J.Akins, Taunting, 15 yards, enforced at CLE 42.</t>
  </si>
  <si>
    <t>(1:57) (Shotgun) 10-D.Mills pass incomplete short middle to 88-J.Akins.</t>
  </si>
  <si>
    <t>(1:52) (Shotgun) 10-D.Mills right end to HOU 40 for -3 yards (22-G.Delpit). Penalty on HOU, Illegal Shift, declined.</t>
  </si>
  <si>
    <t>(1:22) (Shotgun) 10-D.Mills pass short right to 31-D.Johnson to CLE 46 for 14 yards (43-J.Johnson; 22-G.Delpit). CLE-56-M.Smith was injured during the play. His return is Questionable.</t>
  </si>
  <si>
    <t>(:55) 2-M.Ingram left end to CLE 43 for 3 yards (52-E.Lee).</t>
  </si>
  <si>
    <t>(:17) 2-M.Ingram left guard to CLE 42 for 1 yard (58-M.McDowell). CLE-58-M.McDowell was injured during the play. His return is Probable.</t>
  </si>
  <si>
    <t>(15:00) (Shotgun) 10-D.Mills pass incomplete deep right to 13-B.Cooks. PENALTY on CLE-20-G.Newsome, Defensive Pass Interference, 27 yards, enforced at CLE 42 - No Play. Penalty on CLE-23-T.Hill, Defensive Holding, declined.</t>
  </si>
  <si>
    <t>(14:55) 2-M.Ingram left guard to CLE 13 for 2 yards (20-G.Newsome; 51-Ma.Wilson).</t>
  </si>
  <si>
    <t>(14:16) (Shotgun) 10-D.Mills pass short left to 13-B.Cooks to CLE 6 for 7 yards (28-J.Owusu-Koramoah).</t>
  </si>
  <si>
    <t>(13:36) 2-M.Ingram up the middle to CLE 3 for 3 yards (91-J.Jackson).</t>
  </si>
  <si>
    <t>(12:55) (Shotgun) 2-M.Ingram up the middle to CLE 1 for 2 yards (51-Ma.Wilson).</t>
  </si>
  <si>
    <t>(12:15) 2-M.Ingram up the middle to CLE 2 for -1 yards (33-R.Harrison).</t>
  </si>
  <si>
    <t>(11:34) 10-D.Mills pass short right to 13-B.Cooks for 2 yards, TOUCHDOWN.</t>
  </si>
  <si>
    <t>(11:25) 27-K.Hunt right end to CLE 21 for 3 yards (24-T.Smith). HOU-20-Ju.Reid was injured during the play. His return is Doubtful.</t>
  </si>
  <si>
    <t>(11:00) (Shotgun) 6-B.Mayfield pass short right to 81-A.Hooper to CLE 26 for 5 yards (41-Z.Cunningham; 24-T.Smith).</t>
  </si>
  <si>
    <t>(10:15) (Shotgun) 6-B.Mayfield scrambles left end pushed ob at CLE 30 for 4 yards (26-V.Hargreaves).</t>
  </si>
  <si>
    <t>(9:34) (Shotgun) 6-B.Mayfield pass short right to 25-D.Felton ran ob at CLE 48 for 18 yards (94-C.Omenihu).</t>
  </si>
  <si>
    <t>(8:51) 27-K.Hunt right end to HOU 47 for 5 yards (41-Z.Cunningham; 24-T.Smith).</t>
  </si>
  <si>
    <t>(8:10) (Shotgun) 27-K.Hunt right end to HOU 41 for 6 yards (97-M.Collins).</t>
  </si>
  <si>
    <t>(7:27) 24-N.Chubb left guard to HOU 27 for 14 yards (51-K.Grugier-Hill; 26-V.Hargreaves).</t>
  </si>
  <si>
    <t>(6:41) (Shotgun) 6-B.Mayfield scrambles left end ran ob at HOU 26 for 1 yard (24-T.Smith).</t>
  </si>
  <si>
    <t>(5:59) 24-N.Chubb right guard for 26 yards, TOUCHDOWN.</t>
  </si>
  <si>
    <t>(5:47) (Shotgun) 10-D.Mills pass incomplete short middle to 85-P.Brown (28-J.Owusu-Koramoah).</t>
  </si>
  <si>
    <t>(5:43) (Shotgun) 10-D.Mills pass incomplete short left to 13-B.Cooks. Penalty on HOU-71-T.Howard, Ineligible Downfield Pass, declined.</t>
  </si>
  <si>
    <t>(5:38) (Shotgun) 10-D.Mills pass incomplete deep right to 13-B.Cooks (20-G.Newsome).</t>
  </si>
  <si>
    <t>(5:19) 27-K.Hunt right guard to CLE 38 for 1 yard (48-J.Thomas).</t>
  </si>
  <si>
    <t>(4:33) (Shotgun) 27-K.Hunt left end to CLE 43 for 5 yards (94-C.Omenihu).</t>
  </si>
  <si>
    <t>(3:46) (Shotgun) 6-B.Mayfield pass short right to 27-K.Hunt to CLE 45 for 2 yards (41-Z.Cunningham).</t>
  </si>
  <si>
    <t>(3:33) (Shotgun) 10-D.Mills pass short left to 31-D.Johnson to HOU 23 for 11 yards (96-J.Elliott). PENALTY on HOU-68-J.Britt, Offensive Holding, 10 yards, enforced at HOU 20.</t>
  </si>
  <si>
    <t>(3:25) (Shotgun) 10-D.Mills pass short left to 13-B.Cooks to HOU 21 for 11 yards (21-D.Ward).</t>
  </si>
  <si>
    <t>(3:03) (No Huddle, Shotgun) 10-D.Mills pass short right to 13-B.Cooks to HOU 29 for 8 yards (56-M.Smith). PENALTY on CLE-56-M.Smith, Face Mask (15 Yards), 15 yards, enforced at HOU 29.</t>
  </si>
  <si>
    <t>(2:54) (No Huddle, Shotgun) 10-D.Mills pass incomplete short right to 18-C.Conley.</t>
  </si>
  <si>
    <t>(2:47) (Shotgun) 10-D.Mills pass deep right to 19-A.Roberts ran ob at CLE 21 for 35 yards (43-J.Johnson).</t>
  </si>
  <si>
    <t>(2:15) (Shotgun) 10-D.Mills scrambles right end ran ob at CLE 19 for 9 yards (23-T.Hill). PENALTY on CLE-96-J.Elliott, Defensive Offside, 5 yards, enforced at CLE 28 - No Play.</t>
  </si>
  <si>
    <t>(2:08) (Shotgun) 10-D.Mills pass incomplete short left to 13-B.Cooks [90-J.Clowney].</t>
  </si>
  <si>
    <t>(1:59) 6-B.Mayfield kneels to CLE 30 for -1 yards.</t>
  </si>
  <si>
    <t>(1:18) 6-B.Mayfield kneels to CLE 29 for -1 yards.</t>
  </si>
  <si>
    <t>(:38) 6-B.Mayfield kneels to CLE 28 for -1 yards.</t>
  </si>
  <si>
    <t>(15:00) (Shotgun) 8-L.Jackson right tackle to BAL 27 for 2 yards (54-N.Bolton).</t>
  </si>
  <si>
    <t>(14:25) (Shotgun) 8-L.Jackson pass incomplete deep middle to 5-M.Brown.</t>
  </si>
  <si>
    <t>(14:19) (Shotgun) 8-L.Jackson pass short right intended for 14-S.Watkins INTERCEPTED by 32-T.Mathieu at BAL 34. 32-T.Mathieu for 34 yards, TOUCHDOWN.</t>
  </si>
  <si>
    <t>(14:10) (Shotgun) 28-L.Murray right guard to BAL 31 for 6 yards (54-N.Bolton).</t>
  </si>
  <si>
    <t>(13:30) (Shotgun) 34-T.Williams right tackle to BAL 36 for 5 yards (95-C.Jones; 53-A.Hitchens).</t>
  </si>
  <si>
    <t>(12:51) (Shotgun) 8-L.Jackson pass short left to 5-M.Brown to BAL 47 for 11 yards (38-L.Sneed).</t>
  </si>
  <si>
    <t>(12:10) (Shotgun) 34-T.Williams right end to KC 41 for 12 yards (32-T.Mathieu).</t>
  </si>
  <si>
    <t>(11:29) (Shotgun) 33-D.Freeman right end to KC 10 for 31 yards (32-T.Mathieu).</t>
  </si>
  <si>
    <t>D.Freeman</t>
  </si>
  <si>
    <t>(10:42) (Shotgun) 34-T.Williams left end to KC 1 for 9 yards (21-M.Hughes; 49-D.Sorensen). FUMBLES (21-M.Hughes), recovered by BAL-13-D.Duvernay at KC 2. 13-D.Duvernay for 2 yards, TOUCHDOWN.</t>
  </si>
  <si>
    <t>(10:31) (Shotgun) 25-C.Edwards-Helaire right tackle to KC 17 for 9 yards (6-P.Queen).</t>
  </si>
  <si>
    <t>(9:54) (Shotgun) 15-P.Mahomes pass short middle to 17-M.Hardman to KC 23 for 6 yards (54-T.Bowser).</t>
  </si>
  <si>
    <t>(9:23) (Shotgun) 15-P.Mahomes pass short right to 10-T.Hill ran ob at KC 30 for 7 yards (44-M.Humphrey).</t>
  </si>
  <si>
    <t>(8:51) (Shotgun) 15-P.Mahomes pass short middle to 17-M.Hardman ran ob at KC 49 for 19 yards (44-M.Humphrey).</t>
  </si>
  <si>
    <t>(8:17) (Shotgun) 25-C.Edwards-Helaire right end to 50 for 1 yard (21-B.Stephens; 40-M.Harrison).</t>
  </si>
  <si>
    <t>(7:37) 25-C.Edwards-Helaire right guard to BAL 43 for 7 yards (92-J.Madubuike).</t>
  </si>
  <si>
    <t>(6:54) (Shotgun) 15-P.Mahomes pass short left to 87-T.Kelce to BAL 33 for 10 yards (6-P.Queen).</t>
  </si>
  <si>
    <t>(6:12) 15-P.Mahomes pass deep middle to 11-D.Robinson for 33 yards, TOUCHDOWN.</t>
  </si>
  <si>
    <t>(6:05) (Shotgun) 8-L.Jackson pass short left to 5-M.Brown ran ob at BAL 42 for 17 yards (32-T.Mathieu).</t>
  </si>
  <si>
    <t>(5:35) 63-T.Colon reported in as eligible.  34-T.Williams right guard to BAL 49 for 7 yards (91-D.Nnadi).</t>
  </si>
  <si>
    <t>(4:54) (Shotgun) 34-T.Williams right guard to 50 for 1 yard (55-F.Clark).</t>
  </si>
  <si>
    <t>(4:15) (Shotgun) 8-L.Jackson right end ran ob at KC 41 for 9 yards (53-A.Hitchens).</t>
  </si>
  <si>
    <t>(3:38) (Shotgun) 8-L.Jackson left end ran ob at KC 32 for 9 yards (97-A.Okafor).</t>
  </si>
  <si>
    <t>(2:57) (Shotgun) 28-L.Murray left end to KC 24 for 8 yards (38-L.Sneed).</t>
  </si>
  <si>
    <t>(2:13) (Shotgun) 8-L.Jackson pass incomplete deep right to 14-S.Watkins.</t>
  </si>
  <si>
    <t>(2:08) (Shotgun) 8-L.Jackson pass short right to 5-M.Brown to KC 28 for -4 yards (53-A.Hitchens).</t>
  </si>
  <si>
    <t>(1:24) (Shotgun) 8-L.Jackson pass deep middle intended for 5-M.Brown INTERCEPTED by 32-T.Mathieu at KC -2. 32-T.Mathieu to KC 14 for 16 yards (89-M.Andrews).</t>
  </si>
  <si>
    <t>(1:13) (Shotgun) 15-P.Mahomes pass deep right to 17-M.Hardman to KC 31 for 17 yards.</t>
  </si>
  <si>
    <t>(:44) 15-P.Mahomes pass short middle to 45-M.Burton to KC 35 for 4 yards (44-M.Humphrey; 36-C.Clark). PENALTY on KC-11-D.Robinson, Offensive Pass Interference, 10 yards, enforced at KC 31 - No Play.</t>
  </si>
  <si>
    <t>(:12) 25-C.Edwards-Helaire left guard to KC 2 for -1 yards (50-J.Houston).</t>
  </si>
  <si>
    <t>(15:00) (Shotgun) 15-P.Mahomes pass short left to 88-J.Fortson pushed ob at KC 13 for 11 yards (23-A.Averett).</t>
  </si>
  <si>
    <t>J.Fortson</t>
  </si>
  <si>
    <t>(14:20) (Shotgun) 34-T.Williams left guard to BAL 33 for no gain (54-N.Bolton).</t>
  </si>
  <si>
    <t>(13:36) (Shotgun) 8-L.Jackson pass short middle to 89-M.Andrews to BAL 40 for 7 yards (32-T.Mathieu).</t>
  </si>
  <si>
    <t>(12:52) (Shotgun) 34-T.Williams right end to BAL 40 for no gain (54-N.Bolton).</t>
  </si>
  <si>
    <t>(12:05) 31-Da.Williams right guard to KC 12 for 1 yard (93-C.Campbell).</t>
  </si>
  <si>
    <t>(11:23) (Shotgun) 15-P.Mahomes pass short right to 87-T.Kelce to KC 26 for 14 yards (40-M.Harrison).</t>
  </si>
  <si>
    <t>(10:45) 25-C.Edwards-Helaire left end to KC 29 for 3 yards (32-D.Elliott).</t>
  </si>
  <si>
    <t>(10:00) (Shotgun) 15-P.Mahomes pass short middle to 11-D.Robinson to KC 39 for 10 yards (49-C.Board).</t>
  </si>
  <si>
    <t>(9:20) 15-P.Mahomes pass incomplete deep middle to 17-M.Hardman (44-M.Humphrey).</t>
  </si>
  <si>
    <t>(9:16) (Shotgun) 15-P.Mahomes pass incomplete deep right to 17-M.Hardman.</t>
  </si>
  <si>
    <t>(9:11) (Shotgun) 15-P.Mahomes pass incomplete short right to 11-D.Robinson [32-D.Elliott].</t>
  </si>
  <si>
    <t>(8:52) (Shotgun) 8-L.Jackson right end pushed ob at BAL 49 for 21 yards (53-A.Hitchens).</t>
  </si>
  <si>
    <t>(8:17) (Shotgun) 28-L.Murray right guard to KC 48 for 3 yards (53-A.Hitchens, 54-N.Bolton).</t>
  </si>
  <si>
    <t>(7:32) (Shotgun) 8-L.Jackson pass deep middle to 5-M.Brown to KC 28 for 20 yards (49-D.Sorensen).</t>
  </si>
  <si>
    <t>(6:46) (Shotgun) 63-T.Colon reported in as eligible.  8-L.Jackson pass short left to 89-M.Andrews to KC 20 for 8 yards (49-D.Sorensen).</t>
  </si>
  <si>
    <t>(6:09) 28-L.Murray right guard to KC 16 for 4 yards (99-K.Saunders; 49-D.Sorensen).</t>
  </si>
  <si>
    <t>(5:24) (Shotgun) 8-L.Jackson pass incomplete short middle to 5-M.Brown.</t>
  </si>
  <si>
    <t>(5:20) (Shotgun) 34-T.Williams right tackle to KC 13 for 3 yards (91-D.Nnadi). PENALTY on BAL-78-A.Villanueva, Illegal Formation, 5 yards, enforced at KC 16 - No Play.</t>
  </si>
  <si>
    <t>(4:56) (Shotgun) 8-L.Jackson pass short left to 34-T.Williams to KC 12 for 9 yards (54-N.Bolton).</t>
  </si>
  <si>
    <t>(4:14) (Shotgun) 8-L.Jackson pass short left to 34-T.Williams to KC 5 for 7 yards (54-N.Bolton).</t>
  </si>
  <si>
    <t>(3:26) (Shotgun) 28-L.Murray right guard for 5 yards, TOUCHDOWN.</t>
  </si>
  <si>
    <t>(3:16) (Shotgun) 25-C.Edwards-Helaire right guard to KC 42 for 9 yards (6-P.Queen, 54-T.Bowser).</t>
  </si>
  <si>
    <t>(2:42) (Shotgun) 15-P.Mahomes pass short left to 10-T.Hill ran ob at KC 46 for 4 yards (32-D.Elliott).</t>
  </si>
  <si>
    <t>(2:13) (Shotgun) 15-P.Mahomes pass short left to 87-T.Kelce ran ob at BAL 40 for 14 yards (40-M.Harrison).</t>
  </si>
  <si>
    <t>(2:00) 15-P.Mahomes pass short middle to 81-B.Bell to BAL 20 for 20 yards (32-D.Elliott). BAL-32-D.Elliott was injured during the play.</t>
  </si>
  <si>
    <t>(1:45) (Shotgun) 25-C.Edwards-Helaire right end to BAL 16 for 4 yards (93-C.Campbell; 49-C.Board).</t>
  </si>
  <si>
    <t>(1:01) (Shotgun) 15-P.Mahomes pass short left to 1-J.McKinnon pushed ob at BAL 2 for 14 yards (6-P.Queen).</t>
  </si>
  <si>
    <t>J.McKinnon</t>
  </si>
  <si>
    <t>(:54) (Shotgun) 31-Da.Williams right end for 2 yards, TOUCHDOWN.</t>
  </si>
  <si>
    <t>(:51) (Shotgun) 8-L.Jackson pass short middle to 14-S.Watkins to BAL 36 for 11 yards (27-R.Fenton).</t>
  </si>
  <si>
    <t>(:47) (Shotgun) 8-L.Jackson pass short middle to 34-T.Williams to BAL 35 for 4 yards (56-B.Niemann). PENALTY on BAL-78-A.Villanueva, Offensive Holding, 10 yards, enforced at BAL 31 - No Play.</t>
  </si>
  <si>
    <t>(:40) (Shotgun) 34-T.Williams right end to BAL 41 for 20 yards (49-D.Sorensen; 98-T.Wharton).</t>
  </si>
  <si>
    <t>(:33) (Shotgun) 8-L.Jackson pass short middle to 89-M.Andrews pushed ob at KC 47 for 12 yards (35-C.Ward).</t>
  </si>
  <si>
    <t>(:26) (Shotgun) 8-L.Jackson right guard to KC 33 for 14 yards (56-B.Niemann).</t>
  </si>
  <si>
    <t>(:11) (Shotgun) 8-L.Jackson pass short left to 14-S.Watkins ran ob at KC 25 for 8 yards (27-R.Fenton).</t>
  </si>
  <si>
    <t>(14:55) 25-C.Edwards-Helaire left guard to KC 26 for no gain (92-J.Madubuike). PENALTY on BAL-92-J.Madubuike, Defensive Holding, 5 yards, enforced at KC 26 - No Play.</t>
  </si>
  <si>
    <t>(14:38) (Shotgun) 25-C.Edwards-Helaire right guard to KC 38 for 7 yards (6-P.Queen).</t>
  </si>
  <si>
    <t>(14:01) (Shotgun) 15-P.Mahomes pass short right to 87-T.Kelce to KC 43 for 5 yards (44-M.Humphrey).</t>
  </si>
  <si>
    <t>(13:25) 15-P.Mahomes pass short left to 45-M.Burton to BAL 46 for 11 yards (23-A.Averett).</t>
  </si>
  <si>
    <t>(12:46) 25-C.Edwards-Helaire left end to BAL 40 for 6 yards (50-J.Houston).</t>
  </si>
  <si>
    <t>(12:01) (Shotgun) 15-P.Mahomes pass short middle to 13-B.Pringle for 40 yards, TOUCHDOWN.</t>
  </si>
  <si>
    <t>(11:53) (Shotgun) 8-L.Jackson pass short middle to 5-M.Brown to KC 48 for 27 yards (32-T.Mathieu).</t>
  </si>
  <si>
    <t>(11:12) (Shotgun) 28-L.Murray left guard to KC 42 for 6 yards (55-F.Clark; 54-N.Bolton). PENALTY on BAL-72-B.Powers, Offensive Holding, 10 yards, enforced at KC 48 - No Play.</t>
  </si>
  <si>
    <t>(10:45) (Shotgun) 28-L.Murray left end to BAL 38 for -4 yards (55-F.Clark).</t>
  </si>
  <si>
    <t>(10:05) (Shotgun) 8-L.Jackson pass short left to 89-M.Andrews pushed ob at KC 42 for 20 yards (32-T.Mathieu).</t>
  </si>
  <si>
    <t>(9:39) 8-L.Jackson pass deep middle to 5-M.Brown for 42 yards, TOUCHDOWN.</t>
  </si>
  <si>
    <t>(9:30) 10-T.Hill right end pushed ob at KC 40 for 15 yards (36-C.Clark). End around</t>
  </si>
  <si>
    <t>(9:03) 25-C.Edwards-Helaire right tackle to KC 41 for 1 yard (99-O.Oweh, 54-T.Bowser).</t>
  </si>
  <si>
    <t>(8:20) (Shotgun) 15-P.Mahomes pass short left to 17-M.Hardman to KC 46 for 5 yards (6-P.Queen; 23-A.Averett).</t>
  </si>
  <si>
    <t>(7:37) (Shotgun) 15-P.Mahomes scrambles right end pushed ob at KC 49 for 3 yards (6-P.Queen). PENALTY on BAL-44-M.Humphrey, Defensive Holding, 5 yards, enforced at KC 49.</t>
  </si>
  <si>
    <t>P.Mahomes</t>
  </si>
  <si>
    <t>(7:14) 15-P.Mahomes pass incomplete deep left to 17-M.Hardman.</t>
  </si>
  <si>
    <t>(7:07) (Shotgun) 15-P.Mahomes pass short right to 87-T.Kelce for 46 yards, TOUCHDOWN.</t>
  </si>
  <si>
    <t>(6:50) (Shotgun) 34-T.Williams right guard to BAL 28 for 3 yards (99-K.Saunders).</t>
  </si>
  <si>
    <t>(6:09) (Shotgun) 8-L.Jackson pass short right to 89-M.Andrews to BAL 26 for -2 yards (38-L.Sneed). PENALTY on KC-32-T.Mathieu, Illegal Contact, 5 yards, enforced at BAL 28 - No Play.</t>
  </si>
  <si>
    <t>(5:44) (Shotgun) 28-L.Murray right guard to BAL 37 for 4 yards (53-A.Hitchens).</t>
  </si>
  <si>
    <t>(5:03) (Shotgun) 33-D.Freeman left end to BAL 35 for -2 yards (49-D.Sorensen).</t>
  </si>
  <si>
    <t>(3:14) (Shotgun) 31-Da.Williams up the middle to KC 46 for -5 yards (92-J.Madubuike).</t>
  </si>
  <si>
    <t>(2:35) (Shotgun) 15-P.Mahomes pass short right to 10-T.Hill pushed ob at KC 49 for 3 yards (44-M.Humphrey).</t>
  </si>
  <si>
    <t>(2:09) (Shotgun) 15-P.Mahomes pass short middle intended for 87-T.Kelce INTERCEPTED by 25-T.Young [99-O.Oweh] at BAL 44. 25-T.Young to BAL 44 for no gain (87-T.Kelce).</t>
  </si>
  <si>
    <t>(2:01) (Shotgun) 8-L.Jackson scrambles right end to KC 36 for 20 yards (35-C.Ward).</t>
  </si>
  <si>
    <t>(1:16) (Shotgun) 8-L.Jackson pass short middle to 14-S.Watkins to KC 17 for 19 yards (38-L.Sneed).</t>
  </si>
  <si>
    <t>(:33) (Shotgun) 34-T.Williams right guard to KC 11 for 6 yards (90-J.Reed).</t>
  </si>
  <si>
    <t>(15:00) (Shotgun) 8-L.Jackson pass short left to 84-J.Oliver to KC 2 for 9 yards (56-B.Niemann).</t>
  </si>
  <si>
    <t>(14:21) (Shotgun) 8-L.Jackson right end for 2 yards, TOUCHDOWN.</t>
  </si>
  <si>
    <t>TWO-POINT CONVERSION ATTEMPT. 8-L.Jackson pass to 5-M.Brown is complete. ATTEMPT SUCCEEDS. PENALTY on BAL-70-K.Zeitler, Ineligible Downfield Pass, 5 yards, enforced at KC 2 - No Play.</t>
  </si>
  <si>
    <t>TWO-POINT CONVERSION ATTEMPT. 8-L.Jackson pass to 89-M.Andrews is incomplete. ATTEMPT FAILS. DEFENSIVE TWO-POINT ATTEMPT. 53-A.Hitchens intercepted the try attempt. ATTEMPT FAILS.</t>
  </si>
  <si>
    <t>(14:08) (Shotgun) 25-C.Edwards-Helaire right end to KC 27 for 4 yards (90-P.McPhee).</t>
  </si>
  <si>
    <t>(13:27) (Shotgun) 15-P.Mahomes pass short middle to 17-M.Hardman to KC 35 for 8 yards (6-P.Queen).</t>
  </si>
  <si>
    <t>(12:51) (Shotgun) 25-C.Edwards-Helaire right end to KC 33 for -2 yards (99-O.Oweh, 71-J.Ellis).</t>
  </si>
  <si>
    <t>(12:12) (Shotgun) 15-P.Mahomes pass short left to 11-D.Robinson to KC 36 for 3 yards (23-A.Averett).</t>
  </si>
  <si>
    <t>(11:28) (Shotgun) 15-P.Mahomes pass incomplete deep right to 10-T.Hill (23-A.Averett).</t>
  </si>
  <si>
    <t>(11:16) (Shotgun) 8-L.Jackson up the middle to BAL 40 for 8 yards (54-N.Bolton).</t>
  </si>
  <si>
    <t>(10:31) (Shotgun) 63-T.Colon reported in as eligible.  28-L.Murray right guard to BAL 45 for 5 yards (90-J.Reed).</t>
  </si>
  <si>
    <t>(9:51) (Shotgun) 8-L.Jackson pass incomplete short middle to 14-S.Watkins.</t>
  </si>
  <si>
    <t>(9:47) (Shotgun) 8-L.Jackson up the middle to KC 46 for 9 yards (53-A.Hitchens).</t>
  </si>
  <si>
    <t>(9:10) 42-P.Ricard right guard to KC 44 for 2 yards (91-D.Nnadi).</t>
  </si>
  <si>
    <t>(8:06) (Shotgun) 8-L.Jackson pass short left to 89-M.Andrews pushed ob at KC 29 for 10 yards (49-D.Sorensen).</t>
  </si>
  <si>
    <t>(7:32) (Shotgun) 34-T.Williams right end pushed ob at KC 28 for 1 yard (49-D.Sorensen).</t>
  </si>
  <si>
    <t>(6:59) (Shotgun) 34-T.Williams right end to KC 17 for 11 yards (53-A.Hitchens; 35-C.Ward).</t>
  </si>
  <si>
    <t>(6:15) (Shotgun) 28-L.Murray left guard to KC 12 for 5 yards (56-B.Niemann).</t>
  </si>
  <si>
    <t>(5:36) (Shotgun) 8-L.Jackson pass incomplete short middle to 5-M.Brown (32-T.Mathieu).</t>
  </si>
  <si>
    <t>(5:31) (Shotgun) 8-L.Jackson up the middle to KC 3 for 9 yards (35-C.Ward).</t>
  </si>
  <si>
    <t>(4:46) (Shotgun) 8-L.Jackson up the middle to KC 4 for -1 yards (54-N.Bolton, 53-A.Hitchens).</t>
  </si>
  <si>
    <t>(4:03) (Shotgun) 34-T.Williams right guard to KC 1 for 3 yards (49-D.Sorensen).</t>
  </si>
  <si>
    <t>(3:18) (Shotgun) 63-T.Colon reported in as eligible.  8-L.Jackson right end for 1 yard, TOUCHDOWN.</t>
  </si>
  <si>
    <t>TWO-POINT CONVERSION ATTEMPT. 8-L.Jackson pass to 5-M.Brown is incomplete. ATTEMPT FAILS.</t>
  </si>
  <si>
    <t>(3:14) (Shotgun) 15-P.Mahomes pass deep middle to 13-B.Pringle to KC 48 for 23 yards (36-C.Clark).</t>
  </si>
  <si>
    <t>(2:35) (Shotgun) 15-P.Mahomes pass short middle to 87-T.Kelce to BAL 39 for 13 yards (49-C.Board).</t>
  </si>
  <si>
    <t>(2:00) (Shotgun) 15-P.Mahomes pass short left to 87-T.Kelce to BAL 32 for 7 yards (54-T.Bowser).</t>
  </si>
  <si>
    <t>(1:26) 25-C.Edwards-Helaire left guard to BAL 34 for -2 yards (99-O.Oweh). FUMBLES (99-O.Oweh), RECOVERED by BAL-99-O.Oweh at BAL 34.</t>
  </si>
  <si>
    <t>(1:20) (Shotgun) 8-L.Jackson left tackle to BAL 35 for 1 yard (53-A.Hitchens).</t>
  </si>
  <si>
    <t>(1:16) (Shotgun) 8-L.Jackson right end to BAL 37 for 2 yards (53-A.Hitchens).</t>
  </si>
  <si>
    <t>(1:11) (Shotgun) 8-L.Jackson pass short middle to 14-S.Watkins to BAL 43 for 6 yards (21-M.Hughes).</t>
  </si>
  <si>
    <t>(1:05) 63-T.Colon reported in as eligible.  8-L.Jackson up the middle to BAL 45 for 2 yards (53-A.Hitchens).</t>
  </si>
  <si>
    <t>(:19) 8-L.Jackson kneels to BAL 44 for -1 yards.</t>
  </si>
  <si>
    <t>(14:50) (Shotgun) 2-C.Wentz pass short right to 11-M.Pittman to LA 45 for 14 yards (41-K.Young).</t>
  </si>
  <si>
    <t>(14:14) (Shotgun) 2-C.Wentz pass short middle to 16-A.Dulin pushed ob at LA 35 for 10 yards (24-T.Rapp).</t>
  </si>
  <si>
    <t>A.Dulin</t>
  </si>
  <si>
    <t>(13:36) (Shotgun) 2-C.Wentz pass short right to 11-M.Pittman to LA 26 for 9 yards (22-D.Long).</t>
  </si>
  <si>
    <t>(12:54) (Shotgun) 28-J.Taylor right guard to LA 23 for 3 yards (54-L.Floyd, 99-A.Donald).</t>
  </si>
  <si>
    <t>(12:15) 28-J.Taylor up the middle to LA 19 for 4 yards (69-S.Joseph).</t>
  </si>
  <si>
    <t>(11:33) (Shotgun) 2-C.Wentz pass short right to 84-J.Doyle to LA 14 for 5 yards (11-D.Williams).</t>
  </si>
  <si>
    <t>(10:52) 28-J.Taylor left guard to LA 1 for 13 yards (51-T.Reeder, 41-K.Young).</t>
  </si>
  <si>
    <t>(10:07) 28-J.Taylor up the middle to LA 1 for no gain (58-J.Hollins, 99-A.Donald).</t>
  </si>
  <si>
    <t>(9:21) 28-J.Taylor up the middle to LA 1 for no gain (99-A.Donald, 50-E.Jones).</t>
  </si>
  <si>
    <t>(8:42) 28-J.Taylor up the middle to LA 1 for no gain (24-T.Rapp, 69-S.Joseph).</t>
  </si>
  <si>
    <t>(8:13) 27-D.Henderson left end to LA 12 for 2 yards (38-T.Carrie).</t>
  </si>
  <si>
    <t>(7:31) 9-M.Stafford pass short middle to 2-R.Woods to LA 28 for 16 yards (38-T.Carrie).</t>
  </si>
  <si>
    <t>(6:47) 9-M.Stafford pass short left to 27-D.Henderson to IND 49 for 23 yards (32-J.Blackmon; 58-B.Okereke).</t>
  </si>
  <si>
    <t>(6:10) (No Huddle, Shotgun) 9-M.Stafford pass short middle to 12-V.Jefferson to IND 35 for 14 yards (38-T.Carrie).</t>
  </si>
  <si>
    <t>(5:26) 27-D.Henderson right tackle to IND 33 for 2 yards (51-K.Paye, 99-D.Buckner).</t>
  </si>
  <si>
    <t>(4:43) (Shotgun) 9-M.Stafford pass short left to 10-C.Kupp to IND 20 for 13 yards (38-T.Carrie, 32-J.Blackmon).</t>
  </si>
  <si>
    <t>(4:04) 27-D.Henderson left guard to IND 16 for 4 yards (58-B.Okereke).</t>
  </si>
  <si>
    <t>(3:23) (Shotgun) 9-M.Stafford pass deep left to 10-C.Kupp for 16 yards, TOUCHDOWN.</t>
  </si>
  <si>
    <t>(2:19) (Shotgun) 2-C.Wentz pass short middle to 14-Z.Pascal to IND 21 for 9 yards (4-J.Fuller).</t>
  </si>
  <si>
    <t>(1:33) (Shotgun) 2-C.Wentz pass deep right to 11-M.Pittman to LA 37 for 42 yards (4-J.Fuller) [99-A.Donald].</t>
  </si>
  <si>
    <t>(:51) 28-J.Taylor up the middle to LA 32 for 5 yards (51-T.Reeder, 69-S.Joseph).</t>
  </si>
  <si>
    <t>(:02) (Shotgun) 2-C.Wentz pass short right to 28-J.Taylor to LA 30 for 2 yards (11-D.Williams, 54-L.Floyd).</t>
  </si>
  <si>
    <t>(15:00) (Shotgun) 2-C.Wentz pass incomplete short left to 21-N.Hines.</t>
  </si>
  <si>
    <t>(14:42) (Shotgun) 9-M.Stafford pass deep middle intended for 10-C.Kupp INTERCEPTED by 37-K.Willis (94-T.Lewis) at LA 42. 37-K.Willis to LA 42 for no gain.</t>
  </si>
  <si>
    <t>(14:37) (Shotgun) 28-J.Taylor left guard to LA 40 for 2 yards (69-S.Joseph, 99-A.Donald).</t>
  </si>
  <si>
    <t>(13:57) (Shotgun) 2-C.Wentz pass short left to 81-M.Alie-Cox to LA 22 for 18 yards (41-K.Young).</t>
  </si>
  <si>
    <t>(13:09) 28-J.Taylor up the middle to LA 14 for 8 yards (11-D.Williams).</t>
  </si>
  <si>
    <t>(12:25) (Shotgun) 28-J.Taylor up the middle to LA 10 for 4 yards (24-T.Rapp, 4-J.Fuller).</t>
  </si>
  <si>
    <t>(11:42) (Shotgun) 2-C.Wentz pass short right to 11-M.Pittman to LA 3 for 7 yards (11-D.Williams).</t>
  </si>
  <si>
    <t>(11:02) (Shotgun) 28-J.Taylor left guard to LA 3 for no gain (69-S.Joseph, 54-L.Floyd).</t>
  </si>
  <si>
    <t>(10:14) (Shotgun) 2-C.Wentz pass short middle intended for 84-J.Doyle INTERCEPTED by 51-T.Reeder at LA 3. 51-T.Reeder to LA 5 for 2 yards (73-J.Davenport).</t>
  </si>
  <si>
    <t>(10:09) 9-M.Stafford pass short right to 10-C.Kupp pushed ob at LA 14 for 9 yards (37-K.Willis).</t>
  </si>
  <si>
    <t>(9:34) 27-D.Henderson left end to LA 27 for 13 yards (34-I.Rodgers, 58-B.Okereke).</t>
  </si>
  <si>
    <t>(9:06) (No Huddle) 9-M.Stafford pass short left to 27-D.Henderson to LA 31 for 4 yards (23-K.Moore).</t>
  </si>
  <si>
    <t>(8:24) 27-D.Henderson left guard to LA 33 for 2 yards (37-K.Willis).</t>
  </si>
  <si>
    <t>(7:42) (Shotgun) 9-M.Stafford pass short right to 89-T.Higbee to LA 41 for 8 yards (23-K.Moore, 53-D.Leonard).</t>
  </si>
  <si>
    <t>(6:58) 9-M.Stafford right guard to LA 37 for -4 yards (90-G.Stewart; 95-T.Stallworth).</t>
  </si>
  <si>
    <t>(6:14) (Shotgun) 9-M.Stafford pass short middle to 2-R.Woods to IND 47 for 16 yards (34-I.Rodgers).</t>
  </si>
  <si>
    <t>(5:25) 27-D.Henderson right guard to IND 44 for 3 yards (51-K.Paye).</t>
  </si>
  <si>
    <t>(5:00) (No Huddle, Shotgun) 2-R.Woods left end to IND 47 for -3 yards (26-R.Ya-Sin; 58-B.Okereke).</t>
  </si>
  <si>
    <t>(4:28) (Shotgun) 9-M.Stafford pass short left to 10-C.Kupp to IND 36 for 11 yards (23-K.Moore).</t>
  </si>
  <si>
    <t>(3:42) (Shotgun) 9-M.Stafford scrambles right end ran ob at IND 31 for 5 yards (23-K.Moore).</t>
  </si>
  <si>
    <t>(2:59) (Shotgun) 9-M.Stafford pass short left to 10-C.Kupp pushed ob at IND 17 for 14 yards (23-K.Moore) [99-D.Buckner].</t>
  </si>
  <si>
    <t>(2:21) (Shotgun) 9-M.Stafford pass incomplete short right to 27-D.Henderson.</t>
  </si>
  <si>
    <t>(2:16) (Shotgun) 27-D.Henderson right tackle to IND 16 for 1 yard (97-A.Muhammad, 95-T.Stallworth).</t>
  </si>
  <si>
    <t>(2:00) (Shotgun) 9-M.Stafford pass incomplete deep left to 2-R.Woods (99-D.Buckner) [99-D.Buckner].</t>
  </si>
  <si>
    <t>(1:51) (Shotgun) 2-C.Wentz pass short left to 84-J.Doyle to IND 38 for 13 yards (11-D.Williams, 24-T.Rapp).</t>
  </si>
  <si>
    <t>(1:19) (Shotgun) 2-C.Wentz pass short left to 21-N.Hines to IND 45 for 7 yards (41-K.Young) [69-S.Joseph].</t>
  </si>
  <si>
    <t>(:51) (No Huddle, Shotgun) 21-N.Hines right guard to 50 for 5 yards (24-T.Rapp).</t>
  </si>
  <si>
    <t>(:46) (Shotgun) 2-C.Wentz scrambles right end to LA 38 for 12 yards (22-D.Long).</t>
  </si>
  <si>
    <t>(:38) (Shotgun) 2-C.Wentz pass short left to 11-M.Pittman to LA 35 for 3 yards (11-D.Williams).</t>
  </si>
  <si>
    <t>(:19) (No Huddle, Shotgun) 2-C.Wentz pass short left to 14-Z.Pascal pushed ob at LA 28 for 7 yards (5-J.Ramsey).</t>
  </si>
  <si>
    <t>(:07) (Shotgun) 2-C.Wentz pass incomplete deep left to 17-M.Strachan.</t>
  </si>
  <si>
    <t>(14:56) (Shotgun) 9-M.Stafford pass incomplete short right to 2-R.Woods.</t>
  </si>
  <si>
    <t>(14:53) (Shotgun) 9-M.Stafford pass short left to 10-C.Kupp pushed ob at IND 31 for 43 yards (32-J.Blackmon).</t>
  </si>
  <si>
    <t>(14:14) 2-R.Woods right end to IND 22 for 9 yards (32-J.Blackmon).</t>
  </si>
  <si>
    <t>(13:35) 27-D.Henderson left tackle to IND 12 for 10 yards (99-D.Buckner, 90-G.Stewart).</t>
  </si>
  <si>
    <t>(12:54) 27-D.Henderson up the middle to IND 6 for 6 yards (37-K.Willis).</t>
  </si>
  <si>
    <t>(12:18) 27-D.Henderson left tackle to IND 2 for 4 yards (26-R.Ya-Sin).</t>
  </si>
  <si>
    <t>(11:39) 27-D.Henderson left tackle for 2 yards, TOUCHDOWN.</t>
  </si>
  <si>
    <t>(11:36) 28-J.Taylor left tackle to IND 26 for 1 yard (99-A.Donald, 69-S.Joseph).</t>
  </si>
  <si>
    <t>(10:54) (Shotgun) 2-C.Wentz pass incomplete short middle to 81-M.Alie-Cox.</t>
  </si>
  <si>
    <t>(10:03) 9-M.Stafford pass short left to 27-D.Henderson to LA 41 for 2 yards (23-K.Moore).</t>
  </si>
  <si>
    <t>(9:35) (No Huddle, Shotgun) 9-M.Stafford pass incomplete short left to 27-D.Henderson.</t>
  </si>
  <si>
    <t>(9:32) (Shotgun) 9-M.Stafford pass incomplete short middle to 10-C.Kupp (53-D.Leonard).</t>
  </si>
  <si>
    <t>(9:21) (Shotgun) 2-C.Wentz scrambles right tackle to IND 40 for 14 yards (4-J.Fuller).</t>
  </si>
  <si>
    <t>(8:37) 25-M.Mack left tackle to IND 46 for 6 yards (96-M.Hoecht).</t>
  </si>
  <si>
    <t>M.Mack</t>
  </si>
  <si>
    <t>(7:50) (Shotgun) 25-M.Mack up the middle to IND 48 for 2 yards (41-K.Young, 54-L.Floyd).</t>
  </si>
  <si>
    <t>(7:08) (Shotgun) 2-C.Wentz pass short left to 84-J.Doyle to LA 40 for 12 yards (11-D.Williams).</t>
  </si>
  <si>
    <t>(6:24) 2-C.Wentz pass deep left to 11-M.Pittman pushed ob at LA 17 for 23 yards (24-T.Rapp).</t>
  </si>
  <si>
    <t>(5:48) (Shotgun) 2-C.Wentz pass incomplete short left to 84-J.Doyle (11-D.Williams).</t>
  </si>
  <si>
    <t>(5:44) (Shotgun) 2-C.Wentz scrambles right end pushed ob at LA 8 for 9 yards (52-T.Lewis).</t>
  </si>
  <si>
    <t>(5:05) 28-J.Taylor left guard to LA 4 for -1 yards (99-A.Donald, 54-L.Floyd). PENALTY on IND-14-Z.Pascal, Taunting, 15 yards, enforced at LA 4. PENALTY on LA-41-K.Young, Disqualification, 10 yards, enforced between downs.</t>
  </si>
  <si>
    <t>(4:36) (Shotgun) 2-C.Wentz scrambles right tackle to LA 8 for 1 yard (69-S.Joseph).</t>
  </si>
  <si>
    <t>(3:54) (Shotgun) 2-C.Wentz pass incomplete short right to 11-M.Pittman.</t>
  </si>
  <si>
    <t>(3:46) (Shotgun) 2-C.Wentz pass short right to 14-Z.Pascal for 8 yards, TOUCHDOWN.</t>
  </si>
  <si>
    <t>(Pass formation) TWO-POINT CONVERSION ATTEMPT. 2-C.Wentz pass to 84-J.Doyle is complete. ATTEMPT SUCCEEDS.</t>
  </si>
  <si>
    <t>(3:02) (Shotgun) 9-M.Stafford pass incomplete short middle to 12-V.Jefferson (90-G.Stewart).</t>
  </si>
  <si>
    <t>(2:57) (No Huddle, Shotgun) 9-M.Stafford pass incomplete deep middle to 2-R.Woods (32-J.Blackmon).</t>
  </si>
  <si>
    <t>(2:49) 2-C.Wentz pass short right to 84-J.Doyle to IND 37 for no gain (4-J.Fuller) [54-L.Floyd].</t>
  </si>
  <si>
    <t>(2:08) (Shotgun) 2-C.Wentz pass short right to 11-M.Pittman to LA 48 for 15 yards (4-J.Fuller, 5-J.Ramsey).</t>
  </si>
  <si>
    <t>(1:25) 2-C.Wentz pass incomplete short right to 25-M.Mack.</t>
  </si>
  <si>
    <t>(1:19) (Shotgun) 2-C.Wentz scrambles right end to LA 47 for 1 yard (58-J.Hollins).</t>
  </si>
  <si>
    <t>(:32) (Shotgun) 2-C.Wentz pass incomplete deep right to 11-M.Pittman [51-T.Reeder].</t>
  </si>
  <si>
    <t>(:21) 27-D.Henderson left tackle to LA 11 for 4 yards (58-B.Okereke, 51-K.Paye).</t>
  </si>
  <si>
    <t>(15:00) 27-D.Henderson left end to LA 11 for no gain (37-K.Willis, 53-D.Leonard). LA-27-D.Henderson was injured during the play. His return is Questionable.</t>
  </si>
  <si>
    <t>(14:22) (Shotgun) 9-M.Stafford pass incomplete deep left to 12-V.Jefferson.</t>
  </si>
  <si>
    <t>(14:17) (Punt formation) 6-J.Hekker Aborted. 42-M.Orzech FUMBLES at LA 5, touched at LA 5, recovered by LA-6-J.Hekker at LA 1. 6-J.Hekker to LA 1 for no gain (45-E.Speed). FUMBLES (45-E.Speed), RECOVERED by IND-16-A.Dulin at LA -4. TOUCHDOWN.</t>
  </si>
  <si>
    <t>M.Orzech</t>
  </si>
  <si>
    <t>(14:07) 9-M.Stafford pass short left to 2-R.Woods pushed ob at LA 41 for 11 yards (38-T.Carrie).</t>
  </si>
  <si>
    <t>(13:36) 25-S.Michel right guard to LA 46 for 5 yards (51-K.Paye, 53-D.Leonard).</t>
  </si>
  <si>
    <t>(12:55) (Shotgun) 9-M.Stafford pass deep left to 10-C.Kupp pushed ob at IND 10 for 44 yards (38-T.Carrie).</t>
  </si>
  <si>
    <t>(12:12) (Shotgun) 9-M.Stafford pass short middle to 10-C.Kupp for 10 yards, TOUCHDOWN.</t>
  </si>
  <si>
    <t>(12:09) 28-J.Taylor left tackle to IND 34 for 9 yards (24-T.Rapp).</t>
  </si>
  <si>
    <t>(11:32) (Shotgun) 28-J.Taylor right guard to IND 37 for 3 yards (69-S.Joseph, 99-A.Donald).</t>
  </si>
  <si>
    <t>(10:47) (Shotgun) 2-C.Wentz pass short left to 14-Z.Pascal to IND 46 for 9 yards (24-T.Rapp, 31-R.Rochell).</t>
  </si>
  <si>
    <t>(10:01) 25-M.Mack left guard to IND 49 for 3 yards (51-T.Reeder, 5-J.Ramsey).</t>
  </si>
  <si>
    <t>(9:28) 2-C.Wentz pass deep right to 84-J.Doyle pushed ob at LA 22 for 34 yards (4-J.Fuller).</t>
  </si>
  <si>
    <t>(8:55) (No Huddle) 25-M.Mack up the middle to LA 21 for 1 yard (51-T.Reeder).</t>
  </si>
  <si>
    <t>(8:16) (Shotgun) 25-M.Mack left guard to LA 17 for 4 yards (91-G.Gaines).</t>
  </si>
  <si>
    <t>(7:31) (Shotgun) 2-C.Wentz pass incomplete short left to 11-M.Pittman [99-A.Donald].</t>
  </si>
  <si>
    <t>(7:22) 9-M.Stafford pass incomplete short right to 2-R.Woods.</t>
  </si>
  <si>
    <t>(7:17) (Shotgun) 9-M.Stafford pass short right to 2-R.Woods to LA 39 for 14 yards (38-T.Carrie).</t>
  </si>
  <si>
    <t>(6:41) 25-S.Michel right guard to LA 41 for 2 yards (51-K.Paye, 99-D.Buckner).</t>
  </si>
  <si>
    <t>(5:58) (Shotgun) 9-M.Stafford pass short left to 2-R.Woods to LA 48 for 7 yards (23-K.Moore).</t>
  </si>
  <si>
    <t>(5:17) 9-M.Stafford pass short right to 10-C.Kupp pushed ob at IND 49 for 3 yards (53-D.Leonard).</t>
  </si>
  <si>
    <t>(4:41) 25-S.Michel right end to IND 39 for 10 yards (37-K.Willis).</t>
  </si>
  <si>
    <t>(4:02) 25-S.Michel left tackle to IND 34 for 5 yards (58-B.Okereke).</t>
  </si>
  <si>
    <t>(3:18) 25-S.Michel left tackle to IND 23 for 11 yards (37-K.Willis).</t>
  </si>
  <si>
    <t>(2:38) 25-S.Michel left tackle to IND 17 for 6 yards (53-D.Leonard).</t>
  </si>
  <si>
    <t>(2:34) 25-S.Michel right guard to IND 15 for 2 yards (53-D.Leonard).</t>
  </si>
  <si>
    <t>(2:30) 10-C.Kupp left end to IND 20 for -5 yards (53-D.Leonard).</t>
  </si>
  <si>
    <t>(2:23) (Shotgun) 9-J.Eason pass incomplete short left to 14-Z.Pascal.</t>
  </si>
  <si>
    <t>(2:19) (Shotgun) 9-J.Eason pass deep right intended for 84-J.Doyle INTERCEPTED by 5-J.Ramsey [54-L.Floyd] at IND 45. 5-J.Ramsey ran ob at IND 45 for no gain.</t>
  </si>
  <si>
    <t>(2:13) 25-S.Michel up the middle to IND 44 for 1 yard (90-G.Stewart, 23-K.Moore).</t>
  </si>
  <si>
    <t>(2:00) 25-S.Michel left guard to IND 42 for 2 yards (90-G.Stewart).</t>
  </si>
  <si>
    <t>(1:18) 25-S.Michel left guard to IND 40 for 2 yards (37-K.Willis, 99-D.Buckner).</t>
  </si>
  <si>
    <t>(:24) (Shotgun) 9-J.Eason pass incomplete deep middle to 11-M.Pittman (4-J.Fuller).</t>
  </si>
  <si>
    <t>(:19) (Shotgun) 9-J.Eason pass short left to 11-M.Pittman pushed ob at IND 20 for 10 yards (31-R.Rochell).</t>
  </si>
  <si>
    <t>(:13) (Shotgun) 9-J.Eason pass short right to 14-Z.Pascal to IND 25 for 5 yards. Lateral to 11-M.Pittman to IND 8 for -17 yards. Lateral to 9-J.Eason to IND 8 for no gain. Lateral to 21-N.Hines to IND 35 for 27 yards (33-N.Scott).</t>
  </si>
  <si>
    <t>(14:55) (Shotgun) 7-B.Roethlisberger pass short left to 19-J.Smith-Schuster to PIT 38 for 6 yards (27-T.Mullen).</t>
  </si>
  <si>
    <t>(14:22) 22-N.Harris left end to PIT 40 for 2 yards (42-C.Littleton).</t>
  </si>
  <si>
    <t>(13:39) (Shotgun) 7-B.Roethlisberger pass short right to 19-J.Smith-Schuster to PIT 45 for 5 yards (24-J.Abram).</t>
  </si>
  <si>
    <t>(13:03) 22-N.Harris left tackle to PIT 44 for -1 yards (98-M.Crosby, 52-D.Perryman).</t>
  </si>
  <si>
    <t>(12:22) 7-B.Roethlisberger pass short right to 19-J.Smith-Schuster to PIT 46 for 2 yards (39-N.Hobbs).</t>
  </si>
  <si>
    <t>(11:42) (Shotgun) 7-B.Roethlisberger pass incomplete short left to 85-E.Ebron [98-M.Crosby].</t>
  </si>
  <si>
    <t>(11:27) (Shotgun) 4-D.Carr pass incomplete short middle to 87-F.Moreau (93-J.Schobert).</t>
  </si>
  <si>
    <t>F.Moreau</t>
  </si>
  <si>
    <t>(11:22) (Shotgun) 4-D.Carr pass short left to 85-D.Carrier to LV 25 for 9 yards (20-C.Sutton).</t>
  </si>
  <si>
    <t>D.Carrier</t>
  </si>
  <si>
    <t>(10:46) 4-D.Carr up the middle to LV 27 for 2 yards (90-T.Watt).</t>
  </si>
  <si>
    <t>(10:12) 31-P.Barber right guard to LV 31 for 4 yards (42-J.Pierre). PIT-94-T.Alualu was injured during the play.</t>
  </si>
  <si>
    <t>P.Barber</t>
  </si>
  <si>
    <t>(9:42) (Shotgun) 4-D.Carr pass short right to 13-H.Renfrow to LV 34 for 3 yards (42-J.Pierre, 90-T.Watt).</t>
  </si>
  <si>
    <t>(9:05) (Shotgun) 23-K.Drake right guard to LV 35 for 1 yard (90-T.Watt).</t>
  </si>
  <si>
    <t>(8:15) 7-B.Roethlisberger pass incomplete deep right to 11-C.Claypool (29-C.Hayward).</t>
  </si>
  <si>
    <t>(8:09) 22-N.Harris right guard to PIT 22 for 14 yards (42-C.Littleton; 24-J.Abram).</t>
  </si>
  <si>
    <t>(7:29) (Shotgun) 22-N.Harris right end to PIT 20 for -2 yards (34-K.Wright, 52-D.Perryman).</t>
  </si>
  <si>
    <t>(6:45) (Shotgun) 7-B.Roethlisberger pass short left to 11-C.Claypool to PIT 22 for 2 yards (39-N.Hobbs).</t>
  </si>
  <si>
    <t>(5:59) (Shotgun) 7-B.Roethlisberger pass deep left intended for 18-D.Johnson INTERCEPTED by 27-T.Mullen [98-M.Crosby] at LV 46. 27-T.Mullen to PIT 39 for 15 yards.</t>
  </si>
  <si>
    <t>(5:44) (Shotgun) 4-D.Carr pass short left to 23-K.Drake pushed ob at PIT 28 for 11 yards (39-M.Fitzpatrick).</t>
  </si>
  <si>
    <t>(4:57) 4-D.Carr FUMBLES (Aborted) at PIT 32, and recovers at PIT 32.</t>
  </si>
  <si>
    <t>(4:00) (Shotgun) 4-D.Carr pass short left to 23-K.Drake to PIT 27 for 10 yards (93-J.Schobert; 39-M.Fitzpatrick).</t>
  </si>
  <si>
    <t>(3:05) (Shotgun) 7-B.Roethlisberger pass short right to 22-N.Harris to PIT 31 for 9 yards (52-D.Perryman).</t>
  </si>
  <si>
    <t>(2:26) (Shotgun) 7-B.Roethlisberger pass short left to 18-D.Johnson to PIT 38 for 7 yards (25-T.Moehrig). PENALTY on PIT-19-J.Smith-Schuster, Offensive Holding, 10 yards, enforced at PIT 38.</t>
  </si>
  <si>
    <t>(1:58) (Shotgun) 7-B.Roethlisberger pass short left to 18-D.Johnson to PIT 37 for 9 yards (52-D.Perryman). Penalty on LV-90-J.Hankins, Illegal Use of Hands, declined.</t>
  </si>
  <si>
    <t>(1:30) (Shotgun) 24-B.Snell left guard to PIT 38 for 1 yard (42-C.Littleton; 52-D.Perryman).</t>
  </si>
  <si>
    <t>B.Snell</t>
  </si>
  <si>
    <t>(:49) 22-N.Harris right guard to PIT 39 for 1 yard (77-Q.Jefferson).</t>
  </si>
  <si>
    <t>(:09) (Shotgun) 7-B.Roethlisberger pass short left to 19-J.Smith-Schuster pushed ob at LV 44 for 17 yards (29-C.Hayward).</t>
  </si>
  <si>
    <t>(14:17) (Shotgun) 7-B.Roethlisberger pass short middle to 19-J.Smith-Schuster to LV 38 for 6 yards (42-C.Littleton).</t>
  </si>
  <si>
    <t>(13:44) (Shotgun) 7-B.Roethlisberger pass incomplete deep left to 11-C.Claypool (29-C.Hayward). LV-29-C.Hayward was injured during the play.</t>
  </si>
  <si>
    <t>(13:37) (Shotgun) 7-B.Roethlisberger pass incomplete deep right to 11-C.Claypool [77-Q.Jefferson].</t>
  </si>
  <si>
    <t>(13:32) 31-P.Barber left tackle to LV 42 for 4 yards (93-J.Schobert; 92-I.Loudermilk).</t>
  </si>
  <si>
    <t>(12:55) (Shotgun) 4-D.Carr scrambles up the middle to LV 47 for 5 yards (56-A.Highsmith, 41-R.Spillane). PENALTY on PIT-41-R.Spillane, Unnecessary Roughness, 15 yards, enforced at LV 47.</t>
  </si>
  <si>
    <t>(12:30) 31-P.Barber up the middle to PIT 40 for -2 yards (34-Te.Edmunds).</t>
  </si>
  <si>
    <t>(11:49) (No Huddle, Shotgun) 4-D.Carr pass short right to 13-H.Renfrow to PIT 23 for 17 yards (97-C.Heyward).</t>
  </si>
  <si>
    <t>(10:59) (Shotgun) 11-H.Ruggs right end pushed ob at PIT 16 for 2 yards (93-J.Schobert).</t>
  </si>
  <si>
    <t>(10:26) 23-K.Drake left tackle to PIT 15 for 1 yard (41-R.Spillane, 8-M.Ingram).</t>
  </si>
  <si>
    <t>(9:42) 4-D.Carr pass incomplete short right to 83-D.Waller.</t>
  </si>
  <si>
    <t>(9:34) 7-B.Roethlisberger pass short right to 18-D.Johnson to PIT 38 for 13 yards (27-T.Mullen).</t>
  </si>
  <si>
    <t>(9:06) (No Huddle) 22-N.Harris right end pushed ob at LV 48 for 14 yards (25-T.Moehrig).</t>
  </si>
  <si>
    <t>(8:54) (No Huddle) 11-C.Claypool left end to PIT 49 for -3 yards (24-J.Abram).</t>
  </si>
  <si>
    <t>(8:13) (Shotgun) 7-B.Roethlisberger pass short middle to 19-J.Smith-Schuster to LV 46 for 5 yards (27-T.Mullen).</t>
  </si>
  <si>
    <t>(7:33) (Shotgun) 7-B.Roethlisberger pass deep left to 18-D.Johnson pushed ob at LV 5 for 41 yards (27-T.Mullen). Penalty on LV-27-T.Mullen, Illegal Contact, declined.</t>
  </si>
  <si>
    <t>(7:11) (Shotgun) 22-N.Harris up the middle to LV 3 for 2 yards (34-K.Wright; 24-J.Abram).</t>
  </si>
  <si>
    <t>(6:29) (Shotgun) 19-J.Smith-Schuster right tackle for 3 yards, TOUCHDOWN.</t>
  </si>
  <si>
    <t>(6:25) (Shotgun) 4-D.Carr pass short right to 11-H.Ruggs pushed ob at LV 38 for 13 yards (39-M.Fitzpatrick).</t>
  </si>
  <si>
    <t>(5:46) (Shotgun) 4-D.Carr pass short middle to 13-H.Renfrow to LV 48 for 10 yards (41-R.Spillane).</t>
  </si>
  <si>
    <t>(5:03) 4-D.Carr pass deep left to 87-F.Moreau to PIT 27 for 25 yards (93-J.Schobert).</t>
  </si>
  <si>
    <t>(4:26) 4-D.Carr pass incomplete deep right to 45-A.Ingold (93-J.Schobert).</t>
  </si>
  <si>
    <t>(4:20) (Shotgun) 4-D.Carr pass short left to 89-B.Edwards to PIT 21 for 6 yards (56-A.Highsmith).</t>
  </si>
  <si>
    <t>(3:36) (Shotgun) 4-D.Carr pass short left to 13-H.Renfrow to PIT 17 for 4 yards (31-J.Layne).</t>
  </si>
  <si>
    <t>(2:56) 31-P.Barber left tackle to PIT 19 for -2 yards (97-C.Heyward, 34-Te.Edmunds).</t>
  </si>
  <si>
    <t>(2:10) (Shotgun) 4-D.Carr pass short left to 23-K.Drake ran ob at PIT 16 for 3 yards (93-J.Schobert).</t>
  </si>
  <si>
    <t>(2:00) (Shotgun) 4-D.Carr pass short left to 83-D.Waller to PIT 8 for 8 yards (93-J.Schobert). Official measurement.</t>
  </si>
  <si>
    <t>(1:34) 4-D.Carr up the middle to PIT 6 for 2 yards (95-C.Wormley).</t>
  </si>
  <si>
    <t>(:59) 23-K.Drake left guard to PIT 2 for 4 yards (41-R.Spillane, 97-C.Heyward).</t>
  </si>
  <si>
    <t>(:22) (Shotgun) 4-D.Carr pass short middle to 89-B.Edwards for 7 yards, TOUCHDOWN NULLIFIED by Penalty. PENALTY on LV-70-A.Leatherwood, Offensive Holding, 10 yards, enforced at PIT 7 - No Play.</t>
  </si>
  <si>
    <t>(:18) (Shotgun) 4-D.Carr pass incomplete deep right to 83-D.Waller. Pressure by 8-Ingram.</t>
  </si>
  <si>
    <t>(:12) 4-D.Carr pass short left to 89-B.Edwards to PIT 8 for 9 yards (31-J.Layne). PENALTY on LV-74-K.Miller, Ineligible Downfield Pass, 5 yards, enforced at PIT 17 - No Play.</t>
  </si>
  <si>
    <t>(15:00) (Shotgun) 4-D.Carr pass short middle to 83-D.Waller to LV 34 for 9 yards (41-R.Spillane) [8-M.Ingram].</t>
  </si>
  <si>
    <t>(14:25) 31-P.Barber up the middle to LV 32 for -2 yards (41-R.Spillane).</t>
  </si>
  <si>
    <t>(13:45) (Shotgun) 4-D.Carr pass short right to 17-W.Snead to LV 46 for 14 yards (39-M.Fitzpatrick).</t>
  </si>
  <si>
    <t>(13:12) (Shotgun) 4-D.Carr pass incomplete short middle to 11-H.Ruggs (95-C.Wormley) [8-M.Ingram].</t>
  </si>
  <si>
    <t>(13:08) (Shotgun) 23-K.Drake left guard to LV 47 for 1 yard (41-R.Spillane).</t>
  </si>
  <si>
    <t>(12:30) (Shotgun) 4-D.Carr pass incomplete short left to 23-K.Drake.</t>
  </si>
  <si>
    <t>(12:15) 7-B.Roethlisberger pass incomplete deep right to 11-C.Claypool (27-T.Mullen).</t>
  </si>
  <si>
    <t>(12:09) (Shotgun) 7-B.Roethlisberger pass short left to 18-D.Johnson pushed ob at PIT 18 for 5 yards (25-T.Moehrig).</t>
  </si>
  <si>
    <t>(11:30) (Shotgun) 7-B.Roethlisberger pass short right to 88-P.Freiermuth to PIT 32 for 14 yards (52-D.Perryman).</t>
  </si>
  <si>
    <t>(11:06) (No Huddle) 22-N.Harris left guard to PIT 33 for 1 yard (98-M.Crosby).</t>
  </si>
  <si>
    <t>(9:56) (Shotgun) 7-B.Roethlisberger pass short middle to 18-D.Johnson to PIT 33 for 3 yards (39-N.Hobbs).</t>
  </si>
  <si>
    <t>(9:11) 4-D.Carr pass short middle to 89-B.Edwards to LV 36 for 18 yards (20-C.Sutton; 39-M.Fitzpatrick).</t>
  </si>
  <si>
    <t>(8:31) (No Huddle, Shotgun) 4-D.Carr pass short middle to 23-K.Drake to LV 45 for 9 yards (41-R.Spillane).</t>
  </si>
  <si>
    <t>(7:08) (Shotgun) 4-D.Carr pass deep right to 13-H.Renfrow to PIT 40 for 23 yards (21-T.Norwood).</t>
  </si>
  <si>
    <t>(6:32) (Shotgun) 23-K.Drake up the middle to PIT 39 for 1 yard (40-J.Jones).</t>
  </si>
  <si>
    <t>(5:55) (Shotgun) 4-D.Carr pass deep middle to 11-H.Ruggs to PIT 9 for 30 yards (34-Te.Edmunds).</t>
  </si>
  <si>
    <t>(5:07) (Shotgun) 4-D.Carr pass short left to 87-F.Moreau for 9 yards, TOUCHDOWN [40-J.Jones]. LV-4-D.Carr was injured during the play.</t>
  </si>
  <si>
    <t>(4:55) (Shotgun) 22-N.Harris right guard to PIT 21 for 4 yards (52-D.Perryman, 29-C.Hayward).</t>
  </si>
  <si>
    <t>(4:15) (Shotgun) 7-B.Roethlisberger pass short left to 88-P.Freiermuth to PIT 29 for 8 yards (52-D.Perryman; 39-N.Hobbs) [92-S.Thomas]. LV-52-D.Perryman was injured during the play.  PENALTY on LV-92-S.Thomas, Roughing the Passer, 15 yards, enforced at PIT 29.</t>
  </si>
  <si>
    <t>(3:31) (Shotgun) 7-B.Roethlisberger pass short left to 11-C.Claypool ran ob at LV 45 for 16 yards.</t>
  </si>
  <si>
    <t>(2:55) 24-B.Snell right tackle to LV 45 for no gain (94-C.Nassib).</t>
  </si>
  <si>
    <t>(2:04) (Shotgun) 7-B.Roethlisberger pass incomplete short right to 11-C.Claypool (20-D.Arnette).</t>
  </si>
  <si>
    <t>(2:00) (Shotgun) 7-B.Roethlisberger pass incomplete deep right to 18-D.Johnson [98-M.Crosby].</t>
  </si>
  <si>
    <t>(1:43) 4-D.Carr pass short right to 23-K.Drake pushed ob at LV 16 for 13 yards (42-J.Pierre).</t>
  </si>
  <si>
    <t>(1:15) (No Huddle, Shotgun) 4-D.Carr pass short left to 11-H.Ruggs to LV 18 for 2 yards (41-R.Spillane).</t>
  </si>
  <si>
    <t>(:32) (No Huddle, Shotgun) 4-D.Carr pass short middle to 83-D.Waller to LV 31 for 13 yards (41-R.Spillane; 8-M.Ingram).</t>
  </si>
  <si>
    <t>(15:00) 4-D.Carr pass short left to 89-B.Edwards to LV 47 for 16 yards (39-M.Fitzpatrick).</t>
  </si>
  <si>
    <t>(14:30) (Shotgun) 4-D.Carr pass short right to 11-H.Ruggs to PIT 46 for 7 yards (42-J.Pierre).</t>
  </si>
  <si>
    <t>(13:51) (No Huddle, Shotgun) 23-K.Drake left end to 50 for -4 yards (56-A.Highsmith).</t>
  </si>
  <si>
    <t>(13:06) (No Huddle, Shotgun) 4-D.Carr pass incomplete short middle to 13-H.Renfrow (97-C.Heyward).</t>
  </si>
  <si>
    <t>(12:56) (Shotgun) 22-N.Harris left guard to PIT 23 for 3 yards (24-J.Abram).</t>
  </si>
  <si>
    <t>(12:14) (Shotgun) 7-B.Roethlisberger pass deep left to 11-C.Claypool to LV 25 for 52 yards (24-J.Abram).</t>
  </si>
  <si>
    <t>(11:30) (No Huddle, Shotgun) 7-B.Roethlisberger to LV 25 for no gain. FUMBLES, and recovers at LV 30. 7-B.Roethlisberger pass incomplete middle to 85-E.Ebron [98-M.Crosby].</t>
  </si>
  <si>
    <t>(11:29) (Shotgun) 7-B.Roethlisberger pass incomplete deep left to 18-D.Johnson. Coverage by 25-Moehrig, 27-Mullen.</t>
  </si>
  <si>
    <t>(11:23) (Shotgun) 7-B.Roethlisberger pass short left to 22-N.Harris for 25 yards, TOUCHDOWN. Penalty on LV-92-S.Thomas, Unsportsmanlike Conduct, offsetting. Penalty on PIT-51-T.Turner, Disqualification, offsetting.</t>
  </si>
  <si>
    <t>(11:15) (Shotgun) 4-D.Carr pass short left to 85-D.Carrier to LV 29 for 4 yards (20-C.Sutton).</t>
  </si>
  <si>
    <t>(10:32) (Shotgun) 4-D.Carr pass short left to 83-D.Waller pushed ob at LV 39 for 10 yards (34-Te.Edmunds).</t>
  </si>
  <si>
    <t>(9:54) (Shotgun) 4-D.Carr pass incomplete deep right to 13-H.Renfrow.</t>
  </si>
  <si>
    <t>(9:48) (Shotgun) 4-D.Carr pass incomplete short right to 11-H.Ruggs. Coverage by 21-Norwood, 42-Pierre.</t>
  </si>
  <si>
    <t>(9:44) (Shotgun) 4-D.Carr pass deep middle to 11-H.Ruggs for 61 yards, TOUCHDOWN.</t>
  </si>
  <si>
    <t>(9:35) (Shotgun) 7-B.Roethlisberger pass short left to 18-D.Johnson ran ob at PIT 29 for 4 yards (42-C.Littleton).</t>
  </si>
  <si>
    <t>(9:17) (No Huddle, Shotgun) 7-B.Roethlisberger pass incomplete short right to 13-J.Washington.</t>
  </si>
  <si>
    <t>(9:14) (Shotgun) 7-B.Roethlisberger pass short left to 88-P.Freiermuth to PIT 34 for 5 yards (27-T.Mullen; 32-D.Leavitt).</t>
  </si>
  <si>
    <t>(8:23) 31-P.Barber right guard to LV 35 for 11 yards (42-J.Pierre, 97-C.Heyward).</t>
  </si>
  <si>
    <t>(7:41) 23-K.Drake left guard to LV 40 for 5 yards (34-Te.Edmunds).</t>
  </si>
  <si>
    <t>(6:54) 31-P.Barber left guard to LV 42 for 2 yards (93-J.Schobert).</t>
  </si>
  <si>
    <t>(6:12) 31-P.Barber left end to LV 38 for -4 yards (34-Te.Edmunds, 97-C.Heyward).</t>
  </si>
  <si>
    <t>(5:51) (Shotgun) 7-B.Roethlisberger pass short middle to 88-P.Freiermuth to PIT 41 for 9 yards (52-D.Perryman, 39-N.Hobbs) [77-Q.Jefferson].</t>
  </si>
  <si>
    <t>(5:26) (No Huddle, Shotgun) 7-B.Roethlisberger pass short right to 22-N.Harris to PIT 46 for 5 yards (39-N.Hobbs, 52-D.Perryman).</t>
  </si>
  <si>
    <t>(4:59) (No Huddle, Shotgun) 7-B.Roethlisberger pass short middle to 22-N.Harris to 50 for 4 yards (32-D.Leavitt, 52-D.Perryman).</t>
  </si>
  <si>
    <t>(4:34) (No Huddle, Shotgun) 7-B.Roethlisberger pass short left to 18-D.Johnson pushed ob at LV 38 for 12 yards (27-T.Mullen).</t>
  </si>
  <si>
    <t>(4:28) (No Huddle, Shotgun) 7-B.Roethlisberger pass short left to 22-N.Harris to LV 38 for no gain (52-D.Perryman) [98-M.Crosby].</t>
  </si>
  <si>
    <t>(3:55) (Shotgun) 7-B.Roethlisberger pass incomplete short left to 19-J.Smith-Schuster (92-S.Thomas). LV-29-C.Hayward was injured during the play.</t>
  </si>
  <si>
    <t>(3:52) (Shotgun) 7-B.Roethlisberger pass incomplete short middle to 11-C.Claypool (32-D.Leavitt). LV-32-D.Leavitt was injured during the play.</t>
  </si>
  <si>
    <t>(3:37) 31-P.Barber left tackle to LV 30 for 3 yards (97-C.Heyward).</t>
  </si>
  <si>
    <t>(2:55) 4-D.Carr pass deep right to 83-D.Waller to PIT 45 for 25 yards (93-J.Schobert).</t>
  </si>
  <si>
    <t>(2:10) 31-P.Barber right guard to PIT 32 for 13 yards (42-J.Pierre).</t>
  </si>
  <si>
    <t>(2:00) 31-P.Barber left guard to PIT 31 for 1 yard (97-C.Heyward).</t>
  </si>
  <si>
    <t>(1:56) 31-P.Barber right guard to PIT 28 for 3 yards (93-J.Schobert).</t>
  </si>
  <si>
    <t>(1:11) 31-P.Barber right tackle to PIT 27 for 1 yard (8-M.Ingram; 93-J.Schobert).</t>
  </si>
  <si>
    <t>(:20) (Shotgun) 7-B.Roethlisberger pass short middle to 18-D.Johnson to PIT 36 for 11 yards (24-J.Abram). PIT-18-D.Johnson was injured during the play.</t>
  </si>
  <si>
    <t>(15:00) 33-D.Cook right tackle to MIN 36 for 11 yards (9-I.Simmons).</t>
  </si>
  <si>
    <t>(14:27) 8-K.Cousins pass deep right to 17-K.Osborn for 64 yards, TOUCHDOWN.</t>
  </si>
  <si>
    <t>(14:16) (Shotgun) 1-K.Murray pass short middle to 87-M.Williams to ARI 29 for 4 yards (59-N.Vigil).</t>
  </si>
  <si>
    <t>(13:49) (No Huddle, Shotgun) 2-C.Edmonds left tackle to ARI 29 for no gain (99-D.Hunter).</t>
  </si>
  <si>
    <t>(12:55) (Shotgun) 1-K.Murray pass short middle to 10-D.Hopkins to ARI 27 for 8 yards (23-X.Woods, 24-M.Alexander).</t>
  </si>
  <si>
    <t>(11:56) 33-D.Cook left end pushed ob at MIN 27 for 2 yards (9-I.Simmons).</t>
  </si>
  <si>
    <t>(11:22) 8-K.Cousins pass short right to 18-J.Jefferson to MIN 33 for 6 yards (7-B.Murphy; 58-J.Hicks).</t>
  </si>
  <si>
    <t>(10:41) (Shotgun) 8-K.Cousins pass incomplete short middle to 83-T.Conklin (25-Z.Collins) [55-C.Jones].</t>
  </si>
  <si>
    <t>(10:25) (Shotgun) 2-C.Edmonds right guard pushed ob at ARI 41 for 14 yards (22-H.Smith).</t>
  </si>
  <si>
    <t>(9:55) (No Huddle, Shotgun) 1-K.Murray pass short left to 10-D.Hopkins to MIN 44 for 15 yards (54-E.Kendricks).</t>
  </si>
  <si>
    <t>(9:30) (No Huddle, Shotgun) 1-K.Murray pass short middle to 10-D.Hopkins to MIN 28 for 16 yards (22-H.Smith).</t>
  </si>
  <si>
    <t>(8:52) (Shotgun) 1-K.Murray left end to MIN 28 for no gain (99-D.Hunter).</t>
  </si>
  <si>
    <t>(8:13) (No Huddle, Shotgun) 1-K.Murray pass short right to 2-C.Edmonds to MIN 24 for 4 yards (54-E.Kendricks).</t>
  </si>
  <si>
    <t>(7:24) (No Huddle, Shotgun) 1-K.Murray scrambles right end to MIN 15 for 9 yards (22-H.Smith).</t>
  </si>
  <si>
    <t>(6:38) (No Huddle, Shotgun) 1-K.Murray pass short left to 4-R.Moore pushed ob at MIN 15 for no gain (23-X.Woods).</t>
  </si>
  <si>
    <t>(5:57) (Shotgun) 1-K.Murray pass short left to 10-D.Hopkins for 15 yards, TOUCHDOWN.</t>
  </si>
  <si>
    <t>(5:49) 33-D.Cook right end to MIN 41 for 16 yards (3-B.Baker).</t>
  </si>
  <si>
    <t>(5:05) 33-D.Cook right tackle to ARI 45 for 14 yards (34-J.Thompson).</t>
  </si>
  <si>
    <t>(4:25) 8-K.Cousins pass short middle to 33-D.Cook to ARI 31 for 14 yards (25-Z.Collins).</t>
  </si>
  <si>
    <t>(3:45) 8-K.Cousins pass short left to 19-A.Thielen to ARI 26 for 5 yards (9-I.Simmons; 20-M.Wilson).</t>
  </si>
  <si>
    <t>(3:07) 8-K.Cousins scrambles up the middle to ARI 20 for 6 yards (9-I.Simmons).</t>
  </si>
  <si>
    <t>K.Cousins</t>
  </si>
  <si>
    <t>(2:24) (Shotgun) 8-K.Cousins pass short middle to 33-D.Cook to ARI 17 for 3 yards (34-J.Thompson).</t>
  </si>
  <si>
    <t>(1:42) 33-D.Cook up the middle to ARI 10 for 7 yards (58-J.Hicks).</t>
  </si>
  <si>
    <t>(1:03) 25-A.Mattison up the middle to ARI 7 for 3 yards (98-C.Peters; 9-I.Simmons).</t>
  </si>
  <si>
    <t>(:28) 8-K.Cousins pass short middle to 19-A.Thielen for 7 yards, TOUCHDOWN.</t>
  </si>
  <si>
    <t>(:24) (Shotgun) 2-C.Edmonds up the middle to ARI 31 for 6 yards (54-E.Kendricks).</t>
  </si>
  <si>
    <t>(:06) (No Huddle, Shotgun) 1-K.Murray pass short right to 87-M.Williams to ARI 34 for 3 yards (21-B.Breeland).</t>
  </si>
  <si>
    <t>(15:00) (Shotgun) 6-J.Conner up the middle to ARI 33 for -1 yards (91-S.Weatherly).</t>
  </si>
  <si>
    <t>(14:14) 33-D.Cook right end to MIN 16 for no gain (90-R.Lawrence).</t>
  </si>
  <si>
    <t>(13:33) 33-D.Cook up the middle to MIN 31 for 15 yards (34-J.Thompson).</t>
  </si>
  <si>
    <t>(12:53) 25-A.Mattison up the middle to MIN 33 for 2 yards (94-Z.Allen).</t>
  </si>
  <si>
    <t>(12:13) (Shotgun) 8-K.Cousins pass short left to 83-T.Conklin to MIN 42 for 9 yards (44-M.Golden). ARI-20-M.Wilson was injured during the play.</t>
  </si>
  <si>
    <t>(11:36) (Shotgun) 33-D.Cook left end to MIN 42 for no gain (9-I.Simmons).</t>
  </si>
  <si>
    <t>(10:56) (Shotgun) 8-K.Cousins scrambles up the middle ran ob at ARI 29 for 29 yards (34-J.Thompson).</t>
  </si>
  <si>
    <t>(10:18) 33-D.Cook up the middle to ARI 20 for 9 yards (7-B.Murphy).</t>
  </si>
  <si>
    <t>(9:41) 25-A.Mattison up the middle to ARI 14 for 6 yards (3-B.Baker).</t>
  </si>
  <si>
    <t>(9:05) 8-K.Cousins pass short left to 18-J.Jefferson for 14 yards, TOUCHDOWN [34-J.Thompson]. Penalty on ARI-3-B.Baker, Defensive Holding, declined.</t>
  </si>
  <si>
    <t>(8:47) (No Huddle, Shotgun) 1-K.Murray pass short middle to 87-M.Williams to MIN 41 for 34 yards (59-N.Vigil).</t>
  </si>
  <si>
    <t>(7:56) (No Huddle) 6-J.Conner left tackle to MIN 35 for 6 yards (96-A.Watts, 91-S.Weatherly).</t>
  </si>
  <si>
    <t>(7:13) (No Huddle, Shotgun) 1-K.Murray pass short left to 87-M.Williams to MIN 26 for 9 yards (22-H.Smith).</t>
  </si>
  <si>
    <t>(6:34) (No Huddle, Shotgun) 6-J.Conner up the middle to MIN 24 for 2 yards (58-M.Pierce).</t>
  </si>
  <si>
    <t>(5:16) (Shotgun) 1-K.Murray pass deep middle to 13-C.Kirk to MIN 13 for 19 yards (54-E.Kendricks, 24-M.Alexander).</t>
  </si>
  <si>
    <t>(4:32) (Shotgun) Direct snap to 2-C.Edmonds.  2-C.Edmonds left tackle to MIN 5 for 8 yards (54-E.Kendricks, 22-H.Smith).</t>
  </si>
  <si>
    <t>(3:49) (Shotgun) 1-K.Murray pass short middle to 4-R.Moore to MIN 1 for 4 yards (21-B.Breeland). FUMBLES (21-B.Breeland), RECOVERED by MIN-59-N.Vigil at MIN 2. 59-N.Vigil ran ob at MIN 2 for no gain. Penalty on ARI-18-A.Green, Offensive Holding, declined. The Replay Official reviewed the loose ball recovery ruling, and the play was REVERSED. (Shotgun) 1-K.Murray pass short middle to 4-R.Moore to MIN 1 for 4 yards (21-B.Breeland). FUMBLES (21-B.Breeland), ball out of bounds at MIN 2. PENALTY on ARI-18-A.Green, Offensive Holding, 10 yards, enforced at MIN 2.</t>
  </si>
  <si>
    <t>(3:24) (Shotgun) 1-K.Murray scrambles up the middle for 12 yards, TOUCHDOWN.</t>
  </si>
  <si>
    <t>(3:15) 8-K.Cousins pass short left to 19-A.Thielen to MIN 22 for -3 yards (3-B.Baker).</t>
  </si>
  <si>
    <t>(2:32) (Shotgun) 33-D.Cook up the middle to MIN 34 for 12 yards (34-J.Thompson, 23-R.Alford).</t>
  </si>
  <si>
    <t>(2:00) 33-D.Cook up the middle to MIN 34 for no gain (98-C.Peters, 58-J.Hicks). MIN-33-D.Cook was injured during the play.</t>
  </si>
  <si>
    <t>(1:46) (Shotgun) 1-K.Murray pass deep left to 4-R.Moore for 77 yards, TOUCHDOWN.</t>
  </si>
  <si>
    <t>(1:33) (Shotgun) 8-K.Cousins pass short left to 17-K.Osborn pushed ob at MIN 29 for 4 yards (33-A.Hamilton).</t>
  </si>
  <si>
    <t>(1:29) (Shotgun) 8-K.Cousins pass short right to 19-A.Thielen pushed ob at MIN 44 for 15 yards (7-B.Murphy).</t>
  </si>
  <si>
    <t>(1:05) (Shotgun) 8-K.Cousins pass short right to 83-T.Conklin ran ob at 50 for 6 yards (34-J.Thompson).</t>
  </si>
  <si>
    <t>(1:00) (Shotgun) 33-D.Cook up the middle to ARI 40 for 10 yards (33-A.Hamilton).</t>
  </si>
  <si>
    <t>(:40) (No Huddle, Shotgun) 33-D.Cook left tackle to ARI 40 for no gain (9-I.Simmons).</t>
  </si>
  <si>
    <t>(:35) (Shotgun) 8-K.Cousins pass incomplete short middle to 83-T.Conklin.</t>
  </si>
  <si>
    <t>(:30) (Shotgun) 8-K.Cousins pass short right to 17-K.Osborn pushed ob at ARI 34 for 6 yards (23-R.Alford).</t>
  </si>
  <si>
    <t>(:16) (Shotgun) 1-K.Murray pass short right to 4-R.Moore ran ob at ARI 38 for 4 yards (54-E.Kendricks). MIN-21-B.Breeland was injured during the play.</t>
  </si>
  <si>
    <t>(:10) (Shotgun) 1-K.Murray pass short left to 4-R.Moore ran ob at MIN 44 for 18 yards (23-X.Woods).</t>
  </si>
  <si>
    <t>(14:56) 2-C.Edmonds right tackle to ARI 32 for 8 yards (48-B.Lynch).</t>
  </si>
  <si>
    <t>(14:09) (No Huddle, Shotgun) 1-K.Murray pass short right intended for 4-R.Moore INTERCEPTED by 59-N.Vigil at ARI 38. 59-N.Vigil for 38 yards, TOUCHDOWN.</t>
  </si>
  <si>
    <t>(14:00) (Shotgun) 6-J.Conner left tackle to ARI 34 for 9 yards (22-H.Smith).</t>
  </si>
  <si>
    <t>(13:19) (Shotgun) 6-J.Conner up the middle to ARI 37 for 3 yards (99-D.Hunter; 59-N.Vigil).</t>
  </si>
  <si>
    <t>(12:45) (No Huddle, Shotgun) 1-K.Murray pass short left to 4-R.Moore to ARI 43 for 6 yards (48-B.Lynch).</t>
  </si>
  <si>
    <t>(12:08) (No Huddle, Shotgun) 6-J.Conner left tackle to ARI 47 for 4 yards (99-D.Hunter; 94-D.Tomlinson).</t>
  </si>
  <si>
    <t>(11:26) (No Huddle, Shotgun) 1-K.Murray pass short left to 2-C.Edmonds to MIN 40 for 13 yards (7-P.Peterson; 59-N.Vigil).</t>
  </si>
  <si>
    <t>(10:39) 2-C.Edmonds up the middle to MIN 34 for 6 yards (59-N.Vigil; 54-E.Kendricks).</t>
  </si>
  <si>
    <t>(9:57) (No Huddle, Shotgun) 1-K.Murray pass deep right to 87-M.Williams to MIN 9 for 25 yards (22-H.Smith).</t>
  </si>
  <si>
    <t>(9:16) (No Huddle, Shotgun) 1-K.Murray pass short right to 18-A.Green for 9 yards, TOUCHDOWN.</t>
  </si>
  <si>
    <t>(9:06) 33-D.Cook left guard to MIN 31 for 13 yards (3-B.Baker).</t>
  </si>
  <si>
    <t>(8:31) 8-K.Cousins pass incomplete short left to 19-A.Thielen (25-Z.Collins).</t>
  </si>
  <si>
    <t>(8:27) 33-D.Cook right end to MIN 33 for 2 yards (3-B.Baker).</t>
  </si>
  <si>
    <t>(7:25) (Shotgun) 8-K.Cousins pass short left to 18-J.Jefferson to MIN 40 for 12 yards (3-B.Baker; 44-M.Golden).</t>
  </si>
  <si>
    <t>(6:20) (Shotgun) 1-K.Murray pass short right to 13-C.Kirk to ARI 29 for 11 yards (22-H.Smith, 59-N.Vigil).</t>
  </si>
  <si>
    <t>(5:41) (No Huddle, Shotgun) 2-C.Edmonds up the middle to ARI 32 for 3 yards (91-S.Weatherly).</t>
  </si>
  <si>
    <t>(4:57) (No Huddle, Shotgun) 1-K.Murray pass deep right to 18-A.Green pushed ob at MIN 39 for 29 yards (21-B.Breeland).</t>
  </si>
  <si>
    <t>(4:22) (Shotgun) 2-C.Edmonds up the middle to MIN 38 for 1 yard (54-E.Kendricks).</t>
  </si>
  <si>
    <t>(3:43) (No Huddle, Shotgun) 1-K.Murray pass deep middle intended for 13-C.Kirk INTERCEPTED by 23-X.Woods at MIN 4. 23-X.Woods ran ob at MIN 31 for 27 yards (71-J.Murray).</t>
  </si>
  <si>
    <t>(3:29) 8-K.Cousins pass incomplete short left to 18-J.Jefferson.</t>
  </si>
  <si>
    <t>(3:25) 33-D.Cook up the middle to MIN 34 for 3 yards (99-J.Watt, 58-J.Hicks).</t>
  </si>
  <si>
    <t>(2:48) (Shotgun) 8-K.Cousins pass incomplete short right to 18-J.Jefferson [55-C.Jones].</t>
  </si>
  <si>
    <t>(2:34) 33-D.Cook up the middle to MIN 49 for no gain (91-M.Dogbe).</t>
  </si>
  <si>
    <t>(1:54) (Shotgun) 8-K.Cousins pass incomplete short left to 33-D.Cook.</t>
  </si>
  <si>
    <t>(1:50) (Shotgun) 8-K.Cousins pass short left to 18-J.Jefferson to ARI 38 for 13 yards (23-R.Alford).</t>
  </si>
  <si>
    <t>(1:11) 33-D.Cook up the middle to ARI 40 for -2 yards (3-B.Baker).</t>
  </si>
  <si>
    <t>(:29) 33-D.Cook right end to ARI 32 for 8 yards (58-J.Hicks).</t>
  </si>
  <si>
    <t>(14:12) (Shotgun) 6-J.Conner up the middle to ARI 31 for 6 yards (22-H.Smith).</t>
  </si>
  <si>
    <t>(13:37) (Shotgun) 1-K.Murray pass short right to 4-R.Moore to ARI 37 for 6 yards (21-B.Breeland; 23-X.Woods).</t>
  </si>
  <si>
    <t>(13:00) (Shotgun) 1-K.Murray pass short middle to 87-M.Williams to ARI 39 for 2 yards (54-E.Kendricks; 90-S.Richardson).</t>
  </si>
  <si>
    <t>(12:13) (Shotgun) 1-K.Murray scrambles right end pushed ob at ARI 45 for 6 yards (98-D.Wonnum).</t>
  </si>
  <si>
    <t>(10:23) 8-K.Cousins pass short left to 18-J.Jefferson pushed ob at MIN 8 for 7 yards (23-R.Alford).</t>
  </si>
  <si>
    <t>(9:52) 33-D.Cook up the middle to MIN 9 for 1 yard (99-J.Watt). MIN-33-D.Cook was injured during the play.</t>
  </si>
  <si>
    <t>(9:09) (Shotgun) 8-K.Cousins pass incomplete deep right to 18-J.Jefferson.</t>
  </si>
  <si>
    <t>(8:47) (Shotgun) 1-K.Murray pass short right to 18-A.Green to ARI 37 for 6 yards (27-C.Dantzler).</t>
  </si>
  <si>
    <t>(8:11) (No Huddle, Shotgun) 1-K.Murray pass short right to 87-M.Williams to MIN 46 for 17 yards (59-N.Vigil).</t>
  </si>
  <si>
    <t>(7:44) (No Huddle, Shotgun) 1-K.Murray pass short right to 2-C.Edmonds to MIN 44 for 2 yards (59-N.Vigil).</t>
  </si>
  <si>
    <t>(7:02) (Shotgun) 1-K.Murray pass short middle to 2-C.Edmonds to MIN 41 for 3 yards (54-E.Kendricks).</t>
  </si>
  <si>
    <t>(6:18) (No Huddle, Shotgun) 1-K.Murray pass incomplete short right to 18-A.Green.</t>
  </si>
  <si>
    <t>(6:12) (No Huddle, Shotgun) 1-K.Murray pass deep middle to 13-C.Kirk to MIN 6 for 35 yards (24-M.Alexander).</t>
  </si>
  <si>
    <t>(5:25) (Shotgun) 6-J.Conner left end to MIN 9 for -3 yards (54-E.Kendricks).</t>
  </si>
  <si>
    <t>(4:37) (Shotgun) 1-K.Murray pass incomplete short right to 18-A.Green.</t>
  </si>
  <si>
    <t>(4:34) (Shotgun) 1-K.Murray pass incomplete short middle to 18-A.Green (27-C.Dantzler).</t>
  </si>
  <si>
    <t>(4:25) 33-D.Cook right end to MIN 29 for 4 yards (98-C.Peters). PENALTY on MIN-69-R.Hill, Offensive Holding, 10 yards, enforced at MIN 25 - No Play.</t>
  </si>
  <si>
    <t>(4:19) 8-K.Cousins pass short right to 18-J.Jefferson to MIN 28 for 13 yards (3-B.Baker).</t>
  </si>
  <si>
    <t>(3:39) 33-D.Cook left tackle to MIN 29 for 1 yard (33-A.Hamilton).</t>
  </si>
  <si>
    <t>(2:56) (Shotgun) 8-K.Cousins pass incomplete short left to 31-A.Abdullah (58-J.Hicks).</t>
  </si>
  <si>
    <t>(2:45) (Shotgun) 1-K.Murray left end ran ob at ARI 43 for 4 yards (7-P.Peterson).</t>
  </si>
  <si>
    <t>(2:32) (Shotgun) 1-K.Murray pass short middle to 2-C.Edmonds to ARI 40 for 7 yards (24-M.Alexander).</t>
  </si>
  <si>
    <t>(2:09) (Shotgun) 8-K.Cousins pass short left to 19-A.Thielen to MIN 26 for 3 yards (9-I.Simmons). FUMBLES (9-I.Simmons), ball out of bounds at ARI 26.</t>
  </si>
  <si>
    <t>(2:03) (Shotgun) 33-D.Cook up the middle to MIN 35 for 9 yards (58-J.Hicks).</t>
  </si>
  <si>
    <t>(1:58) (Shotgun) 8-K.Cousins pass short left to 25-A.Mattison to ARI 48 for 17 yards (34-J.Thompson).</t>
  </si>
  <si>
    <t>(1:31) (No Huddle, Shotgun) 8-K.Cousins pass incomplete short right to 17-K.Osborn (33-A.Hamilton).</t>
  </si>
  <si>
    <t>(1:28) (Shotgun) 8-K.Cousins pass incomplete deep left to 18-J.Jefferson.</t>
  </si>
  <si>
    <t>(1:21) (Shotgun) 8-K.Cousins pass short left to 19-A.Thielen pushed ob at ARI 36 for 12 yards (23-R.Alford).</t>
  </si>
  <si>
    <t>(1:15) (Shotgun) 8-K.Cousins pass short middle to 17-K.Osborn to ARI 27 for 9 yards (34-J.Thompson).</t>
  </si>
  <si>
    <t>(:44) (No Huddle, Shotgun) 8-K.Cousins pass short middle to 17-K.Osborn to ARI 19 for 8 yards (33-A.Hamilton).</t>
  </si>
  <si>
    <t>(15:00) 37-D.Harris right guard to NE 29 for 4 yards (37-B.Hall).</t>
  </si>
  <si>
    <t>(14:25) 10-M.Jones pass short right to 84-K.Bourne to NE 36 for 7 yards (37-B.Hall, 20-M.Maye).</t>
  </si>
  <si>
    <t>(13:32) 37-D.Harris right guard to NE 37 for 1 yard (95-Q.Williams).</t>
  </si>
  <si>
    <t>(13:03) 10-M.Jones pass short left to 81-J.Smith pushed ob at NE 42 for 5 yards (30-M.Carter II).</t>
  </si>
  <si>
    <t>(12:32) (Shotgun) 10-M.Jones pass short middle to 28-J.White to NE 47 for 5 yards (40-J.Guidry).</t>
  </si>
  <si>
    <t>(11:51) 10-M.Jones pass short left to 37-D.Harris to NE 49 for 2 yards (30-M.Carter II).</t>
  </si>
  <si>
    <t>(11:13) 10-M.Jones pass short left to 28-J.White to NE 49 for no gain (57-C.Mosley). PENALTY on NYJ-50-S.Lawson, Roughing the Passer, 15 yards, enforced at NE 49 - No Play.</t>
  </si>
  <si>
    <t>(10:46) (Shotgun) 10-M.Jones pass short middle to 16-J.Meyers to NYJ 29 for 7 yards (57-C.Mosley).</t>
  </si>
  <si>
    <t>(10:10) 28-J.White up the middle to NYJ 30 for -1 yards (50-S.Lawson).</t>
  </si>
  <si>
    <t>(8:28) (Shotgun) 25-T.Johnson right guard to NYJ 16 for 8 yards (8-J.Bentley).</t>
  </si>
  <si>
    <t>(7:54) 2-Z.Wilson pass short middle intended for 84-C.Davis INTERCEPTED by 27-J.Jackson at NYJ 30. 27-J.Jackson to NYJ 35 for -5 yards (8-E.Moore).</t>
  </si>
  <si>
    <t>(7:45) 37-D.Harris right guard to NYJ 26 for 9 yards (56-Qu.Williams; 33-A.Colbert).</t>
  </si>
  <si>
    <t>(7:11) 37-D.Harris up the middle to NYJ 24 for 2 yards (57-C.Mosley, 91-J.Franklin-Myers).</t>
  </si>
  <si>
    <t>(6:30) (Shotgun) 10-M.Jones pass short left to 16-J.Meyers to NYJ 25 for -1 yards (30-M.Carter II).</t>
  </si>
  <si>
    <t>(5:31) 10-M.Jones pass short left to 15-N.Agholor to NYJ 28 for 2 yards (26-B.Echols).</t>
  </si>
  <si>
    <t>(4:55) (Shotgun) 10-M.Jones pass incomplete short middle to 81-J.Smith.</t>
  </si>
  <si>
    <t>(4:46) 32-Mi.Carter left tackle to NE 47 for 13 yards (91-D.Wise; 32-D.McCourty).</t>
  </si>
  <si>
    <t>(4:17) 2-Z.Wilson pass deep right intended for 84-C.Davis INTERCEPTED by 21-A.Phillips at NE 27. 21-A.Phillips to NE 28 for 1 yard (81-T.Kroft).</t>
  </si>
  <si>
    <t>(4:10) (Shotgun) 10-M.Jones pass short left to 28-J.White to NYJ 44 for 28 yards (37-B.Hall; 30-M.Carter II).</t>
  </si>
  <si>
    <t>(3:23) (Shotgun) 28-J.White right guard to NYJ 39 for 5 yards (30-M.Carter II; 57-C.Mosley).</t>
  </si>
  <si>
    <t>(2:42) 10-M.Jones pass incomplete deep middle to 84-K.Bourne (26-B.Echols). PENALTY on NYJ-51-T.Ward, Neutral Zone Infraction, 4 yards, enforced at NYJ 39 - No Play.</t>
  </si>
  <si>
    <t>(2:35) 37-D.Harris up the middle to NYJ 33 for 2 yards (20-M.Maye).</t>
  </si>
  <si>
    <t>(1:56) 10-M.Jones pass short left to 81-J.Smith pushed ob at NYJ 14 for 19 yards (33-A.Colbert). NYJ-26-B.Echols was injured during the play.  Pitch to #28 Lateral back to #10 at the 45.</t>
  </si>
  <si>
    <t>(1:35) (Shotgun) 28-J.White up the middle to NYJ 7 for 7 yards (30-M.Carter II; 20-M.Maye).</t>
  </si>
  <si>
    <t>(1:02) (Shotgun) 28-J.White left guard for 7 yards, TOUCHDOWN.</t>
  </si>
  <si>
    <t>(:50) 25-T.Johnson left end to NYJ 41 for 3 yards (21-A.Phillips).</t>
  </si>
  <si>
    <t>(:07) 25-T.Johnson right guard to NYJ 47 for 6 yards (8-J.Bentley; 90-C.Barmore).</t>
  </si>
  <si>
    <t>(15:00) 25-T.Johnson right tackle to NYJ 48 for 1 yard (92-D.Godchaux; 9-M.Judon).</t>
  </si>
  <si>
    <t>(14:23) 32-Mi.Carter right tackle to NE 49 for 3 yards (90-C.Barmore).</t>
  </si>
  <si>
    <t>(13:43) (Shotgun) 2-Z.Wilson pass deep left to 8-E.Moore ran ob at NE 22 for 27 yards.</t>
  </si>
  <si>
    <t>(13:15) (Shotgun) 2-Z.Wilson pass short right to 10-B.Berrios to NE 15 for 7 yards (23-K.Dugger).</t>
  </si>
  <si>
    <t>(12:32) (Shotgun) 32-Mi.Carter right end pushed ob at NE 8 for 7 yards (27-J.Jackson).</t>
  </si>
  <si>
    <t>(12:00) (Shotgun) 32-Mi.Carter right guard to NE 5 for 3 yards (92-D.Godchaux; 96-T.Bower).</t>
  </si>
  <si>
    <t>(11:21) (Shotgun) 32-Mi.Carter left guard to NE 2 for 3 yards (93-L.Guy, 2-J.Mills).</t>
  </si>
  <si>
    <t>(10:38) (Shotgun) 25-T.Johnson right guard to NE 3 for -1 yards (93-L.Guy; 8-J.Bentley).</t>
  </si>
  <si>
    <t>(9:10) (Shotgun) 10-M.Jones pass short left to 84-K.Bourne to NE 16 for 3 yards (40-J.Guidry; 57-C.Mosley).</t>
  </si>
  <si>
    <t>(7:54) 23-T.Coleman up the middle to NE 34 for 17 yards (2-J.Mills).</t>
  </si>
  <si>
    <t>(7:16) 23-T.Coleman right tackle to NE 29 for 5 yards (93-L.Guy; 54-D.Hightower).</t>
  </si>
  <si>
    <t>(6:40) 25-T.Johnson left tackle to NE 28 for 1 yard (8-J.Bentley).</t>
  </si>
  <si>
    <t>(5:57) (Shotgun) 2-Z.Wilson pass short right intended for 8-E.Moore INTERCEPTED by 27-J.Jackson at NE 13. 27-J.Jackson to NE 14 for 1 yard (8-E.Moore).</t>
  </si>
  <si>
    <t>(5:50) 10-M.Jones pass deep left to 16-J.Meyers pushed ob at NE 38 for 24 yards (40-J.Guidry).</t>
  </si>
  <si>
    <t>(5:24) 37-D.Harris left end to NE 40 for 2 yards (57-C.Mosley).</t>
  </si>
  <si>
    <t>(4:53) (Shotgun) 10-M.Jones pass short left to 28-J.White to NE 39 for -1 yards (56-Qu.Williams).</t>
  </si>
  <si>
    <t>(4:13) (Shotgun) 10-M.Jones pass incomplete deep left to 16-J.Meyers.</t>
  </si>
  <si>
    <t>(4:02) 32-Mi.Carter left end to NYJ 20 for 3 yards (98-C.Davis). PENALTY on NYJ-76-G.Fant, Offensive Holding, 8 yards, enforced at NYJ 17 - No Play.</t>
  </si>
  <si>
    <t>(3:31) (Shotgun) 2-Z.Wilson pass short right to 10-B.Berrios pushed ob at NYJ 20 for 11 yards (27-J.Jackson).</t>
  </si>
  <si>
    <t>(3:01) (Shotgun) 32-Mi.Carter right guard to NYJ 24 for 4 yards (8-J.Bentley).</t>
  </si>
  <si>
    <t>(2:20) (Shotgun) 2-Z.Wilson pass incomplete short left to 84-C.Davis (8-J.Bentley) [54-D.Hightower].</t>
  </si>
  <si>
    <t>(2:09) 37-D.Harris up the middle to NE 35 for 4 yards (47-B.Huff).</t>
  </si>
  <si>
    <t>(2:00) (Shotgun) 28-J.White right tackle to NE 37 for 2 yards (91-J.Franklin-Myers; 94-F.Fatukasi).</t>
  </si>
  <si>
    <t>(1:24) (Shotgun) 10-M.Jones pass short right to 85-H.Henry to NE 47 for 10 yards (33-A.Colbert).</t>
  </si>
  <si>
    <t>(1:04) (No Huddle, Shotgun) 10-M.Jones pass short left to 15-N.Agholor ran ob at NYJ 43 for 10 yards.</t>
  </si>
  <si>
    <t>(:59) (Shotgun) 10-M.Jones pass short left to 28-J.White to NYJ 40 for 3 yards (56-Qu.Williams).</t>
  </si>
  <si>
    <t>(:40) (No Huddle, Shotgun) 10-M.Jones pass short left to 28-J.White to NYJ 29 for 11 yards (30-M.Carter II).</t>
  </si>
  <si>
    <t>(:26) (Shotgun) 10-M.Jones pass short right to 16-J.Meyers ran ob at NYJ 21 for 8 yards (37-B.Hall).</t>
  </si>
  <si>
    <t>(:13) 2-Z.Wilson kneels to NYJ 24 for -1 yards.</t>
  </si>
  <si>
    <t>(14:56) 2-Z.Wilson pass short right to 8-E.Moore to NYJ 31 for 9 yards (33-J.Williams).</t>
  </si>
  <si>
    <t>(14:16) 25-T.Johnson right guard to NYJ 35 for 4 yards (8-J.Bentley).</t>
  </si>
  <si>
    <t>(13:42) 2-Z.Wilson pass incomplete short left to 81-T.Kroft.</t>
  </si>
  <si>
    <t>(13:33) 25-T.Johnson right tackle to NYJ 41 for 6 yards (93-L.Guy). PENALTY on NYJ-62-G.Van Roten, Offensive Holding, 10 yards, enforced at NYJ 37.</t>
  </si>
  <si>
    <t>(13:08) 2-Z.Wilson scrambles left end to NYJ 37 for 10 yards (94-H.Anderson). PENALTY on NE-33-J.Williams, Defensive Holding, 5 yards, enforced at NYJ 37.</t>
  </si>
  <si>
    <t>(12:36) 32-Mi.Carter right tackle to NYJ 39 for -3 yards (8-J.Bentley).</t>
  </si>
  <si>
    <t>(11:55) (Shotgun) 2-Z.Wilson pass short left to 8-E.Moore to NYJ 49 for 10 yards (2-J.Mills). PENALTY on NYJ-60-C.McGovern, Chop Block, 15 yards, enforced at NYJ 39 - No Play.</t>
  </si>
  <si>
    <t>(11:29) (Shotgun) 2-Z.Wilson pass deep left intended for 8-E.Moore INTERCEPTED by 32-D.McCourty at NE 43. 32-D.McCourty to NYJ 35 for 22 yards (2-Z.Wilson).</t>
  </si>
  <si>
    <t>(11:15) 10-M.Jones pass short left to 15-N.Agholor to NYJ 26 for 9 yards (57-C.Mosley).</t>
  </si>
  <si>
    <t>(10:38) 37-D.Harris left guard for 26 yards, TOUCHDOWN.</t>
  </si>
  <si>
    <t>(10:18) (Shotgun) 23-T.Coleman right guard to NYJ 14 for 4 yards (93-L.Guy; 98-C.Davis).</t>
  </si>
  <si>
    <t>(9:39) 23-T.Coleman right end to NYJ 12 for -2 yards (23-K.Dugger).</t>
  </si>
  <si>
    <t>(8:54) (Shotgun) 2-Z.Wilson scrambles right end pushed ob at NYJ 22 for 10 yards (55-J.Uche).</t>
  </si>
  <si>
    <t>(8:28) 2-Z.Wilson pass short left to 8-E.Moore pushed ob at NYJ 30 for 8 yards (33-J.Williams).</t>
  </si>
  <si>
    <t>(8:10) (No Huddle) 25-T.Johnson right end to NYJ 47 for 17 yards (32-D.McCourty). NE-27-J.Jackson was injured during the play.</t>
  </si>
  <si>
    <t>(7:13) 25-T.Johnson left tackle to 50 for 3 yards (91-D.Wise).</t>
  </si>
  <si>
    <t>(6:38) 2-Z.Wilson pass incomplete deep right to 84-C.Davis (27-J.Jackson). PENALTY on NE-27-J.Jackson, Defensive Pass Interference, 19 yards, enforced at 50 - No Play.</t>
  </si>
  <si>
    <t>(6:31) 23-T.Coleman right tackle to NE 31 for no gain (54-D.Hightower).</t>
  </si>
  <si>
    <t>(5:56) 2-Z.Wilson pass short right to 86-R.Griffin pushed ob at NE 26 for 5 yards (54-D.Hightower).</t>
  </si>
  <si>
    <t>(4:40) 10-M.Jones pass short middle to 85-H.Henry to NYJ 25 for 32 yards (37-B.Hall).</t>
  </si>
  <si>
    <t>(4:04) 42-J.Taylor right end to NYJ 16 for 9 yards (33-A.Colbert). PENALTY on NE-76-I.Wynn, Offensive Holding, 10 yards, enforced at NYJ 23.</t>
  </si>
  <si>
    <t>(3:43) (Shotgun) 10-M.Jones pass short right to 81-J.Smith to NYJ 30 for 3 yards (30-M.Carter II; 57-C.Mosley).</t>
  </si>
  <si>
    <t>(3:05) (Shotgun) 84-K.Bourne left end to NYJ 14 for 16 yards (56-Qu.Williams).</t>
  </si>
  <si>
    <t>(2:33) 42-J.Taylor up the middle to NYJ 13 for 1 yard (98-S.Rankins; 50-S.Lawson).</t>
  </si>
  <si>
    <t>(1:56) (Shotgun) 10-M.Jones pass incomplete short right to 85-H.Henry (20-M.Maye).</t>
  </si>
  <si>
    <t>(1:52) (Shotgun) 10-M.Jones pass short right to 28-J.White to NYJ 14 for -1 yards (20-M.Maye).</t>
  </si>
  <si>
    <t>(1:04) 2-Z.Wilson pass short left to 84-C.Davis to NYJ 29 for 3 yards (2-J.Mills).</t>
  </si>
  <si>
    <t>(:20) 2-Z.Wilson pass short right to 32-Mi.Carter pushed ob at NYJ 46 for 17 yards (32-D.McCourty).</t>
  </si>
  <si>
    <t>(15:00) (Shotgun) 2-Z.Wilson pass incomplete deep left to 86-R.Griffin. PENALTY on NYJ-86-R.Griffin, Offensive Pass Interference, 10 yards, enforced at NYJ 46 - No Play.</t>
  </si>
  <si>
    <t>(14:54) (Shotgun) 2-Z.Wilson pass short left to 10-B.Berrios to NYJ 40 for 4 yards (21-A.Phillips).</t>
  </si>
  <si>
    <t>(14:25) 2-Z.Wilson pass incomplete short right to 84-C.Davis [90-C.Barmore]. PENALTY on NE-9-M.Judon, Defensive Holding, 5 yards, enforced at NYJ 40 - No Play.</t>
  </si>
  <si>
    <t>(14:19) 2-Z.Wilson pass incomplete short right to 32-Mi.Carter.</t>
  </si>
  <si>
    <t>(14:12) (Shotgun) 2-Z.Wilson pass short right to 84-C.Davis to 50 for 5 yards (90-C.Barmore).</t>
  </si>
  <si>
    <t>(13:27) (Shotgun) 2-Z.Wilson pass short right to 8-E.Moore to NE 47 for 3 yards (27-J.Jackson).</t>
  </si>
  <si>
    <t>(12:46) (Shotgun) 2-Z.Wilson pass incomplete short right to 10-B.Berrios (31-J.Jones).</t>
  </si>
  <si>
    <t>(12:42) Yardline difference due to change of possession. 10-M.Jones pass short left to 81-J.Smith to NE 49 for 1 yard (57-C.Mosley).</t>
  </si>
  <si>
    <t>(12:04) (Shotgun) 37-D.Harris right guard to NE 48 for -1 yards (50-S.Lawson).</t>
  </si>
  <si>
    <t>(11:26) (Shotgun) 10-M.Jones pass incomplete short left to 85-H.Henry.</t>
  </si>
  <si>
    <t>(11:12) (Shotgun) 32-Mi.Carter right end pushed ob at NYJ 17 for no gain (33-J.Williams).</t>
  </si>
  <si>
    <t>(10:39) (Shotgun) 2-Z.Wilson pass incomplete short left to 10-B.Berrios.</t>
  </si>
  <si>
    <t>(10:34) (Shotgun) 2-Z.Wilson pass deep left to 10-B.Berrios to NYJ 44 for 27 yards (32-D.McCourty) [9-M.Judon].</t>
  </si>
  <si>
    <t>(10:13) (No Huddle) 25-T.Johnson right guard to NYJ 48 for 4 yards (50-C.Winovich).</t>
  </si>
  <si>
    <t>(9:36) (Shotgun) 32-Mi.Carter right guard to NE 48 for 4 yards (98-C.Davis; 54-D.Hightower).</t>
  </si>
  <si>
    <t>(9:00) (Shotgun) 32-Mi.Carter left tackle to NE 34 for 14 yards (31-J.Jones).</t>
  </si>
  <si>
    <t>(8:30) (No Huddle) 2-Z.Wilson pass short middle to 86-R.Griffin to NE 29 for 5 yards (54-D.Hightower).</t>
  </si>
  <si>
    <t>(8:02) (No Huddle) 32-Mi.Carter right end pushed ob at NE 18 for 11 yards (33-J.Williams).</t>
  </si>
  <si>
    <t>(7:25) (Shotgun) 2-Z.Wilson pass incomplete short left to 8-E.Moore [33-J.Williams].</t>
  </si>
  <si>
    <t>(7:19) (Shotgun) 25-T.Johnson left guard to NE 16 for 2 yards (23-K.Dugger; 54-D.Hightower).</t>
  </si>
  <si>
    <t>(6:06) 37-D.Harris left guard to NE 22 for 1 yard (57-C.Mosley).</t>
  </si>
  <si>
    <t>(5:27) (Shotgun) 10-M.Jones pass incomplete short left to 16-J.Meyers (57-C.Mosley).</t>
  </si>
  <si>
    <t>(5:23) (Shotgun) 10-M.Jones pass incomplete short left to 84-K.Bourne.</t>
  </si>
  <si>
    <t>(5:11) (Shotgun) 2-Z.Wilson pass incomplete short right to 10-B.Berrios.</t>
  </si>
  <si>
    <t>(5:07) (Shotgun) 2-Z.Wilson pass short right to 81-T.Kroft to NYJ 26 for 8 yards (31-J.Jones).</t>
  </si>
  <si>
    <t>(4:44) (No Huddle, Shotgun) 2-Z.Wilson pass incomplete deep left to 8-E.Moore (33-J.Williams).</t>
  </si>
  <si>
    <t>(4:39) (Shotgun) 2-Z.Wilson pass incomplete deep left to 10-B.Berrios.</t>
  </si>
  <si>
    <t>(4:31) Yardline difference due to change of possession 37-D.Harris left guard to NYJ 20 for 5 yards (40-J.Guidry).</t>
  </si>
  <si>
    <t>(3:56) 37-D.Harris right tackle to NYJ 22 for -2 yards (37-B.Hall).</t>
  </si>
  <si>
    <t>(3:19) 37-D.Harris right guard to NYJ 10 for 12 yards (20-M.Maye). PENALTY on NYJ-20-M.Maye, Horse Collar Tackle, 5 yards, enforced at NYJ 10.</t>
  </si>
  <si>
    <t>(3:11) 70-Y.Durant reported in as eligible.  37-D.Harris left tackle to NYJ 2 for 3 yards (57-C.Mosley, 33-A.Colbert).</t>
  </si>
  <si>
    <t>(2:30) 70-Y.Durant reported in as eligible.  37-D.Harris up the middle to NYJ 3 for -1 yards (43-D.Phillips).</t>
  </si>
  <si>
    <t>(2:24) 70-Y.Durant reported in as eligible.  37-D.Harris left end to NYJ 8 for -5 yards (50-S.Lawson; 56-Qu.Williams).</t>
  </si>
  <si>
    <t>(1:57) (Shotgun) 2-Z.Wilson pass short left to 10-B.Berrios ran ob at NYJ 31 for 6 yards.</t>
  </si>
  <si>
    <t>(1:53) (Shotgun) 2-Z.Wilson pass incomplete deep left to 16-J.Smith.</t>
  </si>
  <si>
    <t>(1:06) (Shotgun) 2-Z.Wilson pass deep left to 16-J.Smith pushed ob at NE 45 for 35 yards (32-D.McCourty).</t>
  </si>
  <si>
    <t>(:43) (Shotgun) 2-Z.Wilson pass short left to 10-B.Berrios pushed ob at NE 44 for 6 yards (21-A.Phillips).</t>
  </si>
  <si>
    <t>(:38) (Shotgun) 2-Z.Wilson pass short left to 32-Mi.Carter to NE 32 for 12 yards (23-K.Dugger, 29-J.Bethel).</t>
  </si>
  <si>
    <t>(:15) (No Huddle, Shotgun) 2-Z.Wilson pass short middle to 10-B.Berrios to NE 20 for 12 yards (8-J.Bentley).</t>
  </si>
  <si>
    <t>(15:00) 22-C.McCaffrey right tackle to CAR 28 for 3 yards (70-C.Ringo).</t>
  </si>
  <si>
    <t>(14:21) (Shotgun) 14-S.Darnold pass short middle to 22-C.McCaffrey to NO 40 for 32 yards (43-M.Williams).</t>
  </si>
  <si>
    <t>(13:31) 30-C.Hubbard right tackle to NO 40 for no gain (94-C.Jordan; 56-D.Davis).</t>
  </si>
  <si>
    <t>(12:48) (Shotgun) 14-S.Darnold pass short left to 2-Dj.Moore to NO 20 for 20 yards (56-D.Davis).</t>
  </si>
  <si>
    <t>(12:07) 14-S.Darnold pass short right to 16-B.Zylstra for 20 yards, TOUCHDOWN.</t>
  </si>
  <si>
    <t>B.Zylstra</t>
  </si>
  <si>
    <t>(11:52) (Shotgun) 2-J.Winston pass incomplete short left to 34-T.Jones. PENALTY on CAR-91-M.Fox, Roughing the Passer, 15 yards, enforced at NO 35 - No Play.</t>
  </si>
  <si>
    <t>(11:10) (Shotgun) 2-J.Winston pass short right to 11-D.Harris pushed ob at CAR 48 for 9 yards (31-J.Burris).</t>
  </si>
  <si>
    <t>(10:43) (Shotgun) 2-J.Winston pass short right to 41-A.Kamara to NO 49 for 7 yards (34-S.Chandler).</t>
  </si>
  <si>
    <t>(9:56) 22-C.McCaffrey left guard to CAR 10 for 3 yards (98-P.Turner).</t>
  </si>
  <si>
    <t>(9:18) 14-S.Darnold pass incomplete short right to 30-C.Hubbard. PENALTY on NO-98-P.Turner, Roughing the Passer, 15 yards, enforced at CAR 10 - No Play.</t>
  </si>
  <si>
    <t>(9:13) (Shotgun) 22-C.McCaffrey left end pushed ob at CAR 30 for 5 yards (53-Z.Baun).</t>
  </si>
  <si>
    <t>(8:33) (Shotgun) 14-S.Darnold pass short middle to 85-D.Arnold to CAR 49 for 19 yards (56-D.Davis).</t>
  </si>
  <si>
    <t>(7:49) 70-B.Christensen reported in as eligible.  14-S.Darnold pass incomplete deep left to 2-Dj.Moore.</t>
  </si>
  <si>
    <t>(7:43) 14-S.Darnold pass short right to 2-Dj.Moore to NO 43 for 8 yards (29-P.Adebo).</t>
  </si>
  <si>
    <t>(7:03) (Shotgun) 14-S.Darnold pass incomplete short left to 85-D.Arnold (56-D.Davis).</t>
  </si>
  <si>
    <t>(6:48) 74-J.Hurst reported in as eligible.  41-A.Kamara left guard to NO 12 for 2 yards (43-H.Reddick; 97-Y.Gross-Matos).</t>
  </si>
  <si>
    <t>(6:07) (Shotgun) 2-J.Winston pass short left to 1-M.Callaway to NO 16 for 4 yards (53-B.Burns) [21-J.Chinn].</t>
  </si>
  <si>
    <t>(5:25) (Shotgun) 2-J.Winston pass incomplete short left to 80-C.Hogan (93-B.Roy).</t>
  </si>
  <si>
    <t>(5:08) 22-C.McCaffrey right tackle to CAR 37 for 3 yards (70-C.Ringo).</t>
  </si>
  <si>
    <t>(4:31) (Shotgun) 14-S.Darnold pass short left to 88-T.Marshall to CAR 42 for 5 yards (27-M.Jenkins).</t>
  </si>
  <si>
    <t>(3:51) (Shotgun) 22-C.McCaffrey up the middle to CAR 44 for 2 yards (56-D.Davis).</t>
  </si>
  <si>
    <t>(3:11) 22-C.McCaffrey up the middle to 50 for 6 yards (97-M.Roach).</t>
  </si>
  <si>
    <t>(2:31) (Shotgun) 22-C.McCaffrey left guard to NO 49 for 1 yard (95-A.Huggins; 98-P.Turner).</t>
  </si>
  <si>
    <t>(1:48) (Shotgun) 14-S.Darnold pass short left to 2-Dj.Moore to NO 36 for 13 yards (43-M.Williams).</t>
  </si>
  <si>
    <t>(1:08) 30-C.Hubbard left tackle to NO 35 for 1 yard (57-J.Holmes).</t>
  </si>
  <si>
    <t>(:26) 14-S.Darnold pass deep left to 11-R.Anderson to NO 17 for 18 yards (29-P.Adebo).</t>
  </si>
  <si>
    <t>(15:00) (Shotgun) 22-C.McCaffrey left guard to NO 17 for no gain (56-D.Davis; 96-C.Granderson).</t>
  </si>
  <si>
    <t>(14:25) (Shotgun) 14-S.Darnold pass short left to 2-Dj.Moore to NO 9 for 8 yards (43-M.Williams). PENALTY on CAR-75-C.Erving, Offensive Holding, 10 yards, enforced at NO 17 - No Play.</t>
  </si>
  <si>
    <t>(13:57) (Shotgun) 14-S.Darnold pass short middle to 85-D.Arnold to NO 8 for 19 yards (43-M.Williams; 53-Z.Baun). CAR-60-P.Elflein was injured during the play. His return is Doubtful.</t>
  </si>
  <si>
    <t>(13:28) 22-C.McCaffrey left guard to NO 6 for 2 yards (43-M.Williams).</t>
  </si>
  <si>
    <t>(12:39) 22-C.McCaffrey left end to NO 1 for 5 yards (27-M.Jenkins).</t>
  </si>
  <si>
    <t>(11:58) 70-B.Christensen reported in as eligible.  22-C.McCaffrey left tackle to NO 2 for -1 yards (98-P.Turner).</t>
  </si>
  <si>
    <t>(11:05) 41-A.Kamara up the middle to NO 27 for 2 yards (91-M.Fox).</t>
  </si>
  <si>
    <t>(10:30) (Shotgun) 2-J.Winston pass short left to 80-C.Hogan to NO 43 for 16 yards (31-J.Burris) [7-S.Thompson].</t>
  </si>
  <si>
    <t>(9:08) (Shotgun) 2-J.Winston pass short right to 41-A.Kamara to NO 37 for 3 yards (31-J.Burris; 4-J.Carter).</t>
  </si>
  <si>
    <t>(8:22) (Shotgun) 2-J.Winston pass short left to 41-A.Kamara to NO 44 for 7 yards (26-D.Jackson).</t>
  </si>
  <si>
    <t>(7:25) (Shotgun) 14-S.Darnold pass short right to 2-Dj.Moore pushed ob at CAR 33 for 5 yards (29-P.Adebo).</t>
  </si>
  <si>
    <t>(6:50) 22-C.McCaffrey right tackle to CAR 32 for -1 yards (94-C.Jordan).</t>
  </si>
  <si>
    <t>(6:04) (Shotgun) 14-S.Darnold pass short right to 2-Dj.Moore to CAR 48 for 16 yards (27-M.Jenkins).</t>
  </si>
  <si>
    <t>(5:23) 22-C.McCaffrey left tackle pushed ob at NO 36 for 16 yards (27-M.Jenkins).</t>
  </si>
  <si>
    <t>(4:36) 14-S.Darnold pass short right to 80-I.Thomas to NO 29 for 7 yards (56-D.Davis).</t>
  </si>
  <si>
    <t>(3:28) 14-S.Darnold pass incomplete short right to 80-I.Thomas.</t>
  </si>
  <si>
    <t>(3:24) (Shotgun) 14-S.Darnold pass deep right to 85-D.Arnold ran ob at NO 8 for 17 yards. Penalty on NO-29-P.Adebo, Illegal Use of Hands, declined.</t>
  </si>
  <si>
    <t>(2:53) (Shotgun) 22-C.McCaffrey right guard to NO 2 for 6 yards (43-M.Williams; 27-M.Jenkins).</t>
  </si>
  <si>
    <t>(2:07) (Shotgun) 22-C.McCaffrey up the middle to NO 2 for no gain (56-D.Davis).</t>
  </si>
  <si>
    <t>(2:00) (Shotgun) 14-S.Darnold pass right to 2-Dj.Moore for 2 yards, TOUCHDOWN.</t>
  </si>
  <si>
    <t>(1:24) (Shotgun) 2-J.Winston pass short left to 1-M.Callaway to NO 36 for 4 yards (21-J.Chinn).</t>
  </si>
  <si>
    <t>(:52) (Shotgun) 2-J.Winston pass deep right to 84-L.Humphrey to CAR 37 for 27 yards (34-S.Chandler).</t>
  </si>
  <si>
    <t>L.Humphrey</t>
  </si>
  <si>
    <t>(:42) (Shotgun) 2-J.Winston pass incomplete short left to 1-M.Callaway [34-S.Chandler].</t>
  </si>
  <si>
    <t>(:38) (Shotgun) 2-J.Winston pass incomplete short right to 83-J.Johnson.</t>
  </si>
  <si>
    <t>(:33) (Shotgun) 2-J.Winston pass deep middle intended for 11-D.Harris INTERCEPTED by 31-J.Burris at CAR 6. 31-J.Burris ran ob at CAR 23 for 17 yards (72-T.Armstead).</t>
  </si>
  <si>
    <t>(:23) 14-S.Darnold pass short right to 22-C.McCaffrey pushed ob at CAR 33 for 10 yards (53-Z.Baun). PENALTY on NO-53-Z.Baun, Unnecessary Roughness, 15 yards, enforced at CAR 33.</t>
  </si>
  <si>
    <t>(:17) (Shotgun) 14-S.Darnold scrambles left end ran ob at NO 45 for 7 yards (26-P.Williams).</t>
  </si>
  <si>
    <t>(:11) (Shotgun) 14-S.Darnold pass short right to 2-Dj.Moore to NO 39 for 6 yards (29-P.Adebo).</t>
  </si>
  <si>
    <t>(14:55) 74-J.Hurst reported in as eligible.  41-A.Kamara right tackle to NO 25 for no gain (29-R.Melvin; 7-S.Thompson).</t>
  </si>
  <si>
    <t>(14:16) 41-A.Kamara left tackle to NO 25 for no gain (26-D.Jackson).</t>
  </si>
  <si>
    <t>(13:38) (Shotgun) 2-J.Winston pass incomplete deep left to 1-M.Callaway.</t>
  </si>
  <si>
    <t>(13:22) 22-C.McCaffrey left end to CAR 26 for 3 yards (99-S.Tuttle; 56-D.Davis).</t>
  </si>
  <si>
    <t>(12:31) (Shotgun) 14-S.Darnold pass short right to 22-C.McCaffrey to CAR 33 for 7 yards (53-Z.Baun; 97-M.Roach). PENALTY on NO-97-M.Roach, Unnecessary Roughness, 15 yards, enforced at CAR 33.</t>
  </si>
  <si>
    <t>(12:07) 14-S.Darnold pass short right to 16-B.Zylstra to NO 39 for 13 yards (43-M.Williams; 96-C.Granderson).</t>
  </si>
  <si>
    <t>(11:27) 22-C.McCaffrey left guard to NO 34 for 5 yards (94-C.Jordan; 53-Z.Baun).</t>
  </si>
  <si>
    <t>(10:44) (Shotgun) 14-S.Darnold pass short left to 22-C.McCaffrey to NO 26 for 8 yards (27-M.Jenkins).</t>
  </si>
  <si>
    <t>(10:08) (Shotgun) 14-S.Darnold pass incomplete deep right to 11-R.Anderson.</t>
  </si>
  <si>
    <t>(10:02) (Shotgun) 14-S.Darnold pass short right to 88-T.Marshall to NO 25 for 1 yard (56-D.Davis).</t>
  </si>
  <si>
    <t>(8:27) 11-D.Harris right end pushed ob at CAR 34 for 4 yards (31-J.Burris). PENALTY on NO-1-M.Callaway, Offensive Holding, 10 yards, enforced at CAR 37.</t>
  </si>
  <si>
    <t>(7:56) 41-A.Kamara left tackle to CAR 45 for 2 yards (93-B.Roy).</t>
  </si>
  <si>
    <t>(7:08) (Shotgun) 2-J.Winston scrambles left end to CAR 33 for 12 yards (7-S.Thompson; 53-B.Burns).</t>
  </si>
  <si>
    <t>(6:19) (Shotgun) 34-T.Jones up the middle to CAR 33 for no gain (95-D.Brown).</t>
  </si>
  <si>
    <t>(5:25) 30-C.Hubbard left guard to CAR 49 for 9 yards (29-P.Adebo).</t>
  </si>
  <si>
    <t>(4:51) (No Huddle) 14-S.Darnold pass incomplete short left to 2-Dj.Moore (31-D.Trufant).</t>
  </si>
  <si>
    <t>(4:45) (Shotgun) 30-C.Hubbard left guard to CAR 49 for no gain (95-A.Huggins; 53-Z.Baun).</t>
  </si>
  <si>
    <t>(3:59) (Shotgun) 34-T.Jones right guard to NO 13 for 1 yard (7-S.Thompson).</t>
  </si>
  <si>
    <t>(3:18) (Shotgun) 7-T.Hill right tackle to NO 20 for 7 yards (49-F.Luvu).</t>
  </si>
  <si>
    <t>(2:37) 41-A.Kamara right end ran ob at NO 21 for 1 yard (53-B.Burns).</t>
  </si>
  <si>
    <t>(1:34) (Shotgun) 41-A.Kamara right guard to CAR 13 for 5 yards (7-S.Thompson).</t>
  </si>
  <si>
    <t>(:52) (Shotgun) 7-T.Hill scrambles up the middle to CAR 4 for 9 yards (21-J.Chinn).</t>
  </si>
  <si>
    <t>(:05) (Shotgun) 2-J.Winston pass short right to 88-T.Montgomery to CAR 1 for 3 yards (31-J.Burris).</t>
  </si>
  <si>
    <t>(15:00) 41-A.Kamara right end to CAR 8 for -7 yards (26-D.Jackson; 90-D.Jones). CAR-97-Y.Gross-Matos was injured during the play. His return is Questionable.</t>
  </si>
  <si>
    <t>(14:43) (Shotgun) 2-J.Winston scrambles up the middle for 8 yards, TOUCHDOWN.</t>
  </si>
  <si>
    <t>(14:37) 22-C.McCaffrey right tackle to CAR 27 for 2 yards (56-D.Davis; 99-S.Tuttle).</t>
  </si>
  <si>
    <t>(13:55) (Shotgun) 14-S.Darnold pass short left to 11-R.Anderson to CAR 31 for 4 yards (26-P.Williams).</t>
  </si>
  <si>
    <t>(13:09) (Shotgun) 14-S.Darnold pass short right to 22-C.McCaffrey pushed ob at CAR 39 for 8 yards (56-D.Davis).</t>
  </si>
  <si>
    <t>(12:30) 14-S.Darnold pass short left to 16-B.Zylstra to 50 for 11 yards (31-D.Trufant).</t>
  </si>
  <si>
    <t>(11:45) (Shotgun) 22-C.McCaffrey left tackle to CAR 48 for -2 yards (98-P.Turner).</t>
  </si>
  <si>
    <t>(10:57) (Shotgun) 14-S.Darnold pass incomplete short right to 2-Dj.Moore (43-M.Williams).</t>
  </si>
  <si>
    <t>(9:42) 74-J.Hurst reported in as eligible.  2-J.Winston pass incomplete short left to 41-A.Kamara.</t>
  </si>
  <si>
    <t>(9:37) 34-T.Jones left tackle to NO 16 for 6 yards (90-D.Jones; 34-S.Chandler).</t>
  </si>
  <si>
    <t>(8:53) (Shotgun) 2-J.Winston sacked at NO 11 for -5 yards (53-B.Burns). FUMBLES (53-B.Burns), RECOVERED by CAR-90-D.Jones at NO 11. The Replay Official reviewed the fumble ruling, and the play was REVERSED. (Shotgun) 2-J.Winston pass incomplete short left to 80-C.Hogan [53-B.Burns].</t>
  </si>
  <si>
    <t>(8:42) 14-S.Darnold pass incomplete short left to 11-R.Anderson.</t>
  </si>
  <si>
    <t>(8:36) (Shotgun) 14-S.Darnold pass short left to 22-C.McCaffrey pushed ob at CAR 39 for -8 yards (56-D.Davis). PENALTY on NO-70-C.Ringo, Roughing the Passer, 15 yards, enforced at CAR 47 - No Play.</t>
  </si>
  <si>
    <t>(8:16) 14-S.Darnold pass incomplete deep left to 11-R.Anderson.</t>
  </si>
  <si>
    <t>(8:10) (Shotgun) 14-S.Darnold pass incomplete short right to 22-C.McCaffrey.</t>
  </si>
  <si>
    <t>(8:07) (Shotgun) 14-S.Darnold pass short right to 88-T.Marshall to NO 27 for 11 yards (21-B.Roby; 26-P.Williams).</t>
  </si>
  <si>
    <t>(7:22) 22-C.McCaffrey up the middle to NO 27 for no gain (96-C.Granderson).</t>
  </si>
  <si>
    <t>(6:35) (Shotgun) 14-S.Darnold pass short right to 11-R.Anderson pushed ob at NO 11 for 16 yards (43-M.Williams).</t>
  </si>
  <si>
    <t>(6:00) 22-C.McCaffrey right tackle for 11 yards, TOUCHDOWN.</t>
  </si>
  <si>
    <t>(5:47) (Shotgun) 2-J.Winston pass short left to 41-A.Kamara pushed ob at NO 40 for 8 yards (21-J.Chinn).</t>
  </si>
  <si>
    <t>(5:14) (Shotgun) 2-J.Winston pass incomplete short left to 41-A.Kamara.</t>
  </si>
  <si>
    <t>(4:32) (No Huddle, Shotgun) 2-J.Winston pass incomplete deep left to 84-L.Humphrey.</t>
  </si>
  <si>
    <t>(4:28) 30-C.Hubbard left guard to NO 32 for no gain (94-C.Jordan).</t>
  </si>
  <si>
    <t>(3:43) 22-C.McCaffrey left tackle pushed ob at NO 33 for -1 yards (56-D.Davis).</t>
  </si>
  <si>
    <t>(3:36) (Shotgun) 14-S.Darnold pass short left to 2-Dj.Moore to NO 24 for 9 yards (29-P.Adebo).</t>
  </si>
  <si>
    <t>(3:14) (Shotgun) 2-J.Winston pass deep right to 83-J.Johnson to CAR 44 for 23 yards (29-R.Melvin).</t>
  </si>
  <si>
    <t>(2:49) (No Huddle, Shotgun) 2-J.Winston pass deep middle intended for 83-J.Johnson INTERCEPTED by 8-J.Horn [91-M.Fox] at CAR 15. 8-J.Horn to CAR 42 for 27 yards (2-J.Winston). PENALTY on CAR-49-F.Luvu, Illegal Blindside Block, 14 yards, enforced at CAR 28.</t>
  </si>
  <si>
    <t>(2:36) 22-C.McCaffrey up the middle to CAR 15 for 1 yard (53-Z.Baun).</t>
  </si>
  <si>
    <t>(2:31) (Shotgun) 22-C.McCaffrey left tackle to CAR 18 for 3 yards (96-C.Granderson; 29-P.Adebo). PENALTY on NO-29-P.Adebo, Unnecessary Roughness, 15 yards, enforced at CAR 18.</t>
  </si>
  <si>
    <t>(2:23) 30-C.Hubbard up the middle to CAR 35 for 2 yards (94-C.Jordan; 43-M.Williams).</t>
  </si>
  <si>
    <t>(2:00) (Shotgun) 30-C.Hubbard left end to CAR 30 for -5 yards (96-C.Granderson).</t>
  </si>
  <si>
    <t>(1:15) 30-C.Hubbard right tackle to CAR 33 for 3 yards (31-D.Trufant; 94-C.Jordan).</t>
  </si>
  <si>
    <t>(:22) 2-J.Winston kneels to NO 29 for -1 yards.</t>
  </si>
  <si>
    <t>(14:56) (Shotgun) 4-T.Heinicke pass incomplete deep left to 82-L.Thomas.</t>
  </si>
  <si>
    <t>(14:51) (Shotgun) 4-T.Heinicke pass short right to 17-T.McLaurin to WAS 30 for 7 yards (24-J.Bradberry).</t>
  </si>
  <si>
    <t>(13:30) 26-S.Barkley right guard to NYG 26 for 5 yards (26-L.Collins).</t>
  </si>
  <si>
    <t>(12:56) (No Huddle, Shotgun) 8-D.Jones pass short middle to 80-K.Rudolph to NYG 38 for 12 yards (26-L.Collins; 53-J.Bostic).</t>
  </si>
  <si>
    <t>(12:20) (No Huddle, Shotgun) 8-D.Jones pass deep middle to 19-K.Golladay to WAS 46 for 16 yards (23-W.Jackson).</t>
  </si>
  <si>
    <t>(11:57) (No Huddle) 8-D.Jones scrambles right end ran ob at WAS 44 for 2 yards (99-C.Young).</t>
  </si>
  <si>
    <t>(10:45) (No Huddle, Shotgun) 8-D.Jones pass short left to 3-S.Shepard to WAS 33 for 13 yards (29-K.Fuller).</t>
  </si>
  <si>
    <t>(10:09) (No Huddle, Shotgun) 8-D.Jones pass short left to 3-S.Shepard to WAS 29 for 4 yards (23-W.Jackson).</t>
  </si>
  <si>
    <t>(9:34) (No Huddle, Shotgun) 8-D.Jones left end pushed ob at WAS 14 for 15 yards (26-L.Collins).</t>
  </si>
  <si>
    <t>(9:00) (No Huddle, Shotgun) 26-S.Barkley right end to WAS 16 for -2 yards (96-J.Smith-Williams, 31-K.Curl).</t>
  </si>
  <si>
    <t>(8:21) (No Huddle, Shotgun) 8-D.Jones pass incomplete short middle to 3-S.Shepard. PENALTY on WAS-99-C.Young, Roughing the Passer, 8 yards, enforced at WAS 16 - No Play.</t>
  </si>
  <si>
    <t>(8:17) (Shotgun) 26-S.Barkley right tackle to WAS 6 for 2 yards (93-J.Allen; 98-M.Ioannidis).</t>
  </si>
  <si>
    <t>(7:39) (No Huddle, Shotgun) 8-D.Jones up the middle for 6 yards, TOUCHDOWN.</t>
  </si>
  <si>
    <t>(7:30) (Shotgun) 4-T.Heinicke pass short right to 82-L.Thomas to WAS 35 for 5 yards (29-X.McKinney; 54-B.Martinez).</t>
  </si>
  <si>
    <t>(6:56) (Shotgun) 24-A.Gibson left guard to WAS 36 for 1 yard (59-L.Carter, 21-J.Peppers).</t>
  </si>
  <si>
    <t>(5:57) (Shotgun) 8-D.Jones pass incomplete short right to 26-S.Barkley. NYG-65-N.Gates was injured during the play. He is Out.  65 - has a lower leg fracture</t>
  </si>
  <si>
    <t>(5:52) (Shotgun) 26-S.Barkley right end ran ob at WAS 35 for 41 yards (31-K.Curl).</t>
  </si>
  <si>
    <t>(5:11) (No Huddle) 18-C.Board left end to WAS 29 for 6 yards (20-B.McCain). End around</t>
  </si>
  <si>
    <t>(4:34) (No Huddle) 28-D.Booker left tackle to WAS 27 for 2 yards (94-D.Payne).</t>
  </si>
  <si>
    <t>(3:17) 24-A.Gibson right end to WAS 16 for 6 yards (54-B.Martinez; 59-L.Carter).</t>
  </si>
  <si>
    <t>(2:36) (Shotgun) 4-T.Heinicke pass deep middle to 2-D.Brown to WAS 38 for 22 yards (54-B.Martinez).</t>
  </si>
  <si>
    <t>(1:54) 1-D.Carter left tackle to WAS 40 for 2 yards (59-L.Carter; 99-L.Williams).</t>
  </si>
  <si>
    <t>D.Carter</t>
  </si>
  <si>
    <t>(1:10) (Shotgun) 4-T.Heinicke pass short middle to 17-T.McLaurin to NYG 48 for 12 yards (54-B.Martinez; 21-J.Peppers).</t>
  </si>
  <si>
    <t>(:37) 24-A.Gibson left end to NYG 43 for 5 yards (75-D.Shelton; 55-R.Ragland).</t>
  </si>
  <si>
    <t>(:08) (No Huddle, Shotgun) 4-T.Heinicke pass short right to 17-T.McLaurin to NYG 39 for 4 yards (54-B.Martinez).</t>
  </si>
  <si>
    <t>(15:00) (Shotgun) 24-A.Gibson left guard to NYG 39 for no gain (48-T.Crowder).</t>
  </si>
  <si>
    <t>(14:18) 71-W.Schweitzer reported in as eligible.  4-T.Heinicke up the middle to NYG 37 for 2 yards (99-L.Williams; 97-D.Lawrence).</t>
  </si>
  <si>
    <t>T.Heinicke</t>
  </si>
  <si>
    <t>(13:41) (Shotgun) 24-A.Gibson right end to NYG 32 for 5 yards (54-B.Martinez).</t>
  </si>
  <si>
    <t>(13:12) (No Huddle, Shotgun) 4-T.Heinicke pass short middle to 24-A.Gibson to NYG 28 for 4 yards (99-L.Williams).</t>
  </si>
  <si>
    <t>(12:48) (No Huddle, Shotgun) 24-A.Gibson left guard to NYG 27 for 1 yard (98-A.Johnson).</t>
  </si>
  <si>
    <t>(12:04) 4-T.Heinicke pass deep left to 17-T.McLaurin to NYG 11 for 16 yards (24-J.Bradberry).</t>
  </si>
  <si>
    <t>(11:22) (Shotgun) 4-T.Heinicke pass short middle to 17-T.McLaurin for 11 yards, TOUCHDOWN.</t>
  </si>
  <si>
    <t>(11:16) 8-D.Jones pass incomplete deep middle to 19-K.Golladay.</t>
  </si>
  <si>
    <t>(11:11) (Shotgun) 28-D.Booker right end to NYG 32 for 7 yards (55-C.Holcomb).</t>
  </si>
  <si>
    <t>(9:47) 4-T.Heinicke pass short right to 82-L.Thomas to WAS 41 for 8 yards (98-A.Johnson). PENALTY on WAS-76-S.Cosmi, Unnecessary Roughness, 15 yards, enforced at WAS 36.</t>
  </si>
  <si>
    <t>(9:21) (Shotgun) 4-T.Heinicke pass incomplete deep right to 17-T.McLaurin.</t>
  </si>
  <si>
    <t>(9:16) (Shotgun) 4-T.Heinicke pass incomplete deep right to 82-L.Thomas.</t>
  </si>
  <si>
    <t>(9:12) (Shotgun) 4-T.Heinicke pass short middle to 41-J.McKissic to WAS 33 for 12 yards (23-L.Ryan).</t>
  </si>
  <si>
    <t>(8:18) (Shotgun) 8-D.Jones pass short middle to 3-S.Shepard to NYG 26 for 4 yards (29-K.Fuller).</t>
  </si>
  <si>
    <t>(7:51) (No Huddle, Shotgun) 8-D.Jones left end to NYG 31 for 5 yards (26-L.Collins).</t>
  </si>
  <si>
    <t>(7:21) 39-E.Penny left guard to NYG 34 for 3 yards (90-M.Sweat).</t>
  </si>
  <si>
    <t>(6:49) (No Huddle, Shotgun) 8-D.Jones pass short middle to 26-S.Barkley to NYG 42 for 8 yards (55-C.Holcomb) [90-M.Sweat].</t>
  </si>
  <si>
    <t>(6:19) (No Huddle, Shotgun) 8-D.Jones left end for 58 yards, TOUCHDOWN NULLIFIED by Penalty. PENALTY on NYG-18-C.Board, Offensive Holding, 10 yards, enforced at WAS 12.</t>
  </si>
  <si>
    <t>(6:08) (Shotgun) 8-D.Jones pass incomplete short middle to 19-K.Golladay (23-W.Jackson).</t>
  </si>
  <si>
    <t>(6:04) (Shotgun) 8-D.Jones pass incomplete deep left to 19-K.Golladay. PENALTY on WAS-23-W.Jackson, Defensive Pass Interference, 9 yards, enforced at WAS 22 - No Play.</t>
  </si>
  <si>
    <t>(5:59) (Shotgun) 8-D.Jones pass short right to 3-S.Shepard to WAS 11 for 2 yards (25-B.St-Juste).</t>
  </si>
  <si>
    <t>(5:35) (No Huddle, Shotgun) 26-S.Barkley left guard to WAS 11 for no gain (99-C.Young).</t>
  </si>
  <si>
    <t>(4:58) (No Huddle, Shotgun) 8-D.Jones pass short middle to 3-S.Shepard to WAS 5 for 6 yards (52-J.Davis).</t>
  </si>
  <si>
    <t>(4:05) (Shotgun) 24-A.Gibson right guard to WAS 26 for 10 yards (22-A.Jackson).</t>
  </si>
  <si>
    <t>(3:30) (Shotgun) 4-T.Heinicke pass short right to 24-A.Gibson to WAS 26 for no gain (24-J.Bradberry).</t>
  </si>
  <si>
    <t>(2:52) (Shotgun) 4-T.Heinicke pass deep middle to 82-L.Thomas to 50 for 24 yards (23-L.Ryan).</t>
  </si>
  <si>
    <t>(2:24) (No Huddle, Shotgun) 4-T.Heinicke pass short left to 13-A.Humphries pushed ob at NYG 38 for 12 yards (22-A.Jackson).</t>
  </si>
  <si>
    <t>(2:05) (No Huddle, Shotgun) 4-T.Heinicke pass short right to 13-A.Humphries ran ob at NYG 31 for 7 yards (30-D.Holmes).</t>
  </si>
  <si>
    <t>(1:58) (Shotgun) 41-J.McKissic left end to NYG 29 for 2 yards (59-L.Carter). The Replay Official reviewed the short of the line to gain ruling, and the play was Upheld. The ruling on the field stands.</t>
  </si>
  <si>
    <t>(1:24) (Shotgun) 41-J.McKissic right guard to NYG 27 for 2 yards (98-A.Johnson).</t>
  </si>
  <si>
    <t>(1:00) (No Huddle, Shotgun) 4-T.Heinicke pass short middle to 41-J.McKissic to NYG 21 for 6 yards (48-T.Crowder; 23-L.Ryan).</t>
  </si>
  <si>
    <t>(:39) (No Huddle, Shotgun) 4-T.Heinicke pass short left to 17-T.McLaurin to NYG 11 for 10 yards (24-J.Bradberry).</t>
  </si>
  <si>
    <t>(:35) (Shotgun) 4-T.Heinicke pass short right to 2-D.Brown to NYG 4 for 7 yards (22-A.Jackson, 54-B.Martinez).</t>
  </si>
  <si>
    <t>(:30) (Shotgun) 4-T.Heinicke scrambles up the middle to NYG 2 for 2 yards (99-L.Williams).</t>
  </si>
  <si>
    <t>(:23) (Shotgun) 41-J.McKissic left tackle for 2 yards, TOUCHDOWN.</t>
  </si>
  <si>
    <t>(:15) 8-D.Jones kneels to NYG 23 for -1 yards.</t>
  </si>
  <si>
    <t>(15:00) 8-D.Jones pass short middle to 3-S.Shepard to NYG 42 for 17 yards (29-K.Fuller).</t>
  </si>
  <si>
    <t>(14:25) (No Huddle, Shotgun) 8-D.Jones pass short left to 82-K.Smith to NYG 45 for 3 yards (26-L.Collins).</t>
  </si>
  <si>
    <t>(13:36) (Shotgun) 8-D.Jones left end to WAS 41 for 9 yards (90-M.Sweat).</t>
  </si>
  <si>
    <t>(12:59) (No Huddle, Shotgun) 8-D.Jones pass short right to 26-S.Barkley to WAS 37 for 4 yards (55-C.Holcomb).</t>
  </si>
  <si>
    <t>(12:16) (No Huddle) 26-S.Barkley left tackle to WAS 38 for -1 yards (93-J.Allen).</t>
  </si>
  <si>
    <t>(11:34) (No Huddle, Shotgun) 8-D.Jones pass short middle to 3-S.Shepard to WAS 33 for 5 yards (25-B.St-Juste). PENALTY on WAS-26-L.Collins, Defensive Holding, 5 yards, enforced at WAS 38 - No Play.</t>
  </si>
  <si>
    <t>(11:07) 26-S.Barkley left end to WAS 39 for -6 yards (53-J.Bostic).</t>
  </si>
  <si>
    <t>(10:30) (No Huddle, Shotgun) 8-D.Jones pass short left to 28-D.Booker to WAS 37 for 2 yards (53-J.Bostic).</t>
  </si>
  <si>
    <t>(9:48) (No Huddle, Shotgun) 8-D.Jones pass short middle to 86-D.Slayton to WAS 29 for 8 yards (29-K.Fuller).</t>
  </si>
  <si>
    <t>(9:02) (Shotgun) 4-T.Heinicke pass short left to 17-T.McLaurin to WAS 14 for 4 yards (21-J.Peppers; 24-J.Bradberry).</t>
  </si>
  <si>
    <t>(8:23) (Shotgun) 4-T.Heinicke pass short right to 82-L.Thomas to WAS 18 for 4 yards (48-T.Crowder).</t>
  </si>
  <si>
    <t>(7:43) (Shotgun) 4-T.Heinicke pass incomplete deep right to 17-T.McLaurin.</t>
  </si>
  <si>
    <t>(7:31) (Shotgun) 8-D.Jones pass incomplete deep right to 19-K.Golladay (29-K.Fuller).</t>
  </si>
  <si>
    <t>(7:25) (Shotgun) 26-S.Barkley right tackle to NYG 32 for 2 yards (94-D.Payne).</t>
  </si>
  <si>
    <t>(6:44) (No Huddle, Shotgun) 8-D.Jones pass incomplete short middle to 3-S.Shepard. PENALTY on WAS-29-K.Fuller, Defensive Pass Interference, 13 yards, enforced at NYG 32 - No Play.</t>
  </si>
  <si>
    <t>(6:39) 3-S.Shepard right end to NYG 36 for -9 yards (99-C.Young). End Around</t>
  </si>
  <si>
    <t>(6:04) (Shotgun) 8-D.Jones pass short left to 19-K.Golladay to NYG 48 for 12 yards (25-B.St-Juste).</t>
  </si>
  <si>
    <t>(5:19) (No Huddle, Shotgun) 8-D.Jones pass deep middle to 3-S.Shepard to WAS 33 for 19 yards (31-K.Curl).</t>
  </si>
  <si>
    <t>(4:52) (No Huddle, Shotgun) 8-D.Jones pass incomplete short middle to 19-K.Golladay.</t>
  </si>
  <si>
    <t>(4:48) (Shotgun) 8-D.Jones pass deep left to 86-D.Slayton for 33 yards, TOUCHDOWN.</t>
  </si>
  <si>
    <t>(4:41) 24-A.Gibson left end to WAS 32 for 7 yards (24-J.Bradberry).</t>
  </si>
  <si>
    <t>(4:11) (No Huddle, Shotgun) 4-T.Heinicke pass incomplete deep right to 13-A.Humphries (24-J.Bradberry). PENALTY on NYG-24-J.Bradberry, Defensive Pass Interference, 21 yards, enforced at WAS 32 - No Play.</t>
  </si>
  <si>
    <t>(4:05) (Shotgun) 4-T.Heinicke pass short right to 13-A.Humphries pushed ob at NYG 39 for 8 yards (54-B.Martinez).</t>
  </si>
  <si>
    <t>(3:49) (No Huddle, Shotgun) 24-A.Gibson right end to NYG 25 for 14 yards (23-L.Ryan).</t>
  </si>
  <si>
    <t>(3:16) (No Huddle, Shotgun) 4-T.Heinicke pass incomplete deep right to 2-D.Brown (22-A.Jackson).</t>
  </si>
  <si>
    <t>(3:11) (Shotgun) 24-A.Gibson left guard to NYG 22 for 3 yards (98-A.Johnson; 30-D.Holmes).</t>
  </si>
  <si>
    <t>(2:30) (Shotgun) 4-T.Heinicke pass short middle to 13-A.Humphries to NYG 16 for 6 yards (30-D.Holmes) [54-B.Martinez]. PENALTY on WAS-76-S.Cosmi, Offensive Holding, 10 yards, enforced at NYG 22 - No Play.</t>
  </si>
  <si>
    <t>(2:11) (Shotgun) 4-T.Heinicke scrambles left end ran ob at NYG 31 for 1 yard (21-J.Peppers).</t>
  </si>
  <si>
    <t>(1:30) (Shotgun) 8-D.Jones pass short right to 86-D.Slayton to NYG 38 for 13 yards (25-B.St-Juste).</t>
  </si>
  <si>
    <t>(:53) (No Huddle, Shotgun) 8-D.Jones pass short right to 82-K.Smith to WAS 41 for 21 yards (26-L.Collins) [93-J.Allen].</t>
  </si>
  <si>
    <t>(:26) (No Huddle, Shotgun) 8-D.Jones pass incomplete short middle to 19-K.Golladay (55-C.Holcomb). PENALTY on NYG-69-B.Price, Ineligible Downfield Pass, 5 yards, enforced at WAS 41 - No Play.</t>
  </si>
  <si>
    <t>(:22) (Shotgun) 8-D.Jones pass short right to 19-K.Golladay to WAS 36 for 10 yards (23-W.Jackson).</t>
  </si>
  <si>
    <t>(14:21) (No Huddle, Shotgun) 8-D.Jones pass short left to 3-S.Shepard to WAS 34 for 8 yards (29-K.Fuller).</t>
  </si>
  <si>
    <t>(13:35) (Shotgun) 4-T.Heinicke pass short middle to 17-T.McLaurin to WAS 43 for 18 yards (23-L.Ryan).</t>
  </si>
  <si>
    <t>(12:53) 24-A.Gibson right end to WAS 46 for 3 yards (55-R.Ragland, 54-B.Martinez).</t>
  </si>
  <si>
    <t>(12:15) (Shotgun) 4-T.Heinicke pass short right to 17-T.McLaurin to NYG 45 for 9 yards (21-J.Peppers).</t>
  </si>
  <si>
    <t>(11:54) (No Huddle, Shotgun) 4-T.Heinicke pass short left to 13-A.Humphries to NYG 45 for no gain (30-D.Holmes).</t>
  </si>
  <si>
    <t>(11:26) (No Huddle, Shotgun) 4-T.Heinicke pass short left to 13-A.Humphries to NYG 42 for 3 yards (53-O.Ximines).</t>
  </si>
  <si>
    <t>(10:44) (Shotgun) 4-T.Heinicke scrambles left end to NYG 41 for 1 yard (23-L.Ryan). PENALTY on NYG-24-J.Bradberry, Defensive Holding, 5 yards, enforced at NYG 41.</t>
  </si>
  <si>
    <t>(10:25) (Shotgun) 4-T.Heinicke pass short middle to 17-T.McLaurin to NYG 26 for 10 yards (54-B.Martinez).</t>
  </si>
  <si>
    <t>(9:41) (Shotgun) 4-T.Heinicke pass incomplete short left to 2-D.Brown (22-A.Jackson).</t>
  </si>
  <si>
    <t>(9:36) (Shotgun) 4-T.Heinicke pass incomplete deep right to 2-D.Brown.</t>
  </si>
  <si>
    <t>(9:31) (Shotgun) 4-T.Heinicke pass short right to 13-A.Humphries to NYG 19 for 7 yards (30-D.Holmes).</t>
  </si>
  <si>
    <t>(8:46) 8-D.Jones pass deep right to 3-S.Shepard to NYG 46 for 21 yards (29-K.Fuller).</t>
  </si>
  <si>
    <t>(8:11) (No Huddle, Shotgun) 26-S.Barkley left guard to WAS 47 for 7 yards (93-J.Allen).</t>
  </si>
  <si>
    <t>(7:43) (No Huddle, Shotgun) 8-D.Jones left guard to WAS 45 for 2 yards (52-J.Davis; 55-C.Holcomb).</t>
  </si>
  <si>
    <t>(7:01) 39-E.Penny right guard to WAS 43 for 2 yards (52-J.Davis).</t>
  </si>
  <si>
    <t>(6:25) (No Huddle, Shotgun) 8-D.Jones pass incomplete deep middle to 86-D.Slayton [98-M.Ioannidis].</t>
  </si>
  <si>
    <t>(6:18) (Shotgun) 26-S.Barkley up the middle to WAS 38 for 5 yards (55-C.Holcomb).</t>
  </si>
  <si>
    <t>(5:36) (Shotgun) 8-D.Jones scrambles left end to WAS 37 for 11 yards (26-L.Collins).</t>
  </si>
  <si>
    <t>(4:50) (Shotgun) 4-T.Heinicke pass deep right to 41-J.McKissic pushed ob at NYG 19 for 56 yards (29-X.McKinney).</t>
  </si>
  <si>
    <t>(4:41) (Shotgun) 4-T.Heinicke pass deep right to 83-R.Seals-Jones for 19 yards, TOUCHDOWN.</t>
  </si>
  <si>
    <t>R.Seals-Jones</t>
  </si>
  <si>
    <t>(4:33) (Shotgun) 8-D.Jones pass incomplete short left to 19-K.Golladay (23-W.Jackson).</t>
  </si>
  <si>
    <t>(4:28) (No Huddle, Shotgun) 8-D.Jones pass short middle to 80-K.Rudolph to NYG 38 for 13 yards (20-B.McCain).</t>
  </si>
  <si>
    <t>(4:01) (No Huddle, Shotgun) 26-S.Barkley right tackle to NYG 39 for 1 yard (93-J.Allen).</t>
  </si>
  <si>
    <t>(3:32) (No Huddle, Shotgun) 8-D.Jones pass incomplete short right to 86-D.Slayton (25-B.St-Juste).</t>
  </si>
  <si>
    <t>(3:27) (No Huddle, Shotgun) 8-D.Jones pass incomplete short right to 86-D.Slayton.</t>
  </si>
  <si>
    <t>(3:13) (Shotgun) 24-A.Gibson right end to WAS 19 for 11 yards (54-B.Martinez; 29-X.McKinney).</t>
  </si>
  <si>
    <t>(2:26) 24-A.Gibson right end to WAS 22 for 3 yards (99-L.Williams).</t>
  </si>
  <si>
    <t>(2:22) (Shotgun) 4-T.Heinicke pass short right intended for 17-T.McLaurin INTERCEPTED by 24-J.Bradberry at WAS 25. 24-J.Bradberry to WAS 20 for 5 yards (17-T.McLaurin).</t>
  </si>
  <si>
    <t>(2:16) 26-S.Barkley right guard to WAS 19 for 1 yard (52-J.Davis).</t>
  </si>
  <si>
    <t>(2:12) 26-S.Barkley right guard to WAS 17 for 2 yards (29-K.Fuller; 55-C.Holcomb).</t>
  </si>
  <si>
    <t>(2:09) (Shotgun) 8-D.Jones pass incomplete short middle to 3-S.Shepard.</t>
  </si>
  <si>
    <t>(2:00) (Shotgun) 4-T.Heinicke pass short left to 41-J.McKissic to WAS 27 for 2 yards (21-J.Peppers).</t>
  </si>
  <si>
    <t>(1:41) (No Huddle, Shotgun) 4-T.Heinicke pass incomplete short right to 13-A.Humphries.</t>
  </si>
  <si>
    <t>(1:36) (Shotgun) 4-T.Heinicke pass short right to 41-J.McKissic to WAS 34 for 7 yards (30-D.Holmes).</t>
  </si>
  <si>
    <t>(1:16) (No Huddle, Shotgun) 41-J.McKissic right guard to WAS 38 for 4 yards (53-O.Ximines; 54-B.Martinez).</t>
  </si>
  <si>
    <t>(:59) (No Huddle, Shotgun) 4-T.Heinicke pass short right to 82-L.Thomas to WAS 47 for 9 yards (22-A.Jackson; 23-L.Ryan).</t>
  </si>
  <si>
    <t>(:39) (Shotgun) 4-T.Heinicke pass incomplete short right to 41-J.McKissic (21-J.Peppers).</t>
  </si>
  <si>
    <t>(:34) (Shotgun) 4-T.Heinicke pass short right to 2-D.Brown to NYG 43 for 5 yards (22-A.Jackson).</t>
  </si>
  <si>
    <t>(:28) (Shotgun) 4-T.Heinicke pass short right to 13-A.Humphries pushed ob at NYG 36 for 7 yards (30-D.Holmes).</t>
  </si>
  <si>
    <t>(:24) (Shotgun) 4-T.Heinicke pass short right to 17-T.McLaurin to NYG 30 for 6 yards (24-J.Bradberry). The Replay Official reviewed the pass completion ruling, and the play was Upheld. The ruling on the field stands.</t>
  </si>
  <si>
    <t>(15:00) 25-E.Mitchell up the middle to SF 21 for -4 yards (97-J.Hargrave).</t>
  </si>
  <si>
    <t>(14:25) 10-J.Garoppolo pass incomplete short left to 44-K.Juszczyk.</t>
  </si>
  <si>
    <t>(14:21) (Shotgun) 10-J.Garoppolo pass short middle to 19-D.Samuel to SF 31 for 10 yards (50-E.Wilson, 28-A.Harris).</t>
  </si>
  <si>
    <t>(13:28) (Shotgun) 26-M.Sanders right tackle to PHI 34 for 2 yards (93-D.Jones).</t>
  </si>
  <si>
    <t>(12:53) 26-M.Sanders left end to PHI 36 for 2 yards (54-F.Warner).</t>
  </si>
  <si>
    <t>(12:12) (Shotgun) 1-J.Hurts pass incomplete short left to 6-D.Smith. PENALTY on SF-26-J.Norman, Defensive Pass Interference, 10 yards, enforced at PHI 36 - No Play.</t>
  </si>
  <si>
    <t>(12:07) 1-J.Hurts pass incomplete deep middle to 6-D.Smith (3-J.Tartt).</t>
  </si>
  <si>
    <t>(11:58) (Shotgun) 1-J.Hurts pass short left to 18-J.Reagor to 50 for 4 yards (26-J.Norman).</t>
  </si>
  <si>
    <t>(11:15) (Shotgun) 26-M.Sanders left guard to 50 for no gain (91-A.Armstead; 54-F.Warner).</t>
  </si>
  <si>
    <t>(10:30) 25-E.Mitchell right tackle to SF 19 for -1 yards (97-J.Hargrave).</t>
  </si>
  <si>
    <t>(9:49) 10-J.Garoppolo pass incomplete short left to 19-D.Samuel.</t>
  </si>
  <si>
    <t>(9:43) (Shotgun) 10-J.Garoppolo pass incomplete short left to 6-M.Sanu [97-J.Hargrave].</t>
  </si>
  <si>
    <t>(9:28) (Shotgun) 1-J.Hurts pass short left to 6-D.Smith to PHI 32 for 11 yards (24-K.Williams).</t>
  </si>
  <si>
    <t>(8:54) (No Huddle, Shotgun) 26-M.Sanders left tackle to PHI 37 for 5 yards (3-J.Tartt; 99-J.Kinlaw).</t>
  </si>
  <si>
    <t>(8:22) (No Huddle, Shotgun) 1-J.Hurts pass short left to 26-M.Sanders to PHI 41 for 4 yards (51-A.Al-Shaair; 26-J.Norman).</t>
  </si>
  <si>
    <t>(7:44) (Shotgun) 26-M.Sanders right end ran ob at SF 49 for 10 yards (24-K.Williams).</t>
  </si>
  <si>
    <t>(7:20) (No Huddle, Shotgun) 14-K.Gainwell up the middle to SF 44 for 5 yards (56-S.Ebukam).</t>
  </si>
  <si>
    <t>(7:01) (No Huddle, Shotgun) 14-K.Gainwell right guard to SF 42 for 2 yards (95-K.Street; 54-F.Warner).</t>
  </si>
  <si>
    <t>(6:21) (Shotgun) 1-J.Hurts pass short left to 14-K.Gainwell to SF 33 for 9 yards (51-A.Al-Shaair).</t>
  </si>
  <si>
    <t>(5:57) (No Huddle, Shotgun) 14-K.Gainwell up the middle to SF 27 for 6 yards (97-N.Bosa; 51-A.Al-Shaair). SF-90-K.Givens was injured during the play.</t>
  </si>
  <si>
    <t>(5:31) (Shotgun) 1-J.Hurts pass short right to 18-J.Reagor to SF 26 for 1 yard (38-D.Lenoir; 1-J.Ward).</t>
  </si>
  <si>
    <t>(4:55) (Shotgun) 1-J.Hurts pass incomplete deep left to 6-D.Smith (38-D.Lenoir).</t>
  </si>
  <si>
    <t>(4:45) (Shotgun) 10-J.Garoppolo pass short left to 85-G.Kittle to SF 26 for 1 yard (49-A.Singleton).</t>
  </si>
  <si>
    <t>(4:05) 10-J.Garoppolo pass incomplete deep right to 11-B.Aiyuk [94-J.Sweat].</t>
  </si>
  <si>
    <t>B.Aiyuk</t>
  </si>
  <si>
    <t>(4:00) (Shotgun) 10-J.Garoppolo pass short left to 23-J.Hasty to SF 34 for 8 yards (91-F.Cox).</t>
  </si>
  <si>
    <t>(3:19) (Shotgun) 26-M.Sanders left guard to PHI 23 for 6 yards (93-D.Jones).</t>
  </si>
  <si>
    <t>(2:43) (Shotgun) 1-J.Hurts pass incomplete short right to 26-M.Sanders.</t>
  </si>
  <si>
    <t>(2:39) (Shotgun) 1-J.Hurts scrambles right end ran ob at PHI 35 for 12 yards (3-J.Tartt).</t>
  </si>
  <si>
    <t>(2:05) (Shotgun) 1-J.Hurts pass short right to 6-D.Smith to PHI 40 for 5 yards (38-D.Lenoir).</t>
  </si>
  <si>
    <t>(1:23) 14-K.Gainwell left tackle to PHI 38 for -2 yards (95-K.Street).</t>
  </si>
  <si>
    <t>(:39) (Shotgun) 1-J.Hurts pass deep right to 16-Q.Watkins to SF 36 for 26 yards (1-J.Ward; 3-J.Tartt). Penalty on SF-24-K.Williams, Illegal Contact, declined.</t>
  </si>
  <si>
    <t>(:10) (Shotgun) 1-J.Hurts pass deep right to 18-J.Reagor for 36 yards, TOUCHDOWN. The Replay Official reviewed the score ruling, and the play was REVERSED. (Shotgun) 1-J.Hurts pass incomplete deep right to 18-J.Reagor. PENALTY on PHI-18-J.Reagor, Ineligible Downfield Pass, 0 yards, enforced at SF 36.</t>
  </si>
  <si>
    <t>(:04) (Shotgun) 26-M.Sanders left guard to SF 27 for 9 yards (98-A.Key).</t>
  </si>
  <si>
    <t>(15:00) 26-M.Sanders up the middle to SF 29 for -2 yards (93-D.Jones). PHI-79-B.Brooks was injured during the play. His return is Questionable.</t>
  </si>
  <si>
    <t>(14:07) 25-E.Mitchell right end to SF 30 for 3 yards (49-A.Singleton; 50-E.Wilson).</t>
  </si>
  <si>
    <t>(13:22) 10-J.Garoppolo pass short left to 44-K.Juszczyk to SF 37 for 7 yards (28-A.Harris).</t>
  </si>
  <si>
    <t>(12:38) 10-J.Garoppolo pass short left to 85-G.Kittle to SF 43 for 6 yards (3-S.Nelson).</t>
  </si>
  <si>
    <t>(11:58) 25-E.Mitchell right end to SF 46 for 3 yards (49-A.Singleton; 50-E.Wilson).</t>
  </si>
  <si>
    <t>(11:19) 25-E.Mitchell up the middle to SF 46 for no gain (58-G.Avery; 50-E.Wilson).</t>
  </si>
  <si>
    <t>(10:43) 10-J.Garoppolo up the middle to SF 48 for 2 yards (98-H.Ridgeway).</t>
  </si>
  <si>
    <t>(9:57) (Shotgun) 10-J.Garoppolo pass incomplete short left to 81-T.Sherfield.</t>
  </si>
  <si>
    <t>(9:54) (Shotgun) 10-J.Garoppolo pass short right to 25-E.Mitchell to PHI 41 for 11 yards (50-E.Wilson).</t>
  </si>
  <si>
    <t>(9:21) 25-E.Mitchell up the middle to PHI 44 for -3 yards (98-H.Ridgeway, 90-R.Kerrigan). PENALTY on SF-6-M.Sanu, Illegal Crackback, 15 yards, enforced at PHI 41 - No Play.</t>
  </si>
  <si>
    <t>(8:53) 10-J.Garoppolo pass incomplete deep right to 81-T.Sherfield.</t>
  </si>
  <si>
    <t>(8:47) 10-J.Garoppolo pass deep left to 19-D.Samuel to PHI 39 for 17 yards (22-M.Epps).</t>
  </si>
  <si>
    <t>(8:03) (Shotgun) 19-D.Samuel right end to PHI 38 for 1 yard (50-E.Wilson, 97-J.Hargrave).</t>
  </si>
  <si>
    <t>(7:12) (Shotgun) 1-J.Hurts pass deep right to 16-Q.Watkins to SF 6 for 91 yards (38-D.Lenoir).</t>
  </si>
  <si>
    <t>(6:03) (Shotgun) 1-J.Hurts pass incomplete short right to 14-K.Gainwell (98-A.Key).</t>
  </si>
  <si>
    <t>(5:59) (Shotgun) 1-J.Hurts pass incomplete short left to 6-D.Smith. PENALTY on SF-26-J.Norman, Defensive Pass Interference, 10 yards, enforced at SF 11 - No Play.</t>
  </si>
  <si>
    <t>(5:54) 1-J.Hurts pass incomplete short right to 86-Z.Ertz.</t>
  </si>
  <si>
    <t>(5:48) 26-M.Sanders right end to SF 4 for -3 yards (54-F.Warner).</t>
  </si>
  <si>
    <t>(5:03) (Shotgun) 1-J.Hurts right end pushed ob at SF 3 for 1 yard (1-J.Ward).</t>
  </si>
  <si>
    <t>(4:28) (Shotgun) 84-G.Ward pass incomplete short right to 1-J.Hurts.</t>
  </si>
  <si>
    <t>(4:20) 44-K.Juszczyk up the middle to SF 5 for 2 yards (58-G.Avery; 28-A.Harris).</t>
  </si>
  <si>
    <t>(3:50) 25-E.Mitchell left guard to SF 10 for 5 yards (57-T.Edwards; 58-G.Avery).</t>
  </si>
  <si>
    <t>(3:05) (Shotgun) 10-J.Garoppolo pass short left to 19-D.Samuel to SF 15 for 5 yards (3-S.Nelson).</t>
  </si>
  <si>
    <t>(2:27) (Shotgun) 25-E.Mitchell right guard to SF 17 for 2 yards (28-A.Harris; 48-P.Johnson).</t>
  </si>
  <si>
    <t>(2:00) (Shotgun) 10-J.Garoppolo pass short right to 85-G.Kittle pushed ob at SF 25 for 8 yards (42-K.Wallace). PHI-55-B.Graham was injured during the play. He is Out.</t>
  </si>
  <si>
    <t>(1:51) (Shotgun) 10-J.Garoppolo pass short left to 23-J.Hasty to SF 30 for 5 yards (28-A.Harris).</t>
  </si>
  <si>
    <t>(1:16) (Shotgun) 10-J.Garoppolo pass short middle to 23-J.Hasty to SF 36 for 6 yards (49-A.Singleton; 50-E.Wilson).</t>
  </si>
  <si>
    <t>(:54) (No Huddle, Shotgun) 10-J.Garoppolo scrambles right end to SF 43 for 7 yards (50-E.Wilson).</t>
  </si>
  <si>
    <t>(:34) (No Huddle, Shotgun) 10-J.Garoppolo pass short right to 23-J.Hasty pushed ob at SF 45 for 2 yards (49-A.Singleton).</t>
  </si>
  <si>
    <t>(:28) 10-J.Garoppolo up the middle to SF 49 for 4 yards (50-E.Wilson; 48-P.Johnson).</t>
  </si>
  <si>
    <t>(:25) (Shotgun) 10-J.Garoppolo pass short middle to 19-D.Samuel pushed ob at PHI 11 for 40 yards (2-D.Slay).</t>
  </si>
  <si>
    <t>(:17) (Shotgun) 10-J.Garoppolo pass short left to 15-J.Jennings for 11 yards, TOUCHDOWN.</t>
  </si>
  <si>
    <t>J.Jennings</t>
  </si>
  <si>
    <t>(:12) 1-J.Hurts kneels to PHI 24 for -1 yards.</t>
  </si>
  <si>
    <t>(15:00) 26-M.Sanders left tackle to PHI 32 for 7 yards (36-M.Harris).</t>
  </si>
  <si>
    <t>(13:51) (Shotgun) 1-J.Hurts pass incomplete deep right to 6-D.Smith (38-D.Lenoir).</t>
  </si>
  <si>
    <t>(13:31) 25-E.Mitchell left end to SF 36 for 5 yards (57-T.Edwards).</t>
  </si>
  <si>
    <t>(12:53) (Shotgun) 10-J.Garoppolo pass short left to 81-T.Sherfield to SF 45 for 9 yards (49-A.Singleton).</t>
  </si>
  <si>
    <t>(12:21) 25-E.Mitchell up the middle to SF 47 for 2 yards (97-J.Hargrave; 96-D.Barnett).</t>
  </si>
  <si>
    <t>(11:39) 10-J.Garoppolo scrambles right end to SF 49 for 2 yards (58-G.Avery).</t>
  </si>
  <si>
    <t>(10:54) 10-J.Garoppolo pass short right to 85-G.Kittle to PHI 47 for 4 yards (50-E.Wilson, 29-A.Maddox). FUMBLES (29-A.Maddox), recovered by SF-50-A.Mack at PHI 49.</t>
  </si>
  <si>
    <t>(10:06) (Shotgun) 10-J.Garoppolo pass incomplete short left to 19-D.Samuel (3-S.Nelson).</t>
  </si>
  <si>
    <t>(9:51) (Shotgun) 1-J.Hurts left end to PHI 16 for 9 yards (1-J.Ward).</t>
  </si>
  <si>
    <t>(9:26) (No Huddle, Shotgun) 26-M.Sanders up the middle to PHI 23 for 7 yards (91-A.Armstead; 95-K.Street).</t>
  </si>
  <si>
    <t>(8:54) (No Huddle, Shotgun) 26-M.Sanders right tackle to PHI 29 for 6 yards (3-J.Tartt).</t>
  </si>
  <si>
    <t>(8:29) (No Huddle, Shotgun) 26-M.Sanders up the middle to PHI 35 for 6 yards (51-A.Al-Shaair; 95-K.Street).</t>
  </si>
  <si>
    <t>(7:54) (No Huddle, Shotgun) 1-J.Hurts scrambles right end ran ob at PHI 48 for 13 yards (38-D.Lenoir).</t>
  </si>
  <si>
    <t>(7:27) (No Huddle, Shotgun) 1-J.Hurts right end pushed ob at SF 49 for 3 yards (54-F.Warner).</t>
  </si>
  <si>
    <t>(6:55) (No Huddle, Shotgun) 14-K.Gainwell right tackle to SF 46 for 3 yards (93-D.Jones).</t>
  </si>
  <si>
    <t>(6:14) (Shotgun) 1-J.Hurts pass short right to 86-Z.Ertz to SF 40 for 6 yards (51-A.Al-Shaair).</t>
  </si>
  <si>
    <t>(5:46) (No Huddle, Shotgun) 14-K.Gainwell right guard to SF 40 for no gain (56-S.Ebukam).</t>
  </si>
  <si>
    <t>(5:10) (No Huddle, Shotgun) 1-J.Hurts pass incomplete deep right to 6-D.Smith.</t>
  </si>
  <si>
    <t>(5:04) (Shotgun) 1-J.Hurts pass incomplete short right to 18-J.Reagor [98-A.Key].</t>
  </si>
  <si>
    <t>(4:51) 10-J.Garoppolo pass short left to 19-D.Samuel to SF 14 for 6 yards (93-M.Williams; 28-A.Harris).</t>
  </si>
  <si>
    <t>(4:14) 25-E.Mitchell right end to SF 24 for 10 yards (52-D.Taylor; 22-M.Epps).</t>
  </si>
  <si>
    <t>(3:34) 25-E.Mitchell left end to SF 26 for 2 yards (58-G.Avery).</t>
  </si>
  <si>
    <t>(2:56) (Shotgun) 10-J.Garoppolo pass short right to 15-J.Jennings to SF 32 for 6 yards (93-M.Williams).</t>
  </si>
  <si>
    <t>(2:13) (Shotgun) 10-J.Garoppolo pass short right to 11-B.Aiyuk to SF 38 for 6 yards (2-D.Slay).</t>
  </si>
  <si>
    <t>(1:28) 25-E.Mitchell left end to SF 41 for 3 yards (96-D.Barnett).</t>
  </si>
  <si>
    <t>(:47) 10-J.Garoppolo pass short right to 25-E.Mitchell to SF 41 for no gain (97-J.Hargrave; 52-D.Taylor).</t>
  </si>
  <si>
    <t>(15:00) (Shotgun) 10-J.Garoppolo pass short middle to 19-D.Samuel to PHI 44 for 15 yards (58-G.Avery; 28-A.Harris).</t>
  </si>
  <si>
    <t>(14:26) (Shotgun) 25-E.Mitchell right tackle to PHI 42 for 2 yards (91-F.Cox).</t>
  </si>
  <si>
    <t>(13:48) (Shotgun) 19-D.Samuel left end pushed ob at PHI 35 for 7 yards (28-A.Harris; 96-D.Barnett).</t>
  </si>
  <si>
    <t>(13:09) 10-J.Garoppolo scrambles left end to PHI 31 for 4 yards (58-G.Avery). PENALTY on PHI-91-F.Cox, Illegal Use of Hands, 5 yards, enforced at PHI 31.</t>
  </si>
  <si>
    <t>(12:33) 23-J.Hasty right end ran ob at PHI 5 for 21 yards (2-D.Slay).</t>
  </si>
  <si>
    <t>(11:52) 23-J.Hasty up the middle to PHI 3 for 2 yards (28-A.Harris; 91-F.Cox).</t>
  </si>
  <si>
    <t>(11:12) 10-J.Garoppolo pass incomplete short middle to 23-J.Hasty.</t>
  </si>
  <si>
    <t>(11:09) (Shotgun) 10-J.Garoppolo pass incomplete short left to 6-M.Sanu. PENALTY on PHI-28-A.Harris, Defensive Pass Interference, 2 yards, enforced at PHI 3 - No Play.</t>
  </si>
  <si>
    <t>(11:04) 25-E.Mitchell left guard for 1 yard, TOUCHDOWN. The Replay Official reviewed the score ruling, and the play was REVERSED. 25-E.Mitchell left tackle to PHI 1 for no gain (97-J.Hargrave; 57-T.Edwards).</t>
  </si>
  <si>
    <t>(10:55) 10-J.Garoppolo up the middle for 1 yard, TOUCHDOWN.</t>
  </si>
  <si>
    <t>(10:47) (Shotgun) 1-J.Hurts pass incomplete deep right to 18-J.Reagor (1-J.Ward).</t>
  </si>
  <si>
    <t>(10:41) (Shotgun) 1-J.Hurts pass short left to 88-D.Goedert to PHI 30 for 10 yards (56-S.Ebukam; 3-J.Tartt).</t>
  </si>
  <si>
    <t>(10:02) (Shotgun) 1-J.Hurts pass incomplete short right to 6-D.Smith (38-D.Lenoir).</t>
  </si>
  <si>
    <t>(9:50) (Shotgun) 1-J.Hurts scrambles right end to PHI 38 for 8 yards (1-J.Ward).</t>
  </si>
  <si>
    <t>(8:17) 23-J.Hasty up the middle to SF 23 for 3 yards (57-T.Edwards).</t>
  </si>
  <si>
    <t>(7:34) 23-J.Hasty right end to SF 32 for 9 yards (57-T.Edwards; 49-A.Singleton).</t>
  </si>
  <si>
    <t>(6:46) 23-J.Hasty right guard to SF 35 for 3 yards (49-A.Singleton; 97-J.Hargrave).</t>
  </si>
  <si>
    <t>(6:01) 10-J.Garoppolo FUMBLES (Aborted) at SF 27, touched at SF 31, ball out of bounds at SF 27. PENALTY on PHI-96-D.Barnett, Unnecessary Roughness, 15 yards, enforced at SF 27.</t>
  </si>
  <si>
    <t>(5:45) 28-T.Sermon left end to 50 for 8 yards (42-K.Wallace). PENALTY on PHI-42-K.Wallace, Unnecessary Roughness, 15 yards, enforced at 50.</t>
  </si>
  <si>
    <t>T.Sermon</t>
  </si>
  <si>
    <t>(5:30) 49-T.Cannon right guard to PHI 36 for -1 yards (28-A.Harris; 49-A.Singleton).</t>
  </si>
  <si>
    <t>(5:26) 25-E.Mitchell up the middle to PHI 28 for 8 yards (42-K.Wallace).</t>
  </si>
  <si>
    <t>(5:20) 25-E.Mitchell up the middle to PHI 27 for 1 yard (57-T.Edwards).</t>
  </si>
  <si>
    <t>(5:07) (Shotgun) 1-J.Hurts pass short left to 14-K.Gainwell to PHI 34 for 9 yards (54-F.Warner).</t>
  </si>
  <si>
    <t>(4:45) (No Huddle, Shotgun) 1-J.Hurts scrambles right end ran ob at PHI 43 for 9 yards (38-D.Lenoir).</t>
  </si>
  <si>
    <t>(4:38) (Shotgun) 1-J.Hurts scrambles right end ran ob at SF 30 for 27 yards (1-J.Ward). PENALTY on SF-1-J.Ward, Unnecessary Roughness, 15 yards, enforced at SF 30.</t>
  </si>
  <si>
    <t>(4:30) (Shotgun) 1-J.Hurts pass short right to 88-D.Goedert to SF 1 for 14 yards (54-F.Warner).</t>
  </si>
  <si>
    <t>(4:06) (No Huddle) 1-J.Hurts up the middle for 1 yard, TOUCHDOWN. Penalty on SF-55-D.Ford, Defensive Offside, declined.</t>
  </si>
  <si>
    <t>TWO-POINT CONVERSION ATTEMPT. 14-K.Gainwell rushes right end. ATTEMPT SUCCEEDS.</t>
  </si>
  <si>
    <t>(3:58) 25-E.Mitchell up the middle to SF 15 for 1 yard (91-F.Cox).</t>
  </si>
  <si>
    <t>(3:13) (Shotgun) 10-J.Garoppolo pass short right to 44-K.Juszczyk to SF 23 for 8 yards (49-A.Singleton). SF-44-K.Juszczyk was injured during the play.</t>
  </si>
  <si>
    <t>(2:30) 10-J.Garoppolo up the middle to SF 26 for 3 yards (49-A.Singleton).</t>
  </si>
  <si>
    <t>(2:00) 10-J.Garoppolo kneels to SF 25 for -1 yards.</t>
  </si>
  <si>
    <t>(1:19) 10-J.Garoppolo kneels to SF 24 for -1 yards.</t>
  </si>
  <si>
    <t>(:38) 10-J.Garoppolo kneels to SF 23 for -1 yards.</t>
  </si>
  <si>
    <t>(15:00) 32-C.Carson left tackle to SEA 27 for 2 yards (48-B.Dupree).</t>
  </si>
  <si>
    <t>(14:33) (No Huddle, Shotgun) 3-R.Wilson pass incomplete short left to 14-D.Metcalf.</t>
  </si>
  <si>
    <t>(14:23) (Shotgun) 3-R.Wilson scrambles right end pushed ob at SEA 34 for 7 yards (96-D.Autry).</t>
  </si>
  <si>
    <t>(13:40) 22-D.Henry right guard to TEN 21 for 1 yard (97-P.Ford; 6-Q.Diggs).</t>
  </si>
  <si>
    <t>(13:01) 22-D.Henry right tackle to TEN 19 for -2 yards (97-P.Ford).</t>
  </si>
  <si>
    <t>(12:21) (No Huddle, Shotgun) 17-R.Tannehill pass short middle to 80-C.Rogers to TEN 29 for 10 yards (54-B.Wagner).</t>
  </si>
  <si>
    <t>(11:23) 3-R.Wilson pass deep left to 16-T.Lockett to TEN 19 for 51 yards (30-B.McDougald).</t>
  </si>
  <si>
    <t>(10:53) (No Huddle) 32-C.Carson up the middle to TEN 14 for 5 yards (31-K.Byard).</t>
  </si>
  <si>
    <t>(10:21) 32-C.Carson up the middle to TEN 13 for 1 yard (58-H.Landry; 93-T.Tart).</t>
  </si>
  <si>
    <t>(9:38) (Shotgun) 3-R.Wilson pass incomplete short right to 16-T.Lockett.</t>
  </si>
  <si>
    <t>(9:21) 17-R.Tannehill pass short right to 15-N.Westbrook-Ikhine to TEN 21 for 6 yards (10-B.Mayowa, 2-D.Reed).</t>
  </si>
  <si>
    <t>(8:39) 22-D.Henry right tackle to TEN 23 for 2 yards (51-K.Hyder).</t>
  </si>
  <si>
    <t>(7:38) 17-R.Tannehill pass incomplete deep left to 11-A.Brown.</t>
  </si>
  <si>
    <t>(7:32) 22-D.Henry right guard to TEN 35 for 7 yards (6-Q.Diggs; 28-U.Amadi).</t>
  </si>
  <si>
    <t>(6:50) (Shotgun) 17-R.Tannehill pass short right to 89-T.Hudson to TEN 49 for 14 yards (2-D.Reed).</t>
  </si>
  <si>
    <t>T.Hudson</t>
  </si>
  <si>
    <t>(6:13) 17-R.Tannehill pass short middle to 11-A.Brown to SEA 38 for 13 yards (6-Q.Diggs).</t>
  </si>
  <si>
    <t>(5:32) 22-D.Henry left end to SEA 38 for no gain (99-A.Woods, 33-J.Adams).</t>
  </si>
  <si>
    <t>(4:47) (Shotgun) 17-R.Tannehill pass short right to 87-G.Swaim to SEA 33 for 5 yards (33-J.Adams) [54-B.Wagner].</t>
  </si>
  <si>
    <t>(4:09) (No Huddle, Shotgun) 17-R.Tannehill pass deep left to 2-J.Jones to SEA 16 for 17 yards (21-T.Flowers).</t>
  </si>
  <si>
    <t>(3:37) 22-D.Henry right guard to SEA 15 for 1 yard (56-J.Brooks, 92-R.Nkemdiche).</t>
  </si>
  <si>
    <t>(3:01) (No Huddle, Shotgun) 17-R.Tannehill pass incomplete short right to 80-C.Rogers [91-L.Collier].</t>
  </si>
  <si>
    <t>(2:55) (No Huddle, Shotgun) 17-R.Tannehill pass incomplete short left to 11-A.Brown.</t>
  </si>
  <si>
    <t>(2:45) 32-C.Carson right end to SEA 25 for no gain (24-E.Molden; 54-R.Evans).</t>
  </si>
  <si>
    <t>(2:16) (No Huddle, Shotgun) 3-R.Wilson pass short right to 14-D.Metcalf to SEA 29 for 4 yards (58-H.Landry).</t>
  </si>
  <si>
    <t>(1:30) (Shotgun) 3-R.Wilson pass short right to 18-F.Swain to SEA 38 for 9 yards (20-J.Jenkins; 29-D.Cruikshank).</t>
  </si>
  <si>
    <t>(:50) 32-C.Carson up the middle to SEA 40 for 2 yards (58-H.Landry).</t>
  </si>
  <si>
    <t>(:10) (Shotgun) 3-R.Wilson pass short right to 14-D.Metcalf to SEA 44 for 4 yards (20-J.Jenkins).</t>
  </si>
  <si>
    <t>(15:00) (Shotgun) 3-R.Wilson pass incomplete short right to 14-D.Metcalf (20-J.Jenkins).</t>
  </si>
  <si>
    <t>(13:58) (Shotgun) 3-R.Wilson pass short left to 18-F.Swain pushed ob at TEN 45 for 5 yards (58-H.Landry; 51-D.Long). Penalty on SEA-14-D.Metcalf, Offensive Holding, declined.</t>
  </si>
  <si>
    <t>(12:47) 22-D.Henry up the middle to TEN 24 for 4 yards (99-A.Woods).</t>
  </si>
  <si>
    <t>(12:10) 17-R.Tannehill pass deep middle to 2-J.Jones to SEA 25 for 51 yards (21-T.Flowers).</t>
  </si>
  <si>
    <t>(11:27) (No Huddle) 17-R.Tannehill pass short right to 2-J.Jones to SEA 10 for 15 yards (54-B.Wagner).</t>
  </si>
  <si>
    <t>(10:43) 22-D.Henry left guard to SEA 3 for 7 yards (6-Q.Diggs; 54-B.Wagner). PENALTY on TEN-18-J.Reynolds, Illegal Motion, 5 yards, enforced at SEA 10 - No Play.</t>
  </si>
  <si>
    <t>(10:20) (Shotgun) 17-R.Tannehill scrambles right end ran ob at SEA 8 for 7 yards (54-B.Wagner).</t>
  </si>
  <si>
    <t>R.Tannehill</t>
  </si>
  <si>
    <t>(9:46) 22-D.Henry left guard to SEA 5 for 3 yards (10-B.Mayowa, 92-R.Nkemdiche).</t>
  </si>
  <si>
    <t>(8:10) (Shotgun) 3-R.Wilson pass short middle to 14-D.Metcalf to SEA 33 for 16 yards (24-E.Molden; 54-R.Evans).</t>
  </si>
  <si>
    <t>(7:29) 32-C.Carson up the middle to SEA 37 for 4 yards (51-D.Long; 54-R.Evans).</t>
  </si>
  <si>
    <t>(6:47) (Shotgun) 3-R.Wilson pass deep left to 16-T.Lockett for 63 yards, TOUCHDOWN [31-K.Byard].</t>
  </si>
  <si>
    <t>(6:30) 22-D.Henry left guard to TEN 18 for 2 yards (54-B.Wagner, 56-J.Brooks). TEN-76-R.Saffold was injured during the play.</t>
  </si>
  <si>
    <t>(5:48) 32-C.Carson left end pushed ob at TEN 2 for 4 yards (54-R.Evans).</t>
  </si>
  <si>
    <t>(5:24) (No Huddle, Shotgun) 32-C.Carson up the middle for 2 yards, TOUCHDOWN. PENALTY on SEA-66-G.Jackson, Unsportsmanlike Conduct, 15 yards, enforced between downs.</t>
  </si>
  <si>
    <t>(5:12) 22-D.Henry right guard to TEN 35 for 4 yards (33-J.Adams).</t>
  </si>
  <si>
    <t>(4:35) 17-R.Tannehill pass short left to 22-D.Henry to 50 for 15 yards (6-Q.Diggs).</t>
  </si>
  <si>
    <t>(3:51) 17-R.Tannehill pass short left to 2-J.Jones to SEA 31 for 19 yards (21-T.Flowers, 56-J.Brooks).</t>
  </si>
  <si>
    <t>(3:04) 22-D.Henry left tackle to SEA 23 for 8 yards (2-D.Reed, 6-Q.Diggs).</t>
  </si>
  <si>
    <t>(2:24) 17-R.Tannehill pass incomplete deep right to 15-N.Westbrook-Ikhine. PENALTY on SEA-92-R.Nkemdiche, Roughing the Passer, 12 yards, enforced at SEA 23 - No Play.</t>
  </si>
  <si>
    <t>(2:19) 22-D.Henry up the middle to SEA 7 for 4 yards (92-R.Nkemdiche, 54-B.Wagner).</t>
  </si>
  <si>
    <t>(2:00) 22-D.Henry up the middle to SEA 6 for 1 yard (97-P.Ford; 99-A.Woods).</t>
  </si>
  <si>
    <t>(1:15) (Shotgun) 17-R.Tannehill pass short left to 2-J.Jones for 6 yards, TOUCHDOWN [97-P.Ford]. The Replay Official reviewed the pass completion ruling, and the play was REVERSED. (Shotgun) 17-R.Tannehill pass incomplete short left to 2-J.Jones [97-P.Ford].</t>
  </si>
  <si>
    <t>(1:05) (Shotgun) 3-R.Wilson pass short right to 25-T.Homer ran ob at SEA 36 for 11 yards (35-C.Jackson).</t>
  </si>
  <si>
    <t>T.Homer</t>
  </si>
  <si>
    <t>(:59) (No Huddle, Shotgun) 3-R.Wilson pass short right to 16-T.Lockett ran ob at SEA 44 for 8 yards (20-J.Jenkins).</t>
  </si>
  <si>
    <t>(:56) (No Huddle, Shotgun) 3-R.Wilson pass short left to 18-F.Swain ran ob at TEN 44 for 12 yards (35-C.Jackson).</t>
  </si>
  <si>
    <t>(:51) (Shotgun) 3-R.Wilson pass short left to 14-D.Metcalf ran ob at TEN 36 for 8 yards.</t>
  </si>
  <si>
    <t>(:48) (No Huddle, Shotgun) 41-A.Collins up the middle to TEN 11 for 25 yards (30-B.McDougald).</t>
  </si>
  <si>
    <t>A.Collins</t>
  </si>
  <si>
    <t>(:29) (No Huddle, Shotgun) 3-R.Wilson pass incomplete short left to 14-D.Metcalf.</t>
  </si>
  <si>
    <t>(:25) (Shotgun) 3-R.Wilson pass incomplete short right to 16-T.Lockett [92-O.Adeniyi]. PENALTY on TEN-35-C.Jackson, Defensive Pass Interference, 10 yards, enforced at TEN 11 - No Play.</t>
  </si>
  <si>
    <t>(:21) (Shotgun) 32-C.Carson up the middle for 1 yard, TOUCHDOWN.</t>
  </si>
  <si>
    <t>(:12) 17-R.Tannehill kneels to TEN 26 for -1 yards.</t>
  </si>
  <si>
    <t>(14:55) 22-D.Henry right end to TEN 31 for 11 yards (54-B.Wagner, 2-D.Reed).</t>
  </si>
  <si>
    <t>(14:18) 22-D.Henry right guard to TEN 34 for 3 yards (6-Q.Diggs). TEN-76-R.Saffold was injured during the play. His return is Questionable.</t>
  </si>
  <si>
    <t>(13:46) (Shotgun) 17-R.Tannehill pass short middle to 85-M.Pruitt to TEN 40 for 6 yards (54-B.Wagner).</t>
  </si>
  <si>
    <t>M.Pruitt</t>
  </si>
  <si>
    <t>(13:15) (Shotgun) 22-D.Henry up the middle to TEN 44 for 4 yards (33-J.Adams).</t>
  </si>
  <si>
    <t>(12:31) 17-R.Tannehill pass short left to 11-A.Brown to SEA 41 for 15 yards (21-T.Flowers).</t>
  </si>
  <si>
    <t>(11:54) 22-D.Henry right guard to SEA 43 for -2 yards (51-K.Hyder, 99-A.Woods).</t>
  </si>
  <si>
    <t>(11:14) (Shotgun) 17-R.Tannehill pass short middle to 85-M.Pruitt pushed ob at SEA 28 for 15 yards (56-J.Brooks). PENALTY on SEA-56-J.Brooks, Unnecessary Roughness, 14 yards, enforced at SEA 28.</t>
  </si>
  <si>
    <t>(10:50) (Shotgun) 17-R.Tannehill pass incomplete short middle to 85-M.Pruitt (33-J.Adams). PENALTY on SEA-57-C.Barton, Defensive Holding, 5 yards, enforced at SEA 14 - No Play.</t>
  </si>
  <si>
    <t>(10:46) 22-D.Henry right guard for 9 yards, TOUCHDOWN.</t>
  </si>
  <si>
    <t>(10:30) 32-C.Carson right guard to SEA 19 for 8 yards (51-D.Long; 35-C.Jackson).</t>
  </si>
  <si>
    <t>(10:02) (Shotgun) 3-R.Wilson pass short left to 16-T.Lockett to SEA 20 for 1 yard (35-C.Jackson).</t>
  </si>
  <si>
    <t>(9:25) 32-C.Carson left end pushed ob at SEA 21 for 1 yard (29-D.Cruikshank).</t>
  </si>
  <si>
    <t>(8:59) (No Huddle, Shotgun) 3-R.Wilson pass short middle to 14-D.Metcalf to SEA 35 for 14 yards (20-J.Jenkins).</t>
  </si>
  <si>
    <t>(8:26) (No Huddle, Shotgun) 3-R.Wilson pass short right to 16-T.Lockett ran ob at SEA 45 for 10 yards.</t>
  </si>
  <si>
    <t>(7:46) 3-R.Wilson up the middle to SEA 42 for -3 yards (91-L.Murchison).</t>
  </si>
  <si>
    <t>(7:03) 3-R.Wilson pass short right to 16-T.Lockett pushed ob at TEN 47 for 11 yards (20-J.Jenkins).</t>
  </si>
  <si>
    <t>(6:22) 32-C.Carson right tackle to TEN 48 for -1 yards (51-D.Long, 93-T.Tart).</t>
  </si>
  <si>
    <t>(5:41) 22-D.Henry right guard to TEN 10 for 2 yards (99-A.Woods).</t>
  </si>
  <si>
    <t>(4:58) (Shotgun) 17-R.Tannehill pass deep middle to 85-M.Pruitt to TEN 32 for 22 yards (6-Q.Diggs; 33-J.Adams).</t>
  </si>
  <si>
    <t>(4:12) (Shotgun) 17-R.Tannehill pass short left to 22-D.Henry to TEN 44 for 12 yards (54-B.Wagner).</t>
  </si>
  <si>
    <t>(3:36) (Shotgun) 22-D.Henry up the middle to 50 for 6 yards (92-R.Nkemdiche).</t>
  </si>
  <si>
    <t>(3:01) 22-D.Henry right tackle to SEA 43 for 7 yards (6-Q.Diggs, 2-D.Reed).</t>
  </si>
  <si>
    <t>(2:14) 17-R.Tannehill pass incomplete short middle to 11-A.Brown.</t>
  </si>
  <si>
    <t>(2:10) (Shotgun) 17-R.Tannehill pass incomplete short left to 2-J.Jones.</t>
  </si>
  <si>
    <t>(2:05) (No Huddle, Shotgun) 17-R.Tannehill pass short middle to 80-C.Rogers to SEA 31 for 12 yards (54-B.Wagner; 57-C.Barton).</t>
  </si>
  <si>
    <t>(1:26) 22-D.Henry up the middle to SEA 31 for no gain (94-R.Green, 92-R.Nkemdiche).</t>
  </si>
  <si>
    <t>(:44) (Shotgun) 17-R.Tannehill pass short middle to 87-G.Swaim to SEA 26 for 5 yards (54-B.Wagner).</t>
  </si>
  <si>
    <t>(15:00) 3-R.Wilson pass short left to 32-C.Carson pushed ob at SEA 36 for 2 yards (31-K.Byard). PENALTY on SEA-14-D.Metcalf, Offensive Pass Interference, 10 yards, enforced at SEA 34 - No Play. Penalty on SEA-14-D.Metcalf, Offensive Holding, declined.</t>
  </si>
  <si>
    <t>(14:31) (Shotgun) 3-R.Wilson pass short left to 18-F.Swain to SEA 25 for 1 yard (35-C.Jackson).</t>
  </si>
  <si>
    <t>(13:55) (Shotgun) 3-R.Wilson pass short middle to 16-T.Lockett to SEA 32 for 7 yards (51-D.Long).</t>
  </si>
  <si>
    <t>(13:16) (Shotgun) 3-R.Wilson pass deep left to 18-F.Swain for 68 yards, TOUCHDOWN.</t>
  </si>
  <si>
    <t>(13:06) 17-R.Tannehill pass short middle to 11-A.Brown to TEN 40 for 15 yards (6-Q.Diggs, 56-J.Brooks).</t>
  </si>
  <si>
    <t>(12:30) 22-D.Henry left end for 60 yards, TOUCHDOWN.</t>
  </si>
  <si>
    <t>(12:17) 18-F.Swain right end pushed ob at SEA 30 for 5 yards (29-D.Cruikshank).</t>
  </si>
  <si>
    <t>(11:47) 3-R.Wilson pass short left to 81-G.Everett to SEA 33 for 3 yards (31-K.Byard, 20-J.Jenkins).</t>
  </si>
  <si>
    <t>(11:03) (Shotgun) 3-R.Wilson pass incomplete deep left to 14-D.Metcalf (26-K.Fulton).</t>
  </si>
  <si>
    <t>(10:43) 22-D.Henry right tackle to TEN 21 for 3 yards (99-A.Woods).</t>
  </si>
  <si>
    <t>(10:10) 22-D.Henry right tackle to TEN 27 for 6 yards (2-D.Reed).</t>
  </si>
  <si>
    <t>(9:35) (No Huddle) 17-R.Tannehill up the middle to TEN 29 for 2 yards (97-P.Ford).</t>
  </si>
  <si>
    <t>(8:54) 17-R.Tannehill pass incomplete short left to 11-A.Brown.</t>
  </si>
  <si>
    <t>(8:50) (Shotgun) 17-R.Tannehill scrambles right guard to TEN 48 for 19 yards (28-U.Amadi).</t>
  </si>
  <si>
    <t>(8:08) (Shotgun) 17-R.Tannehill pass incomplete deep right to 11-A.Brown. PENALTY on SEA-2-D.Reed, Taunting, 15 yards, enforced at TEN 48.</t>
  </si>
  <si>
    <t>(8:00) 22-D.Henry right tackle to SEA 37 for no gain (10-B.Mayowa, 94-R.Green).</t>
  </si>
  <si>
    <t>(6:34) (Shotgun) 17-R.Tannehill pass short right to 2-J.Jones to SEA 29 for 16 yards (2-D.Reed, 33-J.Adams).</t>
  </si>
  <si>
    <t>(5:52) (No Huddle, Shotgun) 17-R.Tannehill pass incomplete short right to 89-T.Hudson [51-K.Hyder].</t>
  </si>
  <si>
    <t>(5:46) Ball officially placed at the SEA 30 to start next drive. (Shotgun) 32-C.Carson right tackle to SEA 32 for 2 yards (58-H.Landry, 51-D.Long).</t>
  </si>
  <si>
    <t>(5:12) (Shotgun) 3-R.Wilson pass incomplete short right to 16-T.Lockett.</t>
  </si>
  <si>
    <t>(5:08) (Shotgun) 3-R.Wilson pass short left to 14-D.Metcalf to SEA 39 for 7 yards (58-H.Landry; 31-K.Byard).</t>
  </si>
  <si>
    <t>(4:13) 22-D.Henry right guard to TEN 37 for 5 yards (10-B.Mayowa; 56-J.Brooks). PENALTY on TEN-60-B.Jones, Offensive Holding, 10 yards, enforced at TEN 32 - No Play.</t>
  </si>
  <si>
    <t>(4:08) (Shotgun) 17-R.Tannehill pass short right to 2-J.Jones to TEN 32 for 10 yards (2-D.Reed; 56-J.Brooks).</t>
  </si>
  <si>
    <t>(3:40) (No Huddle, Shotgun) 17-R.Tannehill pass short left to 22-D.Henry to TEN 46 for 14 yards (54-B.Wagner).</t>
  </si>
  <si>
    <t>(3:08) (No Huddle, Shotgun) 17-R.Tannehill pass short middle to 22-D.Henry to 50 for 4 yards (54-B.Wagner).</t>
  </si>
  <si>
    <t>(2:42) (No Huddle, Shotgun) 17-R.Tannehill pass short middle to 28-J.McNichols to SEA 41 for 9 yards (54-B.Wagner).</t>
  </si>
  <si>
    <t>(2:21) (No Huddle, Shotgun) 28-J.McNichols right guard to SEA 38 for 3 yards (51-K.Hyder).</t>
  </si>
  <si>
    <t>(2:01) (No Huddle, Shotgun) 17-R.Tannehill pass short middle to 28-J.McNichols to SEA 26 for 12 yards (56-J.Brooks, 54-B.Wagner).</t>
  </si>
  <si>
    <t>(1:54) 22-D.Henry left guard to SEA 18 for 8 yards (56-J.Brooks; 6-Q.Diggs).</t>
  </si>
  <si>
    <t>(1:35) (No Huddle, Shotgun) 22-D.Henry right guard to SEA 14 for 4 yards (91-L.Collier; 92-R.Nkemdiche).</t>
  </si>
  <si>
    <t>(1:06) (No Huddle, Shotgun) 17-R.Tannehill pass short middle to 22-D.Henry to SEA 10 for 4 yards (33-J.Adams).</t>
  </si>
  <si>
    <t>(:42) (No Huddle, Shotgun) 17-R.Tannehill pass short middle to 28-J.McNichols to SEA 5 for 5 yards (33-J.Adams).</t>
  </si>
  <si>
    <t>(:34) (Shotgun) 22-D.Henry left guard for 5 yards, TOUCHDOWN. The Replay Official reviewed the runner broke the plane ruling, and the play was REVERSED. (Shotgun) 22-D.Henry left guard to SEA 1 for 4 yards (51-K.Hyder; 56-J.Brooks).</t>
  </si>
  <si>
    <t>(:32) (Shotgun) 22-D.Henry right guard for 1 yard, TOUCHDOWN.</t>
  </si>
  <si>
    <t>(:24) (Shotgun) 3-R.Wilson pass short left to 25-T.Homer to SEA 31 for 3 yards (26-K.Fulton).</t>
  </si>
  <si>
    <t>(:17) (Shotgun) 3-R.Wilson pass incomplete short right to 81-G.Everett [48-B.Dupree]. SEA-72-B.Shell was injured during the play.</t>
  </si>
  <si>
    <t>(:10) (Shotgun) 3-R.Wilson scrambles right end pushed ob at SEA 43 for 12 yards (58-H.Landry).</t>
  </si>
  <si>
    <t>(:02) (Shotgun) 3-R.Wilson pass short left to 16-T.Lockett pushed ob at TEN 30 for 27 yards (35-C.Jackson).</t>
  </si>
  <si>
    <t>(9:54) 17-R.Tannehill pass short middle to 22-D.Henry to TEN 24 for 6 yards (54-B.Wagner).</t>
  </si>
  <si>
    <t>(9:27) (No Huddle) 22-D.Henry left guard to TEN 24 for no gain (54-B.Wagner, 92-R.Nkemdiche).</t>
  </si>
  <si>
    <t>(8:42) (No Huddle, Shotgun) 17-R.Tannehill pass incomplete short middle to 80-C.Rogers. PENALTY on SEA-33-J.Adams, Roughing the Passer, 15 yards, enforced at TEN 24 - No Play.</t>
  </si>
  <si>
    <t>(8:38) 17-R.Tannehill pass incomplete deep right to 11-A.Brown (28-U.Amadi).</t>
  </si>
  <si>
    <t>(8:33) (Shotgun) 17-R.Tannehill pass incomplete short right to 80-C.Rogers.</t>
  </si>
  <si>
    <t>(8:30) (Shotgun) 17-R.Tannehill pass incomplete short right to 80-C.Rogers.</t>
  </si>
  <si>
    <t>(8:19) 3-R.Wilson pass incomplete deep left to 16-T.Lockett.</t>
  </si>
  <si>
    <t>(8:13) (Shotgun) 3-R.Wilson pass incomplete deep left to 14-D.Metcalf.</t>
  </si>
  <si>
    <t>(7:19) 22-D.Henry left end to SEA 27 for 12 yards (54-B.Wagner).</t>
  </si>
  <si>
    <t>(6:42) 22-D.Henry right guard to SEA 23 for 4 yards (2-D.Reed).</t>
  </si>
  <si>
    <t>(6:08) 22-D.Henry right end to SEA 22 for 1 yard (54-B.Wagner).</t>
  </si>
  <si>
    <t>(5:27) (Shotgun) 22-D.Henry left end to SEA 18 for 4 yards (54-B.Wagner; 21-T.Flowers).</t>
  </si>
  <si>
    <t>Amari Cooper Q</t>
  </si>
  <si>
    <t>Diontae Johnson Q</t>
  </si>
  <si>
    <t>Darrell Henderson Jr. Q</t>
  </si>
  <si>
    <t>Elijah Mitchell Q</t>
  </si>
  <si>
    <t>Jarvis Landry IR</t>
  </si>
  <si>
    <t>JaMycal Hasty O</t>
  </si>
  <si>
    <t>Maxx Williams</t>
  </si>
  <si>
    <t>Danny Amendola D</t>
  </si>
  <si>
    <t>Zack Moss</t>
  </si>
  <si>
    <t>Laviska Shenault Jr. Q</t>
  </si>
  <si>
    <t>James O'Shaughnessy Q</t>
  </si>
  <si>
    <t>Javonte Williams Q</t>
  </si>
  <si>
    <t>Brandon Zylstra</t>
  </si>
  <si>
    <t>Demetric Felton</t>
  </si>
  <si>
    <t>Saquon Barkley</t>
  </si>
  <si>
    <t>Foster Moreau</t>
  </si>
  <si>
    <t>Jauan Jennings</t>
  </si>
  <si>
    <t>Ricky Seals-Jones</t>
  </si>
  <si>
    <t>Russell Gage</t>
  </si>
  <si>
    <t>MyCole Pruitt</t>
  </si>
  <si>
    <t>AJ Dillon</t>
  </si>
  <si>
    <t>Mike Gesicki</t>
  </si>
  <si>
    <t>Zach Ertz O</t>
  </si>
  <si>
    <t>Albert Wilson</t>
  </si>
  <si>
    <t>Nico Collins IR</t>
  </si>
  <si>
    <t>Rashard Higgins</t>
  </si>
  <si>
    <t>Jeff Smith</t>
  </si>
  <si>
    <t>Kaden Smith</t>
  </si>
  <si>
    <t>Olamide Zaccheaus</t>
  </si>
  <si>
    <t>Ronald Jones II</t>
  </si>
  <si>
    <t>Lil'Jordan Humphrey</t>
  </si>
  <si>
    <t>Travis Homer</t>
  </si>
  <si>
    <t>Derek Carrier</t>
  </si>
  <si>
    <t>Peyton Barber</t>
  </si>
  <si>
    <t>O.J. Howard</t>
  </si>
  <si>
    <t>Geoff Swaim</t>
  </si>
  <si>
    <t>Devonta Freeman</t>
  </si>
  <si>
    <t>Mo Alie-Cox</t>
  </si>
  <si>
    <t>Jordan Akins</t>
  </si>
  <si>
    <t>Alex Collins</t>
  </si>
  <si>
    <t>Andre Roberts</t>
  </si>
  <si>
    <t>Kendall Hinton</t>
  </si>
  <si>
    <t>Tommy Hudson</t>
  </si>
  <si>
    <t>Chris Evans</t>
  </si>
  <si>
    <t>Jerick McKinnon</t>
  </si>
  <si>
    <t>Willie Snead IV</t>
  </si>
  <si>
    <t>Jody Fortson</t>
  </si>
  <si>
    <t>Ashton Dulin</t>
  </si>
  <si>
    <t>Lee Smith</t>
  </si>
  <si>
    <t>Josh Oliver</t>
  </si>
  <si>
    <t>Cameron Brate</t>
  </si>
  <si>
    <t>Tajaé Sharpe</t>
  </si>
  <si>
    <t>Christian Blake</t>
  </si>
  <si>
    <t>Cethan Carter</t>
  </si>
  <si>
    <t>Marlon Mack</t>
  </si>
  <si>
    <t>Luke Farrell</t>
  </si>
  <si>
    <t>Brandon Aiyuk</t>
  </si>
  <si>
    <t>Tyler Johnson</t>
  </si>
  <si>
    <t>Preston Williams</t>
  </si>
  <si>
    <t>Equanimeous St. Brown</t>
  </si>
  <si>
    <t>Trey Sermon Q</t>
  </si>
  <si>
    <t>Isaiah McKenzie</t>
  </si>
  <si>
    <t>Elijhaa Penny</t>
  </si>
  <si>
    <t>J.J. Taylor</t>
  </si>
  <si>
    <t>Reggie Gilliam</t>
  </si>
  <si>
    <t>DeAndre Carter</t>
  </si>
  <si>
    <t>Benny Snell Jr.</t>
  </si>
  <si>
    <t>INDEX(PivotCopy!$A$1:$M$367,MATCH(Output!$B3,PivotCopy!$A$1:$A$367,0),6)</t>
  </si>
  <si>
    <t>Average</t>
  </si>
  <si>
    <t>Games</t>
  </si>
  <si>
    <t>Roto Street Journal Expected Fantasy Points Report</t>
  </si>
  <si>
    <t>(15:00) 25-J.Robinson up the middle to JAX 26 for 1 yard (3-B.Baker).</t>
  </si>
  <si>
    <t>(14:23) (Shotgun) 16-T.Lawrence pass short right to 86-J.Hollister to JAX 32 for 6 yards (9-I.Simmons; 58-J.Hicks).</t>
  </si>
  <si>
    <t>J.Hollister</t>
  </si>
  <si>
    <t>(13:42) (Shotgun) 16-T.Lawrence pass incomplete short middle to 11-M.Jones.</t>
  </si>
  <si>
    <t>(13:24) (Shotgun) 2-C.Edmonds up the middle to ARI 11 for 2 yards (54-D.Wilson; 52-D.Hamilton).</t>
  </si>
  <si>
    <t>(12:53) (Shotgun) 1-K.Murray pass short left to 10-D.Hopkins to ARI 18 for 7 yards (54-D.Wilson).</t>
  </si>
  <si>
    <t>(12:15) (Shotgun) 1-K.Murray pass incomplete short right to 18-A.Green (32-T.Campbell).</t>
  </si>
  <si>
    <t>(11:57) (Shotgun) 25-J.Robinson up the middle to JAX 29 for 6 yards (98-C.Peters, 7-B.Murphy).</t>
  </si>
  <si>
    <t>(11:20) 25-J.Robinson up the middle to JAX 28 for -1 yards (55-C.Jones).</t>
  </si>
  <si>
    <t>(10:48) (Shotgun) 16-T.Lawrence pass short left to 25-J.Robinson to JAX 28 for no gain (58-J.Hicks).</t>
  </si>
  <si>
    <t>(10:04) (Shotgun) 1-K.Murray pass short middle to 87-M.Williams to JAX 49 for 7 yards (54-D.Wilson).</t>
  </si>
  <si>
    <t>(9:45) (No Huddle, Shotgun) 1-K.Murray pass short right to 87-M.Williams to JAX 44 for 5 yards (44-M.Jack).</t>
  </si>
  <si>
    <t>(9:20) (No Huddle, Shotgun) 1-K.Murray pass deep middle to 13-C.Kirk to JAX 16 for 28 yards (42-A.Wingard).</t>
  </si>
  <si>
    <t>(8:42) (No Huddle, Shotgun) 6-J.Conner up the middle to JAX 11 for 5 yards (90-M.Brown; 44-M.Jack).</t>
  </si>
  <si>
    <t>(8:06) (No Huddle, Shotgun) 1-K.Murray pass short left to 13-C.Kirk pushed ob at JAX 2 for 9 yards (26-S.Griffin).</t>
  </si>
  <si>
    <t>(7:26) (Shotgun) 2-C.Edmonds up the middle to JAX 1 for 1 yard (93-T.Bryan).</t>
  </si>
  <si>
    <t>(6:48) 1-K.Murray left end for 1 yard, TOUCHDOWN.</t>
  </si>
  <si>
    <t>(6:42) (Shotgun) 16-T.Lawrence pass incomplete deep left to 17-D.Chark.</t>
  </si>
  <si>
    <t>(6:35) 16-T.Lawrence pass short right to 11-M.Jones pushed ob at JAX 33 for 8 yards (9-I.Simmons).</t>
  </si>
  <si>
    <t>(5:57) (Shotgun) 24-C.Hyde up the middle to JAX 38 for 5 yards (3-B.Baker).</t>
  </si>
  <si>
    <t>(5:21) (Shotgun) 16-T.Lawrence pass short middle to 11-M.Jones to ARI 48 for 14 yards (23-R.Alford).</t>
  </si>
  <si>
    <t>(4:39) (Shotgun) 24-C.Hyde up the middle to ARI 44 for 4 yards (99-J.Watt; 58-J.Hicks).</t>
  </si>
  <si>
    <t>(4:20) (No Huddle) 24-C.Hyde up the middle to ARI 45 for -1 yards (25-Z.Collins; 34-J.Thompson).</t>
  </si>
  <si>
    <t>(3:39) (Shotgun) 16-T.Lawrence pass incomplete deep left to 86-J.Hollister [55-C.Jones].</t>
  </si>
  <si>
    <t>(3:25) 6-J.Conner up the middle to ARI 3 for 2 yards (96-A.Gotsis).</t>
  </si>
  <si>
    <t>(2:46) (Shotgun) 1-K.Murray pass short right to 87-M.Williams to ARI 10 for 7 yards (32-T.Campbell).</t>
  </si>
  <si>
    <t>(2:10) (Shotgun) 6-J.Conner up the middle to ARI 10 for no gain (54-D.Wilson).</t>
  </si>
  <si>
    <t>(1:05) 25-J.Robinson up the middle to ARI 48 for 2 yards (98-C.Peters; 3-B.Baker).</t>
  </si>
  <si>
    <t>(:27) (Shotgun) 16-T.Lawrence pass short right to 11-M.Jones to ARI 37 for 11 yards (23-R.Alford; 42-D.Kennard).</t>
  </si>
  <si>
    <t>(15:00) (Shotgun) 25-J.Robinson up the middle to ARI 39 for -2 yards (99-J.Watt).</t>
  </si>
  <si>
    <t>(14:21) (Shotgun) 16-T.Lawrence pass short right to 10-L.Shenault pushed ob at ARI 19 for 20 yards (23-R.Alford).</t>
  </si>
  <si>
    <t>(13:54) (No Huddle, Shotgun) 16-T.Lawrence right end to ARI 15 for 4 yards (34-J.Thompson; 58-J.Hicks).</t>
  </si>
  <si>
    <t>(13:08) 25-J.Robinson up the middle to ARI 17 for -2 yards (42-D.Kennard).</t>
  </si>
  <si>
    <t>(12:26) (Shotgun) 16-T.Lawrence pass short middle intended for 86-J.Hollister INTERCEPTED by 7-B.Murphy (58-J.Hicks) at ARI 7. 7-B.Murphy to ARI 14 for 7 yards (86-J.Hollister).</t>
  </si>
  <si>
    <t>(12:18) (Shotgun) 1-K.Murray scrambles right end ran ob at ARI 18 for 4 yards (42-A.Wingard).</t>
  </si>
  <si>
    <t>(11:46) (Shotgun) 1-K.Murray pass short left to 10-D.Hopkins ran ob at ARI 26 for 8 yards (44-M.Jack).</t>
  </si>
  <si>
    <t>(11:11) 1-K.Murray scrambles left end pushed ob at ARI 32 for 6 yards (96-A.Gotsis). PENALTY on ARI-74-D.Humphries, Offensive Holding, 10 yards, enforced at ARI 26 - No Play.</t>
  </si>
  <si>
    <t>(10:40) (Shotgun) 1-K.Murray pass short right to 2-C.Edmonds to ARI 22 for 6 yards (32-T.Campbell; 44-M.Jack).</t>
  </si>
  <si>
    <t>(9:59) (Shotgun) 1-K.Murray pass short right to 18-A.Green to ARI 32 for 10 yards (32-T.Campbell).</t>
  </si>
  <si>
    <t>(9:19) (Shotgun) 1-K.Murray pass incomplete short left to 10-D.Hopkins.</t>
  </si>
  <si>
    <t>(9:04) 25-J.Robinson left end ran ob at JAX 25 for 4 yards (20-M.Wilson).</t>
  </si>
  <si>
    <t>(8:29) (Shotgun) 16-T.Lawrence pass incomplete deep middle to 17-D.Chark [55-C.Jones].</t>
  </si>
  <si>
    <t>(8:23) (Shotgun) 16-T.Lawrence scrambles left end pushed ob at JAX 30 for 5 yards (7-B.Murphy).</t>
  </si>
  <si>
    <t>(7:44) 2-C.Edmonds right end to ARI 30 for 7 yards (32-T.Campbell).</t>
  </si>
  <si>
    <t>(7:08) (Shotgun) 6-J.Conner up the middle to ARI 36 for 6 yards (27-C.Claybrooks; 42-A.Wingard).</t>
  </si>
  <si>
    <t>(6:32) (Shotgun) 1-K.Murray pass short left to 6-J.Conner pushed ob at ARI 46 for 10 yards (44-M.Jack).</t>
  </si>
  <si>
    <t>(5:54) 6-J.Conner left end pushed ob at JAX 48 for 6 yards (44-M.Jack; 26-S.Griffin).</t>
  </si>
  <si>
    <t>(5:12) (Shotgun) 2-C.Edmonds up the middle to JAX 47 for 1 yard (42-A.Wingard; 96-A.Gotsis).</t>
  </si>
  <si>
    <t>(4:32) 1-K.Murray pass deep left to 10-D.Hopkins pushed ob at JAX 18 for 29 yards (2-R.Jenkins). PENALTY on ARI-87-M.Williams, Offensive Pass Interference, 10 yards, enforced at JAX 47 - No Play.</t>
  </si>
  <si>
    <t>(4:04) (Shotgun) 1-K.Murray pass short right to 4-R.Moore to ARI 41 for -2 yards (6-J.Ward).</t>
  </si>
  <si>
    <t>(3:22) 16-T.Lawrence pass short right to 10-L.Shenault pushed ob at JAX 33 for 7 yards (7-B.Murphy).</t>
  </si>
  <si>
    <t>(2:58) 24-C.Hyde up the middle to JAX 37 for 4 yards (9-I.Simmons; 58-J.Hicks).</t>
  </si>
  <si>
    <t>(2:15) 16-T.Lawrence pass short right to 10-L.Shenault pushed ob at JAX 46 for 9 yards (3-B.Baker; 44-M.Golden) [55-C.Jones].</t>
  </si>
  <si>
    <t>(2:00) 24-C.Hyde up the middle to ARI 36 for 18 yards (58-J.Hicks).</t>
  </si>
  <si>
    <t>(1:35) (No Huddle, Shotgun) 16-T.Lawrence right end to ARI 37 for -1 yards (34-J.Thompson).</t>
  </si>
  <si>
    <t>(1:11) (Shotgun) 16-T.Lawrence pass short middle to 10-L.Shenault to ARI 30 for 12 yards (9-I.Simmons; 58-J.Hicks).</t>
  </si>
  <si>
    <t>(:50) (No Huddle, Shotgun) 16-T.Lawrence pass short middle to 11-M.Jones to ARI 17 for 13 yards (58-J.Hicks).</t>
  </si>
  <si>
    <t>(:44) (Shotgun) 16-T.Lawrence pass short right to 11-M.Jones to ARI 12 for 5 yards (23-R.Alford).</t>
  </si>
  <si>
    <t>(:28) (No Huddle, Shotgun) 16-T.Lawrence pass short left to 17-D.Chark for 12 yards, TOUCHDOWN.</t>
  </si>
  <si>
    <t>(:21) (Shotgun) 1-K.Murray scrambles left end pushed ob at ARI 34 for 9 yards (5-R.Ford).</t>
  </si>
  <si>
    <t>(:14) (Shotgun) 2-C.Edmonds up the middle to ARI 38 for 4 yards (45-K.Chaisson).</t>
  </si>
  <si>
    <t>(:10) (Shotgun) 1-K.Murray pass short left to 2-C.Edmonds pushed ob at 50 for 12 yards (5-R.Ford).</t>
  </si>
  <si>
    <t>(15:00) (Shotgun) 1-K.Murray pass short right to 13-C.Kirk to ARI 30 for 5 yards (42-A.Wingard).</t>
  </si>
  <si>
    <t>(14:44) (No Huddle, Shotgun) 1-K.Murray pass short left to 10-D.Hopkins pushed ob at ARI 36 for 6 yards (26-S.Griffin).</t>
  </si>
  <si>
    <t>(14:29) (No Huddle, Shotgun) 2-C.Edmonds left end to ARI 38 for 2 yards (44-M.Jack).</t>
  </si>
  <si>
    <t>(13:53) (No Huddle, Shotgun) 2-C.Edmonds up the middle to ARI 42 for 4 yards (54-D.Wilson). PENALTY on JAX-54-D.Wilson, Unnecessary Roughness, 15 yards, enforced at ARI 42.</t>
  </si>
  <si>
    <t>(13:19) (Shotgun) 1-K.Murray pass deep middle intended for 13-C.Kirk INTERCEPTED by 42-A.Wingard at JAX -1. 42-A.Wingard pushed ob at JAX 22 for 23 yards (18-A.Green).</t>
  </si>
  <si>
    <t>(13:03) (Shotgun) 16-T.Lawrence left end ran ob at JAX 28 for 6 yards (58-J.Hicks).</t>
  </si>
  <si>
    <t>(12:45) (No Huddle, Shotgun) 16-T.Lawrence pass incomplete deep left to 86-J.Hollister.</t>
  </si>
  <si>
    <t>(12:38) (Shotgun) 16-T.Lawrence pass incomplete short left to 11-M.Jones (20-M.Wilson).</t>
  </si>
  <si>
    <t>(12:25) 1-K.Murray scrambles right end ran ob at ARI 20 for 4 yards (45-K.Chaisson).</t>
  </si>
  <si>
    <t>(11:47) (No Huddle, Shotgun) 1-K.Murray pass deep left to 18-A.Green to JAX 46 for 34 yards (2-R.Jenkins).</t>
  </si>
  <si>
    <t>(11:24) (No Huddle, Shotgun) 1-K.Murray pass short right to 13-C.Kirk ran ob at JAX 38 for 8 yards.</t>
  </si>
  <si>
    <t>(10:48) (No Huddle) 2-C.Edmonds right end to JAX 34 for 4 yards (54-D.Wilson; 44-M.Jack).</t>
  </si>
  <si>
    <t>(10:26) (No Huddle, Shotgun) Direct snap to 2-C.Edmonds.  2-C.Edmonds right end pushed ob at JAX 34 for no gain (91-D.Smoot).</t>
  </si>
  <si>
    <t>(9:43) (No Huddle, Shotgun) 6-J.Conner left end to JAX 26 for 8 yards (27-C.Claybrooks; 54-D.Wilson).</t>
  </si>
  <si>
    <t>(9:07) (No Huddle, Shotgun) 1-K.Murray pass incomplete deep left to 10-D.Hopkins.</t>
  </si>
  <si>
    <t>(9:02) (Shotgun) 1-K.Murray pass short middle to 13-C.Kirk to JAX 23 for 3 yards (27-C.Claybrooks).</t>
  </si>
  <si>
    <t>(8:40) (No Huddle, Shotgun) 1-K.Murray pass incomplete short middle to 10-D.Hopkins (91-D.Smoot).</t>
  </si>
  <si>
    <t>(8:35) (No Huddle, Shotgun) 1-K.Murray pass incomplete short left to 2-C.Edmonds.</t>
  </si>
  <si>
    <t>(8:31) (Shotgun) 1-K.Murray pass short right to 2-C.Edmonds to JAX 16 for 7 yards (6-J.Ward; 32-T.Campbell).</t>
  </si>
  <si>
    <t>(7:38) 25-J.Robinson left end pushed ob at JAX 42 for 17 yards (20-M.Wilson).</t>
  </si>
  <si>
    <t>(7:07) (Shotgun) 25-J.Robinson up the middle to 50 for 8 yards (42-D.Kennard).</t>
  </si>
  <si>
    <t>(6:40) (No Huddle) 25-J.Robinson up the middle to ARI 40 for 10 yards (34-J.Thompson).</t>
  </si>
  <si>
    <t>(6:13) (Shotgun) 16-T.Lawrence left end to ARI 37 for 3 yards (55-C.Jones).</t>
  </si>
  <si>
    <t>(5:34) 25-J.Robinson left end pushed ob at ARI 16 for 21 yards (58-J.Hicks).</t>
  </si>
  <si>
    <t>(4:56) (Shotgun) 25-J.Robinson up the middle to ARI 10 for 6 yards (91-M.Dogbe).</t>
  </si>
  <si>
    <t>(4:19) 24-C.Hyde up the middle to ARI 4 for 6 yards (3-B.Baker).</t>
  </si>
  <si>
    <t>(3:38) (Shotgun) 25-J.Robinson up the middle for 4 yards, TOUCHDOWN.</t>
  </si>
  <si>
    <t>(3:33) 1-K.Murray pass short left to 2-C.Edmonds to ARI 34 for 9 yards (26-S.Griffin).</t>
  </si>
  <si>
    <t>(2:52) (No Huddle, Shotgun) 1-K.Murray pass short left to 13-C.Kirk to JAX 48 for 18 yards (42-A.Wingard). Penalty on JAX, Defensive Too Many Men on Field, declined.</t>
  </si>
  <si>
    <t>(2:33) (No Huddle, Shotgun) 6-J.Conner up the middle to JAX 37 for 11 yards (44-M.Jack).</t>
  </si>
  <si>
    <t>(2:01) (No Huddle, Shotgun) 1-K.Murray pass deep right to 13-C.Kirk to JAX 4 for 33 yards (32-T.Campbell).</t>
  </si>
  <si>
    <t>(1:27) (No Huddle) 6-J.Conner right end for 4 yards, TOUCHDOWN.</t>
  </si>
  <si>
    <t>(1:13) (Shotgun) 24-C.Hyde up the middle to JAX 25 for 4 yards (3-B.Baker).</t>
  </si>
  <si>
    <t>(:35) 16-T.Lawrence pass short right intended for 86-J.Hollister INTERCEPTED by 7-B.Murphy at JAX 29. 7-B.Murphy for 29 yards, TOUCHDOWN. Play was a handoff to JAX 24-C.Hyde who then tossed back to JAX 16-T.Lawrence for the pass which was intercepted.</t>
  </si>
  <si>
    <t>(:23) 24-C.Hyde up the middle to JAX 29 for 4 yards (94-Z.Allen, 34-J.Thompson).</t>
  </si>
  <si>
    <t>(14:56) (Shotgun) 16-T.Lawrence pass short middle to 11-M.Jones to JAX 39 for 10 yards (23-R.Alford; 34-J.Thompson). PENALTY on JAX-84-C.Manhertz, Offensive Pass Interference, 10 yards, enforced at JAX 29 - No Play.</t>
  </si>
  <si>
    <t>(14:26) (Shotgun) 16-T.Lawrence scrambles up the middle to JAX 29 for 10 yards (25-Z.Collins).</t>
  </si>
  <si>
    <t>(13:41) (Shotgun) 2-C.Edmonds up the middle to ARI 35 for no gain (54-D.Wilson).</t>
  </si>
  <si>
    <t>(13:09) (Shotgun) 1-K.Murray pass short left to 18-A.Green pushed ob at ARI 48 for 13 yards (26-S.Griffin).</t>
  </si>
  <si>
    <t>(12:36) (Shotgun) 1-K.Murray right end to ARI 48 for no gain (5-R.Ford).</t>
  </si>
  <si>
    <t>(11:58) (Shotgun) 1-K.Murray pass short right to 2-C.Edmonds to ARI 49 for 1 yard (90-M.Brown) [6-J.Ward].</t>
  </si>
  <si>
    <t>(11:19) (Shotgun) 1-K.Murray pass deep middle to 18-A.Green to JAX 15 for 36 yards (32-T.Campbell).</t>
  </si>
  <si>
    <t>(10:28) (Shotgun) 1-K.Murray pass short left to 4-R.Moore to JAX 12 for 3 yards (26-S.Griffin).</t>
  </si>
  <si>
    <t>(9:46) (Shotgun) 1-K.Murray up the middle to JAX 13 for -1 yards (93-T.Bryan).</t>
  </si>
  <si>
    <t>(9:00) (Shotgun) 1-K.Murray pass short right to 2-C.Edmonds to JAX 6 for 7 yards (2-R.Jenkins).</t>
  </si>
  <si>
    <t>(8:17) (Shotgun) 1-K.Murray right end ran ob at JAX 4 for 2 yards (44-M.Jack).</t>
  </si>
  <si>
    <t>(7:39) (Shotgun) 4-R.Moore right end to JAX 1 for 3 yards (91-D.Smoot, 42-A.Wingard).</t>
  </si>
  <si>
    <t>(6:54) 6-J.Conner up the middle for 1 yard, TOUCHDOWN.</t>
  </si>
  <si>
    <t>(6:49) (Shotgun) 16-T.Lawrence pass short left to 11-M.Jones to JAX 36 for 11 yards (20-M.Wilson).</t>
  </si>
  <si>
    <t>(6:03) (No Huddle, Shotgun) 16-T.Lawrence pass short left to 25-J.Robinson pushed ob at JAX 36 for 6 yards (9-I.Simmons). PENALTY on ARI-9-I.Simmons, Unnecessary Roughness, 15 yards, enforced at JAX 36.</t>
  </si>
  <si>
    <t>(5:46) (No Huddle, Shotgun) 25-J.Robinson left tackle pushed ob at ARI 40 for 9 yards (20-M.Wilson).</t>
  </si>
  <si>
    <t>(5:26) (No Huddle, Shotgun) 25-J.Robinson up the middle to ARI 35 for 5 yards (94-Z.Allen).</t>
  </si>
  <si>
    <t>(5:01) (No Huddle, Shotgun) 16-T.Lawrence pass short left to 17-D.Chark pushed ob at ARI 23 for 12 yards (20-M.Wilson).</t>
  </si>
  <si>
    <t>(4:56) (Shotgun) 16-T.Lawrence pass short right to 89-L.Farrell to ARI 21 for 2 yards (9-I.Simmons; 23-R.Alford). FUMBLES (9-I.Simmons), recovered by JAX-10-L.Shenault at ARI 24.</t>
  </si>
  <si>
    <t>(4:11) (Shotgun) 2-C.Edmonds up the middle to ARI 25 for 1 yard (96-A.Gotsis; 41-J.Allen).</t>
  </si>
  <si>
    <t>(4:05) (Shotgun) 1-K.Murray pass deep right to 18-A.Green to ARI 44 for 19 yards (27-C.Claybrooks).</t>
  </si>
  <si>
    <t>(3:20) (Shotgun) 6-J.Conner up the middle to ARI 47 for 3 yards (54-D.Wilson).</t>
  </si>
  <si>
    <t>(3:15) (Shotgun) 6-J.Conner up the middle to ARI 44 for -3 yards (96-A.Gotsis).</t>
  </si>
  <si>
    <t>(3:11) (Shotgun) 1-K.Murray pass short left to 2-C.Edmonds to ARI 46 for 7 yards (27-C.Claybrooks; 45-K.Chaisson).</t>
  </si>
  <si>
    <t>(2:11) (Shotgun) 16-T.Lawrence pass short left to 25-J.Robinson pushed ob at JAX 25 for 5 yards (58-J.Hicks). PENALTY on JAX-68-A.Norwell, Face Mask (15 Yards), 10 yards, enforced at JAX 20 - No Play.</t>
  </si>
  <si>
    <t>(2:04) (Shotgun) 16-T.Lawrence pass short left to 25-J.Robinson to JAX 22 for 12 yards (55-C.Jones).</t>
  </si>
  <si>
    <t>(1:56) (Shotgun) 16-T.Lawrence pass short left to 25-J.Robinson to JAX 31 for 9 yards (20-M.Wilson). FUMBLES (20-M.Wilson), ball out of bounds at ARI 31.</t>
  </si>
  <si>
    <t>(1:32) (No Huddle, Shotgun) 16-T.Lawrence pass short middle to 25-J.Robinson to JAX 44 for 13 yards (58-J.Hicks).</t>
  </si>
  <si>
    <t>(1:08) (No Huddle, Shotgun) 16-T.Lawrence pass incomplete short left to 17-D.Chark.</t>
  </si>
  <si>
    <t>(1:03) (Shotgun) 16-T.Lawrence pass short left to 25-J.Robinson pushed ob at 50 for 6 yards (34-J.Thompson).</t>
  </si>
  <si>
    <t>(:57) (No Huddle, Shotgun) 16-T.Lawrence pass incomplete deep middle to 13-P.Dorsett (23-R.Alford).</t>
  </si>
  <si>
    <t>P.Dorsett</t>
  </si>
  <si>
    <t>(:49) (Shotgun) 16-T.Lawrence pass short left to 17-D.Chark to ARI 25 for 25 yards (34-J.Thompson) [44-M.Golden].</t>
  </si>
  <si>
    <t>(:24) (Shotgun) 16-T.Lawrence pass short middle to 86-J.Hollister to ARI 16 for 9 yards (7-B.Murphy).</t>
  </si>
  <si>
    <t>(15:00) 28-M.Davis right guard to ATL 29 for 4 yards (54-B.Martinez; 97-D.Lawrence).</t>
  </si>
  <si>
    <t>(14:39) (No Huddle) 2-M.Ryan pass short right to 28-M.Davis pushed ob at ATL 32 for 3 yards (22-A.Jackson).</t>
  </si>
  <si>
    <t>(14:07) (Shotgun) 2-M.Ryan pass incomplete short right to 17-O.Zaccheaus (25-R.Williams). PENALTY on NYG-25-R.Williams, Defensive Pass Interference, 2 yards, enforced at ATL 32 - No Play.</t>
  </si>
  <si>
    <t>(14:01) 84-C.Patterson left end to ATL 35 for 1 yard (54-B.Martinez; 98-A.Johnson).</t>
  </si>
  <si>
    <t>(13:19) 2-M.Ryan pass short right to 84-C.Patterson to ATL 43 for 8 yards (21-J.Peppers). NYG-54-B.Martinez was injured during the play.</t>
  </si>
  <si>
    <t>(12:55) #15 - F.Franks at QB (Shotgun) 84-C.Patterson up the middle to ATL 43 for no gain (99-L.Williams, 51-A.Ojulari).</t>
  </si>
  <si>
    <t>(12:14) 8-D.Jones pass short left to 26-S.Barkley pushed ob at NYG 34 for 14 yards (45-D.Jones).</t>
  </si>
  <si>
    <t>(11:51) (No Huddle, Shotgun) 26-S.Barkley right tackle to NYG 36 for 2 yards (26-I.Oliver). PENALTY on NYG-69-B.Price, Offensive Holding, 10 yards, enforced at NYG 34 - No Play.</t>
  </si>
  <si>
    <t>(11:21) (Shotgun) 8-D.Jones scrambles right end pushed ob at NYG 32 for 8 yards (54-F.Oluokun).</t>
  </si>
  <si>
    <t>(11:04) (No Huddle, Shotgun) 8-D.Jones pass short right to 86-D.Slayton to NYG 40 for 8 yards (45-D.Jones; 39-T.Green).</t>
  </si>
  <si>
    <t>(10:21) (No Huddle, Shotgun) 8-D.Jones pass deep right to 18-C.Board pushed ob at ATL 22 for 38 yards (39-T.Green).</t>
  </si>
  <si>
    <t>(9:56) (No Huddle, Shotgun) 26-S.Barkley right guard to ATL 15 for 7 yards (23-E.Harris).</t>
  </si>
  <si>
    <t>(9:13) 26-S.Barkley right guard to ATL 13 for 2 yards (6-D.Fowler; 45-D.Jones).</t>
  </si>
  <si>
    <t>(8:38) 8-D.Jones scrambles right end pushed ob at ATL 8 for 5 yards (39-T.Green).</t>
  </si>
  <si>
    <t>(8:10) (No Huddle, Shotgun) 8-D.Jones pass incomplete short left to 88-E.Engram (6-D.Fowler).</t>
  </si>
  <si>
    <t>E.Engram</t>
  </si>
  <si>
    <t>(7:23) (No Huddle, Shotgun) 8-D.Jones scrambles right end ran ob at ATL 7 for 12 yards (45-D.Jones).</t>
  </si>
  <si>
    <t>(6:50) 2-M.Ryan pass short middle to 18-C.Ridley to ATL 40 for 19 yards (23-L.Ryan; 24-J.Bradberry).</t>
  </si>
  <si>
    <t>(6:09) (No Huddle) 28-M.Davis left guard to ATL 45 for 5 yards (55-R.Ragland).</t>
  </si>
  <si>
    <t>(5:36) (No Huddle) 84-C.Patterson left end to ATL 47 for 2 yards (20-J.Love; 48-T.Crowder).</t>
  </si>
  <si>
    <t>(4:53) (Shotgun) 2-M.Ryan pass incomplete short left to 18-C.Ridley (24-J.Bradberry).</t>
  </si>
  <si>
    <t>(4:40) 8-D.Jones pass short right to 19-K.Golladay pushed ob at NYG 30 for 19 yards (21-D.Harmon).</t>
  </si>
  <si>
    <t>(4:04) (No Huddle, Shotgun) 26-S.Barkley up the middle to NYG 27 for -3 yards (45-D.Jones).</t>
  </si>
  <si>
    <t>(3:29) (Shotgun) 8-D.Jones pass short middle to 88-E.Engram to NYG 35 for 8 yards (54-F.Oluokun).</t>
  </si>
  <si>
    <t>(2:52) (Shotgun) 8-D.Jones pass incomplete short right to 3-S.Shepard.</t>
  </si>
  <si>
    <t>(2:35) (Shotgun) 2-M.Ryan pass incomplete short middle to 17-O.Zaccheaus.</t>
  </si>
  <si>
    <t>(2:31) 2-M.Ryan pass short right to 85-L.Smith to ATL 43 for 3 yards (53-O.Ximines) [21-J.Peppers].</t>
  </si>
  <si>
    <t>(1:45) (Shotgun) 2-M.Ryan pass short left to 18-C.Ridley to ATL 47 for 4 yards (29-X.McKinney).</t>
  </si>
  <si>
    <t>(:51) 8-D.Jones pass incomplete short right to 88-E.Engram (23-E.Harris).</t>
  </si>
  <si>
    <t>(:44) 26-S.Barkley right tackle ran ob at NYG 29 for 15 yards (54-F.Oluokun).</t>
  </si>
  <si>
    <t>(:11) (No Huddle) 39-E.Penny right end to NYG 31 for 2 yards (97-G.Jarrett, 39-T.Green).</t>
  </si>
  <si>
    <t>(15:00) (Shotgun) 26-S.Barkley right tackle to NYG 30 for -1 yards (96-T.Davison, 54-F.Oluokun).</t>
  </si>
  <si>
    <t>(14:24) (Shotgun) 8-D.Jones pass short right to 19-K.Golladay to NYG 48 for 18 yards (55-S.Means) [26-I.Oliver].</t>
  </si>
  <si>
    <t>(13:46) (No Huddle) 8-D.Jones pass short left to 3-S.Shepard to ATL 40 for 12 yards (22-F.Moreau).</t>
  </si>
  <si>
    <t>(13:08) 26-S.Barkley left tackle to ATL 37 for 3 yards (90-M.Davidson, 45-D.Jones).</t>
  </si>
  <si>
    <t>(12:37) (No Huddle, Shotgun) 8-D.Jones pass incomplete short right to 19-K.Golladay (39-T.Green).</t>
  </si>
  <si>
    <t>(12:32) (No Huddle, Shotgun) 8-D.Jones pass short middle to 89-K.Toney to ATL 28 for 9 yards (90-M.Davidson). Penalty on ATL-6-D.Fowler, Defensive Holding, declined.</t>
  </si>
  <si>
    <t>(12:13) 8-D.Jones pass short left to 89-K.Toney to ATL 21 for 7 yards (54-F.Oluokun).</t>
  </si>
  <si>
    <t>(11:27) (No Huddle, Shotgun) 26-S.Barkley left guard to ATL 17 for 4 yards (54-F.Oluokun).</t>
  </si>
  <si>
    <t>(10:53) (No Huddle, Shotgun) 8-D.Jones FUMBLES (Aborted) at ATL 28, and recovers at ATL 28.</t>
  </si>
  <si>
    <t>(10:10) (Shotgun) 8-D.Jones pass short right to 3-S.Shepard to ATL 24 for 4 yards (54-F.Oluokun).</t>
  </si>
  <si>
    <t>(9:01) (Shotgun) 8-D.Jones pass short right to 15-C.Johnson to ATL 13 for 16 yards (45-D.Jones; 54-F.Oluokun).</t>
  </si>
  <si>
    <t>C.Johnson</t>
  </si>
  <si>
    <t>(8:07) (Shotgun) 2-M.Ryan pass short right to 84-C.Patterson to ATL 28 for 9 yards (55-R.Ragland).</t>
  </si>
  <si>
    <t>(7:27) 84-C.Patterson left tackle to ATL 39 for 11 yards (29-X.McKinney; 48-T.Crowder).</t>
  </si>
  <si>
    <t>(6:53) (No Huddle) 84-C.Patterson left end to ATL 40 for 1 yard (48-T.Crowder, 99-L.Williams).</t>
  </si>
  <si>
    <t>(6:27) (No Huddle) 2-M.Ryan pass incomplete deep right to 18-C.Ridley.</t>
  </si>
  <si>
    <t>(6:21) (Shotgun) 2-M.Ryan pass short middle to 18-C.Ridley ran ob at NYG 40 for 20 yards (22-A.Jackson).</t>
  </si>
  <si>
    <t>(5:49) 28-M.Davis left end to NYG 35 for 5 yards (75-D.Shelton; 55-R.Ragland). PENALTY on ATL-81-H.Hurst, Offensive Holding, 10 yards, enforced at NYG 40 - No Play.</t>
  </si>
  <si>
    <t>(5:21) (Shotgun) 2-M.Ryan pass short middle to 18-C.Ridley to NYG 46 for 4 yards (48-T.Crowder).</t>
  </si>
  <si>
    <t>(4:44) (No Huddle, Shotgun) 2-M.Ryan pass short right to 18-C.Ridley to NYG 40 for 6 yards (22-A.Jackson).</t>
  </si>
  <si>
    <t>(4:00) (Shotgun) 2-M.Ryan pass incomplete deep right to 17-O.Zaccheaus (20-J.Love). New York Giants challenged the incomplete pass ruling, and the play was Upheld. The ruling on the field stands. (Timeout #1.)</t>
  </si>
  <si>
    <t>(3:42) 8-D.Jones pass incomplete short left to 18-C.Board (3-M.Walker).</t>
  </si>
  <si>
    <t>(3:38) 26-S.Barkley right guard to NYG 7 for 4 yards (90-M.Davidson; 95-T.Graham).</t>
  </si>
  <si>
    <t>(2:58) (No Huddle, Shotgun) 8-D.Jones pass short right to 18-C.Board pushed ob at NYG 22 for 15 yards (39-T.Green). PENALTY on NYG-18-C.Board, Offensive Pass Interference, 3 yards, enforced at NYG 7 - No Play.</t>
  </si>
  <si>
    <t>(2:27) (Shotgun) 8-D.Jones pass incomplete short left to 89-K.Toney (26-I.Oliver).</t>
  </si>
  <si>
    <t>(2:09) (Shotgun) 28-M.Davis right end to NYG 41 for 3 yards (48-T.Crowder; 51-A.Ojulari).</t>
  </si>
  <si>
    <t>(2:00) (Shotgun) 2-M.Ryan pass short right to 28-M.Davis pushed ob at NYG 29 for 12 yards (21-J.Peppers).</t>
  </si>
  <si>
    <t>(1:54) 2-M.Ryan pass short middle to 17-O.Zaccheaus to NYG 15 for 14 yards (29-X.McKinney). PENALTY on NYG-29-X.McKinney, Unnecessary Roughness, 8 yards, enforced at NYG 15.</t>
  </si>
  <si>
    <t>(1:47) 2-M.Ryan pass short left to 18-C.Ridley pushed ob at NYG 4 for 3 yards (29-X.McKinney).</t>
  </si>
  <si>
    <t>(1:42) 2-M.Ryan pass incomplete short left to 18-C.Ridley.</t>
  </si>
  <si>
    <t>(1:38) (Shotgun) 2-M.Ryan pass short middle to 17-O.Zaccheaus for 4 yards, TOUCHDOWN.</t>
  </si>
  <si>
    <t>(1:33) (Shotgun) 8-D.Jones pass short right to 26-S.Barkley to NYG 25 for no gain (26-I.Oliver).</t>
  </si>
  <si>
    <t>(1:10) (No Huddle, Shotgun) 8-D.Jones pass short middle to 88-E.Engram to NYG 38 for 13 yards (26-I.Oliver). FUMBLES (26-I.Oliver), RECOVERED by ATL-26-I.Oliver at NYG 38. 26-I.Oliver to NYG 36 for 2 yards (19-K.Golladay). ATL-90-M.Davidson was injured during the play.  The Replay Official reviewed the fumble ruling, and the play was Upheld. The ruling on the field stands.</t>
  </si>
  <si>
    <t>(1:00) (Shotgun) 2-M.Ryan pass incomplete short right to 84-C.Patterson.</t>
  </si>
  <si>
    <t>(:56) (Shotgun) 2-M.Ryan pass short middle to 28-M.Davis to NYG 35 for 1 yard (21-J.Peppers).</t>
  </si>
  <si>
    <t>(:07) 8-D.Jones kneels to NYG 38 for -1 yards.</t>
  </si>
  <si>
    <t>(14:54) 26-S.Barkley up the middle to NYG 20 for 6 yards (45-D.Jones; 54-F.Oluokun).</t>
  </si>
  <si>
    <t>(14:20) 26-S.Barkley left guard to NYG 17 for -3 yards (54-F.Oluokun).</t>
  </si>
  <si>
    <t>(13:37) (No Huddle, Shotgun) 8-D.Jones pass short right to 15-C.Johnson to NYG 30 for 13 yards (39-T.Green).</t>
  </si>
  <si>
    <t>(13:02) (No Huddle, Shotgun) 8-D.Jones pass short right to 19-K.Golladay to NYG 41 for 11 yards (39-T.Green).</t>
  </si>
  <si>
    <t>(12:29) (No Huddle, Shotgun) 8-D.Jones pass incomplete short middle to 88-E.Engram (23-E.Harris) [97-G.Jarrett].</t>
  </si>
  <si>
    <t>(12:24) (Shotgun) 8-D.Jones pass incomplete short right to 15-C.Johnson (26-I.Oliver) [54-F.Oluokun].</t>
  </si>
  <si>
    <t>(12:03) (Shotgun) 8-D.Jones scrambles up the middle to NYG 43 for 2 yards (95-T.Graham).</t>
  </si>
  <si>
    <t>(10:28) (Shotgun) 2-M.Ryan pass incomplete short middle to 81-H.Hurst (48-T.Crowder).</t>
  </si>
  <si>
    <t>(10:24) (Shotgun) 2-M.Ryan pass short middle to 84-C.Patterson to ATL 22 for 12 yards (21-J.Peppers; 23-L.Ryan).</t>
  </si>
  <si>
    <t>(9:38) 8-D.Jones pass short right to 26-S.Barkley pushed ob at ATL 36 for 20 yards (45-D.Jones). PENALTY on NYG-71-W.Hernandez, Ineligible Downfield Pass, 5 yards, enforced at NYG 44 - No Play.</t>
  </si>
  <si>
    <t>(9:12) (Shotgun) 8-D.Jones pass short left to 15-C.Johnson to NYG 49 for 10 yards (23-E.Harris).</t>
  </si>
  <si>
    <t>(8:40) (No Huddle) 37-G.Brightwell right guard to ATL 47 for 4 yards (51-B.Copeland).</t>
  </si>
  <si>
    <t>(8:02) 8-D.Jones up the middle to ATL 45 for 2 yards (6-D.Fowler; 54-F.Oluokun).</t>
  </si>
  <si>
    <t>(7:23) (Shotgun) 8-D.Jones pass incomplete short right to 26-S.Barkley.</t>
  </si>
  <si>
    <t>(7:19) (No Huddle, Shotgun) 26-S.Barkley right guard to ATL 39 for 6 yards (55-S.Means). ATL-55-S.Means was injured during the play.</t>
  </si>
  <si>
    <t>(6:34) (Shotgun) 8-D.Jones pass incomplete deep right to 15-C.Johnson. Penalty on NYG-68-B.Bredeson, Offensive Holding, declined.</t>
  </si>
  <si>
    <t>(6:18) 28-M.Davis left tackle pushed ob at ATL 16 for 11 yards (23-L.Ryan).</t>
  </si>
  <si>
    <t>(6:01) 28-M.Davis right guard to ATL 21 for 5 yards (75-D.Shelton; 48-T.Crowder).</t>
  </si>
  <si>
    <t>(5:22) 28-M.Davis right tackle to ATL 31 for 10 yards (23-L.Ryan; 48-T.Crowder).</t>
  </si>
  <si>
    <t>(4:44) (No Huddle) 28-M.Davis right end to ATL 34 for 3 yards (55-R.Ragland; 20-J.Love).</t>
  </si>
  <si>
    <t>(4:04) (No Huddle) 2-M.Ryan pass short right to 85-L.Smith to ATL 37 for 3 yards (48-T.Crowder).</t>
  </si>
  <si>
    <t>(3:21) (Shotgun) 2-M.Ryan pass incomplete short middle to 17-O.Zaccheaus (23-L.Ryan) [21-J.Peppers].</t>
  </si>
  <si>
    <t>(3:03) (Shotgun) 8-D.Jones scrambles up the middle to NYG 40 for 11 yards (45-D.Jones).</t>
  </si>
  <si>
    <t>(2:30) (No Huddle, Shotgun) 26-S.Barkley up the middle to NYG 44 for 4 yards (99-J.Bullard; 23-E.Harris).</t>
  </si>
  <si>
    <t>(1:57) (No Huddle, Shotgun) 8-D.Jones pass short left to 26-S.Barkley to ATL 44 for 12 yards (95-T.Graham).</t>
  </si>
  <si>
    <t>(1:23) (No Huddle) 8-D.Jones pass short right to 26-S.Barkley to ATL 41 for 3 yards (45-D.Jones).</t>
  </si>
  <si>
    <t>(:47) (No Huddle, Shotgun) 8-D.Jones pass short right to 15-C.Johnson to ATL 34 for 7 yards (39-T.Green).</t>
  </si>
  <si>
    <t>(:09) (No Huddle) 39-E.Penny up the middle to ATL 30 for 4 yards (97-G.Jarrett).</t>
  </si>
  <si>
    <t>(15:00) (Shotgun) 26-S.Barkley left tackle to ATL 29 for 1 yard (97-G.Jarrett).</t>
  </si>
  <si>
    <t>(14:22) (No Huddle, Shotgun) 8-D.Jones pass short middle to 15-C.Johnson to ATL 24 for 5 yards (54-F.Oluokun).</t>
  </si>
  <si>
    <t>(13:33) 8-D.Jones pass short left to 19-K.Golladay to ATL 8 for 16 yards (45-D.Jones).</t>
  </si>
  <si>
    <t>(13:02) (No Huddle, Shotgun) 8-D.Jones pass incomplete short left to 19-K.Golladay (22-F.Moreau). PENALTY on ATL-22-F.Moreau, Defensive Pass Interference, 7 yards, enforced at ATL 8 - No Play.</t>
  </si>
  <si>
    <t>(12:56) 26-S.Barkley left guard for 1 yard, TOUCHDOWN.</t>
  </si>
  <si>
    <t>TWO-POINT CONVERSION ATTEMPT. 8-D.Jones rushes left end. ATTEMPT SUCCEEDS.</t>
  </si>
  <si>
    <t>(12:48) 28-M.Davis right end to ATL 31 for 3 yards (55-R.Ragland).</t>
  </si>
  <si>
    <t>(12:18) 2-M.Ryan pass short right to 84-C.Patterson to ATL 30 for -1 yards (59-L.Carter) [97-D.Lawrence].</t>
  </si>
  <si>
    <t>(11:34) (Shotgun) 2-M.Ryan pass short middle to 8-K.Pitts to ATL 40 for 10 yards (23-L.Ryan).</t>
  </si>
  <si>
    <t>(11:03) 84-C.Patterson right end to ATL 43 for 3 yards (98-A.Johnson).</t>
  </si>
  <si>
    <t>(10:22) (Shotgun) 2-M.Ryan pass short middle to 84-C.Patterson to NYG 31 for 26 yards (29-X.McKinney).</t>
  </si>
  <si>
    <t>(9:38) 84-C.Patterson up the middle to NYG 29 for 2 yards (98-A.Johnson, 48-T.Crowder).</t>
  </si>
  <si>
    <t>(9:00) 2-M.Ryan pass short right to 28-M.Davis pushed ob at NYG 25 for 4 yards (48-T.Crowder).</t>
  </si>
  <si>
    <t>(8:21) (Shotgun) 2-M.Ryan pass short left to 4-T.Sharpe to NYG 19 for 6 yards (25-R.Williams).</t>
  </si>
  <si>
    <t>(6:59) (Shotgun) 2-M.Ryan pass short left to 17-O.Zaccheaus pushed ob at NYG 11 for 14 yards (21-J.Peppers).</t>
  </si>
  <si>
    <t>(6:31) 2-M.Ryan pass short right to 18-C.Ridley to NYG 7 for 4 yards (23-L.Ryan; 21-J.Peppers).</t>
  </si>
  <si>
    <t>(5:56) (Shotgun) 2-M.Ryan pass short right to 18-C.Ridley to NYG 6 for 1 yard (22-A.Jackson).</t>
  </si>
  <si>
    <t>(5:07) (Shotgun) 2-M.Ryan pass incomplete short right to 8-K.Pitts.</t>
  </si>
  <si>
    <t>(5:01) (Shotgun) 2-M.Ryan pass incomplete short middle to 8-K.Pitts (23-L.Ryan). PENALTY on NYG-23-L.Ryan, Defensive Pass Interference, 5 yards, enforced at NYG 6 - No Play.</t>
  </si>
  <si>
    <t>(4:55) 28-M.Davis left guard to NYG 1 for no gain (99-L.Williams; 97-D.Lawrence).</t>
  </si>
  <si>
    <t>(4:16) 2-M.Ryan pass short middle to 85-L.Smith for 1 yard, TOUCHDOWN.</t>
  </si>
  <si>
    <t>(4:13) (Shotgun) 8-D.Jones pass short right to 26-S.Barkley pushed ob at NYG 29 for 4 yards (39-T.Green).</t>
  </si>
  <si>
    <t>(4:07) (No Huddle) 26-S.Barkley left guard to NYG 35 for 6 yards (54-F.Oluokun).</t>
  </si>
  <si>
    <t>(3:37) (No Huddle, Shotgun) 8-D.Jones pass short middle to 82-K.Smith to NYG 44 for 9 yards (45-D.Jones).</t>
  </si>
  <si>
    <t>(3:06) (No Huddle) 26-S.Barkley right end to NYG 43 for -1 yards (55-S.Means, 54-F.Oluokun).</t>
  </si>
  <si>
    <t>(2:19) (No Huddle, Shotgun) 8-D.Jones pass incomplete short left to 19-K.Golladay (22-F.Moreau). PENALTY on ATL-22-F.Moreau, Defensive Pass Interference, 6 yards, enforced at NYG 43 - No Play.</t>
  </si>
  <si>
    <t>(2:15) (Shotgun) 8-D.Jones pass incomplete short middle to 88-E.Engram (35-A.Williams).</t>
  </si>
  <si>
    <t>(2:05) (Shotgun) 8-D.Jones pass short left to 26-S.Barkley to 50 for 10 yards (45-D.Jones).</t>
  </si>
  <si>
    <t>(1:50) 2-M.Ryan pass short left to 84-C.Patterson pushed ob at ATL 48 for 28 yards (29-X.McKinney).</t>
  </si>
  <si>
    <t>(1:42) 28-M.Davis right tackle to 50 for 2 yards (99-L.Williams).</t>
  </si>
  <si>
    <t>(1:04) (Shotgun) 2-M.Ryan pass deep right to 8-K.Pitts to NYG 25 for 25 yards (21-J.Peppers; 23-L.Ryan).</t>
  </si>
  <si>
    <t>(:21) 28-M.Davis left tackle to NYG 24 for 1 yard (98-A.Johnson; 48-T.Crowder).</t>
  </si>
  <si>
    <t>(:15) 28-M.Davis left tackle to NYG 21 for 3 yards (23-L.Ryan).</t>
  </si>
  <si>
    <t>(:09) 2-M.Ryan right guard to NYG 22 for -1 yards (97-D.Lawrence).</t>
  </si>
  <si>
    <t>(15:00) 69-W.Holden reported in as eligible.  16-J.Goff pass incomplete short right to 11-K.Raymond.</t>
  </si>
  <si>
    <t>(14:55) 16-J.Goff pass short left to 80-D.Fells to DET 36 for 11 yards (32-D.Elliott). Penalty on BAL-23-A.Averett, Defensive Holding, declined.</t>
  </si>
  <si>
    <t>(14:33) 32-D.Swift right end pushed ob at DET 47 for 11 yards (36-C.Clark).</t>
  </si>
  <si>
    <t>(13:57) (Shotgun) 16-J.Goff pass incomplete short left to 11-K.Raymond (23-A.Averett).</t>
  </si>
  <si>
    <t>(13:50) 30-J.Williams up the middle to DET 48 for 1 yard (96-B.Washington).</t>
  </si>
  <si>
    <t>(13:10) (Shotgun) 16-J.Goff pass incomplete short left to 80-D.Fells [54-T.Bowser].</t>
  </si>
  <si>
    <t>(12:57) (Shotgun) 8-L.Jackson pass short right to 5-M.Brown ran ob at BAL 9 for 5 yards (27-B.Price).</t>
  </si>
  <si>
    <t>(12:27) (Shotgun) 28-L.Murray up the middle to BAL 11 for 2 yards (34-A.Anzalone, 53-C.Harris).</t>
  </si>
  <si>
    <t>(11:42) (Shotgun) 33-D.Freeman right end to BAL 9 for -2 yards (44-J.Reeves-Maybin).</t>
  </si>
  <si>
    <t>(10:45) 69-W.Holden reported in as eligible.  30-J.Williams left tackle to BAL 48 for 4 yards (71-J.Ellis).</t>
  </si>
  <si>
    <t>(10:05) (Shotgun) 32-D.Swift right end to DET 43 for -9 yards. FUMBLES, RECOVERED by BAL-96-B.Washington at BAL 48. 96-B.Washington to DET 39 for 13 yards. The Replay Official reviewed the backward pass ruling, and the play was REVERSED. (Shotgun) 32-D.Swift pass incomplete short left to 16-J.Goff.</t>
  </si>
  <si>
    <t>(9:15) (Shotgun) 8-L.Jackson pass short right to 89-M.Andrews to DET 49 for 16 yards (31-D.Marlowe).</t>
  </si>
  <si>
    <t>(8:37) (Shotgun) 63-T.Colon reported in as eligible.  8-L.Jackson pass short middle to 5-M.Brown to DET 38 for 11 yards (31-D.Marlowe).</t>
  </si>
  <si>
    <t>(7:57) (Shotgun) 34-T.Williams left tackle to DET 36 for 2 yards (25-W.Harris).</t>
  </si>
  <si>
    <t>(7:18) (Shotgun) 33-D.Freeman right end to DET 31 for 5 yards (55-D.Barnes, 95-R.Okwara).</t>
  </si>
  <si>
    <t>(6:36) (Shotgun) 28-L.Murray right tackle to DET 31 for no gain (41-A.Parker).</t>
  </si>
  <si>
    <t>(5:51) 69-W.Holden reported in as eligible.  30-J.Williams left tackle to BAL 47 for 14 yards (32-D.Elliott).</t>
  </si>
  <si>
    <t>(5:11) 69-W.Holden reported in as eligible.  30-J.Williams left tackle to BAL 45 for 2 yards (71-J.Ellis).</t>
  </si>
  <si>
    <t>(4:34) 16-J.Goff pass short right to 11-K.Raymond to BAL 42 for 3 yards (44-M.Humphrey).</t>
  </si>
  <si>
    <t>(3:56) (Shotgun) 16-J.Goff pass short left to 32-D.Swift to BAL 38 for 4 yards (36-C.Clark).</t>
  </si>
  <si>
    <t>(2:27) (Shotgun) 8-L.Jackson to BAL 5 for -5 yards. FUMBLES, and recovers at BAL 5. 8-L.Jackson pass incomplete short middle to 89-M.Andrews.</t>
  </si>
  <si>
    <t>(2:23) (Shotgun) 8-L.Jackson scrambles left tackle to BAL 41 for 31 yards (27-B.Price).</t>
  </si>
  <si>
    <t>(1:38) (Shotgun) 28-L.Murray up the middle to BAL 47 for 6 yards (98-J.Penisini).</t>
  </si>
  <si>
    <t>(:55) (Shotgun) 8-L.Jackson scrambles right end to BAL 49 for 2 yards (95-R.Okwara). PENALTY on BAL-42-P.Ricard, Offensive Holding, 11 yards, enforced at BAL 47 - No Play. Penalty on BAL, Illegal Shift, declined.</t>
  </si>
  <si>
    <t>(:34) (Shotgun) 8-L.Jackson pass short left to 84-J.Oliver to BAL 42 for 6 yards (44-J.Reeves-Maybin).</t>
  </si>
  <si>
    <t>(15:00) (Shotgun) 8-L.Jackson scrambles up the middle to BAL 44 for 2 yards (95-R.Okwara).</t>
  </si>
  <si>
    <t>(14:12) 32-D.Swift left tackle to DET 16 for 8 yards (32-D.Elliott). PENALTY on DET-73-J.Jackson, Offensive Holding, 4 yards, enforced at DET 8 - No Play.</t>
  </si>
  <si>
    <t>(13:41) 32-D.Swift right tackle to DET 10 for 6 yards (56-J.Bynes).</t>
  </si>
  <si>
    <t>(12:59) (Shotgun) 16-J.Goff scrambles up the middle to DET 14 for 4 yards (36-C.Clark). BAL-59-D.Hayes was injured during the play. His return is Doubtful.  PENALTY on DET-73-J.Jackson, Unsportsmanlike Conduct, 7 yards, enforced at DET 14.</t>
  </si>
  <si>
    <t>(12:26) (Shotgun) 8-L.Jackson pass incomplete deep right to 14-S.Watkins (27-B.Price).</t>
  </si>
  <si>
    <t>(12:18) (Shotgun) 8-L.Jackson pass short left to 89-M.Andrews pushed ob at DET 25 for 21 yards (25-W.Harris).</t>
  </si>
  <si>
    <t>(11:42) (Shotgun) 8-L.Jackson right end to DET 25 for no gain (55-D.Barnes; 21-T.Walker).</t>
  </si>
  <si>
    <t>(11:02) (Shotgun) 8-L.Jackson pass incomplete deep left to 5-M.Brown (21-T.Walker).</t>
  </si>
  <si>
    <t>(10:55) (Shotgun) 8-L.Jackson scrambles up the middle to DET 21 for 4 yards (41-A.Parker).</t>
  </si>
  <si>
    <t>(10:05) (Shotgun) 16-J.Goff pass short left to 88-T.Hockenson to DET 30 for 5 yards (6-P.Queen, 56-J.Bynes).</t>
  </si>
  <si>
    <t>(9:29) 32-D.Swift right end pushed ob at DET 44 for 14 yards (25-T.Young).</t>
  </si>
  <si>
    <t>(8:52) (Shotgun) 16-J.Goff pass incomplete deep right to 32-D.Swift. PENALTY on BAL-44-M.Humphrey, Defensive Holding, 5 yards, enforced at DET 44 - No Play.</t>
  </si>
  <si>
    <t>(8:48) 16-J.Goff pass incomplete deep left to 11-K.Raymond.</t>
  </si>
  <si>
    <t>(8:41) (Shotgun) 32-D.Swift left tackle to BAL 47 for 4 yards (90-P.McPhee).</t>
  </si>
  <si>
    <t>(6:54) (Shotgun) 8-L.Jackson scrambles right end pushed ob at BAL 43 for 8 yards (34-A.Anzalone).</t>
  </si>
  <si>
    <t>(6:23) (Shotgun) 28-L.Murray up the middle to DET 49 for 8 yards (91-M.Brockers, 97-N.Williams).</t>
  </si>
  <si>
    <t>(5:42) (Shotgun) 28-L.Murray right tackle to DET 48 for 1 yard (34-A.Anzalone).</t>
  </si>
  <si>
    <t>(5:04) (Shotgun) 8-L.Jackson pass deep right to 5-M.Brown pushed ob at DET 11 for 37 yards (25-W.Harris).</t>
  </si>
  <si>
    <t>(4:21) (Shotgun) 8-L.Jackson left end for 11 yards, TOUCHDOWN NULLIFIED by Penalty. PENALTY on BAL-89-M.Andrews, Offensive Holding, 10 yards, enforced at DET 5.</t>
  </si>
  <si>
    <t>(3:31) (Shotgun) 8-L.Jackson pass incomplete deep right to 34-T.Williams (27-B.Price) [44-J.Reeves-Maybin].</t>
  </si>
  <si>
    <t>(3:21) (Shotgun) 8-L.Jackson pass deep left to 13-D.Duvernay for 19 yards, TOUCHDOWN.</t>
  </si>
  <si>
    <t>(3:15) (Shotgun) 16-J.Goff pass short right to 87-Q.Cephus to DET 33 for 8 yards (44-M.Humphrey).</t>
  </si>
  <si>
    <t>(2:41) (Shotgun) 32-D.Swift up the middle to DET 33 for no gain (93-C.Campbell).</t>
  </si>
  <si>
    <t>(2:03) (Shotgun) 16-J.Goff pass short left to 11-K.Raymond to DET 34 for 1 yard (44-M.Humphrey). Detroit challenged the short of the line to gain ruling, and the play was Upheld. The ruling on the field stands. (Timeout #1.)</t>
  </si>
  <si>
    <t>(1:50) (Shotgun) 8-L.Jackson pass incomplete deep right to 5-M.Brown.</t>
  </si>
  <si>
    <t>(1:44) (Shotgun) 8-L.Jackson pass deep right to 11-J.Proche ran ob at DET 47 for 29 yards.</t>
  </si>
  <si>
    <t>J.Proche</t>
  </si>
  <si>
    <t>(1:29) (Shotgun) 8-L.Jackson pass short left to 13-D.Duvernay to DET 44 for 3 yards (24-A.Oruwariye).</t>
  </si>
  <si>
    <t>(:41) (Shotgun) 8-L.Jackson pass incomplete deep left to 5-M.Brown.</t>
  </si>
  <si>
    <t>(:27) (Shotgun) 16-J.Goff pass incomplete short left to 17-T.Benson.</t>
  </si>
  <si>
    <t>(:25) (Shotgun) 16-J.Goff pass short middle to 30-J.Williams pushed ob at DET 24 for 15 yards (25-T.Young).</t>
  </si>
  <si>
    <t>(:19) (Shotgun) 16-J.Goff pass short left to 30-J.Williams to DET 34 for 10 yards (93-C.Campbell).</t>
  </si>
  <si>
    <t>(:11) (Shotgun) 16-J.Goff pass incomplete deep left to 11-K.Raymond (22-J.Smith).</t>
  </si>
  <si>
    <t>(:01) 30-J.Williams up the middle to DET 43 for 9 yards (6-P.Queen).</t>
  </si>
  <si>
    <t>(14:56) (Shotgun) 8-L.Jackson pass short right to 14-S.Watkins to BAL 34 for 9 yards (24-A.Oruwariye).</t>
  </si>
  <si>
    <t>(14:19) 28-L.Murray up the middle to BAL 43 for 9 yards (25-W.Harris). PENALTY on BAL-70-K.Zeitler, Offensive Holding, 10 yards, enforced at BAL 37.</t>
  </si>
  <si>
    <t>(13:55) (Shotgun) 8-L.Jackson pass deep left to 89-M.Andrews pushed ob at DET 32 for 41 yards (41-A.Parker, 24-A.Oruwariye).</t>
  </si>
  <si>
    <t>(13:14) (Shotgun) 8-L.Jackson pass incomplete deep right to 14-S.Watkins.</t>
  </si>
  <si>
    <t>(13:09) (Shotgun) 34-T.Williams up the middle to DET 32 for no gain (95-R.Okwara).</t>
  </si>
  <si>
    <t>(12:27) (Shotgun) 8-L.Jackson pass incomplete deep middle to 89-M.Andrews.</t>
  </si>
  <si>
    <t>(12:16) (Shotgun) 16-J.Goff pass short right to 88-T.Hockenson to DET 30 for 5 yards (36-C.Clark).</t>
  </si>
  <si>
    <t>(11:35) (Shotgun) 16-J.Goff pass short right to 11-K.Raymond to DET 42 for 12 yards (36-C.Clark).</t>
  </si>
  <si>
    <t>(11:00) 30-J.Williams left end to DET 40 for -2 yards (93-C.Campbell, 99-O.Oweh).</t>
  </si>
  <si>
    <t>(10:21) (Shotgun) 16-J.Goff pass short right to 32-D.Swift to BAL 49 for 11 yards (44-M.Humphrey).</t>
  </si>
  <si>
    <t>(9:31) 32-D.Swift up the middle to BAL 47 for 2 yards (36-C.Clark).</t>
  </si>
  <si>
    <t>(8:49) (Shotgun) 16-J.Goff pass short left to 32-D.Swift to BAL 33 for 14 yards (56-J.Bynes). BAL-32-D.Elliott was injured during the play. His return is Questionable.</t>
  </si>
  <si>
    <t>(8:09) 16-J.Goff pass short right to 32-D.Swift to BAL 14 for 19 yards (6-P.Queen).</t>
  </si>
  <si>
    <t>(7:21) 32-D.Swift right tackle to BAL 13 for 1 yard (6-P.Queen).</t>
  </si>
  <si>
    <t>(6:43) (Shotgun) 16-J.Goff pass short left to 18-K.Hodge pushed ob at BAL 4 for 9 yards (22-J.Smith).</t>
  </si>
  <si>
    <t>K.Hodge</t>
  </si>
  <si>
    <t>(6:07) (Shotgun) 16-J.Goff pass short middle to 14-A.St. Brown to BAL 2 for 2 yards (99-O.Oweh).</t>
  </si>
  <si>
    <t>(5:25) (Shotgun) 32-D.Swift up the middle for 2 yards, TOUCHDOWN.</t>
  </si>
  <si>
    <t>(5:21) (Shotgun) 8-L.Jackson pass short right to 89-M.Andrews to BAL 32 for 7 yards (34-A.Anzalone).</t>
  </si>
  <si>
    <t>(4:46) 34-T.Williams up the middle to BAL 37 for 5 yards (55-D.Barnes).</t>
  </si>
  <si>
    <t>(4:07) (Shotgun) 8-L.Jackson scrambles right end pushed ob at BAL 44 for 7 yards (44-J.Reeves-Maybin).</t>
  </si>
  <si>
    <t>(3:35) 28-L.Murray up the middle to DET 48 for 8 yards (31-D.Marlowe).</t>
  </si>
  <si>
    <t>(2:52) (Shotgun) 33-D.Freeman left end to DET 43 for 5 yards (55-D.Barnes).</t>
  </si>
  <si>
    <t>(2:14) (Shotgun) 8-L.Jackson pass short right to 89-M.Andrews to DET 19 for 24 yards (25-W.Harris).</t>
  </si>
  <si>
    <t>(1:28) (Shotgun) 8-L.Jackson pass incomplete short middle to 14-S.Watkins (98-J.Penisini). Ball batted at the line.</t>
  </si>
  <si>
    <t>(1:23) (Shotgun) 8-L.Jackson pass short left to 14-S.Watkins pushed ob at DET 14 for 5 yards (24-A.Oruwariye).</t>
  </si>
  <si>
    <t>(:41) 16-J.Goff pass short right to 32-D.Swift to DET 22 for -3 yards (40-M.Harrison).</t>
  </si>
  <si>
    <t>(15:00) (Shotgun) 16-J.Goff pass incomplete deep left to 87-Q.Cephus. PENALTY on BAL-22-J.Smith, Defensive Pass Interference, 28 yards, enforced at DET 22 - No Play.</t>
  </si>
  <si>
    <t>(14:55) 32-D.Swift up the middle to BAL 47 for 3 yards (56-J.Bynes).</t>
  </si>
  <si>
    <t>(14:09) (Shotgun) 16-J.Goff pass short right to 11-K.Raymond to BAL 36 for 11 yards (21-B.Stephens).</t>
  </si>
  <si>
    <t>(13:28) 30-J.Williams right tackle to BAL 24 for 12 yards (36-C.Clark).</t>
  </si>
  <si>
    <t>(12:44) 30-J.Williams right tackle to BAL 20 for 4 yards (6-P.Queen; 69-R.McKenzie).</t>
  </si>
  <si>
    <t>(11:57) 69-W.Holden reported in as eligible.  30-J.Williams up the middle to BAL 20 for no gain (99-O.Oweh, 69-R.McKenzie).</t>
  </si>
  <si>
    <t>(11:10) (Shotgun) 16-J.Goff pass short left to 32-D.Swift to BAL 11 for 9 yards (23-A.Averett, 21-B.Stephens).</t>
  </si>
  <si>
    <t>(10:31) (Shotgun) 32-D.Swift up the middle to BAL 7 for 4 yards (21-B.Stephens; 49-C.Board).</t>
  </si>
  <si>
    <t>(9:47) (Shotgun) 16-J.Goff pass short left to 32-D.Swift pushed ob at BAL 1 for 6 yards (21-B.Stephens, 36-C.Clark).</t>
  </si>
  <si>
    <t>(8:59) 71-L.Stenberg reported in as eligible.  32-D.Swift left tackle to BAL 1 for no gain (49-C.Board; 99-O.Oweh).</t>
  </si>
  <si>
    <t>(8:18) 71-L.Stenberg reported in as eligible.  30-J.Williams left tackle to BAL 1 for no gain (6-P.Queen). DET-77-F.Ragnow was injured during the play.  Detroit challenged the short of the goal line ruling, and the play was REVERSED. 71-L.Stenberg and 71-L.Stenberg reported in as eligible.  30-J.Williams left tackle for 1 yard, TOUCHDOWN. DET-77-F.Ragnow was injured during the play.</t>
  </si>
  <si>
    <t>(8:16) (Shotgun) 8-L.Jackson pass short left to 14-S.Watkins to BAL 43 for 18 yards (31-D.Marlowe).</t>
  </si>
  <si>
    <t>(7:43) (Shotgun) 34-T.Williams up the middle to DET 45 for 12 yards (21-T.Walker).</t>
  </si>
  <si>
    <t>(7:01) (Shotgun) 34-T.Williams up the middle to DET 42 for 3 yards (31-D.Marlowe; 54-A.McNeill).</t>
  </si>
  <si>
    <t>(5:33) (Shotgun) 8-L.Jackson pass deep left intended for 5-M.Brown INTERCEPTED by 24-A.Oruwariye at DET 21. 24-A.Oruwariye to DET 21 for no gain (5-M.Brown).</t>
  </si>
  <si>
    <t>(5:25) 16-J.Goff pass short left to 80-D.Fells to DET 45 for 24 yards (44-M.Humphrey; 36-C.Clark) [99-O.Oweh].</t>
  </si>
  <si>
    <t>(4:35) 32-D.Swift right end to DET 46 for 1 yard (36-C.Clark, 6-P.Queen).</t>
  </si>
  <si>
    <t>(3:55) (Shotgun) 16-J.Goff pass deep left to 11-K.Raymond to BAL 35 for 19 yards (23-A.Averett) [93-C.Campbell]. Baltimore challenged the pass completion ruling, and the play was Upheld. The ruling on the field stands. (Timeout #1.)</t>
  </si>
  <si>
    <t>(3:17) 32-D.Swift up the middle to BAL 36 for -1 yards (93-C.Campbell).</t>
  </si>
  <si>
    <t>(2:34) (Shotgun) 16-J.Goff pass short right to 11-K.Raymond to BAL 14 for 22 yards (54-T.Bowser).</t>
  </si>
  <si>
    <t>(2:00) (Shotgun) 32-D.Swift left tackle to BAL 14 for no gain (90-P.McPhee).</t>
  </si>
  <si>
    <t>(1:57) 69-W.Holden reported in as eligible.  30-J.Williams right tackle to BAL 13 for 1 yard (36-C.Clark; 54-T.Bowser).</t>
  </si>
  <si>
    <t>(1:52) 30-J.Williams right tackle to BAL 17 for -4 yards (21-B.Stephens; 96-B.Washington).</t>
  </si>
  <si>
    <t>(:40) (No Huddle, Shotgun) 8-L.Jackson pass incomplete short middle to 13-D.Duvernay (27-B.Price).</t>
  </si>
  <si>
    <t>(:26) (Shotgun) 8-L.Jackson pass deep left to 14-S.Watkins to DET 48 for 36 yards (25-W.Harris).</t>
  </si>
  <si>
    <t>(15:00) 14-S.Darnold pass short left to 2-Dj.Moore to CAR 32 for 7 yards (26-V.Hargreaves).</t>
  </si>
  <si>
    <t>(14:19) (Shotgun) 14-S.Darnold pass incomplete deep middle to 85-D.Arnold (1-L.Johnson).</t>
  </si>
  <si>
    <t>(14:15) (Shotgun) 14-S.Darnold pass incomplete short left to 2-Dj.Moore (26-V.Hargreaves).</t>
  </si>
  <si>
    <t>(14:02) 13-B.Cooks left end to HOU 41 for 5 yards (26-D.Jackson).</t>
  </si>
  <si>
    <t>(13:29) 10-D.Mills pass short left to 2-M.Ingram to HOU 40 for -1 yards (7-S.Thompson).</t>
  </si>
  <si>
    <t>(12:50) (Shotgun) 10-D.Mills pass incomplete short left to 13-B.Cooks (53-B.Burns).</t>
  </si>
  <si>
    <t>(12:36) 22-C.McCaffrey left tackle to CAR 21 for 9 yards (41-Z.Cunningham; 52-J.Greenard).</t>
  </si>
  <si>
    <t>(11:58) 22-C.McCaffrey up the middle to CAR 21 for no gain (41-Z.Cunningham; 52-J.Greenard).</t>
  </si>
  <si>
    <t>(11:15) 14-S.Darnold up the middle to CAR 24 for 3 yards (97-M.Collins, 54-J.Martin).</t>
  </si>
  <si>
    <t>(10:37) 14-S.Darnold pass short left to 22-C.McCaffrey to CAR 25 for 1 yard (48-J.Thomas).</t>
  </si>
  <si>
    <t>(9:49) (Shotgun) 14-S.Darnold pass incomplete short left to 2-Dj.Moore.</t>
  </si>
  <si>
    <t>(9:39) (Shotgun) 14-S.Darnold pass deep right to 2-Dj.Moore to HOU 46 for 29 yards (24-T.Smith) [94-C.Omenihu].</t>
  </si>
  <si>
    <t>(8:53) 14-S.Darnold pass short left to 88-T.Marshall to HOU 34 for 12 yards (1-L.Johnson).</t>
  </si>
  <si>
    <t>(8:08) 30-C.Hubbard left end pushed ob at HOU 31 for 3 yards (41-Z.Cunningham).</t>
  </si>
  <si>
    <t>(7:27) (Shotgun) 14-S.Darnold pass short middle to 2-Dj.Moore to HOU 5 for 26 yards (58-C.Kirksey).</t>
  </si>
  <si>
    <t>(6:41) (Shotgun) 14-S.Darnold right tackle for 5 yards, TOUCHDOWN.</t>
  </si>
  <si>
    <t>(6:36) 2-M.Ingram left guard to HOU 31 for 6 yards (31-J.Burris).</t>
  </si>
  <si>
    <t>(6:07) 2-M.Ingram up the middle to HOU 37 for 6 yards (90-D.Jones). Penalty on CAR-53-B.Burns, Defensive Offside, declined.</t>
  </si>
  <si>
    <t>(5:42) (Shotgun) 2-M.Ingram left tackle to HOU 41 for 4 yards (4-J.Carter). PENALTY on HOU-85-P.Brown, Offensive Holding, 10 yards, enforced at HOU 37 - No Play.</t>
  </si>
  <si>
    <t>(5:23) (Shotgun) 10-D.Mills pass short right to 13-B.Cooks pushed ob at HOU 38 for 11 yards (26-D.Jackson).</t>
  </si>
  <si>
    <t>(4:54) (Shotgun) 10-D.Mills pass short middle to 3-A.Miller to HOU 42 for 4 yards (34-S.Chandler; 4-J.Carter).</t>
  </si>
  <si>
    <t>A.Miller</t>
  </si>
  <si>
    <t>(3:30) 14-S.Darnold pass short left to 2-Dj.Moore to CAR 15 for 1 yard (24-T.Smith, 54-J.Martin).</t>
  </si>
  <si>
    <t>(2:44) (Shotgun) 14-S.Darnold pass short left to 2-Dj.Moore to CAR 28 for 13 yards (26-V.Hargreaves).</t>
  </si>
  <si>
    <t>(2:02) 22-C.McCaffrey left end to CAR 25 for -3 yards (52-J.Greenard).</t>
  </si>
  <si>
    <t>(1:18) (Shotgun) 14-S.Darnold pass short middle to 11-R.Anderson to CAR 29 for 4 yards (25-D.King). PENALTY on HOU-23-E.Murray, Illegal Contact, 5 yards, enforced at CAR 25 - No Play.</t>
  </si>
  <si>
    <t>(:51) 22-C.McCaffrey left end pushed ob at CAR 40 for 10 yards (1-L.Johnson).</t>
  </si>
  <si>
    <t>(:19) 22-C.McCaffrey right tackle to CAR 44 for 4 yards (55-D.Walker).</t>
  </si>
  <si>
    <t>(15:00) 14-S.Darnold pass short left to 22-C.McCaffrey to HOU 48 for 8 yards (26-V.Hargreaves; 58-C.Kirksey).</t>
  </si>
  <si>
    <t>(14:15) 22-C.McCaffrey left tackle pushed ob at HOU 39 for 9 yards (1-L.Johnson).</t>
  </si>
  <si>
    <t>(13:46) 14-S.Darnold up the middle to HOU 38 for 1 yard (97-M.Collins).</t>
  </si>
  <si>
    <t>(13:06) 14-S.Darnold pass incomplete short left to 2-Dj.Moore.</t>
  </si>
  <si>
    <t>(13:01) 14-S.Darnold pass deep left to 2-Dj.Moore to HOU 14 for 24 yards (1-L.Johnson; 26-V.Hargreaves).</t>
  </si>
  <si>
    <t>(12:13) 22-C.McCaffrey left end pushed ob at HOU 12 for 2 yards (26-V.Hargreaves).</t>
  </si>
  <si>
    <t>(11:34) (Shotgun) 14-S.Darnold pass incomplete short right to 30-C.Hubbard.</t>
  </si>
  <si>
    <t>(11:29) (Shotgun) 14-S.Darnold pass short middle to 85-D.Arnold to HOU 5 for 12 yards (58-C.Kirksey).</t>
  </si>
  <si>
    <t>(10:58) (No Huddle, Shotgun) 30-C.Hubbard left guard to HOU 5 for no gain (58-C.Kirksey, 41-Z.Cunningham).</t>
  </si>
  <si>
    <t>(10:47) 10-D.Mills pass incomplete short middle to 18-C.Conley. PENALTY on CAR-98-M.Haynes, Defensive Offside, 5 yards, enforced at HOU 5 - No Play.</t>
  </si>
  <si>
    <t>(10:43) (Shotgun) 2-M.Ingram left tackle to HOU 14 for 4 yards (31-J.Burris).</t>
  </si>
  <si>
    <t>(10:04) (Shotgun) 30-P.Lindsay left guard to HOU 16 for 2 yards (4-J.Carter).</t>
  </si>
  <si>
    <t>(9:26) (Shotgun) 30-P.Lindsay right tackle to HOU 15 for -1 yards (95-D.Brown).</t>
  </si>
  <si>
    <t>(8:41) (Shotgun) 2-M.Ingram left tackle to HOU 16 for 1 yard (90-D.Jones; 21-J.Chinn). PENALTY on CAR-53-B.Burns, Defensive Offside, 5 yards, enforced at HOU 15 - No Play.</t>
  </si>
  <si>
    <t>(8:16) 10-D.Mills pass incomplete deep right to 3-A.Miller. PENALTY on CAR-94-D.Nixon, Roughing the Passer, 15 yards, enforced at HOU 20 - No Play.</t>
  </si>
  <si>
    <t>(8:11) 67-C.Heck reported in as eligible.  30-P.Lindsay up the middle to HOU 36 for 1 yard (21-J.Chinn).</t>
  </si>
  <si>
    <t>(7:40) (Shotgun) 30-P.Lindsay left end to HOU 34 for -2 yards (26-D.Jackson).</t>
  </si>
  <si>
    <t>(6:33) (Shotgun) 31-D.Johnson left guard to HOU 36 for 7 yards (7-S.Thompson).</t>
  </si>
  <si>
    <t>(4:58) (Shotgun) 14-S.Darnold pass incomplete short middle to 85-D.Arnold (25-D.King).</t>
  </si>
  <si>
    <t>(4:53) (Shotgun) 14-S.Darnold pass short right to 30-C.Hubbard to CAR 31 for 7 yards (41-Z.Cunningham).</t>
  </si>
  <si>
    <t>(4:00) (Shotgun) 30-P.Lindsay left guard to HOU 29 for 1 yard (21-J.Chinn).</t>
  </si>
  <si>
    <t>(2:51) (Shotgun) 10-D.Mills pass short right to 28-R.Burkhead pushed ob at HOU 30 for 5 yards (21-J.Chinn).</t>
  </si>
  <si>
    <t>(2:08) (Shotgun) 14-S.Darnold pass incomplete short left to 11-R.Anderson.</t>
  </si>
  <si>
    <t>(2:03) (Shotgun) 14-S.Darnold pass short middle to 32-R.Freeman to CAR 34 for 8 yards (41-Z.Cunningham; 58-C.Kirksey).</t>
  </si>
  <si>
    <t>R.Freeman</t>
  </si>
  <si>
    <t>(1:37) (Shotgun) 10-D.Mills pass short right to 13-B.Cooks to HOU 44 for 8 yards (29-R.Melvin) [43-H.Reddick].</t>
  </si>
  <si>
    <t>(1:19) (No Huddle, Shotgun) 10-D.Mills pass deep right to 13-B.Cooks ran ob at CAR 26 for 30 yards.</t>
  </si>
  <si>
    <t>(1:12) (No Huddle, Shotgun) 31-D.Johnson right guard to CAR 22 for 4 yards (91-M.Fox).</t>
  </si>
  <si>
    <t>(:53) (No Huddle, Shotgun) 10-D.Mills pass short right to 88-J.Akins to CAR 12 for 10 yards (29-R.Melvin; 53-B.Burns).</t>
  </si>
  <si>
    <t>(:36) (Shotgun) 10-D.Mills pass short left to 13-B.Cooks to CAR 1 for 11 yards (26-D.Jackson; 4-J.Carter).</t>
  </si>
  <si>
    <t>(:29) (Shotgun) 10-D.Mills pass short middle to 3-A.Miller for 1 yard, TOUCHDOWN.</t>
  </si>
  <si>
    <t>(:25) (Shotgun) 14-S.Darnold pass short middle to 30-C.Hubbard to CAR 35 for 10 yards (25-D.King; 41-Z.Cunningham).</t>
  </si>
  <si>
    <t>(14:51) (Shotgun) 10-D.Mills pass short left to 3-A.Miller to HOU 27 for 10 yards (4-J.Carter).</t>
  </si>
  <si>
    <t>(14:11) 64-J.McCray reported in as eligible.  30-P.Lindsay left tackle to HOU 30 for 3 yards (95-D.Brown).</t>
  </si>
  <si>
    <t>(13:39) (Shotgun) 10-D.Mills pass short left to 88-J.Akins to HOU 35 for 5 yards (21-J.Chinn; 7-S.Thompson).</t>
  </si>
  <si>
    <t>(13:00) (Shotgun) 10-D.Mills pass short right to 3-A.Miller to HOU 40 for 5 yards (29-R.Melvin).</t>
  </si>
  <si>
    <t>(12:22) (No Huddle, Shotgun) 10-D.Mills pass incomplete deep left to 18-C.Conley.</t>
  </si>
  <si>
    <t>(12:18) (Shotgun) 2-M.Ingram up the middle to HOU 41 for 1 yard (7-S.Thompson, 8-J.Horn).</t>
  </si>
  <si>
    <t>(11:41) (Shotgun) 10-D.Mills pass incomplete short left to 13-B.Cooks. CAR-31-J.Burris was injured during the play. His return is Probable.  PENALTY on CAR-26-D.Jackson, Defensive Pass Interference, 14 yards, enforced at HOU 41 - No Play.</t>
  </si>
  <si>
    <t>(11:37) (Shotgun) 30-P.Lindsay left tackle to CAR 44 for 1 yard (8-J.Horn).</t>
  </si>
  <si>
    <t>(11:03) 10-D.Mills pass incomplete short left to 3-A.Miller (42-S.Franklin). CAR-8-J.Horn was injured during the play. He is Out.  PENALTY on CAR-93-B.Roy, Defensive Offside, 5 yards, enforced at CAR 44 - No Play.</t>
  </si>
  <si>
    <t>(10:57) 10-D.Mills pass incomplete deep left to 13-B.Cooks.</t>
  </si>
  <si>
    <t>(10:51) (Shotgun) 10-D.Mills pass incomplete deep right to 3-A.Miller [49-F.Luvu].</t>
  </si>
  <si>
    <t>(10:37) 30-C.Hubbard left tackle to CAR 10 for 1 yard (91-R.Lopez).</t>
  </si>
  <si>
    <t>(9:57) (Shotgun) 14-S.Darnold pass short left to 2-Dj.Moore to CAR 20 for 10 yards (41-Z.Cunningham).</t>
  </si>
  <si>
    <t>(9:20) 30-C.Hubbard right end to CAR 20 for no gain (58-C.Kirksey).</t>
  </si>
  <si>
    <t>(8:37) (Shotgun) 14-S.Darnold scrambles right end to CAR 24 for 4 yards (58-C.Kirksey). PENALTY on HOU-58-C.Kirksey, Unnecessary Roughness, 15 yards, enforced at CAR 24.</t>
  </si>
  <si>
    <t>(8:08) (Shotgun) 14-S.Darnold pass incomplete short left to 88-T.Marshall.</t>
  </si>
  <si>
    <t>(8:05) (Shotgun) 14-S.Darnold pass short middle to 2-Dj.Moore to HOU 45 for 16 yards (41-Z.Cunningham).</t>
  </si>
  <si>
    <t>(7:24) 32-R.Freeman left guard to HOU 32 for 13 yards (90-R.Blacklock). HOU-90-R.Blacklock was injured during the play.</t>
  </si>
  <si>
    <t>(7:09) 14-S.Darnold pass short right to 13-A.Erickson pushed ob at HOU 7 for 25 yards (24-T.Smith; 1-L.Johnson).</t>
  </si>
  <si>
    <t>A.Erickson</t>
  </si>
  <si>
    <t>(6:25) 82-T.Tremble left end for 7 yards, TOUCHDOWN.</t>
  </si>
  <si>
    <t>T.Tremble</t>
  </si>
  <si>
    <t>(6:20) 2-M.Ingram right tackle to HOU 28 for 3 yards (91-M.Fox, 21-J.Chinn).</t>
  </si>
  <si>
    <t>(5:45) (Shotgun) 2-M.Ingram left guard to HOU 29 for 1 yard (42-S.Franklin, 94-D.Nixon).</t>
  </si>
  <si>
    <t>(4:15) 30-C.Hubbard right end to CAR 43 for 2 yards (41-Z.Cunningham; 93-J.Johnson).</t>
  </si>
  <si>
    <t>(3:28) (Shotgun) 14-S.Darnold scrambles left end ran ob at HOU 25 for 32 yards (25-D.King). PENALTY on CAR-75-C.Erving, Offensive Holding, 10 yards, enforced at CAR 43 - No Play.</t>
  </si>
  <si>
    <t>(2:55) (Shotgun) 14-S.Darnold pass short right to 30-C.Hubbard to CAR 43 for 10 yards (58-C.Kirksey, 55-D.Walker).</t>
  </si>
  <si>
    <t>(2:05) (Shotgun) 14-S.Darnold pass short left to 88-T.Marshall to HOU 49 for 8 yards (23-E.Murray) [55-D.Walker].</t>
  </si>
  <si>
    <t>(1:27) 32-R.Freeman right guard to HOU 47 for 2 yards (48-J.Thomas; 59-W.Mercilus).</t>
  </si>
  <si>
    <t>(:43) (Shotgun) 14-S.Darnold pass incomplete short right to 85-D.Arnold. PENALTY on HOU-23-E.Murray, Defensive Pass Interference, 6 yards, enforced at HOU 47 - No Play.</t>
  </si>
  <si>
    <t>(:39) (Shotgun) 2-Dj.Moore right end to HOU 42 for -1 yards (54-J.Martin, 97-M.Collins). Reverse</t>
  </si>
  <si>
    <t>(15:00) 14-S.Darnold pass deep right to 82-T.Tremble to HOU 12 for 30 yards (23-E.Murray).</t>
  </si>
  <si>
    <t>(14:15) 30-C.Hubbard left guard to HOU 8 for 4 yards (41-Z.Cunningham; 1-L.Johnson).</t>
  </si>
  <si>
    <t>(13:25) (Shotgun) 14-S.Darnold pass short left to 88-T.Marshall pushed ob at HOU 3 for 5 yards (26-V.Hargreaves).</t>
  </si>
  <si>
    <t>(12:44) (Shotgun) 10-D.Mills pass short right to 13-B.Cooks to HOU 38 for 13 yards (29-R.Melvin).</t>
  </si>
  <si>
    <t>(12:07) (No Huddle, Shotgun) 10-D.Mills pass short middle to 13-B.Cooks to CAR 47 for 15 yards (34-S.Chandler).</t>
  </si>
  <si>
    <t>(11:29) (Shotgun) 10-D.Mills pass incomplete short left to 3-A.Miller.</t>
  </si>
  <si>
    <t>(11:23) (Shotgun) 10-D.Mills pass short right to 13-B.Cooks to CAR 36 for 11 yards (26-D.Jackson).</t>
  </si>
  <si>
    <t>(10:48) (No Huddle, Shotgun) 10-D.Mills pass incomplete short middle to 88-J.Akins.</t>
  </si>
  <si>
    <t>(10:44) (Shotgun) 10-D.Mills pass short right to 13-B.Cooks to CAR 31 for 5 yards (53-B.Burns).</t>
  </si>
  <si>
    <t>(9:09) 30-C.Hubbard right guard to CAR 29 for 4 yards (41-Z.Cunningham; 94-C.Omenihu).</t>
  </si>
  <si>
    <t>(8:26) (Shotgun) 14-S.Darnold pass short left to 11-R.Anderson to CAR 37 for 8 yards (23-E.Murray).</t>
  </si>
  <si>
    <t>(7:43) (Shotgun) 30-C.Hubbard right tackle to CAR 49 for 12 yards (94-C.Omenihu).</t>
  </si>
  <si>
    <t>(7:01) 32-R.Freeman left guard to CAR 49 for no gain (58-C.Kirksey; 23-E.Murray).</t>
  </si>
  <si>
    <t>(6:19) 14-S.Darnold pass incomplete deep left to 2-Dj.Moore.</t>
  </si>
  <si>
    <t>(6:12) (Shotgun) 14-S.Darnold pass short right to 85-D.Arnold to HOU 40 for 11 yards (25-D.King).</t>
  </si>
  <si>
    <t>(5:24) 14-S.Darnold pass short right to 88-T.Marshall to HOU 17 for 23 yards (26-V.Hargreaves).</t>
  </si>
  <si>
    <t>(4:35) 32-R.Freeman left guard to HOU 15 for 2 yards (41-Z.Cunningham, 48-J.Thomas).</t>
  </si>
  <si>
    <t>(4:30) 30-C.Hubbard left end pushed ob at HOU 1 for 14 yards (26-V.Hargreaves).</t>
  </si>
  <si>
    <t>(4:24) (Shotgun) 14-S.Darnold pass incomplete short left to 30-C.Hubbard.</t>
  </si>
  <si>
    <t>(4:21) 32-R.Freeman up the middle to HOU 1 for no gain (41-Z.Cunningham, 1-L.Johnson).</t>
  </si>
  <si>
    <t>(4:12) 14-S.Darnold up the middle for 1 yard, TOUCHDOWN.</t>
  </si>
  <si>
    <t>(4:01) (Shotgun) 10-D.Mills pass short right to 88-J.Akins pushed ob at CAR 49 for 12 yards (7-S.Thompson).</t>
  </si>
  <si>
    <t>(3:50) (Shotgun) 10-D.Mills Aborted. 68-J.Britt FUMBLES at HOU 46, recovered by HOU-10-D.Mills at HOU 45.</t>
  </si>
  <si>
    <t>J.Britt</t>
  </si>
  <si>
    <t>(3:16) (Shotgun) 10-D.Mills pass short left to 88-J.Akins to 50 for 5 yards (7-S.Thompson).</t>
  </si>
  <si>
    <t>(2:38) (Shotgun) 10-D.Mills pass short left to 13-B.Cooks to CAR 42 for 8 yards (26-D.Jackson) [7-S.Thompson].</t>
  </si>
  <si>
    <t>(2:31) 30-C.Hubbard right tackle to CAR 48 for 6 yards (58-C.Kirksey).</t>
  </si>
  <si>
    <t>(2:26) 30-C.Hubbard right guard to HOU 46 for 6 yards (97-M.Collins).</t>
  </si>
  <si>
    <t>(2:00) 14-S.Darnold kneels to HOU 47 for -1 yards.</t>
  </si>
  <si>
    <t>(1:19) 14-S.Darnold kneels to HOU 48 for -1 yards.</t>
  </si>
  <si>
    <t>(:38) 14-S.Darnold kneels to HOU 49 for -1 yards.</t>
  </si>
  <si>
    <t>(15:00) 6-B.Mayfield pass incomplete deep left to 88-H.Bryant (26-D.Bush).</t>
  </si>
  <si>
    <t>(14:53) (Shotgun) 6-B.Mayfield pass incomplete short middle to 13-O.Beckham.</t>
  </si>
  <si>
    <t>O.Beckham</t>
  </si>
  <si>
    <t>(14:51) (Shotgun) 6-B.Mayfield pass short middle to 13-O.Beckham to CLE 38 for 13 yards (36-D.Houston-Carson).</t>
  </si>
  <si>
    <t>(14:12) 24-N.Chubb left tackle to CLE 40 for 2 yards (98-B.Nichols, 95-K.Tonga).</t>
  </si>
  <si>
    <t>(13:27) (Shotgun) 6-B.Mayfield pass incomplete short left to 10-A.Schwartz.</t>
  </si>
  <si>
    <t>(13:23) (Shotgun) 6-B.Mayfield scrambles left end to CHI 48 for 12 yards (4-E.Jackson). PENALTY on CHI-33-Ja.Johnson, Defensive Holding, 5 yards, enforced at CHI 48.</t>
  </si>
  <si>
    <t>(12:56) 24-N.Chubb left end pushed ob at CHI 42 for 1 yard (58-R.Smith).</t>
  </si>
  <si>
    <t>(12:19) 24-N.Chubb right guard to CHI 38 for 4 yards (58-R.Smith).</t>
  </si>
  <si>
    <t>(11:36) (Shotgun) 6-B.Mayfield pass incomplete deep left to 25-D.Felton.</t>
  </si>
  <si>
    <t>(11:26) (Shotgun) 32-D.Montgomery left tackle to CLE 37 for 16 yards (21-D.Ward).</t>
  </si>
  <si>
    <t>(10:54) (Shotgun) 32-D.Montgomery right guard to CLE 36 for 1 yard (43-J.Johnson; 56-M.Smith).</t>
  </si>
  <si>
    <t>(10:14) (Shotgun) 1-J.Fields scrambles up the middle to CLE 29 for 7 yards (20-G.Newsome).</t>
  </si>
  <si>
    <t>(9:29) (Shotgun) 32-D.Montgomery left tackle to CLE 29 for no gain (28-J.Owusu-Koramoah).</t>
  </si>
  <si>
    <t>(8:40) 24-N.Chubb right tackle to CLE 27 for 2 yards (26-D.Bush, 22-K.Vildor).</t>
  </si>
  <si>
    <t>(7:59) 6-B.Mayfield pass incomplete deep right to 13-O.Beckham. PENALTY on CHI-95-K.Tonga, Roughing the Passer, 15 yards, enforced at CLE 27 - No Play. Penalty on CHI-22-K.Vildor, Defensive Holding, declined.</t>
  </si>
  <si>
    <t>(7:54) 6-B.Mayfield pass short right to 25-D.Felton pushed ob at CHI 45 for 13 yards (22-K.Vildor).</t>
  </si>
  <si>
    <t>(7:02) (Shotgun) 6-B.Mayfield pass deep left to 11-D.Peoples-Jones ran ob at CHI 29 for 21 yards.</t>
  </si>
  <si>
    <t>(6:29) 24-N.Chubb right tackle to CHI 27 for 2 yards (20-D.Shelley; 58-R.Smith).</t>
  </si>
  <si>
    <t>(5:47) (Shotgun) 6-B.Mayfield pass short middle to 13-O.Beckham to CHI 20 for 7 yards (20-D.Shelley).</t>
  </si>
  <si>
    <t>(5:05) (Shotgun) 6-B.Mayfield pass short right to 25-D.Felton to CHI 20 for no gain (20-D.Shelley).</t>
  </si>
  <si>
    <t>(3:36) (Shotgun) 32-D.Montgomery left tackle to CHI 19 for -2 yards (28-J.Owusu-Koramoah, 90-J.Clowney).</t>
  </si>
  <si>
    <t>(2:54) (Shotgun) 1-J.Fields pass short right to 85-C.Kmet to CHI 30 for 11 yards (23-T.Hill; 22-G.Delpit).</t>
  </si>
  <si>
    <t>(2:03) 6-B.Mayfield pass short right to 27-K.Hunt to CLE 26 for 3 yards (95-K.Tonga).</t>
  </si>
  <si>
    <t>(1:19) 6-B.Mayfield pass short left to 27-K.Hunt to CLE 44 for 18 yards (4-E.Jackson).</t>
  </si>
  <si>
    <t>(:36) 13-O.Beckham right end pushed ob at CHI 46 for 10 yards (4-E.Jackson).</t>
  </si>
  <si>
    <t>(15:00) (Shotgun) 27-K.Hunt right tackle to CHI 34 for 12 yards (26-D.Bush).</t>
  </si>
  <si>
    <t>(14:14) 6-B.Mayfield scrambles left end ran ob at CHI 30 for 4 yards (44-A.Ogletree).</t>
  </si>
  <si>
    <t>(13:41) 27-K.Hunt right guard to CHI 29 for 1 yard (20-D.Shelley; 98-B.Nichols).</t>
  </si>
  <si>
    <t>(13:02) (Shotgun) 27-K.Hunt right guard to CHI 22 for 7 yards (26-D.Bush). PENALTY on CLE-78-J.Conklin, Offensive Holding, 10 yards, enforced at CHI 29 - No Play.</t>
  </si>
  <si>
    <t>(12:42) (Shotgun) 6-B.Mayfield pass incomplete deep right to 13-O.Beckham.</t>
  </si>
  <si>
    <t>(12:25) 32-D.Montgomery left tackle to CHI 24 for 1 yard (23-T.Hill).</t>
  </si>
  <si>
    <t>(10:13) 24-N.Chubb right guard to CLE 26 for 3 yards (98-B.Nichols; 95-K.Tonga).</t>
  </si>
  <si>
    <t>(9:35) 6-B.Mayfield pass incomplete short left to 81-A.Hooper. CLE-71-J.Wills was injured during the play. His return is Questionable.</t>
  </si>
  <si>
    <t>(9:31) (Shotgun) 6-B.Mayfield pass deep left to 82-R.Higgins to CLE 43 for 17 yards (4-E.Jackson).</t>
  </si>
  <si>
    <t>(8:51) 6-B.Mayfield pass short right to 82-R.Higgins to 50 for 7 yards (44-A.Ogletree).</t>
  </si>
  <si>
    <t>(8:14) 24-N.Chubb right guard to CHI 37 for 13 yards (57-C.Jones).</t>
  </si>
  <si>
    <t>(7:26) 24-N.Chubb left end to CHI 38 for -1 yards (96-A.Hicks).</t>
  </si>
  <si>
    <t>(5:37) (Shotgun) 1-J.Fields pass short right to 11-D.Mooney to CHI 28 for 9 yards (20-G.Newsome) [90-J.Clowney].</t>
  </si>
  <si>
    <t>(4:56) (Shotgun) 32-D.Montgomery right guard to CHI 34 for 6 yards (95-M.Garrett).</t>
  </si>
  <si>
    <t>(4:16) (Shotgun) 1-J.Fields pass short left to 12-A.Robinson pushed ob at CHI 43 for 9 yards (20-G.Newsome).</t>
  </si>
  <si>
    <t>(3:51) (No Huddle, Shotgun) 1-J.Fields pass incomplete short left to 11-D.Mooney.</t>
  </si>
  <si>
    <t>(2:54) (Shotgun) 24-N.Chubb right tackle to CLE 15 for 4 yards (99-T.Gipson).</t>
  </si>
  <si>
    <t>(2:12) (Shotgun) 24-N.Chubb left guard to CLE 16 for 1 yard (97-M.Edwards).</t>
  </si>
  <si>
    <t>(2:00) (Shotgun) 6-B.Mayfield pass deep right to 11-D.Peoples-Jones ran ob at CLE 34 for 18 yards.</t>
  </si>
  <si>
    <t>(1:53) (Shotgun) 27-K.Hunt left guard to CLE 45 for 11 yards (20-D.Shelley).</t>
  </si>
  <si>
    <t>(1:28) (No Huddle, Shotgun) 6-B.Mayfield pass short left to 27-K.Hunt to CHI 38 for 17 yards (58-R.Smith).</t>
  </si>
  <si>
    <t>(1:02) (Shotgun) 6-B.Mayfield pass short middle to 81-A.Hooper to CHI 32 for 6 yards (58-R.Smith).</t>
  </si>
  <si>
    <t>(:55) (Shotgun) 6-B.Mayfield pass short right to 27-K.Hunt to CHI 28 for 4 yards (36-D.Houston-Carson; 58-R.Smith).</t>
  </si>
  <si>
    <t>(:47) (Shotgun) 6-B.Mayfield pass incomplete short right to 27-K.Hunt (99-T.Gipson).</t>
  </si>
  <si>
    <t>(:44) (Shotgun) 6-B.Mayfield pass short right to 27-K.Hunt to CHI 19 for 9 yards (90-A.Blackson).</t>
  </si>
  <si>
    <t>(:36) 24-N.Chubb right guard to CHI 13 for 6 yards (26-D.Bush).</t>
  </si>
  <si>
    <t>(:23) (Shotgun) 6-B.Mayfield pass short middle to 81-A.Hooper for 13 yards, TOUCHDOWN.</t>
  </si>
  <si>
    <t>(:12) (Shotgun) 32-D.Montgomery left guard to CHI 14 for 4 yards (97-M.Jackson).</t>
  </si>
  <si>
    <t>(15:00) (Shotgun) 1-J.Fields pass incomplete short middle to 85-C.Kmet.</t>
  </si>
  <si>
    <t>(14:56) (No Huddle, Shotgun) 1-J.Fields pass incomplete short middle to 11-D.Mooney (56-M.Smith) [90-J.Clowney].</t>
  </si>
  <si>
    <t>(13:58) 24-N.Chubb right tackle to CHI 44 for no gain (26-D.Bush, 22-K.Vildor).</t>
  </si>
  <si>
    <t>(13:15) (Shotgun) 6-B.Mayfield scrambles up the middle to CHI 41 for 3 yards (26-D.Bush).</t>
  </si>
  <si>
    <t>(12:29) (Shotgun) 6-B.Mayfield pass deep right to 13-O.Beckham ran ob at CHI 15 for 26 yards.</t>
  </si>
  <si>
    <t>(11:56) (Shotgun) 24-N.Chubb right guard to CHI 15 for no gain (96-A.Hicks).</t>
  </si>
  <si>
    <t>(11:21) (Shotgun) 24-N.Chubb left guard to CHI 12 for 3 yards (58-R.Smith; 44-A.Ogletree). PENALTY on CLE-75-J.Bitonio, Offensive Holding, 10 yards, enforced at CHI 15 - No Play.</t>
  </si>
  <si>
    <t>(10:10) (Shotgun) 6-B.Mayfield scrambles left end ran ob at CHI 23 for 12 yards (36-D.Houston-Carson).</t>
  </si>
  <si>
    <t>(9:27) (Shotgun) 32-D.Montgomery left guard to CHI 25 for 2 yards (95-M.Garrett).</t>
  </si>
  <si>
    <t>(8:51) 1-J.Fields pass incomplete short right to 84-M.Goodwin (20-G.Newsome) [90-J.Clowney].</t>
  </si>
  <si>
    <t>(7:46) (Shotgun) 24-N.Chubb left guard to CLE 25 for 1 yard (90-A.Blackson; 58-R.Smith).</t>
  </si>
  <si>
    <t>(7:04) (Shotgun) 24-N.Chubb left guard to CLE 29 for 4 yards (50-J.Attaochu).</t>
  </si>
  <si>
    <t>(5:45) (Shotgun) 1-J.Fields pass incomplete short left to 80-J.Graham [95-M.Garrett].</t>
  </si>
  <si>
    <t>(5:40) (Shotgun) 1-J.Fields pass incomplete short left to 12-A.Robinson.</t>
  </si>
  <si>
    <t>(5:36) (Shotgun) 1-J.Fields pass short left to 12-A.Robinson to CHI 49 for 18 yards (21-D.Ward).</t>
  </si>
  <si>
    <t>(5:11) (No Huddle, Shotgun) 1-J.Fields pass incomplete short left to 32-D.Montgomery (28-J.Owusu-Koramoah).</t>
  </si>
  <si>
    <t>(5:06) (Shotgun) 1-J.Fields left tackle to 50 for 1 yard (28-J.Owusu-Koramoah).</t>
  </si>
  <si>
    <t>(4:27) (Shotgun) 1-J.Fields pass short right to 85-C.Kmet to CLE 44 for 6 yards (23-T.Hill). PENALTY on CHI-71-J.Peters, Offensive Holding, 10 yards, enforced at 50 - No Play.</t>
  </si>
  <si>
    <t>(4:02) (Shotgun) 1-J.Fields pass deep right intended for 12-A.Robinson INTERCEPTED by 43-J.Johnson [55-T.McKinley] at CLE 3. 43-J.Johnson to CLE 3 for no gain. PENALTY on CLE-43-J.Johnson, Defensive Pass Interference, 48 yards, enforced at CHI 40 - No Play.</t>
  </si>
  <si>
    <t>(3:50) (Shotgun) Direct snap to 32-D.Montgomery.  32-D.Montgomery up the middle to CLE 7 for 5 yards (58-M.McDowell).</t>
  </si>
  <si>
    <t>(2:32) (Shotgun) 1-J.Fields pass short right to 32-D.Montgomery to CLE 4 for 11 yards (33-R.Harrison).</t>
  </si>
  <si>
    <t>(1:43) 6-B.Mayfield pass short left to 13-O.Beckham to CLE 41 for 16 yards (33-Ja.Johnson).</t>
  </si>
  <si>
    <t>(:58) 6-B.Mayfield pass incomplete deep right to 13-O.Beckham.</t>
  </si>
  <si>
    <t>(:51) (Shotgun) 6-B.Mayfield pass short left to 27-K.Hunt to CHI 36 for 23 yards (98-B.Nichols; 20-D.Shelley).</t>
  </si>
  <si>
    <t>(:07) (Shotgun) 27-K.Hunt right end to CHI 29 for 7 yards (44-A.Ogletree).</t>
  </si>
  <si>
    <t>(15:00) (Shotgun) 6-B.Mayfield pass incomplete deep left to 13-O.Beckham.</t>
  </si>
  <si>
    <t>(14:55) 27-K.Hunt right tackle for 29 yards, TOUCHDOWN.</t>
  </si>
  <si>
    <t>(14:39) (Shotgun) 1-J.Fields pass incomplete short left to 12-A.Robinson (21-D.Ward).</t>
  </si>
  <si>
    <t>(14:35) (Shotgun) 1-J.Fields pass incomplete short left to 32-D.Montgomery. PENALTY on CLE-21-D.Ward, Defensive Holding, 5 yards, enforced at CHI 28 - No Play.</t>
  </si>
  <si>
    <t>(14:30) 1-J.Fields pass incomplete short left to 11-D.Mooney.</t>
  </si>
  <si>
    <t>(14:27) (Shotgun) 1-J.Fields left end pushed ob at CHI 37 for 4 yards (21-D.Ward).</t>
  </si>
  <si>
    <t>(13:55) (Shotgun) 1-J.Fields pass incomplete short right to 85-C.Kmet (33-R.Harrison).</t>
  </si>
  <si>
    <t>(13:40) 6-B.Mayfield pass short left to 13-O.Beckham ran ob at CLE 44 for 15 yards (33-Ja.Johnson).</t>
  </si>
  <si>
    <t>(13:07) 24-N.Chubb right tackle to CHI 42 for 14 yards (44-A.Ogletree).</t>
  </si>
  <si>
    <t>(12:21) 24-N.Chubb right tackle to CHI 39 for 3 yards (95-K.Tonga).</t>
  </si>
  <si>
    <t>(11:35) 24-N.Chubb left guard to CHI 34 for 5 yards (98-B.Nichols, 4-E.Jackson).</t>
  </si>
  <si>
    <t>(10:50) 6-B.Mayfield pass incomplete short right to 88-H.Bryant.</t>
  </si>
  <si>
    <t>(10:40) (Shotgun) 32-D.Montgomery left guard to CHI 26 for 1 yard (55-T.McKinley; 56-M.Smith).</t>
  </si>
  <si>
    <t>(10:11) (Shotgun) 1-J.Fields pass incomplete short left to 12-A.Robinson (26-G.Williams).</t>
  </si>
  <si>
    <t>(9:18) 27-K.Hunt left guard to CHI 48 for 3 yards (95-K.Tonga).</t>
  </si>
  <si>
    <t>(8:32) 27-K.Hunt left guard to CHI 29 for 19 yards (26-D.Bush; 58-R.Smith).</t>
  </si>
  <si>
    <t>(7:44) 27-K.Hunt right tackle to CHI 28 for 1 yard (22-K.Vildor).</t>
  </si>
  <si>
    <t>(6:58) 24-N.Chubb right guard to CHI 22 for 6 yards (98-B.Nichols).</t>
  </si>
  <si>
    <t>(6:11) 24-N.Chubb left guard to CHI 20 for 2 yards (4-E.Jackson; 93-M.Hunt).</t>
  </si>
  <si>
    <t>(6:05) 24-N.Chubb left guard to CHI 14 for 6 yards (90-A.Blackson).</t>
  </si>
  <si>
    <t>(5:20) 27-K.Hunt right guard to CHI 20 for -6 yards (93-M.Hunt).</t>
  </si>
  <si>
    <t>(4:37) 27-K.Hunt right guard to CHI 16 for 4 yards (90-A.Blackson; 96-A.Hicks).</t>
  </si>
  <si>
    <t>(3:51) 24-N.Chubb left tackle pushed ob at CHI 10 for 6 yards (33-Ja.Johnson).</t>
  </si>
  <si>
    <t>(3:43) (Shotgun) 1-J.Fields pass short left to 32-D.Montgomery to CHI 35 for 10 yards (52-E.Lee).</t>
  </si>
  <si>
    <t>(3:17) (No Huddle, Shotgun) 1-J.Fields pass incomplete short left to 32-D.Montgomery (28-J.Owusu-Koramoah).</t>
  </si>
  <si>
    <t>(3:13) (Shotgun) 1-J.Fields pass incomplete short left to 85-C.Kmet.</t>
  </si>
  <si>
    <t>(3:08) (Shotgun) 1-J.Fields pass incomplete short right to 12-A.Robinson.</t>
  </si>
  <si>
    <t>(2:56) 30-D.Johnson right tackle to CHI 16 for 5 yards (57-C.Jones). 5 Case Keenum in at QB</t>
  </si>
  <si>
    <t>(2:08) 30-D.Johnson left guard to CHI 12 for 4 yards (93-M.Hunt).</t>
  </si>
  <si>
    <t>(2:00) 5-C.Keenum up the middle to CHI 10 for 2 yards (58-R.Smith).</t>
  </si>
  <si>
    <t>C.Keenum</t>
  </si>
  <si>
    <t>(1:17) 5-C.Keenum kneels to CHI 11 for -1 yards.</t>
  </si>
  <si>
    <t>(:38) 5-C.Keenum kneels to CHI 12 for -1 yards.</t>
  </si>
  <si>
    <t>(15:00) (Shotgun) 22-N.Harris up the middle to PIT 29 for 4 yards (98-D.Reader).</t>
  </si>
  <si>
    <t>(14:20) 22-N.Harris right tackle to PIT 30 for 1 yard (55-L.Wilson; 57-G.Pratt). PENALTY on PIT-76-C.Okorafor, Illegal Formation, 5 yards, enforced at PIT 29 - No Play.</t>
  </si>
  <si>
    <t>(13:56) (Shotgun) 7-B.Roethlisberger pass short right to 11-C.Claypool to PIT 29 for 5 yards (24-V.Bell).</t>
  </si>
  <si>
    <t>(13:15) (Shotgun) 7-B.Roethlisberger pass incomplete deep left to 13-J.Washington. Coverage by 20-Apple.</t>
  </si>
  <si>
    <t>(13:00) 28-J.Mixon up the middle to CIN 44 for 2 yards (97-C.Heyward, 96-I.Buggs).</t>
  </si>
  <si>
    <t>(12:20) (Shotgun) 9-J.Burrow pass incomplete deep right to 83-T.Boyd. Coverage by 39-Fitzpatrick.</t>
  </si>
  <si>
    <t>(12:14) (Shotgun) 9-J.Burrow scrambles up the middle to PIT 49 for 7 yards (39-M.Fitzpatrick). PENALTY on CIN-73-J.Williams, Offensive Holding, 10 yards, enforced at CIN 44 - No Play.</t>
  </si>
  <si>
    <t>(11:47) (Shotgun) 9-J.Burrow pass short middle to 25-C.Evans to CIN 46 for 12 yards (21-T.Norwood).</t>
  </si>
  <si>
    <t>(10:48) 22-N.Harris left end to PIT 30 for 10 yards (24-V.Bell, 94-S.Hubbard). PENALTY on PIT-53-K.Green, Offensive Holding, 10 yards, enforced at PIT 20 - No Play.</t>
  </si>
  <si>
    <t>(10:21) (Shotgun) 7-B.Roethlisberger pass short right to 19-J.Smith-Schuster ran ob at PIT 13 for 3 yards (30-J.Bates).</t>
  </si>
  <si>
    <t>(9:45) (Shotgun) 7-B.Roethlisberger pass short right to 22-N.Harris pushed ob at PIT 25 for 12 yards (59-A.Davis-Gaither). PENALTY on PIT-11-C.Claypool, Offensive Pass Interference, 6 yards, enforced at PIT 13 - No Play.</t>
  </si>
  <si>
    <t>(9:17) (Shotgun) 7-B.Roethlisberger pass incomplete short right to 11-C.Claypool. Coverage 22-Awuzie.</t>
  </si>
  <si>
    <t>(9:13) (Shotgun) 7-B.Roethlisberger pass short right to 11-C.Claypool to PIT 7 for no gain (22-C.Awuzie, 94-S.Hubbard).</t>
  </si>
  <si>
    <t>(8:31) 28-J.Mixon up the middle to CIN 42 for 6 yards (92-I.Loudermilk).</t>
  </si>
  <si>
    <t>(7:48) (Shotgun) 9-J.Burrow pass deep middle intended for 83-T.Boyd INTERCEPTED by 34-Te.Edmunds at PIT 29. 34-Te.Edmunds to PIT 44 for 15 yards (1-J.Chase; 89-D.Sample).</t>
  </si>
  <si>
    <t>(7:37) 22-N.Harris left tackle to PIT 46 for 2 yards (68-J.Tupou, 21-M.Hilton).</t>
  </si>
  <si>
    <t>(6:55) (Shotgun) 7-B.Roethlisberger pass incomplete short middle to 85-E.Ebron. Coverage 24-Vonn.</t>
  </si>
  <si>
    <t>(6:51) (Shotgun) 7-B.Roethlisberger pass short middle intended for 11-C.Claypool INTERCEPTED by 55-L.Wilson [94-S.Hubbard] at PIT 42. 55-L.Wilson to PIT 42 for no gain (51-T.Turner).</t>
  </si>
  <si>
    <t>(6:45) 28-J.Mixon right tackle to PIT 38 for 4 yards (93-J.Schobert; 97-C.Heyward).</t>
  </si>
  <si>
    <t>(6:04) 28-J.Mixon right end to PIT 40 for -2 yards (35-A.Maulet).</t>
  </si>
  <si>
    <t>(5:20) (Shotgun) 9-J.Burrow pass short right to 1-J.Chase pushed ob at PIT 25 for 15 yards (23-J.Haden; 34-Te.Edmunds).</t>
  </si>
  <si>
    <t>(4:49) 28-J.Mixon right guard to PIT 19 for 6 yards (8-M.Ingram, 34-Te.Edmunds).</t>
  </si>
  <si>
    <t>(3:43) (Shotgun) 9-J.Burrow pass short left to 83-T.Boyd pushed ob at PIT 17 for 7 yards (20-C.Sutton).</t>
  </si>
  <si>
    <t>(3:03) (Shotgun) 9-J.Burrow pass short right to 83-T.Boyd for 17 yards, TOUCHDOWN.</t>
  </si>
  <si>
    <t>(2:17) 22-N.Harris right end to PIT 24 for 4 yards (96-C.Sample, 65-L.Ogunjobi).</t>
  </si>
  <si>
    <t>(1:33) (Shotgun) 7-B.Roethlisberger pass incomplete deep right to 13-J.Washington. PENALTY on CIN-22-C.Awuzie, Defensive Pass Interference, 13 yards, enforced at PIT 24 - No Play.</t>
  </si>
  <si>
    <t>(1:29) 22-N.Harris left guard to PIT 34 for -3 yards (65-L.Ogunjobi, 57-G.Pratt).</t>
  </si>
  <si>
    <t>(:46) (Shotgun) 7-B.Roethlisberger pass short left to 11-C.Claypool to PIT 40 for 6 yards (21-M.Hilton, 59-A.Davis-Gaither).</t>
  </si>
  <si>
    <t>(15:00) (Shotgun) 7-B.Roethlisberger scrambles right end to 50 for 5 yards (21-M.Hilton).</t>
  </si>
  <si>
    <t>B.Roethlisberger</t>
  </si>
  <si>
    <t>(14:22) 22-N.Harris right guard to CIN 49 for 1 yard (55-L.Wilson; 57-G.Pratt).</t>
  </si>
  <si>
    <t>(13:16) (Shotgun) 7-B.Roethlisberger pass short left to 11-C.Claypool to CIN 46 for 3 yards (55-L.Wilson, 20-E.Apple).</t>
  </si>
  <si>
    <t>(12:34) (Shotgun) 7-B.Roethlisberger pass incomplete short middle to 11-C.Claypool.</t>
  </si>
  <si>
    <t>(12:24) 28-J.Mixon right guard to CIN 46 for 27 yards (20-C.Sutton).</t>
  </si>
  <si>
    <t>(11:49) 28-J.Mixon right end to CIN 47 for 1 yard (97-C.Heyward; 55-D.Bush).</t>
  </si>
  <si>
    <t>(11:05) (Shotgun) 34-S.Perine up the middle to CIN 46 for -1 yards (34-Te.Edmunds, 97-C.Heyward).</t>
  </si>
  <si>
    <t>(10:22) (Shotgun) 9-J.Burrow scrambles up the middle to CIN 49 for 3 yards (93-J.Schobert).</t>
  </si>
  <si>
    <t>(9:36) (Shotgun) 22-N.Harris left guard to PIT 15 for 1 yard (50-J.Evans; 57-G.Pratt).</t>
  </si>
  <si>
    <t>(8:55) (Shotgun) 7-B.Roethlisberger pass short left to 22-N.Harris to PIT 22 for 7 yards (59-A.Davis-Gaither).</t>
  </si>
  <si>
    <t>(8:11) (Shotgun) 7-B.Roethlisberger pass short right to 88-P.Freiermuth to PIT 25 for 3 yards (55-L.Wilson, 24-V.Bell).</t>
  </si>
  <si>
    <t>(6:40) (Shotgun) 7-B.Roethlisberger pass short middle to 19-J.Smith-Schuster to PIT 36 for 16 yards (59-A.Davis-Gaither).</t>
  </si>
  <si>
    <t>(5:56) (Shotgun) 22-N.Harris left guard to PIT 39 for 3 yards (30-J.Bates). PENALTY on PIT-69-K.Dotson, Offensive Holding, 10 yards, enforced at PIT 39.</t>
  </si>
  <si>
    <t>(5:38) (Shotgun) 22-N.Harris up the middle to PIT 49 for 20 yards (55-L.Wilson).</t>
  </si>
  <si>
    <t>(5:10) (No Huddle, Shotgun) 7-B.Roethlisberger pass short left to 11-C.Claypool to CIN 39 for 12 yards (20-E.Apple).</t>
  </si>
  <si>
    <t>(4:47) (No Huddle, Shotgun) 22-N.Harris left guard to CIN 39 for no gain (65-L.Ogunjobi).</t>
  </si>
  <si>
    <t>(4:04) (Shotgun) 7-B.Roethlisberger pass short middle to 19-J.Smith-Schuster to CIN 33 for 6 yards (59-A.Davis-Gaither).</t>
  </si>
  <si>
    <t>(3:19) (Shotgun) 7-B.Roethlisberger pass short middle to 22-N.Harris to CIN 27 for 6 yards (55-L.Wilson).</t>
  </si>
  <si>
    <t>(2:36) (Shotgun) 7-B.Roethlisberger pass short middle to 44-D.Watt to CIN 24 for 3 yards (94-S.Hubbard).</t>
  </si>
  <si>
    <t>D.Watt</t>
  </si>
  <si>
    <t>(2:00) (Shotgun) 22-N.Harris up the middle to CIN 22 for 2 yards (91-T.Hendrickson; 98-D.Reader).</t>
  </si>
  <si>
    <t>(1:22) (Shotgun) 7-B.Roethlisberger pass short left to 22-N.Harris to CIN 4 for 18 yards (30-J.Bates).</t>
  </si>
  <si>
    <t>(1:09) (Shotgun) 7-B.Roethlisberger pass short middle to 88-P.Freiermuth for 4 yards, TOUCHDOWN.</t>
  </si>
  <si>
    <t>(1:04) (Shotgun) 9-J.Burrow pass short middle to 83-T.Boyd ran ob at CIN 32 for 7 yards (21-T.Norwood).</t>
  </si>
  <si>
    <t>(:57) (Shotgun) 9-J.Burrow pass incomplete deep middle to 83-T.Boyd. PENALTY on PIT-8-M.Ingram, Roughing the Passer, 15 yards, enforced at CIN 32 - No Play.</t>
  </si>
  <si>
    <t>(:51) (Shotgun) 9-J.Burrow pass short middle to 80-M.Thomas to PIT 34 for 19 yards (39-M.Fitzpatrick).</t>
  </si>
  <si>
    <t>(:43) (Shotgun) 9-J.Burrow pass deep left to 1-J.Chase for 34 yards, TOUCHDOWN.</t>
  </si>
  <si>
    <t>(:37) (Shotgun) 7-B.Roethlisberger pass incomplete short left to 11-C.Claypool (20-E.Apple).</t>
  </si>
  <si>
    <t>(:33) (Shotgun) 7-B.Roethlisberger pass incomplete short middle to 22-N.Harris. Coverage 59-Davis-Gaither.</t>
  </si>
  <si>
    <t>(:25) (Shotgun) 22-N.Harris up the middle to PIT 27 for 2 yards (21-M.Hilton).</t>
  </si>
  <si>
    <t>(:15) (Shotgun) 9-J.Burrow pass deep middle to 19-A.Tate to PIT 46 for 21 yards (42-J.Pierre). PENALTY on CIN-66-T.Hopkins, Offensive Holding, 10 yards, enforced at CIN 33 - No Play.</t>
  </si>
  <si>
    <t>A.Tate</t>
  </si>
  <si>
    <t>(:09) 9-J.Burrow kneels to CIN 21 for -2 yards.</t>
  </si>
  <si>
    <t>(14:56) 28-J.Mixon right tackle to CIN 31 for 11 yards (39-M.Fitzpatrick).</t>
  </si>
  <si>
    <t>(14:18) (Shotgun) 9-J.Burrow pass short right to 19-A.Tate to CIN 45 for 14 yards (23-J.Haden).</t>
  </si>
  <si>
    <t>(13:42) 75-I.Prince reported in as eligible.  28-J.Mixon right end to PIT 44 for 11 yards (39-M.Fitzpatrick; 95-C.Wormley).</t>
  </si>
  <si>
    <t>(12:56) 34-S.Perine right tackle to PIT 38 for 6 yards (96-I.Buggs). PENALTY on CIN, Illegal Formation, 5 yards, enforced at PIT 44 - No Play.</t>
  </si>
  <si>
    <t>(12:33) (Shotgun) 9-J.Burrow pass short right to 34-S.Perine pushed ob at PIT 41 for 8 yards (34-Te.Edmunds).</t>
  </si>
  <si>
    <t>(12:02) 28-J.Mixon right tackle to PIT 37 for 4 yards (48-D.Tuszka).</t>
  </si>
  <si>
    <t>(11:19) (Shotgun) 9-J.Burrow pass short middle to 25-C.Evans pushed ob at PIT 23 for 14 yards (93-J.Schobert).</t>
  </si>
  <si>
    <t>(10:50) 28-J.Mixon left guard to PIT 20 for 3 yards (55-D.Bush; 34-Te.Edmunds).</t>
  </si>
  <si>
    <t>(10:06) 28-J.Mixon right guard to PIT 11 for 9 yards (8-M.Ingram). PENALTY on CIN-66-T.Hopkins, Offensive Holding, 10 yards, enforced at PIT 20 - No Play.</t>
  </si>
  <si>
    <t>(9:39) (Shotgun) 9-J.Burrow pass short middle to 83-T.Boyd to PIT 25 for 5 yards (39-M.Fitzpatrick).</t>
  </si>
  <si>
    <t>(8:56) (Shotgun) 9-J.Burrow pass incomplete short right to 87-C.Uzomah.</t>
  </si>
  <si>
    <t>(8:47) (Shotgun) 7-B.Roethlisberger pass short left to 22-N.Harris to PIT 31 for 6 yards (55-L.Wilson; 57-G.Pratt).</t>
  </si>
  <si>
    <t>(8:03) (Shotgun) 7-B.Roethlisberger pass incomplete short left to 22-N.Harris.</t>
  </si>
  <si>
    <t>(7:59) (Shotgun) 7-B.Roethlisberger pass short middle intended for 19-J.Smith-Schuster INTERCEPTED by 55-L.Wilson at PIT 32. 55-L.Wilson to PIT 19 for 13 yards (22-N.Harris). Penalty on PIT-53-K.Green, Offensive Holding, declined.</t>
  </si>
  <si>
    <t>(7:51) 28-J.Mixon left guard to PIT 17 for 2 yards (35-A.Maulet, 8-M.Ingram).</t>
  </si>
  <si>
    <t>(7:08) (Shotgun) 9-J.Burrow left guard to PIT 9 for 8 yards (93-J.Schobert).</t>
  </si>
  <si>
    <t>(6:25) (Shotgun) 9-J.Burrow pass short middle to 1-J.Chase for 9 yards, TOUCHDOWN.</t>
  </si>
  <si>
    <t>(6:12) (Shotgun) 7-B.Roethlisberger pass short left to 88-P.Freiermuth to PIT 39 for 15 yards (55-L.Wilson).</t>
  </si>
  <si>
    <t>(5:44) (No Huddle, Shotgun) 22-N.Harris right tackle to PIT 40 for 1 yard (94-S.Hubbard; 55-L.Wilson).</t>
  </si>
  <si>
    <t>(5:12) (Shotgun) 7-B.Roethlisberger pass short left to 22-N.Harris to CIN 39 for 21 yards (94-S.Hubbard). PENALTY on CIN-91-T.Hendrickson, Roughing the Passer, 15 yards, enforced at CIN 39.</t>
  </si>
  <si>
    <t>(4:40) (Shotgun) 7-B.Roethlisberger pass incomplete short left to 22-N.Harris.</t>
  </si>
  <si>
    <t>(4:36) (Shotgun) 7-B.Roethlisberger pass incomplete deep left to 88-P.Freiermuth.</t>
  </si>
  <si>
    <t>(4:31) (Shotgun) 7-B.Roethlisberger pass incomplete deep left to 11-C.Claypool [98-D.Reader]. Coverage 20-Apple.</t>
  </si>
  <si>
    <t>(4:22) 28-J.Mixon right tackle to CIN 33 for 1 yard (96-I.Buggs, 97-C.Heyward). CIN-71-R.Reiff was injured during the play.</t>
  </si>
  <si>
    <t>(3:41) 28-J.Mixon right end to CIN 34 for 1 yard (48-D.Tuszka; 95-C.Wormley).</t>
  </si>
  <si>
    <t>(2:58) (Shotgun) 9-J.Burrow pass short right to 28-J.Mixon pushed ob at CIN 38 for 4 yards (93-J.Schobert).</t>
  </si>
  <si>
    <t>(2:12) (Shotgun) 22-N.Harris up the middle to PIT 6 for 2 yards (92-B.Hill).</t>
  </si>
  <si>
    <t>(1:33) (Shotgun) 7-B.Roethlisberger pass incomplete short left to 14-R.McCloud.</t>
  </si>
  <si>
    <t>R.McCloud</t>
  </si>
  <si>
    <t>(1:28) (Shotgun) 7-B.Roethlisberger pass short middle to 11-C.Claypool to PIT 19 for 16 yards (23-D.Phillips).</t>
  </si>
  <si>
    <t>(1:00) (Shotgun) 7-B.Roethlisberger pass short left to 13-J.Washington to PIT 23 for 4 yards (20-E.Apple).</t>
  </si>
  <si>
    <t>(:33) (Shotgun) 22-N.Harris right guard to PIT 24 for 1 yard (94-S.Hubbard, 30-J.Bates).</t>
  </si>
  <si>
    <t>(15:00) (Shotgun) 7-B.Roethlisberger pass deep left to 14-R.McCloud ran ob at PIT 48 for 24 yards (30-J.Bates).</t>
  </si>
  <si>
    <t>(14:37) (Shotgun) 7-B.Roethlisberger pass short right to 22-N.Harris to PIT 48 for no gain (30-J.Bates; 55-L.Wilson).</t>
  </si>
  <si>
    <t>(14:00) (Shotgun) 7-B.Roethlisberger pass short right to 15-C.White to CIN 46 for 6 yards (23-D.Phillips; 59-A.Davis-Gaither).</t>
  </si>
  <si>
    <t>C.White</t>
  </si>
  <si>
    <t>(13:26) (No Huddle, Shotgun) 7-B.Roethlisberger pass short left to 11-C.Claypool to CIN 38 for 8 yards (20-E.Apple; 55-L.Wilson).</t>
  </si>
  <si>
    <t>(12:54) (Shotgun) 7-B.Roethlisberger pass short middle to 14-R.McCloud to CIN 35 for 3 yards (57-G.Pratt).</t>
  </si>
  <si>
    <t>(12:26) (Shotgun) 7-B.Roethlisberger pass short middle to 14-R.McCloud to CIN 30 for 5 yards (24-V.Bell). FUMBLES (24-V.Bell), and recovers at CIN 29.</t>
  </si>
  <si>
    <t>(11:53) 7-B.Roethlisberger pass incomplete deep left to 11-C.Claypool (20-E.Apple). PENALTY on CIN-20-E.Apple, Defensive Pass Interference, 11 yards, enforced at CIN 29 - No Play.</t>
  </si>
  <si>
    <t>(11:47) (Shotgun) 7-B.Roethlisberger pass incomplete short left to 88-P.Freiermuth.</t>
  </si>
  <si>
    <t>(11:44) (Shotgun) 7-B.Roethlisberger pass short right to 13-J.Washington pushed ob at CIN 10 for 8 yards (23-D.Phillips).</t>
  </si>
  <si>
    <t>(11:13) (Shotgun) 7-B.Roethlisberger pass short right to 22-N.Harris to CIN 3 for 7 yards (57-G.Pratt, 23-D.Phillips).</t>
  </si>
  <si>
    <t>(10:41) (Shotgun) 7-B.Roethlisberger pass short left to 88-P.Freiermuth to CIN 4 for -1 yards (30-J.Bates). PENALTY on PIT-11-C.Claypool, Offensive Pass Interference, 10 yards, enforced at CIN 3 - No Play.</t>
  </si>
  <si>
    <t>(9:34) (Shotgun) 7-B.Roethlisberger pass short left to 22-N.Harris to CIN 16 for 5 yards (55-L.Wilson).</t>
  </si>
  <si>
    <t>(8:52) (Shotgun) 7-B.Roethlisberger pass short left to 22-N.Harris to CIN 8 for 8 yards (30-J.Bates).</t>
  </si>
  <si>
    <t>(8:03) (Shotgun) 9-J.Burrow pass incomplete short middle to 1-J.Chase (42-J.Pierre).</t>
  </si>
  <si>
    <t>(7:59) (Shotgun) 28-J.Mixon left tackle to CIN 29 for 5 yards (35-A.Maulet).</t>
  </si>
  <si>
    <t>(7:18) (Shotgun) 9-J.Burrow pass short middle to 1-J.Chase to CIN 36 for 7 yards (21-T.Norwood).</t>
  </si>
  <si>
    <t>(6:25) (Shotgun) 7-B.Roethlisberger pass incomplete short middle to 85-E.Ebron.</t>
  </si>
  <si>
    <t>(6:22) (Shotgun) 7-B.Roethlisberger pass incomplete deep left to 13-J.Washington [91-T.Hendrickson].</t>
  </si>
  <si>
    <t>(6:17) (Shotgun) 7-B.Roethlisberger pass short left to 15-C.White to PIT 26 for 11 yards (20-E.Apple).</t>
  </si>
  <si>
    <t>(5:52) (No Huddle, Shotgun) 7-B.Roethlisberger pass short right to 11-C.Claypool pushed ob at PIT 43 for 17 yards (23-D.Phillips).</t>
  </si>
  <si>
    <t>(5:29) (Shotgun) 7-B.Roethlisberger pass short middle to 22-N.Harris to PIT 48 for 5 yards (21-M.Hilton; 55-L.Wilson).</t>
  </si>
  <si>
    <t>(5:01) (No Huddle, Shotgun) 7-B.Roethlisberger pass deep left to 11-C.Claypool to CIN 23 for 29 yards (24-V.Bell).</t>
  </si>
  <si>
    <t>(4:29) (No Huddle, Shotgun) 7-B.Roethlisberger pass short left to 22-N.Harris pushed ob at CIN 14 for 9 yards (20-E.Apple). PIT-53-K.Green was injured during the play.</t>
  </si>
  <si>
    <t>(4:21) (Shotgun) 7-B.Roethlisberger pass short left to 22-N.Harris to CIN 11 for 3 yards (59-A.Davis-Gaither).</t>
  </si>
  <si>
    <t>(3:46) (Shotgun) 7-B.Roethlisberger pass short middle to 13-J.Washington to CIN 11 for 8 yards (59-A.Davis-Gaither, 55-L.Wilson).</t>
  </si>
  <si>
    <t>(3:14) (Shotgun) 7-B.Roethlisberger pass incomplete short left to 85-E.Ebron (24-V.Bell).</t>
  </si>
  <si>
    <t>(3:09) (Shotgun) 7-B.Roethlisberger pass short right to 22-N.Harris to CIN 12 for -1 yards (30-J.Bates).</t>
  </si>
  <si>
    <t>(3:02) 28-J.Mixon right end to CIN 14 for 2 yards (95-C.Wormley).</t>
  </si>
  <si>
    <t>(2:57) 75-I.Prince reported in as eligible.  28-J.Mixon left tackle to CIN 21 for 7 yards (95-C.Wormley).</t>
  </si>
  <si>
    <t>(2:51) 28-J.Mixon up the middle to CIN 20 for -1 yards (96-I.Buggs; 8-M.Ingram).</t>
  </si>
  <si>
    <t>(1:54) (Shotgun) 7-B.Roethlisberger pass short left to 22-N.Harris to PIT 35 for 8 yards (20-E.Apple; 55-L.Wilson).</t>
  </si>
  <si>
    <t>(1:32) (No Huddle, Shotgun) 7-B.Roethlisberger pass incomplete short right to 22-N.Harris.</t>
  </si>
  <si>
    <t>(1:29) (No Huddle, Shotgun) 7-B.Roethlisberger pass incomplete short left to 11-C.Claypool.</t>
  </si>
  <si>
    <t>(1:27) (Shotgun) 7-B.Roethlisberger pass incomplete short left to 22-N.Harris.</t>
  </si>
  <si>
    <t>(1:23) 9-J.Burrow kneels to PIT 36 for -1 yards.</t>
  </si>
  <si>
    <t>(:41) 9-J.Burrow kneels to PIT 37 for -1 yards.</t>
  </si>
  <si>
    <t>(15:00) 33-A.Jones up the middle to GB 27 for 2 yards (99-J.Kinlaw).</t>
  </si>
  <si>
    <t>(14:37) (No Huddle, Shotgun) 33-A.Jones left guard to GB 32 for 5 yards (54-F.Warner).</t>
  </si>
  <si>
    <t>(13:54) (Shotgun) 12-Aa.Rodgers pass deep right to 13-A.Lazard pushed ob at SF 26 for 42 yards (24-K.Williams). Caught at SF 45.  19-YAC</t>
  </si>
  <si>
    <t>(13:14) (Shotgun) 12-Aa.Rodgers pass short right to 33-A.Jones to SF 15 for 11 yards (51-A.Al-Shaair). Caught at SF 29.  14-YAC</t>
  </si>
  <si>
    <t>(12:44) (No Huddle) 12-Aa.Rodgers pass short middle to 12-Aa.Rodgers to SF 19 for -4 yards (95-K.Street). A.Rodgers caught own pass deflected by 97 N.Bosa</t>
  </si>
  <si>
    <t>(12:00) (Shotgun) 12-Aa.Rodgers scrambles left end to SF 14 for 5 yards (26-J.Norman). PENALTY on GB-73-Y.Nijman, Face Mask (15 Yards), 15 yards, enforced at SF 19 - No Play.</t>
  </si>
  <si>
    <t>(11:28) (Shotgun) 33-A.Jones left tackle to SF 38 for -4 yards (97-N.Bosa, 95-K.Street).</t>
  </si>
  <si>
    <t>(10:44) (Shotgun) 12-Aa.Rodgers pass short right to 17-D.Adams to SF 36 for 2 yards (4-E.Moseley). Caught at SF 40.  4-YAC</t>
  </si>
  <si>
    <t>(10:06) (Shotgun) 44-K.Juszczyk up the middle to SF 29 for 4 yards (97-K.Clark).</t>
  </si>
  <si>
    <t>(9:33) (Shotgun) 10-J.Garoppolo pass short right to 85-G.Kittle to SF 37 for 8 yards (23-J.Alexander). Caught at SF 35.  2-YAC</t>
  </si>
  <si>
    <t>(8:59) 28-T.Sermon right end to SF 34 for -3 yards (91-P.Smith).</t>
  </si>
  <si>
    <t>(8:17) (Shotgun) 10-J.Garoppolo pass short right to 11-B.Aiyuk to SF 41 for 7 yards (23-J.Alexander). Caught at SF 41.  0-YAC</t>
  </si>
  <si>
    <t>(7:39) (Shotgun) 10-J.Garoppolo pass incomplete short middle to 6-M.Sanu (39-C.Sullivan).</t>
  </si>
  <si>
    <t>(7:25) 12-Aa.Rodgers pass short right to 17-D.Adams to GB 32 for 12 yards (4-E.Moseley). Caught at GB 26. 6-YAC</t>
  </si>
  <si>
    <t>(6:51) (Shotgun) 12-Aa.Rodgers pass short right to 28-A.Dillon to GB 34 for 2 yards (51-A.Al-Shaair; 4-E.Moseley). Caught at GB 34.  0-YAC</t>
  </si>
  <si>
    <t>(6:12) (Shotgun) 12-Aa.Rodgers pass deep right to 83-M.Valdes-Scantling to SF 19 for 47 yards (3-J.Tartt). Caught at SF 29.  10-YAC</t>
  </si>
  <si>
    <t>(5:28) (Shotgun) 28-A.Dillon up the middle to SF 18 for 1 yard (56-S.Ebukam).</t>
  </si>
  <si>
    <t>(4:46) 33-A.Jones left end pushed ob at SF 15 for 3 yards (51-A.Al-Shaair).</t>
  </si>
  <si>
    <t>(4:07) (Shotgun) 12-Aa.Rodgers pass short left to 17-D.Adams to SF 1 for 14 yards (3-J.Tartt). Caught on SF 1.  0-YAC</t>
  </si>
  <si>
    <t>(3:23) (Shotgun) 12-Aa.Rodgers pass short left to 17-D.Adams for 1 yard, TOUCHDOWN. Caught on SF 1. 1-YAC</t>
  </si>
  <si>
    <t>(3:19) (Shotgun) 19-D.Samuel right end to SF 25 for no gain (23-J.Alexander; 51-K.Barnes).</t>
  </si>
  <si>
    <t>(2:43) 85-G.Kittle left end to SF 34 for 9 yards (51-K.Barnes).</t>
  </si>
  <si>
    <t>(2:04) (Shotgun) 10-J.Garoppolo pass incomplete short right to 85-G.Kittle.</t>
  </si>
  <si>
    <t>(1:51) (Shotgun) 33-A.Jones up the middle to GB 12 for 2 yards (4-E.Moseley).</t>
  </si>
  <si>
    <t>(1:25) (No Huddle, Shotgun) 33-A.Jones up the middle to GB 16 for 4 yards (95-K.Street; 51-A.Al-Shaair).</t>
  </si>
  <si>
    <t>(:42) (Shotgun) 12-Aa.Rodgers pass incomplete deep right to 13-A.Lazard. PENALTY on SF-38-D.Lenoir, Defensive Pass Interference, 25 yards, enforced at GB 16 - No Play.</t>
  </si>
  <si>
    <t>(:38) 33-A.Jones left tackle to GB 43 for 2 yards (97-N.Bosa).</t>
  </si>
  <si>
    <t>(15:00) (Shotgun) 12-Aa.Rodgers pass short right to 83-M.Valdes-Scantling to GB 43 for no gain (1-J.Ward). Penalty on GB-73-Y.Nijman, Ineligible Downfield Pass, declined. Caught at GB 35.  8-YAC</t>
  </si>
  <si>
    <t>(13:51) (Shotgun) 10-J.Garoppolo pass deep middle intended for 85-G.Kittle INTERCEPTED by 23-J.Alexander [53-J.Garvin] at GB 38. 23-J.Alexander to SF 32 for 30 yards (85-G.Kittle).</t>
  </si>
  <si>
    <t>(13:36) (Shotgun) 12-Aa.Rodgers pass short right to 17-D.Adams to SF 22 for 10 yards (54-F.Warner). Caught at SF 29.  7-YAC</t>
  </si>
  <si>
    <t>(12:59) (Shotgun) 33-A.Jones right guard to SF 12 for 10 yards (4-E.Moseley).</t>
  </si>
  <si>
    <t>(12:17) (Shotgun) 33-A.Jones up the middle to SF 8 for 4 yards (97-N.Bosa).</t>
  </si>
  <si>
    <t>(11:36) (Shotgun) 33-A.Jones up the middle to SF 6 for 2 yards (54-F.Warner).</t>
  </si>
  <si>
    <t>(10:48) (Shotgun) 12-Aa.Rodgers pass short left to 33-A.Jones to SF 3 for 3 yards (26-J.Norman). FUMBLES (26-J.Norman), ball out of bounds at SF 3. Caught at SF 6.  3-YAC</t>
  </si>
  <si>
    <t>(10:25) (Shotgun) 12-Aa.Rodgers pass incomplete short left to 18-R.Cobb [97-N.Bosa].</t>
  </si>
  <si>
    <t>(10:20) (Shotgun) 10-J.Garoppolo pass incomplete short middle to 28-T.Sermon.</t>
  </si>
  <si>
    <t>(10:16) (Shotgun) 10-J.Garoppolo pass short left to 11-B.Aiyuk to SF 10 for 6 yards (21-E.Stokes; 51-K.Barnes). GB-51-K.Barnes was injured during the play.  Caught at SF10.  0-YAC</t>
  </si>
  <si>
    <t>(10:02) (Shotgun) 10-J.Garoppolo pass short right to 19-D.Samuel to SF 14 for 4 yards (26-D.Savage). Caught at SF 14.  0-YAC</t>
  </si>
  <si>
    <t>(9:28) (Shotgun) 44-K.Juszczyk right guard to SF 16 for 2 yards (97-K.Clark; 95-T.Lancaster).</t>
  </si>
  <si>
    <t>(8:49) (Shotgun) 10-J.Garoppolo pass deep middle to 11-B.Aiyuk to SF 32 for 16 yards (21-E.Stokes). Caught at SF 31. 0-YAC</t>
  </si>
  <si>
    <t>(8:12) 28-T.Sermon right guard to SF 34 for 2 yards (95-T.Lancaster).</t>
  </si>
  <si>
    <t>(7:40) (Shotgun) 10-J.Garoppolo pass short left to 44-K.Juszczyk to SF 42 for 8 yards (44-T.Summers). Caught at SF 37.  5-YAC</t>
  </si>
  <si>
    <t>(6:12) (Shotgun) 10-J.Garoppolo pass short middle to 85-G.Kittle to GB 49 for 16 yards (26-D.Savage). GB-39-C.Sullivan was injured during the play.  Caught at SF 48.  3-YAC</t>
  </si>
  <si>
    <t>(5:49) 28-T.Sermon right guard to GB 49 for no gain (94-D.Lowry; 59-D.Campbell).</t>
  </si>
  <si>
    <t>(4:48) 12-Aa.Rodgers pass incomplete deep left to 17-D.Adams.</t>
  </si>
  <si>
    <t>(4:42) 12-Aa.Rodgers pass short left to 81-J.Deguara to GB 17 for 4 yards (51-A.Al-Shaair). Caught at GB 13.  4-YAC</t>
  </si>
  <si>
    <t>J.Deguara</t>
  </si>
  <si>
    <t>(4:00) (Shotgun) 12-Aa.Rodgers pass incomplete deep right to 17-D.Adams. PENALTY on SF-4-E.Moseley, Defensive Pass Interference, 32 yards, enforced at GB 17 - No Play.</t>
  </si>
  <si>
    <t>(3:54) (Shotgun) 28-A.Dillon up the middle to SF 45 for 6 yards (92-Z.Kerr).</t>
  </si>
  <si>
    <t>(3:14) 28-A.Dillon left guard to SF 44 for 1 yard (27-D.Johnson; 92-Z.Kerr). SF-27-D.Johnson was injured during the play.</t>
  </si>
  <si>
    <t>(2:30) (Shotgun) 12-Aa.Rodgers pass short left to 17-D.Adams ran ob at SF 29 for 15 yards (38-D.Lenoir). Caught at SF 33.  4-YAC</t>
  </si>
  <si>
    <t>(2:00) (Shotgun) 33-A.Jones up the middle to SF 23 for 6 yards (99-J.Kinlaw).</t>
  </si>
  <si>
    <t>(1:16) (Shotgun) 12-Aa.Rodgers pass deep left to 17-D.Adams pushed ob at SF 4 for 19 yards (27-D.Johnson). Caught at SF 4  0-YAC</t>
  </si>
  <si>
    <t>(1:11) (Shotgun) 12-Aa.Rodgers pass short right to 85-R.Tonyan to SF 3 for 6 yards (54-F.Warner). Caught at SF 10.  7-YAC</t>
  </si>
  <si>
    <t>(1:05) (Shotgun) 33-A.Jones up the middle for 3 yards, TOUCHDOWN.</t>
  </si>
  <si>
    <t>(:54) (Shotgun) 10-J.Garoppolo pass short left to 85-G.Kittle to GB 22 for 10 yards (59-D.Campbell). Caught at GB 26.  4-YAC</t>
  </si>
  <si>
    <t>(:38) (No Huddle, Shotgun) 10-J.Garoppolo pass incomplete short right to 19-D.Samuel (23-J.Alexander).</t>
  </si>
  <si>
    <t>(:35) (Shotgun) 10-J.Garoppolo pass short middle to 6-M.Sanu to GB 11 for 11 yards (26-D.Savage). Caught at GB 11.  0-YAC</t>
  </si>
  <si>
    <t>(:29) (Shotgun) 10-J.Garoppolo pass short left to 44-K.Juszczyk to GB 6 for 5 yards (42-O.Burks). Caught at GB 6.  0-YAC</t>
  </si>
  <si>
    <t>(:24) (Shotgun) 10-J.Garoppolo pass incomplete short left to 11-B.Aiyuk.</t>
  </si>
  <si>
    <t>(:22) (Shotgun) 10-J.Garoppolo pass incomplete short middle to 6-M.Sanu. PENALTY on GB-21-E.Stokes, Defensive Pass Interference, 5 yards, enforced at GB 6 - No Play.</t>
  </si>
  <si>
    <t>(:11) (Shotgun) 10-J.Garoppolo pass incomplete short middle to 11-B.Aiyuk.</t>
  </si>
  <si>
    <t>(:02) 5-T.Lance in at QB (Shotgun) 5-T.Lance left end for 1 yard, TOUCHDOWN.</t>
  </si>
  <si>
    <t>(14:56) 10-J.Garoppolo pass short middle to 85-G.Kittle to SF 24 for 7 yards (96-K.Keke; 21-E.Stokes). Caught at SF 14.  10-YAC</t>
  </si>
  <si>
    <t>(14:21) (Shotgun) 28-T.Sermon right tackle to SF 26 for 2 yards (94-D.Lowry).</t>
  </si>
  <si>
    <t>(13:38) 5-T.Lance at QB. Direct snap to 44-K.Juszczyk.  44-K.Juszczyk up the middle to SF 28 for 2 yards (59-D.Campbell).</t>
  </si>
  <si>
    <t>(13:01) 10-J.Garoppolo at QB. (Shotgun) 10-J.Garoppolo pass short left to 19-D.Samuel to SF 47 for 19 yards (31-A.Amos, 59-D.Campbell). Caught at SF 25.  22-YAC</t>
  </si>
  <si>
    <t>(12:21) (Shotgun) 28-T.Sermon up the middle to GB 37 for 16 yards (26-D.Savage, 59-D.Campbell).</t>
  </si>
  <si>
    <t>(11:37) 11-B.Aiyuk right end to GB 29 for 8 yards (44-T.Summers).</t>
  </si>
  <si>
    <t>(10:53) (Shotgun) 28-T.Sermon right guard to GB 25 for 4 yards (47-C.Rivers).</t>
  </si>
  <si>
    <t>(10:12) (Shotgun) 10-J.Garoppolo pass short middle to 19-D.Samuel to GB 24 for 1 yard (59-D.Campbell). Caught at GB 30.  6-YAC</t>
  </si>
  <si>
    <t>(9:27) (Shotgun) 10-J.Garoppolo pass short left to 28-T.Sermon to GB 24 for no gain (59-D.Campbell).</t>
  </si>
  <si>
    <t>(8:39) (Shotgun) 10-J.Garoppolo pass short right to 19-D.Samuel to GB 8 for 16 yards (31-A.Amos). Caught at GB 9.  1-YAC</t>
  </si>
  <si>
    <t>(8:15) (No Huddle) 19-D.Samuel right tackle to GB 8 for no gain (96-K.Keke; 41-H.Black).</t>
  </si>
  <si>
    <t>(7:45) (Shotgun) 10-J.Garoppolo pass short right to 11-B.Aiyuk for 8 yards, TOUCHDOWN.</t>
  </si>
  <si>
    <t>(7:35) 33-A.Jones left tackle to GB 30 for 7 yards (3-J.Tartt).</t>
  </si>
  <si>
    <t>(6:57) (Shotgun) 12-Aa.Rodgers pass short right to 17-D.Adams to GB 31 for 1 yard (51-A.Al-Shaair). Caught at GB 31. 0-YAC</t>
  </si>
  <si>
    <t>(6:15) (Shotgun) 12-Aa.Rodgers pass incomplete short right to 17-D.Adams.</t>
  </si>
  <si>
    <t>(5:58) 28-T.Sermon left tackle to SF 35 for 7 yards (59-D.Campbell).</t>
  </si>
  <si>
    <t>(5:21) (Shotgun) 10-J.Garoppolo pass short right to 85-G.Kittle to SF 35 for no gain (26-D.Savage). Caught at SF 30.  5-YAC</t>
  </si>
  <si>
    <t>(4:39) (Shotgun) 10-J.Garoppolo pass incomplete short middle to 6-M.Sanu [91-P.Smith].</t>
  </si>
  <si>
    <t>(4:24) (Shotgun) 12-Aa.Rodgers pass short right to 17-D.Adams to GB 23 for 9 yards (4-E.Moseley). Caught at GB 22.  1-YAC</t>
  </si>
  <si>
    <t>(3:46) (Shotgun) 28-A.Dillon up the middle to GB 25 for 2 yards (97-N.Bosa; 99-J.Kinlaw).</t>
  </si>
  <si>
    <t>(3:01) (Shotgun) 12-Aa.Rodgers pass short left to 28-A.Dillon to GB 31 for 6 yards (54-F.Warner; 51-A.Al-Shaair). Caught at GB 25.  6-YAC</t>
  </si>
  <si>
    <t>(2:19) (Shotgun) 12-Aa.Rodgers pass short right to 17-D.Adams to GB 38 for 7 yards (54-F.Warner; 3-J.Tartt). Caught at GB 32.  6-YAC</t>
  </si>
  <si>
    <t>(1:36) (Shotgun) 28-A.Dillon left tackle to GB 44 for 6 yards (99-J.Kinlaw; 51-A.Al-Shaair).</t>
  </si>
  <si>
    <t>(:54) (Shotgun) 28-A.Dillon up the middle to GB 46 for 2 yards (99-J.Kinlaw; 51-A.Al-Shaair).</t>
  </si>
  <si>
    <t>(:10) (Shotgun) 12-Aa.Rodgers pass incomplete deep middle to 85-R.Tonyan. PENALTY on SF-54-F.Warner, Defensive Pass Interference, 24 yards, enforced at GB 46 - No Play.</t>
  </si>
  <si>
    <t>(:05) 33-A.Jones right guard to SF 18 for 12 yards (27-D.Johnson).</t>
  </si>
  <si>
    <t>(15:00) (Shotgun) 33-A.Jones right tackle to SF 14 for 4 yards (1-J.Ward).</t>
  </si>
  <si>
    <t>(14:19) (Shotgun) 33-A.Jones right tackle to SF 12 for 2 yards (99-J.Kinlaw; 54-F.Warner).</t>
  </si>
  <si>
    <t>(13:32) (Shotgun) 12-Aa.Rodgers pass short left to 83-M.Valdes-Scantling for 12 yards, TOUCHDOWN.</t>
  </si>
  <si>
    <t>(11:54) (Shotgun) 10-J.Garoppolo pass incomplete deep middle to 11-B.Aiyuk. PENALTY on GB-21-E.Stokes, Defensive Pass Interference, 35 yards, enforced at SF 15 - No Play.</t>
  </si>
  <si>
    <t>(11:45) (Shotgun) 10-J.Garoppolo pass short left to 6-M.Sanu to GB 34 for 16 yards (31-A.Amos). Caught at GB 35.  1-YAC Green Bay challenged the pass completion ruling, and the play was Upheld. The ruling on the field stands. (Timeout #1.)</t>
  </si>
  <si>
    <t>(11:23) (Shotgun) 10-J.Garoppolo Aborted. 50-A.Mack FUMBLES at GB 39, recovered by SF-10-J.Garoppolo at GB 39. 10-J.Garoppolo to GB 30 for 9 yards (53-J.Garvin).</t>
  </si>
  <si>
    <t>A.Mack</t>
  </si>
  <si>
    <t>(10:41) (Shotgun) 10-J.Garoppolo pass short middle to 44-K.Juszczyk to GB 18 for 12 yards (31-A.Amos). Caught at GB 21.  3-YAC</t>
  </si>
  <si>
    <t>(10:00) (Shotgun) 10-J.Garoppolo pass short right to 6-M.Sanu to GB 9 for 9 yards (31-A.Amos). Caught at GB 15.  6-YAC</t>
  </si>
  <si>
    <t>(9:19) 44-K.Juszczyk up the middle to GB 4 for 5 yards (21-E.Stokes; 59-D.Campbell).</t>
  </si>
  <si>
    <t>(8:40) (Shotgun) 44-K.Juszczyk up the middle to GB 3 for 1 yard (91-P.Smith; 59-D.Campbell).</t>
  </si>
  <si>
    <t>(7:57) 5-T.Lance at QB. (Shotgun) 5-T.Lance pass incomplete short right to 11-B.Aiyuk. PENALTY on GB-39-C.Sullivan, Defensive Holding, 2 yards, enforced at GB 3 - No Play.</t>
  </si>
  <si>
    <t>(7:51) 10-J.Garoppolo at QB. 28-T.Sermon left guard for 1 yard, TOUCHDOWN.</t>
  </si>
  <si>
    <t>(7:48) (Shotgun) 12-Aa.Rodgers pass incomplete deep middle to 17-D.Adams (4-E.Moseley). GB-17-D.Adams was injured during the play.</t>
  </si>
  <si>
    <t>(7:41) 12-Aa.Rodgers pass incomplete deep right to 83-M.Valdes-Scantling.</t>
  </si>
  <si>
    <t>(7:36) (Shotgun) 12-Aa.Rodgers pass incomplete deep right to 17-D.Adams.</t>
  </si>
  <si>
    <t>(7:18) 28-T.Sermon right end to SF 29 for 3 yards (91-P.Smith).</t>
  </si>
  <si>
    <t>(6:39) 10-J.Garoppolo pass short left to 28-T.Sermon to SF 32 for 3 yards (44-T.Summers). PENALTY on GB-23-J.Alexander, Roughing the Passer, 15 yards, enforced at SF 32. Caught at SF 32.  0-YAC</t>
  </si>
  <si>
    <t>(6:11) 28-T.Sermon right end to SF 46 for -1 yards (26-D.Savage).</t>
  </si>
  <si>
    <t>(5:12) (Shotgun) 10-J.Garoppolo pass incomplete short right to 19-D.Samuel (23-J.Alexander).</t>
  </si>
  <si>
    <t>(4:58) 33-A.Jones up the middle to SF 26 for 12 yards (1-J.Ward).</t>
  </si>
  <si>
    <t>(4:15) 33-A.Jones up the middle to SF 22 for 4 yards (54-F.Warner).</t>
  </si>
  <si>
    <t>(3:33) 33-A.Jones up the middle to SF 20 for 2 yards (93-D.Jones).</t>
  </si>
  <si>
    <t>(2:47) (Shotgun) 12-Aa.Rodgers pass incomplete deep left to 17-D.Adams (4-E.Moseley).</t>
  </si>
  <si>
    <t>(2:39) (Shotgun) 10-J.Garoppolo pass incomplete short left to 19-D.Samuel.</t>
  </si>
  <si>
    <t>(2:34) (Shotgun) 10-J.Garoppolo pass incomplete deep left to 19-D.Samuel (21-E.Stokes).</t>
  </si>
  <si>
    <t>(2:29) (Shotgun) 10-J.Garoppolo pass short middle to 85-G.Kittle to GB 36 for 39 yards (23-J.Alexander). Caught at SF 37.  27-YAC</t>
  </si>
  <si>
    <t>(2:00) (Shotgun) 10-J.Garoppolo pass incomplete short middle to 19-D.Samuel (26-D.Savage).</t>
  </si>
  <si>
    <t>(1:57) (Shotgun) 10-J.Garoppolo pass incomplete short right to 6-M.Sanu [94-D.Lowry].</t>
  </si>
  <si>
    <t>(1:53) (Shotgun) 10-J.Garoppolo pass short right to 19-D.Samuel to GB 24 for 12 yards (23-J.Alexander) [97-K.Clark]. Caught at GB 24.  0-YAC</t>
  </si>
  <si>
    <t>(1:18) (No Huddle, Shotgun) 10-J.Garoppolo pass short left to 85-G.Kittle pushed ob at GB 12 for 12 yards (59-D.Campbell; 21-E.Stokes). Caught at GB 20.  8-YAC</t>
  </si>
  <si>
    <t>(:43) (Shotgun) 10-J.Garoppolo pass short middle to 44-K.Juszczyk for 12 yards, TOUCHDOWN. Caught at GB 7.  7-YAC</t>
  </si>
  <si>
    <t>(:37) (Shotgun) 12-Aa.Rodgers pass deep middle to 17-D.Adams to 50 for 25 yards (51-A.Al-Shaair). Caught at GB 50.  0-YAC</t>
  </si>
  <si>
    <t>(:20) (Shotgun) 12-Aa.Rodgers pass incomplete short left to 17-D.Adams.</t>
  </si>
  <si>
    <t>(:16) (Shotgun) 12-Aa.Rodgers pass deep left to 17-D.Adams to SF 33 for 17 yards (29-T.Hufanga). Caught at SF 33.  0-YAC</t>
  </si>
  <si>
    <t>(15:00) (Shotgun) 17-R.Tannehill pass incomplete short left to 11-A.Brown (23-K.Moore).</t>
  </si>
  <si>
    <t>(14:56) 22-D.Henry right tackle to TEN 26 for 1 yard (23-K.Moore, 97-A.Muhammad).</t>
  </si>
  <si>
    <t>(13:10) (Shotgun) 2-C.Wentz pass incomplete short left to 84-J.Doyle.</t>
  </si>
  <si>
    <t>(13:07) (Shotgun) 28-J.Taylor left tackle to IND 43 for 2 yards (98-J.Simmons; 51-D.Long).</t>
  </si>
  <si>
    <t>(12:21) (Shotgun) 2-C.Wentz pass incomplete short right to 1-P.Campbell.</t>
  </si>
  <si>
    <t>(12:08) 11-A.Brown left end to TEN 32 for 3 yards (53-D.Leonard).</t>
  </si>
  <si>
    <t>(11:26) 22-D.Henry left end to TEN 36 for 4 yards (90-G.Stewart; 53-D.Leonard).</t>
  </si>
  <si>
    <t>(10:46) (Shotgun) 17-R.Tannehill scrambles left guard to IND 47 for 17 yards (37-K.Willis).</t>
  </si>
  <si>
    <t>(10:04) (Shotgun) 17-R.Tannehill pass short left to 22-D.Henry to IND 41 for 6 yards (23-K.Moore).</t>
  </si>
  <si>
    <t>(9:28) 22-D.Henry left guard to IND 41 for no gain (97-A.Muhammad).</t>
  </si>
  <si>
    <t>(8:45) (Shotgun) 17-R.Tannehill pass incomplete deep right to 11-A.Brown.</t>
  </si>
  <si>
    <t>(8:40) (Shotgun) 17-R.Tannehill pass short left to 2-J.Jones pushed ob at IND 26 for 15 yards (32-J.Blackmon).</t>
  </si>
  <si>
    <t>(8:03) 22-D.Henry left tackle to IND 7 for 19 yards (32-J.Blackmon).</t>
  </si>
  <si>
    <t>(7:21) (Shotgun) 22-D.Henry up the middle to IND 6 for 1 yard (53-D.Leonard; 90-G.Stewart).</t>
  </si>
  <si>
    <t>(6:38) (Shotgun) 17-R.Tannehill pass short middle to 80-C.Rogers for 6 yards, TOUCHDOWN.</t>
  </si>
  <si>
    <t>(6:28) 28-J.Taylor left tackle to IND 42 for 23 yards (51-D.Long; 26-K.Fulton).</t>
  </si>
  <si>
    <t>(5:38) (Shotgun) 2-C.Wentz pass short middle to 84-J.Doyle to IND 42 for 10 yards (29-D.Cruikshank).</t>
  </si>
  <si>
    <t>(4:57) (Shotgun) 2-C.Wentz pass incomplete short middle to 11-M.Pittman (26-K.Fulton).</t>
  </si>
  <si>
    <t>(4:39) (Shotgun) 22-D.Henry up the middle to TEN 25 for -1 yards (23-K.Moore).</t>
  </si>
  <si>
    <t>(4:00) (Shotgun) 17-R.Tannehill pass short right to 15-N.Westbrook-Ikhine to TEN 34 for 9 yards (32-J.Blackmon).</t>
  </si>
  <si>
    <t>(3:16) (No Huddle) 22-D.Henry left guard to TEN 38 for 4 yards (37-K.Willis).</t>
  </si>
  <si>
    <t>(2:34) (Shotgun) 17-R.Tannehill pass incomplete short middle to 87-G.Swaim.</t>
  </si>
  <si>
    <t>(2:31) 17-R.Tannehill pass short right to 87-G.Swaim to TEN 41 for 3 yards (58-B.Okereke).</t>
  </si>
  <si>
    <t>(1:45) (Shotgun) 17-R.Tannehill pass incomplete short right to 80-C.Rogers (37-K.Willis). PENALTY on IND-37-K.Willis, Defensive Pass Interference, 11 yards, enforced at TEN 41 - No Play.</t>
  </si>
  <si>
    <t>(1:39) 22-D.Henry left tackle to IND 46 for 2 yards (97-A.Muhammad).</t>
  </si>
  <si>
    <t>(1:02) 22-D.Henry right guard to IND 45 for 1 yard (23-K.Moore).</t>
  </si>
  <si>
    <t>(:21) (Shotgun) 17-R.Tannehill pass short middle intended for 89-T.Hudson INTERCEPTED by 53-D.Leonard at IND 43. 53-D.Leonard to IND 47 for 4 yards (72-D.Quessenberry). FUMBLES (72-D.Quessenberry), and recovers at IND 47. 53-D.Leonard to IND 47 for no gain (72-D.Quessenberry).</t>
  </si>
  <si>
    <t>(:11) 28-J.Taylor left guard to IND 46 for -1 yards (54-R.Evans, 99-R.Weaver).</t>
  </si>
  <si>
    <t>(15:00) 2-C.Wentz pass short right to 28-J.Taylor to TEN 46 for 8 yards (58-H.Landry; 54-R.Evans).</t>
  </si>
  <si>
    <t>(14:20) (Shotgun) 2-C.Wentz pass short right to 11-M.Pittman to TEN 38 for 8 yards (20-J.Jenkins, 54-R.Evans).</t>
  </si>
  <si>
    <t>(13:37) (Shotgun) 21-N.Hines right guard to TEN 36 for 2 yards (92-O.Adeniyi, 20-J.Jenkins).</t>
  </si>
  <si>
    <t>(12:57) (Shotgun) 2-C.Wentz pass short middle to 21-N.Hines to TEN 29 for 7 yards (31-K.Byard, 58-H.Landry).</t>
  </si>
  <si>
    <t>(12:12) 28-J.Taylor right guard to TEN 27 for 2 yards (31-K.Byard). IND-56-Q.Nelson was injured during the play. His return is Questionable.</t>
  </si>
  <si>
    <t>(11:43) (Shotgun) 2-C.Wentz pass short right to 11-M.Pittman to TEN 15 for 12 yards (98-J.Simmons).</t>
  </si>
  <si>
    <t>(11:07) (Shotgun) 21-N.Hines right guard to TEN 9 for 6 yards (54-R.Evans).</t>
  </si>
  <si>
    <t>(10:25) (Shotgun) 21-N.Hines left end for 9 yards, TOUCHDOWN.</t>
  </si>
  <si>
    <t>(10:19) 22-D.Henry left tackle to TEN 28 for 3 yards (96-A.Woods; 97-A.Muhammad). TEN-72-D.Quessenberry was injured during the play. His return is Questionable.</t>
  </si>
  <si>
    <t>(9:45) (Shotgun) 17-R.Tannehill pass deep left to 2-J.Jones pushed ob at IND 47 for 25 yards (37-K.Willis).</t>
  </si>
  <si>
    <t>(9:19) 22-D.Henry left tackle to IND 43 for 4 yards (58-B.Okereke, 53-D.Leonard).</t>
  </si>
  <si>
    <t>(8:46) 22-D.Henry left tackle to IND 35 for 8 yards (99-D.Buckner).</t>
  </si>
  <si>
    <t>(8:05) 38-M.Sargent left end to IND 33 for 2 yards (37-K.Willis, 66-C.Williams).</t>
  </si>
  <si>
    <t>(7:22) (Shotgun) 17-R.Tannehill pass short right to 2-J.Jones to IND 26 for 7 yards (32-J.Blackmon).</t>
  </si>
  <si>
    <t>(6:49) (No Huddle) 22-D.Henry right guard to IND 18 for 8 yards (32-J.Blackmon).</t>
  </si>
  <si>
    <t>(6:01) (Shotgun) 17-R.Tannehill pass short left to 15-N.Westbrook-Ikhine for 18 yards, TOUCHDOWN.</t>
  </si>
  <si>
    <t>(5:50) 16-A.Dulin left end to IND 23 for -7 yards (51-D.Long).</t>
  </si>
  <si>
    <t>(5:04) (Shotgun) 2-C.Wentz pass short right to 1-P.Campbell to IND 27 for 4 yards (51-D.Long).</t>
  </si>
  <si>
    <t>(4:18) (Shotgun) 2-C.Wentz pass incomplete short middle to 28-J.Taylor.</t>
  </si>
  <si>
    <t>(4:06) 17-R.Tannehill pass short right to 87-G.Swaim to TEN 43 for 26 yards (37-K.Willis).</t>
  </si>
  <si>
    <t>(3:21) 22-D.Henry up the middle to TEN 45 for 2 yards (58-B.Okereke; 94-T.Lewis).</t>
  </si>
  <si>
    <t>(2:43) 17-R.Tannehill pass short left to 22-D.Henry to IND 41 for 14 yards (32-J.Blackmon).</t>
  </si>
  <si>
    <t>(2:00) 22-D.Henry left end pushed ob at IND 32 for 9 yards (58-B.Okereke).</t>
  </si>
  <si>
    <t>(1:54) 22-D.Henry right tackle to IND 27 for 5 yards (97-A.Muhammad).</t>
  </si>
  <si>
    <t>(1:13) (Shotgun) 17-R.Tannehill pass incomplete deep left to 2-J.Jones.</t>
  </si>
  <si>
    <t>(1:08) 28-J.McNichols up the middle to IND 26 for 1 yard (53-D.Leonard).</t>
  </si>
  <si>
    <t>(1:02) (Shotgun) 17-R.Tannehill pass short right intended for 80-C.Rogers INTERCEPTED by 23-K.Moore at IND 21. 23-K.Moore to TEN 47 for 32 yards (2-J.Jones).</t>
  </si>
  <si>
    <t>(:35) (Shotgun) 2-C.Wentz pass deep middle to 11-M.Pittman to TEN 30 for 18 yards (35-C.Jackson).</t>
  </si>
  <si>
    <t>(:17) (Shotgun) 21-N.Hines right tackle to TEN 25 for 5 yards (51-D.Long, 55-J.Brown).</t>
  </si>
  <si>
    <t>(15:00) (Shotgun) 2-C.Wentz pass short right to 14-Z.Pascal to IND 29 for 4 yards (29-D.Cruikshank).</t>
  </si>
  <si>
    <t>(14:20) (No Huddle, Shotgun) 2-C.Wentz pass incomplete short right to 1-P.Campbell. PENALTY on TEN-20-J.Jenkins, Defensive Pass Interference, 9 yards, enforced at IND 29 - No Play.</t>
  </si>
  <si>
    <t>(14:17) 28-J.Taylor left guard to IND 44 for 6 yards (20-J.Jenkins).</t>
  </si>
  <si>
    <t>(13:36) (Shotgun) 28-J.Taylor up the middle to 50 for 6 yards (54-R.Evans, 29-D.Cruikshank).</t>
  </si>
  <si>
    <t>(12:54) (Shotgun) 21-N.Hines up the middle to TEN 49 for 1 yard (31-K.Byard; 93-T.Tart).</t>
  </si>
  <si>
    <t>(12:10) 11-M.Pittman right end to TEN 44 for 5 yards (51-D.Long).</t>
  </si>
  <si>
    <t>(11:28) (Shotgun) 2-C.Wentz pass short left to 11-M.Pittman to TEN 41 for 3 yards (29-D.Cruikshank).</t>
  </si>
  <si>
    <t>(10:45) 28-J.Taylor right guard to TEN 35 for 6 yards (54-R.Evans; 99-R.Weaver).</t>
  </si>
  <si>
    <t>(9:56) 2-C.Wentz pass incomplete short left to 11-M.Pittman.</t>
  </si>
  <si>
    <t>(9:52) 2-C.Wentz pass short left to 81-M.Alie-Cox to TEN 24 for 11 yards (92-O.Adeniyi; 29-D.Cruikshank).</t>
  </si>
  <si>
    <t>(9:05) (Shotgun) 2-C.Wentz pass short right to 21-N.Hines to TEN 20 for 4 yards (35-C.Jackson, 54-R.Evans) [58-H.Landry].</t>
  </si>
  <si>
    <t>(8:21) (Shotgun) 2-C.Wentz pass incomplete short right to 28-J.Taylor.</t>
  </si>
  <si>
    <t>(8:18) (Shotgun) 2-C.Wentz pass short left to 1-P.Campbell to TEN 15 for 5 yards (31-K.Byard, 26-K.Fulton).</t>
  </si>
  <si>
    <t>(7:27) 28-J.Taylor up the middle to TEN 9 for 6 yards (31-K.Byard).</t>
  </si>
  <si>
    <t>(6:43) (Shotgun) 2-C.Wentz pass incomplete short middle to 11-M.Pittman.</t>
  </si>
  <si>
    <t>(6:39) (Shotgun) 2-C.Wentz pass incomplete short right to 14-Z.Pascal.</t>
  </si>
  <si>
    <t>(6:35) (Shotgun) 2-C.Wentz pass incomplete short middle to 14-Z.Pascal.</t>
  </si>
  <si>
    <t>(6:22) 22-D.Henry right end to TEN 20 for 2 yards (44-Z.Franklin).</t>
  </si>
  <si>
    <t>(5:45) 22-D.Henry left guard to TEN 23 for 3 yards (26-R.Ya-Sin, 90-G.Stewart).</t>
  </si>
  <si>
    <t>(5:01) (Shotgun) 17-R.Tannehill pass incomplete short middle to 28-J.McNichols [99-D.Buckner].</t>
  </si>
  <si>
    <t>(4:44) (Shotgun) 22-D.Henry up the middle to TEN 40 for 2 yards (90-G.Stewart, 99-D.Buckner).</t>
  </si>
  <si>
    <t>(4:13) 17-R.Tannehill scrambles right end to IND 32 for 28 yards (32-J.Blackmon).</t>
  </si>
  <si>
    <t>(3:26) 17-R.Tannehill pass short left to 13-C.Batson to IND 19 for 13 yards (26-R.Ya-Sin).</t>
  </si>
  <si>
    <t>C.Batson</t>
  </si>
  <si>
    <t>(2:46) 17-R.Tannehill pass short right to 15-N.Westbrook-Ikhine to IND 6 for 13 yards (53-D.Leonard, 26-R.Ya-Sin). FUMBLES (26-R.Ya-Sin), RECOVERED by IND-26-R.Ya-Sin at IND 5. 26-R.Ya-Sin to IND 18 for 13 yards (17-R.Tannehill).</t>
  </si>
  <si>
    <t>(2:35) 28-J.Taylor up the middle to IND 27 for 9 yards (58-H.Landry).</t>
  </si>
  <si>
    <t>(1:54) 28-J.Taylor left guard to IND 32 for 5 yards (91-L.Murchison).</t>
  </si>
  <si>
    <t>(1:15) (Shotgun) 2-C.Wentz pass short left to 1-P.Campbell to IND 43 for 11 yards (26-K.Fulton) [58-H.Landry]. Tennessee challenged the pass completion ruling, and the play was REVERSED. (Shotgun) 2-C.Wentz pass incomplete short left to 1-P.Campbell [58-H.Landry].</t>
  </si>
  <si>
    <t>(1:11) (Shotgun) 2-C.Wentz pass incomplete short right to 11-M.Pittman (98-J.Simmons).</t>
  </si>
  <si>
    <t>(:20) 22-D.Henry left end pushed ob at IND 49 for 10 yards (58-B.Okereke).</t>
  </si>
  <si>
    <t>(15:00) 22-D.Henry left end to IND 40 for 9 yards (32-J.Blackmon).</t>
  </si>
  <si>
    <t>(14:14) (No Huddle) 17-R.Tannehill pass incomplete deep left to 15-N.Westbrook-Ikhine. PENALTY on IND-27-X.Rhodes, Defensive Pass Interference, 30 yards, enforced at IND 40 - No Play.</t>
  </si>
  <si>
    <t>(14:09) 22-D.Henry up the middle to IND 8 for 2 yards (94-T.Lewis; 58-B.Okereke).</t>
  </si>
  <si>
    <t>(13:44) (No Huddle) 17-R.Tannehill pass short right to 87-G.Swaim to IND 10 for -2 yards (42-A.Sendejo).</t>
  </si>
  <si>
    <t>(13:01) (Shotgun) 17-R.Tannehill pass short right to 28-J.McNichols for 10 yards, TOUCHDOWN.</t>
  </si>
  <si>
    <t>TWO-POINT CONVERSION ATTEMPT. 22-D.Henry rushes up the middle. ATTEMPT SUCCEEDS.</t>
  </si>
  <si>
    <t>(12:56) (Shotgun) 2-C.Wentz pass deep left to 14-Z.Pascal to TEN 48 for 27 yards (26-K.Fulton).</t>
  </si>
  <si>
    <t>(12:13) (Shotgun) 2-C.Wentz pass incomplete deep left to 11-M.Pittman.</t>
  </si>
  <si>
    <t>(12:08) (Shotgun) 2-C.Wentz pass incomplete short right to 1-P.Campbell. PENALTY on TEN-54-R.Evans, Defensive Holding, 5 yards, enforced at TEN 48 - No Play.</t>
  </si>
  <si>
    <t>(12:02) (Shotgun) 2-C.Wentz pass short left to 21-N.Hines pushed ob at TEN 7 for 36 yards (54-R.Evans). TEN-26-K.Fulton was injured during the play. His return is Questionable.</t>
  </si>
  <si>
    <t>(11:18) (Shotgun) 2-C.Wentz pass incomplete short left to 14-Z.Pascal (39-B.Borders).</t>
  </si>
  <si>
    <t>(11:14) (Shotgun) 21-N.Hines left guard to TEN 5 for 2 yards (98-J.Simmons).</t>
  </si>
  <si>
    <t>(10:28) (Shotgun) 2-C.Wentz pass incomplete short right to 14-Z.Pascal [96-D.Autry].</t>
  </si>
  <si>
    <t>(10:15) 22-D.Henry left tackle to TEN 21 for 2 yards (94-T.Lewis, 99-D.Buckner).</t>
  </si>
  <si>
    <t>(9:37) 22-D.Henry left guard to TEN 33 for 12 yards (32-J.Blackmon).</t>
  </si>
  <si>
    <t>(8:50) 22-D.Henry left tackle to TEN 34 for 1 yard (44-Z.Franklin).</t>
  </si>
  <si>
    <t>(8:01) (Shotgun) 17-R.Tannehill pass short left to 22-D.Henry to TEN 45 for 11 yards (32-J.Blackmon).</t>
  </si>
  <si>
    <t>(7:17) 17-R.Tannehill pass short right to 15-N.Westbrook-Ikhine to IND 42 for 13 yards (23-K.Moore).</t>
  </si>
  <si>
    <t>(6:31) 28-J.McNichols left guard to IND 37 for 5 yards (23-K.Moore).</t>
  </si>
  <si>
    <t>(5:44) 22-D.Henry right tackle to IND 36 for 1 yard (96-A.Woods).</t>
  </si>
  <si>
    <t>(5:00) (Shotgun) 17-R.Tannehill pass short middle to 85-M.Pruitt to IND 29 for 7 yards (58-B.Okereke).</t>
  </si>
  <si>
    <t>(4:14) 22-D.Henry left guard to IND 30 for -1 yards (97-A.Muhammad).</t>
  </si>
  <si>
    <t>(3:29) 17-R.Tannehill right end to IND 17 for 13 yards (97-A.Muhammad).</t>
  </si>
  <si>
    <t>(3:17) 22-D.Henry right guard to IND 17 for no gain (23-K.Moore).</t>
  </si>
  <si>
    <t>(3:13) 17-R.Tannehill pass incomplete short right to 81-R.McMath.</t>
  </si>
  <si>
    <t>R.McMath</t>
  </si>
  <si>
    <t>(3:07) (Shotgun) 17-R.Tannehill pass short right to 89-T.Hudson to IND 14 for 3 yards (32-J.Blackmon).</t>
  </si>
  <si>
    <t>(2:58) (Shotgun) 2-C.Wentz pass deep right to 11-M.Pittman to IND 43 for 18 yards (29-D.Cruikshank).</t>
  </si>
  <si>
    <t>(2:38) (No Huddle, Shotgun) 2-C.Wentz pass incomplete short middle to 14-Z.Pascal (31-K.Byard) [96-D.Autry].</t>
  </si>
  <si>
    <t>(2:27) (Shotgun) 2-C.Wentz pass short right to 81-M.Alie-Cox pushed ob at TEN 49 for 3 yards (24-E.Molden).</t>
  </si>
  <si>
    <t>(2:21) (Shotgun) 2-C.Wentz pass short middle to 21-N.Hines to TEN 45 for 4 yards (51-D.Long).</t>
  </si>
  <si>
    <t>(2:00) (Shotgun) 2-C.Wentz pass short right to 11-M.Pittman to TEN 36 for 9 yards (20-J.Jenkins; 51-D.Long).</t>
  </si>
  <si>
    <t>(1:41) (No Huddle, Shotgun) 2-C.Wentz pass short left to 21-N.Hines to TEN 33 for 3 yards (26-K.Fulton) [92-O.Adeniyi].</t>
  </si>
  <si>
    <t>(1:13) (No Huddle, Shotgun) 2-C.Wentz pass incomplete short right to 21-N.Hines.</t>
  </si>
  <si>
    <t>(1:08) (Shotgun) 2-C.Wentz pass incomplete deep right to 11-M.Pittman (20-J.Jenkins) [58-H.Landry].</t>
  </si>
  <si>
    <t>(:57) 17-R.Tannehill kneels to TEN 40 for -1 yards.</t>
  </si>
  <si>
    <t>(:35) 17-R.Tannehill kneels to TEN 39 for -1 yards.</t>
  </si>
  <si>
    <t>(15:00) 30-A.Ekeler left guard to LAC 26 for 1 yard (53-A.Hitchens).</t>
  </si>
  <si>
    <t>(14:25) (Shotgun) 10-J.Herbert pass short right to 13-K.Allen to LAC 26 for no gain (27-R.Fenton).</t>
  </si>
  <si>
    <t>(13:48) (Shotgun) 10-J.Herbert pass short left to 30-A.Ekeler to LAC 30 for 4 yards (21-M.Hughes; 56-B.Niemann).</t>
  </si>
  <si>
    <t>(12:47) (Shotgun) 25-C.Edwards-Helaire right guard to KC 12 for 4 yards (98-L.Joseph).</t>
  </si>
  <si>
    <t>(12:13) (Shotgun) 15-P.Mahomes pass short right to 10-T.Hill to KC 19 for 7 yards (20-T.Campbell).</t>
  </si>
  <si>
    <t>(11:43) 15-P.Mahomes pass incomplete short right to 87-T.Kelce.</t>
  </si>
  <si>
    <t>(11:37) (Shotgun) 15-P.Mahomes left end ran ob at KC 31 for 12 yards (42-U.Nwosu). Penalty on LAC-97-J.Bosa, Defensive Offside, declined.</t>
  </si>
  <si>
    <t>(11:18) (Shotgun) 15-P.Mahomes pass short middle to 17-M.Hardman pushed ob at KC 46 for 15 yards (24-N.Adderley).</t>
  </si>
  <si>
    <t>(10:50) (Shotgun) 15-P.Mahomes scrambles left end ran ob at LAC 44 for 10 yards (43-M.Davis).</t>
  </si>
  <si>
    <t>(10:14) (Shotgun) 15-P.Mahomes pass short left to 88-J.Fortson to LAC 39 for 5 yards (33-D.James).</t>
  </si>
  <si>
    <t>(9:39) (Shotgun) 15-P.Mahomes pass short left to 81-B.Bell to LAC 33 for 6 yards (44-K.White).</t>
  </si>
  <si>
    <t>(9:06) 31-Da.Williams right guard to LAC 29 for 4 yards (97-J.Bosa).</t>
  </si>
  <si>
    <t>(8:27) (Shotgun) 15-P.Mahomes pass deep middle intended for 85-M.Kemp INTERCEPTED by 26-A.Samuel at LAC 3. 26-A.Samuel to LAC 3 for no gain.</t>
  </si>
  <si>
    <t>M.Kemp</t>
  </si>
  <si>
    <t>(8:16) 10-J.Herbert pass short right to 40-G.Nabers pushed ob at LAC 6 for 3 yards (49-D.Sorensen).</t>
  </si>
  <si>
    <t>(7:45) 35-L.Rountree up the middle to LAC 10 for 4 yards (90-J.Reed).</t>
  </si>
  <si>
    <t>(7:16) (Shotgun) 10-J.Herbert pass short left to 30-A.Ekeler pushed ob at LAC 18 for 8 yards (56-B.Niemann).</t>
  </si>
  <si>
    <t>(6:50) (Shotgun) 10-J.Herbert pass incomplete short middle to 13-K.Allen (53-A.Hitchens).</t>
  </si>
  <si>
    <t>(6:46) 30-A.Ekeler right end to LAC 17 for -1 yards (38-L.Sneed).</t>
  </si>
  <si>
    <t>(6:07) (Shotgun) 10-J.Herbert scrambles up the middle to LAC 26 for 9 yards (56-B.Niemann; 38-L.Sneed). Penalty on LAC-63-C.Linsley, Offensive Holding, declined.</t>
  </si>
  <si>
    <t>(5:36) (Shotgun) 15-P.Mahomes pass incomplete short right to 11-D.Robinson [42-U.Nwosu]. PENALTY on LAC-44-K.White, Defensive Holding, 5 yards, enforced at 50 - No Play. Penalty on LAC-43-M.Davis, Illegal Contact, declined.</t>
  </si>
  <si>
    <t>(5:31) 10-T.Hill right end pushed ob at LAC 34 for 11 yards (24-N.Adderley).</t>
  </si>
  <si>
    <t>(4:57) 15-P.Mahomes pass short right to 31-Da.Williams to LAC 28 for 6 yards (9-K.Murray) [42-U.Nwosu].</t>
  </si>
  <si>
    <t>(4:15) (Shotgun) 25-C.Edwards-Helaire right guard to LAC 21 for 7 yards (24-N.Adderley; 33-D.James).</t>
  </si>
  <si>
    <t>(2:58) (Shotgun) 15-P.Mahomes pass short middle to 10-T.Hill to LAC 14 for 8 yards (20-T.Campbell). FUMBLES (20-T.Campbell), RECOVERED by LAC-43-M.Davis at LAC 14. 43-M.Davis to LAC 34 for 20 yards (65-T.Smith). PENALTY on KC-25-C.Edwards-Helaire, Low Block, 15 yards, enforced at LAC 34.</t>
  </si>
  <si>
    <t>(2:48) 10-J.Herbert pass short right to 40-G.Nabers to KC 43 for 8 yards (54-N.Bolton).</t>
  </si>
  <si>
    <t>(2:13) 35-L.Rountree right guard to KC 42 for 1 yard (91-D.Nnadi).</t>
  </si>
  <si>
    <t>(1:35) 10-J.Herbert up the middle to KC 40 for 2 yards (91-D.Nnadi).</t>
  </si>
  <si>
    <t>(1:01) (Shotgun) 10-J.Herbert pass incomplete short right to 35-L.Rountree.</t>
  </si>
  <si>
    <t>(:57) (Shotgun) 10-J.Herbert pass short right to 81-M.Williams to KC 29 for 11 yards (54-N.Bolton).</t>
  </si>
  <si>
    <t>(:27) 15-J.Guyton left end to KC 26 for 3 yards (51-M.Danna).</t>
  </si>
  <si>
    <t>(15:00) 10-J.Herbert pass short right to 89-D.Parham to KC 7 for 19 yards (32-T.Mathieu).</t>
  </si>
  <si>
    <t>(14:20) 30-A.Ekeler left guard to KC 4 for 3 yards (90-J.Reed; 27-R.Fenton).</t>
  </si>
  <si>
    <t>(14:01) 10-J.Herbert pass short middle to 13-K.Allen for 4 yards, TOUCHDOWN.</t>
  </si>
  <si>
    <t>(13:57) 25-C.Edwards-Helaire left tackle to KC 33 for 8 yards (33-D.James).</t>
  </si>
  <si>
    <t>(13:25) (Shotgun) 25-C.Edwards-Helaire right guard to KC 40 for 7 yards (98-L.Joseph; 95-C.Covington).</t>
  </si>
  <si>
    <t>(12:55) (Shotgun) 25-C.Edwards-Helaire right guard to KC 43 for 3 yards (52-K.Fackrell).</t>
  </si>
  <si>
    <t>(12:22) (Shotgun) 31-Da.Williams right guard to KC 47 for 4 yards (49-D.Tranquill).</t>
  </si>
  <si>
    <t>(11:44) (Shotgun) 15-P.Mahomes pass short left to 87-T.Kelce to LAC 36 for 17 yards (32-A.Gilman).</t>
  </si>
  <si>
    <t>(11:06) 25-C.Edwards-Helaire up the middle to LAC 29 for 7 yards (24-N.Adderley, 20-T.Campbell). FUMBLES (20-T.Campbell), RECOVERED by LAC-43-M.Davis at LAC 33. 43-M.Davis to LAC 47 for 14 yards (17-M.Hardman).</t>
  </si>
  <si>
    <t>(10:55) 30-A.Ekeler left guard to KC 48 for 5 yards (97-A.Okafor).</t>
  </si>
  <si>
    <t>(10:17) (Shotgun) 10-J.Herbert pass short left to 81-M.Williams pushed ob at KC 28 for 20 yards (32-T.Mathieu).</t>
  </si>
  <si>
    <t>(9:37) (Shotgun) 10-J.Herbert pass short right to 81-M.Williams to KC 20 for 8 yards (27-R.Fenton).</t>
  </si>
  <si>
    <t>(8:59) 10-J.Herbert pass short left to 13-K.Allen to KC 14 for 6 yards (38-L.Sneed).</t>
  </si>
  <si>
    <t>(8:20) 35-L.Rountree left end to KC 16 for -2 yards (53-A.Hitchens).</t>
  </si>
  <si>
    <t>(7:43) (Shotgun) 10-J.Herbert pass short left to 30-A.Ekeler for 16 yards, TOUCHDOWN.</t>
  </si>
  <si>
    <t>(Pass formation) TWO-POINT CONVERSION ATTEMPT. 10-J.Herbert pass to 81-M.Williams is complete. ATTEMPT SUCCEEDS.</t>
  </si>
  <si>
    <t>(7:36) 25-C.Edwards-Helaire left guard to KC 30 for 5 yards (99-J.Tillery; 44-K.White).</t>
  </si>
  <si>
    <t>(7:05) (Shotgun) 15-P.Mahomes pass short right to 25-C.Edwards-Helaire to KC 29 for -1 yards (49-D.Tranquill).</t>
  </si>
  <si>
    <t>(5:34) 10-J.Herbert pass short middle to 30-A.Ekeler to LAC 33 for 5 yards (53-A.Hitchens).</t>
  </si>
  <si>
    <t>(4:59) 10-J.Herbert pass short right to 30-A.Ekeler to LAC 45 for 12 yards (27-R.Fenton; 54-N.Bolton).</t>
  </si>
  <si>
    <t>(4:16) 22-J.Jackson up the middle to LAC 44 for -1 yards (38-L.Sneed).</t>
  </si>
  <si>
    <t>(3:40) (Shotgun) 10-J.Herbert pass short right to 30-A.Ekeler to KC 49 for 7 yards (30-D.Baker).</t>
  </si>
  <si>
    <t>(3:19) (No Huddle, Shotgun) 10-J.Herbert pass incomplete deep left to 15-J.Guyton (49-D.Sorensen).</t>
  </si>
  <si>
    <t>(3:07) (Shotgun) 10-J.Herbert pass short middle to 13-K.Allen to KC 19 for 30 yards (21-M.Hughes) [95-C.Jones]. PENALTY on LAC-15-J.Guyton, Illegal Shift, 5 yards, enforced at KC 49 - No Play.</t>
  </si>
  <si>
    <t>(2:33) (Shotgun) 15-P.Mahomes pass short middle to 13-B.Pringle to KC 19 for 5 yards (49-D.Tranquill).</t>
  </si>
  <si>
    <t>(2:08) (Shotgun) 15-P.Mahomes pass short left to 87-T.Kelce to KC 34 for 15 yards (32-A.Gilman).</t>
  </si>
  <si>
    <t>(2:00) (Shotgun) 15-P.Mahomes pass deep left to 87-T.Kelce to LAC 38 for 28 yards (29-M.Webb).</t>
  </si>
  <si>
    <t>(1:37) (Shotgun) 15-P.Mahomes pass incomplete short right to 17-M.Hardman.</t>
  </si>
  <si>
    <t>(1:32) (Shotgun) 15-P.Mahomes pass short left to 87-T.Kelce to LAC 31 for 7 yards (24-N.Adderley).</t>
  </si>
  <si>
    <t>(1:08) (No Huddle, Shotgun) 25-C.Edwards-Helaire right guard to LAC 17 for 14 yards (44-K.White; 26-A.Samuel).</t>
  </si>
  <si>
    <t>(:41) (Shotgun) 15-P.Mahomes pass incomplete short right to 13-B.Pringle.</t>
  </si>
  <si>
    <t>(:36) (Shotgun) 15-P.Mahomes pass incomplete short left to 13-B.Pringle [99-J.Tillery].</t>
  </si>
  <si>
    <t>(:31) (Shotgun) 15-P.Mahomes pass short left to 11-D.Robinson to LAC 16 for 6 yards (32-A.Gilman).</t>
  </si>
  <si>
    <t>(:16) 10-J.Herbert kneels to LAC 8 for -1 yards.</t>
  </si>
  <si>
    <t>(15:00) 15-P.Mahomes pass short right to 11-D.Robinson to KC 36 for 11 yards (26-A.Samuel).</t>
  </si>
  <si>
    <t>(14:30) (Shotgun) 25-C.Edwards-Helaire left guard to KC 46 for 10 yards (24-N.Adderley).</t>
  </si>
  <si>
    <t>(13:52) (Shotgun) 15-P.Mahomes pass incomplete deep right to 13-B.Pringle [99-J.Tillery].</t>
  </si>
  <si>
    <t>(13:47) (Shotgun) 25-C.Edwards-Helaire left guard to 50 for 4 yards (92-J.Gaziano; 95-C.Covington).</t>
  </si>
  <si>
    <t>(13:10) (Shotgun) 15-P.Mahomes pass short middle to 10-T.Hill to LAC 38 for 12 yards (49-D.Tranquill). LAC-20-T.Campbell was injured during the play. His return is Probable.</t>
  </si>
  <si>
    <t>(12:47) (Shotgun) 15-P.Mahomes pass short left to 87-T.Kelce to LAC 30 for 8 yards (44-K.White).</t>
  </si>
  <si>
    <t>(12:09) (Shotgun) 31-Da.Williams left guard to LAC 28 for 2 yards (94-C.Rumph).</t>
  </si>
  <si>
    <t>(11:33) 15-P.Mahomes pass incomplete short middle to 87-T.Kelce (98-L.Joseph). PENALTY on LAC-43-M.Davis, Defensive Holding, 5 yards, enforced at LAC 28 - No Play.</t>
  </si>
  <si>
    <t>(11:29) (Shotgun) 25-C.Edwards-Helaire left guard to LAC 20 for 3 yards (98-L.Joseph; 95-C.Covington).</t>
  </si>
  <si>
    <t>(10:52) (Shotgun) 15-P.Mahomes pass short middle to 17-M.Hardman to LAC 10 for 10 yards (43-M.Davis; 98-L.Joseph).</t>
  </si>
  <si>
    <t>(10:00) (Shotgun) 25-C.Edwards-Helaire left guard to LAC 2 for 8 yards (24-N.Adderley).</t>
  </si>
  <si>
    <t>(9:18) (Shotgun) 15-P.Mahomes pass short middle to 88-J.Fortson for 2 yards, TOUCHDOWN.</t>
  </si>
  <si>
    <t>(9:15) (Shotgun) 30-A.Ekeler left end pushed ob at LAC 30 for 5 yards (49-D.Sorensen).</t>
  </si>
  <si>
    <t>(7:44) (Shotgun) 25-C.Edwards-Helaire right guard to KC 34 for 4 yards (94-C.Rumph; 9-K.Murray).</t>
  </si>
  <si>
    <t>(7:08) (Shotgun) 15-P.Mahomes pass short middle to 87-T.Kelce to KC 40 for 6 yards (24-N.Adderley).</t>
  </si>
  <si>
    <t>(6:30) 15-P.Mahomes pass incomplete short right to 10-T.Hill.</t>
  </si>
  <si>
    <t>(6:20) (Shotgun) 15-P.Mahomes pass short middle to 87-T.Kelce to LAC 37 for 23 yards (32-A.Gilman).</t>
  </si>
  <si>
    <t>(5:39) 17-M.Hardman left end pushed ob at LAC 35 for 2 yards (44-K.White). PENALTY on LAC-44-K.White, Unnecessary Roughness, 15 yards, enforced at LAC 35.</t>
  </si>
  <si>
    <t>(5:19) (Shotgun) 15-P.Mahomes scrambles right end to LAC 2 for 18 yards (92-J.Gaziano). FUMBLES (92-J.Gaziano), and recovers at LAC 2. 15-P.Mahomes to LAC 2 for no gain (92-J.Gaziano). PENALTY on KC-67-L.Niang, Illegal Use of Hands, 10 yards, enforced at LAC 20 - No Play.</t>
  </si>
  <si>
    <t>(4:52) 15-P.Mahomes pass short left to 10-T.Hill ran ob at LAC 12 for 18 yards (43-M.Davis).</t>
  </si>
  <si>
    <t>(4:21) 31-Da.Williams left guard to LAC 10 for 2 yards (98-L.Joseph).</t>
  </si>
  <si>
    <t>(3:44) (Shotgun) 15-P.Mahomes pass incomplete short left to 31-Da.Williams.</t>
  </si>
  <si>
    <t>(3:41) (Shotgun) 15-P.Mahomes pass short left to 25-C.Edwards-Helaire for 10 yards, TOUCHDOWN.</t>
  </si>
  <si>
    <t>(3:30) (Shotgun) 30-A.Ekeler left tackle to LAC 34 for 9 yards (49-D.Sorensen; 95-C.Jones).</t>
  </si>
  <si>
    <t>(2:51) 10-J.Herbert pass deep left to 87-J.Cook to KC 45 for 21 yards (49-D.Sorensen).</t>
  </si>
  <si>
    <t>(2:11) (Shotgun) 10-J.Herbert pass incomplete short right to 13-K.Allen.</t>
  </si>
  <si>
    <t>(2:07) (Shotgun) 10-J.Herbert pass short right to 13-K.Allen to KC 34 for 11 yards (32-T.Mathieu).</t>
  </si>
  <si>
    <t>(1:31) 22-J.Jackson right tackle to KC 33 for 1 yard (53-A.Hitchens; 54-N.Bolton).</t>
  </si>
  <si>
    <t>(:54) (Shotgun) 10-J.Herbert pass short left to 13-K.Allen to KC 28 for 5 yards (38-L.Sneed).</t>
  </si>
  <si>
    <t>(:15) (Shotgun) 10-J.Herbert pass short right to 13-K.Allen to KC 28 for no gain (30-D.Baker).</t>
  </si>
  <si>
    <t>(15:00) (Shotgun) 10-J.Herbert pass short middle to 13-K.Allen to KC 19 for 9 yards (30-D.Baker) [51-M.Danna].</t>
  </si>
  <si>
    <t>(14:20) 30-A.Ekeler right tackle to KC 20 for -1 yards (95-C.Jones).</t>
  </si>
  <si>
    <t>(13:44) (Shotgun) 10-J.Herbert pass deep right to 81-M.Williams for 20 yards, TOUCHDOWN [95-C.Jones].</t>
  </si>
  <si>
    <t>(13:33) 15-P.Mahomes pass short right to 83-N.Gray pushed ob at KC 33 for 5 yards (44-K.White).</t>
  </si>
  <si>
    <t>N.Gray</t>
  </si>
  <si>
    <t>(13:00) (Shotgun) 25-C.Edwards-Helaire right end to KC 45 for 12 yards (97-J.Bosa; 44-K.White).</t>
  </si>
  <si>
    <t>(12:30) (Shotgun) 25-C.Edwards-Helaire right guard to LAC 48 for 7 yards (24-N.Adderley; 98-L.Joseph).</t>
  </si>
  <si>
    <t>(11:52) (Shotgun) 15-P.Mahomes pass short left to 31-Da.Williams pushed ob at LAC 43 for 5 yards (20-T.Campbell).</t>
  </si>
  <si>
    <t>(11:18) 31-Da.Williams up the middle to LAC 38 for 5 yards (9-K.Murray).</t>
  </si>
  <si>
    <t>(10:39) (Shotgun) 15-P.Mahomes pass short left to 13-B.Pringle to LAC 31 for 7 yards (33-D.James).</t>
  </si>
  <si>
    <t>(9:59) (Shotgun) 31-Da.Williams right guard to LAC 24 for 7 yards (49-D.Tranquill).</t>
  </si>
  <si>
    <t>(9:22) (Shotgun) 31-Da.Williams right tackle to LAC 20 for 4 yards (98-L.Joseph).</t>
  </si>
  <si>
    <t>(8:39) 25-C.Edwards-Helaire right tackle to LAC 21 for -1 yards (99-J.Tillery).</t>
  </si>
  <si>
    <t>(7:59) (Shotgun) 15-P.Mahomes pass short left to 10-T.Hill pushed ob at LAC 10 for 11 yards (32-A.Gilman).</t>
  </si>
  <si>
    <t>(7:30) 15-P.Mahomes scrambles left end pushed ob at LAC 8 for 2 yards (49-D.Tranquill).</t>
  </si>
  <si>
    <t>(6:48) (Shotgun) 15-P.Mahomes pass short middle to 17-M.Hardman for 8 yards, TOUCHDOWN.</t>
  </si>
  <si>
    <t>(6:38) (Shotgun) 10-J.Herbert pass deep left to 81-M.Williams to KC 32 for 43 yards (49-D.Sorensen).</t>
  </si>
  <si>
    <t>(5:53) 30-A.Ekeler left guard to KC 21 for 11 yards (54-N.Bolton; 49-D.Sorensen).</t>
  </si>
  <si>
    <t>(5:22) 30-A.Ekeler left guard to KC 15 for 6 yards (53-A.Hitchens).</t>
  </si>
  <si>
    <t>(4:45) 30-A.Ekeler left guard to KC 6 for 9 yards (38-L.Sneed).</t>
  </si>
  <si>
    <t>(4:04) (Shotgun) 10-J.Herbert pass incomplete short right to 13-K.Allen.</t>
  </si>
  <si>
    <t>(4:01) (Shotgun) 10-J.Herbert scrambles right guard to KC 5 for 6 yards (54-N.Bolton).</t>
  </si>
  <si>
    <t>(3:23) (Shotgun) 10-J.Herbert pass incomplete short right to 13-K.Allen [32-T.Mathieu]. PENALTY on KC-38-L.Sneed, Defensive Pass Interference, 4 yards, enforced at KC 5 - No Play.</t>
  </si>
  <si>
    <t>(3:19) 35-L.Rountree right tackle to KC 1 for no gain (90-J.Reed; 54-N.Bolton).</t>
  </si>
  <si>
    <t>(2:35) 10-J.Herbert pass short right to 40-G.Nabers for 1 yard, TOUCHDOWN NULLIFIED by Penalty. PENALTY on LAC-87-J.Cook, Illegal Shift, 5 yards, enforced at KC 1 - No Play.</t>
  </si>
  <si>
    <t>(2:24) (Shotgun) 10-J.Herbert pass incomplete short right to 13-K.Allen [90-J.Reed].</t>
  </si>
  <si>
    <t>(2:14) (Shotgun) 25-C.Edwards-Helaire right tackle to KC 27 for 2 yards (98-L.Joseph; 49-D.Tranquill).</t>
  </si>
  <si>
    <t>(2:00) (Shotgun) 15-P.Mahomes pass incomplete short middle to 87-T.Kelce.</t>
  </si>
  <si>
    <t>(1:55) (Shotgun) 15-P.Mahomes pass deep right intended for 87-T.Kelce INTERCEPTED by 32-A.Gilman at LAC 41. 32-A.Gilman to LAC 41 for no gain.</t>
  </si>
  <si>
    <t>(1:42) (Shotgun) 10-J.Herbert pass incomplete short left to 87-J.Cook.</t>
  </si>
  <si>
    <t>(1:39) (Shotgun) 30-A.Ekeler right guard to LAC 49 for 8 yards (32-T.Mathieu).</t>
  </si>
  <si>
    <t>(1:04) (Shotgun) 10-J.Herbert pass short right to 13-K.Allen to KC 36 for 15 yards (32-T.Mathieu).</t>
  </si>
  <si>
    <t>(:58) (Shotgun) 10-J.Herbert pass short right to 87-J.Cook to KC 30 for 6 yards (49-D.Sorensen).</t>
  </si>
  <si>
    <t>(:54) (Shotgun) 10-J.Herbert pass incomplete short right to 81-M.Williams.</t>
  </si>
  <si>
    <t>(:51) (Shotgun) 10-J.Herbert pass incomplete short left to 81-M.Williams (21-M.Hughes).</t>
  </si>
  <si>
    <t>(:48) (Shotgun) 10-J.Herbert pass incomplete short right to 15-J.Guyton. PENALTY on KC-30-D.Baker, Defensive Pass Interference, 15 yards, enforced at KC 35 - No Play.</t>
  </si>
  <si>
    <t>(:41) (Shotgun) 10-J.Herbert pass short left to 81-M.Williams pushed ob at KC 4 for 16 yards (21-M.Hughes).</t>
  </si>
  <si>
    <t>(:36) 10-J.Herbert pass short left to 81-M.Williams for 4 yards, TOUCHDOWN.</t>
  </si>
  <si>
    <t>(:32) (Shotgun) 15-P.Mahomes pass incomplete deep middle to 10-T.Hill (20-T.Campbell).</t>
  </si>
  <si>
    <t>(:23) (Shotgun) 15-P.Mahomes scrambles left end to KC 46 for 21 yards (32-A.Gilman). PENALTY on LAC-20-T.Campbell, Defensive Holding, 5 yards, enforced at KC 46.</t>
  </si>
  <si>
    <t>(:14) 15-P.Mahomes pass incomplete deep left to 87-T.Kelce [97-J.Bosa].</t>
  </si>
  <si>
    <t>(:09) (Shotgun) 15-P.Mahomes pass incomplete deep left to 13-B.Pringle.</t>
  </si>
  <si>
    <t>(15:00) 23-K.Drake right guard to LV 28 for 3 yards (15-J.Phillips; 55-J.Baker).</t>
  </si>
  <si>
    <t>(14:16) (No Huddle, Shotgun) 4-D.Carr pass incomplete short left to 11-H.Ruggs.</t>
  </si>
  <si>
    <t>(13:26) 34-M.Brown left guard to MIA 38 for 6 yards (27-T.Mullen).</t>
  </si>
  <si>
    <t>(12:54) (Shotgun) 14-J.Brissett pass incomplete short left to 34-M.Brown.</t>
  </si>
  <si>
    <t>(12:50) (Shotgun) 14-J.Brissett pass short left to 11-D.Parker to MIA 46 for 8 yards (20-D.Arnette).</t>
  </si>
  <si>
    <t>(12:17) (Shotgun) 37-M.Gaskin left tackle to LV 49 for 5 yards (52-D.Perryman).</t>
  </si>
  <si>
    <t>(11:42) 14-J.Brissett pass incomplete short right to 81-D.Smythe [98-M.Crosby].</t>
  </si>
  <si>
    <t>(11:37) (Shotgun) 14-J.Brissett scrambles up the middle to LV 47 for 2 yards (96-D.Philon).</t>
  </si>
  <si>
    <t>(10:48) (Shotgun) 23-K.Drake right tackle to LV 17 for 2 yards (52-E.Roberts).</t>
  </si>
  <si>
    <t>(10:21) (No Huddle, Shotgun) 4-D.Carr pass short middle to 13-H.Renfrow to LV 41 for 24 yards (27-J.Coleman).</t>
  </si>
  <si>
    <t>(9:41) (No Huddle, Shotgun) 4-D.Carr pass short middle to 83-D.Waller to LV 48 for 7 yards (15-J.Phillips).</t>
  </si>
  <si>
    <t>(8:57) 31-P.Barber right tackle to MIA 49 for 3 yards (94-C.Wilkins).</t>
  </si>
  <si>
    <t>(8:17) (Shotgun) 4-D.Carr pass short middle to 89-B.Edwards to MIA 26 for 23 yards (15-J.Phillips).</t>
  </si>
  <si>
    <t>(7:34) (Shotgun) 23-K.Drake left tackle to MIA 21 for 5 yards (90-J.Jenkins).</t>
  </si>
  <si>
    <t>(6:49) (Shotgun) 4-D.Carr pass short right intended for 87-F.Moreau INTERCEPTED by 52-E.Roberts [21-E.Rowe] at MIA 15. 52-E.Roberts for 85 yards, TOUCHDOWN.</t>
  </si>
  <si>
    <t>(6:34) (Shotgun) 23-K.Drake left guard to LV 28 for 3 yards (43-A.Van Ginkel, 92-Z.Sieler).</t>
  </si>
  <si>
    <t>(6:01) (Shotgun) 4-D.Carr pass short left to 13-H.Renfrow to LV 34 for 6 yards (40-N.Needham).</t>
  </si>
  <si>
    <t>(5:27) 31-P.Barber left guard to LV 34 for no gain (92-Z.Sieler).</t>
  </si>
  <si>
    <t>(4:55) 31-P.Barber up the middle to LV 34 for no gain (92-Z.Sieler).</t>
  </si>
  <si>
    <t>(4:49) 34-M.Brown right guard to LV 32 for 2 yards (92-S.Thomas).</t>
  </si>
  <si>
    <t>(4:17) (Shotgun) 37-M.Gaskin left tackle to LV 29 for 3 yards (52-D.Perryman).</t>
  </si>
  <si>
    <t>(3:37) (Shotgun) 14-J.Brissett pass short middle to 17-J.Waddle to LV 24 for 5 yards (52-D.Perryman). Penalty on LV-98-M.Crosby, Defensive Offside, declined.</t>
  </si>
  <si>
    <t>(3:15) 34-M.Brown up the middle for 24 yards, TOUCHDOWN.</t>
  </si>
  <si>
    <t>(3:07) (Shotgun) 4-D.Carr pass incomplete short left to 23-K.Drake (92-Z.Sieler).</t>
  </si>
  <si>
    <t>(3:04) (Shotgun) 4-D.Carr pass short right to 23-K.Drake to LV 35 for 10 yards (24-By.Jones).</t>
  </si>
  <si>
    <t>(2:16) (Shotgun) 4-D.Carr pass incomplete short right to 11-H.Ruggs.</t>
  </si>
  <si>
    <t>(2:12) (Shotgun) 4-D.Carr pass incomplete short left to 13-H.Renfrow.</t>
  </si>
  <si>
    <t>(2:07) (Shotgun) 4-D.Carr pass deep left to 13-H.Renfrow to MIA 40 for 25 yards (40-N.Needham) [29-Br.Jones]. Penalty on MIA-25-X.Howard, Illegal Use of Hands, declined.</t>
  </si>
  <si>
    <t>(1:30) (Shotgun) 4-D.Carr pass incomplete deep left to 23-K.Drake [91-E.Ogbah].</t>
  </si>
  <si>
    <t>(1:24) (Shotgun) 4-D.Carr pass short middle to 87-F.Moreau to 50 for 8 yards (55-J.Baker).</t>
  </si>
  <si>
    <t>(:36) (Shotgun) 14-J.Brissett pass short left to 17-J.Waddle tackled in End Zone for -1 yards, SAFETY (29-C.Hayward).</t>
  </si>
  <si>
    <t>(:26) 31-P.Barber left guard to LV 41 for 4 yards (15-J.Phillips).</t>
  </si>
  <si>
    <t>(15:00) (Shotgun) 4-D.Carr pass incomplete short middle to 23-K.Drake [91-E.Ogbah].</t>
  </si>
  <si>
    <t>(14:55) (Shotgun) 4-D.Carr pass deep right to 11-H.Ruggs ran ob at MIA 41 for 18 yards.</t>
  </si>
  <si>
    <t>(14:30) (Shotgun) 23-K.Drake right guard to MIA 39 for 2 yards (94-C.Wilkins).</t>
  </si>
  <si>
    <t>(13:55) (Shotgun) 4-D.Carr pass short left to 83-D.Waller to MIA 31 for 8 yards (21-E.Rowe).</t>
  </si>
  <si>
    <t>(13:12) 23-K.Drake left guard to MIA 25 for 6 yards (92-Z.Sieler).</t>
  </si>
  <si>
    <t>(12:30) (Shotgun) 4-D.Carr pass incomplete deep left to 31-P.Barber [43-A.Van Ginkel].</t>
  </si>
  <si>
    <t>(11:36) 14-J.Brissett pass short middle to 11-D.Parker to MIA 37 for 12 yards (29-C.Hayward).</t>
  </si>
  <si>
    <t>(11:01) 37-M.Gaskin left end pushed ob at MIA 41 for 4 yards (25-T.Moehrig).</t>
  </si>
  <si>
    <t>(10:27) (Shotgun) 14-J.Brissett pass short right to 3-W.Fuller to MIA 49 for 8 yards (52-D.Perryman).</t>
  </si>
  <si>
    <t>W.Fuller</t>
  </si>
  <si>
    <t>(9:50) (Shotgun) 37-M.Gaskin up the middle to 50 for 1 yard (94-C.Nassib; 96-D.Philon).</t>
  </si>
  <si>
    <t>(9:11) (No Huddle, Shotgun) 37-M.Gaskin left guard to LV 44 for 6 yards (90-J.Hankins).</t>
  </si>
  <si>
    <t>(8:29) (Shotgun) 14-J.Brissett pass short middle to 88-M.Gesicki to LV 40 for 4 yards (77-Q.Jefferson).</t>
  </si>
  <si>
    <t>(7:53) 34-M.Brown right guard to LV 40 for no gain (96-D.Philon).</t>
  </si>
  <si>
    <t>(7:15) (Shotgun) 37-M.Gaskin left tackle to LV 39 for 1 yard (42-C.Littleton).</t>
  </si>
  <si>
    <t>(6:33) (Shotgun) 14-J.Brissett pass incomplete short left to 37-M.Gaskin.</t>
  </si>
  <si>
    <t>(6:20) 4-D.Carr pass short right to 31-P.Barber pushed ob at LV 10 for 5 yards (21-E.Rowe). PENALTY on MIA-52-E.Roberts, Unnecessary Roughness, 15 yards, enforced at LV 10.</t>
  </si>
  <si>
    <t>(5:55) 31-P.Barber right guard to LV 29 for 4 yards (92-Z.Sieler, 15-J.Phillips).</t>
  </si>
  <si>
    <t>(5:23) (No Huddle, Shotgun) 4-D.Carr pass deep left to 11-H.Ruggs to MIA 48 for 23 yards (25-X.Howard).</t>
  </si>
  <si>
    <t>(4:38) (Shotgun) 4-D.Carr pass incomplete short left to 31-P.Barber.</t>
  </si>
  <si>
    <t>(4:32) 4-D.Carr pass short left to 83-D.Waller pushed ob at MIA 36 for 12 yards (55-J.Baker).</t>
  </si>
  <si>
    <t>(3:56) 31-P.Barber left guard to MIA 34 for 2 yards (94-C.Wilkins).</t>
  </si>
  <si>
    <t>(3:14) (Shotgun) 31-P.Barber up the middle to MIA 29 for 5 yards (21-E.Rowe; 29-Br.Jones).</t>
  </si>
  <si>
    <t>(2:27) (Shotgun) 4-D.Carr pass short left to 11-H.Ruggs pushed ob at MIA 8 for 21 yards (8-J.Holland). PENALTY on MIA-8-J.Holland, Unnecessary Roughness, 4 yards, enforced at MIA 8.</t>
  </si>
  <si>
    <t>(2:06) 31-P.Barber left guard to MIA 2 for 2 yards (52-E.Roberts). FUMBLES (52-E.Roberts), recovered by LV-45-A.Ingold at MIA 2. 45-A.Ingold to MIA 1 for 1 yard (90-J.Jenkins).</t>
  </si>
  <si>
    <t>(2:00) 4-D.Carr pass short right to 45-A.Ingold for 1 yard, TOUCHDOWN.</t>
  </si>
  <si>
    <t>(1:51) (Shotgun) 14-J.Brissett pass incomplete deep right to 3-W.Fuller (24-J.Abram). PENALTY on LV-25-T.Moehrig, Defensive Holding, 5 yards, enforced at MIA 24 - No Play.</t>
  </si>
  <si>
    <t>(1:34) (Shotgun) 37-M.Gaskin left tackle to MIA 30 for 14 yards (77-Q.Jefferson; 91-Y.Ngakoue).</t>
  </si>
  <si>
    <t>(1:23) (Shotgun) 14-J.Brissett scrambles up the middle to MIA 40 for 10 yards (52-D.Perryman).</t>
  </si>
  <si>
    <t>(:41) (No Huddle, Shotgun) 14-J.Brissett pass short left to 3-W.Fuller to 50 for 10 yards (52-D.Perryman).</t>
  </si>
  <si>
    <t>(:35) (Shotgun) 14-J.Brissett pass short left to 88-M.Gesicki pushed ob at LV 41 for 9 yards (27-T.Mullen).</t>
  </si>
  <si>
    <t>(:30) (Shotgun) 14-J.Brissett pass short middle to 17-J.Waddle to LV 34 for 7 yards (42-C.Littleton).</t>
  </si>
  <si>
    <t>(:27) (Shotgun) 14-J.Brissett FUMBLES (Aborted) at LV 43, and recovers at LV 43. 14-J.Brissett pass incomplete short left to 34-M.Brown.</t>
  </si>
  <si>
    <t>(:23) (Shotgun) 14-J.Brissett pass short middle to 17-J.Waddle to LV 30 for 4 yards (44-N.Kwiatkoski).</t>
  </si>
  <si>
    <t>(15:00) (Shotgun) 14-J.Brissett pass short middle to 17-J.Waddle to MIA 38 for 13 yards (27-T.Mullen; 24-J.Abram). PENALTY on MIA-34-M.Brown, Low Block, 15 yards, enforced at MIA 30.</t>
  </si>
  <si>
    <t>(14:37) (Shotgun) 37-M.Gaskin right tackle to MIA 16 for 1 yard (94-C.Nassib).</t>
  </si>
  <si>
    <t>(13:57) 14-J.Brissett pass short left to 37-M.Gaskin to MIA 20 for 4 yards (24-J.Abram; 52-D.Perryman).</t>
  </si>
  <si>
    <t>(13:20) (Shotgun) 14-J.Brissett pass short left to 17-J.Waddle to MIA 24 for 4 yards (92-S.Thomas; 24-J.Abram). FUMBLES (92-S.Thomas), recovered by MIA-73-A.Jackson at MIA 24.</t>
  </si>
  <si>
    <t>(12:33) (Shotgun) 31-P.Barber up the middle to LV 42 for 14 yards (21-E.Rowe; 8-J.Holland).</t>
  </si>
  <si>
    <t>(11:48) (No Huddle, Shotgun) 4-D.Carr pass incomplete deep left to 11-H.Ruggs.</t>
  </si>
  <si>
    <t>(11:41) (Shotgun) 4-D.Carr pass short right to 83-D.Waller to LV 46 for 4 yards (24-By.Jones).</t>
  </si>
  <si>
    <t>(10:57) (Shotgun) 4-D.Carr pass short left to 7-Z.Jones pushed ob at MIA 39 for 15 yards (27-J.Coleman) [91-E.Ogbah]. PENALTY on MIA-27-J.Coleman, Unnecessary Roughness, 15 yards, enforced at MIA 39.</t>
  </si>
  <si>
    <t>(10:32) 11-H.Ruggs left end to MIA 17 for 7 yards (15-J.Phillips). LV-11-H.Ruggs was injured during the play. His return is Questionable.</t>
  </si>
  <si>
    <t>(9:55) (Shotgun) 31-P.Barber up the middle to MIA 13 for 4 yards (40-N.Needham; 52-E.Roberts).</t>
  </si>
  <si>
    <t>(9:15) (Shotgun) 23-K.Drake right guard to MIA 12 for 1 yard (92-Z.Sieler; 90-J.Jenkins).</t>
  </si>
  <si>
    <t>(8:33) (Shotgun) 4-D.Carr pass short right to 87-F.Moreau pushed ob at MIA 1 for 11 yards (21-E.Rowe). PENALTY on LV-87-F.Moreau, Offensive Pass Interference, 10 yards, enforced at MIA 12 - No Play.</t>
  </si>
  <si>
    <t>(8:05) (Shotgun) 4-D.Carr pass short left to 13-H.Renfrow to MIA 12 for 10 yards (55-J.Baker).</t>
  </si>
  <si>
    <t>(7:24) (Shotgun) 4-D.Carr pass short right to 13-H.Renfrow for 12 yards, TOUCHDOWN.</t>
  </si>
  <si>
    <t>(7:17) 14-J.Brissett pass incomplete deep left to 11-D.Parker.</t>
  </si>
  <si>
    <t>(7:12) (Shotgun) 14-J.Brissett pass short right to 17-J.Waddle to MIA 27 for 2 yards (39-N.Hobbs).</t>
  </si>
  <si>
    <t>(6:25) (Shotgun) 14-J.Brissett pass short left to 17-J.Waddle to MIA 34 for 7 yards (52-D.Perryman). PENALTY on LV-52-D.Perryman, Unnecessary Roughness, 15 yards, enforced at MIA 34.</t>
  </si>
  <si>
    <t>(5:56) (Shotgun) 14-J.Brissett pass incomplete short middle to 37-M.Gaskin (42-C.Littleton).</t>
  </si>
  <si>
    <t>(5:52) (Shotgun) 37-M.Gaskin left guard to LV 48 for 3 yards (99-C.Ferrell; 90-J.Hankins).</t>
  </si>
  <si>
    <t>(5:10) (Shotgun) 14-J.Brissett pass incomplete deep left to 88-M.Gesicki (27-T.Mullen). Penalty on MIA-68-R.Hunt, Offensive Holding, declined.</t>
  </si>
  <si>
    <t>(4:52) 31-P.Barber right guard to LV 35 for 19 yards (21-E.Rowe; 30-J.McCourty).</t>
  </si>
  <si>
    <t>(4:14) 31-P.Barber up the middle to LV 38 for 3 yards (52-E.Roberts; 94-C.Wilkins).</t>
  </si>
  <si>
    <t>(3:35) (No Huddle, Shotgun) 4-D.Carr pass short left to 31-P.Barber pushed ob at MIA 39 for 23 yards (52-E.Roberts).</t>
  </si>
  <si>
    <t>(2:54) 31-P.Barber left guard to MIA 27 for 12 yards (30-J.McCourty). PENALTY on LV-76-J.Simpson, Offensive Holding, 10 yards, enforced at MIA 39 - No Play.</t>
  </si>
  <si>
    <t>(2:23) 4-D.Carr pass incomplete deep left to 89-B.Edwards (40-N.Needham).</t>
  </si>
  <si>
    <t>(2:17) (Shotgun) 4-D.Carr pass short right to 23-K.Drake pushed ob at MIA 42 for 7 yards (25-X.Howard).</t>
  </si>
  <si>
    <t>(1:36) (Shotgun) 4-D.Carr pass deep left to 83-D.Waller to MIA 19 for 23 yards (40-N.Needham).</t>
  </si>
  <si>
    <t>(:49) 23-K.Drake left guard to MIA 17 for 2 yards (91-E.Ogbah).</t>
  </si>
  <si>
    <t>(15:00) (Shotgun) 4-D.Carr pass short middle to 23-K.Drake to MIA 1 for 16 yards (29-Br.Jones).</t>
  </si>
  <si>
    <t>(14:20) 45-A.Ingold up the middle to MIA 1 for no gain (70-A.Butler; 92-Z.Sieler).</t>
  </si>
  <si>
    <t>(13:50) 31-P.Barber up the middle for 1 yard, TOUCHDOWN.</t>
  </si>
  <si>
    <t>(13:47) (Shotgun) 14-J.Brissett pass incomplete deep middle to 3-W.Fuller [90-J.Hankins].</t>
  </si>
  <si>
    <t>(13:42) (Shotgun) 37-M.Gaskin left guard to MIA 30 for 5 yards (42-C.Littleton; 52-D.Perryman).</t>
  </si>
  <si>
    <t>(13:02) (Shotgun) 14-J.Brissett pass short middle to 88-M.Gesicki to MIA 38 for 8 yards (27-T.Mullen).</t>
  </si>
  <si>
    <t>(12:28) (Shotgun) 14-J.Brissett pass short right to 17-J.Waddle to MIA 47 for 9 yards (39-N.Hobbs).</t>
  </si>
  <si>
    <t>(12:00) (No Huddle, Shotgun) 14-J.Brissett pass short right to 37-M.Gaskin pushed ob at MIA 49 for 2 yards (42-C.Littleton).</t>
  </si>
  <si>
    <t>(11:34) (Shotgun) 37-M.Gaskin left tackle to LV 48 for 3 yards (42-C.Littleton).</t>
  </si>
  <si>
    <t>(11:03) (Shotgun) 14-J.Brissett scrambles up the middle to LV 29 for 19 yards (24-J.Abram).</t>
  </si>
  <si>
    <t>(10:32) (Shotgun) 14-J.Brissett scrambles left end pushed ob at LV 25 for 4 yards (42-C.Littleton).</t>
  </si>
  <si>
    <t>(10:00) (No Huddle, Shotgun) 14-J.Brissett pass short right to 3-W.Fuller to LV 23 for 2 yards (39-N.Hobbs).</t>
  </si>
  <si>
    <t>(8:30) 31-P.Barber left guard to LV 29 for 4 yards (92-Z.Sieler; 43-A.Van Ginkel).</t>
  </si>
  <si>
    <t>(7:52) 4-D.Carr pass short left to 31-P.Barber pushed ob at LV 32 for 3 yards (55-J.Baker).</t>
  </si>
  <si>
    <t>(7:14) (Shotgun) 4-D.Carr pass incomplete short middle to 89-B.Edwards (25-X.Howard).</t>
  </si>
  <si>
    <t>(6:59) (Shotgun) 14-J.Brissett pass short right to 37-M.Gaskin pushed ob at MIA 33 for 3 yards (24-J.Abram).</t>
  </si>
  <si>
    <t>(6:24) (Shotgun) 14-J.Brissett pass incomplete short right to 17-J.Waddle.</t>
  </si>
  <si>
    <t>(6:18) (Shotgun) 14-J.Brissett pass incomplete deep middle to 11-D.Parker. PENALTY on LV-98-M.Crosby, Roughing the Passer, 15 yards, enforced at MIA 33 - No Play.</t>
  </si>
  <si>
    <t>(6:06) (Shotgun) 14-J.Brissett pass short right to 88-M.Gesicki to LV 47 for 5 yards (24-J.Abram; 42-C.Littleton).</t>
  </si>
  <si>
    <t>(5:38) (Shotgun) 37-M.Gaskin left guard to LV 43 for 4 yards (90-J.Hankins, 52-D.Perryman).</t>
  </si>
  <si>
    <t>(5:10) 34-M.Brown left guard to LV 43 for no gain (90-J.Hankins; 94-C.Nassib).</t>
  </si>
  <si>
    <t>(4:33) (No Huddle) 14-J.Brissett up the middle to LV 43 for no gain (96-D.Philon; 90-J.Hankins).</t>
  </si>
  <si>
    <t>(4:29) 31-P.Barber up the middle to LV 41 for -2 yards (94-C.Wilkins).</t>
  </si>
  <si>
    <t>(3:47) 31-P.Barber right guard to LV 42 for 1 yard (90-J.Jenkins).</t>
  </si>
  <si>
    <t>(3:22) (Shotgun) 14-J.Brissett pass short middle to 17-J.Waddle to MIA 27 for 9 yards (21-A.Robertson).</t>
  </si>
  <si>
    <t>(2:59) (No Huddle, Shotgun) 14-J.Brissett pass short middle to 88-M.Gesicki to MIA 33 for 6 yards (52-D.Perryman).</t>
  </si>
  <si>
    <t>(2:37) (No Huddle, Shotgun) 14-J.Brissett pass short right to 88-M.Gesicki pushed ob at MIA 40 for 7 yards (42-C.Littleton).</t>
  </si>
  <si>
    <t>(2:22) (Shotgun) 14-J.Brissett pass incomplete short right to 37-M.Gaskin.</t>
  </si>
  <si>
    <t>(2:18) (Shotgun) 14-J.Brissett pass short middle to 11-D.Parker to 50 for 15 yards (29-C.Hayward).</t>
  </si>
  <si>
    <t>(2:00) (Shotgun) 14-J.Brissett pass short middle to 17-J.Waddle to LV 46 for 4 yards (52-D.Perryman).</t>
  </si>
  <si>
    <t>(1:43) (No Huddle, Shotgun) 14-J.Brissett pass short right to 88-M.Gesicki pushed ob at LV 36 for 10 yards (42-C.Littleton).</t>
  </si>
  <si>
    <t>(1:38) (Shotgun) 14-J.Brissett pass short middle to 88-M.Gesicki to LV 27 for 9 yards (27-T.Mullen).</t>
  </si>
  <si>
    <t>(1:15) (No Huddle, Shotgun) 14-J.Brissett pass incomplete deep middle to 88-M.Gesicki. LV-27-T.Mullen was injured during the play. His return is Questionable.  PENALTY on LV-27-T.Mullen, Defensive Pass Interference, 26 yards, enforced at LV 27 - No Play.</t>
  </si>
  <si>
    <t>(1:09) (Shotgun) Direct snap to 34-M.Brown.  34-M.Brown up the middle to LV 2 for -1 yards (42-C.Littleton; 37-T.Gillespie).</t>
  </si>
  <si>
    <t>(:35) (Shotgun) Direct snap to 34-M.Brown.  34-M.Brown up the middle to LV 2 for no gain (52-D.Perryman; 37-T.Gillespie).</t>
  </si>
  <si>
    <t>(:29) (Shotgun) 14-J.Brissett scrambles up the middle to LV 1 for 1 yard (52-D.Perryman, 77-Q.Jefferson).</t>
  </si>
  <si>
    <t>(:08) (No Huddle, Shotgun) 14-J.Brissett scrambles up the middle for 1 yard, TOUCHDOWN.</t>
  </si>
  <si>
    <t>TWO-POINT CONVERSION ATTEMPT. 14-J.Brissett pass to 3-W.Fuller is complete. ATTEMPT SUCCEEDS.</t>
  </si>
  <si>
    <t>(:02) 4-D.Carr kneels to LV 24 for -1 yards.</t>
  </si>
  <si>
    <t>(10:00) (Shotgun) 31-P.Barber right tackle to LV 31 for 6 yards (40-N.Needham; 25-X.Howard).</t>
  </si>
  <si>
    <t>(9:25) (No Huddle, Shotgun) 4-D.Carr pass deep left to 11-H.Ruggs pushed ob at LV 47 for 16 yards (55-J.Baker).</t>
  </si>
  <si>
    <t>(8:46) 31-P.Barber right guard to LV 47 for no gain (43-A.Van Ginkel).</t>
  </si>
  <si>
    <t>(8:07) (Shotgun) 4-D.Carr pass deep middle to 89-B.Edwards to MIA 21 for 32 yards (27-J.Coleman).</t>
  </si>
  <si>
    <t>(7:26) 31-P.Barber left tackle to MIA 20 for 1 yard (57-B.Scarlett; 92-Z.Sieler).</t>
  </si>
  <si>
    <t>(6:44) (Shotgun) 4-D.Carr pass incomplete deep right to 83-D.Waller.</t>
  </si>
  <si>
    <t>(6:27) (Shotgun) 14-J.Brissett pass incomplete deep left to 3-W.Fuller.</t>
  </si>
  <si>
    <t>(6:00) (Shotgun) 14-J.Brissett pass incomplete short left to 11-D.Parker [98-M.Crosby].</t>
  </si>
  <si>
    <t>(5:57) (Shotgun) 14-J.Brissett pass incomplete deep middle to 11-D.Parker (27-T.Mullen).</t>
  </si>
  <si>
    <t>(5:50) (Shotgun) 14-J.Brissett pass deep left to 88-M.Gesicki pushed ob at MIA 42 for 27 yards (5-D.Deablo).</t>
  </si>
  <si>
    <t>(5:14) (Shotgun) 14-J.Brissett pass incomplete short middle to 88-M.Gesicki.</t>
  </si>
  <si>
    <t>(5:10) (Shotgun) 14-J.Brissett pass short right to 17-J.Waddle pushed ob at MIA 45 for 3 yards (29-C.Hayward).</t>
  </si>
  <si>
    <t>(4:32) (Shotgun) 37-M.Gaskin left tackle to LV 40 for 15 yards (24-J.Abram). LV-52-D.Perryman was injured during the play. His return is Questionable.</t>
  </si>
  <si>
    <t>(4:04) (Shotgun) 14-J.Brissett pass incomplete deep middle to 3-W.Fuller [91-Y.Ngakoue]. MIA-3-W.Fuller was injured during the play. His return is Questionable.</t>
  </si>
  <si>
    <t>(3:57) (Shotgun) 14-J.Brissett pass short left to 11-D.Parker to LV 33 for 7 yards (27-T.Mullen). LV-27-T.Mullen was injured during the play. His return is Questionable.</t>
  </si>
  <si>
    <t>(3:35) (Shotgun) 14-J.Brissett pass short middle to 88-M.Gesicki to LV 32 for 1 yard (98-M.Crosby; 92-S.Thomas).</t>
  </si>
  <si>
    <t>(2:49) (Shotgun) 4-D.Carr pass incomplete deep right to 83-D.Waller (24-By.Jones).</t>
  </si>
  <si>
    <t>(2:43) (Shotgun) 4-D.Carr pass deep right to 89-B.Edwards to MIA 46 for 34 yards (29-Br.Jones).</t>
  </si>
  <si>
    <t>(2:12) (Shotgun) 31-P.Barber right guard pushed ob at MIA 19 for 27 yards (8-J.Holland). MIA-29-Br.Jones was injured during the play. His return is Questionable.</t>
  </si>
  <si>
    <t>(2:04) 31-P.Barber left guard to MIA 11 for 8 yards (30-J.McCourty; 55-J.Baker).</t>
  </si>
  <si>
    <t>(1:57) 31-P.Barber left tackle to MIA 10 for 1 yard (94-C.Wilkins).</t>
  </si>
  <si>
    <t>(1:13) 31-P.Barber left guard to MIA 6 for 4 yards (55-J.Baker; 29-Br.Jones).</t>
  </si>
  <si>
    <t>(:28) 4-D.Carr kneels to MIA 7 for -1 yards.</t>
  </si>
  <si>
    <t>(15:00) 74-J.Hurst reported in as eligible.  41-A.Kamara right guard to NO 26 for 1 yard (8-J.Bentley, 2-J.Mills).</t>
  </si>
  <si>
    <t>(14:25) 41-A.Kamara up the middle to NO 26 for no gain (91-D.Wise).</t>
  </si>
  <si>
    <t>(13:48) (Shotgun) 2-J.Winston pass incomplete short middle to 80-C.Hogan.</t>
  </si>
  <si>
    <t>(13:37) 37-D.Harris left tackle to NE 30 for 7 yards (43-M.Williams).</t>
  </si>
  <si>
    <t>(12:58) (Shotgun) 10-M.Jones pass incomplete deep left to 15-N.Agholor.</t>
  </si>
  <si>
    <t>(12:52) (Shotgun) 10-M.Jones pass incomplete deep left to 28-J.White.</t>
  </si>
  <si>
    <t>(12:33) (Shotgun) 2-J.Winston pass short right to 41-A.Kamara pushed ob at NO 40 for 9 yards (32-D.McCourty).</t>
  </si>
  <si>
    <t>(12:00) 41-A.Kamara left guard to NO 45 for 5 yards (91-D.Wise).</t>
  </si>
  <si>
    <t>(11:25) (Shotgun) 41-A.Kamara left guard to NO 45 for no gain (92-D.Godchaux).</t>
  </si>
  <si>
    <t>(10:42) (Shotgun) 2-J.Winston pass short right to 11-D.Harris to NE 43 for 12 yards (21-A.Phillips). NO-72-T.Armstead was injured during the play. He is Out.</t>
  </si>
  <si>
    <t>(10:16) 2-J.Winston pass deep left to 12-K.Stills to NE 26 for 17 yards (21-A.Phillips).</t>
  </si>
  <si>
    <t>K.Stills</t>
  </si>
  <si>
    <t>(9:37) 41-A.Kamara up the middle to NE 19 for 7 yards (8-J.Bentley, 21-A.Phillips).</t>
  </si>
  <si>
    <t>(9:00) 34-T.Jones left guard to NE 14 for 5 yards (93-L.Guy, 8-J.Bentley).</t>
  </si>
  <si>
    <t>(8:23) (Shotgun) 2-J.Winston pass incomplete short right to 82-A.Trautman (8-J.Bentley).</t>
  </si>
  <si>
    <t>(8:18) (Shotgun) Direct snap to 7-T.Hill.  7-T.Hill right guard to NE 11 for 3 yards (92-D.Godchaux).</t>
  </si>
  <si>
    <t>(7:40) (Shotgun) 2-J.Winston pass short middle to 41-A.Kamara for 11 yards, TOUCHDOWN.</t>
  </si>
  <si>
    <t>(7:00) 10-M.Jones pass short right to 42-J.Taylor to NE 19 for -1 yards (56-D.Davis).</t>
  </si>
  <si>
    <t>(6:15) (Shotgun) 10-M.Jones pass short left to 84-K.Bourne to NE 33 for 14 yards (23-M.Lattimore).</t>
  </si>
  <si>
    <t>(5:25) 41-A.Kamara right guard to NO 21 for 6 yards (91-D.Wise).</t>
  </si>
  <si>
    <t>(4:49) 41-A.Kamara right tackle to NO 26 for 5 yards (8-J.Bentley).</t>
  </si>
  <si>
    <t>(4:11) 2-J.Winston pass short right to 1-M.Callaway to NO 37 for 11 yards (27-J.Jackson).</t>
  </si>
  <si>
    <t>(3:27) 41-A.Kamara right guard to NO 40 for 3 yards (92-D.Godchaux, 50-C.Winovich).</t>
  </si>
  <si>
    <t>(2:50) 2-J.Winston pass short right to 34-T.Jones ran ob at NO 46 for 6 yards.</t>
  </si>
  <si>
    <t>(2:13) 2-J.Winston pass short right to 1-M.Callaway to NE 41 for 13 yards (21-A.Phillips; 27-J.Jackson).</t>
  </si>
  <si>
    <t>(1:29) (Shotgun) 2-J.Winston pass short middle to 34-T.Jones to NE 37 for 4 yards (8-J.Bentley).</t>
  </si>
  <si>
    <t>(:44) 2-J.Winston pass incomplete deep middle to 12-K.Stills.</t>
  </si>
  <si>
    <t>(:35) Direct snap to 7-T.Hill.  7-T.Hill right tackle to NE 34 for 3 yards (27-J.Jackson).</t>
  </si>
  <si>
    <t>(:09) 37-D.Harris left tackle to NE 40 for -2 yards (22-C.Gardner-Johnson).</t>
  </si>
  <si>
    <t>(15:00) (Shotgun) 10-M.Jones pass short middle to 16-J.Meyers to NE 47 for 7 yards (55-K.Elliss).</t>
  </si>
  <si>
    <t>(14:27) (Shotgun) 10-M.Jones pass incomplete short left to 16-J.Meyers.</t>
  </si>
  <si>
    <t>(14:15) 2-J.Winston pass incomplete deep right to 83-J.Johnson.</t>
  </si>
  <si>
    <t>(14:08) 41-A.Kamara right tackle to NO 23 for 3 yards (91-D.Wise).</t>
  </si>
  <si>
    <t>(13:30) (Shotgun) 2-J.Winston scrambles up the middle to NO 26 for 3 yards (53-K.Van Noy).</t>
  </si>
  <si>
    <t>(12:46) 37-D.Harris left guard to NE 24 for 4 yards (23-M.Lattimore).</t>
  </si>
  <si>
    <t>(12:13) 37-D.Harris left end to NE 27 for 3 yards (55-K.Elliss).</t>
  </si>
  <si>
    <t>(11:34) (Shotgun) 28-J.White left end pushed ob at NE 33 for 6 yards (56-D.Davis). NE-28-J.White was injured during the play. He is Out.</t>
  </si>
  <si>
    <t>(11:14) 10-M.Jones pass incomplete deep middle to 81-J.Smith [99-S.Tuttle].</t>
  </si>
  <si>
    <t>(11:09) (Shotgun) 10-M.Jones pass short right to 37-D.Harris to NE 35 for 2 yards (56-D.Davis).</t>
  </si>
  <si>
    <t>(10:30) (Shotgun) 10-M.Jones pass short right to 85-H.Henry to NE 44 for 9 yards (26-P.Williams).</t>
  </si>
  <si>
    <t>(9:54) 10-M.Jones pass incomplete deep right to 81-J.Smith (27-M.Jenkins) [53-Z.Baun].</t>
  </si>
  <si>
    <t>(9:46) (Shotgun) 10-M.Jones pass incomplete short right to 16-J.Meyers (94-C.Jordan).</t>
  </si>
  <si>
    <t>(9:42) (Shotgun) 10-M.Jones pass short right to 85-H.Henry to 50 for 6 yards (43-M.Williams).</t>
  </si>
  <si>
    <t>(8:51) 41-A.Kamara right tackle to NE 41 for 8 yards (8-J.Bentley).</t>
  </si>
  <si>
    <t>(8:12) 40-A.Armah up the middle to NE 36 for 5 yards (93-L.Guy).</t>
  </si>
  <si>
    <t>A.Armah</t>
  </si>
  <si>
    <t>(7:38) 41-A.Kamara right tackle to NE 34 for 2 yards (93-L.Guy).</t>
  </si>
  <si>
    <t>(6:56) (Shotgun) 2-J.Winston pass short left to 41-A.Kamara pushed ob at NE 25 for 9 yards (31-J.Jones).</t>
  </si>
  <si>
    <t>(6:22) 34-T.Jones left guard to NE 18 for 7 yards (8-J.Bentley, 23-K.Dugger).</t>
  </si>
  <si>
    <t>(4:55) (Shotgun) 41-A.Kamara up the middle to NE 18 for 9 yards (21-A.Phillips; 31-J.Jones).</t>
  </si>
  <si>
    <t>(4:13) 37-D.Harris right guard to NE 27 for 1 yard (52-M.Adams; 56-D.Davis).</t>
  </si>
  <si>
    <t>(3:40) (Shotgun) 10-M.Jones pass deep left to 16-J.Meyers to NE 44 for 17 yards (29-P.Adebo).</t>
  </si>
  <si>
    <t>(3:07) (No Huddle) 10-M.Jones pass incomplete deep left to 16-J.Meyers [94-C.Jordan].</t>
  </si>
  <si>
    <t>(3:01) 10-M.Jones pass incomplete short left to 81-J.Smith (56-D.Davis) [96-C.Granderson].</t>
  </si>
  <si>
    <t>(2:56) (Shotgun) 10-M.Jones pass short middle intended for 85-H.Henry INTERCEPTED by 26-P.Williams [55-K.Elliss] at NO 45. 26-P.Williams to NE 9 for 46 yards (25-B.Bolden). FUMBLES (25-B.Bolden), recovered by NO-55-K.Elliss at NE 1. 55-K.Elliss for 1 yard, TOUCHDOWN. The Replay Official reviewed the runner was not down by contact ruling, and the play was REVERSED. (Shotgun) 10-M.Jones pass short middle intended for 85-H.Henry INTERCEPTED by 26-P.Williams [55-K.Elliss] at NO 45. 26-P.Williams to NE 9 for 46 yards (25-B.Bolden).</t>
  </si>
  <si>
    <t>(2:44) 41-A.Kamara right guard to NE 4 for 5 yards (27-J.Jackson).</t>
  </si>
  <si>
    <t>(1:50) (Shotgun) 2-J.Winston pass short middle to 1-M.Callaway for 7 yards, TOUCHDOWN [23-K.Dugger]. Penalty on NE-31-J.Jones, Defensive Holding, declined.</t>
  </si>
  <si>
    <t>(1:44) (Shotgun) 10-M.Jones pass short middle to 84-K.Bourne to NO 44 for 31 yards (29-P.Adebo).</t>
  </si>
  <si>
    <t>(1:23) (No Huddle, Shotgun) 10-M.Jones pass short left to 15-N.Agholor pushed ob at NO 31 for 13 yards (23-M.Lattimore) [26-P.Williams].</t>
  </si>
  <si>
    <t>(1:17) (Shotgun) 10-M.Jones scrambles up the middle to NO 29 for 2 yards (55-K.Elliss).</t>
  </si>
  <si>
    <t>(1:12) (Shotgun) 10-M.Jones pass short left to 16-J.Meyers pushed ob at NO 22 for 7 yards (22-C.Gardner-Johnson).</t>
  </si>
  <si>
    <t>(1:08) 25-B.Bolden right tackle to NO 22 for no gain (94-C.Jordan, 70-C.Ringo).</t>
  </si>
  <si>
    <t>(:27) 2-J.Winston kneels to NO 24 for -1 yards.</t>
  </si>
  <si>
    <t>(15:00) 10-M.Jones pass short middle intended for 81-J.Smith INTERCEPTED by 27-M.Jenkins at NE 34. 27-M.Jenkins for 34 yards, TOUCHDOWN.</t>
  </si>
  <si>
    <t>(14:51) 37-D.Harris right tackle to NE 26 for 1 yard (99-S.Tuttle). NO-99-S.Tuttle was injured during the play.</t>
  </si>
  <si>
    <t>(14:20) 10-M.Jones pass short right to 85-H.Henry to NE 29 for 3 yards (20-P.Werner).</t>
  </si>
  <si>
    <t>(13:45) 10-M.Jones pass incomplete short left to 81-J.Smith.</t>
  </si>
  <si>
    <t>(13:35) 41-A.Kamara right tackle to NO 37 for 7 yards (23-K.Dugger).</t>
  </si>
  <si>
    <t>(13:01) 41-A.Kamara right guard to NO 42 for 5 yards (92-D.Godchaux).</t>
  </si>
  <si>
    <t>(12:24) Direct snap to 7-T.Hill.  41-A.Kamara left guard to NO 41 for -1 yards (91-D.Wise).</t>
  </si>
  <si>
    <t>(11:45) 2-J.Winston pass incomplete deep left to 12-K.Stills [92-D.Godchaux].</t>
  </si>
  <si>
    <t>(11:35) (Shotgun) 2-J.Winston pass short right to 1-M.Callaway pushed ob at NE 49 for 10 yards (27-J.Jackson).</t>
  </si>
  <si>
    <t>(10:37) 42-J.Taylor left guard to NE 37 for 17 yards (23-M.Lattimore). Penalty on NE-81-J.Smith, Offensive Holding, declined. PENALTY on NE-60-D.Andrews, Offensive Holding, 10 yards, enforced at NE 20 - No Play.</t>
  </si>
  <si>
    <t>(10:19) (Shotgun) 10-M.Jones pass short middle to 16-J.Meyers to NE 20 for 10 yards (22-C.Gardner-Johnson; 20-P.Werner) [94-C.Jordan].</t>
  </si>
  <si>
    <t>(9:44) (Shotgun) 10-M.Jones pass short middle to 84-K.Bourne to NE 28 for 8 yards (27-M.Jenkins).</t>
  </si>
  <si>
    <t>(9:10) (Shotgun) 10-M.Jones pass deep left to 16-J.Meyers to NO 45 for 27 yards (23-M.Lattimore).</t>
  </si>
  <si>
    <t>(8:30) 42-J.Taylor left end to NO 43 for 2 yards (29-P.Adebo).</t>
  </si>
  <si>
    <t>(7:50) (Shotgun) 10-M.Jones pass short right to 16-J.Meyers to NO 36 for 7 yards (56-D.Davis).</t>
  </si>
  <si>
    <t>(7:15) 10-M.Jones up the middle to NO 34 for 2 yards (99-S.Tuttle).</t>
  </si>
  <si>
    <t>(6:37) (Shotgun) 10-M.Jones pass incomplete deep middle to 15-N.Agholor [96-C.Granderson].</t>
  </si>
  <si>
    <t>(6:31) (Shotgun) 10-M.Jones pass short left to 85-H.Henry to NO 25 for 9 yards (23-M.Lattimore).</t>
  </si>
  <si>
    <t>(5:56) 10-M.Jones up the middle to NO 23 for 2 yards (27-M.Jenkins).</t>
  </si>
  <si>
    <t>(5:18) (Shotgun) 10-M.Jones pass short left to 42-J.Taylor to NO 19 for 4 yards (23-M.Lattimore).</t>
  </si>
  <si>
    <t>(4:36) (Shotgun) 10-M.Jones pass short right to 16-J.Meyers to NO 15 for 4 yards (56-D.Davis).</t>
  </si>
  <si>
    <t>(3:59) (Shotgun) 10-M.Jones pass short right to 15-N.Agholor to NO 11 for 4 yards (29-P.Adebo).</t>
  </si>
  <si>
    <t>(3:25) 25-B.Bolden left end to NO 11 for no gain (90-T.Kpassagnon, 23-M.Lattimore).</t>
  </si>
  <si>
    <t>(2:40) (Shotgun) 25-B.Bolden right tackle to NO 12 for -1 yards (94-C.Jordan, 27-M.Jenkins). NO-22-C.Gardner-Johnson was injured during the play.</t>
  </si>
  <si>
    <t>(2:17) (Shotgun) 10-M.Jones pass short left to 81-J.Smith to NO 8 for 4 yards (23-M.Lattimore; 26-P.Williams).</t>
  </si>
  <si>
    <t>(1:32) 2-J.Winston scrambles right guard to NO 41 for 1 yard (90-C.Barmore).</t>
  </si>
  <si>
    <t>(:52) 41-A.Kamara up the middle to NO 39 for -2 yards (23-K.Dugger).</t>
  </si>
  <si>
    <t>(:08) (Shotgun) 2-J.Winston pass incomplete short middle to 41-A.Kamara [50-C.Winovich].</t>
  </si>
  <si>
    <t>(15:00) (Shotgun) 10-M.Jones pass incomplete short right to 15-N.Agholor.</t>
  </si>
  <si>
    <t>(14:55) (Shotgun) 10-M.Jones pass short left to 84-K.Bourne to NE 34 for 11 yards (23-M.Lattimore).</t>
  </si>
  <si>
    <t>(14:19) (No Huddle, Shotgun) 10-M.Jones pass short left to 16-J.Meyers to NE 39 for 5 yards (22-C.Gardner-Johnson).</t>
  </si>
  <si>
    <t>(13:16) (Shotgun) 10-M.Jones scrambles up the middle to NE 32 for 7 yards (94-C.Jordan).</t>
  </si>
  <si>
    <t>(12:38) 41-A.Kamara right guard to NO 21 for 1 yard (2-J.Mills).</t>
  </si>
  <si>
    <t>(12:00) 41-A.Kamara left end pushed ob at NO 18 for -3 yards (53-K.Van Noy; 2-J.Mills).</t>
  </si>
  <si>
    <t>(10:28) (Shotgun) 10-M.Jones pass incomplete deep left to 84-K.Bourne.</t>
  </si>
  <si>
    <t>(10:22) (Shotgun) 10-M.Jones pass incomplete short right to 15-N.Agholor. PENALTY on NO-29-P.Adebo, Defensive Pass Interference, 10 yards, enforced at NO 44 - No Play.</t>
  </si>
  <si>
    <t>(10:11) 10-M.Jones scrambles up the middle to NO 22 for 12 yards (29-P.Adebo).</t>
  </si>
  <si>
    <t>(9:28) 10-M.Jones pass deep right to 84-K.Bourne for 22 yards, TOUCHDOWN.</t>
  </si>
  <si>
    <t>(9:22) (Shotgun) 2-J.Winston pass incomplete short left to 1-M.Callaway.</t>
  </si>
  <si>
    <t>(9:15) Direct snap to 7-T.Hill.  7-T.Hill right guard to NO 28 for 3 yards (90-C.Barmore).</t>
  </si>
  <si>
    <t>(8:31) (Shotgun) 2-J.Winston pass short right to 11-D.Harris pushed ob at NO 40 for 12 yards (2-J.Mills).</t>
  </si>
  <si>
    <t>(7:58) 41-A.Kamara right guard to NE 49 for 11 yards (32-D.McCourty).</t>
  </si>
  <si>
    <t>(7:11) 41-A.Kamara right tackle to NE 46 for 3 yards (90-C.Barmore).</t>
  </si>
  <si>
    <t>(6:27) (Shotgun) 2-J.Winston pass short left to 11-D.Harris pushed ob at NE 39 for 7 yards (31-J.Jones).</t>
  </si>
  <si>
    <t>(5:46) 67-L.Young reported in as eligible. Direct snap to 7-T.Hill.  7-T.Hill right guard to NE 25 for 14 yards (53-K.Van Noy).</t>
  </si>
  <si>
    <t>(5:04) Direct snap to 7-T.Hill.  41-A.Kamara left tackle to NE 19 for 6 yards (54-D.Hightower; 93-L.Guy).</t>
  </si>
  <si>
    <t>(4:23) 41-A.Kamara left guard to NE 16 for 3 yards (92-D.Godchaux).</t>
  </si>
  <si>
    <t>(3:39) 2-J.Winston up the middle to NE 14 for 2 yards (93-L.Guy).</t>
  </si>
  <si>
    <t>(2:56) 41-A.Kamara left guard to NE 9 for 5 yards (94-H.Anderson).</t>
  </si>
  <si>
    <t>(2:50) 67-L.Young reported in as eligible. Direct snap to 7-T.Hill.  7-T.Hill scrambles right end pushed ob at NE 4 for 5 yards (54-D.Hightower).</t>
  </si>
  <si>
    <t>(2:41) Direct snap to 7-T.Hill.  7-T.Hill right guard for 4 yards, TOUCHDOWN.</t>
  </si>
  <si>
    <t>(2:37) (Shotgun) 10-M.Jones pass short left to 85-H.Henry to NE 34 for 9 yards (55-K.Elliss; 27-M.Jenkins) [94-C.Jordan].</t>
  </si>
  <si>
    <t>(2:15) (No Huddle, Shotgun) 10-M.Jones pass incomplete deep middle to 15-N.Agholor.</t>
  </si>
  <si>
    <t>(2:11) (Shotgun) 10-M.Jones pass short middle to 84-K.Bourne to NE 44 for 10 yards (26-P.Williams).</t>
  </si>
  <si>
    <t>(2:00) (Shotgun) 10-M.Jones pass incomplete deep right to 84-K.Bourne.</t>
  </si>
  <si>
    <t>(1:54) (Shotgun) 10-M.Jones pass short right to 25-B.Bolden to NE 48 for 4 yards (27-M.Jenkins).</t>
  </si>
  <si>
    <t>(1:33) (No Huddle, Shotgun) 10-M.Jones pass short right to 25-B.Bolden pushed ob at NO 47 for 5 yards (27-M.Jenkins).</t>
  </si>
  <si>
    <t>(1:24) (No Huddle) 10-M.Jones left guard to NO 44 for 3 yards (56-D.Davis).</t>
  </si>
  <si>
    <t>(1:21) (Shotgun) 10-M.Jones pass incomplete deep left to 16-J.Meyers.</t>
  </si>
  <si>
    <t>(1:14) (Shotgun) 10-M.Jones pass short left to 37-D.Harris to NO 49 for -5 yards (56-D.Davis).</t>
  </si>
  <si>
    <t>(:49) (No Huddle, Shotgun) 10-M.Jones pass short middle to 16-J.Meyers to NO 39 for 10 yards (27-M.Jenkins).</t>
  </si>
  <si>
    <t>(:41) (Shotgun) 10-M.Jones pass short left to 25-B.Bolden pushed ob at NO 25 for 14 yards (23-M.Lattimore).</t>
  </si>
  <si>
    <t>(:34) (Shotgun) 10-M.Jones pass incomplete deep left to 15-N.Agholor.</t>
  </si>
  <si>
    <t>(:28) (Shotgun) 10-M.Jones pass incomplete short left to 25-B.Bolden (56-D.Davis).</t>
  </si>
  <si>
    <t>(:23) (Shotgun) 10-M.Jones pass incomplete deep right to 16-J.Meyers (22-C.Gardner-Johnson).</t>
  </si>
  <si>
    <t>(:15) (Shotgun) 10-M.Jones pass deep left intended for 15-N.Agholor INTERCEPTED by 23-M.Lattimore at NO 2. 23-M.Lattimore to NO 22 for 20 yards (25-B.Bolden).</t>
  </si>
  <si>
    <t>(:05) 2-J.Winston kneels to NO 21 for -1 yards.</t>
  </si>
  <si>
    <t>(15:00) (Shotgun) 5-T.Bridgewater pass short left to 81-T.Patrick pushed ob at DEN 31 for 6 yards (26-B.Echols).</t>
  </si>
  <si>
    <t>(14:26) (Shotgun) 5-T.Bridgewater pass short middle to 81-T.Patrick to DEN 41 for 10 yards (26-B.Echols).</t>
  </si>
  <si>
    <t>(13:48) 5-T.Bridgewater pass incomplete deep left to 1-K.Hamler.</t>
  </si>
  <si>
    <t>(13:41) 25-M.Gordon up the middle to DEN 48 for 7 yards (33-A.Colbert).</t>
  </si>
  <si>
    <t>(13:01) (Shotgun) 5-T.Bridgewater pass incomplete short left to 25-M.Gordon [98-S.Rankins].</t>
  </si>
  <si>
    <t>(12:48) (Shotgun) 2-Z.Wilson pass short left to 84-C.Davis to NYJ 20 for 11 yards (2-P.Surtain).</t>
  </si>
  <si>
    <t>(12:11) (Shotgun) 32-Mi.Carter left end to NYJ 24 for 4 yards (96-S.Harris).</t>
  </si>
  <si>
    <t>(11:32) 32-Mi.Carter right guard to NYJ 25 for 1 yard (31-J.Simmons).</t>
  </si>
  <si>
    <t>(10:51) (Shotgun) 2-Z.Wilson pass incomplete short left to 8-E.Moore.</t>
  </si>
  <si>
    <t>(10:37) 33-J.Williams up the middle to DEN 28 for 3 yards (20-M.Maye; 57-C.Mosley).</t>
  </si>
  <si>
    <t>(9:58) 5-T.Bridgewater pass short right to 14-C.Sutton to DEN 36 for 8 yards (37-B.Hall).</t>
  </si>
  <si>
    <t>(9:15) 33-J.Williams up the middle to DEN 44 for 8 yards (57-C.Mosley). PENALTY on NYJ-50-S.Lawson, Defensive Offside, 5 yards, enforced at DEN 36 - No Play.</t>
  </si>
  <si>
    <t>(8:49) 33-J.Williams up the middle to DEN 49 for 8 yards (37-B.Hall).</t>
  </si>
  <si>
    <t>(8:08) (Shotgun) 5-T.Bridgewater pass short middle to 14-C.Sutton to NYJ 46 for 5 yards (57-C.Mosley).</t>
  </si>
  <si>
    <t>(6:45) (Shotgun) 5-T.Bridgewater pass deep right to 1-K.Hamler to NYJ 22 for 28 yards (20-M.Maye).</t>
  </si>
  <si>
    <t>(6:01) (Shotgun) 25-M.Gordon up the middle to NYJ 18 for 4 yards (57-C.Mosley).</t>
  </si>
  <si>
    <t>(5:29) 5-T.Bridgewater pass short right to 87-N.Fant to NYJ 12 for 6 yards (57-C.Mosley).</t>
  </si>
  <si>
    <t>(4:41) 25-M.Gordon up the middle to NYJ 1 for 11 yards (20-M.Maye). Penalty on NYJ-91-J.Franklin-Myers, Illegal Use of Hands, declined.</t>
  </si>
  <si>
    <t>(4:11) 25-M.Gordon left guard to NYJ 1 for no gain (57-C.Mosley).</t>
  </si>
  <si>
    <t>(3:32) 33-J.Williams right end for 1 yard, TOUCHDOWN.</t>
  </si>
  <si>
    <t>(3:27) 32-Mi.Carter left end pushed ob at NYJ 29 for 4 yards (45-A.Johnson).</t>
  </si>
  <si>
    <t>(2:47) (Shotgun) 2-Z.Wilson pass incomplete short right to 84-C.Davis (29-B.Callahan).</t>
  </si>
  <si>
    <t>(1:49) (Shotgun) 5-T.Bridgewater pass short left to 33-J.Williams to NYJ 47 for 17 yards (57-C.Mosley; 51-T.Ward).</t>
  </si>
  <si>
    <t>(1:09) 33-J.Williams left end to NYJ 33 for 14 yards (39-J.Wilson).</t>
  </si>
  <si>
    <t>(:25) (Shotgun) 5-T.Bridgewater pass short left to 85-A.Okwuegbunam to NYJ 27 for 6 yards (20-M.Maye).</t>
  </si>
  <si>
    <t>(15:00) (Shotgun) 5-T.Bridgewater pass incomplete deep right to 87-N.Fant.</t>
  </si>
  <si>
    <t>(14:50) (Shotgun) 32-Mi.Carter left end to NYJ 27 for 2 yards (59-M.Reed).</t>
  </si>
  <si>
    <t>(14:11) (Shotgun) 2-Z.Wilson pass short left to 81-T.Kroft to NYJ 31 for 4 yards (40-J.Strnad).</t>
  </si>
  <si>
    <t>(13:30) (Shotgun) 2-Z.Wilson pass short left to 81-T.Kroft to NYJ 39 for 8 yards (30-C.Sterns).</t>
  </si>
  <si>
    <t>(12:51) (Shotgun) 2-Z.Wilson pass short right to 84-C.Davis to NYJ 46 for 7 yards (23-K.Fuller).</t>
  </si>
  <si>
    <t>(12:16) (Shotgun) 25-T.Johnson right tackle to NYJ 48 for 2 yards (40-J.Strnad; 58-V.Miller).</t>
  </si>
  <si>
    <t>(11:38) (Shotgun) 2-Z.Wilson pass short left to 84-C.Davis to DEN 46 for 6 yards (2-P.Surtain).</t>
  </si>
  <si>
    <t>(10:56) (Shotgun) 2-Z.Wilson pass short right to 8-E.Moore to DEN 41 for 5 yards (48-A.Mintze).</t>
  </si>
  <si>
    <t>(10:13) (Shotgun) 2-Z.Wilson pass incomplete short middle to 32-Mi.Carter [90-D.Williams].</t>
  </si>
  <si>
    <t>(10:08) (Shotgun) 2-Z.Wilson pass short left to 25-T.Johnson to DEN 35 for 6 yards (45-A.Johnson).</t>
  </si>
  <si>
    <t>(9:26) 25-T.Johnson right tackle to DEN 33 for 2 yards (22-K.Jackson; 53-J.Cooper).</t>
  </si>
  <si>
    <t>(8:47) (Shotgun) 2-Z.Wilson pass short right to 32-Mi.Carter to DEN 38 for -5 yards (59-M.Reed; 31-J.Simmons).</t>
  </si>
  <si>
    <t>(8:04) (Shotgun) 2-Z.Wilson pass incomplete deep left to 84-C.Davis (2-P.Surtain).</t>
  </si>
  <si>
    <t>(7:47) 25-M.Gordon right guard to DEN 8 for 2 yards (95-Q.Williams).</t>
  </si>
  <si>
    <t>(7:15) 25-M.Gordon left end to DEN 10 for 2 yards (30-M.Carter II, 40-J.Guidry).</t>
  </si>
  <si>
    <t>(6:09) (Shotgun) 5-T.Bridgewater pass short right to 87-N.Fant to DEN 14 for 9 yards (30-M.Carter II; 57-C.Mosley).</t>
  </si>
  <si>
    <t>(3:38) (Shotgun) 5-T.Bridgewater pass incomplete deep left to 1-K.Hamler (26-B.Echols). DEN-1-K.Hamler was injured during the play.</t>
  </si>
  <si>
    <t>(3:31) (Shotgun) 33-J.Williams left tackle to DEN 36 for no gain (33-A.Colbert).</t>
  </si>
  <si>
    <t>(2:49) (Shotgun) 5-T.Bridgewater scrambles right end to DEN 49 for 13 yards (30-M.Carter II).</t>
  </si>
  <si>
    <t>(2:08) 33-J.Williams left guard to NYJ 47 for 4 yards (91-J.Franklin-Myers).</t>
  </si>
  <si>
    <t>(2:00) (Shotgun) 5-T.Bridgewater pass deep right to 81-T.Patrick to NYJ 20 for 27 yards (37-B.Hall). Penalty on NYJ-47-B.Huff, Illegal Use of Hands, declined.</t>
  </si>
  <si>
    <t>(1:52) (Shotgun) 5-T.Bridgewater pass short right to 14-C.Sutton to NYJ 14 for 6 yards (56-Qu.Williams).</t>
  </si>
  <si>
    <t>(1:19) (Shotgun) 25-M.Gordon right guard to NYJ 1 for 13 yards (30-M.Carter II; 33-A.Colbert). PENALTY on DEN-61-G.Glasgow, Offensive Holding, 10 yards, enforced at NYJ 10.</t>
  </si>
  <si>
    <t>(1:10) (Shotgun) 5-T.Bridgewater pass incomplete short left to 33-J.Williams.</t>
  </si>
  <si>
    <t>(1:06) (Shotgun) 5-T.Bridgewater pass incomplete deep left to 14-C.Sutton (26-B.Echols). PENALTY on NYJ-26-B.Echols, Defensive Pass Interference, 19 yards, enforced at NYJ 20 - No Play.</t>
  </si>
  <si>
    <t>(1:01) 25-M.Gordon left end for 1 yard, TOUCHDOWN. PENALTY on DEN-66-D.Risner, Taunting, 15 yards, enforced between downs.</t>
  </si>
  <si>
    <t>(:50) (Shotgun) 2-Z.Wilson pass short left to 8-E.Moore ran ob at NYJ 26 for 14 yards.</t>
  </si>
  <si>
    <t>(:37) (Shotgun) 2-Z.Wilson pass incomplete deep middle to 25-T.Johnson.</t>
  </si>
  <si>
    <t>(:32) (Shotgun) 25-T.Johnson up the middle to NYJ 33 for 13 yards (30-C.Sterns).</t>
  </si>
  <si>
    <t>(15:00) 2-Z.Wilson pass incomplete short middle to 84-C.Davis.</t>
  </si>
  <si>
    <t>(14:56) 32-Mi.Carter left end pushed ob at NYJ 33 for 8 yards (2-P.Surtain).</t>
  </si>
  <si>
    <t>(14:12) (Shotgun) 2-Z.Wilson pass incomplete short middle to 8-E.Moore (45-A.Johnson) [58-V.Miller].</t>
  </si>
  <si>
    <t>(14:00) 25-M.Gordon left tackle pushed ob at DEN 44 for 10 yards (20-M.Maye). PENALTY on NYJ-20-M.Maye, Face Mask (15 Yards), 15 yards, enforced at DEN 44.</t>
  </si>
  <si>
    <t>(13:30) (No Huddle, Shotgun) 25-M.Gordon up the middle to NYJ 41 for no gain (95-Q.Williams).</t>
  </si>
  <si>
    <t>(12:51) (Shotgun) 25-M.Gordon left guard to NYJ 42 for -1 yards (56-Qu.Williams). DEN-61-G.Glasgow was injured during the play.</t>
  </si>
  <si>
    <t>(12:16) (Shotgun) 5-T.Bridgewater pass short left to 25-M.Gordon to NYJ 21 for 21 yards (26-B.Echols).</t>
  </si>
  <si>
    <t>(11:29) (Shotgun) 5-T.Bridgewater pass short right to 11-D.Spencer to NYJ 24 for -3 yards (37-B.Hall).</t>
  </si>
  <si>
    <t>D.Spencer</t>
  </si>
  <si>
    <t>(10:48) (Shotgun) 33-J.Williams right guard to NYJ 21 for 3 yards (47-B.Huff).</t>
  </si>
  <si>
    <t>(9:23) 32-Mi.Carter left tackle to NYJ 30 for 5 yards (2-P.Surtain).</t>
  </si>
  <si>
    <t>(8:39) 32-Mi.Carter right guard to NYJ 34 for 4 yards (99-S.Stephen; 98-M.Purcell).</t>
  </si>
  <si>
    <t>(8:17) (No Huddle) 2-Z.Wilson up the middle to NYJ 36 for 2 yards (99-S.Stephen).</t>
  </si>
  <si>
    <t>(7:40) 32-Mi.Carter right end to NYJ 29 for -7 yards (93-D.Jones).</t>
  </si>
  <si>
    <t>(6:58) (Shotgun) 2-Z.Wilson pass short middle to 86-R.Griffin to NYJ 34 for 5 yards (45-A.Johnson).</t>
  </si>
  <si>
    <t>(6:16) (Shotgun) 2-Z.Wilson pass incomplete short left to 8-E.Moore [59-M.Reed].</t>
  </si>
  <si>
    <t>(5:58) 33-J.Williams right guard to DEN 28 for 2 yards (20-M.Maye). PENALTY on DEN-87-N.Fant, Illegal Block Above the Waist, 10 yards, enforced at DEN 27.</t>
  </si>
  <si>
    <t>(5:27) 33-J.Williams left end to DEN 14 for -3 yards (56-Qu.Williams).</t>
  </si>
  <si>
    <t>(4:46) (Shotgun) 5-T.Bridgewater pass short middle to 33-J.Williams to DEN 23 for 9 yards (30-M.Carter II; 57-C.Mosley).</t>
  </si>
  <si>
    <t>(4:01) (Shotgun) 5-T.Bridgewater scrambles right end to DEN 33 for 10 yards (57-C.Mosley; 91-J.Franklin-Myers).</t>
  </si>
  <si>
    <t>(3:08) (Shotgun) 2-Z.Wilson pass short middle to 8-E.Moore to NYJ 44 for 3 yards (40-J.Strnad; 59-M.Reed).</t>
  </si>
  <si>
    <t>(2:24) 2-Z.Wilson pass deep left to 10-B.Berrios to DEN 34 for 22 yards (29-B.Callahan).</t>
  </si>
  <si>
    <t>(1:42) (Shotgun) 2-Z.Wilson pass short right to 86-R.Griffin pushed ob at DEN 26 for 8 yards (45-A.Johnson). PENALTY on NYJ-75-A.Vera-Tucker, Ineligible Downfield Pass, 5 yards, enforced at DEN 34 - No Play.</t>
  </si>
  <si>
    <t>(1:09) (Shotgun) 2-Z.Wilson pass short right to 88-K.Cole to DEN 32 for 7 yards (23-K.Fuller).</t>
  </si>
  <si>
    <t>K.Cole</t>
  </si>
  <si>
    <t>(:26) (Shotgun) 2-Z.Wilson pass short left to 84-C.Davis to DEN 28 for 4 yards (2-P.Surtain).</t>
  </si>
  <si>
    <t>(15:00) (Shotgun) 32-Mi.Carter right guard to DEN 25 for 3 yards (58-V.Miller; 99-S.Stephen).</t>
  </si>
  <si>
    <t>(14:18) (Shotgun) 2-Z.Wilson pass incomplete short right to 25-T.Johnson.</t>
  </si>
  <si>
    <t>(14:14) 25-M.Gordon right tackle to DEN 30 for 4 yards (20-M.Maye).</t>
  </si>
  <si>
    <t>(13:32) 25-M.Gordon right end to DEN 37 for 7 yards (94-F.Fatukasi; 37-B.Hall).</t>
  </si>
  <si>
    <t>(12:50) 33-J.Williams up the middle to DEN 39 for 2 yards (94-F.Fatukasi).</t>
  </si>
  <si>
    <t>(12:09) 5-T.Bridgewater pass short left to 82-E.Saubert to DEN 49 for 10 yards (97-N.Shepherd; 57-C.Mosley). PENALTY on DEN-87-N.Fant, Illegal Formation, 4 yards, enforced at DEN 39 - No Play.</t>
  </si>
  <si>
    <t>(11:36) 5-T.Bridgewater pass short left to 33-J.Williams pushed ob at DEN 42 for 7 yards (56-Qu.Williams). PENALTY on NYJ-50-S.Lawson, Roughing the Passer, 15 yards, enforced at DEN 42.</t>
  </si>
  <si>
    <t>(11:04) 5-T.Bridgewater pass deep left to 81-T.Patrick to NYJ 19 for 24 yards (20-M.Maye).</t>
  </si>
  <si>
    <t>(10:15) 25-M.Gordon left end to NYJ 20 for -1 yards (40-J.Guidry; 94-F.Fatukasi).</t>
  </si>
  <si>
    <t>(9:35) (Shotgun) 5-T.Bridgewater pass short left to 14-C.Sutton to NYJ 6 for 14 yards (33-A.Colbert; 40-J.Guidry).</t>
  </si>
  <si>
    <t>(8:57) (Shotgun) 25-M.Gordon right guard to NYJ 5 for 1 yard (50-S.Lawson).</t>
  </si>
  <si>
    <t>(8:17) 5-T.Bridgewater pass short right to 14-C.Sutton to NYJ 1 for 4 yards (30-M.Carter II; 57-C.Mosley).</t>
  </si>
  <si>
    <t>(7:30) (Shotgun) 33-J.Williams up the middle to NYJ 3 for -2 yards (91-J.Franklin-Myers; 33-A.Colbert).</t>
  </si>
  <si>
    <t>(6:41) (Shotgun) 2-Z.Wilson pass short right to 32-Mi.Carter to NYJ 35 for 10 yards (23-K.Fuller).</t>
  </si>
  <si>
    <t>(6:12) (No Huddle) 2-Z.Wilson pass deep left to 88-K.Cole ran ob at DEN 42 for 23 yards (22-K.Jackson).</t>
  </si>
  <si>
    <t>(5:40) (Shotgun) 2-Z.Wilson pass incomplete short middle to 25-T.Johnson.</t>
  </si>
  <si>
    <t>(5:36) (Shotgun) 2-Z.Wilson pass short right intended for 84-C.Davis INTERCEPTED by 31-J.Simmons at DEN 32. 31-J.Simmons to NYJ 33 for 35 yards (62-G.Van Roten).</t>
  </si>
  <si>
    <t>(5:26) (Shotgun) 25-M.Gordon left end to NYJ 32 for 1 yard (26-B.Echols).</t>
  </si>
  <si>
    <t>(4:44) 25-M.Gordon right tackle to NYJ 32 for no gain (94-F.Fatukasi).</t>
  </si>
  <si>
    <t>(4:01) (Shotgun) 5-T.Bridgewater pass deep left to 81-T.Patrick ran ob at NYJ 1 for 31 yards (26-B.Echols).</t>
  </si>
  <si>
    <t>(3:53) 33-J.Williams right end to NYJ 3 for -2 yards (56-Qu.Williams). FUMBLES (56-Qu.Williams), RECOVERED by NYJ-43-D.Phillips at NYJ 3. 43-D.Phillips pushed ob at NYJ 37 for 34 yards (82-E.Saubert).</t>
  </si>
  <si>
    <t>(3:39) (Shotgun) 2-Z.Wilson pass short right to 10-B.Berrios to NYJ 41 for 4 yards (40-J.Strnad).</t>
  </si>
  <si>
    <t>(3:19) (No Huddle, Shotgun) 2-Z.Wilson pass incomplete short left to 25-T.Johnson.</t>
  </si>
  <si>
    <t>(3:02) 25-M.Gordon left end to NYJ 20 for 9 yards (44-J.Sherwood; 39-J.Wilson).</t>
  </si>
  <si>
    <t>(2:14) 5-T.Bridgewater up the middle to NYJ 18 for 2 yards (97-N.Shepherd).</t>
  </si>
  <si>
    <t>(2:00) 28-D.Crockett left guard to NYJ 16 for 2 yards (44-J.Sherwood).</t>
  </si>
  <si>
    <t>D.Crockett</t>
  </si>
  <si>
    <t>(1:55) 28-D.Crockett left tackle to NYJ 10 for 6 yards (56-Qu.Williams).</t>
  </si>
  <si>
    <t>(1:51) 28-D.Crockett up the middle to NYJ 17 for -1 yards (39-J.Wilson; 20-M.Maye).</t>
  </si>
  <si>
    <t>(1:00) (Shotgun) 2-Z.Wilson pass short right to 84-C.Davis ran ob at NYJ 38 for 13 yards.</t>
  </si>
  <si>
    <t>(:55) (Shotgun) 2-Z.Wilson pass incomplete short right to 84-C.Davis.</t>
  </si>
  <si>
    <t>(:49) (Shotgun) 2-Z.Wilson pass short left to 16-J.Smith ran ob at DEN 49 for 13 yards.</t>
  </si>
  <si>
    <t>(:44) (Shotgun) 2-Z.Wilson pass deep left intended for 10-B.Berrios INTERCEPTED by 30-C.Sterns [99-S.Stephen] at DEN 27. 30-C.Sterns ran ob at NYJ 27 for 46 yards (76-G.Fant).</t>
  </si>
  <si>
    <t>(:30) 5-T.Bridgewater kneels to NYJ 28 for -1 yards.</t>
  </si>
  <si>
    <t>(15:00) (Shotgun) 4-D.Prescott pass short middle to 86-D.Schultz to DAL 33 for 8 yards (57-T.Edwards).</t>
  </si>
  <si>
    <t>(14:26) 21-E.Elliott up the middle to DAL 38 for 5 yards (97-J.Hargrave).</t>
  </si>
  <si>
    <t>(13:58) 4-D.Prescott pass short middle to 21-E.Elliott to DAL 46 for 8 yards (48-P.Johnson) [96-D.Barnett].</t>
  </si>
  <si>
    <t>(13:14) 21-E.Elliott up the middle to PHI 45 for 9 yards (28-A.Harris).</t>
  </si>
  <si>
    <t>(12:36) 4-D.Prescott pass deep middle to 88-C.Lamb to PHI 1 for 44 yards (3-S.Nelson). PENALTY on PHI-97-J.Hargrave, Unsportsmanlike Conduct, 0 yards, enforced at PHI 1.</t>
  </si>
  <si>
    <t>(11:52) 21-E.Elliott up the middle for 1 yard, TOUCHDOWN.</t>
  </si>
  <si>
    <t>(11:47) (Shotgun) 1-J.Hurts pass short right to 88-D.Goedert to DAL 37 for 38 yards (18-D.Kazee).</t>
  </si>
  <si>
    <t>(11:19) (No Huddle, Shotgun) 1-J.Hurts pass short right to 16-Q.Watkins pushed ob at DAL 32 for 5 yards (26-J.Lewis).</t>
  </si>
  <si>
    <t>(10:48) (Shotgun) 1-J.Hurts pass deep right intended for 18-J.Reagor INTERCEPTED by 30-A.Brown at DAL 1. 30-A.Brown to DAL 1 for no gain (18-J.Reagor).</t>
  </si>
  <si>
    <t>(10:41) 4-D.Prescott up the middle to DAL 5 for 4 yards (29-A.Maddox).</t>
  </si>
  <si>
    <t>(9:57) (Shotgun) 21-E.Elliott up the middle to DAL 29 for 4 yards (93-M.Williams; 94-J.Sweat).</t>
  </si>
  <si>
    <t>(9:34) (No Huddle) 4-D.Prescott pass short left to 19-A.Cooper to DAL 36 for 7 yards (3-S.Nelson).</t>
  </si>
  <si>
    <t>(9:08) (No Huddle, Shotgun) 21-E.Elliott left end to DAL 44 for 8 yards (42-K.Wallace; 28-A.Harris). PHI-42-K.Wallace was injured during the play. His return is Questionable.</t>
  </si>
  <si>
    <t>(8:51) 21-E.Elliott right guard to DAL 48 for 4 yards (93-M.Williams). PENALTY on PHI, Defensive Too Many Men on Field, 5 yards, enforced at DAL 44 - No Play.</t>
  </si>
  <si>
    <t>(8:31) 20-T.Pollard right end to PHI 40 for 11 yards (29-A.Maddox; 58-G.Avery).</t>
  </si>
  <si>
    <t>(8:04) (No Huddle) 4-D.Prescott pass incomplete short right to 88-C.Lamb (2-D.Slay). PENALTY on PHI-2-D.Slay, Defensive Pass Interference, 6 yards, enforced at PHI 40 - No Play.</t>
  </si>
  <si>
    <t>(8:01) (Shotgun) 4-D.Prescott pass incomplete deep middle to 86-D.Schultz (22-M.Epps).</t>
  </si>
  <si>
    <t>(7:55) 20-T.Pollard right tackle to PHI 27 for 7 yards (50-E.Wilson).</t>
  </si>
  <si>
    <t>(7:32) (No Huddle) 4-D.Prescott pass short middle to 89-B.Jarwin to PHI 19 for 8 yards (50-E.Wilson; 28-A.Harris). PENALTY on PHI-22-M.Epps, Face Mask (15 Yards), 10 yards, enforced at PHI 19.</t>
  </si>
  <si>
    <t>(7:12) (No Huddle) 21-E.Elliott left guard to PHI 4 for 5 yards (28-A.Harris).</t>
  </si>
  <si>
    <t>(6:30) 88-C.Lamb left end to PHI 5 for -1 yards (2-D.Slay).</t>
  </si>
  <si>
    <t>(5:58) (Shotgun) 4-D.Prescott pass short right to 21-E.Elliott for 5 yards, TOUCHDOWN. The Replay Official reviewed the runner broke the plane ruling, and the play was REVERSED. (Shotgun) 4-D.Prescott pass short right to 21-E.Elliott to PHI 1 for 4 yards (2-D.Slay).</t>
  </si>
  <si>
    <t>(5:50) (Run formation) 4-D.Prescott up the middle to PHI 1 for no gain (49-A.Singleton; 96-D.Barnett). Dallas challenged the short of the goal line ruling, and the play was Upheld. The ruling on the field stands. (Timeout #1 at 05:43.)</t>
  </si>
  <si>
    <t>(5:43) (Shotgun) 1-J.Hurts pass incomplete short middle to 86-Z.Ertz.</t>
  </si>
  <si>
    <t>(5:40) (Shotgun) 1-J.Hurts pass short left to 6-D.Smith to PHI 6 for 5 yards (7-T.Diggs).</t>
  </si>
  <si>
    <t>(4:37) 20-T.Pollard left tackle to PHI 44 for 6 yards (50-E.Wilson).</t>
  </si>
  <si>
    <t>(4:06) 20-T.Pollard up the middle to PHI 39 for 5 yards (50-E.Wilson; 49-A.Singleton).</t>
  </si>
  <si>
    <t>(3:34) (Shotgun) 20-T.Pollard left tackle to PHI 32 for 7 yards (22-M.Epps; 50-E.Wilson).</t>
  </si>
  <si>
    <t>(3:04) 4-D.Prescott pass short right to 86-D.Schultz to PHI 20 for 12 yards (22-M.Epps).</t>
  </si>
  <si>
    <t>(2:08) (Shotgun) 20-T.Pollard up the middle to PHI 19 for 6 yards (49-A.Singleton; 98-H.Ridgeway).</t>
  </si>
  <si>
    <t>(1:36) (Shotgun) 4-D.Prescott pass deep right to 86-D.Schultz for 19 yards, TOUCHDOWN.</t>
  </si>
  <si>
    <t>(1:31) (Shotgun) 1-J.Hurts pass short left to 26-M.Sanders to PHI 34 for 9 yards (27-J.Kearse; 98-Q.Bohanna).</t>
  </si>
  <si>
    <t>(:52) (Shotgun) 1-J.Hurts left end to PHI 32 for -2 yards (11-M.Parsons).</t>
  </si>
  <si>
    <t>(:07) (Shotgun) 1-J.Hurts pass incomplete short right to 86-Z.Ertz (27-J.Kearse).</t>
  </si>
  <si>
    <t>(15:00) 4-D.Prescott pass short right to 21-E.Elliott to DAL 35 for no gain (29-A.Maddox). PENALTY on DAL-52-C.Williams, Offensive Holding, 10 yards, enforced at DAL 35 - No Play.</t>
  </si>
  <si>
    <t>(14:31) (Shotgun) 21-E.Elliott left guard to DAL 29 for 4 yards (97-J.Hargrave).</t>
  </si>
  <si>
    <t>(13:59) (Shotgun) 4-D.Prescott pass short right to 85-N.Brown ran ob at DAL 38 for 9 yards.</t>
  </si>
  <si>
    <t>N.Brown</t>
  </si>
  <si>
    <t>(13:07) (Shotgun) 4-D.Prescott pass short left to 86-D.Schultz to PHI 49 for 8 yards (49-A.Singleton).</t>
  </si>
  <si>
    <t>(12:39) (No Huddle, Shotgun) 21-E.Elliott up the middle to PHI 40 for 9 yards (28-A.Harris; 3-S.Nelson).</t>
  </si>
  <si>
    <t>(12:02) (No Huddle) 20-T.Pollard right guard to PHI 35 for 5 yards (28-A.Harris).</t>
  </si>
  <si>
    <t>(11:30) 20-T.Pollard up the middle to PHI 27 for 8 yards (75-Ta.Jackson; 98-H.Ridgeway).</t>
  </si>
  <si>
    <t>(11:04) (No Huddle) 20-T.Pollard left tackle to PHI 26 for 1 yard (49-A.Singleton; 28-A.Harris).</t>
  </si>
  <si>
    <t>(10:31) (No Huddle) 4-D.Prescott pass short right to 89-B.Jarwin to PHI 20 for 6 yards (49-A.Singleton).</t>
  </si>
  <si>
    <t>(9:54) 21-E.Elliott up the middle to PHI 18 for 2 yards (97-J.Hargrave; 96-D.Barnett).</t>
  </si>
  <si>
    <t>(9:19) (Shotgun) 4-D.Prescott pass short right to 21-E.Elliott to PHI 9 for 9 yards (28-A.Harris; 2-D.Slay).</t>
  </si>
  <si>
    <t>(8:54) (No Huddle) 21-E.Elliott left tackle to PHI 3 for 6 yards (29-A.Maddox; 3-S.Nelson). PENALTY on DAL-52-C.Williams, Offensive Holding, 10 yards, enforced at PHI 9 - No Play.</t>
  </si>
  <si>
    <t>(8:26) 4-D.Prescott pass short right to 19-A.Cooper pushed ob at PHI 13 for 6 yards (2-D.Slay).</t>
  </si>
  <si>
    <t>(7:50) (Shotgun) 21-E.Elliott up the middle to PHI 3 for 10 yards (28-A.Harris; 29-A.Maddox).</t>
  </si>
  <si>
    <t>(7:13) (Shotgun) 21-E.Elliott up the middle for 3 yards, TOUCHDOWN.</t>
  </si>
  <si>
    <t>(7:10) (Shotgun) 26-M.Sanders up the middle to PHI 49 for 24 yards (18-D.Kazee; 27-J.Kearse).</t>
  </si>
  <si>
    <t>(6:29) (Shotgun) 1-J.Hurts scrambles right end pushed ob at DAL 49 for 2 yards (9-J.Smith).</t>
  </si>
  <si>
    <t>(5:55) (No Huddle, Shotgun) 26-M.Sanders up the middle to DAL 46 for 3 yards (55-L.Vander Esch).</t>
  </si>
  <si>
    <t>(5:13) (Shotgun) 1-J.Hurts pass incomplete short left to 88-D.Goedert (28-M.Hooker).</t>
  </si>
  <si>
    <t>(5:00) 20-T.Pollard right guard to DAL 6 for no gain (48-P.Johnson).</t>
  </si>
  <si>
    <t>(4:17) (Shotgun) 4-D.Prescott pass deep left to 1-C.Wilson ran ob at DAL 43 for 37 yards (29-A.Maddox). Philadelphia challenged the pass completion ruling, and the play was REVERSED. (Shotgun) 4-D.Prescott pass incomplete deep left to 1-C.Wilson (29-A.Maddox).</t>
  </si>
  <si>
    <t>(3:57) (Shotgun) 1-J.Hurts left end pushed ob at PHI 27 for 3 yards (11-M.Parsons).</t>
  </si>
  <si>
    <t>(3:27) (Shotgun) 1-J.Hurts pass short right to 6-D.Smith to PHI 46 for 19 yards (18-D.Kazee; 26-J.Lewis).</t>
  </si>
  <si>
    <t>(2:02) (Shotgun) 1-J.Hurts pass deep middle to 16-Q.Watkins to DAL 44 for 21 yards (55-L.Vander Esch). PENALTY on PHI-56-I.Seumalo, Offensive Holding, 10 yards, enforced at PHI 35 - No Play.</t>
  </si>
  <si>
    <t>(1:55) (Shotgun) 1-J.Hurts pass short right to 18-J.Reagor to PHI 32 for 7 yards (30-A.Brown).</t>
  </si>
  <si>
    <t>(1:10) (Shotgun) 1-J.Hurts pass short left to 26-M.Sanders to DAL 49 for 19 yards (11-M.Parsons).</t>
  </si>
  <si>
    <t>(:11) 4-D.Prescott kneels to DAL 10 for -1 yards.</t>
  </si>
  <si>
    <t>(15:00) (Shotgun) 1-J.Hurts pass short left to 88-D.Goedert pushed ob at DAL 47 for 28 yards (26-J.Lewis).</t>
  </si>
  <si>
    <t>(14:22) (Shotgun) 1-J.Hurts pass incomplete short right to 88-D.Goedert.</t>
  </si>
  <si>
    <t>(14:17) (Shotgun) 1-J.Hurts pass short left intended for 6-D.Smith INTERCEPTED by 7-T.Diggs at DAL 41. 7-T.Diggs for 59 yards, TOUCHDOWN.</t>
  </si>
  <si>
    <t>(14:07) (Shotgun) 1-J.Hurts pass incomplete short left to 14-K.Gainwell.</t>
  </si>
  <si>
    <t>(14:03) (Shotgun) 1-J.Hurts scrambles right end pushed ob at PHI 26 for 1 yard (59-C.Golston).</t>
  </si>
  <si>
    <t>(13:23) (Shotgun) 1-J.Hurts scrambles left end to PHI 29 for 3 yards (31-M.Canady).</t>
  </si>
  <si>
    <t>(12:45) 4-D.Prescott FUMBLES (Aborted) at DAL 32, and recovers at DAL 28.</t>
  </si>
  <si>
    <t>(11:46) (Shotgun) 21-E.Elliott left tackle to DAL 38 for 13 yards (28-A.Harris).</t>
  </si>
  <si>
    <t>(11:03) (Shotgun) 1-J.Hurts pass incomplete short right to 86-Z.Ertz (95-B.Urban) [93-T.Basham].</t>
  </si>
  <si>
    <t>(10:57) (Shotgun) 1-J.Hurts scrambles up the middle to PHI 17 for 7 yards (59-C.Golston).</t>
  </si>
  <si>
    <t>(9:48) (Shotgun) 1-J.Hurts pass deep left to 16-Q.Watkins to DAL 47 for 41 yards (31-M.Canady). Penalty on DAL-31-M.Canady, Defensive Pass Interference, declined. Penalty on DAL-31-M.Canady, Defensive Holding, declined.</t>
  </si>
  <si>
    <t>(9:22) (Shotgun) 1-J.Hurts scrambles right end pushed ob at DAL 38 for 9 yards (9-J.Smith).</t>
  </si>
  <si>
    <t>(8:56) (No Huddle, Shotgun) 1-J.Hurts pass short right to 86-Z.Ertz to DAL 11 for 27 yards (55-L.Vander Esch).</t>
  </si>
  <si>
    <t>(8:15) (Shotgun) 1-J.Hurts pass short left to 26-M.Sanders ran ob at DAL 11 for no gain (9-J.Smith).</t>
  </si>
  <si>
    <t>(7:38) (Shotgun) 1-J.Hurts scrambles up the middle to DAL 3 for 8 yards (9-J.Smith).</t>
  </si>
  <si>
    <t>(7:13) (No Huddle, Shotgun) 1-J.Hurts pass short right to 86-Z.Ertz for 3 yards, TOUCHDOWN.</t>
  </si>
  <si>
    <t>(7:08) 21-E.Elliott left guard to DAL 27 for 2 yards (58-G.Avery).</t>
  </si>
  <si>
    <t>(6:41) (Shotgun) 4-D.Prescott pass short middle to 1-C.Wilson to DAL 42 for 15 yards (22-M.Epps).</t>
  </si>
  <si>
    <t>(6:10) 4-D.Prescott pass short left to 88-C.Lamb to PHI 43 for 15 yards (3-S.Nelson).</t>
  </si>
  <si>
    <t>(5:24) (Shotgun) 4-D.Prescott left end to PHI 44 for -1 yards (58-G.Avery).</t>
  </si>
  <si>
    <t>(4:49) (Shotgun) 4-D.Prescott pass incomplete short right to 1-C.Wilson.</t>
  </si>
  <si>
    <t>(4:02) (Shotgun) 1-J.Hurts pass short left to 6-D.Smith to PHI 21 for 10 yards (26-J.Lewis). PENALTY on PHI-77-A.Dillard, Ineligible Downfield Pass, 5 yards, enforced at PHI 11 - No Play.</t>
  </si>
  <si>
    <t>(3:31) (Shotgun) 1-J.Hurts pass short left to 6-D.Smith to PHI 10 for 4 yards (7-T.Diggs).</t>
  </si>
  <si>
    <t>(2:57) (Shotgun) 1-J.Hurts pass incomplete short left to 26-M.Sanders (11-M.Parsons).</t>
  </si>
  <si>
    <t>(2:52) (Shotgun) 1-J.Hurts pass incomplete deep left to 6-D.Smith (7-T.Diggs).</t>
  </si>
  <si>
    <t>(2:38) (Shotgun) 4-D.Prescott pass short left to 19-A.Cooper to PHI 48 for 13 yards (28-A.Harris; 50-E.Wilson).</t>
  </si>
  <si>
    <t>(2:18) (No Huddle) 21-E.Elliott up the middle to PHI 43 for 5 yards (93-M.Williams; 58-G.Avery).</t>
  </si>
  <si>
    <t>(1:41) (Shotgun) 4-D.Prescott pass incomplete deep right to 19-A.Cooper.</t>
  </si>
  <si>
    <t>(1:34) (Shotgun) 4-D.Prescott pass short right to 86-D.Schultz to PHI 32 for 11 yards (49-A.Singleton).</t>
  </si>
  <si>
    <t>(:54) 21-E.Elliott up the middle to PHI 28 for 4 yards (97-J.Hargrave). PHI-91-F.Cox was injured during the play. His return is Questionable.</t>
  </si>
  <si>
    <t>(:18) (Shotgun) 21-E.Elliott up the middle to PHI 20 for 8 yards (28-A.Harris; 22-M.Epps).</t>
  </si>
  <si>
    <t>(15:00) 4-D.Prescott pass short left to 88-C.Lamb to PHI 13 for 7 yards (3-S.Nelson; 57-T.Edwards).</t>
  </si>
  <si>
    <t>(14:29) 21-E.Elliott up the middle to PHI 10 for 3 yards (96-D.Barnett).</t>
  </si>
  <si>
    <t>(13:50) 4-D.Prescott scrambles right tackle to PHI 9 for 1 yard (48-P.Johnson).</t>
  </si>
  <si>
    <t>(12:33) (Shotgun) 4-D.Prescott pass short left to 21-E.Elliott to PHI 5 for 7 yards (3-S.Nelson; 49-A.Singleton). PENALTY on PHI-93-M.Williams, Defensive Offside, 5 yards, enforced at PHI 12 - No Play.</t>
  </si>
  <si>
    <t>(12:17) (Shotgun) 4-D.Prescott scrambles up the middle to PHI 2 for 5 yards (49-A.Singleton; 94-J.Sweat).</t>
  </si>
  <si>
    <t>(11:34) (Shotgun) 4-D.Prescott pass short right to 1-C.Wilson for 2 yards, TOUCHDOWN.</t>
  </si>
  <si>
    <t>(11:26) (Shotgun) 1-J.Hurts pass short right to 14-K.Gainwell to PHI 26 for 1 yard (97-O.Odighizuwa; 55-L.Vander Esch).</t>
  </si>
  <si>
    <t>(10:51) (Shotgun) 1-J.Hurts pass short right to 18-J.Reagor to PHI 31 for 5 yards (30-A.Brown). PHI-56-I.Seumalo was injured during the play. His return is Questionable.</t>
  </si>
  <si>
    <t>(10:20) (Shotgun) 1-J.Hurts pass short left to 18-J.Reagor to PHI 43 for 12 yards (30-A.Brown).</t>
  </si>
  <si>
    <t>(9:53) (No Huddle, Shotgun) 1-J.Hurts pass deep right to 16-Q.Watkins pushed ob at DAL 33 for 24 yards (26-J.Lewis). PENALTY on PHI-69-L.Dickerson, Ineligible Downfield Pass, 5 yards, enforced at PHI 43 - No Play.</t>
  </si>
  <si>
    <t>(9:34) (Shotgun) 1-J.Hurts pass incomplete short left to 18-J.Reagor (7-T.Diggs).</t>
  </si>
  <si>
    <t>(9:30) (Shotgun) 1-J.Hurts pass incomplete deep right to 6-D.Smith (18-D.Kazee). Penalty on PHI-65-L.Johnson, Offensive Holding, declined.</t>
  </si>
  <si>
    <t>(9:22) (Shotgun) 1-J.Hurts pass short right to 18-J.Reagor pushed ob at PHI 43 for 5 yards (27-J.Kearse).</t>
  </si>
  <si>
    <t>(8:16) (Shotgun) 20-T.Pollard up the middle to PHI 27 for 4 yards (49-A.Singleton).</t>
  </si>
  <si>
    <t>(7:44) (Shotgun) 4-D.Prescott pass short right to 20-T.Pollard pushed ob at PHI 22 for 5 yards (28-A.Harris).</t>
  </si>
  <si>
    <t>(7:05) 4-D.Prescott pass short right to 86-D.Schultz for 22 yards, TOUCHDOWN.</t>
  </si>
  <si>
    <t>(6:56) (Shotgun) 14-K.Gainwell up the middle to PHI 27 for 2 yards (98-Q.Bohanna).</t>
  </si>
  <si>
    <t>(6:19) (Shotgun) 1-J.Hurts pass short right to 86-Z.Ertz to PHI 34 for 7 yards (27-J.Kearse).</t>
  </si>
  <si>
    <t>(5:54) (No Huddle, Shotgun) 1-J.Hurts pass deep left to 18-J.Reagor pushed ob at DAL 42 for 24 yards (30-A.Brown).</t>
  </si>
  <si>
    <t>(5:21) (Shotgun) 1-J.Hurts pass short right to 14-K.Gainwell to DAL 37 for 5 yards (27-J.Kearse). PENALTY on PHI-65-L.Johnson, Offensive Holding, 10 yards, enforced at DAL 42 - No Play.</t>
  </si>
  <si>
    <t>(4:49) (Shotgun) 1-J.Hurts pass short right to 88-D.Goedert to DAL 45 for 7 yards (30-A.Brown; 26-J.Lewis). DAL-11-M.Parsons was injured during the play. His return is Questionable.  PENALTY on PHI-67-N.Herbig, Offensive Holding, 10 yards, enforced at PHI 48 - No Play.</t>
  </si>
  <si>
    <t>(4:36) (Shotgun) 1-J.Hurts pass short right to 14-K.Gainwell to DAL 43 for 19 yards (97-O.Odighizuwa).</t>
  </si>
  <si>
    <t>(4:10) (No Huddle, Shotgun) 1-J.Hurts pass short middle to 86-Z.Ertz to DAL 27 for 16 yards (27-J.Kearse). Injury update: Isaac Seumalo has a foot injury and has been ruled out of the game.</t>
  </si>
  <si>
    <t>(3:46) (No Huddle, Shotgun) 1-J.Hurts pass short left to 14-K.Gainwell to DAL 15 for 12 yards (55-L.Vander Esch).</t>
  </si>
  <si>
    <t>(3:19) (No Huddle, Shotgun) 1-J.Hurts pass short right to 84-G.Ward for 15 yards, TOUCHDOWN.</t>
  </si>
  <si>
    <t>G.Ward</t>
  </si>
  <si>
    <t>(3:09) 32-C.Clement up the middle to DAL 26 for 1 yard (49-A.Singleton).</t>
  </si>
  <si>
    <t>C.Clement</t>
  </si>
  <si>
    <t>(2:26) 32-C.Clement up the middle to DAL 31 for 5 yards (28-A.Harris).</t>
  </si>
  <si>
    <t>(2:00) 32-C.Clement left end to DAL 25 for -6 yards (94-J.Sweat). PENALTY on DAL-63-T.Biadasz, Unnecessary Roughness, 12 yards, enforced between downs.</t>
  </si>
  <si>
    <t>(1:38) (Shotgun) 1-J.Hurts pass short right to 35-B.Scott to PHI 31 for -4 yards (57-L.Gifford).</t>
  </si>
  <si>
    <t>B.Scott</t>
  </si>
  <si>
    <t>(1:05) (No Huddle, Shotgun) 1-J.Hurts pass incomplete short left to 18-J.Reagor [99-J.Hamilton].</t>
  </si>
  <si>
    <t>(1:00) (Shotgun) 1-J.Hurts pass short left to 35-B.Scott pushed ob at PHI 40 for 9 yards (57-L.Gifford).</t>
  </si>
  <si>
    <t>(:54) (Shotgun) 1-J.Hurts scrambles up the middle to PHI 44 for 4 yards (59-C.Golston).</t>
  </si>
  <si>
    <t>(:46) 4-D.Prescott kneels to PHI 45 for -1 yards.</t>
  </si>
  <si>
    <t>(:17) 4-D.Prescott kneels to PHI 46 for -1 yards.</t>
  </si>
  <si>
    <t>(15:00) 3-R.Wilson pass short right to 14-D.Metcalf to SEA 42 for 17 yards (22-H.Smith).</t>
  </si>
  <si>
    <t>(14:25) 32-C.Carson left tackle to SEA 44 for 2 yards (94-D.Tomlinson).</t>
  </si>
  <si>
    <t>(14:00) (No Huddle, Shotgun) 32-C.Carson right tackle to MIN 49 for 7 yards (24-M.Alexander, 59-N.Vigil).</t>
  </si>
  <si>
    <t>(13:26) (Shotgun) 32-C.Carson right end to MIN 45 for 4 yards (22-H.Smith; 21-B.Breeland).</t>
  </si>
  <si>
    <t>(12:50) (No Huddle, Shotgun) 3-R.Wilson pass short middle to 32-C.Carson to MIN 40 for 5 yards (59-N.Vigil).</t>
  </si>
  <si>
    <t>(12:02) (Shotgun) 41-A.Collins up the middle to MIN 38 for 2 yards (24-M.Alexander; 98-D.Wonnum).</t>
  </si>
  <si>
    <t>(11:26) (No Huddle, Shotgun) 3-R.Wilson pass short left to 14-D.Metcalf to MIN 10 for 28 yards (22-H.Smith).</t>
  </si>
  <si>
    <t>(10:32) (Shotgun) 3-R.Wilson pass short right to 14-D.Metcalf for 10 yards, TOUCHDOWN.</t>
  </si>
  <si>
    <t>(10:24) 25-A.Mattison up the middle to MIN 37 for 7 yards (51-K.Hyder, 56-J.Brooks).</t>
  </si>
  <si>
    <t>(9:52) 8-K.Cousins pass short left to 25-A.Mattison to SEA 43 for 20 yards (33-J.Adams).</t>
  </si>
  <si>
    <t>(9:10) 8-K.Cousins pass short right to 83-T.Conklin to SEA 26 for 17 yards (21-T.Flowers).</t>
  </si>
  <si>
    <t>(8:32) 8-K.Cousins pass short left to 18-J.Jefferson to SEA 18 for 8 yards (21-T.Flowers, 33-J.Adams).</t>
  </si>
  <si>
    <t>(7:52) (Shotgun) 8-K.Cousins pass short left to 18-J.Jefferson to SEA 8 for 10 yards (21-T.Flowers).</t>
  </si>
  <si>
    <t>(7:13) (Shotgun) 25-A.Mattison up the middle to SEA 7 for 1 yard (33-J.Adams).</t>
  </si>
  <si>
    <t>(6:41) 8-K.Cousins pass short left to 83-T.Conklin for 7 yards, TOUCHDOWN.</t>
  </si>
  <si>
    <t>(6:37) (Shotgun) 3-R.Wilson scrambles left end to SEA 27 for 2 yards (98-D.Wonnum).</t>
  </si>
  <si>
    <t>(5:55) 32-C.Carson left end to SEA 28 for 1 yard (7-P.Peterson; 98-D.Wonnum).</t>
  </si>
  <si>
    <t>(5:13) (No Huddle, Shotgun) 3-R.Wilson pass short right to 18-F.Swain to SEA 38 for 10 yards (21-B.Breeland).</t>
  </si>
  <si>
    <t>(4:36) 3-R.Wilson pass short middle to 14-D.Metcalf to 50 for 12 yards (21-B.Breeland) [99-D.Hunter].</t>
  </si>
  <si>
    <t>(3:58) (No Huddle) 32-C.Carson left tackle to MIN 42 for 8 yards (54-E.Kendricks).</t>
  </si>
  <si>
    <t>(3:18) 32-C.Carson left guard to MIN 34 for 8 yards (54-E.Kendricks; 59-N.Vigil).</t>
  </si>
  <si>
    <t>(2:49) (No Huddle, Shotgun) 3-R.Wilson scrambles left tackle to MIN 33 for 1 yard (54-E.Kendricks).</t>
  </si>
  <si>
    <t>(2:04) 3-R.Wilson pass short left to 16-T.Lockett to MIN 24 for 9 yards (22-H.Smith). PENALTY on SEA-61-K.Fuller, Illegal Block Above the Waist, 10 yards, enforced at MIN 30.</t>
  </si>
  <si>
    <t>(1:24) (Shotgun) 3-R.Wilson pass short left to 81-G.Everett to MIN 35 for 5 yards (22-H.Smith).</t>
  </si>
  <si>
    <t>(:22) 25-A.Mattison right end to MIN 27 for 3 yards (54-B.Wagner).</t>
  </si>
  <si>
    <t>(15:00) 8-K.Cousins pass incomplete short right to 83-T.Conklin.</t>
  </si>
  <si>
    <t>(14:56) (Shotgun) 8-K.Cousins pass incomplete short right to 19-A.Thielen (8-C.Dunlap).</t>
  </si>
  <si>
    <t>(14:45) 18-F.Swain right end to SEA 35 for 11 yards (23-X.Woods).</t>
  </si>
  <si>
    <t>(14:08) (No Huddle, Shotgun) 3-R.Wilson pass deep left to 14-D.Metcalf to MIN 44 for 21 yards (23-X.Woods).</t>
  </si>
  <si>
    <t>(13:30) (No Huddle, Shotgun) 32-C.Carson up the middle to MIN 36 for 8 yards (99-D.Hunter, 59-N.Vigil).</t>
  </si>
  <si>
    <t>(12:50) 32-C.Carson up the middle to MIN 33 for 3 yards (54-E.Kendricks; 22-H.Smith).</t>
  </si>
  <si>
    <t>(12:04) (Shotgun) 32-C.Carson right guard to MIN 30 for 3 yards (59-N.Vigil).</t>
  </si>
  <si>
    <t>(11:19) 32-C.Carson left end for 30 yards, TOUCHDOWN.</t>
  </si>
  <si>
    <t>(11:07) 8-K.Cousins pass short middle to 25-A.Mattison to MIN 21 for 6 yards (56-J.Brooks).</t>
  </si>
  <si>
    <t>(10:30) 25-A.Mattison right tackle to MIN 22 for 1 yard (56-J.Brooks, 52-D.Taylor).</t>
  </si>
  <si>
    <t>(9:27) 8-K.Cousins pass short right to 25-A.Mattison to 50 for 23 yards (28-U.Amadi).</t>
  </si>
  <si>
    <t>(8:42) 31-A.Abdullah up the middle to SEA 46 for 4 yards (92-R.Nkemdiche).</t>
  </si>
  <si>
    <t>(8:03) 25-A.Mattison left guard to SEA 38 for 8 yards (21-T.Flowers, 6-Q.Diggs).</t>
  </si>
  <si>
    <t>(7:24) (Shotgun) 8-K.Cousins pass short middle to 18-J.Jefferson to SEA 12 for 26 yards (2-D.Reed).</t>
  </si>
  <si>
    <t>(6:43) (Shotgun) 8-K.Cousins pass short left to 83-T.Conklin to SEA 5 for 7 yards (54-B.Wagner).</t>
  </si>
  <si>
    <t>(6:01) 25-A.Mattison left tackle to SEA 2 for 3 yards (51-K.Hyder). PENALTY on MIN-56-G.Bradbury, Offensive Holding, 10 yards, enforced at SEA 5 - No Play.</t>
  </si>
  <si>
    <t>(5:37) (Shotgun) 8-K.Cousins pass incomplete short left to 25-A.Mattison [56-J.Brooks].</t>
  </si>
  <si>
    <t>(5:32) (Shotgun) 8-K.Cousins pass short right to 19-A.Thielen for 15 yards, TOUCHDOWN. PENALTY on SEA-6-Q.Diggs, Unnecessary Roughness, 15 yards, enforced between downs.</t>
  </si>
  <si>
    <t>(5:23) (Shotgun) 3-R.Wilson pass short middle to 19-P.Hart to SEA 28 for 7 yards (22-H.Smith).</t>
  </si>
  <si>
    <t>P.Hart</t>
  </si>
  <si>
    <t>(4:43) 3-R.Wilson pass short left to 89-W.Dissly pushed ob at MIN 33 for 39 yards (54-E.Kendricks).</t>
  </si>
  <si>
    <t>(4:09) (Shotgun) 3-R.Wilson pass incomplete deep left to 14-D.Metcalf.</t>
  </si>
  <si>
    <t>(4:03) (Shotgun) 3-R.Wilson pass short left to 16-T.Lockett pushed ob at MIN 26 for 7 yards (7-P.Peterson).</t>
  </si>
  <si>
    <t>(3:14) (Shotgun) 25-A.Mattison right end to MIN 36 for 2 yards (2-D.Reed). SEA-51-K.Hyder was injured during the play.</t>
  </si>
  <si>
    <t>(3:00) 8-K.Cousins pass short left to 25-A.Mattison to MIN 43 for 7 yards (33-J.Adams, 97-P.Ford).</t>
  </si>
  <si>
    <t>(2:17) 30-C.Ham up the middle to MIN 45 for 2 yards (94-R.Green).</t>
  </si>
  <si>
    <t>(2:00) (Shotgun) 25-A.Mattison up the middle to SEA 43 for 12 yards (21-T.Flowers).</t>
  </si>
  <si>
    <t>(1:39) (No Huddle, Shotgun) 8-K.Cousins pass short middle to 25-A.Mattison to SEA 39 for 4 yards (54-B.Wagner; 57-C.Barton).</t>
  </si>
  <si>
    <t>(1:19) (No Huddle, Shotgun) 25-A.Mattison right guard to SEA 37 for 2 yards (8-C.Dunlap; 90-B.Mone).</t>
  </si>
  <si>
    <t>(:57) (Shotgun) 8-K.Cousins pass short left to 19-A.Thielen to SEA 30 for 7 yards (28-U.Amadi).</t>
  </si>
  <si>
    <t>(:37) (No Huddle, Shotgun) 8-K.Cousins pass incomplete short right to 18-J.Jefferson.</t>
  </si>
  <si>
    <t>(:34) (Shotgun) 8-K.Cousins left end pushed ob at SEA 28 for 2 yards (33-J.Adams).</t>
  </si>
  <si>
    <t>(:29) (Shotgun) 8-K.Cousins pass short middle to 18-J.Jefferson to SEA 19 for 9 yards (28-U.Amadi).</t>
  </si>
  <si>
    <t>(:24) (Shotgun) 8-K.Cousins pass short right to 83-T.Conklin to SEA 3 for 16 yards (33-J.Adams).</t>
  </si>
  <si>
    <t>(:20) (Shotgun) 8-K.Cousins pass short right to 18-J.Jefferson for 3 yards, TOUCHDOWN.</t>
  </si>
  <si>
    <t>(:16) (Shotgun) 3-R.Wilson pass short middle to 25-T.Homer to SEA 37 for 12 yards (59-N.Vigil, 54-E.Kendricks).</t>
  </si>
  <si>
    <t>(:09) (Shotgun) 3-R.Wilson pass short right to 81-G.Everett pushed ob at SEA 48 for 11 yards (24-M.Alexander).</t>
  </si>
  <si>
    <t>(:01) (Shotgun) 3-R.Wilson pass short left to 25-T.Homer to MIN 21 for 31 yards (43-C.Bynum).</t>
  </si>
  <si>
    <t>(15:00) 25-A.Mattison right tackle to MIN 34 for 9 yards (99-A.Woods, 8-C.Dunlap).</t>
  </si>
  <si>
    <t>(14:24) 25-A.Mattison right guard to MIN 37 for 3 yards (8-C.Dunlap).</t>
  </si>
  <si>
    <t>(13:45) 8-K.Cousins pass short right to 19-A.Thielen to MIN 33 for -4 yards (56-J.Brooks).</t>
  </si>
  <si>
    <t>(13:02) (Shotgun) 8-K.Cousins pass short left to 18-J.Jefferson to MIN 48 for 15 yards (21-T.Flowers, 28-U.Amadi) [54-B.Wagner].</t>
  </si>
  <si>
    <t>(12:32) (No Huddle, Shotgun) 25-A.Mattison right tackle to SEA 48 for 4 yards (33-J.Adams).</t>
  </si>
  <si>
    <t>(12:04) (No Huddle, Shotgun) 8-K.Cousins pass short left to 83-T.Conklin to SEA 43 for 5 yards (28-U.Amadi).</t>
  </si>
  <si>
    <t>(11:21) 25-A.Mattison up the middle to SEA 40 for 3 yards (54-B.Wagner).</t>
  </si>
  <si>
    <t>(10:45) 8-K.Cousins pass incomplete deep right to 19-A.Thielen.</t>
  </si>
  <si>
    <t>(10:40) (Shotgun) 31-A.Abdullah up the middle to SEA 34 for 6 yards (92-R.Nkemdiche; 54-B.Wagner).</t>
  </si>
  <si>
    <t>(10:02) (Shotgun) 8-K.Cousins pass short left to 18-J.Jefferson ran ob at SEA 26 for 8 yards.</t>
  </si>
  <si>
    <t>(9:33) (Shotgun) 25-A.Mattison left tackle to SEA 23 for 3 yards (54-B.Wagner).</t>
  </si>
  <si>
    <t>(8:48) (Shotgun) 8-K.Cousins pass short left to 19-A.Thielen to SEA 14 for 9 yards (97-P.Ford).</t>
  </si>
  <si>
    <t>(8:08) 25-A.Mattison up the middle to SEA 15 for -1 yards (98-A.Robinson, 90-B.Mone).</t>
  </si>
  <si>
    <t>(7:26) (Shotgun) 8-K.Cousins pass incomplete short right to 18-J.Jefferson.</t>
  </si>
  <si>
    <t>(6:34) 32-C.Carson right tackle to SEA 30 for 5 yards (99-D.Hunter; 54-E.Kendricks).</t>
  </si>
  <si>
    <t>(5:49) 41-A.Collins right end pushed ob at SEA 36 for 6 yards (54-E.Kendricks).</t>
  </si>
  <si>
    <t>(4:37) (Shotgun) 3-R.Wilson pass short left to 25-T.Homer to SEA 32 for 5 yards (99-D.Hunter).</t>
  </si>
  <si>
    <t>(3:48) 8-K.Cousins pass short left to 25-A.Mattison to MIN 14 for -1 yards (33-J.Adams, 54-B.Wagner) [8-C.Dunlap].</t>
  </si>
  <si>
    <t>(3:07) (Shotgun) 8-K.Cousins pass deep right to 19-A.Thielen to MIN 35 for 21 yards (6-Q.Diggs).</t>
  </si>
  <si>
    <t>(2:28) 25-A.Mattison left end to MIN 40 for 5 yards (56-J.Brooks).</t>
  </si>
  <si>
    <t>(1:47) 8-K.Cousins pass incomplete short right to 19-A.Thielen.</t>
  </si>
  <si>
    <t>(1:40) (Shotgun) 8-K.Cousins pass short right to 17-K.Osborn pushed ob at SEA 49 for 11 yards (6-Q.Diggs, 56-J.Brooks).</t>
  </si>
  <si>
    <t>(1:05) 25-A.Mattison right tackle to SEA 49 for no gain (54-B.Wagner; 98-A.Robinson).</t>
  </si>
  <si>
    <t>(:19) (Shotgun) 8-K.Cousins pass short middle to 18-J.Jefferson to SEA 21 for 28 yards (6-Q.Diggs).</t>
  </si>
  <si>
    <t>(15:00) 8-K.Cousins pass short left to 83-T.Conklin to SEA 17 for 4 yards (56-J.Brooks). SEA-56-J.Brooks was injured during the play.</t>
  </si>
  <si>
    <t>(14:40) 25-A.Mattison left tackle to SEA 15 for 2 yards (57-C.Barton).</t>
  </si>
  <si>
    <t>(13:58) (Shotgun) 8-K.Cousins pass incomplete short left to 25-A.Mattison.</t>
  </si>
  <si>
    <t>(13:47) 32-C.Carson right tackle to SEA 26 for 1 yard (94-D.Tomlinson, 97-E.Griffen).</t>
  </si>
  <si>
    <t>(13:20) (No Huddle, Shotgun) 3-R.Wilson pass short right to 81-G.Everett to SEA 40 for 14 yards (59-N.Vigil).</t>
  </si>
  <si>
    <t>(12:53) (No Huddle, Shotgun) 3-R.Wilson pass short right to 16-T.Lockett to SEA 46 for 6 yards (21-B.Breeland). FUMBLES (21-B.Breeland), RECOVERED by MIN-99-D.Hunter at SEA 44. The Replay Official reviewed the runner was not down by contact ruling, and the play was REVERSED. (No Huddle, Shotgun) 3-R.Wilson pass short right to 16-T.Lockett to SEA 46 for 6 yards (21-B.Breeland). SEA-16-T.Lockett was injured during the play.</t>
  </si>
  <si>
    <t>(12:32) (Shotgun) 3-R.Wilson pass short right to 32-C.Carson pushed ob at SEA 43 for -3 yards (54-E.Kendricks).</t>
  </si>
  <si>
    <t>(11:51) (Shotgun) 3-R.Wilson pass incomplete short middle to 18-F.Swain [90-S.Richardson].</t>
  </si>
  <si>
    <t>(11:39) 25-A.Mattison right end pushed ob at MIN 35 for 24 yards (33-J.Adams).</t>
  </si>
  <si>
    <t>(11:06) 31-A.Abdullah up the middle to MIN 44 for 9 yards (98-A.Robinson; 6-Q.Diggs).</t>
  </si>
  <si>
    <t>(10:23) (Shotgun) 8-K.Cousins pass short right to 83-T.Conklin pushed ob at SEA 42 for 14 yards (33-J.Adams).</t>
  </si>
  <si>
    <t>(9:42) 31-A.Abdullah right guard to SEA 40 for 2 yards (97-P.Ford).</t>
  </si>
  <si>
    <t>(9:04) (Shotgun) 25-A.Mattison up the middle to SEA 37 for 3 yards (97-P.Ford).</t>
  </si>
  <si>
    <t>(8:19) (Shotgun) 8-K.Cousins pass short left to 17-K.Osborn pushed ob at SEA 22 for 15 yards (28-U.Amadi) [57-C.Barton].</t>
  </si>
  <si>
    <t>(7:38) 25-A.Mattison right guard to SEA 18 for 4 yards (57-C.Barton, 90-B.Mone).</t>
  </si>
  <si>
    <t>(7:01) 25-A.Mattison right tackle to SEA 5 for 13 yards (2-D.Reed, 57-C.Barton).</t>
  </si>
  <si>
    <t>(6:16) 25-A.Mattison right guard to SEA 3 for 2 yards (90-B.Mone; 54-B.Wagner).</t>
  </si>
  <si>
    <t>(5:31) 30-C.Ham right guard to SEA 3 for no gain (52-D.Taylor).</t>
  </si>
  <si>
    <t>(4:51) 8-K.Cousins pass short left to 19-A.Thielen to SEA 1 for 2 yards (21-T.Flowers).</t>
  </si>
  <si>
    <t>(4:31) (Shotgun) 3-R.Wilson pass short left to 14-D.Metcalf to SEA 44 for 19 yards (22-H.Smith).</t>
  </si>
  <si>
    <t>(4:09) (No Huddle, Shotgun) 3-R.Wilson pass incomplete short right to 16-T.Lockett. PENALTY on MIN-97-E.Griffen, Roughing the Passer, 15 yards, enforced at SEA 44 - No Play.</t>
  </si>
  <si>
    <t>(3:25) (No Huddle, Shotgun) 3-R.Wilson scrambles right end to MIN 43 for 4 yards (97-E.Griffen; 54-E.Kendricks).</t>
  </si>
  <si>
    <t>(2:45) (No Huddle, Shotgun) 3-R.Wilson pass incomplete deep left to 14-D.Metcalf (23-X.Woods) [97-E.Griffen]. SEA-14-D.Metcalf was injured during the play.</t>
  </si>
  <si>
    <t>(2:36) (Shotgun) 3-R.Wilson pass incomplete deep left to 19-P.Hart (22-H.Smith).</t>
  </si>
  <si>
    <t>(2:28) 25-A.Mattison left tackle to MIN 44 for 1 yard (52-D.Taylor).</t>
  </si>
  <si>
    <t>(2:13) 25-A.Mattison right end to MIN 45 for 1 yard (33-J.Adams).</t>
  </si>
  <si>
    <t>(2:08) (Shotgun) 8-K.Cousins pass short right to 18-J.Jefferson ran ob at SEA 44 for 11 yards.</t>
  </si>
  <si>
    <t>(2:04) 25-A.Mattison right end to SEA 46 for -2 yards (98-A.Robinson, 33-J.Adams).</t>
  </si>
  <si>
    <t>(1:59) 25-A.Mattison up the middle to SEA 44 for 2 yards (52-D.Taylor).</t>
  </si>
  <si>
    <t>(1:15) (Shotgun) 31-A.Abdullah up the middle to SEA 41 for 3 yards (54-B.Wagner; 98-A.Robinson).</t>
  </si>
  <si>
    <t>(:23) (Shotgun) 3-R.Wilson pass short right to 81-G.Everett ran ob at SEA 8 for 7 yards.</t>
  </si>
  <si>
    <t>(:19) (No Huddle, Shotgun) 3-R.Wilson pass short right to 81-G.Everett pushed ob at SEA 25 for 17 yards (21-B.Breeland).</t>
  </si>
  <si>
    <t>(:13) (No Huddle, Shotgun) 3-R.Wilson pass incomplete short left to 14-D.Metcalf.</t>
  </si>
  <si>
    <t>(:09) (No Huddle, Shotgun) 3-R.Wilson pass short right to 16-T.Lockett to SEA 40 for 15 yards (21-B.Breeland, 59-N.Vigil).</t>
  </si>
  <si>
    <t>(15:00) 7-L.Fournette up the middle to TB 26 for 1 yard (94-A.Robinson; 69-S.Joseph).</t>
  </si>
  <si>
    <t>(14:21) (Shotgun) 12-T.Brady pass short left to 84-C.Brate to TB 34 for 8 yards (11-D.Williams).</t>
  </si>
  <si>
    <t>(13:23) (Shotgun) 12-T.Brady pass incomplete short left to 18-T.Johnson.</t>
  </si>
  <si>
    <t>(13:10) (Shotgun) 9-M.Stafford pass incomplete deep left to 10-C.Kupp [45-D.White].</t>
  </si>
  <si>
    <t>(13:06) (Shotgun) 34-J.Funk left tackle to LA 48 for 6 yards (50-V.Vea).</t>
  </si>
  <si>
    <t>J.Funk</t>
  </si>
  <si>
    <t>(12:22) (Shotgun) 9-M.Stafford pass incomplete short middle to 12-V.Jefferson [58-S.Barrett].</t>
  </si>
  <si>
    <t>(12:11) 7-L.Fournette left tackle to TB 14 for 3 yards (94-A.Robinson).</t>
  </si>
  <si>
    <t>(11:34) (Shotgun) 12-T.Brady pass short left to 84-C.Brate to TB 19 for 5 yards (5-J.Ramsey).</t>
  </si>
  <si>
    <t>(10:58) (Shotgun) 12-T.Brady pass short left to 25-G.Bernard to TB 20 for 1 yard (58-J.Hollins).</t>
  </si>
  <si>
    <t>(10:04) (Shotgun) 25-S.Michel right end to LA 31 for 4 yards (50-V.Vea).</t>
  </si>
  <si>
    <t>(9:27) 9-M.Stafford pass short right to 2-R.Woods pushed ob at LA 38 for 7 yards (54-L.David).</t>
  </si>
  <si>
    <t>(8:53) (Shotgun) 9-M.Stafford pass incomplete deep middle to 10-C.Kupp.</t>
  </si>
  <si>
    <t>(8:49) (Shotgun) 9-M.Stafford pass incomplete short left to 2-R.Woods (9-J.Tryon).</t>
  </si>
  <si>
    <t>(8:45) (Shotgun) 9-M.Stafford pass incomplete deep middle to 1-D.Jackson (43-R.Cockrell).</t>
  </si>
  <si>
    <t>(8:27) 72-J.Wells reported in as eligible.  12-T.Brady pass short right to 7-L.Fournette to TB 30 for 15 yards (51-T.Reeder).</t>
  </si>
  <si>
    <t>(7:50) 12-T.Brady pass incomplete short left to 14-C.Godwin (99-A.Donald).</t>
  </si>
  <si>
    <t>(7:45) (Shotgun) 12-T.Brady pass short left to 14-C.Godwin pushed ob at TB 47 for 17 yards (33-N.Scott).</t>
  </si>
  <si>
    <t>(7:08) 12-T.Brady pass short middle to 7-L.Fournette to LA 49 for 4 yards (41-K.Young).</t>
  </si>
  <si>
    <t>(6:23) 7-L.Fournette up the middle to LA 48 for 1 yard (69-S.Joseph).</t>
  </si>
  <si>
    <t>(5:41) (Shotgun) 12-T.Brady pass incomplete deep left to 87-R.Gronkowski [69-S.Joseph].</t>
  </si>
  <si>
    <t>(5:27) 25-S.Michel up the middle to LA 5 for no gain (33-J.Whitehead).</t>
  </si>
  <si>
    <t>(4:49) (Shotgun) 9-M.Stafford pass short left to 25-S.Michel to LA 11 for 6 yards (96-S.McLendon).</t>
  </si>
  <si>
    <t>(4:00) (Shotgun) 9-M.Stafford pass short right to 89-T.Higbee to LA 23 for 12 yards (9-J.Tryon).</t>
  </si>
  <si>
    <t>(3:36) (No Huddle, Shotgun) 9-M.Stafford pass deep left to 10-C.Kupp ran ob at LA 45 for 22 yards. TB-35-J.Dean was injured during the play.</t>
  </si>
  <si>
    <t>(3:05) (Shotgun) 9-M.Stafford pass short left to 12-V.Jefferson pushed ob at TB 44 for 11 yards (30-D.Delaney).</t>
  </si>
  <si>
    <t>(2:28) (Shotgun) 9-M.Stafford pass short left to 89-T.Higbee to TB 39 for 5 yards (33-J.Whitehead). FUMBLES (33-J.Whitehead), recovered by LA-77-A.Whitworth at TB 39.</t>
  </si>
  <si>
    <t>(1:40) 25-S.Michel up the middle to TB 35 for 4 yards (45-D.White).</t>
  </si>
  <si>
    <t>(1:16) (No Huddle, Shotgun) 25-S.Michel up the middle to TB 31 for 4 yards (58-S.Barrett).</t>
  </si>
  <si>
    <t>(:32) (Shotgun) 9-M.Stafford pass incomplete deep left to 10-C.Kupp. PENALTY on TB-43-R.Cockrell, Defensive Holding, 5 yards, enforced at TB 31 - No Play.</t>
  </si>
  <si>
    <t>(:27) 25-S.Michel right tackle to TB 24 for 2 yards (98-A.Nelson; 24-C.Davis).</t>
  </si>
  <si>
    <t>(15:00) 25-S.Michel right tackle to TB 19 for 5 yards (33-J.Whitehead).</t>
  </si>
  <si>
    <t>(14:18) (Shotgun) 9-M.Stafford pass short middle to 2-R.Woods to TB 13 for 6 yards (31-A.Winfield).</t>
  </si>
  <si>
    <t>(13:50) (No Huddle, Shotgun) 9-M.Stafford pass short right to 89-T.Higbee pushed ob at TB 7 for 6 yards (54-L.David).</t>
  </si>
  <si>
    <t>(13:12) 25-S.Michel right tackle to TB 6 for 1 yard (45-D.White; 31-A.Winfield).</t>
  </si>
  <si>
    <t>(12:28) (Shotgun) 9-M.Stafford pass short right to 89-T.Higbee for 6 yards, TOUCHDOWN.</t>
  </si>
  <si>
    <t>(12:17) (Shotgun) 12-T.Brady pass short right to 10-S.Miller to TB 27 for 3 yards (41-K.Young).</t>
  </si>
  <si>
    <t>S.Miller</t>
  </si>
  <si>
    <t>(11:42) (Shotgun) 12-T.Brady pass incomplete deep right to 13-M.Evans.</t>
  </si>
  <si>
    <t>(11:36) (Shotgun) 12-T.Brady pass short right to 25-G.Bernard to TB 34 for 7 yards (41-K.Young). FUMBLES (41-K.Young), ball out of bounds at LA 34.</t>
  </si>
  <si>
    <t>(11:09) 27-R.Jones up the middle to TB 39 for 5 yards (69-S.Joseph, 99-A.Donald).</t>
  </si>
  <si>
    <t>(10:36) 27-R.Jones right end to TB 38 for -1 yards (41-K.Young, 54-L.Floyd).</t>
  </si>
  <si>
    <t>(9:55) (Shotgun) 12-T.Brady pass short left to 14-C.Godwin to TB 45 for 7 yards (11-D.Williams).</t>
  </si>
  <si>
    <t>(9:19) 12-T.Brady pass short right to 27-R.Jones to TB 48 for 3 yards (5-J.Ramsey). PENALTY on TB, Illegal Formation, 5 yards, enforced at TB 45 - No Play.</t>
  </si>
  <si>
    <t>(8:59) (Shotgun) 12-T.Brady pass short right to 1-J.Darden to TB 40 for no gain (5-J.Ramsey).</t>
  </si>
  <si>
    <t>J.Darden</t>
  </si>
  <si>
    <t>(8:24) (Shotgun) 12-T.Brady pass short right to 13-M.Evans pushed ob at LA 43 for 17 yards (11-D.Williams).</t>
  </si>
  <si>
    <t>(7:53) 27-R.Jones up the middle to LA 39 for 4 yards (91-G.Gaines; 5-J.Ramsey).</t>
  </si>
  <si>
    <t>(7:13) (Shotgun) 12-T.Brady pass short right to 14-C.Godwin pushed ob at LA 34 for 5 yards (5-J.Ramsey).</t>
  </si>
  <si>
    <t>(6:40) 27-R.Jones up the middle to LA 31 for 3 yards (94-A.Robinson).</t>
  </si>
  <si>
    <t>(6:09) 72-J.Wells reported in as eligible.  12-T.Brady pass short right to 87-R.Gronkowski pushed ob at LA 5 for 26 yards (4-J.Fuller).</t>
  </si>
  <si>
    <t>(5:27) 27-R.Jones right guard to LA 5 for no gain (54-L.Floyd; 94-A.Robinson).</t>
  </si>
  <si>
    <t>(4:53) (Shotgun) 12-T.Brady pass short middle to 25-G.Bernard to LA 2 for 3 yards (94-A.Robinson).</t>
  </si>
  <si>
    <t>(4:07) 14-C.Godwin right end for 2 yards, TOUCHDOWN.</t>
  </si>
  <si>
    <t>(4:03) (Shotgun) 9-M.Stafford pass short right to 10-C.Kupp to LA 34 for 9 yards (58-S.Barrett).</t>
  </si>
  <si>
    <t>(3:26) 25-S.Michel right guard to LA 38 for 4 yards (31-A.Winfield).</t>
  </si>
  <si>
    <t>(3:07) (Shotgun) 9-M.Stafford pass short left to 25-S.Michel to LA 40 for 2 yards (54-L.David, 45-D.White).</t>
  </si>
  <si>
    <t>(2:19) (Shotgun) 9-M.Stafford pass incomplete deep left to 1-D.Jackson. PENALTY on TB-54-L.David, Defensive Offside, 6 yards, enforced at LA 40 - No Play.</t>
  </si>
  <si>
    <t>(2:14) (Shotgun) 25-S.Michel up the middle to LA 44 for -2 yards (58-S.Barrett).</t>
  </si>
  <si>
    <t>(2:00) (Shotgun) 9-M.Stafford pass short right to 89-T.Higbee to TB 45 for 11 yards (31-A.Winfield).</t>
  </si>
  <si>
    <t>(1:37) (No Huddle, Shotgun) 9-M.Stafford pass incomplete deep left to 1-D.Jackson [50-V.Vea].</t>
  </si>
  <si>
    <t>(1:30) (Shotgun) 9-M.Stafford pass short middle to 12-V.Jefferson to TB 24 for 21 yards (45-D.White).</t>
  </si>
  <si>
    <t>(1:03) (No Huddle, Shotgun) 9-M.Stafford pass incomplete short left to 10-C.Kupp (43-R.Cockrell).</t>
  </si>
  <si>
    <t>(:59) (Shotgun) 9-M.Stafford pass short right to 10-C.Kupp pushed ob at TB 2 for 22 yards (30-D.Delaney).</t>
  </si>
  <si>
    <t>(:54) (Shotgun) 9-M.Stafford pass short left to 10-C.Kupp for 2 yards, TOUCHDOWN.</t>
  </si>
  <si>
    <t>(:51) (Shotgun) 12-T.Brady pass short middle to 14-C.Godwin to TB 45 for 20 yards (33-N.Scott). PENALTY on TB-87-R.Gronkowski, Offensive Pass Interference, 10 yards, enforced at TB 25 - No Play.</t>
  </si>
  <si>
    <t>(:45) (Shotgun) 12-T.Brady pass incomplete deep left to 13-M.Evans.</t>
  </si>
  <si>
    <t>(:40) (Shotgun) 12-T.Brady pass short left to 25-G.Bernard to TB 47 for 32 yards (5-J.Ramsey).</t>
  </si>
  <si>
    <t>(:31) (Shotgun) 12-T.Brady pass short middle to 13-M.Evans ran ob at LA 39 for 14 yards (22-D.Long).</t>
  </si>
  <si>
    <t>(:16) (Shotgun) 12-T.Brady pass short middle to 10-S.Miller to LA 37 for 8 yards (41-K.Young).</t>
  </si>
  <si>
    <t>(15:00) 25-S.Michel right tackle to LA 25 for no gain (58-S.Barrett; 93-N.Suh).</t>
  </si>
  <si>
    <t>(14:18) (Shotgun) 9-M.Stafford pass incomplete deep left to 2-R.Woods.</t>
  </si>
  <si>
    <t>(14:12) (Shotgun) 9-M.Stafford pass deep right to 1-D.Jackson for 75 yards, TOUCHDOWN.</t>
  </si>
  <si>
    <t>(14:02) (Shotgun) 12-T.Brady pass deep left to 13-M.Evans to TB 40 for 20 yards (11-D.Williams; 24-T.Rapp).</t>
  </si>
  <si>
    <t>(13:23) 7-L.Fournette left guard to TB 43 for 3 yards (94-A.Robinson; 41-K.Young).</t>
  </si>
  <si>
    <t>(12:45) (Shotgun) 12-T.Brady pass short middle to 87-R.Gronkowski to LA 42 for 15 yards (4-J.Fuller).</t>
  </si>
  <si>
    <t>(12:07) (Shotgun) 12-T.Brady pass short right to 13-M.Evans pushed ob at LA 31 for 11 yards (22-D.Long).</t>
  </si>
  <si>
    <t>(11:33) 12-T.Brady pass short right to 87-R.Gronkowski to LA 25 for 6 yards (52-T.Lewis). TB-87-R.Gronkowski was injured during the play.</t>
  </si>
  <si>
    <t>(11:14) (Shotgun) 12-T.Brady pass short right to 7-L.Fournette ran ob at LA 18 for 7 yards (52-T.Lewis).</t>
  </si>
  <si>
    <t>(10:44) 12-T.Brady pass short right to 84-C.Brate pushed ob at LA 1 for 17 yards (41-K.Young).</t>
  </si>
  <si>
    <t>(10:06) 12-T.Brady up the middle for 1 yard, TOUCHDOWN.</t>
  </si>
  <si>
    <t>(9:57) (Shotgun) 9-M.Stafford pass short right to 12-V.Jefferson to LA 25 for no gain (43-R.Cockrell).</t>
  </si>
  <si>
    <t>(9:14) (Shotgun) 9-M.Stafford pass incomplete short left to 25-S.Michel.</t>
  </si>
  <si>
    <t>(9:07) (Shotgun) 9-M.Stafford pass deep left to 2-R.Woods to LA 45 for 20 yards (30-D.Delaney).</t>
  </si>
  <si>
    <t>(8:43) (No Huddle, Shotgun) 9-M.Stafford pass incomplete deep right to 2-R.Woods.</t>
  </si>
  <si>
    <t>(8:36) (Shotgun) 9-M.Stafford pass short right to 1-D.Jackson to 50 for 5 yards (32-M.Edwards).</t>
  </si>
  <si>
    <t>(8:11) (No Huddle, Shotgun) 9-M.Stafford pass short right to 1-D.Jackson pushed ob at TB 10 for 40 yards (31-A.Winfield).</t>
  </si>
  <si>
    <t>(7:29) (Shotgun) 9-M.Stafford pass short right to 10-C.Kupp for 10 yards, TOUCHDOWN.</t>
  </si>
  <si>
    <t>(7:23) (Shotgun) 12-T.Brady pass short middle to 80-O.Howard to TB 36 for 11 yards (11-D.Williams).</t>
  </si>
  <si>
    <t>(6:49) (Shotgun) 12-T.Brady scrambles up the middle to TB 40 for 4 yards (54-L.Floyd).</t>
  </si>
  <si>
    <t>(5:08) (Shotgun) 12-T.Brady pass short left to 25-G.Bernard to TB 22 for -4 yards (99-A.Donald).</t>
  </si>
  <si>
    <t>(4:24) 25-S.Michel left tackle to TB 35 for 2 yards (93-N.Suh, 58-S.Barrett).</t>
  </si>
  <si>
    <t>(3:58) (No Huddle, Shotgun) 9-M.Stafford pass incomplete deep right to 12-V.Jefferson.</t>
  </si>
  <si>
    <t>(3:52) (Shotgun) 9-M.Stafford pass short right to 10-C.Kupp to TB 30 for 5 yards (32-M.Edwards).</t>
  </si>
  <si>
    <t>(3:09) (Shotgun) 12-T.Brady pass deep middle to 18-T.Johnson to TB 48 for 23 yards (24-T.Rapp).</t>
  </si>
  <si>
    <t>(2:39) (Shotgun) 12-T.Brady pass incomplete short right to 18-T.Johnson.</t>
  </si>
  <si>
    <t>(2:34) (Shotgun) 12-T.Brady pass short middle to 13-M.Evans to LA 39 for 13 yards (4-J.Fuller).</t>
  </si>
  <si>
    <t>(2:08) (Shotgun) 12-T.Brady pass deep left to 18-T.Johnson pushed ob at LA 8 for 31 yards (24-T.Rapp).</t>
  </si>
  <si>
    <t>(1:32) (Shotgun) 12-T.Brady pass incomplete short middle to 18-T.Johnson.</t>
  </si>
  <si>
    <t>(1:27) (Shotgun) 12-T.Brady pass incomplete short left to 87-R.Gronkowski.</t>
  </si>
  <si>
    <t>(1:14) 25-S.Michel right tackle to LA 36 for 11 yards (24-C.Davis).</t>
  </si>
  <si>
    <t>(:36) 25-S.Michel up the middle to LA 38 for 2 yards (56-R.Nunez-Roches; 92-W.Gholston).</t>
  </si>
  <si>
    <t>(15:00) 9-M.Stafford pass deep left to 10-C.Kupp pushed ob at TB 45 for 17 yards (30-D.Delaney).</t>
  </si>
  <si>
    <t>(14:16) (Shotgun) 9-M.Stafford pass short right to 10-C.Kupp to TB 39 for 6 yards (24-C.Davis).</t>
  </si>
  <si>
    <t>(13:32) 25-S.Michel right tackle to TB 36 for 3 yards (43-R.Cockrell).</t>
  </si>
  <si>
    <t>(13:08) (Shotgun) 25-S.Michel up the middle to TB 35 for 1 yard (45-D.White).</t>
  </si>
  <si>
    <t>(12:24) (Shotgun) 9-M.Stafford pass short left to 25-S.Michel to TB 31 for 4 yards (92-W.Gholston).</t>
  </si>
  <si>
    <t>(11:44) 25-S.Michel up the middle to TB 27 for 4 yards (45-D.White; 43-R.Cockrell).</t>
  </si>
  <si>
    <t>(11:00) 9-M.Stafford pass short left to 12-V.Jefferson pushed ob at TB 17 for 10 yards (54-L.David).</t>
  </si>
  <si>
    <t>(10:20) (Shotgun) 25-S.Michel up the middle to TB 16 for 1 yard (54-L.David).</t>
  </si>
  <si>
    <t>(9:33) (Shotgun) 2-R.Woods right tackle to TB 11 for 5 yards (9-J.Tryon).</t>
  </si>
  <si>
    <t>(8:55) (No Huddle, Shotgun) 9-M.Stafford pass short left to 10-C.Kupp pushed ob at TB 8 for 3 yards (45-D.White).</t>
  </si>
  <si>
    <t>(8:07) (Shotgun) 12-T.Brady pass deep right to 13-M.Evans ran ob at TB 40 for 17 yards (22-D.Long).</t>
  </si>
  <si>
    <t>(7:47) (No Huddle, Shotgun) 12-T.Brady pass incomplete deep right to 87-R.Gronkowski.</t>
  </si>
  <si>
    <t>(7:42) (Shotgun) 12-T.Brady pass incomplete short left to 10-S.Miller (24-T.Rapp).</t>
  </si>
  <si>
    <t>(7:37) (Shotgun) 12-T.Brady pass short left to 87-R.Gronkowski pushed ob at TB 48 for 8 yards (58-J.Hollins).</t>
  </si>
  <si>
    <t>(7:14) (Shotgun) 12-T.Brady pass incomplete short left to 25-G.Bernard.</t>
  </si>
  <si>
    <t>(7:10) 25-S.Michel left end to TB 33 for 15 yards (31-A.Winfield).</t>
  </si>
  <si>
    <t>(5:47) 25-S.Michel right tackle to TB 45 for no gain (54-L.David).</t>
  </si>
  <si>
    <t>(5:03) 25-S.Michel left end to TB 39 for 6 yards (32-M.Edwards).</t>
  </si>
  <si>
    <t>(4:50) (Shotgun) 12-T.Brady pass short right to 25-G.Bernard to TB 10 for -2 yards (41-K.Young).</t>
  </si>
  <si>
    <t>(4:23) (No Huddle, Shotgun) 12-T.Brady pass short middle to 14-C.Godwin to TB 21 for 11 yards (5-J.Ramsey).</t>
  </si>
  <si>
    <t>(3:53) (No Huddle, Shotgun) 12-T.Brady pass short left to 25-G.Bernard pushed ob at TB 29 for 8 yards (5-J.Ramsey).</t>
  </si>
  <si>
    <t>(3:48) (Shotgun) 12-T.Brady pass short right to 13-M.Evans to TB 34 for 5 yards (41-K.Young; 4-J.Fuller).</t>
  </si>
  <si>
    <t>(3:21) (No Huddle, Shotgun) 12-T.Brady pass short right to 84-C.Brate to TB 39 for 5 yards (24-T.Rapp).</t>
  </si>
  <si>
    <t>(3:01) (No Huddle, Shotgun) 12-T.Brady pass deep middle to 14-C.Godwin to LA 40 for 21 yards (33-N.Scott; 4-J.Fuller).</t>
  </si>
  <si>
    <t>(2:39) (No Huddle, Shotgun) 12-T.Brady pass incomplete deep left to 84-C.Brate [52-T.Lewis].</t>
  </si>
  <si>
    <t>(2:34) (Shotgun) 12-T.Brady pass short middle to 25-G.Bernard to LA 41 for -1 yards (91-G.Gaines).</t>
  </si>
  <si>
    <t>(2:13) (No Huddle, Shotgun) 12-T.Brady scrambles right end to LA 32 for 9 yards (5-J.Ramsey).</t>
  </si>
  <si>
    <t>(2:00) (Shotgun) 12-T.Brady pass short left to 14-C.Godwin to LA 19 for 13 yards (22-D.Long).</t>
  </si>
  <si>
    <t>(1:40) (Shotgun) 12-T.Brady pass short right to 18-T.Johnson to LA 16 for 9 yards (24-T.Rapp).</t>
  </si>
  <si>
    <t>(1:18) (No Huddle, Shotgun) 12-T.Brady pass short left to 13-M.Evans pushed ob at LA 7 for 9 yards (11-D.Williams).</t>
  </si>
  <si>
    <t>(1:14) (Shotgun) 12-T.Brady pass short middle to 25-G.Bernard for 7 yards, TOUCHDOWN. TB-25-G.Bernard was injured during the play.</t>
  </si>
  <si>
    <t>(1:07) 9-M.Stafford kneels to LA 48 for -1 yards.</t>
  </si>
  <si>
    <t>(:31) 9-M.Stafford kneels to LA 47 for -1 yards.</t>
  </si>
  <si>
    <t>(15:00) 26-D.Singletary left end to BUF 25 for no gain (90-M.Sweat, 53-J.Bostic).</t>
  </si>
  <si>
    <t>(14:20) (Shotgun) 17-Jos.Allen pass incomplete short left to 26-D.Singletary.</t>
  </si>
  <si>
    <t>(14:17) (Shotgun) 17-Jos.Allen pass deep right to 13-G.Davis to BUF 43 for 23 yards (53-J.Bostic; 29-K.Fuller).</t>
  </si>
  <si>
    <t>(13:31) (Shotgun) 17-Jos.Allen scrambles right end to BUF 47 for 4 yards (26-L.Collins).</t>
  </si>
  <si>
    <t>(12:46) (Shotgun) 17-Jos.Allen pass short right to 1-E.Sanders to WAS 42 for 11 yards (55-C.Holcomb).</t>
  </si>
  <si>
    <t>(12:06) 17-Jos.Allen pass short middle to 14-S.Diggs pushed ob at WAS 29 for 13 yards (26-L.Collins).</t>
  </si>
  <si>
    <t>(11:27) (Shotgun) 17-Jos.Allen pass short right to 89-T.Sweeney ran ob at WAS 28 for 1 yard.</t>
  </si>
  <si>
    <t>T.Sweeney</t>
  </si>
  <si>
    <t>(11:01) (Shotgun) 17-Jos.Allen pass deep right to 1-E.Sanders for 28 yards, TOUCHDOWN. Caught along sideline.</t>
  </si>
  <si>
    <t>(10:47) 41-J.McKissic right guard to WAS 29 for 8 yards (91-E.Oliver).</t>
  </si>
  <si>
    <t>(10:13) (Shotgun) 4-T.Heinicke pass short right to 17-T.McLaurin to WAS 29 for no gain (27-T.White).</t>
  </si>
  <si>
    <t>(9:31) (Shotgun) 4-T.Heinicke pass short right to 17-T.McLaurin pushed ob at WAS 45 for 16 yards (27-T.White). PENALTY on WAS-41-J.McKissic, Offensive Pass Interference, 10 yards, enforced at WAS 29 - No Play.</t>
  </si>
  <si>
    <t>(9:06) (Shotgun) 4-T.Heinicke pass short left to 82-L.Thomas to WAS 30 for 11 yards (49-T.Edmunds). Washington challenged the short of the line to gain ruling, and the play was Upheld. The ruling on the field stands. (Timeout #1.)</t>
  </si>
  <si>
    <t>(8:14) 17-Jos.Allen pass short right to 14-S.Diggs to BUF 27 for 3 yards (23-W.Jackson).</t>
  </si>
  <si>
    <t>(7:33) (Shotgun) 20-Z.Moss up the middle to BUF 33 for 6 yards (55-C.Holcomb, 26-L.Collins).</t>
  </si>
  <si>
    <t>(6:51) (Shotgun) 19-I.McKenzie right end to BUF 41 for 8 yards (31-K.Curl). Backward pass, caught at BUF 25.</t>
  </si>
  <si>
    <t>(6:10) (Shotgun) 17-Jos.Allen pass incomplete deep right to 14-S.Diggs [94-D.Payne].</t>
  </si>
  <si>
    <t>(6:04) 17-Jos.Allen pass short left to 20-Z.Moss pushed ob at BUF 48 for 7 yards (90-M.Sweat).</t>
  </si>
  <si>
    <t>(5:27) (Shotgun) 17-Jos.Allen pass short left to 1-E.Sanders to WAS 43 for 9 yards (25-B.St-Juste).</t>
  </si>
  <si>
    <t>(4:47) 17-Jos.Allen pass incomplete deep middle to 14-S.Diggs.</t>
  </si>
  <si>
    <t>(4:41) (Shotgun) 17-Jos.Allen pass short right to 11-C.Beasley to WAS 36 for 7 yards (29-K.Fuller).</t>
  </si>
  <si>
    <t>(4:01) (Shotgun) 17-Jos.Allen right tackle to WAS 35 for 1 yard (52-J.Davis, 25-B.St-Juste).</t>
  </si>
  <si>
    <t>(3:15) (Shotgun) 17-Jos.Allen pass short left to 26-D.Singletary to WAS 35 for no gain (52-J.Davis).</t>
  </si>
  <si>
    <t>(3:09) (Shotgun) 4-T.Heinicke pass incomplete deep left to 2-D.Brown.</t>
  </si>
  <si>
    <t>(3:03) 24-A.Gibson right guard to WAS 37 for 2 yards (58-M.Milano).</t>
  </si>
  <si>
    <t>(2:24) (Shotgun) 4-T.Heinicke pass short middle to 82-L.Thomas to BUF 46 for 17 yards (21-J.Poyer, 27-T.White). FUMBLES (27-T.White), RECOVERED by BUF-58-M.Milano at BUF 48.</t>
  </si>
  <si>
    <t>(2:11) (Shotgun) 26-D.Singletary left tackle to BUF 46 for -2 yards (26-L.Collins).</t>
  </si>
  <si>
    <t>(1:38) (Shotgun) 26-D.Singletary up the middle to 50 for 4 yards (26-L.Collins; 55-C.Holcomb).</t>
  </si>
  <si>
    <t>(:58) (Shotgun) 17-Jos.Allen pass incomplete deep left to 14-S.Diggs. PENALTY on WAS-23-W.Jackson, Defensive Pass Interference, 8 yards, enforced at 50 - No Play.</t>
  </si>
  <si>
    <t>(:53) (Shotgun) 17-Jos.Allen pass short left to 20-Z.Moss to WAS 25 for 17 yards (53-J.Bostic).</t>
  </si>
  <si>
    <t>(:11) (Shotgun) 20-Z.Moss right tackle to WAS 21 for 4 yards (25-B.St-Juste; 55-C.Holcomb).</t>
  </si>
  <si>
    <t>(15:00) 20-Z.Moss left end to WAS 13 for 8 yards (31-K.Curl; 94-D.Payne).</t>
  </si>
  <si>
    <t>(14:18) (Shotgun) 17-Jos.Allen pass short right to 11-C.Beasley to WAS 9 for 4 yards (29-K.Fuller).</t>
  </si>
  <si>
    <t>(13:42) (Shotgun) 20-Z.Moss right tackle to WAS 7 for 2 yards (94-D.Payne, 99-C.Young).</t>
  </si>
  <si>
    <t>(13:06) (Shotgun) 17-Jos.Allen pass short right to 20-Z.Moss for 7 yards, TOUCHDOWN.</t>
  </si>
  <si>
    <t>(12:59) 4-T.Heinicke pass short right to 17-T.McLaurin pushed ob at WAS 35 for 10 yards (23-M.Hyde).</t>
  </si>
  <si>
    <t>(12:27) (Shotgun) 24-A.Gibson left guard to WAS 39 for 4 yards (94-V.Butler).</t>
  </si>
  <si>
    <t>(11:48) (Shotgun) 4-T.Heinicke pass short left intended for 17-T.McLaurin INTERCEPTED by 21-J.Poyer [61-J.Zimmer] at WAS 43. 21-J.Poyer to WAS 17 for 26 yards (17-T.McLaurin).</t>
  </si>
  <si>
    <t>(11:37) 26-D.Singletary up the middle to WAS 14 for 3 yards (55-C.Holcomb; 31-K.Curl).</t>
  </si>
  <si>
    <t>(10:55) (Shotgun) 17-Jos.Allen pass incomplete short right to 11-C.Beasley (25-B.St-Juste). Pressure on QB: J.Davis.</t>
  </si>
  <si>
    <t>(10:48) (Shotgun) 17-Jos.Allen pass short right to 88-D.Knox for 14 yards, TOUCHDOWN.</t>
  </si>
  <si>
    <t>(10:42) 24-A.Gibson up the middle to WAS 27 for 2 yards (49-T.Edmunds).</t>
  </si>
  <si>
    <t>(10:06) (Shotgun) 4-T.Heinicke pass short right to 24-A.Gibson for 73 yards, TOUCHDOWN.</t>
  </si>
  <si>
    <t>(9:48) 11-C.Sims right end to BUF 17 for 7 yards (24-T.Johnson, 50-G.Rousseau).</t>
  </si>
  <si>
    <t>(9:14) 24-A.Gibson right end to BUF 18 for -1 yards (21-J.Poyer).</t>
  </si>
  <si>
    <t>(8:29) (Shotgun) 4-T.Heinicke pass short middle to 82-L.Thomas to BUF 4 for 14 yards (23-M.Hyde).</t>
  </si>
  <si>
    <t>(7:54) 4-T.Heinicke pass incomplete short right to 24-A.Gibson.</t>
  </si>
  <si>
    <t>(7:50) (Shotgun) 4-T.Heinicke scrambles right end for 4 yards, TOUCHDOWN.</t>
  </si>
  <si>
    <t>(7:39) (Shotgun) 17-Jos.Allen pass short middle to 11-C.Beasley to BUF 43 for 18 yards (52-J.Davis).</t>
  </si>
  <si>
    <t>(6:54) 26-D.Singletary right end pushed ob at BUF 47 for 4 yards (29-K.Fuller).</t>
  </si>
  <si>
    <t>(6:18) (Shotgun) 17-Jos.Allen pass short left to 11-C.Beasley to BUF 49 for 2 yards (20-B.McCain).</t>
  </si>
  <si>
    <t>(5:41) (Shotgun) 17-Jos.Allen pass incomplete short right to 88-D.Knox.</t>
  </si>
  <si>
    <t>(5:27) 4-T.Heinicke scrambles right end pushed ob at WAS 15 for 1 yard (50-G.Rousseau).</t>
  </si>
  <si>
    <t>(5:00) (Shotgun) 24-A.Gibson right end to WAS 14 for -1 yards (58-M.Milano).</t>
  </si>
  <si>
    <t>(4:19) (Shotgun) 4-T.Heinicke pass short middle to 13-A.Humphries to WAS 21 for 7 yards (49-T.Edmunds, 23-M.Hyde).</t>
  </si>
  <si>
    <t>(3:29) (Shotgun) 17-Jos.Allen pass deep left to 1-E.Sanders to WAS 17 for 41 yards (31-K.Curl) [94-D.Payne].</t>
  </si>
  <si>
    <t>(2:42) (Shotgun) 17-Jos.Allen pass short right to 11-C.Beasley pushed ob at WAS 10 for 7 yards (29-K.Fuller; 31-K.Curl).</t>
  </si>
  <si>
    <t>(2:10) (Shotgun) 20-Z.Moss left guard to WAS 7 for 3 yards (93-Jon.Allen; 53-J.Bostic).</t>
  </si>
  <si>
    <t>(2:00) 20-Z.Moss left guard to WAS 5 for 2 yards (93-Jon.Allen, 52-J.Davis).</t>
  </si>
  <si>
    <t>(1:55) (Shotgun) 17-Jos.Allen up the middle to WAS 3 for 2 yards (99-C.Young, 90-M.Sweat).</t>
  </si>
  <si>
    <t>(1:37) (Shotgun) 41-J.McKissic left guard to WAS 36 for 11 yards (58-M.Milano; 98-S.Lotulelei).</t>
  </si>
  <si>
    <t>(1:14) (No Huddle, Shotgun) 4-T.Heinicke pass short right intended for 82-L.Thomas INTERCEPTED by 24-T.Johnson at WAS 44. 24-T.Johnson to WAS 11 for 33 yards (4-T.Heinicke). WAS-75-B.Scherff was injured during the play.  Penalty on BUF-55-J.Hughes, Illegal Blindside Block, declined. Penalty on BUF-49-T.Edmunds, Defensive Holding, declined. PENALTY on BUF-24-T.Johnson, Illegal Contact, 5 yards, enforced at WAS 36 - No Play.</t>
  </si>
  <si>
    <t>(1:04) (Shotgun) 4-T.Heinicke pass short left to 41-J.McKissic to WAS 45 for 4 yards (23-M.Hyde).</t>
  </si>
  <si>
    <t>(:44) (No Huddle, Shotgun) 4-T.Heinicke pass incomplete short right to 13-A.Humphries (24-T.Johnson).</t>
  </si>
  <si>
    <t>(:39) (Shotgun) 4-T.Heinicke pass incomplete short middle to 13-A.Humphries (58-M.Milano).</t>
  </si>
  <si>
    <t>(:26) (Shotgun) 17-Jos.Allen pass short right to 14-S.Diggs pushed ob at BUF 33 for 13 yards (25-B.St-Juste).</t>
  </si>
  <si>
    <t>(:19) (Shotgun) 17-Jos.Allen pass deep right to 11-C.Beasley to WAS 45 for 22 yards (55-C.Holcomb).</t>
  </si>
  <si>
    <t>(:11) (Shotgun) 17-Jos.Allen pass short right to 14-S.Diggs pushed ob at WAS 34 for 11 yards (25-B.St-Juste).</t>
  </si>
  <si>
    <t>(:06) (Shotgun) 17-Jos.Allen pass short right to 88-D.Knox pushed ob at WAS 29 for 5 yards (55-C.Holcomb).</t>
  </si>
  <si>
    <t>(15:00) 4-T.Heinicke pass short right to 17-T.McLaurin pushed ob at BUF 45 for 15 yards (27-T.White).</t>
  </si>
  <si>
    <t>(14:30) (Shotgun) 41-J.McKissic left guard to BUF 41 for 4 yards (50-G.Rousseau).</t>
  </si>
  <si>
    <t>(13:57) 2-D.Brown left end to BUF 45 for -4 yards (23-M.Hyde, 49-T.Edmunds). End-around, handoff from T.Heinicke.</t>
  </si>
  <si>
    <t>(13:12) (Shotgun) 4-T.Heinicke pass incomplete short left to 17-T.McLaurin.</t>
  </si>
  <si>
    <t>(13:00) (Shotgun) 26-D.Singletary up the middle to BUF 7 for no gain (31-K.Curl).</t>
  </si>
  <si>
    <t>(12:30) (Shotgun) 17-Jos.Allen pass short middle to 11-C.Beasley to BUF 18 for 11 yards (29-K.Fuller).</t>
  </si>
  <si>
    <t>(12:02) (No Huddle, Shotgun) 17-Jos.Allen pass short left to 14-S.Diggs to BUF 27 for 9 yards (31-K.Curl).</t>
  </si>
  <si>
    <t>(11:30) (No Huddle) 26-D.Singletary left end to BUF 30 for 3 yards (99-C.Young).</t>
  </si>
  <si>
    <t>(10:59) (No Huddle, Shotgun) 17-Jos.Allen pass short right to 11-C.Beasley to BUF 35 for 5 yards (29-K.Fuller).</t>
  </si>
  <si>
    <t>(10:29) (No Huddle, Shotgun) 26-D.Singletary right end to BUF 35 for no gain (93-Jon.Allen).</t>
  </si>
  <si>
    <t>(9:55) (No Huddle, Shotgun) 17-Jos.Allen pass short left to 11-C.Beasley to BUF 41 for 6 yards (29-K.Fuller).</t>
  </si>
  <si>
    <t>(9:21) (No Huddle, Shotgun) 17-Jos.Allen pass short left to 14-S.Diggs to WAS 46 for 13 yards (25-B.St-Juste).</t>
  </si>
  <si>
    <t>(8:49) (No Huddle) 26-D.Singletary left tackle to WAS 39 for 7 yards (55-C.Holcomb).</t>
  </si>
  <si>
    <t>(8:18) (No Huddle, Shotgun) 17-Jos.Allen pass incomplete deep left to 14-S.Diggs.</t>
  </si>
  <si>
    <t>(8:13) (Shotgun) 17-Jos.Allen pass short right to 11-C.Beasley to WAS 29 for 10 yards (55-C.Holcomb; 29-K.Fuller) [31-K.Curl].</t>
  </si>
  <si>
    <t>(7:41) (No Huddle, Shotgun) 17-Jos.Allen pass short middle to 88-D.Knox to WAS 18 for 11 yards (20-B.McCain).</t>
  </si>
  <si>
    <t>(6:50) (Shotgun) 20-Z.Moss right end pushed ob at WAS 17 for 6 yards (25-B.St-Juste).</t>
  </si>
  <si>
    <t>(6:16) (Shotgun) 17-Jos.Allen pass short left to 11-C.Beasley to WAS 11 for 6 yards (29-K.Fuller).</t>
  </si>
  <si>
    <t>(5:48) (No Huddle, Shotgun) 20-Z.Moss up the middle to WAS 6 for 5 yards (52-J.Davis).</t>
  </si>
  <si>
    <t>(5:19) (No Huddle) 20-Z.Moss left guard to WAS 5 for 1 yard (55-C.Holcomb).</t>
  </si>
  <si>
    <t>(4:47) (No Huddle, Shotgun) 17-Jos.Allen pass short left to 1-E.Sanders for 5 yards, TOUCHDOWN.</t>
  </si>
  <si>
    <t>(Pass formation) TWO-POINT CONVERSION ATTEMPT. 17-Jos.Allen pass to 1-E.Sanders is incomplete. ATTEMPT FAILS. Pass broken up by B.St-Juste at goal line (right side).</t>
  </si>
  <si>
    <t>(4:37) (Shotgun) 24-A.Gibson left end pushed ob at WAS 18 for 7 yards (21-J.Poyer). PENALTY on WAS-82-L.Thomas, Offensive Holding, 5 yards, enforced at WAS 11 - No Play.</t>
  </si>
  <si>
    <t>(4:18) (Shotgun) 24-A.Gibson right tackle to WAS 13 for 7 yards (39-L.Wallace).</t>
  </si>
  <si>
    <t>(3:40) (Shotgun) 4-T.Heinicke right end to WAS 14 for 1 yard. 4-T.Heinicke pass deep right to 82-L.Thomas to WAS 36 for 22 yards (23-M.Hyde). PENALTY on WAS-4-T.Heinicke, Illegal Forward Pass, 5 yards, enforced at WAS 14.</t>
  </si>
  <si>
    <t>(3:14) (Shotgun) 4-T.Heinicke pass deep right intended for 13-A.Humphries INTERCEPTED by 23-M.Hyde at WAS 28. 23-M.Hyde to WAS 17 for 11 yards (4-T.Heinicke).</t>
  </si>
  <si>
    <t>(3:04) 17-Jos.Allen pass incomplete deep left to 41-R.Gilliam.</t>
  </si>
  <si>
    <t>(2:58) (Shotgun) 26-D.Singletary up the middle to WAS 11 for 6 yards (53-J.Bostic).</t>
  </si>
  <si>
    <t>(2:19) (Shotgun) 17-Jos.Allen pass incomplete short middle to 11-C.Beasley [93-Jon.Allen].</t>
  </si>
  <si>
    <t>(2:11) (Shotgun) 24-A.Gibson up the middle to WAS 28 for 3 yards (50-G.Rousseau).</t>
  </si>
  <si>
    <t>(1:05) (Shotgun) 4-T.Heinicke pass incomplete short left to 2-D.Brown.</t>
  </si>
  <si>
    <t>(:48) (Shotgun) 17-Jos.Allen pass incomplete deep middle to 1-E.Sanders.</t>
  </si>
  <si>
    <t>(:45) 20-Z.Moss right guard to BUF 38 for 9 yards (52-J.Davis, 26-L.Collins).</t>
  </si>
  <si>
    <t>(15:00) (Shotgun) 17-Jos.Allen pass incomplete short right to 14-S.Diggs (23-W.Jackson) [99-C.Young].</t>
  </si>
  <si>
    <t>(14:39) 24-A.Gibson up the middle to WAS 3 for 1 yard (91-E.Oliver).</t>
  </si>
  <si>
    <t>(13:57) (Shotgun) 4-T.Heinicke pass incomplete short left to 11-C.Sims.</t>
  </si>
  <si>
    <t>(13:52) (Shotgun) 4-T.Heinicke pass short middle to 41-J.McKissic to WAS 14 for 11 yards (49-T.Edmunds).</t>
  </si>
  <si>
    <t>(13:14) (Shotgun) 4-T.Heinicke scrambles up the middle to WAS 21 for 7 yards (49-T.Edmunds).</t>
  </si>
  <si>
    <t>(12:40) (Shotgun) 4-T.Heinicke pass short middle to 4-T.Heinicke to WAS 19 for -2 yards (49-T.Edmunds). Pass batted at line by T.Edmunds, then caught by QB.</t>
  </si>
  <si>
    <t>(12:09) (Shotgun) 4-T.Heinicke scrambles left guard to WAS 23 for 4 yards (58-M.Milano). Measurement = fourth down.</t>
  </si>
  <si>
    <t>(11:41) 4-T.Heinicke up the middle to WAS 23 for no gain (58-M.Milano).</t>
  </si>
  <si>
    <t>(11:37) One-yard difference on change of possession. 17-Jos.Allen pass short middle to 88-D.Knox to WAS 3 for 19 yards (31-K.Curl).</t>
  </si>
  <si>
    <t>(11:06) 26-D.Singletary right guard to WAS 2 for 1 yard (55-C.Holcomb, 53-J.Bostic).</t>
  </si>
  <si>
    <t>(10:36) (Shotgun) 17-Jos.Allen scrambles right tackle for 2 yards, TOUCHDOWN.</t>
  </si>
  <si>
    <t>(10:29) 24-A.Gibson left end to WAS 32 for 7 yards (24-T.Johnson).</t>
  </si>
  <si>
    <t>(9:54) 24-A.Gibson left end to WAS 38 for 6 yards (98-S.Lotulelei).</t>
  </si>
  <si>
    <t>(9:13) (Shotgun) 4-T.Heinicke Aborted. 73-C.Roullier FUMBLES at WAS 35, recovered by WAS-4-T.Heinicke at WAS 35.</t>
  </si>
  <si>
    <t>C.Roullier</t>
  </si>
  <si>
    <t>(8:33) (Shotgun) 4-T.Heinicke pass short right to 11-C.Sims to 50 for 15 yards (39-L.Wallace).</t>
  </si>
  <si>
    <t>(8:02) (Shotgun) 24-A.Gibson left guard to BUF 49 for 1 yard (24-T.Johnson).</t>
  </si>
  <si>
    <t>(7:29) (Shotgun) 4-T.Heinicke pass incomplete short right to 24-A.Gibson (98-S.Lotulelei). Pass tipped at line. PENALTY on BUF-21-J.Poyer, Illegal Contact, 5 yards, enforced at BUF 49 - No Play.</t>
  </si>
  <si>
    <t>(7:23) (Shotgun) 4-T.Heinicke pass short left to 17-T.McLaurin to BUF 7 for 37 yards (58-M.Milano, 24-T.Johnson).</t>
  </si>
  <si>
    <t>(7:01) (Shotgun) 4-T.Heinicke pass incomplete short left to 17-T.McLaurin (23-M.Hyde) [58-M.Milano].</t>
  </si>
  <si>
    <t>(6:51) (Shotgun) 24-A.Gibson left guard to BUF 7 for no gain (57-A.Epenesa; 61-J.Zimmer).</t>
  </si>
  <si>
    <t>(6:14) (Shotgun) 4-T.Heinicke scrambles right end pushed ob at BUF 2 for 5 yards (46-J.Johnson).</t>
  </si>
  <si>
    <t>(5:27) (Shotgun) 4-T.Heinicke pass short left to 82-L.Thomas for 2 yards, TOUCHDOWN.</t>
  </si>
  <si>
    <t>(5:21) M.Trubisky in at QB. 20-Z.Moss left guard to BUF 33 for 8 yards (26-L.Collins, 31-K.Curl).</t>
  </si>
  <si>
    <t>(4:40) 20-Z.Moss left end to BUF 40 for 7 yards (55-C.Holcomb).</t>
  </si>
  <si>
    <t>(3:53) 20-Z.Moss up the middle to BUF 39 for -1 yards (55-C.Holcomb).</t>
  </si>
  <si>
    <t>(3:14) (Shotgun) 10-M.Trubisky pass short right to 89-T.Sweeney to BUF 40 for 1 yard (26-L.Collins).</t>
  </si>
  <si>
    <t>(2:30) (Shotgun) 10-M.Trubisky scrambles right end to WAS 38 for 22 yards (55-C.Holcomb).</t>
  </si>
  <si>
    <t>(2:00) 10-M.Trubisky kneels to WAS 39 for -1 yards.</t>
  </si>
  <si>
    <t>(1:19) 10-M.Trubisky kneels to WAS 40 for -1 yards.</t>
  </si>
  <si>
    <t>(:37) 10-M.Trubisky kneels to WAS 41 for -1 yards.</t>
  </si>
  <si>
    <t>O.BECKHAM, CLE</t>
  </si>
  <si>
    <t>T.TREMBLE, CAR</t>
  </si>
  <si>
    <t>W.FULLER, MIA</t>
  </si>
  <si>
    <t>E.ENGRAM, NYG</t>
  </si>
  <si>
    <t>Rushes</t>
  </si>
  <si>
    <t>DeSean Jackson</t>
  </si>
  <si>
    <t>Zach Ertz</t>
  </si>
  <si>
    <t>Marquez Valdes-Scantling Q</t>
  </si>
  <si>
    <t>Odell Beckham Jr.</t>
  </si>
  <si>
    <t>Javonte Williams</t>
  </si>
  <si>
    <t>Anthony Miller</t>
  </si>
  <si>
    <t>Trey Sermon</t>
  </si>
  <si>
    <t>Tommy Tremble</t>
  </si>
  <si>
    <t>Collin Johnson</t>
  </si>
  <si>
    <t>Laviska Shenault Jr.</t>
  </si>
  <si>
    <t>Greg Ward</t>
  </si>
  <si>
    <t>William Fuller V</t>
  </si>
  <si>
    <t>Mohamed Sanu Sr.</t>
  </si>
  <si>
    <t>Ray-Ray McCloud</t>
  </si>
  <si>
    <t>Christian McCaffrey O</t>
  </si>
  <si>
    <t>Amari Cooper</t>
  </si>
  <si>
    <t>Darren Fells</t>
  </si>
  <si>
    <t>JuJu Smith-Schuster Q</t>
  </si>
  <si>
    <t>Allen Lazard</t>
  </si>
  <si>
    <t>Brandon Bolden</t>
  </si>
  <si>
    <t>Elijah Moore Q</t>
  </si>
  <si>
    <t>Keelan Cole</t>
  </si>
  <si>
    <t>James Washington</t>
  </si>
  <si>
    <t>Will Dissly</t>
  </si>
  <si>
    <t>James Proche II</t>
  </si>
  <si>
    <t>KJ Hamler O</t>
  </si>
  <si>
    <t>Cody White</t>
  </si>
  <si>
    <t>Sterling Shepard Q</t>
  </si>
  <si>
    <t>Kadarius Toney</t>
  </si>
  <si>
    <t>Alex Erickson</t>
  </si>
  <si>
    <t>Royce Freeman</t>
  </si>
  <si>
    <t>Jacob Hollister</t>
  </si>
  <si>
    <t>Gabriel Davis</t>
  </si>
  <si>
    <t>Cam Sims</t>
  </si>
  <si>
    <t>Tyler Kroft Q</t>
  </si>
  <si>
    <t>Scotty Miller</t>
  </si>
  <si>
    <t>Mike Thomas</t>
  </si>
  <si>
    <t>Donald Parham Jr.</t>
  </si>
  <si>
    <t>Parris Campbell</t>
  </si>
  <si>
    <t>Kenny Stills</t>
  </si>
  <si>
    <t>Zay Jones</t>
  </si>
  <si>
    <t>Boston Scott</t>
  </si>
  <si>
    <t>Ameer Abdullah</t>
  </si>
  <si>
    <t>Auden Tate</t>
  </si>
  <si>
    <t>Cameron Batson</t>
  </si>
  <si>
    <t>Tommy Sweeney</t>
  </si>
  <si>
    <t>Evan Engram</t>
  </si>
  <si>
    <t>KhaDarel Hodge</t>
  </si>
  <si>
    <t>Noah Brown</t>
  </si>
  <si>
    <t>Darius Slayton Q</t>
  </si>
  <si>
    <t>Samaje Perine</t>
  </si>
  <si>
    <t>Penny Hart</t>
  </si>
  <si>
    <t>Rex Burkhead</t>
  </si>
  <si>
    <t>Noah Gray</t>
  </si>
  <si>
    <t>Josiah Deguara</t>
  </si>
  <si>
    <t>Jaelon Darden</t>
  </si>
  <si>
    <t>D'Ernest Johnson</t>
  </si>
  <si>
    <t>Damarea Crockett</t>
  </si>
  <si>
    <t>Diontae Spencer</t>
  </si>
  <si>
    <t>James White O</t>
  </si>
  <si>
    <t>Jake Funk</t>
  </si>
  <si>
    <t>Gary Brightwell</t>
  </si>
  <si>
    <t>A.J. Brown Q</t>
  </si>
  <si>
    <t>Mekhi Sargent</t>
  </si>
  <si>
    <t>Colin Thompson</t>
  </si>
  <si>
    <t>Chris Moore</t>
  </si>
  <si>
    <t>Pharaoh Brown</t>
  </si>
  <si>
    <t>Antony Auclair</t>
  </si>
  <si>
    <t>Scottie Phillips</t>
  </si>
  <si>
    <t>Jimmy Graham</t>
  </si>
  <si>
    <t>Jesse James</t>
  </si>
  <si>
    <t>Damiere Byrd</t>
  </si>
  <si>
    <t>J.P. Holtz</t>
  </si>
  <si>
    <t>Nsimba Webster</t>
  </si>
  <si>
    <t>Khalil Herbert</t>
  </si>
  <si>
    <t>Jordan Franks</t>
  </si>
  <si>
    <t>Anthony Schwartz</t>
  </si>
  <si>
    <t>Taiwan Jones</t>
  </si>
  <si>
    <t>Jake Kumerow</t>
  </si>
  <si>
    <t>Jaret Patterson</t>
  </si>
  <si>
    <t>Dax Milne</t>
  </si>
  <si>
    <t>John Bates</t>
  </si>
  <si>
    <t>Eric Tomlinson</t>
  </si>
  <si>
    <t>Tylan Wallace</t>
  </si>
  <si>
    <t>Godwin Igwebuike</t>
  </si>
  <si>
    <t>Demetrius Harris</t>
  </si>
  <si>
    <t>Darrell Daniels</t>
  </si>
  <si>
    <t>Antoine Wesley</t>
  </si>
  <si>
    <t>Jonathan Ward</t>
  </si>
  <si>
    <t>Phillip Dorsett II</t>
  </si>
  <si>
    <t>Chris Manhertz</t>
  </si>
  <si>
    <t>Jamal Agnew</t>
  </si>
  <si>
    <t>Dare Ogunbowale</t>
  </si>
  <si>
    <t>Tyron Johnson</t>
  </si>
  <si>
    <t>Stanley Morgan</t>
  </si>
  <si>
    <t>Drew Sample</t>
  </si>
  <si>
    <t>Trenton Irwin</t>
  </si>
  <si>
    <t>Mitchell Wilcox</t>
  </si>
  <si>
    <t>Eric Ebron</t>
  </si>
  <si>
    <t>Kalen Ballage</t>
  </si>
  <si>
    <t>Zach Gentry</t>
  </si>
  <si>
    <t>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</si>
</sst>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Gotham Book"/>
    </font>
    <font>
      <b/>
      <sz val="11"/>
      <color rgb="FFFFFFFF"/>
      <name val="Gotham Book"/>
    </font>
    <font>
      <u/>
      <sz val="11"/>
      <color theme="10"/>
      <name val="Calibri"/>
      <family val="2"/>
      <scheme val="minor"/>
    </font>
    <font>
      <sz val="11"/>
      <color rgb="FF444444"/>
      <name val="Gotham Book"/>
    </font>
    <font>
      <sz val="11"/>
      <color theme="4" tint="-0.499984740745262"/>
      <name val="Calibri"/>
      <family val="2"/>
      <scheme val="minor"/>
    </font>
    <font>
      <b/>
      <sz val="28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</fonts>
  <fills count="4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 tint="-0.499984740745262"/>
        <bgColor theme="4" tint="0.79998168889431442"/>
      </patternFill>
    </fill>
    <fill>
      <patternFill patternType="solid">
        <fgColor rgb="FFF8F9F9"/>
        <bgColor indexed="64"/>
      </patternFill>
    </fill>
    <fill>
      <patternFill patternType="solid">
        <fgColor rgb="FF6AC259"/>
        <bgColor indexed="64"/>
      </patternFill>
    </fill>
    <fill>
      <patternFill patternType="solid">
        <fgColor rgb="FF68BD58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5DA94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1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5DA94F"/>
      </left>
      <right style="medium">
        <color rgb="FF5DA94F"/>
      </right>
      <top/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/>
      <right style="medium">
        <color rgb="FF000000"/>
      </right>
      <top/>
      <bottom/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1" fillId="0" borderId="0" applyNumberFormat="0" applyFill="0" applyBorder="0" applyAlignment="0" applyProtection="0"/>
  </cellStyleXfs>
  <cellXfs count="42">
    <xf numFmtId="0" fontId="0" fillId="0" borderId="0" xfId="0"/>
    <xf numFmtId="1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33" borderId="0" xfId="0" applyFill="1"/>
    <xf numFmtId="2" fontId="0" fillId="0" borderId="0" xfId="0" applyNumberFormat="1"/>
    <xf numFmtId="164" fontId="16" fillId="0" borderId="10" xfId="0" applyNumberFormat="1" applyFont="1" applyBorder="1"/>
    <xf numFmtId="0" fontId="19" fillId="0" borderId="0" xfId="0" applyFont="1" applyAlignment="1">
      <alignment horizontal="center" vertical="center" wrapText="1"/>
    </xf>
    <xf numFmtId="0" fontId="19" fillId="36" borderId="0" xfId="0" applyFont="1" applyFill="1" applyAlignment="1">
      <alignment horizontal="center" vertical="center" wrapText="1"/>
    </xf>
    <xf numFmtId="0" fontId="21" fillId="0" borderId="0" xfId="42" applyAlignment="1">
      <alignment horizontal="center" vertical="center" wrapText="1"/>
    </xf>
    <xf numFmtId="0" fontId="20" fillId="37" borderId="11" xfId="0" applyFont="1" applyFill="1" applyBorder="1" applyAlignment="1">
      <alignment horizontal="center" vertical="center" wrapText="1"/>
    </xf>
    <xf numFmtId="0" fontId="21" fillId="36" borderId="0" xfId="42" applyFill="1" applyAlignment="1">
      <alignment horizontal="center" vertical="center" wrapText="1"/>
    </xf>
    <xf numFmtId="0" fontId="20" fillId="38" borderId="11" xfId="0" applyFont="1" applyFill="1" applyBorder="1" applyAlignment="1">
      <alignment horizontal="center" vertical="center" wrapText="1"/>
    </xf>
    <xf numFmtId="0" fontId="20" fillId="37" borderId="0" xfId="0" applyFont="1" applyFill="1" applyBorder="1" applyAlignment="1">
      <alignment horizontal="center" vertical="center" wrapText="1"/>
    </xf>
    <xf numFmtId="0" fontId="0" fillId="0" borderId="0" xfId="0" applyFill="1"/>
    <xf numFmtId="164" fontId="0" fillId="0" borderId="0" xfId="0" applyNumberFormat="1"/>
    <xf numFmtId="0" fontId="21" fillId="0" borderId="12" xfId="42" applyBorder="1" applyAlignment="1">
      <alignment horizontal="left" vertical="center" wrapText="1"/>
    </xf>
    <xf numFmtId="0" fontId="21" fillId="36" borderId="12" xfId="42" applyFill="1" applyBorder="1" applyAlignment="1">
      <alignment horizontal="left" vertical="center" wrapText="1"/>
    </xf>
    <xf numFmtId="164" fontId="13" fillId="35" borderId="0" xfId="0" applyNumberFormat="1" applyFont="1" applyFill="1"/>
    <xf numFmtId="164" fontId="13" fillId="35" borderId="0" xfId="0" applyNumberFormat="1" applyFont="1" applyFill="1" applyBorder="1"/>
    <xf numFmtId="1" fontId="0" fillId="33" borderId="0" xfId="0" applyNumberFormat="1" applyFill="1"/>
    <xf numFmtId="0" fontId="19" fillId="39" borderId="0" xfId="0" applyFont="1" applyFill="1" applyAlignment="1">
      <alignment horizontal="center" vertical="center" wrapText="1"/>
    </xf>
    <xf numFmtId="0" fontId="21" fillId="39" borderId="0" xfId="42" applyFill="1" applyAlignment="1">
      <alignment horizontal="center" vertical="center" wrapText="1"/>
    </xf>
    <xf numFmtId="0" fontId="20" fillId="40" borderId="11" xfId="0" applyFont="1" applyFill="1" applyBorder="1" applyAlignment="1">
      <alignment horizontal="center" vertical="center" wrapText="1"/>
    </xf>
    <xf numFmtId="0" fontId="16" fillId="0" borderId="10" xfId="0" applyFont="1" applyBorder="1" applyAlignment="1">
      <alignment horizontal="left"/>
    </xf>
    <xf numFmtId="164" fontId="16" fillId="34" borderId="0" xfId="0" applyNumberFormat="1" applyFont="1" applyFill="1"/>
    <xf numFmtId="0" fontId="0" fillId="34" borderId="0" xfId="0" applyFill="1"/>
    <xf numFmtId="1" fontId="0" fillId="41" borderId="0" xfId="0" applyNumberFormat="1" applyFill="1"/>
    <xf numFmtId="0" fontId="16" fillId="42" borderId="0" xfId="0" applyFont="1" applyFill="1"/>
    <xf numFmtId="0" fontId="16" fillId="42" borderId="13" xfId="0" applyFont="1" applyFill="1" applyBorder="1"/>
    <xf numFmtId="0" fontId="16" fillId="42" borderId="14" xfId="0" applyFont="1" applyFill="1" applyBorder="1" applyAlignment="1">
      <alignment horizontal="left"/>
    </xf>
    <xf numFmtId="164" fontId="16" fillId="42" borderId="14" xfId="0" applyNumberFormat="1" applyFont="1" applyFill="1" applyBorder="1"/>
    <xf numFmtId="0" fontId="16" fillId="42" borderId="14" xfId="0" applyNumberFormat="1" applyFont="1" applyFill="1" applyBorder="1"/>
    <xf numFmtId="0" fontId="19" fillId="0" borderId="15" xfId="0" applyFont="1" applyBorder="1" applyAlignment="1">
      <alignment horizontal="center" vertical="center" wrapText="1"/>
    </xf>
    <xf numFmtId="0" fontId="19" fillId="36" borderId="15" xfId="0" applyFont="1" applyFill="1" applyBorder="1" applyAlignment="1">
      <alignment horizontal="center" vertical="center" wrapText="1"/>
    </xf>
    <xf numFmtId="0" fontId="22" fillId="36" borderId="15" xfId="0" applyFont="1" applyFill="1" applyBorder="1" applyAlignment="1">
      <alignment horizontal="center" vertical="center" wrapText="1"/>
    </xf>
    <xf numFmtId="0" fontId="23" fillId="34" borderId="0" xfId="0" applyFont="1" applyFill="1"/>
    <xf numFmtId="0" fontId="24" fillId="34" borderId="0" xfId="0" applyFont="1" applyFill="1"/>
    <xf numFmtId="0" fontId="13" fillId="34" borderId="0" xfId="0" applyFont="1" applyFill="1"/>
    <xf numFmtId="0" fontId="16" fillId="0" borderId="10" xfId="0" applyNumberFormat="1" applyFont="1" applyBorder="1"/>
    <xf numFmtId="0" fontId="25" fillId="34" borderId="0" xfId="0" applyFont="1" applyFill="1"/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2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538761</xdr:colOff>
      <xdr:row>2</xdr:row>
      <xdr:rowOff>19515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30D600F-4E0E-485F-8788-95D8EA11D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7727" y="171449"/>
          <a:ext cx="3261517" cy="930198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ackson Barrett" refreshedDate="44467.65780173611" createdVersion="7" refreshedVersion="7" minRefreshableVersion="3" recordCount="5837" xr:uid="{6DB86A94-0F14-415B-964C-13B28D285DD8}">
  <cacheSource type="worksheet">
    <worksheetSource ref="B1:V5838" sheet="Raw Data"/>
  </cacheSource>
  <cacheFields count="21">
    <cacheField name="week" numFmtId="1">
      <sharedItems containsSemiMixedTypes="0" containsString="0" containsNumber="1" containsInteger="1" minValue="1" maxValue="3" count="3">
        <n v="2"/>
        <n v="1"/>
        <n v="3"/>
      </sharedItems>
    </cacheField>
    <cacheField name="posteam" numFmtId="1">
      <sharedItems/>
    </cacheField>
    <cacheField name="defteam" numFmtId="1">
      <sharedItems/>
    </cacheField>
    <cacheField name="yardline_100" numFmtId="1">
      <sharedItems containsSemiMixedTypes="0" containsString="0" containsNumber="1" containsInteger="1" minValue="1" maxValue="99"/>
    </cacheField>
    <cacheField name="yard_line_fixed" numFmtId="1">
      <sharedItems containsSemiMixedTypes="0" containsString="0" containsNumber="1" containsInteger="1" minValue="1" maxValue="99"/>
    </cacheField>
    <cacheField name="desc" numFmtId="1">
      <sharedItems longText="1"/>
    </cacheField>
    <cacheField name="play_type" numFmtId="1">
      <sharedItems/>
    </cacheField>
    <cacheField name="rush" numFmtId="1">
      <sharedItems containsSemiMixedTypes="0" containsString="0" containsNumber="1" containsInteger="1" minValue="0" maxValue="1"/>
    </cacheField>
    <cacheField name="pass" numFmtId="1">
      <sharedItems containsSemiMixedTypes="0" containsString="0" containsNumber="1" containsInteger="1" minValue="0" maxValue="1"/>
    </cacheField>
    <cacheField name="two_point_attempt" numFmtId="1">
      <sharedItems containsMixedTypes="1" containsNumber="1" containsInteger="1" minValue="0" maxValue="1"/>
    </cacheField>
    <cacheField name="two_point_conversion_prob" numFmtId="1">
      <sharedItems containsSemiMixedTypes="0" containsString="0" containsNumber="1" minValue="0" maxValue="0.47349999999999998"/>
    </cacheField>
    <cacheField name="fantasy" numFmtId="1">
      <sharedItems/>
    </cacheField>
    <cacheField name="air_yards" numFmtId="1">
      <sharedItems containsMixedTypes="1" containsNumber="1" containsInteger="1" minValue="-12" maxValue="57"/>
    </cacheField>
    <cacheField name="air_yards_add" numFmtId="1">
      <sharedItems containsSemiMixedTypes="0" containsString="0" containsNumber="1" containsInteger="1" minValue="-12" maxValue="57"/>
    </cacheField>
    <cacheField name="rushes" numFmtId="1">
      <sharedItems containsSemiMixedTypes="0" containsString="0" containsNumber="1" containsInteger="1" minValue="0" maxValue="1"/>
    </cacheField>
    <cacheField name="targets" numFmtId="1">
      <sharedItems containsSemiMixedTypes="0" containsString="0" containsNumber="1" containsInteger="1" minValue="0" maxValue="1"/>
    </cacheField>
    <cacheField name="Expected Fantasy Points Rushing" numFmtId="0">
      <sharedItems containsSemiMixedTypes="0" containsString="0" containsNumber="1" minValue="0" maxValue="3.3"/>
    </cacheField>
    <cacheField name="Expected Fantasy Points by Spot on the Field Receiving" numFmtId="0">
      <sharedItems containsSemiMixedTypes="0" containsString="0" containsNumber="1" minValue="0" maxValue="4"/>
    </cacheField>
    <cacheField name="Expected Fantasy Points by aDOT" numFmtId="2">
      <sharedItems containsSemiMixedTypes="0" containsString="0" containsNumber="1" minValue="0" maxValue="2.5975000000000001"/>
    </cacheField>
    <cacheField name="Total Expected Fantasy Points" numFmtId="2">
      <sharedItems containsSemiMixedTypes="0" containsString="0" containsNumber="1" minValue="0" maxValue="4.2469999999999999"/>
    </cacheField>
    <cacheField name="Name" numFmtId="0">
      <sharedItems count="407">
        <s v="J.JEFFERSON, MIN"/>
        <s v="R.WOODS, LA"/>
        <s v="A.COOPER, DAL"/>
        <s v="J.FORTSON, KC"/>
        <s v="K.DRAKE, LV"/>
        <s v="Q.WATKINS, PHI"/>
        <s v="C.WILSON, DAL"/>
        <s v="E.PENNY, NYG"/>
        <s v="K.RUDOLPH, NYG"/>
        <s v="M.VALDES-SCANTLING, GB"/>
        <s v="D.PARKER, MIA"/>
        <s v="D.COOK, MIN"/>
        <s v="J.SMITH-SCHUSTER, PIT"/>
        <s v="M.DAVIS, ATL"/>
        <s v="D.MONTGOMERY, CHI"/>
        <s v="C.KUPP, LA"/>
        <s v="T.HIGGINS, CIN"/>
        <s v="T.POLLARD, DAL"/>
        <s v="T.JOHNSON, JAX"/>
        <s v="D.CHARK, JAX"/>
        <s v="T.KROFT, NYJ"/>
        <s v="B.BERRIOS, NYJ"/>
        <s v="K.SMITH, ATL"/>
        <s v="D.JOHNSON, PIT"/>
        <s v="T.BOYD, CIN"/>
        <s v="A.ROBERTS, HOU"/>
        <s v="C.CLAYPOOL, PIT"/>
        <s v="D.SAMUEL, SF"/>
        <s v="D.WALLER, LV"/>
        <s v="M.WILLIAMS, LAC"/>
        <s v="K.PITTS, ATL"/>
        <s v="E.SANDERS, BUF"/>
        <s v="J.MIXON, CIN"/>
        <s v="D.SWIFT, DET"/>
        <s v="T.HIGBEE, LA"/>
        <s v="M.EVANS, TB"/>
        <s v="D.SCHULTZ, DAL"/>
        <s v="M.GORDON, DEN"/>
        <s v="K.ALLEN, LAC"/>
        <s v="J.JACKSON, LAC"/>
        <s v="T.CONKLIN, MIN"/>
        <s v="C.DAVIS, NYJ"/>
        <s v="S.DIGGS, BUF"/>
        <s v="D.KNOX, BUF"/>
        <s v="C.BEASLEY, BUF"/>
        <s v="J.TAYLOR, IND"/>
        <s v="Z.PASCAL, IND"/>
        <s v="M.STRACHAN, IND"/>
        <s v="A. ST. BROWN, DET"/>
        <s v="C.RIDLEY, ATL"/>
        <s v="T.SHARPE, ATL"/>
        <s v="C.PATTERSON, ATL"/>
        <s v="B.JARWIN, DAL"/>
        <s v="M.JONES, JAX"/>
        <s v="D.JOHNSON, HOU"/>
        <s v="B.COOKS, HOU"/>
        <s v="T.KELCE, KC"/>
        <s v="V.JEFFERSON, LA"/>
        <s v="M.PITTMAN, IND"/>
        <s v="K.BOURNE, NE"/>
        <s v="M.CALLAWAY, NO"/>
        <s v="A.KAMARA, NO"/>
        <s v="T.MCLAURIN, WAS"/>
        <s v="M.PRUITT, TEN"/>
        <s v="T.LOCKETT, SEA"/>
        <s v="D.METCALF, SEA"/>
        <s v="J.MCNICHOLS, TEN"/>
        <s v="C.ROGERS, TEN"/>
        <s v="M.BROWN, BAL"/>
        <s v="D.MOONEY, CHI"/>
        <s v="K.HUNT, CLE"/>
        <s v="A.SCHWARTZ, CLE"/>
        <s v="T.HILL, KC"/>
        <s v="C.LAMB, DAL"/>
        <s v="N.FANT, DEN"/>
        <s v="E.SAUBERT, DEN"/>
        <s v="K.HAMLER, DEN"/>
        <s v="D.ADAMS, GB"/>
        <s v="L.SHENAULT, JAX"/>
        <s v="J.ROBINSON, JAX"/>
        <s v="D.HARRIS, NE"/>
        <s v="N.AGHOLOR, NE"/>
        <s v="A.ABDULLAH, MIN"/>
        <s v="J.CHASE, CIN"/>
        <s v="D.MOORE, CAR"/>
        <s v="C.MCCAFFREY, CAR"/>
        <s v="T.JOHNSON, NYJ"/>
        <s v="D.GOEDERT, PHI"/>
        <s v="H.HURST, ATL"/>
        <s v="J.REAGOR, PHI"/>
        <s v="D.SMITH, PHI"/>
        <s v="N.HINES, IND"/>
        <s v="P.CAMPBELL, IND"/>
        <s v="T.HOCKENSON, DET"/>
        <s v="J.WILLIAMS, DET"/>
        <s v="G.KITTLE, SF"/>
        <s v="Q.CEPHUS, DET"/>
        <s v="T.BENSON, DET"/>
        <s v="C.GODWIN, TB"/>
        <s v="D.SINGLETARY, BUF"/>
        <s v="A.EKELER, LAC"/>
        <s v="E.ELLIOTT, DAL"/>
        <s v="J.WILLIAMS, DEN"/>
        <s v="A.JONES, GB"/>
        <s v="N.COLLINS, HOU"/>
        <s v="R.HIGGINS, CLE"/>
        <s v="M.HARDMAN, KC"/>
        <s v="F.MOREAU, LV"/>
        <s v="D.CARRIER, LV"/>
        <s v="P.FREIERMUTH, PIT"/>
        <s v="B.EDWARDS, LV"/>
        <s v="H.RUGGS, LV"/>
        <s v="D.HOPKINS, ARI"/>
        <s v="C.KIRK, ARI"/>
        <s v="J.MEYERS, NE"/>
        <s v="C.HOGAN, NO"/>
        <s v="D.BROWN, WAS"/>
        <s v="L.THOMAS, WAS"/>
        <s v="M.SANU, SF"/>
        <s v="K.JUSZCZYK, SF"/>
        <s v="N.WESTBROOK-IKHINE, TEN"/>
        <s v="D.HENRY, TEN"/>
        <s v="A.BROWN, TEN"/>
        <s v="M.WILLIAMS, ARI"/>
        <s v="A.GREEN, ARI"/>
        <s v="R.MOORE, ARI"/>
        <s v="J.JONES, TEN"/>
        <s v="C.EDMONDS, ARI"/>
        <s v="D.HARRIS, ARI"/>
        <s v="A.INGOLD, LV"/>
        <s v="D.DUVERNAY, BAL"/>
        <s v="S.WATKINS, BAL"/>
        <s v="M.ANDREWS, BAL"/>
        <s v="M.GOODWIN, CHI"/>
        <s v="D.WILLIAMS, CHI"/>
        <s v="A.ROBINSON, CHI"/>
        <s v="D.NJOKU, CLE"/>
        <s v="J.LANDRY, CLE"/>
        <s v="D.PEOPLES-JONES, CLE"/>
        <s v="R.GRONKOWSKI, TB"/>
        <s v="L.FOURNETTE, TB"/>
        <s v="G.BERNARD, TB"/>
        <s v="K.GOLLADAY, NYG"/>
        <s v="A.TRAUTMAN, NO"/>
        <s v="A.LAZARD, GB"/>
        <s v="A.DILLON, GB"/>
        <s v="J.O'SHAUGHNESSY, JAX"/>
        <s v="J.GUYTON, LAC"/>
        <s v="A.GIBSON, WAS"/>
        <s v="J.WADDLE, MIA"/>
        <s v="M.GESICKI, MIA"/>
        <s v="S.AHMED, MIA"/>
        <s v="M.GASKIN, MIA"/>
        <s v="A.THIELEN, MIN"/>
        <s v="K.OSBORN, MIN"/>
        <s v="M.CARTER, NYJ"/>
        <s v="E.MOORE, NYJ"/>
        <s v="J.SMITH, NYJ"/>
        <s v="R.ANDERSON, CAR"/>
        <s v="I.THOMAS, CAR"/>
        <s v="M.SANDERS, PHI"/>
        <s v="C.CARSON, SEA"/>
        <s v="J.DOYLE, IND"/>
        <s v="R.JONES, TB"/>
        <s v="R.GAGE, ATL"/>
        <s v="A.BROWN, TB"/>
        <s v="O.ZACCHEAUS, ATL"/>
        <s v="A.WILSON, MIA"/>
        <s v="P.WILLIAMS, MIA"/>
        <s v="S.ANDERSON, LAC"/>
        <s v="A.OKWUEGBUNAM, DEN"/>
        <s v="C.SUTTON, DEN"/>
        <s v="L.FARRELL, JAX"/>
        <s v="R.COBB, GB"/>
        <s v="H.BRYANT, CLE"/>
        <s v="A.HOOPER, CLE"/>
        <s v="P.BROWN, HOU"/>
        <s v="B.PRINGLE, KC"/>
        <s v="N.HARRIS, PIT"/>
        <s v="S.BARKLEY, NYG"/>
        <s v="J.MCKISSIC, WAS"/>
        <s v="S.SHEPARD, NYG"/>
        <s v="D.SLAYTON, NYG"/>
        <s v="J.HASTY, SF"/>
        <s v="K.GAINWELL, PHI"/>
        <s v="T.HOMER, SEA"/>
        <s v="F.SWAIN, SEA"/>
        <s v="A.HOOKER, TEN"/>
        <s v="A.FIRKSER, TEN"/>
        <s v="G.SWAIM, TEN"/>
        <s v="H.RENFROW, LV"/>
        <s v="J.JACOBS, LV"/>
        <s v="T.WILLIAMS, BAL"/>
        <s v="J.OLIVER, BAL"/>
        <s v="Z.JONES, LV"/>
        <s v="P.RICARD, BAL"/>
        <s v="W.SNEAD, LV"/>
        <s v="C.KMET, CHI"/>
        <s v="D.JACKSON, LA"/>
        <s v="D.BYRD, CHI"/>
        <s v="D.HENDERSON, LA"/>
        <s v="J.GRAHAM, CHI"/>
        <s v="A.JANOVICH, CLE"/>
        <s v="C.EDWARDS-HELAIRE, KC"/>
        <s v="D.ROBINSON, KC"/>
        <s v="M.REMMERS, KC"/>
        <s v="N.CHUBB, CLE"/>
        <s v="B.BELL, KC"/>
        <s v="M.GALLUP, DAL"/>
        <s v="T.JOHNSON, TB"/>
        <s v="K.TONEY, NYG"/>
        <s v="J.JEUDY, DEN"/>
        <s v="T.PATRICK, DEN"/>
        <s v="D.BOOKER, NYG"/>
        <s v="G.BRIGHTWELL, NYG"/>
        <s v="C.BOARD, NYG"/>
        <s v="R.TONYAN, GB"/>
        <s v="D.HARRIS, NO"/>
        <s v="T.JONES, NO"/>
        <s v="J.JOHNSON, NO"/>
        <s v="T.MONTGOMERY, NO"/>
        <s v="M.LEWIS, GB"/>
        <s v="AM.RODGERS, GB"/>
        <s v="M.TAYLOR, GB"/>
        <s v="D.AMENDOLA, HOU"/>
        <s v="P.LINDSAY, HOU"/>
        <s v="C.CONLEY, HOU"/>
        <s v="C.MANHERTZ, JAX"/>
        <s v="R.BURKHEAD, HOU"/>
        <s v="D.SMITH, JAX"/>
        <s v="M.INGRAM, HOU"/>
        <s v="J.AKINS, HOU"/>
        <s v="C.HYDE, JAX"/>
        <s v="J.COOK, LAC"/>
        <s v="A.HUMPHRIES, WAS"/>
        <s v="K.HILL, LAC"/>
        <s v="J.PALMER, LAC"/>
        <s v="C.SIMS, WAS"/>
        <s v="J.PATTERSON, WAS"/>
        <s v="D.PARHAM, LAC"/>
        <s v="J.WHITE, NE"/>
        <s v="D.SMYTHE, MIA"/>
        <s v="R.STEVENSON, NE"/>
        <s v="J.SMITH, NE"/>
        <s v="H.HENRY, NE"/>
        <s v="D.WESTBROOK, MIN"/>
        <s v="C.UZOMAH, CIN"/>
        <s v="S.PERINE, CIN"/>
        <s v="A.MATTISON, MIN"/>
        <s v="M.THOMAS, CIN"/>
        <s v="C.HERNDON, MIN"/>
        <s v="C.HAM, MIN"/>
        <s v="R.GRIFFIN, NYJ"/>
        <s v="T.MARSHALL, CAR"/>
        <s v="D.ARNOLD, CAR"/>
        <s v="C.HUBBARD, CAR"/>
        <s v="D.MIMS, NYJ"/>
        <s v="Z.ERTZ, PHI"/>
        <s v="J.WASHINGTON, PIT"/>
        <s v="G.DAVIS, BUF"/>
        <s v="E.EBRON, PIT"/>
        <s v="Z.GENTRY, PIT"/>
        <s v="G.EVERETT, SEA"/>
        <s v="W.DISSLY, SEA"/>
        <s v="M.ALIE-COX, IND"/>
        <s v="D.ESKRIDGE, SEA"/>
        <s v="D.DALLAS, SEA"/>
        <s v="T.WILLIAMS, DET"/>
        <s v="T.SHERFIELD, SF"/>
        <s v="D.FELLS, DET"/>
        <s v="K.RAYMOND, DET"/>
        <s v="J.CABINDA, DET"/>
        <s v="L.SMITH, ATL"/>
        <s v="O.HOWARD, TB"/>
        <s v="C.BLAKE, ATL"/>
        <s v="C.BRATE, TB"/>
        <s v="P.HESSE, ATL"/>
        <s v="I.MCKENZIE, BUF"/>
        <s v="Z.MOSS, BUF"/>
        <s v="J.GRANT, MIA"/>
        <s v="C.CARTER, MIA"/>
        <s v="J.KUMEROW, BUF"/>
        <s v="C.EVANS, CIN"/>
        <s v="L.ROUNTREE, LAC"/>
        <s v="L.TREADWELL, JAX"/>
        <s v="K.HINTON, DEN"/>
        <s v="E.ST, GB"/>
        <s v="D.FELTON, CLE"/>
        <s v="J.MCKINNON, KC"/>
        <s v="M.BURTON, KC"/>
        <s v="A.DULIN, IND"/>
        <s v="M.MACK, IND"/>
        <s v="B.ZYLSTRA, CAR"/>
        <s v="L.HUMPHREY, NO"/>
        <s v="K.SMITH, NYG"/>
        <s v="R.SEALS-JONES, WAS"/>
        <s v="B.AIYUK, SF"/>
        <s v="E.MITCHELL, SF"/>
        <s v="J.HURTS, PHI"/>
        <s v="J.JENNINGS, SF"/>
        <s v="T.HUDSON, TEN"/>
        <s v="Z.WILSON, NYJ"/>
        <s v="C.WENTZ, IND"/>
        <s v="M.RYAN, ATL"/>
        <s v="K.MURRAY, ARI"/>
        <s v="J.CONNER, ARI"/>
        <s v="M.SARGENT, TEN"/>
        <s v="M.MARIOTA, LV"/>
        <s v="D.CARR, LV"/>
        <s v="T.CANNON, BAL"/>
        <s v="L.MURRAY, BAL"/>
        <s v="L.JACKSON, BAL"/>
        <s v="M.STAFFORD, LA"/>
        <s v="J.FIELDS, CHI"/>
        <s v="S.MICHEL, LA"/>
        <s v="DA.WILLIAMS, KC"/>
        <s v="J.GILLAN, CLE"/>
        <s v="D.PRESCOTT, DAL"/>
        <s v="D.JONES, NYG"/>
        <s v="T.HILL, NO"/>
        <s v="J.WINSTON, NO"/>
        <s v="K.HILL, GB"/>
        <s v="G.NABERS, LAC"/>
        <s v="J.HERBERT, LAC"/>
        <s v="T.TAGOVAILOA, MIA"/>
        <s v="J.BRISSETT, MIA"/>
        <s v="M.BROWN, MIA"/>
        <s v="B.BOLDEN, NE"/>
        <s v="J.BURROW, CIN"/>
        <s v="T.COLEMAN, NYJ"/>
        <s v="S.DARNOLD, CAR"/>
        <s v="J.ALLEN, BUF"/>
        <s v="M.BREIDA, BUF"/>
        <s v="R.PENNY, SEA"/>
        <s v="R.WILSON, SEA"/>
        <s v="J.GAROPPOLO, SF"/>
        <s v="R.MOSTERT, SF"/>
        <s v="T.LANCE, SF"/>
        <s v="T.BRADY, TB"/>
        <s v="B.GABBERT, TB"/>
        <s v="R.GILLIAM, BUF"/>
        <s v="M.TRUBISKY, BUF"/>
        <s v="A.DALTON, CHI"/>
        <s v="T.LAWRENCE, JAX"/>
        <s v="T.BRIDGEWATER, DEN"/>
        <s v="AA.RODGERS, GB"/>
        <s v="J.GOFF, DET"/>
        <s v="J.LOVE, GB"/>
        <s v="B.MAYFIELD, CLE"/>
        <s v="TY.TAYLOR, HOU"/>
        <s v="D.MILLS, HOU"/>
        <s v="D.FREEMAN, BAL"/>
        <s v="P.MAHOMES, KC"/>
        <s v="M.ORZECH, LA"/>
        <s v="P.BARBER, LV"/>
        <s v="B.SNELL, PIT"/>
        <s v="K.COUSINS, MIN"/>
        <s v="J.TAYLOR, NE"/>
        <s v="D.CARTER, WAS"/>
        <s v="T.HEINICKE, WAS"/>
        <s v="T.SERMON, SF"/>
        <s v="T.CANNON, SF"/>
        <s v="R.TANNEHILL, TEN"/>
        <s v="A.COLLINS, SEA"/>
        <s v="J.HOLLISTER, JAX"/>
        <s v="P.DORSETT, JAX"/>
        <s v="E.ENGRAM, NYG"/>
        <s v="C.JOHNSON, NYG"/>
        <s v="J.PROCHE, BAL"/>
        <s v="K.HODGE, DET"/>
        <s v="A.MILLER, HOU"/>
        <s v="R.FREEMAN, CAR"/>
        <s v="A.ERICKSON, CAR"/>
        <s v="T.TREMBLE, CAR"/>
        <s v="J.BRITT, HOU"/>
        <s v="O.BECKHAM, CLE"/>
        <s v="D.JOHNSON, CLE"/>
        <s v="C.KEENUM, CLE"/>
        <s v="B.ROETHLISBERGER, PIT"/>
        <s v="D.WATT, PIT"/>
        <s v="A.TATE, CIN"/>
        <s v="R.MCCLOUD, PIT"/>
        <s v="C.WHITE, PIT"/>
        <s v="J.DEGUARA, GB"/>
        <s v="A.MACK, SF"/>
        <s v="C.BATSON, TEN"/>
        <s v="R.MCMATH, TEN"/>
        <s v="M.KEMP, KC"/>
        <s v="N.GRAY, KC"/>
        <s v="W.FULLER, MIA"/>
        <s v="K.STILLS, NO"/>
        <s v="A.ARMAH, NO"/>
        <s v="M.JONES, NE"/>
        <s v="D.SPENCER, DEN"/>
        <s v="K.COLE, NYJ"/>
        <s v="D.CROCKETT, DEN"/>
        <s v="N.BROWN, DAL"/>
        <s v="G.WARD, PHI"/>
        <s v="C.CLEMENT, DAL"/>
        <s v="B.SCOTT, PHI"/>
        <s v="P.HART, SEA"/>
        <s v="J.FUNK, LA"/>
        <s v="S.MILLER, TB"/>
        <s v="J.DARDEN, TB"/>
        <s v="T.SWEENEY, BUF"/>
        <s v="C.ROULLIER, WAS"/>
        <s v="M. CARTER, NYJ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837">
  <r>
    <x v="0"/>
    <s v="MIN"/>
    <s v="ARI"/>
    <n v="99"/>
    <n v="1"/>
    <s v="(10:23) 8-K.Cousins pass short left to 18-J.Jefferson pushed ob at MIN 8 for 7 yards (23-R.Alford)."/>
    <s v="pass"/>
    <n v="0"/>
    <n v="1"/>
    <n v="0"/>
    <n v="0"/>
    <s v="J.Jefferson"/>
    <n v="7"/>
    <n v="7"/>
    <n v="0"/>
    <n v="1"/>
    <n v="0"/>
    <n v="1.6"/>
    <n v="1.7225000000000001"/>
    <n v="1.7225000000000001"/>
    <x v="0"/>
  </r>
  <r>
    <x v="1"/>
    <s v="LA"/>
    <s v="CHI"/>
    <n v="98"/>
    <n v="2"/>
    <s v="(5:33) (Shotgun) 9-M.Stafford pass short left to 2-R.Woods to LA 8 for 6 yards (58-R.Smith)."/>
    <s v="pass"/>
    <n v="0"/>
    <n v="1"/>
    <n v="0"/>
    <n v="0"/>
    <s v="R.Woods"/>
    <n v="-2"/>
    <n v="-2"/>
    <n v="0"/>
    <n v="1"/>
    <n v="0"/>
    <n v="1.6"/>
    <n v="1.5650000000000002"/>
    <n v="1.5650000000000002"/>
    <x v="1"/>
  </r>
  <r>
    <x v="1"/>
    <s v="DAL"/>
    <s v="TB"/>
    <n v="98"/>
    <n v="2"/>
    <s v="(13:18) (Shotgun) 4-D.Prescott pass deep left to 19-A.Cooper pushed ob at DAL 30 for 28 yards (31-A.Winfield)."/>
    <s v="pass"/>
    <n v="0"/>
    <n v="1"/>
    <n v="0"/>
    <n v="0"/>
    <s v="A.Cooper"/>
    <n v="23"/>
    <n v="23"/>
    <n v="0"/>
    <n v="1"/>
    <n v="0"/>
    <n v="1.6"/>
    <n v="2.0024999999999999"/>
    <n v="2.0024999999999999"/>
    <x v="2"/>
  </r>
  <r>
    <x v="0"/>
    <s v="KC"/>
    <s v="BAL"/>
    <n v="98"/>
    <n v="2"/>
    <s v="(15:00) (Shotgun) 15-P.Mahomes pass short left to 88-J.Fortson pushed ob at KC 13 for 11 yards (23-A.Averett)."/>
    <s v="pass"/>
    <n v="0"/>
    <n v="1"/>
    <n v="0"/>
    <n v="0"/>
    <s v="J.Fortson"/>
    <n v="7"/>
    <n v="7"/>
    <n v="0"/>
    <n v="1"/>
    <n v="0"/>
    <n v="1.6"/>
    <n v="1.7225000000000001"/>
    <n v="1.7225000000000001"/>
    <x v="3"/>
  </r>
  <r>
    <x v="0"/>
    <s v="LV"/>
    <s v="PIT"/>
    <n v="97"/>
    <n v="3"/>
    <s v="(1:43) 4-D.Carr pass short right to 23-K.Drake pushed ob at LV 16 for 13 yards (42-J.Pierre)."/>
    <s v="pass"/>
    <n v="0"/>
    <n v="1"/>
    <n v="0"/>
    <n v="0"/>
    <s v="K.Drake"/>
    <n v="-3"/>
    <n v="-3"/>
    <n v="0"/>
    <n v="1"/>
    <n v="0"/>
    <n v="1.6"/>
    <n v="1.5475000000000001"/>
    <n v="1.5475000000000001"/>
    <x v="4"/>
  </r>
  <r>
    <x v="0"/>
    <s v="PHI"/>
    <s v="SF"/>
    <n v="97"/>
    <n v="3"/>
    <s v="(7:12) (Shotgun) 1-J.Hurts pass deep right to 16-Q.Watkins to SF 6 for 91 yards (38-D.Lenoir)."/>
    <s v="pass"/>
    <n v="0"/>
    <n v="1"/>
    <n v="0"/>
    <n v="0"/>
    <s v="Q.Watkins"/>
    <n v="39"/>
    <n v="39"/>
    <n v="0"/>
    <n v="1"/>
    <n v="0"/>
    <n v="1.6"/>
    <n v="2.2824999999999998"/>
    <n v="2.2824999999999998"/>
    <x v="5"/>
  </r>
  <r>
    <x v="1"/>
    <s v="DAL"/>
    <s v="TB"/>
    <n v="95"/>
    <n v="5"/>
    <s v="(14:42) (Shotgun) 4-D.Prescott pass short left to 1-C.Wilson to DAL 7 for 2 yards (54-L.David)."/>
    <s v="pass"/>
    <n v="0"/>
    <n v="1"/>
    <n v="0"/>
    <n v="0"/>
    <s v="C.Wilson"/>
    <n v="2"/>
    <n v="2"/>
    <n v="0"/>
    <n v="1"/>
    <n v="0"/>
    <n v="1.6"/>
    <n v="1.635"/>
    <n v="1.635"/>
    <x v="6"/>
  </r>
  <r>
    <x v="1"/>
    <s v="NYG"/>
    <s v="DEN"/>
    <n v="95"/>
    <n v="5"/>
    <s v="(3:22) 8-D.Jones pass incomplete short left to 39-E.Penny."/>
    <s v="pass"/>
    <n v="0"/>
    <n v="1"/>
    <n v="0"/>
    <n v="0"/>
    <s v="E.Penny"/>
    <n v="1"/>
    <n v="1"/>
    <n v="0"/>
    <n v="1"/>
    <n v="0"/>
    <n v="1.6"/>
    <n v="1.6175000000000002"/>
    <n v="1.6175000000000002"/>
    <x v="7"/>
  </r>
  <r>
    <x v="1"/>
    <s v="NYG"/>
    <s v="DEN"/>
    <n v="95"/>
    <n v="5"/>
    <s v="(3:18) (Shotgun) 8-D.Jones pass short left to 80-K.Rudolph to NYG 7 for 2 yards (21-R.Darby)."/>
    <s v="pass"/>
    <n v="0"/>
    <n v="1"/>
    <n v="0"/>
    <n v="0"/>
    <s v="K.Rudolph"/>
    <n v="2"/>
    <n v="2"/>
    <n v="0"/>
    <n v="1"/>
    <n v="0"/>
    <n v="1.6"/>
    <n v="1.635"/>
    <n v="1.635"/>
    <x v="8"/>
  </r>
  <r>
    <x v="1"/>
    <s v="GB"/>
    <s v="NO"/>
    <n v="95"/>
    <n v="5"/>
    <s v="(6:11) (Shotgun) 12-Aa.Rodgers pass incomplete short middle to 83-M.Valdes-Scantling [90-T.Kpassagnon]."/>
    <s v="pass"/>
    <n v="0"/>
    <n v="1"/>
    <n v="0"/>
    <n v="0"/>
    <s v="M.Valdes-Scantling"/>
    <n v="4"/>
    <n v="4"/>
    <n v="0"/>
    <n v="1"/>
    <n v="0"/>
    <n v="1.6"/>
    <n v="1.6700000000000002"/>
    <n v="1.6700000000000002"/>
    <x v="9"/>
  </r>
  <r>
    <x v="1"/>
    <s v="MIA"/>
    <s v="NE"/>
    <n v="95"/>
    <n v="5"/>
    <s v="(3:24) (Shotgun) 1-T.Tagovailoa pass short right to 11-D.Parker to MIA 18 for 13 yards (2-J.Mills)."/>
    <s v="pass"/>
    <n v="0"/>
    <n v="1"/>
    <n v="0"/>
    <n v="0"/>
    <s v="D.Parker"/>
    <n v="6"/>
    <n v="6"/>
    <n v="0"/>
    <n v="1"/>
    <n v="0"/>
    <n v="1.6"/>
    <n v="1.7050000000000001"/>
    <n v="1.7050000000000001"/>
    <x v="10"/>
  </r>
  <r>
    <x v="1"/>
    <s v="MIN"/>
    <s v="CIN"/>
    <n v="95"/>
    <n v="5"/>
    <s v="(1:48) (Shotgun) 8-K.Cousins pass short middle to 33-D.Cook to MIN 12 for 7 yards (24-V.Bell; 37-R.Allen)."/>
    <s v="pass"/>
    <n v="0"/>
    <n v="1"/>
    <n v="0"/>
    <n v="0"/>
    <s v="D.Cook"/>
    <n v="3"/>
    <n v="3"/>
    <n v="0"/>
    <n v="1"/>
    <n v="0"/>
    <n v="1.6"/>
    <n v="1.6525000000000001"/>
    <n v="1.6525000000000001"/>
    <x v="11"/>
  </r>
  <r>
    <x v="1"/>
    <s v="PIT"/>
    <s v="BUF"/>
    <n v="95"/>
    <n v="5"/>
    <s v="(9:45) (Shotgun) 7-B.Roethlisberger pass incomplete short right to 19-J.Smith-Schuster (24-T.Johnson)."/>
    <s v="pass"/>
    <n v="0"/>
    <n v="1"/>
    <n v="0"/>
    <n v="0"/>
    <s v="J.Smith-Schuster"/>
    <n v="11"/>
    <n v="11"/>
    <n v="0"/>
    <n v="1"/>
    <n v="0"/>
    <n v="1.6"/>
    <n v="1.7925"/>
    <n v="1.7925"/>
    <x v="12"/>
  </r>
  <r>
    <x v="0"/>
    <s v="ATL"/>
    <s v="TB"/>
    <n v="96"/>
    <n v="4"/>
    <s v="(13:04) 2-M.Ryan pass short middle to 28-M.Davis to ATL 12 for 8 yards (90-J.Pierre-Paul)."/>
    <s v="pass"/>
    <n v="0"/>
    <n v="1"/>
    <n v="0"/>
    <n v="0"/>
    <s v="M.Davis"/>
    <n v="1"/>
    <n v="1"/>
    <n v="0"/>
    <n v="1"/>
    <n v="0"/>
    <n v="1.6"/>
    <n v="1.6175000000000002"/>
    <n v="1.6175000000000002"/>
    <x v="13"/>
  </r>
  <r>
    <x v="0"/>
    <s v="CHI"/>
    <s v="CIN"/>
    <n v="95"/>
    <n v="5"/>
    <s v="(2:35) (Shotgun) 14-A.Dalton pass incomplete short left to 32-D.Montgomery (24-V.Bell). PENALTY on CIN-24-V.Bell, Taunting, 15 yards, enforced at CHI 5."/>
    <s v="pass"/>
    <n v="0"/>
    <n v="1"/>
    <n v="0"/>
    <n v="0"/>
    <s v="D.Montgomery"/>
    <n v="-5"/>
    <n v="-5"/>
    <n v="0"/>
    <n v="1"/>
    <n v="0"/>
    <n v="1.6"/>
    <n v="1.5125000000000002"/>
    <n v="1.5125000000000002"/>
    <x v="14"/>
  </r>
  <r>
    <x v="0"/>
    <s v="LA"/>
    <s v="IND"/>
    <n v="95"/>
    <n v="5"/>
    <s v="(10:09) 9-M.Stafford pass short right to 10-C.Kupp pushed ob at LA 14 for 9 yards (37-K.Willis)."/>
    <s v="pass"/>
    <n v="0"/>
    <n v="1"/>
    <n v="0"/>
    <n v="0"/>
    <s v="C.Kupp"/>
    <n v="0"/>
    <n v="0"/>
    <n v="0"/>
    <n v="1"/>
    <n v="0"/>
    <n v="1.6"/>
    <n v="1.6"/>
    <n v="1.6"/>
    <x v="15"/>
  </r>
  <r>
    <x v="1"/>
    <s v="DAL"/>
    <s v="TB"/>
    <n v="94"/>
    <n v="6"/>
    <s v="(11:53) 4-D.Prescott pass short left to 19-A.Cooper to DAL 8 for 2 yards (35-J.Dean)."/>
    <s v="pass"/>
    <n v="0"/>
    <n v="1"/>
    <n v="0"/>
    <n v="0"/>
    <s v="A.Cooper"/>
    <n v="-2"/>
    <n v="-2"/>
    <n v="0"/>
    <n v="1"/>
    <n v="0"/>
    <n v="1.6"/>
    <n v="1.5650000000000002"/>
    <n v="1.5650000000000002"/>
    <x v="2"/>
  </r>
  <r>
    <x v="0"/>
    <s v="CIN"/>
    <s v="CHI"/>
    <n v="94"/>
    <n v="6"/>
    <s v="(4:12) (Shotgun) 9-J.Burrow pass short right to 85-T.Higgins pushed ob at CIN 20 for 14 yards (22-K.Vildor)."/>
    <s v="pass"/>
    <n v="0"/>
    <n v="1"/>
    <n v="0"/>
    <n v="0"/>
    <s v="T.Higgins"/>
    <n v="11"/>
    <n v="11"/>
    <n v="0"/>
    <n v="1"/>
    <n v="0"/>
    <n v="1.6"/>
    <n v="1.7925"/>
    <n v="1.7925"/>
    <x v="16"/>
  </r>
  <r>
    <x v="1"/>
    <s v="DAL"/>
    <s v="TB"/>
    <n v="93"/>
    <n v="7"/>
    <s v="(14:21) (No Huddle, Shotgun) 4-D.Prescott pass short middle to 20-T.Pollard to DAL 12 for 5 yards (45-D.White)."/>
    <s v="pass"/>
    <n v="0"/>
    <n v="1"/>
    <n v="0"/>
    <n v="0"/>
    <s v="T.Pollard"/>
    <n v="4"/>
    <n v="4"/>
    <n v="0"/>
    <n v="1"/>
    <n v="0"/>
    <n v="1.6"/>
    <n v="1.6700000000000002"/>
    <n v="1.6700000000000002"/>
    <x v="17"/>
  </r>
  <r>
    <x v="1"/>
    <s v="DAL"/>
    <s v="TB"/>
    <n v="92"/>
    <n v="8"/>
    <s v="(11:15) (Shotgun) 4-D.Prescott pass incomplete short left to 19-A.Cooper."/>
    <s v="pass"/>
    <n v="0"/>
    <n v="1"/>
    <n v="0"/>
    <n v="0"/>
    <s v="A.Cooper"/>
    <n v="5"/>
    <n v="5"/>
    <n v="0"/>
    <n v="1"/>
    <n v="0"/>
    <n v="1.6"/>
    <n v="1.6875"/>
    <n v="1.6875"/>
    <x v="2"/>
  </r>
  <r>
    <x v="1"/>
    <s v="DAL"/>
    <s v="TB"/>
    <n v="92"/>
    <n v="8"/>
    <s v="(11:10) (Shotgun) 4-D.Prescott pass incomplete short right to 19-A.Cooper."/>
    <s v="pass"/>
    <n v="0"/>
    <n v="1"/>
    <n v="0"/>
    <n v="0"/>
    <s v="A.Cooper"/>
    <n v="9"/>
    <n v="9"/>
    <n v="0"/>
    <n v="1"/>
    <n v="0"/>
    <n v="1.6"/>
    <n v="1.7575000000000001"/>
    <n v="1.7575000000000001"/>
    <x v="2"/>
  </r>
  <r>
    <x v="1"/>
    <s v="GB"/>
    <s v="NO"/>
    <n v="92"/>
    <n v="8"/>
    <s v="(4:51) (Shotgun) 12-Aa.Rodgers pass deep middle intended for 83-M.Valdes-Scantling INTERCEPTED by 43-M.Williams at NO 35. 43-M.Williams pushed ob at GB 12 for 53 yards (74-E.Jenkins)."/>
    <s v="pass"/>
    <n v="0"/>
    <n v="1"/>
    <n v="0"/>
    <n v="0"/>
    <s v="M.Valdes-Scantling"/>
    <n v="57"/>
    <n v="57"/>
    <n v="0"/>
    <n v="1"/>
    <n v="0"/>
    <n v="1.6"/>
    <n v="2.5975000000000001"/>
    <n v="2.5975000000000001"/>
    <x v="9"/>
  </r>
  <r>
    <x v="1"/>
    <s v="JAX"/>
    <s v="HOU"/>
    <n v="93"/>
    <n v="7"/>
    <s v="(3:21) (Shotgun) 16-T.Lawrence pass short left to 12-T.Johnson pushed ob at JAX 13 for 6 yards (20-Ju.Reid; 51-K.Grugier-Hill)."/>
    <s v="pass"/>
    <n v="0"/>
    <n v="1"/>
    <n v="0"/>
    <n v="0"/>
    <s v="T.Johnson"/>
    <n v="-3"/>
    <n v="-3"/>
    <n v="0"/>
    <n v="1"/>
    <n v="0"/>
    <n v="1.6"/>
    <n v="1.5475000000000001"/>
    <n v="1.5475000000000001"/>
    <x v="18"/>
  </r>
  <r>
    <x v="1"/>
    <s v="JAX"/>
    <s v="HOU"/>
    <n v="92"/>
    <n v="8"/>
    <s v="(2:32) (Shotgun) 16-T.Lawrence pass deep left intended for 17-D.Chark INTERCEPTED by 26-V.Hargreaves at JAX 25. 26-V.Hargreaves pushed ob at JAX 7 for 18 yards (25-J.Robinson)."/>
    <s v="pass"/>
    <n v="0"/>
    <n v="1"/>
    <n v="0"/>
    <n v="0"/>
    <s v="D.Chark"/>
    <n v="17"/>
    <n v="17"/>
    <n v="0"/>
    <n v="1"/>
    <n v="0"/>
    <n v="1.6"/>
    <n v="1.8975"/>
    <n v="1.8975"/>
    <x v="19"/>
  </r>
  <r>
    <x v="1"/>
    <s v="NYJ"/>
    <s v="CAR"/>
    <n v="93"/>
    <n v="7"/>
    <s v="(4:27) (Shotgun) 2-Z.Wilson pass short left to 81-T.Kroft pushed ob at NYJ 13 for 6 yards (7-S.Thompson)."/>
    <s v="pass"/>
    <n v="0"/>
    <n v="1"/>
    <n v="0"/>
    <n v="0"/>
    <s v="T.Kroft"/>
    <n v="3"/>
    <n v="3"/>
    <n v="0"/>
    <n v="1"/>
    <n v="0"/>
    <n v="1.6"/>
    <n v="1.6525000000000001"/>
    <n v="1.6525000000000001"/>
    <x v="20"/>
  </r>
  <r>
    <x v="1"/>
    <s v="NYJ"/>
    <s v="CAR"/>
    <n v="92"/>
    <n v="8"/>
    <s v="(4:18) (Shotgun) 2-Z.Wilson pass short middle to 10-B.Berrios to NYJ 23 for 15 yards (21-J.Chinn)."/>
    <s v="pass"/>
    <n v="0"/>
    <n v="1"/>
    <n v="0"/>
    <n v="0"/>
    <s v="B.Berrios"/>
    <n v="12"/>
    <n v="12"/>
    <n v="0"/>
    <n v="1"/>
    <n v="0"/>
    <n v="1.6"/>
    <n v="1.81"/>
    <n v="1.81"/>
    <x v="21"/>
  </r>
  <r>
    <x v="1"/>
    <s v="ATL"/>
    <s v="PHI"/>
    <n v="92"/>
    <n v="8"/>
    <s v="(11:31) (Shotgun) 2-M.Ryan pass short middle to 40-K.Smith to ATL 14 for 6 yards (50-E.Wilson; 49-A.Singleton)."/>
    <s v="pass"/>
    <n v="0"/>
    <n v="1"/>
    <n v="0"/>
    <n v="0"/>
    <s v="K.Smith"/>
    <n v="5"/>
    <n v="5"/>
    <n v="0"/>
    <n v="1"/>
    <n v="0"/>
    <n v="1.6"/>
    <n v="1.6875"/>
    <n v="1.6875"/>
    <x v="22"/>
  </r>
  <r>
    <x v="1"/>
    <s v="PIT"/>
    <s v="BUF"/>
    <n v="93"/>
    <n v="7"/>
    <s v="(10:58) (Shotgun) 7-B.Roethlisberger pass incomplete deep right to 18-D.Johnson (23-M.Hyde)."/>
    <s v="pass"/>
    <n v="0"/>
    <n v="1"/>
    <n v="0"/>
    <n v="0"/>
    <s v="D.Johnson"/>
    <n v="16"/>
    <n v="16"/>
    <n v="0"/>
    <n v="1"/>
    <n v="0"/>
    <n v="1.6"/>
    <n v="1.8800000000000001"/>
    <n v="1.8800000000000001"/>
    <x v="23"/>
  </r>
  <r>
    <x v="0"/>
    <s v="CIN"/>
    <s v="CHI"/>
    <n v="93"/>
    <n v="7"/>
    <s v="(5:34) (Shotgun) 9-J.Burrow pass short left to 83-T.Boyd to CIN 9 for 2 yards (58-R.Smith)."/>
    <s v="pass"/>
    <n v="0"/>
    <n v="1"/>
    <n v="0"/>
    <n v="0"/>
    <s v="T.Boyd"/>
    <n v="2"/>
    <n v="2"/>
    <n v="0"/>
    <n v="1"/>
    <n v="0"/>
    <n v="1.6"/>
    <n v="1.635"/>
    <n v="1.635"/>
    <x v="24"/>
  </r>
  <r>
    <x v="0"/>
    <s v="HOU"/>
    <s v="CLE"/>
    <n v="92"/>
    <n v="8"/>
    <s v="(6:27) (Shotgun) 10-D.Mills pass short middle intended for 19-A.Roberts INTERCEPTED by 56-M.Smith at HOU 18. 56-M.Smith to HOU 18 for no gain."/>
    <s v="pass"/>
    <n v="0"/>
    <n v="1"/>
    <n v="0"/>
    <n v="0"/>
    <s v="A.Roberts"/>
    <n v="10"/>
    <n v="10"/>
    <n v="0"/>
    <n v="1"/>
    <n v="0"/>
    <n v="1.6"/>
    <n v="1.7750000000000001"/>
    <n v="1.7750000000000001"/>
    <x v="25"/>
  </r>
  <r>
    <x v="0"/>
    <s v="PIT"/>
    <s v="LV"/>
    <n v="92"/>
    <n v="8"/>
    <s v="(8:15) 7-B.Roethlisberger pass incomplete deep right to 11-C.Claypool (29-C.Hayward)."/>
    <s v="pass"/>
    <n v="0"/>
    <n v="1"/>
    <n v="0"/>
    <n v="0"/>
    <s v="C.Claypool"/>
    <n v="23"/>
    <n v="23"/>
    <n v="0"/>
    <n v="1"/>
    <n v="0"/>
    <n v="1.6"/>
    <n v="2.0024999999999999"/>
    <n v="2.0024999999999999"/>
    <x v="26"/>
  </r>
  <r>
    <x v="0"/>
    <s v="SF"/>
    <s v="PHI"/>
    <n v="92"/>
    <n v="8"/>
    <s v="(4:51) 10-J.Garoppolo pass short left to 19-D.Samuel to SF 14 for 6 yards (93-M.Williams; 28-A.Harris)."/>
    <s v="pass"/>
    <n v="0"/>
    <n v="1"/>
    <n v="0"/>
    <n v="0"/>
    <s v="D.Samuel"/>
    <n v="-2"/>
    <n v="-2"/>
    <n v="0"/>
    <n v="1"/>
    <n v="0"/>
    <n v="1.6"/>
    <n v="1.5650000000000002"/>
    <n v="1.5650000000000002"/>
    <x v="27"/>
  </r>
  <r>
    <x v="1"/>
    <s v="LV"/>
    <s v="BAL"/>
    <n v="91"/>
    <n v="9"/>
    <s v="(12:37) (No Huddle, Shotgun) 4-D.Carr pass incomplete short left to 83-D.Waller."/>
    <s v="pass"/>
    <n v="0"/>
    <n v="1"/>
    <n v="0"/>
    <n v="0"/>
    <s v="D.Waller"/>
    <n v="4"/>
    <n v="4"/>
    <n v="0"/>
    <n v="1"/>
    <n v="0"/>
    <n v="1.6"/>
    <n v="1.6700000000000002"/>
    <n v="1.6700000000000002"/>
    <x v="28"/>
  </r>
  <r>
    <x v="1"/>
    <s v="LAC"/>
    <s v="WAS"/>
    <n v="91"/>
    <n v="9"/>
    <s v="(13:29) (Shotgun) 10-J.Herbert pass deep right to 81-M.Williams pushed ob at LAC 27 for 18 yards (31-K.Curl)."/>
    <s v="pass"/>
    <n v="0"/>
    <n v="1"/>
    <n v="0"/>
    <n v="0"/>
    <s v="M.Williams"/>
    <n v="18"/>
    <n v="18"/>
    <n v="0"/>
    <n v="1"/>
    <n v="0"/>
    <n v="1.6"/>
    <n v="1.915"/>
    <n v="1.915"/>
    <x v="29"/>
  </r>
  <r>
    <x v="1"/>
    <s v="MIN"/>
    <s v="CIN"/>
    <n v="91"/>
    <n v="9"/>
    <s v="(15:00) 8-K.Cousins pass incomplete deep left to 18-J.Jefferson (22-C.Awuzie)."/>
    <s v="pass"/>
    <n v="0"/>
    <n v="1"/>
    <n v="0"/>
    <n v="0"/>
    <s v="J.Jefferson"/>
    <n v="31"/>
    <n v="31"/>
    <n v="0"/>
    <n v="1"/>
    <n v="0"/>
    <n v="1.6"/>
    <n v="2.1425000000000001"/>
    <n v="2.1425000000000001"/>
    <x v="0"/>
  </r>
  <r>
    <x v="1"/>
    <s v="ATL"/>
    <s v="PHI"/>
    <n v="91"/>
    <n v="9"/>
    <s v="(6:37) (Shotgun) 2-M.Ryan pass deep middle to 8-K.Pitts to ATL 27 for 18 yards (3-S.Nelson)."/>
    <s v="pass"/>
    <n v="0"/>
    <n v="1"/>
    <n v="0"/>
    <n v="0"/>
    <s v="K.Pitts"/>
    <n v="16"/>
    <n v="16"/>
    <n v="0"/>
    <n v="1"/>
    <n v="0"/>
    <n v="1.6"/>
    <n v="1.8800000000000001"/>
    <n v="1.8800000000000001"/>
    <x v="30"/>
  </r>
  <r>
    <x v="0"/>
    <s v="BUF"/>
    <s v="MIA"/>
    <n v="91"/>
    <n v="9"/>
    <s v="(:43) (Shotgun) 17-J.Allen pass incomplete short right to 1-E.Sanders (94-C.Wilkins)."/>
    <s v="pass"/>
    <n v="0"/>
    <n v="1"/>
    <n v="0"/>
    <n v="0"/>
    <s v="E.Sanders"/>
    <n v="11"/>
    <n v="11"/>
    <n v="0"/>
    <n v="1"/>
    <n v="0"/>
    <n v="1.6"/>
    <n v="1.7925"/>
    <n v="1.7925"/>
    <x v="31"/>
  </r>
  <r>
    <x v="0"/>
    <s v="CIN"/>
    <s v="CHI"/>
    <n v="91"/>
    <n v="9"/>
    <s v="(9:52) (Shotgun) 9-J.Burrow pass short left to 28-J.Mixon to CIN 11 for 2 yards (33-Ja.Johnson)."/>
    <s v="pass"/>
    <n v="0"/>
    <n v="1"/>
    <n v="0"/>
    <n v="0"/>
    <s v="J.Mixon"/>
    <n v="-1"/>
    <n v="-1"/>
    <n v="0"/>
    <n v="1"/>
    <n v="0"/>
    <n v="1.6"/>
    <n v="1.5825"/>
    <n v="1.5825"/>
    <x v="32"/>
  </r>
  <r>
    <x v="0"/>
    <s v="DET"/>
    <s v="GB"/>
    <n v="91"/>
    <n v="9"/>
    <s v="(3:07) (Shotgun) 16-J.Goff pass short left to 32-D.Swift ran ob at DET 16 for 7 yards (31-A.Amos) [52-R.Gary]."/>
    <s v="pass"/>
    <n v="0"/>
    <n v="1"/>
    <n v="0"/>
    <n v="0"/>
    <s v="D.Swift"/>
    <n v="-3"/>
    <n v="-3"/>
    <n v="0"/>
    <n v="1"/>
    <n v="0"/>
    <n v="1.6"/>
    <n v="1.5475000000000001"/>
    <n v="1.5475000000000001"/>
    <x v="33"/>
  </r>
  <r>
    <x v="0"/>
    <s v="MIN"/>
    <s v="ARI"/>
    <n v="91"/>
    <n v="9"/>
    <s v="(9:09) (Shotgun) 8-K.Cousins pass incomplete deep right to 18-J.Jefferson."/>
    <s v="pass"/>
    <n v="0"/>
    <n v="1"/>
    <n v="0"/>
    <n v="0"/>
    <s v="J.Jefferson"/>
    <n v="34"/>
    <n v="34"/>
    <n v="0"/>
    <n v="1"/>
    <n v="0"/>
    <n v="1.6"/>
    <n v="2.1950000000000003"/>
    <n v="2.1950000000000003"/>
    <x v="0"/>
  </r>
  <r>
    <x v="0"/>
    <s v="NYJ"/>
    <s v="NE"/>
    <n v="91"/>
    <n v="9"/>
    <s v="(3:31) (Shotgun) 2-Z.Wilson pass short right to 10-B.Berrios pushed ob at NYJ 20 for 11 yards (27-J.Jackson)."/>
    <s v="pass"/>
    <n v="0"/>
    <n v="1"/>
    <n v="0"/>
    <n v="0"/>
    <s v="B.Berrios"/>
    <n v="8"/>
    <n v="8"/>
    <n v="0"/>
    <n v="1"/>
    <n v="0"/>
    <n v="1.6"/>
    <n v="1.74"/>
    <n v="1.74"/>
    <x v="21"/>
  </r>
  <r>
    <x v="1"/>
    <s v="LA"/>
    <s v="CHI"/>
    <n v="89"/>
    <n v="11"/>
    <s v="(7:18) (Shotgun) 9-M.Stafford pass short right to 89-T.Higbee to LA 12 for 1 yard (38-Ta.Gipson)."/>
    <s v="pass"/>
    <n v="0"/>
    <n v="1"/>
    <n v="0"/>
    <n v="0"/>
    <s v="T.Higbee"/>
    <n v="-3"/>
    <n v="-3"/>
    <n v="0"/>
    <n v="1"/>
    <n v="0"/>
    <n v="1.6"/>
    <n v="1.5475000000000001"/>
    <n v="1.5475000000000001"/>
    <x v="34"/>
  </r>
  <r>
    <x v="1"/>
    <s v="TB"/>
    <s v="DAL"/>
    <n v="89"/>
    <n v="11"/>
    <s v="(8:53) (Shotgun) 12-T.Brady pass short middle to 13-M.Evans to TB 21 for 10 yards (7-T.Diggs)."/>
    <s v="pass"/>
    <n v="0"/>
    <n v="1"/>
    <n v="0"/>
    <n v="0"/>
    <s v="M.Evans"/>
    <n v="7"/>
    <n v="7"/>
    <n v="0"/>
    <n v="1"/>
    <n v="0"/>
    <n v="1.6"/>
    <n v="1.7225000000000001"/>
    <n v="1.7225000000000001"/>
    <x v="35"/>
  </r>
  <r>
    <x v="1"/>
    <s v="DAL"/>
    <s v="TB"/>
    <n v="89"/>
    <n v="11"/>
    <s v="(4:14) (Shotgun) 4-D.Prescott pass short left to 86-D.Schultz to DAL 14 for 3 yards (54-L.David)."/>
    <s v="pass"/>
    <n v="0"/>
    <n v="1"/>
    <n v="0"/>
    <n v="0"/>
    <s v="D.Schultz"/>
    <n v="1"/>
    <n v="1"/>
    <n v="0"/>
    <n v="1"/>
    <n v="0"/>
    <n v="1.6"/>
    <n v="1.6175000000000002"/>
    <n v="1.6175000000000002"/>
    <x v="36"/>
  </r>
  <r>
    <x v="1"/>
    <s v="DEN"/>
    <s v="NYG"/>
    <n v="88"/>
    <n v="12"/>
    <s v="(4:54) 5-T.Bridgewater pass short left to 25-M.Gordon pushed ob at DEN 15 for 3 yards (24-J.Bradberry). PENALTY on NYG-51-A.Ojulari, Roughing the Passer, 15 yards, enforced at DEN 15."/>
    <s v="pass"/>
    <n v="0"/>
    <n v="1"/>
    <n v="0"/>
    <n v="0"/>
    <s v="M.Gordon"/>
    <n v="1"/>
    <n v="1"/>
    <n v="0"/>
    <n v="1"/>
    <n v="0"/>
    <n v="1.6"/>
    <n v="1.6175000000000002"/>
    <n v="1.6175000000000002"/>
    <x v="37"/>
  </r>
  <r>
    <x v="1"/>
    <s v="JAX"/>
    <s v="HOU"/>
    <n v="89"/>
    <n v="11"/>
    <s v="(9:47) (Shotgun) 16-T.Lawrence pass incomplete short right to 17-D.Chark."/>
    <s v="pass"/>
    <n v="0"/>
    <n v="1"/>
    <n v="0"/>
    <n v="0"/>
    <s v="D.Chark"/>
    <n v="12"/>
    <n v="12"/>
    <n v="0"/>
    <n v="1"/>
    <n v="0"/>
    <n v="1.6"/>
    <n v="1.81"/>
    <n v="1.81"/>
    <x v="19"/>
  </r>
  <r>
    <x v="1"/>
    <s v="LAC"/>
    <s v="WAS"/>
    <n v="88"/>
    <n v="12"/>
    <s v="(7:35) 10-J.Herbert pass incomplete short left to 13-K.Allen."/>
    <s v="pass"/>
    <n v="0"/>
    <n v="1"/>
    <n v="0"/>
    <n v="0"/>
    <s v="K.Allen"/>
    <n v="13"/>
    <n v="13"/>
    <n v="0"/>
    <n v="1"/>
    <n v="0"/>
    <n v="1.6"/>
    <n v="1.8275000000000001"/>
    <n v="1.8275000000000001"/>
    <x v="38"/>
  </r>
  <r>
    <x v="1"/>
    <s v="LAC"/>
    <s v="WAS"/>
    <n v="87"/>
    <n v="13"/>
    <s v="(6:55) (Shotgun) 10-J.Herbert pass short left to 22-J.Jackson pushed ob at LAC 15 for 2 yards (55-C.Holcomb)."/>
    <s v="pass"/>
    <n v="0"/>
    <n v="1"/>
    <n v="0"/>
    <n v="0"/>
    <s v="J.Jackson"/>
    <n v="-2"/>
    <n v="-2"/>
    <n v="0"/>
    <n v="1"/>
    <n v="0"/>
    <n v="1.6"/>
    <n v="1.5650000000000002"/>
    <n v="1.5650000000000002"/>
    <x v="39"/>
  </r>
  <r>
    <x v="1"/>
    <s v="LAC"/>
    <s v="WAS"/>
    <n v="88"/>
    <n v="12"/>
    <s v="(5:29) (Shotgun) 10-J.Herbert pass short middle to 13-K.Allen to LAC 29 for 17 yards (20-B.McCain)."/>
    <s v="pass"/>
    <n v="0"/>
    <n v="1"/>
    <n v="0"/>
    <n v="0"/>
    <s v="K.Allen"/>
    <n v="15"/>
    <n v="15"/>
    <n v="0"/>
    <n v="1"/>
    <n v="0"/>
    <n v="1.6"/>
    <n v="1.8625"/>
    <n v="1.8625"/>
    <x v="38"/>
  </r>
  <r>
    <x v="1"/>
    <s v="MIN"/>
    <s v="CIN"/>
    <n v="90"/>
    <n v="10"/>
    <s v="(5:01) 8-K.Cousins pass short left to 33-D.Cook pushed ob at MIN 19 for 9 yards (30-J.Bates)."/>
    <s v="pass"/>
    <n v="0"/>
    <n v="1"/>
    <n v="0"/>
    <n v="0"/>
    <s v="D.Cook"/>
    <n v="0"/>
    <n v="0"/>
    <n v="0"/>
    <n v="1"/>
    <n v="0"/>
    <n v="1.6"/>
    <n v="1.6"/>
    <n v="1.6"/>
    <x v="11"/>
  </r>
  <r>
    <x v="1"/>
    <s v="MIN"/>
    <s v="CIN"/>
    <n v="88"/>
    <n v="12"/>
    <s v="(3:05) (Shotgun) 8-K.Cousins pass short right to 18-J.Jefferson to MIN 11 for -1 yards (21-M.Hilton)."/>
    <s v="pass"/>
    <n v="0"/>
    <n v="1"/>
    <n v="0"/>
    <n v="0"/>
    <s v="J.Jefferson"/>
    <n v="-3"/>
    <n v="-3"/>
    <n v="0"/>
    <n v="1"/>
    <n v="0"/>
    <n v="1.6"/>
    <n v="1.5475000000000001"/>
    <n v="1.5475000000000001"/>
    <x v="0"/>
  </r>
  <r>
    <x v="1"/>
    <s v="CIN"/>
    <s v="MIN"/>
    <n v="90"/>
    <n v="10"/>
    <s v="(9:16) (Shotgun) 9-J.Burrow pass short middle to 83-T.Boyd to CIN 28 for 18 yards (22-H.Smith)."/>
    <s v="pass"/>
    <n v="0"/>
    <n v="1"/>
    <n v="0"/>
    <n v="0"/>
    <s v="T.Boyd"/>
    <n v="7"/>
    <n v="7"/>
    <n v="0"/>
    <n v="1"/>
    <n v="0"/>
    <n v="1.6"/>
    <n v="1.7225000000000001"/>
    <n v="1.7225000000000001"/>
    <x v="24"/>
  </r>
  <r>
    <x v="1"/>
    <s v="MIN"/>
    <s v="CIN"/>
    <n v="88"/>
    <n v="12"/>
    <s v="(1:30) (Shotgun) 8-K.Cousins pass deep middle to 83-T.Conklin to MIN 39 for 27 yards (30-J.Bates)."/>
    <s v="pass"/>
    <n v="0"/>
    <n v="1"/>
    <n v="0"/>
    <n v="0"/>
    <s v="T.Conklin"/>
    <n v="21"/>
    <n v="21"/>
    <n v="0"/>
    <n v="1"/>
    <n v="0"/>
    <n v="1.6"/>
    <n v="1.9675"/>
    <n v="1.9675"/>
    <x v="40"/>
  </r>
  <r>
    <x v="1"/>
    <s v="NYJ"/>
    <s v="CAR"/>
    <n v="89"/>
    <n v="11"/>
    <s v="(10:49) (Shotgun) 2-Z.Wilson pass short right to 84-C.Davis to NYJ 46 for 35 yards (21-J.Chinn)."/>
    <s v="pass"/>
    <n v="0"/>
    <n v="1"/>
    <n v="0"/>
    <n v="0"/>
    <s v="C.Davis"/>
    <n v="14"/>
    <n v="14"/>
    <n v="0"/>
    <n v="1"/>
    <n v="0"/>
    <n v="1.6"/>
    <n v="1.845"/>
    <n v="1.845"/>
    <x v="41"/>
  </r>
  <r>
    <x v="1"/>
    <s v="BUF"/>
    <s v="PIT"/>
    <n v="88"/>
    <n v="12"/>
    <s v="(9:04) (Shotgun) 17-J.Allen pass short right to 14-S.Diggs to BUF 18 for 6 yards (39-M.Fitzpatrick)."/>
    <s v="pass"/>
    <n v="0"/>
    <n v="1"/>
    <n v="0"/>
    <n v="0"/>
    <s v="S.Diggs"/>
    <n v="6"/>
    <n v="6"/>
    <n v="0"/>
    <n v="1"/>
    <n v="0"/>
    <n v="1.6"/>
    <n v="1.7050000000000001"/>
    <n v="1.7050000000000001"/>
    <x v="42"/>
  </r>
  <r>
    <x v="1"/>
    <s v="PIT"/>
    <s v="BUF"/>
    <n v="87"/>
    <n v="13"/>
    <s v="(2:41) 7-B.Roethlisberger pass short left to 19-J.Smith-Schuster to PIT 19 for 6 yards (21-J.Poyer)."/>
    <s v="pass"/>
    <n v="0"/>
    <n v="1"/>
    <n v="0"/>
    <n v="0"/>
    <s v="J.Smith-Schuster"/>
    <n v="2"/>
    <n v="2"/>
    <n v="0"/>
    <n v="1"/>
    <n v="0"/>
    <n v="1.6"/>
    <n v="1.635"/>
    <n v="1.635"/>
    <x v="12"/>
  </r>
  <r>
    <x v="1"/>
    <s v="BUF"/>
    <s v="PIT"/>
    <n v="90"/>
    <n v="10"/>
    <s v="(5:24) (Shotgun) 17-J.Allen pass short middle to 88-D.Knox to BUF 22 for 12 yards (34-Te.Edmunds)."/>
    <s v="pass"/>
    <n v="0"/>
    <n v="1"/>
    <n v="0"/>
    <n v="0"/>
    <s v="D.Knox"/>
    <n v="12"/>
    <n v="12"/>
    <n v="0"/>
    <n v="1"/>
    <n v="0"/>
    <n v="1.6"/>
    <n v="1.81"/>
    <n v="1.81"/>
    <x v="43"/>
  </r>
  <r>
    <x v="1"/>
    <s v="BUF"/>
    <s v="PIT"/>
    <n v="88"/>
    <n v="12"/>
    <s v="(4:42) (Shotgun) 17-J.Allen pass short right to 11-C.Beasley to BUF 22 for 10 yards (55-D.Bush)."/>
    <s v="pass"/>
    <n v="0"/>
    <n v="1"/>
    <n v="0"/>
    <n v="0"/>
    <s v="C.Beasley"/>
    <n v="5"/>
    <n v="5"/>
    <n v="0"/>
    <n v="1"/>
    <n v="0"/>
    <n v="1.6"/>
    <n v="1.6875"/>
    <n v="1.6875"/>
    <x v="44"/>
  </r>
  <r>
    <x v="1"/>
    <s v="IND"/>
    <s v="SEA"/>
    <n v="88"/>
    <n v="12"/>
    <s v="(12:14) (Shotgun) 2-C.Wentz pass short left to 28-J.Taylor to IND 19 for 7 yards (6-Q.Diggs)."/>
    <s v="pass"/>
    <n v="0"/>
    <n v="1"/>
    <n v="0"/>
    <n v="0"/>
    <s v="J.Taylor"/>
    <n v="-7"/>
    <n v="-7"/>
    <n v="0"/>
    <n v="1"/>
    <n v="0"/>
    <n v="1.6"/>
    <n v="1.4775"/>
    <n v="1.4775"/>
    <x v="45"/>
  </r>
  <r>
    <x v="1"/>
    <s v="IND"/>
    <s v="SEA"/>
    <n v="88"/>
    <n v="12"/>
    <s v="(:38) (Shotgun) 2-C.Wentz pass incomplete short middle to 14-Z.Pascal [90-B.Mone]."/>
    <s v="pass"/>
    <n v="0"/>
    <n v="1"/>
    <n v="0"/>
    <n v="0"/>
    <s v="Z.Pascal"/>
    <n v="8"/>
    <n v="8"/>
    <n v="0"/>
    <n v="1"/>
    <n v="0"/>
    <n v="1.6"/>
    <n v="1.74"/>
    <n v="1.74"/>
    <x v="46"/>
  </r>
  <r>
    <x v="1"/>
    <s v="IND"/>
    <s v="SEA"/>
    <n v="88"/>
    <n v="12"/>
    <s v="(:34) (Shotgun) 2-C.Wentz pass deep middle to 17-M.Strachan to IND 28 for 16 yards (2-D.Reed)."/>
    <s v="pass"/>
    <n v="0"/>
    <n v="1"/>
    <n v="0"/>
    <n v="0"/>
    <s v="M.Strachan"/>
    <n v="16"/>
    <n v="16"/>
    <n v="0"/>
    <n v="1"/>
    <n v="0"/>
    <n v="1.6"/>
    <n v="1.8800000000000001"/>
    <n v="1.8800000000000001"/>
    <x v="47"/>
  </r>
  <r>
    <x v="1"/>
    <s v="DET"/>
    <s v="SF"/>
    <n v="88"/>
    <n v="12"/>
    <s v="(:34) (Shotgun) 16-J.Goff pass short middle to 14-A.St. Brown to DET 15 for 3 yards (54-F.Warner)."/>
    <s v="pass"/>
    <n v="0"/>
    <n v="1"/>
    <n v="0"/>
    <n v="0"/>
    <s v="A.St"/>
    <n v="3"/>
    <n v="3"/>
    <n v="0"/>
    <n v="1"/>
    <n v="0"/>
    <n v="1.6"/>
    <n v="1.6525000000000001"/>
    <n v="1.6525000000000001"/>
    <x v="48"/>
  </r>
  <r>
    <x v="0"/>
    <s v="ATL"/>
    <s v="TB"/>
    <n v="89"/>
    <n v="11"/>
    <s v="(10:05) (Shotgun) 2-M.Ryan pass incomplete deep right to 18-C.Ridley (31-A.Winfield)."/>
    <s v="pass"/>
    <n v="0"/>
    <n v="1"/>
    <n v="0"/>
    <n v="0"/>
    <s v="C.Ridley"/>
    <n v="41"/>
    <n v="41"/>
    <n v="0"/>
    <n v="1"/>
    <n v="0"/>
    <n v="1.6"/>
    <n v="2.3174999999999999"/>
    <n v="2.3174999999999999"/>
    <x v="49"/>
  </r>
  <r>
    <x v="0"/>
    <s v="ATL"/>
    <s v="TB"/>
    <n v="89"/>
    <n v="11"/>
    <s v="(9:57) (Shotgun) 2-M.Ryan pass short right to 4-T.Sharpe to ATL 19 for 8 yards (24-C.Davis; 54-L.David)."/>
    <s v="pass"/>
    <n v="0"/>
    <n v="1"/>
    <n v="0"/>
    <n v="0"/>
    <s v="T.Sharpe"/>
    <n v="4"/>
    <n v="4"/>
    <n v="0"/>
    <n v="1"/>
    <n v="0"/>
    <n v="1.6"/>
    <n v="1.6700000000000002"/>
    <n v="1.6700000000000002"/>
    <x v="50"/>
  </r>
  <r>
    <x v="0"/>
    <s v="ATL"/>
    <s v="TB"/>
    <n v="88"/>
    <n v="12"/>
    <s v="(12:22) (Shotgun) 2-M.Ryan pass short right to 84-C.Patterson to ATL 13 for 1 yard (90-J.Pierre-Paul)."/>
    <s v="pass"/>
    <n v="0"/>
    <n v="1"/>
    <n v="0"/>
    <n v="0"/>
    <s v="C.Patterson"/>
    <n v="-1"/>
    <n v="-1"/>
    <n v="0"/>
    <n v="1"/>
    <n v="0"/>
    <n v="1.6"/>
    <n v="1.5825"/>
    <n v="1.5825"/>
    <x v="51"/>
  </r>
  <r>
    <x v="0"/>
    <s v="BUF"/>
    <s v="MIA"/>
    <n v="87"/>
    <n v="13"/>
    <s v="(9:12) (Shotgun) 17-J.Allen pass short left to 11-C.Beasley to BUF 14 for 1 yard (29-Br.Jones, 43-A.Van Ginkel)."/>
    <s v="pass"/>
    <n v="0"/>
    <n v="1"/>
    <n v="0"/>
    <n v="0"/>
    <s v="C.Beasley"/>
    <n v="-4"/>
    <n v="-4"/>
    <n v="0"/>
    <n v="1"/>
    <n v="0"/>
    <n v="1.6"/>
    <n v="1.53"/>
    <n v="1.53"/>
    <x v="44"/>
  </r>
  <r>
    <x v="0"/>
    <s v="CIN"/>
    <s v="CHI"/>
    <n v="89"/>
    <n v="11"/>
    <s v="(9:12) (Shotgun) 9-J.Burrow pass short left to 85-T.Higgins pushed ob at CIN 18 for 7 yards (33-Ja.Johnson)."/>
    <s v="pass"/>
    <n v="0"/>
    <n v="1"/>
    <n v="0"/>
    <n v="0"/>
    <s v="T.Higgins"/>
    <n v="6"/>
    <n v="6"/>
    <n v="0"/>
    <n v="1"/>
    <n v="0"/>
    <n v="1.6"/>
    <n v="1.7050000000000001"/>
    <n v="1.7050000000000001"/>
    <x v="16"/>
  </r>
  <r>
    <x v="0"/>
    <s v="DAL"/>
    <s v="LAC"/>
    <n v="88"/>
    <n v="12"/>
    <s v="(3:07) (Shotgun) 4-D.Prescott pass short right to 89-B.Jarwin to DAL 19 for 7 yards (9-K.Murray, 99-J.Tillery)."/>
    <s v="pass"/>
    <n v="0"/>
    <n v="1"/>
    <n v="0"/>
    <n v="0"/>
    <s v="B.Jarwin"/>
    <n v="3"/>
    <n v="3"/>
    <n v="0"/>
    <n v="1"/>
    <n v="0"/>
    <n v="1.6"/>
    <n v="1.6525000000000001"/>
    <n v="1.6525000000000001"/>
    <x v="52"/>
  </r>
  <r>
    <x v="0"/>
    <s v="JAX"/>
    <s v="DEN"/>
    <n v="90"/>
    <n v="10"/>
    <s v="(13:27) (Shotgun) 16-T.Lawrence pass incomplete deep left to 11-M.Jones."/>
    <s v="pass"/>
    <n v="0"/>
    <n v="1"/>
    <n v="0"/>
    <n v="0"/>
    <s v="M.Jones"/>
    <n v="40"/>
    <n v="40"/>
    <n v="0"/>
    <n v="1"/>
    <n v="0"/>
    <n v="1.6"/>
    <n v="2.2999999999999998"/>
    <n v="2.2999999999999998"/>
    <x v="53"/>
  </r>
  <r>
    <x v="0"/>
    <s v="HOU"/>
    <s v="CLE"/>
    <n v="88"/>
    <n v="12"/>
    <s v="(3:33) (Shotgun) 10-D.Mills pass short left to 31-D.Johnson to HOU 23 for 11 yards (96-J.Elliott). PENALTY on HOU-68-J.Britt, Offensive Holding, 10 yards, enforced at HOU 20."/>
    <s v="pass"/>
    <n v="0"/>
    <n v="1"/>
    <n v="0"/>
    <n v="0"/>
    <s v="D.Johnson"/>
    <n v="-5"/>
    <n v="-5"/>
    <n v="0"/>
    <n v="1"/>
    <n v="0"/>
    <n v="1.6"/>
    <n v="1.5125000000000002"/>
    <n v="1.5125000000000002"/>
    <x v="54"/>
  </r>
  <r>
    <x v="0"/>
    <s v="HOU"/>
    <s v="CLE"/>
    <n v="90"/>
    <n v="10"/>
    <s v="(3:25) (Shotgun) 10-D.Mills pass short left to 13-B.Cooks to HOU 21 for 11 yards (21-D.Ward)."/>
    <s v="pass"/>
    <n v="0"/>
    <n v="1"/>
    <n v="0"/>
    <n v="0"/>
    <s v="B.Cooks"/>
    <n v="11"/>
    <n v="11"/>
    <n v="0"/>
    <n v="1"/>
    <n v="0"/>
    <n v="1.6"/>
    <n v="1.7925"/>
    <n v="1.7925"/>
    <x v="55"/>
  </r>
  <r>
    <x v="0"/>
    <s v="KC"/>
    <s v="BAL"/>
    <n v="88"/>
    <n v="12"/>
    <s v="(11:23) (Shotgun) 15-P.Mahomes pass short right to 87-T.Kelce to KC 26 for 14 yards (40-M.Harrison)."/>
    <s v="pass"/>
    <n v="0"/>
    <n v="1"/>
    <n v="0"/>
    <n v="0"/>
    <s v="T.Kelce"/>
    <n v="5"/>
    <n v="5"/>
    <n v="0"/>
    <n v="1"/>
    <n v="0"/>
    <n v="1.6"/>
    <n v="1.6875"/>
    <n v="1.6875"/>
    <x v="56"/>
  </r>
  <r>
    <x v="0"/>
    <s v="LA"/>
    <s v="IND"/>
    <n v="88"/>
    <n v="12"/>
    <s v="(7:31) 9-M.Stafford pass short middle to 2-R.Woods to LA 28 for 16 yards (38-T.Carrie)."/>
    <s v="pass"/>
    <n v="0"/>
    <n v="1"/>
    <n v="0"/>
    <n v="0"/>
    <s v="R.Woods"/>
    <n v="13"/>
    <n v="13"/>
    <n v="0"/>
    <n v="1"/>
    <n v="0"/>
    <n v="1.6"/>
    <n v="1.8275000000000001"/>
    <n v="1.8275000000000001"/>
    <x v="1"/>
  </r>
  <r>
    <x v="0"/>
    <s v="IND"/>
    <s v="LA"/>
    <n v="88"/>
    <n v="12"/>
    <s v="(2:19) (Shotgun) 2-C.Wentz pass short middle to 14-Z.Pascal to IND 21 for 9 yards (4-J.Fuller)."/>
    <s v="pass"/>
    <n v="0"/>
    <n v="1"/>
    <n v="0"/>
    <n v="0"/>
    <s v="Z.Pascal"/>
    <n v="7"/>
    <n v="7"/>
    <n v="0"/>
    <n v="1"/>
    <n v="0"/>
    <n v="1.6"/>
    <n v="1.7225000000000001"/>
    <n v="1.7225000000000001"/>
    <x v="46"/>
  </r>
  <r>
    <x v="0"/>
    <s v="LA"/>
    <s v="IND"/>
    <n v="89"/>
    <n v="11"/>
    <s v="(14:22) (Shotgun) 9-M.Stafford pass incomplete deep left to 12-V.Jefferson."/>
    <s v="pass"/>
    <n v="0"/>
    <n v="1"/>
    <n v="0"/>
    <n v="0"/>
    <s v="V.Jefferson"/>
    <n v="17"/>
    <n v="17"/>
    <n v="0"/>
    <n v="1"/>
    <n v="0"/>
    <n v="1.6"/>
    <n v="1.8975"/>
    <n v="1.8975"/>
    <x v="57"/>
  </r>
  <r>
    <x v="0"/>
    <s v="IND"/>
    <s v="LA"/>
    <n v="90"/>
    <n v="10"/>
    <s v="(:24) (Shotgun) 9-J.Eason pass incomplete deep middle to 11-M.Pittman (4-J.Fuller)."/>
    <s v="pass"/>
    <n v="0"/>
    <n v="1"/>
    <n v="0"/>
    <n v="0"/>
    <s v="M.Pittman"/>
    <n v="21"/>
    <n v="21"/>
    <n v="0"/>
    <n v="1"/>
    <n v="0"/>
    <n v="1.6"/>
    <n v="1.9675"/>
    <n v="1.9675"/>
    <x v="58"/>
  </r>
  <r>
    <x v="0"/>
    <s v="IND"/>
    <s v="LA"/>
    <n v="90"/>
    <n v="10"/>
    <s v="(:19) (Shotgun) 9-J.Eason pass short left to 11-M.Pittman pushed ob at IND 20 for 10 yards (31-R.Rochell)."/>
    <s v="pass"/>
    <n v="0"/>
    <n v="1"/>
    <n v="0"/>
    <n v="0"/>
    <s v="M.Pittman"/>
    <n v="10"/>
    <n v="10"/>
    <n v="0"/>
    <n v="1"/>
    <n v="0"/>
    <n v="1.6"/>
    <n v="1.7750000000000001"/>
    <n v="1.7750000000000001"/>
    <x v="58"/>
  </r>
  <r>
    <x v="0"/>
    <s v="PIT"/>
    <s v="LV"/>
    <n v="87"/>
    <n v="13"/>
    <s v="(12:15) 7-B.Roethlisberger pass incomplete deep right to 11-C.Claypool (27-T.Mullen)."/>
    <s v="pass"/>
    <n v="0"/>
    <n v="1"/>
    <n v="0"/>
    <n v="0"/>
    <s v="C.Claypool"/>
    <n v="35"/>
    <n v="35"/>
    <n v="0"/>
    <n v="1"/>
    <n v="0"/>
    <n v="1.6"/>
    <n v="2.2124999999999999"/>
    <n v="2.2124999999999999"/>
    <x v="26"/>
  </r>
  <r>
    <x v="0"/>
    <s v="PIT"/>
    <s v="LV"/>
    <n v="87"/>
    <n v="13"/>
    <s v="(12:09) (Shotgun) 7-B.Roethlisberger pass short left to 18-D.Johnson pushed ob at PIT 18 for 5 yards (25-T.Moehrig)."/>
    <s v="pass"/>
    <n v="0"/>
    <n v="1"/>
    <n v="0"/>
    <n v="0"/>
    <s v="D.Johnson"/>
    <n v="-3"/>
    <n v="-3"/>
    <n v="0"/>
    <n v="1"/>
    <n v="0"/>
    <n v="1.6"/>
    <n v="1.5475000000000001"/>
    <n v="1.5475000000000001"/>
    <x v="23"/>
  </r>
  <r>
    <x v="0"/>
    <s v="NE"/>
    <s v="NYJ"/>
    <n v="87"/>
    <n v="13"/>
    <s v="(9:10) (Shotgun) 10-M.Jones pass short left to 84-K.Bourne to NE 16 for 3 yards (40-J.Guidry; 57-C.Mosley)."/>
    <s v="pass"/>
    <n v="0"/>
    <n v="1"/>
    <n v="0"/>
    <n v="0"/>
    <s v="K.Bourne"/>
    <n v="-3"/>
    <n v="-3"/>
    <n v="0"/>
    <n v="1"/>
    <n v="0"/>
    <n v="1.6"/>
    <n v="1.5475000000000001"/>
    <n v="1.5475000000000001"/>
    <x v="59"/>
  </r>
  <r>
    <x v="0"/>
    <s v="NO"/>
    <s v="CAR"/>
    <n v="88"/>
    <n v="12"/>
    <s v="(6:07) (Shotgun) 2-J.Winston pass short left to 1-M.Callaway to NO 16 for 4 yards (53-B.Burns) [21-J.Chinn]."/>
    <s v="pass"/>
    <n v="0"/>
    <n v="1"/>
    <n v="0"/>
    <n v="0"/>
    <s v="M.Callaway"/>
    <n v="4"/>
    <n v="4"/>
    <n v="0"/>
    <n v="1"/>
    <n v="0"/>
    <n v="1.6"/>
    <n v="1.6700000000000002"/>
    <n v="1.6700000000000002"/>
    <x v="60"/>
  </r>
  <r>
    <x v="0"/>
    <s v="NO"/>
    <s v="CAR"/>
    <n v="90"/>
    <n v="10"/>
    <s v="(9:42) 74-J.Hurst reported in as eligible.  2-J.Winston pass incomplete short left to 41-A.Kamara."/>
    <s v="pass"/>
    <n v="0"/>
    <n v="1"/>
    <n v="0"/>
    <n v="0"/>
    <s v="A.Kamara"/>
    <n v="0"/>
    <n v="0"/>
    <n v="0"/>
    <n v="1"/>
    <n v="0"/>
    <n v="1.6"/>
    <n v="1.6"/>
    <n v="1.6"/>
    <x v="61"/>
  </r>
  <r>
    <x v="0"/>
    <s v="WAS"/>
    <s v="NYG"/>
    <n v="90"/>
    <n v="10"/>
    <s v="(9:02) (Shotgun) 4-T.Heinicke pass short left to 17-T.McLaurin to WAS 14 for 4 yards (21-J.Peppers; 24-J.Bradberry)."/>
    <s v="pass"/>
    <n v="0"/>
    <n v="1"/>
    <n v="0"/>
    <n v="0"/>
    <s v="T.McLaurin"/>
    <n v="-2"/>
    <n v="-2"/>
    <n v="0"/>
    <n v="1"/>
    <n v="0"/>
    <n v="1.6"/>
    <n v="1.5650000000000002"/>
    <n v="1.5650000000000002"/>
    <x v="62"/>
  </r>
  <r>
    <x v="0"/>
    <s v="SF"/>
    <s v="PHI"/>
    <n v="90"/>
    <n v="10"/>
    <s v="(3:05) (Shotgun) 10-J.Garoppolo pass short left to 19-D.Samuel to SF 15 for 5 yards (3-S.Nelson)."/>
    <s v="pass"/>
    <n v="0"/>
    <n v="1"/>
    <n v="0"/>
    <n v="0"/>
    <s v="D.Samuel"/>
    <n v="5"/>
    <n v="5"/>
    <n v="0"/>
    <n v="1"/>
    <n v="0"/>
    <n v="1.6"/>
    <n v="1.6875"/>
    <n v="1.6875"/>
    <x v="27"/>
  </r>
  <r>
    <x v="0"/>
    <s v="TEN"/>
    <s v="SEA"/>
    <n v="90"/>
    <n v="10"/>
    <s v="(4:58) (Shotgun) 17-R.Tannehill pass deep middle to 85-M.Pruitt to TEN 32 for 22 yards (6-Q.Diggs; 33-J.Adams)."/>
    <s v="pass"/>
    <n v="0"/>
    <n v="1"/>
    <n v="0"/>
    <n v="0"/>
    <s v="M.Pruitt"/>
    <n v="18"/>
    <n v="18"/>
    <n v="0"/>
    <n v="1"/>
    <n v="0"/>
    <n v="1.6"/>
    <n v="1.915"/>
    <n v="1.915"/>
    <x v="63"/>
  </r>
  <r>
    <x v="0"/>
    <s v="SEA"/>
    <s v="TEN"/>
    <n v="87"/>
    <n v="13"/>
    <s v="(8:19) 3-R.Wilson pass incomplete deep left to 16-T.Lockett."/>
    <s v="pass"/>
    <n v="0"/>
    <n v="1"/>
    <n v="0"/>
    <n v="0"/>
    <s v="T.Lockett"/>
    <n v="30"/>
    <n v="30"/>
    <n v="0"/>
    <n v="1"/>
    <n v="0"/>
    <n v="1.6"/>
    <n v="2.125"/>
    <n v="2.125"/>
    <x v="64"/>
  </r>
  <r>
    <x v="0"/>
    <s v="SEA"/>
    <s v="TEN"/>
    <n v="87"/>
    <n v="13"/>
    <s v="(8:13) (Shotgun) 3-R.Wilson pass incomplete deep left to 14-D.Metcalf."/>
    <s v="pass"/>
    <n v="0"/>
    <n v="1"/>
    <n v="0"/>
    <n v="0"/>
    <s v="D.Metcalf"/>
    <n v="19"/>
    <n v="19"/>
    <n v="0"/>
    <n v="1"/>
    <n v="0"/>
    <n v="1.6"/>
    <n v="1.9325000000000001"/>
    <n v="1.9325000000000001"/>
    <x v="65"/>
  </r>
  <r>
    <x v="1"/>
    <s v="TEN"/>
    <s v="ARI"/>
    <n v="81"/>
    <n v="19"/>
    <s v="(6:59) (Shotgun) 17-R.Tannehill pass incomplete short right to 28-J.McNichols."/>
    <s v="pass"/>
    <n v="0"/>
    <n v="1"/>
    <n v="0"/>
    <n v="0"/>
    <s v="J.McNichols"/>
    <n v="-1"/>
    <n v="-1"/>
    <n v="0"/>
    <n v="1"/>
    <n v="0"/>
    <n v="1.6"/>
    <n v="1.5825"/>
    <n v="1.5825"/>
    <x v="66"/>
  </r>
  <r>
    <x v="1"/>
    <s v="TEN"/>
    <s v="ARI"/>
    <n v="86"/>
    <n v="14"/>
    <s v="(4:34) (Shotgun) 17-R.Tannehill pass short left to 80-C.Rogers to TEN 18 for 4 yards (7-B.Murphy)."/>
    <s v="pass"/>
    <n v="0"/>
    <n v="1"/>
    <n v="0"/>
    <n v="0"/>
    <s v="C.Rogers"/>
    <n v="4"/>
    <n v="4"/>
    <n v="0"/>
    <n v="1"/>
    <n v="0"/>
    <n v="1.6"/>
    <n v="1.6700000000000002"/>
    <n v="1.6700000000000002"/>
    <x v="67"/>
  </r>
  <r>
    <x v="1"/>
    <s v="TEN"/>
    <s v="ARI"/>
    <n v="82"/>
    <n v="18"/>
    <s v="(3:49) (Shotgun) 17-R.Tannehill pass short left to 28-J.McNichols pushed ob at TEN 26 for 8 yards (9-I.Simmons)."/>
    <s v="pass"/>
    <n v="0"/>
    <n v="1"/>
    <n v="0"/>
    <n v="0"/>
    <s v="J.McNichols"/>
    <n v="3"/>
    <n v="3"/>
    <n v="0"/>
    <n v="1"/>
    <n v="0"/>
    <n v="1.6"/>
    <n v="1.6525000000000001"/>
    <n v="1.6525000000000001"/>
    <x v="66"/>
  </r>
  <r>
    <x v="1"/>
    <s v="BAL"/>
    <s v="LV"/>
    <n v="81"/>
    <n v="19"/>
    <s v="(13:23) (Shotgun) 8-L.Jackson pass short right to 5-M.Brown to BAL 32 for 13 yards (52-D.Perryman)."/>
    <s v="pass"/>
    <n v="0"/>
    <n v="1"/>
    <n v="0"/>
    <n v="0"/>
    <s v="M.Brown"/>
    <n v="13"/>
    <n v="13"/>
    <n v="0"/>
    <n v="1"/>
    <n v="0"/>
    <n v="1.6"/>
    <n v="1.8275000000000001"/>
    <n v="1.8275000000000001"/>
    <x v="68"/>
  </r>
  <r>
    <x v="1"/>
    <s v="CHI"/>
    <s v="LA"/>
    <n v="81"/>
    <n v="19"/>
    <s v="(13:49) (Shotgun) 14-A.Dalton pass short right to 11-D.Mooney to CHI 25 for 6 yards (22-D.Long)."/>
    <s v="pass"/>
    <n v="0"/>
    <n v="1"/>
    <n v="0"/>
    <n v="0"/>
    <s v="D.Mooney"/>
    <n v="6"/>
    <n v="6"/>
    <n v="0"/>
    <n v="1"/>
    <n v="0"/>
    <n v="1.6"/>
    <n v="1.7050000000000001"/>
    <n v="1.7050000000000001"/>
    <x v="69"/>
  </r>
  <r>
    <x v="1"/>
    <s v="CLE"/>
    <s v="KC"/>
    <n v="81"/>
    <n v="19"/>
    <s v="(9:28) (Shotgun) 6-B.Mayfield pass short left to 27-K.Hunt to CLE 23 for 4 yards (54-N.Bolton) [51-M.Danna]."/>
    <s v="pass"/>
    <n v="0"/>
    <n v="1"/>
    <n v="0"/>
    <n v="0"/>
    <s v="K.Hunt"/>
    <n v="3"/>
    <n v="3"/>
    <n v="0"/>
    <n v="1"/>
    <n v="0"/>
    <n v="1.6"/>
    <n v="1.6525000000000001"/>
    <n v="1.6525000000000001"/>
    <x v="70"/>
  </r>
  <r>
    <x v="1"/>
    <s v="KC"/>
    <s v="CLE"/>
    <n v="83"/>
    <n v="17"/>
    <s v="(7:10) (Shotgun) 15-P.Mahomes pass short right to 87-T.Kelce to KC 34 for 17 yards (33-R.Harrison)."/>
    <s v="pass"/>
    <n v="0"/>
    <n v="1"/>
    <n v="0"/>
    <n v="0"/>
    <s v="T.Kelce"/>
    <n v="10"/>
    <n v="10"/>
    <n v="0"/>
    <n v="1"/>
    <n v="0"/>
    <n v="1.6"/>
    <n v="1.7750000000000001"/>
    <n v="1.7750000000000001"/>
    <x v="56"/>
  </r>
  <r>
    <x v="1"/>
    <s v="CLE"/>
    <s v="KC"/>
    <n v="86"/>
    <n v="14"/>
    <s v="(5:56) (Shotgun) 6-B.Mayfield pass short right to 10-A.Schwartz to CLE 23 for 9 yards (38-L.Sneed)."/>
    <s v="pass"/>
    <n v="0"/>
    <n v="1"/>
    <n v="0"/>
    <n v="0"/>
    <s v="A.Schwartz"/>
    <n v="6"/>
    <n v="6"/>
    <n v="0"/>
    <n v="1"/>
    <n v="0"/>
    <n v="1.6"/>
    <n v="1.7050000000000001"/>
    <n v="1.7050000000000001"/>
    <x v="71"/>
  </r>
  <r>
    <x v="1"/>
    <s v="KC"/>
    <s v="CLE"/>
    <n v="82"/>
    <n v="18"/>
    <s v="(2:50) (Shotgun) 15-P.Mahomes pass short left to 10-T.Hill to KC 27 for 9 yards (4-A.Walker)."/>
    <s v="pass"/>
    <n v="0"/>
    <n v="1"/>
    <n v="0"/>
    <n v="0"/>
    <s v="T.Hill"/>
    <n v="3"/>
    <n v="3"/>
    <n v="0"/>
    <n v="1"/>
    <n v="0"/>
    <n v="1.6"/>
    <n v="1.6525000000000001"/>
    <n v="1.6525000000000001"/>
    <x v="72"/>
  </r>
  <r>
    <x v="1"/>
    <s v="DAL"/>
    <s v="TB"/>
    <n v="81"/>
    <n v="19"/>
    <s v="(3:36) (Shotgun) 4-D.Prescott pass short right to 88-C.Lamb to DAL 25 for 6 yards (54-L.David; 35-J.Dean)."/>
    <s v="pass"/>
    <n v="0"/>
    <n v="1"/>
    <n v="0"/>
    <n v="0"/>
    <s v="C.Lamb"/>
    <n v="1"/>
    <n v="1"/>
    <n v="0"/>
    <n v="1"/>
    <n v="0"/>
    <n v="1.6"/>
    <n v="1.6175000000000002"/>
    <n v="1.6175000000000002"/>
    <x v="73"/>
  </r>
  <r>
    <x v="1"/>
    <s v="DEN"/>
    <s v="NYG"/>
    <n v="81"/>
    <n v="19"/>
    <s v="(11:35) (Shotgun) 5-T.Bridgewater pass short middle to 87-N.Fant to DEN 34 for 15 yards (29-X.McKinney, 48-T.Crowder) [99-L.Williams]."/>
    <s v="pass"/>
    <n v="0"/>
    <n v="1"/>
    <n v="0"/>
    <n v="0"/>
    <s v="N.Fant"/>
    <n v="11"/>
    <n v="11"/>
    <n v="0"/>
    <n v="1"/>
    <n v="0"/>
    <n v="1.6"/>
    <n v="1.7925"/>
    <n v="1.7925"/>
    <x v="74"/>
  </r>
  <r>
    <x v="1"/>
    <s v="DEN"/>
    <s v="NYG"/>
    <n v="85"/>
    <n v="15"/>
    <s v="(2:07) 5-T.Bridgewater pass incomplete short right to 82-E.Saubert."/>
    <s v="pass"/>
    <n v="0"/>
    <n v="1"/>
    <n v="0"/>
    <n v="0"/>
    <s v="E.Saubert"/>
    <n v="1"/>
    <n v="1"/>
    <n v="0"/>
    <n v="1"/>
    <n v="0"/>
    <n v="1.6"/>
    <n v="1.6175000000000002"/>
    <n v="1.6175000000000002"/>
    <x v="75"/>
  </r>
  <r>
    <x v="1"/>
    <s v="DEN"/>
    <s v="NYG"/>
    <n v="85"/>
    <n v="15"/>
    <s v="(2:03) (Shotgun) 5-T.Bridgewater pass deep right to 1-K.Hamler ran ob at DEN 37 for 22 yards [23-L.Ryan]."/>
    <s v="pass"/>
    <n v="0"/>
    <n v="1"/>
    <n v="0"/>
    <n v="0"/>
    <s v="K.Hamler"/>
    <n v="22"/>
    <n v="22"/>
    <n v="0"/>
    <n v="1"/>
    <n v="0"/>
    <n v="1.6"/>
    <n v="1.9850000000000001"/>
    <n v="1.9850000000000001"/>
    <x v="76"/>
  </r>
  <r>
    <x v="1"/>
    <s v="GB"/>
    <s v="NO"/>
    <n v="84"/>
    <n v="16"/>
    <s v="(2:28) (Shotgun) 12-Aa.Rodgers pass short middle to 17-D.Adams to GB 22 for 6 yards (26-P.Williams)."/>
    <s v="pass"/>
    <n v="0"/>
    <n v="1"/>
    <n v="0"/>
    <n v="0"/>
    <s v="D.Adams"/>
    <n v="4"/>
    <n v="4"/>
    <n v="0"/>
    <n v="1"/>
    <n v="0"/>
    <n v="1.6"/>
    <n v="1.6700000000000002"/>
    <n v="1.6700000000000002"/>
    <x v="77"/>
  </r>
  <r>
    <x v="1"/>
    <s v="JAX"/>
    <s v="HOU"/>
    <n v="84"/>
    <n v="16"/>
    <s v="(14:01) 16-T.Lawrence pass incomplete short right to 17-D.Chark."/>
    <s v="pass"/>
    <n v="0"/>
    <n v="1"/>
    <n v="0"/>
    <n v="0"/>
    <s v="D.Chark"/>
    <n v="7"/>
    <n v="7"/>
    <n v="0"/>
    <n v="1"/>
    <n v="0"/>
    <n v="1.6"/>
    <n v="1.7225000000000001"/>
    <n v="1.7225000000000001"/>
    <x v="19"/>
  </r>
  <r>
    <x v="1"/>
    <s v="JAX"/>
    <s v="HOU"/>
    <n v="84"/>
    <n v="16"/>
    <s v="(13:57) (Shotgun) 16-T.Lawrence pass short middle to 10-L.Shenault pushed ob at JAX 29 for 13 yards (58-C.Kirksey)."/>
    <s v="pass"/>
    <n v="0"/>
    <n v="1"/>
    <n v="0"/>
    <n v="0"/>
    <s v="L.Shenault"/>
    <n v="4"/>
    <n v="4"/>
    <n v="0"/>
    <n v="1"/>
    <n v="0"/>
    <n v="1.6"/>
    <n v="1.6700000000000002"/>
    <n v="1.6700000000000002"/>
    <x v="78"/>
  </r>
  <r>
    <x v="1"/>
    <s v="JAX"/>
    <s v="HOU"/>
    <n v="86"/>
    <n v="14"/>
    <s v="(9:00) (Shotgun) 16-T.Lawrence pass short right to 25-J.Robinson to JAX 19 for 5 yards (41-Z.Cunningham; 50-J.Jenkins) [90-R.Blacklock]."/>
    <s v="pass"/>
    <n v="0"/>
    <n v="1"/>
    <n v="0"/>
    <n v="0"/>
    <s v="J.Robinson"/>
    <n v="-3"/>
    <n v="-3"/>
    <n v="0"/>
    <n v="1"/>
    <n v="0"/>
    <n v="1.6"/>
    <n v="1.5475000000000001"/>
    <n v="1.5475000000000001"/>
    <x v="79"/>
  </r>
  <r>
    <x v="1"/>
    <s v="JAX"/>
    <s v="HOU"/>
    <n v="85"/>
    <n v="15"/>
    <s v="(2:23) (No Huddle, Shotgun) 16-T.Lawrence pass deep right to 17-D.Chark pushed ob at JAX 33 for 18 yards (23-E.Murray)."/>
    <s v="pass"/>
    <n v="0"/>
    <n v="1"/>
    <n v="0"/>
    <n v="0"/>
    <s v="D.Chark"/>
    <n v="18"/>
    <n v="18"/>
    <n v="0"/>
    <n v="1"/>
    <n v="0"/>
    <n v="1.6"/>
    <n v="1.915"/>
    <n v="1.915"/>
    <x v="19"/>
  </r>
  <r>
    <x v="1"/>
    <s v="LAC"/>
    <s v="WAS"/>
    <n v="83"/>
    <n v="17"/>
    <s v="(2:52) 79-T.Pipkins reported in as eligible.  10-J.Herbert pass short left to 13-K.Allen pushed ob at LAC 28 for 11 yards (20-B.McCain)."/>
    <s v="pass"/>
    <n v="0"/>
    <n v="1"/>
    <n v="0"/>
    <n v="0"/>
    <s v="K.Allen"/>
    <n v="2"/>
    <n v="2"/>
    <n v="0"/>
    <n v="1"/>
    <n v="0"/>
    <n v="1.6"/>
    <n v="1.635"/>
    <n v="1.635"/>
    <x v="38"/>
  </r>
  <r>
    <x v="1"/>
    <s v="NE"/>
    <s v="MIA"/>
    <n v="86"/>
    <n v="14"/>
    <s v="(8:08) 10-M.Jones pass incomplete short middle to 37-D.Harris (52-E.Roberts)."/>
    <s v="pass"/>
    <n v="0"/>
    <n v="1"/>
    <n v="0"/>
    <n v="0"/>
    <s v="D.Harris"/>
    <n v="4"/>
    <n v="4"/>
    <n v="0"/>
    <n v="1"/>
    <n v="0"/>
    <n v="1.6"/>
    <n v="1.6700000000000002"/>
    <n v="1.6700000000000002"/>
    <x v="80"/>
  </r>
  <r>
    <x v="1"/>
    <s v="NE"/>
    <s v="MIA"/>
    <n v="86"/>
    <n v="14"/>
    <s v="(8:01) (Shotgun) 10-M.Jones pass deep left to 15-N.Agholor pushed ob at NE 35 for 21 yards (21-E.Rowe) [49-S.Eguavoen]. MIA-21-E.Rowe was injured during the play."/>
    <s v="pass"/>
    <n v="0"/>
    <n v="1"/>
    <n v="0"/>
    <n v="0"/>
    <s v="N.Agholor"/>
    <n v="20"/>
    <n v="20"/>
    <n v="0"/>
    <n v="1"/>
    <n v="0"/>
    <n v="1.6"/>
    <n v="1.9500000000000002"/>
    <n v="1.9500000000000002"/>
    <x v="81"/>
  </r>
  <r>
    <x v="1"/>
    <s v="MIN"/>
    <s v="CIN"/>
    <n v="85"/>
    <n v="15"/>
    <s v="(1:39) 8-K.Cousins pass short left to 31-A.Abdullah pushed ob at MIN 20 for 5 yards (24-V.Bell)."/>
    <s v="pass"/>
    <n v="0"/>
    <n v="1"/>
    <n v="0"/>
    <n v="0"/>
    <s v="A.Abdullah"/>
    <n v="-4"/>
    <n v="-4"/>
    <n v="0"/>
    <n v="1"/>
    <n v="0"/>
    <n v="1.6"/>
    <n v="1.53"/>
    <n v="1.53"/>
    <x v="82"/>
  </r>
  <r>
    <x v="1"/>
    <s v="CIN"/>
    <s v="MIN"/>
    <n v="85"/>
    <n v="15"/>
    <s v="(4:05) (Shotgun) 9-J.Burrow pass short right to 1-J.Chase to CIN 30 for 15 yards (54-E.Kendricks; 21-B.Breeland)."/>
    <s v="pass"/>
    <n v="0"/>
    <n v="1"/>
    <n v="0"/>
    <n v="0"/>
    <s v="J.Chase"/>
    <n v="8"/>
    <n v="8"/>
    <n v="0"/>
    <n v="1"/>
    <n v="0"/>
    <n v="1.6"/>
    <n v="1.74"/>
    <n v="1.74"/>
    <x v="83"/>
  </r>
  <r>
    <x v="1"/>
    <s v="CIN"/>
    <s v="MIN"/>
    <n v="86"/>
    <n v="14"/>
    <s v="(3:57) (Shotgun) 9-J.Burrow pass incomplete short middle to 1-J.Chase."/>
    <s v="pass"/>
    <n v="0"/>
    <n v="1"/>
    <n v="0"/>
    <n v="0"/>
    <s v="J.Chase"/>
    <n v="12"/>
    <n v="12"/>
    <n v="0"/>
    <n v="1"/>
    <n v="0"/>
    <n v="1.6"/>
    <n v="1.81"/>
    <n v="1.81"/>
    <x v="83"/>
  </r>
  <r>
    <x v="1"/>
    <s v="CAR"/>
    <s v="NYJ"/>
    <n v="81"/>
    <n v="19"/>
    <s v="(:39) (No Huddle) 14-S.Darnold pass incomplete short middle to 2-Dj.Moore."/>
    <s v="pass"/>
    <n v="0"/>
    <n v="1"/>
    <n v="0"/>
    <n v="0"/>
    <s v="Dj.Moore"/>
    <n v="12"/>
    <n v="12"/>
    <n v="0"/>
    <n v="1"/>
    <n v="0"/>
    <n v="1.6"/>
    <n v="1.81"/>
    <n v="1.81"/>
    <x v="84"/>
  </r>
  <r>
    <x v="1"/>
    <s v="CAR"/>
    <s v="NYJ"/>
    <n v="81"/>
    <n v="19"/>
    <s v="(:35) (Shotgun) 14-S.Darnold pass short right to 22-C.McCaffrey to CAR 28 for 9 yards (37-B.Hall)."/>
    <s v="pass"/>
    <n v="0"/>
    <n v="1"/>
    <n v="0"/>
    <n v="0"/>
    <s v="C.McCaffrey"/>
    <n v="5"/>
    <n v="5"/>
    <n v="0"/>
    <n v="1"/>
    <n v="0"/>
    <n v="1.6"/>
    <n v="1.6875"/>
    <n v="1.6875"/>
    <x v="85"/>
  </r>
  <r>
    <x v="1"/>
    <s v="NYJ"/>
    <s v="CAR"/>
    <n v="83"/>
    <n v="17"/>
    <s v="(8:35) (Shotgun) 2-Z.Wilson pass short left to 10-B.Berrios to NYJ 18 for 1 yard (26-D.Jackson)."/>
    <s v="pass"/>
    <n v="0"/>
    <n v="1"/>
    <n v="0"/>
    <n v="0"/>
    <s v="B.Berrios"/>
    <n v="-4"/>
    <n v="-4"/>
    <n v="0"/>
    <n v="1"/>
    <n v="0"/>
    <n v="1.6"/>
    <n v="1.53"/>
    <n v="1.53"/>
    <x v="21"/>
  </r>
  <r>
    <x v="1"/>
    <s v="NYJ"/>
    <s v="CAR"/>
    <n v="82"/>
    <n v="18"/>
    <s v="(7:50) (Shotgun) 2-Z.Wilson pass short left to 25-T.Johnson pushed ob at NYJ 29 for 11 yards (7-S.Thompson)."/>
    <s v="pass"/>
    <n v="0"/>
    <n v="1"/>
    <n v="0"/>
    <n v="0"/>
    <s v="T.Johnson"/>
    <n v="4"/>
    <n v="4"/>
    <n v="0"/>
    <n v="1"/>
    <n v="0"/>
    <n v="1.6"/>
    <n v="1.6700000000000002"/>
    <n v="1.6700000000000002"/>
    <x v="86"/>
  </r>
  <r>
    <x v="1"/>
    <s v="PHI"/>
    <s v="ATL"/>
    <n v="83"/>
    <n v="17"/>
    <s v="(14:43) (Shotgun) 1-J.Hurts pass short right to 88-D.Goedert pushed ob at PHI 30 for 13 yards (54-F.Oluokun)."/>
    <s v="pass"/>
    <n v="0"/>
    <n v="1"/>
    <n v="0"/>
    <n v="0"/>
    <s v="D.Goedert"/>
    <n v="8"/>
    <n v="8"/>
    <n v="0"/>
    <n v="1"/>
    <n v="0"/>
    <n v="1.6"/>
    <n v="1.74"/>
    <n v="1.74"/>
    <x v="87"/>
  </r>
  <r>
    <x v="1"/>
    <s v="ATL"/>
    <s v="PHI"/>
    <n v="86"/>
    <n v="14"/>
    <s v="(12:37) (Shotgun) 2-M.Ryan pass short left to 18-C.Ridley to ATL 19 for 5 yards (3-S.Nelson; 54-S.Bradley)."/>
    <s v="pass"/>
    <n v="0"/>
    <n v="1"/>
    <n v="0"/>
    <n v="0"/>
    <s v="C.Ridley"/>
    <n v="3"/>
    <n v="3"/>
    <n v="0"/>
    <n v="1"/>
    <n v="0"/>
    <n v="1.6"/>
    <n v="1.6525000000000001"/>
    <n v="1.6525000000000001"/>
    <x v="49"/>
  </r>
  <r>
    <x v="1"/>
    <s v="ATL"/>
    <s v="PHI"/>
    <n v="82"/>
    <n v="18"/>
    <s v="(11:23) (Shotgun) 2-M.Ryan pass incomplete deep middle to 18-C.Ridley."/>
    <s v="pass"/>
    <n v="0"/>
    <n v="1"/>
    <n v="0"/>
    <n v="0"/>
    <s v="C.Ridley"/>
    <n v="16"/>
    <n v="16"/>
    <n v="0"/>
    <n v="1"/>
    <n v="0"/>
    <n v="1.6"/>
    <n v="1.8800000000000001"/>
    <n v="1.8800000000000001"/>
    <x v="49"/>
  </r>
  <r>
    <x v="1"/>
    <s v="ATL"/>
    <s v="PHI"/>
    <n v="86"/>
    <n v="14"/>
    <s v="(5:12) (Shotgun) 2-M.Ryan pass short left to 81-H.Hurst to ATL 19 for 5 yards (3-S.Nelson)."/>
    <s v="pass"/>
    <n v="0"/>
    <n v="1"/>
    <n v="0"/>
    <n v="0"/>
    <s v="H.Hurst"/>
    <n v="4"/>
    <n v="4"/>
    <n v="0"/>
    <n v="1"/>
    <n v="0"/>
    <n v="1.6"/>
    <n v="1.6700000000000002"/>
    <n v="1.6700000000000002"/>
    <x v="88"/>
  </r>
  <r>
    <x v="1"/>
    <s v="PHI"/>
    <s v="ATL"/>
    <n v="82"/>
    <n v="18"/>
    <s v="(14:39) (Shotgun) 1-J.Hurts pass short left to 18-J.Reagor to PHI 25 for 7 yards (23-E.Harris)."/>
    <s v="pass"/>
    <n v="0"/>
    <n v="1"/>
    <n v="0"/>
    <n v="0"/>
    <s v="J.Reagor"/>
    <n v="-3"/>
    <n v="-3"/>
    <n v="0"/>
    <n v="1"/>
    <n v="0"/>
    <n v="1.6"/>
    <n v="1.5475000000000001"/>
    <n v="1.5475000000000001"/>
    <x v="89"/>
  </r>
  <r>
    <x v="1"/>
    <s v="PHI"/>
    <s v="ATL"/>
    <n v="81"/>
    <n v="19"/>
    <s v="(13:18) (Shotgun) 1-J.Hurts pass short right to 6-D.Smith to PHI 38 for 19 yards (54-F.Oluokun)."/>
    <s v="pass"/>
    <n v="0"/>
    <n v="1"/>
    <n v="0"/>
    <n v="0"/>
    <s v="D.Smith"/>
    <n v="14"/>
    <n v="14"/>
    <n v="0"/>
    <n v="1"/>
    <n v="0"/>
    <n v="1.6"/>
    <n v="1.845"/>
    <n v="1.845"/>
    <x v="90"/>
  </r>
  <r>
    <x v="1"/>
    <s v="ATL"/>
    <s v="PHI"/>
    <n v="86"/>
    <n v="14"/>
    <s v="(10:59) (Shotgun) 2-M.Ryan pass short right to 40-K.Smith to ATL 23 for 9 yards (50-E.Wilson)."/>
    <s v="pass"/>
    <n v="0"/>
    <n v="1"/>
    <n v="0"/>
    <n v="0"/>
    <s v="K.Smith"/>
    <n v="7"/>
    <n v="7"/>
    <n v="0"/>
    <n v="1"/>
    <n v="0"/>
    <n v="1.6"/>
    <n v="1.7225000000000001"/>
    <n v="1.7225000000000001"/>
    <x v="22"/>
  </r>
  <r>
    <x v="1"/>
    <s v="ATL"/>
    <s v="PHI"/>
    <n v="82"/>
    <n v="18"/>
    <s v="(7:02) (Shotgun) 2-M.Ryan pass short left to 28-M.Davis pushed ob at ATL 24 for 6 yards (3-S.Nelson; 29-A.Maddox)."/>
    <s v="pass"/>
    <n v="0"/>
    <n v="1"/>
    <n v="0"/>
    <n v="0"/>
    <s v="M.Davis"/>
    <n v="2"/>
    <n v="2"/>
    <n v="0"/>
    <n v="1"/>
    <n v="0"/>
    <n v="1.6"/>
    <n v="1.635"/>
    <n v="1.635"/>
    <x v="13"/>
  </r>
  <r>
    <x v="1"/>
    <s v="BUF"/>
    <s v="PIT"/>
    <n v="82"/>
    <n v="18"/>
    <s v="(8:24) (Shotgun) 17-J.Allen pass short left to 11-C.Beasley to BUF 23 for 5 yards (21-T.Norwood, 55-D.Bush)."/>
    <s v="pass"/>
    <n v="0"/>
    <n v="1"/>
    <n v="0"/>
    <n v="0"/>
    <s v="C.Beasley"/>
    <n v="5"/>
    <n v="5"/>
    <n v="0"/>
    <n v="1"/>
    <n v="0"/>
    <n v="1.6"/>
    <n v="1.6875"/>
    <n v="1.6875"/>
    <x v="44"/>
  </r>
  <r>
    <x v="1"/>
    <s v="IND"/>
    <s v="SEA"/>
    <n v="81"/>
    <n v="19"/>
    <s v="(:37) (Shotgun) 2-C.Wentz pass incomplete short left to 21-N.Hines (94-R.Green) [94-R.Green]."/>
    <s v="pass"/>
    <n v="0"/>
    <n v="1"/>
    <n v="0"/>
    <n v="0"/>
    <s v="N.Hines"/>
    <n v="0"/>
    <n v="0"/>
    <n v="0"/>
    <n v="1"/>
    <n v="0"/>
    <n v="1.6"/>
    <n v="1.6"/>
    <n v="1.6"/>
    <x v="91"/>
  </r>
  <r>
    <x v="1"/>
    <s v="IND"/>
    <s v="SEA"/>
    <n v="81"/>
    <n v="19"/>
    <s v="(:34) (Shotgun) 2-C.Wentz pass short right to 21-N.Hines to IND 23 for 4 yards (28-U.Amadi)."/>
    <s v="pass"/>
    <n v="0"/>
    <n v="1"/>
    <n v="0"/>
    <n v="0"/>
    <s v="N.Hines"/>
    <n v="-4"/>
    <n v="-4"/>
    <n v="0"/>
    <n v="1"/>
    <n v="0"/>
    <n v="1.6"/>
    <n v="1.53"/>
    <n v="1.53"/>
    <x v="91"/>
  </r>
  <r>
    <x v="1"/>
    <s v="IND"/>
    <s v="SEA"/>
    <n v="81"/>
    <n v="19"/>
    <s v="(11:26) (Shotgun) 2-C.Wentz pass incomplete short middle to 1-P.Campbell [8-C.Dunlap]."/>
    <s v="pass"/>
    <n v="0"/>
    <n v="1"/>
    <n v="0"/>
    <n v="0"/>
    <s v="P.Campbell"/>
    <n v="9"/>
    <n v="9"/>
    <n v="0"/>
    <n v="1"/>
    <n v="0"/>
    <n v="1.6"/>
    <n v="1.7575000000000001"/>
    <n v="1.7575000000000001"/>
    <x v="92"/>
  </r>
  <r>
    <x v="1"/>
    <s v="IND"/>
    <s v="SEA"/>
    <n v="85"/>
    <n v="15"/>
    <s v="(7:56) (Shotgun) 2-C.Wentz pass incomplete short middle to 11-M.Pittman [97-P.Ford]. SEA-97-P.Ford was injured during the play."/>
    <s v="pass"/>
    <n v="0"/>
    <n v="1"/>
    <n v="0"/>
    <n v="0"/>
    <s v="M.Pittman"/>
    <n v="15"/>
    <n v="15"/>
    <n v="0"/>
    <n v="1"/>
    <n v="0"/>
    <n v="1.6"/>
    <n v="1.8625"/>
    <n v="1.8625"/>
    <x v="58"/>
  </r>
  <r>
    <x v="1"/>
    <s v="DET"/>
    <s v="SF"/>
    <n v="82"/>
    <n v="18"/>
    <s v="(5:34) (Shotgun) 16-J.Goff pass incomplete short left to 88-T.Hockenson."/>
    <s v="pass"/>
    <n v="0"/>
    <n v="1"/>
    <n v="0"/>
    <n v="0"/>
    <s v="T.Hockenson"/>
    <n v="7"/>
    <n v="7"/>
    <n v="0"/>
    <n v="1"/>
    <n v="0"/>
    <n v="1.6"/>
    <n v="1.7225000000000001"/>
    <n v="1.7225000000000001"/>
    <x v="93"/>
  </r>
  <r>
    <x v="1"/>
    <s v="DET"/>
    <s v="SF"/>
    <n v="85"/>
    <n v="15"/>
    <s v="(1:03) (Shotgun) 16-J.Goff pass short right to 30-J.Williams to DET 22 for 7 yards (24-K.Williams; 54-F.Warner). Penalty on DET-67-M.Nelson, Offensive Holding, declined."/>
    <s v="pass"/>
    <n v="0"/>
    <n v="1"/>
    <n v="0"/>
    <n v="0"/>
    <s v="J.Williams"/>
    <n v="-2"/>
    <n v="-2"/>
    <n v="0"/>
    <n v="1"/>
    <n v="0"/>
    <n v="1.6"/>
    <n v="1.5650000000000002"/>
    <n v="1.5650000000000002"/>
    <x v="94"/>
  </r>
  <r>
    <x v="1"/>
    <s v="SF"/>
    <s v="DET"/>
    <n v="81"/>
    <n v="19"/>
    <s v="(14:55) 10-J.Garoppolo pass short left to 85-G.Kittle to DET 46 for 35 yards (90-T.Flowers)."/>
    <s v="pass"/>
    <n v="0"/>
    <n v="1"/>
    <n v="0"/>
    <n v="0"/>
    <s v="G.Kittle"/>
    <n v="15"/>
    <n v="15"/>
    <n v="0"/>
    <n v="1"/>
    <n v="0"/>
    <n v="1.6"/>
    <n v="1.8625"/>
    <n v="1.8625"/>
    <x v="95"/>
  </r>
  <r>
    <x v="1"/>
    <s v="SF"/>
    <s v="DET"/>
    <n v="81"/>
    <n v="19"/>
    <s v="(8:51) (Shotgun) 10-J.Garoppolo pass incomplete short middle to 19-D.Samuel."/>
    <s v="pass"/>
    <n v="0"/>
    <n v="1"/>
    <n v="0"/>
    <n v="0"/>
    <s v="D.Samuel"/>
    <n v="10"/>
    <n v="10"/>
    <n v="0"/>
    <n v="1"/>
    <n v="0"/>
    <n v="1.6"/>
    <n v="1.7750000000000001"/>
    <n v="1.7750000000000001"/>
    <x v="27"/>
  </r>
  <r>
    <x v="1"/>
    <s v="DET"/>
    <s v="SF"/>
    <n v="85"/>
    <n v="15"/>
    <s v="(15:00) (Shotgun) 16-J.Goff pass incomplete deep left to 87-Q.Cephus. PENALTY on DET-87-Q.Cephus, Illegal Touch Pass, 0 yards, enforced at DET 15."/>
    <s v="pass"/>
    <n v="0"/>
    <n v="1"/>
    <n v="0"/>
    <n v="0"/>
    <s v="Q.Cephus"/>
    <n v="24"/>
    <n v="24"/>
    <n v="0"/>
    <n v="1"/>
    <n v="0"/>
    <n v="1.6"/>
    <n v="2.02"/>
    <n v="2.02"/>
    <x v="96"/>
  </r>
  <r>
    <x v="1"/>
    <s v="DET"/>
    <s v="SF"/>
    <n v="86"/>
    <n v="14"/>
    <s v="(5:45) (Shotgun) 16-J.Goff pass short right to 17-T.Benson to DET 17 for 3 yards (38-D.Lenoir)."/>
    <s v="pass"/>
    <n v="0"/>
    <n v="1"/>
    <n v="0"/>
    <n v="0"/>
    <s v="T.Benson"/>
    <n v="3"/>
    <n v="3"/>
    <n v="0"/>
    <n v="1"/>
    <n v="0"/>
    <n v="1.6"/>
    <n v="1.6525000000000001"/>
    <n v="1.6525000000000001"/>
    <x v="97"/>
  </r>
  <r>
    <x v="1"/>
    <s v="DET"/>
    <s v="SF"/>
    <n v="83"/>
    <n v="17"/>
    <s v="(5:24) (No Huddle, Shotgun) 16-J.Goff pass short right to 88-T.Hockenson ran ob at DET 27 for 10 yards."/>
    <s v="pass"/>
    <n v="0"/>
    <n v="1"/>
    <n v="0"/>
    <n v="0"/>
    <s v="T.Hockenson"/>
    <n v="9"/>
    <n v="9"/>
    <n v="0"/>
    <n v="1"/>
    <n v="0"/>
    <n v="1.6"/>
    <n v="1.7575000000000001"/>
    <n v="1.7575000000000001"/>
    <x v="93"/>
  </r>
  <r>
    <x v="0"/>
    <s v="ATL"/>
    <s v="TB"/>
    <n v="86"/>
    <n v="14"/>
    <s v="(8:53) (Shotgun) 2-M.Ryan pass short middle to 8-K.Pitts to ATL 38 for 24 yards (31-A.Winfield)."/>
    <s v="pass"/>
    <n v="0"/>
    <n v="1"/>
    <n v="0"/>
    <n v="0"/>
    <s v="K.Pitts"/>
    <n v="6"/>
    <n v="6"/>
    <n v="0"/>
    <n v="1"/>
    <n v="0"/>
    <n v="1.6"/>
    <n v="1.7050000000000001"/>
    <n v="1.7050000000000001"/>
    <x v="30"/>
  </r>
  <r>
    <x v="0"/>
    <s v="TB"/>
    <s v="ATL"/>
    <n v="81"/>
    <n v="19"/>
    <s v="(3:41) (Shotgun) 12-T.Brady pass deep middle to 14-C.Godwin to TB 45 for 26 yards (23-E.Harris)."/>
    <s v="pass"/>
    <n v="0"/>
    <n v="1"/>
    <n v="0"/>
    <n v="0"/>
    <s v="C.Godwin"/>
    <n v="18"/>
    <n v="18"/>
    <n v="0"/>
    <n v="1"/>
    <n v="0"/>
    <n v="1.6"/>
    <n v="1.915"/>
    <n v="1.915"/>
    <x v="98"/>
  </r>
  <r>
    <x v="0"/>
    <s v="BUF"/>
    <s v="MIA"/>
    <n v="86"/>
    <n v="14"/>
    <s v="(8:27) (Shotgun) 17-J.Allen pass short middle to 11-C.Beasley to BUF 21 for 7 yards (27-J.Coleman)."/>
    <s v="pass"/>
    <n v="0"/>
    <n v="1"/>
    <n v="0"/>
    <n v="0"/>
    <s v="C.Beasley"/>
    <n v="6"/>
    <n v="6"/>
    <n v="0"/>
    <n v="1"/>
    <n v="0"/>
    <n v="1.6"/>
    <n v="1.7050000000000001"/>
    <n v="1.7050000000000001"/>
    <x v="44"/>
  </r>
  <r>
    <x v="0"/>
    <s v="BUF"/>
    <s v="MIA"/>
    <n v="84"/>
    <n v="16"/>
    <s v="(7:58) (Shotgun) 17-J.Allen pass incomplete deep left to 26-D.Singletary."/>
    <s v="pass"/>
    <n v="0"/>
    <n v="1"/>
    <n v="0"/>
    <n v="0"/>
    <s v="D.Singletary"/>
    <n v="19"/>
    <n v="19"/>
    <n v="0"/>
    <n v="1"/>
    <n v="0"/>
    <n v="1.6"/>
    <n v="1.9325000000000001"/>
    <n v="1.9325000000000001"/>
    <x v="99"/>
  </r>
  <r>
    <x v="0"/>
    <s v="BUF"/>
    <s v="MIA"/>
    <n v="84"/>
    <n v="16"/>
    <s v="(7:54) (Shotgun) 17-J.Allen pass short middle intended for 14-S.Diggs INTERCEPTED by 25-X.Howard at BUF 25. 25-X.Howard to BUF 24 for 1 yard (14-S.Diggs)."/>
    <s v="pass"/>
    <n v="0"/>
    <n v="1"/>
    <n v="0"/>
    <n v="0"/>
    <s v="S.Diggs"/>
    <n v="9"/>
    <n v="9"/>
    <n v="0"/>
    <n v="1"/>
    <n v="0"/>
    <n v="1.6"/>
    <n v="1.7575000000000001"/>
    <n v="1.7575000000000001"/>
    <x v="42"/>
  </r>
  <r>
    <x v="0"/>
    <s v="CIN"/>
    <s v="CHI"/>
    <n v="85"/>
    <n v="15"/>
    <s v="(3:19) (Shotgun) 9-J.Burrow pass short middle to 85-T.Higgins to CIN 23 for 8 yards (20-D.Shelley)."/>
    <s v="pass"/>
    <n v="0"/>
    <n v="1"/>
    <n v="0"/>
    <n v="0"/>
    <s v="T.Higgins"/>
    <n v="5"/>
    <n v="5"/>
    <n v="0"/>
    <n v="1"/>
    <n v="0"/>
    <n v="1.6"/>
    <n v="1.6875"/>
    <n v="1.6875"/>
    <x v="16"/>
  </r>
  <r>
    <x v="0"/>
    <s v="LAC"/>
    <s v="DAL"/>
    <n v="82"/>
    <n v="18"/>
    <s v="(4:26) (Shotgun) 10-J.Herbert pass short right to 30-A.Ekeler to LAC 23 for 5 yards (93-T.Basham)."/>
    <s v="pass"/>
    <n v="0"/>
    <n v="1"/>
    <n v="0"/>
    <n v="0"/>
    <s v="A.Ekeler"/>
    <n v="0"/>
    <n v="0"/>
    <n v="0"/>
    <n v="1"/>
    <n v="0"/>
    <n v="1.6"/>
    <n v="1.6"/>
    <n v="1.6"/>
    <x v="100"/>
  </r>
  <r>
    <x v="0"/>
    <s v="DAL"/>
    <s v="LAC"/>
    <n v="81"/>
    <n v="19"/>
    <s v="(2:34) (Shotgun) 4-D.Prescott pass short right to 21-E.Elliott pushed ob at DAL 26 for 7 yards (43-M.Davis)."/>
    <s v="pass"/>
    <n v="0"/>
    <n v="1"/>
    <n v="0"/>
    <n v="0"/>
    <s v="E.Elliott"/>
    <n v="1"/>
    <n v="1"/>
    <n v="0"/>
    <n v="1"/>
    <n v="0"/>
    <n v="1.6"/>
    <n v="1.6175000000000002"/>
    <n v="1.6175000000000002"/>
    <x v="101"/>
  </r>
  <r>
    <x v="0"/>
    <s v="DEN"/>
    <s v="JAX"/>
    <n v="86"/>
    <n v="14"/>
    <s v="(5:14) (Shotgun) 5-T.Bridgewater pass short right to 33-J.Williams to DEN 24 for 10 yards (5-R.Ford)."/>
    <s v="pass"/>
    <n v="0"/>
    <n v="1"/>
    <n v="0"/>
    <n v="0"/>
    <s v="J.Williams"/>
    <n v="-3"/>
    <n v="-3"/>
    <n v="0"/>
    <n v="1"/>
    <n v="0"/>
    <n v="1.6"/>
    <n v="1.5475000000000001"/>
    <n v="1.5475000000000001"/>
    <x v="102"/>
  </r>
  <r>
    <x v="0"/>
    <s v="GB"/>
    <s v="DET"/>
    <n v="82"/>
    <n v="18"/>
    <s v="(14:01) 12-Aa.Rodgers pass incomplete deep right to 83-M.Valdes-Scantling (26-I.Melifonwu)."/>
    <s v="pass"/>
    <n v="0"/>
    <n v="1"/>
    <n v="0"/>
    <n v="0"/>
    <s v="M.Valdes-Scantling"/>
    <n v="32"/>
    <n v="32"/>
    <n v="0"/>
    <n v="1"/>
    <n v="0"/>
    <n v="1.6"/>
    <n v="2.16"/>
    <n v="2.16"/>
    <x v="9"/>
  </r>
  <r>
    <x v="0"/>
    <s v="GB"/>
    <s v="DET"/>
    <n v="82"/>
    <n v="18"/>
    <s v="(13:55) (Shotgun) 12-Aa.Rodgers pass short right to 17-D.Adams to GB 23 for 5 yards (26-I.Melifonwu)."/>
    <s v="pass"/>
    <n v="0"/>
    <n v="1"/>
    <n v="0"/>
    <n v="0"/>
    <s v="D.Adams"/>
    <n v="4"/>
    <n v="4"/>
    <n v="0"/>
    <n v="1"/>
    <n v="0"/>
    <n v="1.6"/>
    <n v="1.6700000000000002"/>
    <n v="1.6700000000000002"/>
    <x v="77"/>
  </r>
  <r>
    <x v="0"/>
    <s v="GB"/>
    <s v="DET"/>
    <n v="84"/>
    <n v="16"/>
    <s v="(14:18) (Shotgun) 12-Aa.Rodgers pass short left to 33-A.Jones pushed ob at GB 26 for 10 yards (25-W.Harris)."/>
    <s v="pass"/>
    <n v="0"/>
    <n v="1"/>
    <n v="0"/>
    <n v="0"/>
    <s v="A.Jones"/>
    <n v="2"/>
    <n v="2"/>
    <n v="0"/>
    <n v="1"/>
    <n v="0"/>
    <n v="1.6"/>
    <n v="1.635"/>
    <n v="1.635"/>
    <x v="103"/>
  </r>
  <r>
    <x v="0"/>
    <s v="GB"/>
    <s v="DET"/>
    <n v="85"/>
    <n v="15"/>
    <s v="(8:21) 12-Aa.Rodgers pass short right to 17-D.Adams to GB 30 for 15 yards (41-A.Parker)."/>
    <s v="pass"/>
    <n v="0"/>
    <n v="1"/>
    <n v="0"/>
    <n v="0"/>
    <s v="D.Adams"/>
    <n v="15"/>
    <n v="15"/>
    <n v="0"/>
    <n v="1"/>
    <n v="0"/>
    <n v="1.6"/>
    <n v="1.8625"/>
    <n v="1.8625"/>
    <x v="77"/>
  </r>
  <r>
    <x v="0"/>
    <s v="DET"/>
    <s v="GB"/>
    <n v="81"/>
    <n v="19"/>
    <s v="(3:56) (Shotgun) 16-J.Goff pass incomplete short right to 87-Q.Cephus (21-E.Stokes)."/>
    <s v="pass"/>
    <n v="0"/>
    <n v="1"/>
    <n v="0"/>
    <n v="0"/>
    <s v="Q.Cephus"/>
    <n v="11"/>
    <n v="11"/>
    <n v="0"/>
    <n v="1"/>
    <n v="0"/>
    <n v="1.6"/>
    <n v="1.7925"/>
    <n v="1.7925"/>
    <x v="96"/>
  </r>
  <r>
    <x v="0"/>
    <s v="DET"/>
    <s v="GB"/>
    <n v="84"/>
    <n v="16"/>
    <s v="(3:00) (Shotgun) 16-J.Goff pass short middle to 14-A.St. Brown to DET 21 for 5 yards (23-J.Alexander)."/>
    <s v="pass"/>
    <n v="0"/>
    <n v="1"/>
    <n v="0"/>
    <n v="0"/>
    <s v="A.St"/>
    <n v="5"/>
    <n v="5"/>
    <n v="0"/>
    <n v="1"/>
    <n v="0"/>
    <n v="1.6"/>
    <n v="1.6875"/>
    <n v="1.6875"/>
    <x v="48"/>
  </r>
  <r>
    <x v="0"/>
    <s v="HOU"/>
    <s v="CLE"/>
    <n v="84"/>
    <n v="16"/>
    <s v="(9:52) (Shotgun) 5-Ty.Taylor pass short left to 12-N.Collins to HOU 48 for 32 yards (21-D.Ward) [90-J.Clowney]."/>
    <s v="pass"/>
    <n v="0"/>
    <n v="1"/>
    <n v="0"/>
    <n v="0"/>
    <s v="N.Collins"/>
    <n v="11"/>
    <n v="11"/>
    <n v="0"/>
    <n v="1"/>
    <n v="0"/>
    <n v="1.6"/>
    <n v="1.7925"/>
    <n v="1.7925"/>
    <x v="104"/>
  </r>
  <r>
    <x v="0"/>
    <s v="CLE"/>
    <s v="HOU"/>
    <n v="84"/>
    <n v="16"/>
    <s v="(13:12) (Shotgun) 6-B.Mayfield pass short left to 82-R.Higgins to CLE 30 for 14 yards (58-C.Kirksey)."/>
    <s v="pass"/>
    <n v="0"/>
    <n v="1"/>
    <n v="0"/>
    <n v="0"/>
    <s v="R.Higgins"/>
    <n v="11"/>
    <n v="11"/>
    <n v="0"/>
    <n v="1"/>
    <n v="0"/>
    <n v="1.6"/>
    <n v="1.7925"/>
    <n v="1.7925"/>
    <x v="105"/>
  </r>
  <r>
    <x v="0"/>
    <s v="KC"/>
    <s v="BAL"/>
    <n v="83"/>
    <n v="17"/>
    <s v="(9:54) (Shotgun) 15-P.Mahomes pass short middle to 17-M.Hardman to KC 23 for 6 yards (54-T.Bowser)."/>
    <s v="pass"/>
    <n v="0"/>
    <n v="1"/>
    <n v="0"/>
    <n v="0"/>
    <s v="M.Hardman"/>
    <n v="6"/>
    <n v="6"/>
    <n v="0"/>
    <n v="1"/>
    <n v="0"/>
    <n v="1.6"/>
    <n v="1.7050000000000001"/>
    <n v="1.7050000000000001"/>
    <x v="106"/>
  </r>
  <r>
    <x v="0"/>
    <s v="KC"/>
    <s v="BAL"/>
    <n v="86"/>
    <n v="14"/>
    <s v="(1:13) (Shotgun) 15-P.Mahomes pass deep right to 17-M.Hardman to KC 31 for 17 yards."/>
    <s v="pass"/>
    <n v="0"/>
    <n v="1"/>
    <n v="0"/>
    <n v="0"/>
    <s v="M.Hardman"/>
    <n v="17"/>
    <n v="17"/>
    <n v="0"/>
    <n v="1"/>
    <n v="0"/>
    <n v="1.6"/>
    <n v="1.8975"/>
    <n v="1.8975"/>
    <x v="106"/>
  </r>
  <r>
    <x v="0"/>
    <s v="LA"/>
    <s v="IND"/>
    <n v="83"/>
    <n v="17"/>
    <s v="(3:02) (Shotgun) 9-M.Stafford pass incomplete short middle to 12-V.Jefferson (90-G.Stewart)."/>
    <s v="pass"/>
    <n v="0"/>
    <n v="1"/>
    <n v="0"/>
    <n v="0"/>
    <s v="V.Jefferson"/>
    <n v="3"/>
    <n v="3"/>
    <n v="0"/>
    <n v="1"/>
    <n v="0"/>
    <n v="1.6"/>
    <n v="1.6525000000000001"/>
    <n v="1.6525000000000001"/>
    <x v="57"/>
  </r>
  <r>
    <x v="0"/>
    <s v="LA"/>
    <s v="IND"/>
    <n v="83"/>
    <n v="17"/>
    <s v="(2:57) (No Huddle, Shotgun) 9-M.Stafford pass incomplete deep middle to 2-R.Woods (32-J.Blackmon)."/>
    <s v="pass"/>
    <n v="0"/>
    <n v="1"/>
    <n v="0"/>
    <n v="0"/>
    <s v="R.Woods"/>
    <n v="20"/>
    <n v="20"/>
    <n v="0"/>
    <n v="1"/>
    <n v="0"/>
    <n v="1.6"/>
    <n v="1.9500000000000002"/>
    <n v="1.9500000000000002"/>
    <x v="1"/>
  </r>
  <r>
    <x v="0"/>
    <s v="LV"/>
    <s v="PIT"/>
    <n v="84"/>
    <n v="16"/>
    <s v="(11:27) (Shotgun) 4-D.Carr pass incomplete short middle to 87-F.Moreau (93-J.Schobert)."/>
    <s v="pass"/>
    <n v="0"/>
    <n v="1"/>
    <n v="0"/>
    <n v="0"/>
    <s v="F.Moreau"/>
    <n v="5"/>
    <n v="5"/>
    <n v="0"/>
    <n v="1"/>
    <n v="0"/>
    <n v="1.6"/>
    <n v="1.6875"/>
    <n v="1.6875"/>
    <x v="107"/>
  </r>
  <r>
    <x v="0"/>
    <s v="LV"/>
    <s v="PIT"/>
    <n v="84"/>
    <n v="16"/>
    <s v="(11:22) (Shotgun) 4-D.Carr pass short left to 85-D.Carrier to LV 25 for 9 yards (20-C.Sutton)."/>
    <s v="pass"/>
    <n v="0"/>
    <n v="1"/>
    <n v="0"/>
    <n v="0"/>
    <s v="D.Carrier"/>
    <n v="6"/>
    <n v="6"/>
    <n v="0"/>
    <n v="1"/>
    <n v="0"/>
    <n v="1.6"/>
    <n v="1.7050000000000001"/>
    <n v="1.7050000000000001"/>
    <x v="108"/>
  </r>
  <r>
    <x v="0"/>
    <s v="PIT"/>
    <s v="LV"/>
    <n v="82"/>
    <n v="18"/>
    <s v="(11:30) (Shotgun) 7-B.Roethlisberger pass short right to 88-P.Freiermuth to PIT 32 for 14 yards (52-D.Perryman)."/>
    <s v="pass"/>
    <n v="0"/>
    <n v="1"/>
    <n v="0"/>
    <n v="0"/>
    <s v="P.Freiermuth"/>
    <n v="8"/>
    <n v="8"/>
    <n v="0"/>
    <n v="1"/>
    <n v="0"/>
    <n v="1.6"/>
    <n v="1.74"/>
    <n v="1.74"/>
    <x v="109"/>
  </r>
  <r>
    <x v="0"/>
    <s v="LV"/>
    <s v="PIT"/>
    <n v="82"/>
    <n v="18"/>
    <s v="(9:11) 4-D.Carr pass short middle to 89-B.Edwards to LV 36 for 18 yards (20-C.Sutton; 39-M.Fitzpatrick)."/>
    <s v="pass"/>
    <n v="0"/>
    <n v="1"/>
    <n v="0"/>
    <n v="0"/>
    <s v="B.Edwards"/>
    <n v="15"/>
    <n v="15"/>
    <n v="0"/>
    <n v="1"/>
    <n v="0"/>
    <n v="1.6"/>
    <n v="1.8625"/>
    <n v="1.8625"/>
    <x v="110"/>
  </r>
  <r>
    <x v="0"/>
    <s v="LV"/>
    <s v="PIT"/>
    <n v="84"/>
    <n v="16"/>
    <s v="(1:15) (No Huddle, Shotgun) 4-D.Carr pass short left to 11-H.Ruggs to LV 18 for 2 yards (41-R.Spillane)."/>
    <s v="pass"/>
    <n v="0"/>
    <n v="1"/>
    <n v="0"/>
    <n v="0"/>
    <s v="H.Ruggs"/>
    <n v="-2"/>
    <n v="-2"/>
    <n v="0"/>
    <n v="1"/>
    <n v="0"/>
    <n v="1.6"/>
    <n v="1.5650000000000002"/>
    <n v="1.5650000000000002"/>
    <x v="111"/>
  </r>
  <r>
    <x v="0"/>
    <s v="LV"/>
    <s v="PIT"/>
    <n v="82"/>
    <n v="18"/>
    <s v="(:32) (No Huddle, Shotgun) 4-D.Carr pass short middle to 83-D.Waller to LV 31 for 13 yards (41-R.Spillane; 8-M.Ingram)."/>
    <s v="pass"/>
    <n v="0"/>
    <n v="1"/>
    <n v="0"/>
    <n v="0"/>
    <s v="D.Waller"/>
    <n v="7"/>
    <n v="7"/>
    <n v="0"/>
    <n v="1"/>
    <n v="0"/>
    <n v="1.6"/>
    <n v="1.7225000000000001"/>
    <n v="1.7225000000000001"/>
    <x v="28"/>
  </r>
  <r>
    <x v="0"/>
    <s v="ARI"/>
    <s v="MIN"/>
    <n v="81"/>
    <n v="19"/>
    <s v="(12:55) (Shotgun) 1-K.Murray pass short middle to 10-D.Hopkins to ARI 27 for 8 yards (23-X.Woods, 24-M.Alexander)."/>
    <s v="pass"/>
    <n v="0"/>
    <n v="1"/>
    <n v="0"/>
    <n v="0"/>
    <s v="D.Hopkins"/>
    <n v="3"/>
    <n v="3"/>
    <n v="0"/>
    <n v="1"/>
    <n v="0"/>
    <n v="1.6"/>
    <n v="1.6525000000000001"/>
    <n v="1.6525000000000001"/>
    <x v="112"/>
  </r>
  <r>
    <x v="0"/>
    <s v="ARI"/>
    <s v="MIN"/>
    <n v="82"/>
    <n v="18"/>
    <s v="(6:20) (Shotgun) 1-K.Murray pass short right to 13-C.Kirk to ARI 29 for 11 yards (22-H.Smith, 59-N.Vigil)."/>
    <s v="pass"/>
    <n v="0"/>
    <n v="1"/>
    <n v="0"/>
    <n v="0"/>
    <s v="C.Kirk"/>
    <n v="10"/>
    <n v="10"/>
    <n v="0"/>
    <n v="1"/>
    <n v="0"/>
    <n v="1.6"/>
    <n v="1.7750000000000001"/>
    <n v="1.7750000000000001"/>
    <x v="113"/>
  </r>
  <r>
    <x v="0"/>
    <s v="MIN"/>
    <s v="ARI"/>
    <n v="85"/>
    <n v="15"/>
    <s v="(4:19) 8-K.Cousins pass short right to 18-J.Jefferson to MIN 28 for 13 yards (3-B.Baker)."/>
    <s v="pass"/>
    <n v="0"/>
    <n v="1"/>
    <n v="0"/>
    <n v="0"/>
    <s v="J.Jefferson"/>
    <n v="13"/>
    <n v="13"/>
    <n v="0"/>
    <n v="1"/>
    <n v="0"/>
    <n v="1.6"/>
    <n v="1.8275000000000001"/>
    <n v="1.8275000000000001"/>
    <x v="0"/>
  </r>
  <r>
    <x v="0"/>
    <s v="NYJ"/>
    <s v="NE"/>
    <n v="84"/>
    <n v="16"/>
    <s v="(7:54) 2-Z.Wilson pass short middle intended for 84-C.Davis INTERCEPTED by 27-J.Jackson at NYJ 30. 27-J.Jackson to NYJ 35 for -5 yards (8-E.Moore)."/>
    <s v="pass"/>
    <n v="0"/>
    <n v="1"/>
    <n v="0"/>
    <n v="0"/>
    <s v="C.Davis"/>
    <n v="14"/>
    <n v="14"/>
    <n v="0"/>
    <n v="1"/>
    <n v="0"/>
    <n v="1.6"/>
    <n v="1.845"/>
    <n v="1.845"/>
    <x v="41"/>
  </r>
  <r>
    <x v="0"/>
    <s v="NE"/>
    <s v="NYJ"/>
    <n v="86"/>
    <n v="14"/>
    <s v="(5:50) 10-M.Jones pass deep left to 16-J.Meyers pushed ob at NE 38 for 24 yards (40-J.Guidry)."/>
    <s v="pass"/>
    <n v="0"/>
    <n v="1"/>
    <n v="0"/>
    <n v="0"/>
    <s v="J.Meyers"/>
    <n v="22"/>
    <n v="22"/>
    <n v="0"/>
    <n v="1"/>
    <n v="0"/>
    <n v="1.6"/>
    <n v="1.9850000000000001"/>
    <n v="1.9850000000000001"/>
    <x v="114"/>
  </r>
  <r>
    <x v="0"/>
    <s v="NYJ"/>
    <s v="NE"/>
    <n v="83"/>
    <n v="17"/>
    <s v="(10:39) (Shotgun) 2-Z.Wilson pass incomplete short left to 10-B.Berrios."/>
    <s v="pass"/>
    <n v="0"/>
    <n v="1"/>
    <n v="0"/>
    <n v="0"/>
    <s v="B.Berrios"/>
    <n v="6"/>
    <n v="6"/>
    <n v="0"/>
    <n v="1"/>
    <n v="0"/>
    <n v="1.6"/>
    <n v="1.7050000000000001"/>
    <n v="1.7050000000000001"/>
    <x v="21"/>
  </r>
  <r>
    <x v="0"/>
    <s v="NYJ"/>
    <s v="NE"/>
    <n v="83"/>
    <n v="17"/>
    <s v="(10:34) (Shotgun) 2-Z.Wilson pass deep left to 10-B.Berrios to NYJ 44 for 27 yards (32-D.McCourty) [9-M.Judon]."/>
    <s v="pass"/>
    <n v="0"/>
    <n v="1"/>
    <n v="0"/>
    <n v="0"/>
    <s v="B.Berrios"/>
    <n v="26"/>
    <n v="26"/>
    <n v="0"/>
    <n v="1"/>
    <n v="0"/>
    <n v="1.6"/>
    <n v="2.0550000000000002"/>
    <n v="2.0550000000000002"/>
    <x v="21"/>
  </r>
  <r>
    <x v="0"/>
    <s v="NYJ"/>
    <s v="NE"/>
    <n v="82"/>
    <n v="18"/>
    <s v="(5:11) (Shotgun) 2-Z.Wilson pass incomplete short right to 10-B.Berrios."/>
    <s v="pass"/>
    <n v="0"/>
    <n v="1"/>
    <n v="0"/>
    <n v="0"/>
    <s v="B.Berrios"/>
    <n v="2"/>
    <n v="2"/>
    <n v="0"/>
    <n v="1"/>
    <n v="0"/>
    <n v="1.6"/>
    <n v="1.635"/>
    <n v="1.635"/>
    <x v="21"/>
  </r>
  <r>
    <x v="0"/>
    <s v="NYJ"/>
    <s v="NE"/>
    <n v="82"/>
    <n v="18"/>
    <s v="(5:07) (Shotgun) 2-Z.Wilson pass short right to 81-T.Kroft to NYJ 26 for 8 yards (31-J.Jones)."/>
    <s v="pass"/>
    <n v="0"/>
    <n v="1"/>
    <n v="0"/>
    <n v="0"/>
    <s v="T.Kroft"/>
    <n v="3"/>
    <n v="3"/>
    <n v="0"/>
    <n v="1"/>
    <n v="0"/>
    <n v="1.6"/>
    <n v="1.6525000000000001"/>
    <n v="1.6525000000000001"/>
    <x v="20"/>
  </r>
  <r>
    <x v="0"/>
    <s v="NO"/>
    <s v="CAR"/>
    <n v="84"/>
    <n v="16"/>
    <s v="(5:25) (Shotgun) 2-J.Winston pass incomplete short left to 80-C.Hogan (93-B.Roy)."/>
    <s v="pass"/>
    <n v="0"/>
    <n v="1"/>
    <n v="0"/>
    <n v="0"/>
    <s v="C.Hogan"/>
    <n v="0"/>
    <n v="0"/>
    <n v="0"/>
    <n v="1"/>
    <n v="0"/>
    <n v="1.6"/>
    <n v="1.6"/>
    <n v="1.6"/>
    <x v="115"/>
  </r>
  <r>
    <x v="0"/>
    <s v="NO"/>
    <s v="CAR"/>
    <n v="84"/>
    <n v="16"/>
    <s v="(8:53) (Shotgun) 2-J.Winston sacked at NO 11 for -5 yards (53-B.Burns). FUMBLES (53-B.Burns), RECOVERED by CAR-90-D.Jones at NO 11. The Replay Official reviewed the fumble ruling, and the play was REVERSED. (Shotgun) 2-J.Winston pass incomplete short left to 80-C.Hogan [53-B.Burns]."/>
    <s v="pass"/>
    <n v="0"/>
    <n v="1"/>
    <n v="0"/>
    <n v="0"/>
    <s v="C.Hogan"/>
    <n v="-5"/>
    <n v="-5"/>
    <n v="0"/>
    <n v="1"/>
    <n v="0"/>
    <n v="1.6"/>
    <n v="1.5125000000000002"/>
    <n v="1.5125000000000002"/>
    <x v="115"/>
  </r>
  <r>
    <x v="0"/>
    <s v="WAS"/>
    <s v="NYG"/>
    <n v="84"/>
    <n v="16"/>
    <s v="(2:36) (Shotgun) 4-T.Heinicke pass deep middle to 2-D.Brown to WAS 38 for 22 yards (54-B.Martinez)."/>
    <s v="pass"/>
    <n v="0"/>
    <n v="1"/>
    <n v="0"/>
    <n v="0"/>
    <s v="D.Brown"/>
    <n v="19"/>
    <n v="19"/>
    <n v="0"/>
    <n v="1"/>
    <n v="0"/>
    <n v="1.6"/>
    <n v="1.9325000000000001"/>
    <n v="1.9325000000000001"/>
    <x v="116"/>
  </r>
  <r>
    <x v="0"/>
    <s v="WAS"/>
    <s v="NYG"/>
    <n v="86"/>
    <n v="14"/>
    <s v="(8:23) (Shotgun) 4-T.Heinicke pass short right to 82-L.Thomas to WAS 18 for 4 yards (48-T.Crowder)."/>
    <s v="pass"/>
    <n v="0"/>
    <n v="1"/>
    <n v="0"/>
    <n v="0"/>
    <s v="L.Thomas"/>
    <n v="1"/>
    <n v="1"/>
    <n v="0"/>
    <n v="1"/>
    <n v="0"/>
    <n v="1.6"/>
    <n v="1.6175000000000002"/>
    <n v="1.6175000000000002"/>
    <x v="117"/>
  </r>
  <r>
    <x v="0"/>
    <s v="WAS"/>
    <s v="NYG"/>
    <n v="82"/>
    <n v="18"/>
    <s v="(7:43) (Shotgun) 4-T.Heinicke pass incomplete deep right to 17-T.McLaurin."/>
    <s v="pass"/>
    <n v="0"/>
    <n v="1"/>
    <n v="0"/>
    <n v="0"/>
    <s v="T.McLaurin"/>
    <n v="16"/>
    <n v="16"/>
    <n v="0"/>
    <n v="1"/>
    <n v="0"/>
    <n v="1.6"/>
    <n v="1.8800000000000001"/>
    <n v="1.8800000000000001"/>
    <x v="62"/>
  </r>
  <r>
    <x v="0"/>
    <s v="SF"/>
    <s v="PHI"/>
    <n v="81"/>
    <n v="19"/>
    <s v="(9:49) 10-J.Garoppolo pass incomplete short left to 19-D.Samuel."/>
    <s v="pass"/>
    <n v="0"/>
    <n v="1"/>
    <n v="0"/>
    <n v="0"/>
    <s v="D.Samuel"/>
    <n v="-9"/>
    <n v="-9"/>
    <n v="0"/>
    <n v="1"/>
    <n v="0"/>
    <n v="1.6"/>
    <n v="1.4425000000000001"/>
    <n v="1.4425000000000001"/>
    <x v="27"/>
  </r>
  <r>
    <x v="0"/>
    <s v="SF"/>
    <s v="PHI"/>
    <n v="81"/>
    <n v="19"/>
    <s v="(9:43) (Shotgun) 10-J.Garoppolo pass incomplete short left to 6-M.Sanu [97-J.Hargrave]."/>
    <s v="pass"/>
    <n v="0"/>
    <n v="1"/>
    <n v="0"/>
    <n v="0"/>
    <s v="M.Sanu"/>
    <n v="12"/>
    <n v="12"/>
    <n v="0"/>
    <n v="1"/>
    <n v="0"/>
    <n v="1.6"/>
    <n v="1.81"/>
    <n v="1.81"/>
    <x v="118"/>
  </r>
  <r>
    <x v="0"/>
    <s v="SF"/>
    <s v="PHI"/>
    <n v="83"/>
    <n v="17"/>
    <s v="(2:00) (Shotgun) 10-J.Garoppolo pass short right to 85-G.Kittle pushed ob at SF 25 for 8 yards (42-K.Wallace). PHI-55-B.Graham was injured during the play. He is Out."/>
    <s v="pass"/>
    <n v="0"/>
    <n v="1"/>
    <n v="0"/>
    <n v="0"/>
    <s v="G.Kittle"/>
    <n v="-2"/>
    <n v="-2"/>
    <n v="0"/>
    <n v="1"/>
    <n v="0"/>
    <n v="1.6"/>
    <n v="1.5650000000000002"/>
    <n v="1.5650000000000002"/>
    <x v="95"/>
  </r>
  <r>
    <x v="0"/>
    <s v="SF"/>
    <s v="PHI"/>
    <n v="85"/>
    <n v="15"/>
    <s v="(3:13) (Shotgun) 10-J.Garoppolo pass short right to 44-K.Juszczyk to SF 23 for 8 yards (49-A.Singleton). SF-44-K.Juszczyk was injured during the play."/>
    <s v="pass"/>
    <n v="0"/>
    <n v="1"/>
    <n v="0"/>
    <n v="0"/>
    <s v="K.Juszczyk"/>
    <n v="5"/>
    <n v="5"/>
    <n v="0"/>
    <n v="1"/>
    <n v="0"/>
    <n v="1.6"/>
    <n v="1.6875"/>
    <n v="1.6875"/>
    <x v="119"/>
  </r>
  <r>
    <x v="0"/>
    <s v="TEN"/>
    <s v="SEA"/>
    <n v="81"/>
    <n v="19"/>
    <s v="(12:21) (No Huddle, Shotgun) 17-R.Tannehill pass short middle to 80-C.Rogers to TEN 29 for 10 yards (54-B.Wagner)."/>
    <s v="pass"/>
    <n v="0"/>
    <n v="1"/>
    <n v="0"/>
    <n v="0"/>
    <s v="C.Rogers"/>
    <n v="10"/>
    <n v="10"/>
    <n v="0"/>
    <n v="1"/>
    <n v="0"/>
    <n v="1.6"/>
    <n v="1.7750000000000001"/>
    <n v="1.7750000000000001"/>
    <x v="67"/>
  </r>
  <r>
    <x v="0"/>
    <s v="TEN"/>
    <s v="SEA"/>
    <n v="85"/>
    <n v="15"/>
    <s v="(9:21) 17-R.Tannehill pass short right to 15-N.Westbrook-Ikhine to TEN 21 for 6 yards (10-B.Mayowa, 2-D.Reed)."/>
    <s v="pass"/>
    <n v="0"/>
    <n v="1"/>
    <n v="0"/>
    <n v="0"/>
    <s v="N.Westbrook-Ikhine"/>
    <n v="5"/>
    <n v="5"/>
    <n v="0"/>
    <n v="1"/>
    <n v="0"/>
    <n v="1.6"/>
    <n v="1.6875"/>
    <n v="1.6875"/>
    <x v="120"/>
  </r>
  <r>
    <x v="0"/>
    <s v="SEA"/>
    <s v="TEN"/>
    <n v="83"/>
    <n v="17"/>
    <s v="(8:10) (Shotgun) 3-R.Wilson pass short middle to 14-D.Metcalf to SEA 33 for 16 yards (24-E.Molden; 54-R.Evans)."/>
    <s v="pass"/>
    <n v="0"/>
    <n v="1"/>
    <n v="0"/>
    <n v="0"/>
    <s v="D.Metcalf"/>
    <n v="8"/>
    <n v="8"/>
    <n v="0"/>
    <n v="1"/>
    <n v="0"/>
    <n v="1.6"/>
    <n v="1.74"/>
    <n v="1.74"/>
    <x v="65"/>
  </r>
  <r>
    <x v="0"/>
    <s v="SEA"/>
    <s v="TEN"/>
    <n v="81"/>
    <n v="19"/>
    <s v="(10:02) (Shotgun) 3-R.Wilson pass short left to 16-T.Lockett to SEA 20 for 1 yard (35-C.Jackson)."/>
    <s v="pass"/>
    <n v="0"/>
    <n v="1"/>
    <n v="0"/>
    <n v="0"/>
    <s v="T.Lockett"/>
    <n v="0"/>
    <n v="0"/>
    <n v="0"/>
    <n v="1"/>
    <n v="0"/>
    <n v="1.6"/>
    <n v="1.6"/>
    <n v="1.6"/>
    <x v="64"/>
  </r>
  <r>
    <x v="0"/>
    <s v="TEN"/>
    <s v="SEA"/>
    <n v="82"/>
    <n v="18"/>
    <s v="(9:54) 17-R.Tannehill pass short middle to 22-D.Henry to TEN 24 for 6 yards (54-B.Wagner)."/>
    <s v="pass"/>
    <n v="0"/>
    <n v="1"/>
    <n v="0"/>
    <n v="0"/>
    <s v="D.Henry"/>
    <n v="6"/>
    <n v="6"/>
    <n v="0"/>
    <n v="1"/>
    <n v="0"/>
    <n v="1.6"/>
    <n v="1.7050000000000001"/>
    <n v="1.7050000000000001"/>
    <x v="121"/>
  </r>
  <r>
    <x v="1"/>
    <s v="TEN"/>
    <s v="ARI"/>
    <n v="78"/>
    <n v="22"/>
    <s v="(14:23) (Shotgun) 17-R.Tannehill pass short middle to 22-D.Henry to TEN 25 for 3 yards (58-J.Hicks)."/>
    <s v="pass"/>
    <n v="0"/>
    <n v="1"/>
    <n v="0"/>
    <n v="0"/>
    <s v="D.Henry"/>
    <n v="2"/>
    <n v="2"/>
    <n v="0"/>
    <n v="1"/>
    <n v="0"/>
    <n v="1.6"/>
    <n v="1.635"/>
    <n v="1.635"/>
    <x v="121"/>
  </r>
  <r>
    <x v="1"/>
    <s v="TEN"/>
    <s v="ARI"/>
    <n v="75"/>
    <n v="25"/>
    <s v="(13:42) (Shotgun) 17-R.Tannehill pass incomplete short right to 80-C.Rogers (7-B.Murphy)."/>
    <s v="pass"/>
    <n v="0"/>
    <n v="1"/>
    <n v="0"/>
    <n v="0"/>
    <s v="C.Rogers"/>
    <n v="10"/>
    <n v="10"/>
    <n v="0"/>
    <n v="1"/>
    <n v="0"/>
    <n v="1.6"/>
    <n v="1.7750000000000001"/>
    <n v="1.7750000000000001"/>
    <x v="67"/>
  </r>
  <r>
    <x v="1"/>
    <s v="TEN"/>
    <s v="ARI"/>
    <n v="75"/>
    <n v="25"/>
    <s v="(10:59) 17-R.Tannehill pass incomplete short left to 11-A.Brown (44-M.Golden)."/>
    <s v="pass"/>
    <n v="0"/>
    <n v="1"/>
    <n v="0"/>
    <n v="0"/>
    <s v="A.Brown"/>
    <n v="0"/>
    <n v="0"/>
    <n v="0"/>
    <n v="1"/>
    <n v="0"/>
    <n v="1.6"/>
    <n v="1.6"/>
    <n v="1.6"/>
    <x v="122"/>
  </r>
  <r>
    <x v="1"/>
    <s v="TEN"/>
    <s v="ARI"/>
    <n v="75"/>
    <n v="25"/>
    <s v="(10:56) 17-R.Tannehill pass short left to 11-A.Brown to TEN 37 for 12 yards (7-B.Murphy)."/>
    <s v="pass"/>
    <n v="0"/>
    <n v="1"/>
    <n v="0"/>
    <n v="0"/>
    <s v="A.Brown"/>
    <n v="9"/>
    <n v="9"/>
    <n v="0"/>
    <n v="1"/>
    <n v="0"/>
    <n v="1.6"/>
    <n v="1.7575000000000001"/>
    <n v="1.7575000000000001"/>
    <x v="122"/>
  </r>
  <r>
    <x v="1"/>
    <s v="ARI"/>
    <s v="TEN"/>
    <n v="75"/>
    <n v="25"/>
    <s v="(6:50) (Shotgun) 1-K.Murray pass incomplete deep right to 87-M.Williams."/>
    <s v="pass"/>
    <n v="0"/>
    <n v="1"/>
    <n v="0"/>
    <n v="0"/>
    <s v="M.Williams"/>
    <n v="22"/>
    <n v="22"/>
    <n v="0"/>
    <n v="1"/>
    <n v="0"/>
    <n v="1.6"/>
    <n v="1.9850000000000001"/>
    <n v="1.9850000000000001"/>
    <x v="123"/>
  </r>
  <r>
    <x v="1"/>
    <s v="ARI"/>
    <s v="TEN"/>
    <n v="75"/>
    <n v="25"/>
    <s v="(6:44) (Shotgun) 1-K.Murray pass incomplete short right to 18-A.Green."/>
    <s v="pass"/>
    <n v="0"/>
    <n v="1"/>
    <n v="0"/>
    <n v="0"/>
    <s v="A.Green"/>
    <n v="11"/>
    <n v="11"/>
    <n v="0"/>
    <n v="1"/>
    <n v="0"/>
    <n v="1.6"/>
    <n v="1.7925"/>
    <n v="1.7925"/>
    <x v="124"/>
  </r>
  <r>
    <x v="1"/>
    <s v="ARI"/>
    <s v="TEN"/>
    <n v="75"/>
    <n v="25"/>
    <s v="(6:39) (Shotgun) 1-K.Murray pass deep left to 4-R.Moore to ARI 43 for 18 yards (55-J.Brown)."/>
    <s v="pass"/>
    <n v="0"/>
    <n v="1"/>
    <n v="0"/>
    <n v="0"/>
    <s v="R.Moore"/>
    <n v="17"/>
    <n v="17"/>
    <n v="0"/>
    <n v="1"/>
    <n v="0"/>
    <n v="1.6"/>
    <n v="1.8975"/>
    <n v="1.8975"/>
    <x v="125"/>
  </r>
  <r>
    <x v="1"/>
    <s v="TEN"/>
    <s v="ARI"/>
    <n v="75"/>
    <n v="25"/>
    <s v="(1:44) (Shotgun) 17-R.Tannehill pass short middle to 2-J.Jones to TEN 34 for 9 yards (3-B.Baker)."/>
    <s v="pass"/>
    <n v="0"/>
    <n v="1"/>
    <n v="0"/>
    <n v="0"/>
    <s v="J.Jones"/>
    <n v="5"/>
    <n v="5"/>
    <n v="0"/>
    <n v="1"/>
    <n v="0"/>
    <n v="1.6"/>
    <n v="1.6875"/>
    <n v="1.6875"/>
    <x v="126"/>
  </r>
  <r>
    <x v="1"/>
    <s v="ARI"/>
    <s v="TEN"/>
    <n v="80"/>
    <n v="20"/>
    <s v="(14:18) (No Huddle, Shotgun) 1-K.Murray pass short right to 2-C.Edmonds pushed ob at ARI 23 for 3 yards (54-R.Evans). ARI-68-K.Beachum was injured during the play. His return is Questionable."/>
    <s v="pass"/>
    <n v="0"/>
    <n v="1"/>
    <n v="0"/>
    <n v="0"/>
    <s v="C.Edmonds"/>
    <n v="-6"/>
    <n v="-6"/>
    <n v="0"/>
    <n v="1"/>
    <n v="0"/>
    <n v="1.6"/>
    <n v="1.4950000000000001"/>
    <n v="1.4950000000000001"/>
    <x v="127"/>
  </r>
  <r>
    <x v="1"/>
    <s v="ARI"/>
    <s v="TEN"/>
    <n v="77"/>
    <n v="23"/>
    <s v="(13:54) (Shotgun) 1-K.Murray pass deep left intended for 86-D.Harris INTERCEPTED by 31-K.Byard at ARI 44. 31-K.Byard to ARI 32 for 12 yards (2-C.Edmonds; 87-M.Williams)."/>
    <s v="pass"/>
    <n v="0"/>
    <n v="1"/>
    <n v="0"/>
    <n v="0"/>
    <s v="D.Harris"/>
    <n v="21"/>
    <n v="21"/>
    <n v="0"/>
    <n v="1"/>
    <n v="0"/>
    <n v="1.6"/>
    <n v="1.9675"/>
    <n v="1.9675"/>
    <x v="128"/>
  </r>
  <r>
    <x v="1"/>
    <s v="ARI"/>
    <s v="TEN"/>
    <n v="75"/>
    <n v="25"/>
    <s v="(12:55) (Shotgun) 61-R.Hudson to ARI 25 for no gain. FUMBLES, recovered by ARI-1-K.Murray at ARI 20. 1-K.Murray pass short left to 4-R.Moore to TEN 46 for 29 yards (54-R.Evans)."/>
    <s v="pass"/>
    <n v="0"/>
    <n v="1"/>
    <n v="0"/>
    <n v="0"/>
    <s v="R.Moore"/>
    <n v="-4"/>
    <n v="-4"/>
    <n v="0"/>
    <n v="1"/>
    <n v="0"/>
    <n v="1.6"/>
    <n v="1.53"/>
    <n v="1.53"/>
    <x v="125"/>
  </r>
  <r>
    <x v="1"/>
    <s v="TEN"/>
    <s v="ARI"/>
    <n v="80"/>
    <n v="20"/>
    <s v="(10:40) (Shotgun) 17-R.Tannehill pass short middle to 80-C.Rogers to TEN 29 for 9 yards (3-B.Baker)."/>
    <s v="pass"/>
    <n v="0"/>
    <n v="1"/>
    <n v="0"/>
    <n v="0"/>
    <s v="C.Rogers"/>
    <n v="7"/>
    <n v="7"/>
    <n v="0"/>
    <n v="1"/>
    <n v="0"/>
    <n v="1.6"/>
    <n v="1.7225000000000001"/>
    <n v="1.7225000000000001"/>
    <x v="67"/>
  </r>
  <r>
    <x v="1"/>
    <s v="TEN"/>
    <s v="ARI"/>
    <n v="75"/>
    <n v="25"/>
    <s v="(3:06) (Shotgun) 17-R.Tannehill pass incomplete short middle to 80-C.Rogers (7-B.Murphy) [42-D.Kennard]."/>
    <s v="pass"/>
    <n v="0"/>
    <n v="1"/>
    <n v="0"/>
    <n v="0"/>
    <s v="C.Rogers"/>
    <n v="10"/>
    <n v="10"/>
    <n v="0"/>
    <n v="1"/>
    <n v="0"/>
    <n v="1.6"/>
    <n v="1.7750000000000001"/>
    <n v="1.7750000000000001"/>
    <x v="67"/>
  </r>
  <r>
    <x v="1"/>
    <s v="LV"/>
    <s v="BAL"/>
    <n v="75"/>
    <n v="25"/>
    <s v="(15:00) (Shotgun) 4-D.Carr pass incomplete short right to 83-D.Waller (36-C.Clark)."/>
    <s v="pass"/>
    <n v="0"/>
    <n v="1"/>
    <n v="0"/>
    <n v="0"/>
    <s v="D.Waller"/>
    <n v="6"/>
    <n v="6"/>
    <n v="0"/>
    <n v="1"/>
    <n v="0"/>
    <n v="1.6"/>
    <n v="1.7050000000000001"/>
    <n v="1.7050000000000001"/>
    <x v="28"/>
  </r>
  <r>
    <x v="1"/>
    <s v="LV"/>
    <s v="BAL"/>
    <n v="75"/>
    <n v="25"/>
    <s v="(14:56) (No Huddle, Shotgun) 4-D.Carr pass short left to 45-A.Ingold pushed ob at LV 34 for 9 yards (32-D.Elliott; 23-A.Averett)."/>
    <s v="pass"/>
    <n v="0"/>
    <n v="1"/>
    <n v="0"/>
    <n v="0"/>
    <s v="A.Ingold"/>
    <n v="5"/>
    <n v="5"/>
    <n v="0"/>
    <n v="1"/>
    <n v="0"/>
    <n v="1.6"/>
    <n v="1.6875"/>
    <n v="1.6875"/>
    <x v="129"/>
  </r>
  <r>
    <x v="1"/>
    <s v="LV"/>
    <s v="BAL"/>
    <n v="76"/>
    <n v="24"/>
    <s v="(5:14) 4-D.Carr pass incomplete deep right to 83-D.Waller (36-C.Clark)."/>
    <s v="pass"/>
    <n v="0"/>
    <n v="1"/>
    <n v="0"/>
    <n v="0"/>
    <s v="D.Waller"/>
    <n v="23"/>
    <n v="23"/>
    <n v="0"/>
    <n v="1"/>
    <n v="0"/>
    <n v="1.6"/>
    <n v="2.0024999999999999"/>
    <n v="2.0024999999999999"/>
    <x v="28"/>
  </r>
  <r>
    <x v="1"/>
    <s v="LV"/>
    <s v="BAL"/>
    <n v="76"/>
    <n v="24"/>
    <s v="(5:09) (Shotgun) 4-D.Carr pass incomplete deep right to 83-D.Waller."/>
    <s v="pass"/>
    <n v="0"/>
    <n v="1"/>
    <n v="0"/>
    <n v="0"/>
    <s v="D.Waller"/>
    <n v="35"/>
    <n v="35"/>
    <n v="0"/>
    <n v="1"/>
    <n v="0"/>
    <n v="1.6"/>
    <n v="2.2124999999999999"/>
    <n v="2.2124999999999999"/>
    <x v="28"/>
  </r>
  <r>
    <x v="1"/>
    <s v="LV"/>
    <s v="BAL"/>
    <n v="76"/>
    <n v="24"/>
    <s v="(5:03) (Shotgun) 4-D.Carr pass incomplete deep middle to 83-D.Waller (36-C.Clark)."/>
    <s v="pass"/>
    <n v="0"/>
    <n v="1"/>
    <n v="0"/>
    <n v="0"/>
    <s v="D.Waller"/>
    <n v="20"/>
    <n v="20"/>
    <n v="0"/>
    <n v="1"/>
    <n v="0"/>
    <n v="1.6"/>
    <n v="1.9500000000000002"/>
    <n v="1.9500000000000002"/>
    <x v="28"/>
  </r>
  <r>
    <x v="1"/>
    <s v="BAL"/>
    <s v="LV"/>
    <n v="80"/>
    <n v="20"/>
    <s v="(:08) (Shotgun) 8-L.Jackson pass short right to 13-D.Duvernay to BAL 26 for 6 yards (24-J.Abram)."/>
    <s v="pass"/>
    <n v="0"/>
    <n v="1"/>
    <n v="0"/>
    <n v="0"/>
    <s v="D.Duvernay"/>
    <n v="-3"/>
    <n v="-3"/>
    <n v="0"/>
    <n v="1"/>
    <n v="0"/>
    <n v="1.6"/>
    <n v="1.5475000000000001"/>
    <n v="1.5475000000000001"/>
    <x v="130"/>
  </r>
  <r>
    <x v="1"/>
    <s v="BAL"/>
    <s v="LV"/>
    <n v="77"/>
    <n v="23"/>
    <s v="(14:20) (Shotgun) 8-L.Jackson pass incomplete short middle to 14-S.Watkins."/>
    <s v="pass"/>
    <n v="0"/>
    <n v="1"/>
    <n v="0"/>
    <n v="0"/>
    <s v="S.Watkins"/>
    <n v="6"/>
    <n v="6"/>
    <n v="0"/>
    <n v="1"/>
    <n v="0"/>
    <n v="1.6"/>
    <n v="1.7050000000000001"/>
    <n v="1.7050000000000001"/>
    <x v="131"/>
  </r>
  <r>
    <x v="1"/>
    <s v="LV"/>
    <s v="BAL"/>
    <n v="75"/>
    <n v="25"/>
    <s v="(8:52) (Shotgun) 4-D.Carr pass short left to 45-A.Ingold pushed ob at LV 30 for 5 yards (32-D.Elliott)."/>
    <s v="pass"/>
    <n v="0"/>
    <n v="1"/>
    <n v="0"/>
    <n v="0"/>
    <s v="A.Ingold"/>
    <n v="3"/>
    <n v="3"/>
    <n v="0"/>
    <n v="1"/>
    <n v="0"/>
    <n v="1.6"/>
    <n v="1.6525000000000001"/>
    <n v="1.6525000000000001"/>
    <x v="129"/>
  </r>
  <r>
    <x v="1"/>
    <s v="BAL"/>
    <s v="LV"/>
    <n v="75"/>
    <n v="25"/>
    <s v="(15:00) (Shotgun) 8-L.Jackson pass short middle to 89-M.Andrews to BAL 35 for 10 yards (52-D.Perryman)."/>
    <s v="pass"/>
    <n v="0"/>
    <n v="1"/>
    <n v="0"/>
    <n v="0"/>
    <s v="M.Andrews"/>
    <n v="9"/>
    <n v="9"/>
    <n v="0"/>
    <n v="1"/>
    <n v="0"/>
    <n v="1.6"/>
    <n v="1.7575000000000001"/>
    <n v="1.7575000000000001"/>
    <x v="132"/>
  </r>
  <r>
    <x v="1"/>
    <s v="LV"/>
    <s v="BAL"/>
    <n v="76"/>
    <n v="24"/>
    <s v="(7:55) (Shotgun) 4-D.Carr pass short right to 23-K.Drake to LV 28 for 4 yards (6-P.Queen)."/>
    <s v="pass"/>
    <n v="0"/>
    <n v="1"/>
    <n v="0"/>
    <n v="0"/>
    <s v="K.Drake"/>
    <n v="-1"/>
    <n v="-1"/>
    <n v="0"/>
    <n v="1"/>
    <n v="0"/>
    <n v="1.6"/>
    <n v="1.5825"/>
    <n v="1.5825"/>
    <x v="4"/>
  </r>
  <r>
    <x v="1"/>
    <s v="LV"/>
    <s v="BAL"/>
    <n v="77"/>
    <n v="23"/>
    <s v="(14:07) (Shotgun) 4-D.Carr pass short middle to 23-K.Drake to LV 44 for 21 yards (36-C.Clark; 32-D.Elliott)."/>
    <s v="pass"/>
    <n v="0"/>
    <n v="1"/>
    <n v="0"/>
    <n v="0"/>
    <s v="K.Drake"/>
    <n v="6"/>
    <n v="6"/>
    <n v="0"/>
    <n v="1"/>
    <n v="0"/>
    <n v="1.6"/>
    <n v="1.7050000000000001"/>
    <n v="1.7050000000000001"/>
    <x v="4"/>
  </r>
  <r>
    <x v="1"/>
    <s v="LV"/>
    <s v="BAL"/>
    <n v="75"/>
    <n v="25"/>
    <s v="(6:04) (Shotgun) 4-D.Carr pass short left to 83-D.Waller pushed ob at LV 34 for 9 yards (23-A.Averett)."/>
    <s v="pass"/>
    <n v="0"/>
    <n v="1"/>
    <n v="0"/>
    <n v="0"/>
    <s v="D.Waller"/>
    <n v="8"/>
    <n v="8"/>
    <n v="0"/>
    <n v="1"/>
    <n v="0"/>
    <n v="1.6"/>
    <n v="1.74"/>
    <n v="1.74"/>
    <x v="28"/>
  </r>
  <r>
    <x v="1"/>
    <s v="LV"/>
    <s v="BAL"/>
    <n v="75"/>
    <n v="25"/>
    <s v="(:37) (Shotgun) 4-D.Carr pass deep middle to 89-B.Edwards to LV 45 for 20 yards (23-A.Averett)."/>
    <s v="pass"/>
    <n v="0"/>
    <n v="1"/>
    <n v="0"/>
    <n v="0"/>
    <s v="B.Edwards"/>
    <n v="18"/>
    <n v="18"/>
    <n v="0"/>
    <n v="1"/>
    <n v="0"/>
    <n v="1.6"/>
    <n v="1.915"/>
    <n v="1.915"/>
    <x v="110"/>
  </r>
  <r>
    <x v="1"/>
    <s v="LV"/>
    <s v="BAL"/>
    <n v="75"/>
    <n v="25"/>
    <s v="(10:00) 4-D.Carr pass short right to 89-B.Edwards to LV 36 for 11 yards (23-A.Averett)."/>
    <s v="pass"/>
    <n v="0"/>
    <n v="1"/>
    <n v="0"/>
    <n v="0"/>
    <s v="B.Edwards"/>
    <n v="10"/>
    <n v="10"/>
    <n v="0"/>
    <n v="1"/>
    <n v="0"/>
    <n v="1.6"/>
    <n v="1.7750000000000001"/>
    <n v="1.7750000000000001"/>
    <x v="110"/>
  </r>
  <r>
    <x v="1"/>
    <s v="BAL"/>
    <s v="LV"/>
    <n v="80"/>
    <n v="20"/>
    <s v="(6:07) (Shotgun) 8-L.Jackson pass short middle to 14-S.Watkins to BAL 30 for 10 yards (42-C.Littleton) [98-M.Crosby]."/>
    <s v="pass"/>
    <n v="0"/>
    <n v="1"/>
    <n v="0"/>
    <n v="0"/>
    <s v="S.Watkins"/>
    <n v="5"/>
    <n v="5"/>
    <n v="0"/>
    <n v="1"/>
    <n v="0"/>
    <n v="1.6"/>
    <n v="1.6875"/>
    <n v="1.6875"/>
    <x v="131"/>
  </r>
  <r>
    <x v="1"/>
    <s v="CHI"/>
    <s v="LA"/>
    <n v="78"/>
    <n v="22"/>
    <s v="(3:58) (Shotgun) 14-A.Dalton pass short right to 84-M.Goodwin pushed ob at CHI 41 for 19 yards (22-D.Long). PENALTY on LA-22-D.Long, Face Mask (15 Yards), 15 yards, enforced at CHI 41."/>
    <s v="pass"/>
    <n v="0"/>
    <n v="1"/>
    <n v="0"/>
    <n v="0"/>
    <s v="M.Goodwin"/>
    <n v="8"/>
    <n v="8"/>
    <n v="0"/>
    <n v="1"/>
    <n v="0"/>
    <n v="1.6"/>
    <n v="1.74"/>
    <n v="1.74"/>
    <x v="133"/>
  </r>
  <r>
    <x v="1"/>
    <s v="LA"/>
    <s v="CHI"/>
    <n v="75"/>
    <n v="25"/>
    <s v="(15:00) 9-M.Stafford pass incomplete short left to 10-C.Kupp (33-Ja.Johnson)."/>
    <s v="pass"/>
    <n v="0"/>
    <n v="1"/>
    <n v="0"/>
    <n v="0"/>
    <s v="C.Kupp"/>
    <n v="-1"/>
    <n v="-1"/>
    <n v="0"/>
    <n v="1"/>
    <n v="0"/>
    <n v="1.6"/>
    <n v="1.5825"/>
    <n v="1.5825"/>
    <x v="15"/>
  </r>
  <r>
    <x v="1"/>
    <s v="LA"/>
    <s v="CHI"/>
    <n v="75"/>
    <n v="25"/>
    <s v="(14:30) (No Huddle, Shotgun) 9-M.Stafford pass deep middle to 2-R.Woods to LA 44 for 19 yards (22-K.Vildor)."/>
    <s v="pass"/>
    <n v="0"/>
    <n v="1"/>
    <n v="0"/>
    <n v="0"/>
    <s v="R.Woods"/>
    <n v="19"/>
    <n v="19"/>
    <n v="0"/>
    <n v="1"/>
    <n v="0"/>
    <n v="1.6"/>
    <n v="1.9325000000000001"/>
    <n v="1.9325000000000001"/>
    <x v="1"/>
  </r>
  <r>
    <x v="1"/>
    <s v="CHI"/>
    <s v="LA"/>
    <n v="79"/>
    <n v="21"/>
    <s v="(1:13) (Shotgun) 14-A.Dalton pass short middle to 8-D.Williams to CHI 26 for 5 yards (31-R.Rochell)."/>
    <s v="pass"/>
    <n v="0"/>
    <n v="1"/>
    <n v="0"/>
    <n v="0"/>
    <s v="D.Williams"/>
    <n v="4"/>
    <n v="4"/>
    <n v="0"/>
    <n v="1"/>
    <n v="0"/>
    <n v="1.6"/>
    <n v="1.6700000000000002"/>
    <n v="1.6700000000000002"/>
    <x v="134"/>
  </r>
  <r>
    <x v="1"/>
    <s v="CHI"/>
    <s v="LA"/>
    <n v="75"/>
    <n v="25"/>
    <s v="(3:17) (Shotgun) 14-A.Dalton pass short right to 12-A.Robinson to CHI 30 for 5 yards (11-D.Williams)."/>
    <s v="pass"/>
    <n v="0"/>
    <n v="1"/>
    <n v="0"/>
    <n v="0"/>
    <s v="A.Robinson"/>
    <n v="5"/>
    <n v="5"/>
    <n v="0"/>
    <n v="1"/>
    <n v="0"/>
    <n v="1.6"/>
    <n v="1.6875"/>
    <n v="1.6875"/>
    <x v="135"/>
  </r>
  <r>
    <x v="1"/>
    <s v="CLE"/>
    <s v="KC"/>
    <n v="75"/>
    <n v="25"/>
    <s v="(1:51) 6-B.Mayfield pass deep right to 10-A.Schwartz ran ob at KC 31 for 44 yards."/>
    <s v="pass"/>
    <n v="0"/>
    <n v="1"/>
    <n v="0"/>
    <n v="0"/>
    <s v="A.Schwartz"/>
    <n v="40"/>
    <n v="40"/>
    <n v="0"/>
    <n v="1"/>
    <n v="0"/>
    <n v="1.6"/>
    <n v="2.2999999999999998"/>
    <n v="2.2999999999999998"/>
    <x v="71"/>
  </r>
  <r>
    <x v="1"/>
    <s v="CLE"/>
    <s v="KC"/>
    <n v="78"/>
    <n v="22"/>
    <s v="(2:19) (No Huddle, Shotgun) 6-B.Mayfield pass short right to 27-K.Hunt to CLE 25 for 3 yards (56-B.Niemann)."/>
    <s v="pass"/>
    <n v="0"/>
    <n v="1"/>
    <n v="0"/>
    <n v="0"/>
    <s v="K.Hunt"/>
    <n v="-1"/>
    <n v="-1"/>
    <n v="0"/>
    <n v="1"/>
    <n v="0"/>
    <n v="1.6"/>
    <n v="1.5825"/>
    <n v="1.5825"/>
    <x v="70"/>
  </r>
  <r>
    <x v="1"/>
    <s v="KC"/>
    <s v="CLE"/>
    <n v="75"/>
    <n v="25"/>
    <s v="(13:28) (Shotgun) 15-P.Mahomes pass short right to 10-T.Hill to KC 33 for 8 yards (21-D.Ward)."/>
    <s v="pass"/>
    <n v="0"/>
    <n v="1"/>
    <n v="0"/>
    <n v="0"/>
    <s v="T.Hill"/>
    <n v="4"/>
    <n v="4"/>
    <n v="0"/>
    <n v="1"/>
    <n v="0"/>
    <n v="1.6"/>
    <n v="1.6700000000000002"/>
    <n v="1.6700000000000002"/>
    <x v="72"/>
  </r>
  <r>
    <x v="1"/>
    <s v="CLE"/>
    <s v="KC"/>
    <n v="79"/>
    <n v="21"/>
    <s v="(:59) (Shotgun) 6-B.Mayfield pass deep right to 85-D.Njoku to KC 36 for 43 yards (35-C.Ward) [90-J.Reed]."/>
    <s v="pass"/>
    <n v="0"/>
    <n v="1"/>
    <n v="0"/>
    <n v="0"/>
    <s v="D.Njoku"/>
    <n v="30"/>
    <n v="30"/>
    <n v="0"/>
    <n v="1"/>
    <n v="0"/>
    <n v="1.6"/>
    <n v="2.125"/>
    <n v="2.125"/>
    <x v="136"/>
  </r>
  <r>
    <x v="1"/>
    <s v="CLE"/>
    <s v="KC"/>
    <n v="75"/>
    <n v="25"/>
    <s v="(:32) 6-B.Mayfield pass short right to 80-J.Landry to CLE 36 for 11 yards (35-C.Ward)."/>
    <s v="pass"/>
    <n v="0"/>
    <n v="1"/>
    <n v="0"/>
    <n v="0"/>
    <s v="J.Landry"/>
    <n v="5"/>
    <n v="5"/>
    <n v="0"/>
    <n v="1"/>
    <n v="0"/>
    <n v="1.6"/>
    <n v="1.6875"/>
    <n v="1.6875"/>
    <x v="137"/>
  </r>
  <r>
    <x v="1"/>
    <s v="KC"/>
    <s v="CLE"/>
    <n v="75"/>
    <n v="25"/>
    <s v="(10:24) (Shotgun) 15-P.Mahomes pass deep right to 10-T.Hill for 75 yards, TOUCHDOWN [96-J.Elliott]."/>
    <s v="pass"/>
    <n v="0"/>
    <n v="1"/>
    <n v="0"/>
    <n v="0"/>
    <s v="T.Hill"/>
    <n v="45"/>
    <n v="45"/>
    <n v="0"/>
    <n v="1"/>
    <n v="0"/>
    <n v="1.6"/>
    <n v="2.3875000000000002"/>
    <n v="2.3875000000000002"/>
    <x v="72"/>
  </r>
  <r>
    <x v="1"/>
    <s v="CLE"/>
    <s v="KC"/>
    <n v="77"/>
    <n v="23"/>
    <s v="(8:50) (Shotgun) 6-B.Mayfield pass incomplete deep left to 85-D.Njoku."/>
    <s v="pass"/>
    <n v="0"/>
    <n v="1"/>
    <n v="0"/>
    <n v="0"/>
    <s v="D.Njoku"/>
    <n v="29"/>
    <n v="29"/>
    <n v="0"/>
    <n v="1"/>
    <n v="0"/>
    <n v="1.6"/>
    <n v="2.1074999999999999"/>
    <n v="2.1074999999999999"/>
    <x v="136"/>
  </r>
  <r>
    <x v="1"/>
    <s v="CLE"/>
    <s v="KC"/>
    <n v="80"/>
    <n v="20"/>
    <s v="(6:55) (Shotgun) 6-B.Mayfield pass short middle to 80-J.Landry to CLE 30 for 10 yards (53-A.Hitchens)."/>
    <s v="pass"/>
    <n v="0"/>
    <n v="1"/>
    <n v="0"/>
    <n v="0"/>
    <s v="J.Landry"/>
    <n v="6"/>
    <n v="6"/>
    <n v="0"/>
    <n v="1"/>
    <n v="0"/>
    <n v="1.6"/>
    <n v="1.7050000000000001"/>
    <n v="1.7050000000000001"/>
    <x v="137"/>
  </r>
  <r>
    <x v="1"/>
    <s v="CLE"/>
    <s v="KC"/>
    <n v="75"/>
    <n v="25"/>
    <s v="(2:00) (Shotgun) 6-B.Mayfield pass short right to 11-D.Peoples-Jones to CLE 29 for 4 yards (35-C.Ward)."/>
    <s v="pass"/>
    <n v="0"/>
    <n v="1"/>
    <n v="0"/>
    <n v="0"/>
    <s v="D.Peoples-Jones"/>
    <n v="3"/>
    <n v="3"/>
    <n v="0"/>
    <n v="1"/>
    <n v="0"/>
    <n v="1.6"/>
    <n v="1.6525000000000001"/>
    <n v="1.6525000000000001"/>
    <x v="138"/>
  </r>
  <r>
    <x v="1"/>
    <s v="TB"/>
    <s v="DAL"/>
    <n v="79"/>
    <n v="21"/>
    <s v="(8:24) (No Huddle, Shotgun) 12-T.Brady pass incomplete short left to 13-M.Evans."/>
    <s v="pass"/>
    <n v="0"/>
    <n v="1"/>
    <n v="0"/>
    <n v="0"/>
    <s v="M.Evans"/>
    <n v="7"/>
    <n v="7"/>
    <n v="0"/>
    <n v="1"/>
    <n v="0"/>
    <n v="1.6"/>
    <n v="1.7225000000000001"/>
    <n v="1.7225000000000001"/>
    <x v="35"/>
  </r>
  <r>
    <x v="1"/>
    <s v="TB"/>
    <s v="DAL"/>
    <n v="79"/>
    <n v="21"/>
    <s v="(8:20) (Shotgun) 12-T.Brady pass deep middle to 87-R.Gronkowski to TB 40 for 19 yards (18-D.Kazee)."/>
    <s v="pass"/>
    <n v="0"/>
    <n v="1"/>
    <n v="0"/>
    <n v="0"/>
    <s v="R.Gronkowski"/>
    <n v="17"/>
    <n v="17"/>
    <n v="0"/>
    <n v="1"/>
    <n v="0"/>
    <n v="1.6"/>
    <n v="1.8975"/>
    <n v="1.8975"/>
    <x v="139"/>
  </r>
  <r>
    <x v="1"/>
    <s v="DAL"/>
    <s v="TB"/>
    <n v="75"/>
    <n v="25"/>
    <s v="(5:23) (Shotgun) 4-D.Prescott pass short left to 20-T.Pollard to DAL 36 for 11 yards (31-A.Winfield; 35-J.Dean)."/>
    <s v="pass"/>
    <n v="0"/>
    <n v="1"/>
    <n v="0"/>
    <n v="0"/>
    <s v="T.Pollard"/>
    <n v="-5"/>
    <n v="-5"/>
    <n v="0"/>
    <n v="1"/>
    <n v="0"/>
    <n v="1.6"/>
    <n v="1.5125000000000002"/>
    <n v="1.5125000000000002"/>
    <x v="17"/>
  </r>
  <r>
    <x v="1"/>
    <s v="DAL"/>
    <s v="TB"/>
    <n v="75"/>
    <n v="25"/>
    <s v="(9:48) 4-D.Prescott pass short right to 88-C.Lamb to DAL 47 for 22 yards (45-D.White)."/>
    <s v="pass"/>
    <n v="0"/>
    <n v="1"/>
    <n v="0"/>
    <n v="0"/>
    <s v="C.Lamb"/>
    <n v="14"/>
    <n v="14"/>
    <n v="0"/>
    <n v="1"/>
    <n v="0"/>
    <n v="1.6"/>
    <n v="1.845"/>
    <n v="1.845"/>
    <x v="73"/>
  </r>
  <r>
    <x v="1"/>
    <s v="TB"/>
    <s v="DAL"/>
    <n v="80"/>
    <n v="20"/>
    <s v="(4:14) 12-T.Brady pass short left intended for 7-L.Fournette INTERCEPTED by 7-T.Diggs at TB 21. 7-T.Diggs to TB 21 for no gain (7-L.Fournette; 74-A.Marpet)."/>
    <s v="pass"/>
    <n v="0"/>
    <n v="1"/>
    <n v="0"/>
    <n v="0"/>
    <s v="L.Fournette"/>
    <n v="1"/>
    <n v="1"/>
    <n v="0"/>
    <n v="1"/>
    <n v="0"/>
    <n v="1.6"/>
    <n v="1.6175000000000002"/>
    <n v="1.6175000000000002"/>
    <x v="140"/>
  </r>
  <r>
    <x v="1"/>
    <s v="DAL"/>
    <s v="TB"/>
    <n v="75"/>
    <n v="25"/>
    <s v="(2:38) (Shotgun) 4-D.Prescott pass short left to 19-A.Cooper to DAL 36 for 11 yards (32-M.Edwards; 35-J.Dean)."/>
    <s v="pass"/>
    <n v="0"/>
    <n v="1"/>
    <n v="0"/>
    <n v="0"/>
    <s v="A.Cooper"/>
    <n v="9"/>
    <n v="9"/>
    <n v="0"/>
    <n v="1"/>
    <n v="0"/>
    <n v="1.6"/>
    <n v="1.7575000000000001"/>
    <n v="1.7575000000000001"/>
    <x v="2"/>
  </r>
  <r>
    <x v="1"/>
    <s v="DAL"/>
    <s v="TB"/>
    <n v="75"/>
    <n v="25"/>
    <s v="(15:00) (Shotgun) 4-D.Prescott pass incomplete short left to 19-A.Cooper (24-C.Davis)."/>
    <s v="pass"/>
    <n v="0"/>
    <n v="1"/>
    <n v="0"/>
    <n v="0"/>
    <s v="A.Cooper"/>
    <n v="3"/>
    <n v="3"/>
    <n v="0"/>
    <n v="1"/>
    <n v="0"/>
    <n v="1.6"/>
    <n v="1.6525000000000001"/>
    <n v="1.6525000000000001"/>
    <x v="2"/>
  </r>
  <r>
    <x v="1"/>
    <s v="DAL"/>
    <s v="TB"/>
    <n v="75"/>
    <n v="25"/>
    <s v="(14:57) (Shotgun) 4-D.Prescott pass short left to 86-D.Schultz to DAL 30 for 5 yards (32-M.Edwards). TB-32-M.Edwards was injured during the play. His return is Questionable."/>
    <s v="pass"/>
    <n v="0"/>
    <n v="1"/>
    <n v="0"/>
    <n v="0"/>
    <s v="D.Schultz"/>
    <n v="1"/>
    <n v="1"/>
    <n v="0"/>
    <n v="1"/>
    <n v="0"/>
    <n v="1.6"/>
    <n v="1.6175000000000002"/>
    <n v="1.6175000000000002"/>
    <x v="36"/>
  </r>
  <r>
    <x v="1"/>
    <s v="DAL"/>
    <s v="TB"/>
    <n v="75"/>
    <n v="25"/>
    <s v="(8:44) 4-D.Prescott pass deep middle intended for 88-C.Lamb INTERCEPTED by 24-C.Davis [9-J.Tryon] at 50. 24-C.Davis to DAL 19 for 31 yards (71-L.Collins). Penalty on DAL-20-T.Pollard, Tripping, declined. PENALTY on TB-58-S.Barrett, Illegal Block Above the Waist, 10 yards, enforced at DAL 25."/>
    <s v="pass"/>
    <n v="0"/>
    <n v="1"/>
    <n v="0"/>
    <n v="0"/>
    <s v="C.Lamb"/>
    <n v="25"/>
    <n v="25"/>
    <n v="0"/>
    <n v="1"/>
    <n v="0"/>
    <n v="1.6"/>
    <n v="2.0375000000000001"/>
    <n v="2.0375000000000001"/>
    <x v="73"/>
  </r>
  <r>
    <x v="1"/>
    <s v="TB"/>
    <s v="DAL"/>
    <n v="75"/>
    <n v="25"/>
    <s v="(:33) (Shotgun) 12-T.Brady pass short left to 7-L.Fournette pushed ob at TB 35 for 10 yards (55-L.Vander Esch)."/>
    <s v="pass"/>
    <n v="0"/>
    <n v="1"/>
    <n v="0"/>
    <n v="0"/>
    <s v="L.Fournette"/>
    <n v="-3"/>
    <n v="-3"/>
    <n v="0"/>
    <n v="1"/>
    <n v="0"/>
    <n v="1.6"/>
    <n v="1.5475000000000001"/>
    <n v="1.5475000000000001"/>
    <x v="140"/>
  </r>
  <r>
    <x v="1"/>
    <s v="DAL"/>
    <s v="TB"/>
    <n v="75"/>
    <n v="25"/>
    <s v="(3:02) (Shotgun) 4-D.Prescott pass short left to 19-A.Cooper to DAL 36 for 11 yards (35-J.Dean; 31-A.Winfield)."/>
    <s v="pass"/>
    <n v="0"/>
    <n v="1"/>
    <n v="0"/>
    <n v="0"/>
    <s v="A.Cooper"/>
    <n v="6"/>
    <n v="6"/>
    <n v="0"/>
    <n v="1"/>
    <n v="0"/>
    <n v="1.6"/>
    <n v="1.7050000000000001"/>
    <n v="1.7050000000000001"/>
    <x v="2"/>
  </r>
  <r>
    <x v="1"/>
    <s v="TB"/>
    <s v="DAL"/>
    <n v="75"/>
    <n v="25"/>
    <s v="(1:24) (Shotgun) 12-T.Brady pass short left to 25-G.Bernard pushed ob at TB 33 for 8 yards (11-M.Parsons)."/>
    <s v="pass"/>
    <n v="0"/>
    <n v="1"/>
    <n v="0"/>
    <n v="0"/>
    <s v="G.Bernard"/>
    <n v="-5"/>
    <n v="-5"/>
    <n v="0"/>
    <n v="1"/>
    <n v="0"/>
    <n v="1.6"/>
    <n v="1.5125000000000002"/>
    <n v="1.5125000000000002"/>
    <x v="141"/>
  </r>
  <r>
    <x v="1"/>
    <s v="NYG"/>
    <s v="DEN"/>
    <n v="75"/>
    <n v="25"/>
    <s v="(13:18) 8-D.Jones pass deep middle to 19-K.Golladay to NYG 42 for 17 yards (21-R.Darby)."/>
    <s v="pass"/>
    <n v="0"/>
    <n v="1"/>
    <n v="0"/>
    <n v="0"/>
    <s v="K.Golladay"/>
    <n v="16"/>
    <n v="16"/>
    <n v="0"/>
    <n v="1"/>
    <n v="0"/>
    <n v="1.6"/>
    <n v="1.8800000000000001"/>
    <n v="1.8800000000000001"/>
    <x v="142"/>
  </r>
  <r>
    <x v="1"/>
    <s v="DEN"/>
    <s v="NYG"/>
    <n v="75"/>
    <n v="25"/>
    <s v="(8:56) 5-T.Bridgewater pass short left to 87-N.Fant to DEN 30 for 5 yards (55-R.Ragland)."/>
    <s v="pass"/>
    <n v="0"/>
    <n v="1"/>
    <n v="0"/>
    <n v="0"/>
    <s v="N.Fant"/>
    <n v="3"/>
    <n v="3"/>
    <n v="0"/>
    <n v="1"/>
    <n v="0"/>
    <n v="1.6"/>
    <n v="1.6525000000000001"/>
    <n v="1.6525000000000001"/>
    <x v="74"/>
  </r>
  <r>
    <x v="1"/>
    <s v="GB"/>
    <s v="NO"/>
    <n v="76"/>
    <n v="24"/>
    <s v="(10:17) (Shotgun) 12-Aa.Rodgers pass short left to 17-D.Adams to GB 28 for 4 yards (5-K.Alexander)."/>
    <s v="pass"/>
    <n v="0"/>
    <n v="1"/>
    <n v="0"/>
    <n v="0"/>
    <s v="D.Adams"/>
    <n v="4"/>
    <n v="4"/>
    <n v="0"/>
    <n v="1"/>
    <n v="0"/>
    <n v="1.6"/>
    <n v="1.6700000000000002"/>
    <n v="1.6700000000000002"/>
    <x v="77"/>
  </r>
  <r>
    <x v="1"/>
    <s v="NO"/>
    <s v="GB"/>
    <n v="80"/>
    <n v="20"/>
    <s v="(11:07) 2-J.Winston pass short right to 82-A.Trautman to NO 28 for 8 yards (97-K.Clark)."/>
    <s v="pass"/>
    <n v="0"/>
    <n v="1"/>
    <n v="0"/>
    <n v="0"/>
    <s v="A.Trautman"/>
    <n v="-3"/>
    <n v="-3"/>
    <n v="0"/>
    <n v="1"/>
    <n v="0"/>
    <n v="1.6"/>
    <n v="1.5475000000000001"/>
    <n v="1.5475000000000001"/>
    <x v="143"/>
  </r>
  <r>
    <x v="1"/>
    <s v="GB"/>
    <s v="NO"/>
    <n v="75"/>
    <n v="25"/>
    <s v="(1:07) (Shotgun) 12-Aa.Rodgers pass short middle to 13-A.Lazard to GB 39 for 14 yards (29-P.Adebo)."/>
    <s v="pass"/>
    <n v="0"/>
    <n v="1"/>
    <n v="0"/>
    <n v="0"/>
    <s v="A.Lazard"/>
    <n v="14"/>
    <n v="14"/>
    <n v="0"/>
    <n v="1"/>
    <n v="0"/>
    <n v="1.6"/>
    <n v="1.845"/>
    <n v="1.845"/>
    <x v="144"/>
  </r>
  <r>
    <x v="1"/>
    <s v="GB"/>
    <s v="NO"/>
    <n v="78"/>
    <n v="22"/>
    <s v="(1:42) 12-Aa.Rodgers pass incomplete short right to 17-D.Adams (23-M.Lattimore)."/>
    <s v="pass"/>
    <n v="0"/>
    <n v="1"/>
    <n v="0"/>
    <n v="0"/>
    <s v="D.Adams"/>
    <n v="5"/>
    <n v="5"/>
    <n v="0"/>
    <n v="1"/>
    <n v="0"/>
    <n v="1.6"/>
    <n v="1.6875"/>
    <n v="1.6875"/>
    <x v="77"/>
  </r>
  <r>
    <x v="1"/>
    <s v="GB"/>
    <s v="NO"/>
    <n v="75"/>
    <n v="25"/>
    <s v="(14:48) (Shotgun) 12-Aa.Rodgers pass short left to 13-A.Lazard to GB 27 for 2 yards (27-M.Jenkins)."/>
    <s v="pass"/>
    <n v="0"/>
    <n v="1"/>
    <n v="0"/>
    <n v="0"/>
    <s v="A.Lazard"/>
    <n v="0"/>
    <n v="0"/>
    <n v="0"/>
    <n v="1"/>
    <n v="0"/>
    <n v="1.6"/>
    <n v="1.6"/>
    <n v="1.6"/>
    <x v="144"/>
  </r>
  <r>
    <x v="1"/>
    <s v="GB"/>
    <s v="NO"/>
    <n v="80"/>
    <n v="20"/>
    <s v="(13:23) (Shotgun) 12-Aa.Rodgers pass incomplete short right to 28-A.Dillon. Penalty on GB-62-L.Patrick, Offensive Holding, declined."/>
    <s v="pass"/>
    <n v="0"/>
    <n v="1"/>
    <n v="0"/>
    <n v="0"/>
    <s v="A.Dillon"/>
    <n v="2"/>
    <n v="2"/>
    <n v="0"/>
    <n v="1"/>
    <n v="0"/>
    <n v="1.6"/>
    <n v="1.635"/>
    <n v="1.635"/>
    <x v="145"/>
  </r>
  <r>
    <x v="1"/>
    <s v="JAX"/>
    <s v="HOU"/>
    <n v="75"/>
    <n v="25"/>
    <s v="(6:39) (Shotgun) 16-T.Lawrence pass deep right to 11-M.Jones to HOU 42 for 33 yards (20-Ju.Reid)."/>
    <s v="pass"/>
    <n v="0"/>
    <n v="1"/>
    <n v="0"/>
    <n v="0"/>
    <s v="M.Jones"/>
    <n v="28"/>
    <n v="28"/>
    <n v="0"/>
    <n v="1"/>
    <n v="0"/>
    <n v="1.6"/>
    <n v="2.09"/>
    <n v="2.09"/>
    <x v="53"/>
  </r>
  <r>
    <x v="1"/>
    <s v="JAX"/>
    <s v="HOU"/>
    <n v="75"/>
    <n v="25"/>
    <s v="(2:25) (Shotgun) 16-T.Lawrence pass short left to 10-L.Shenault to JAX 33 for 8 yards (26-V.Hargreaves, 23-E.Murray)."/>
    <s v="pass"/>
    <n v="0"/>
    <n v="1"/>
    <n v="0"/>
    <n v="0"/>
    <s v="L.Shenault"/>
    <n v="-2"/>
    <n v="-2"/>
    <n v="0"/>
    <n v="1"/>
    <n v="0"/>
    <n v="1.6"/>
    <n v="1.5650000000000002"/>
    <n v="1.5650000000000002"/>
    <x v="78"/>
  </r>
  <r>
    <x v="1"/>
    <s v="JAX"/>
    <s v="HOU"/>
    <n v="75"/>
    <n v="25"/>
    <s v="(:59) (Shotgun) 16-T.Lawrence pass incomplete short middle to 17-D.Chark (41-Z.Cunningham)."/>
    <s v="pass"/>
    <n v="0"/>
    <n v="1"/>
    <n v="0"/>
    <n v="0"/>
    <s v="D.Chark"/>
    <n v="12"/>
    <n v="12"/>
    <n v="0"/>
    <n v="1"/>
    <n v="0"/>
    <n v="1.6"/>
    <n v="1.81"/>
    <n v="1.81"/>
    <x v="19"/>
  </r>
  <r>
    <x v="1"/>
    <s v="JAX"/>
    <s v="HOU"/>
    <n v="75"/>
    <n v="25"/>
    <s v="(:55) (Shotgun) 16-T.Lawrence pass incomplete short left to 80-J.O'Shaughnessy."/>
    <s v="pass"/>
    <n v="0"/>
    <n v="1"/>
    <n v="0"/>
    <n v="0"/>
    <s v="J.O'Shaughnessy"/>
    <n v="7"/>
    <n v="7"/>
    <n v="0"/>
    <n v="1"/>
    <n v="0"/>
    <n v="1.6"/>
    <n v="1.7225000000000001"/>
    <n v="1.7225000000000001"/>
    <x v="146"/>
  </r>
  <r>
    <x v="1"/>
    <s v="JAX"/>
    <s v="HOU"/>
    <n v="75"/>
    <n v="25"/>
    <s v="(:51) (Shotgun) 16-T.Lawrence pass incomplete short left to 25-J.Robinson."/>
    <s v="pass"/>
    <n v="0"/>
    <n v="1"/>
    <n v="0"/>
    <n v="0"/>
    <s v="J.Robinson"/>
    <n v="5"/>
    <n v="5"/>
    <n v="0"/>
    <n v="1"/>
    <n v="0"/>
    <n v="1.6"/>
    <n v="1.6875"/>
    <n v="1.6875"/>
    <x v="79"/>
  </r>
  <r>
    <x v="1"/>
    <s v="JAX"/>
    <s v="HOU"/>
    <n v="75"/>
    <n v="25"/>
    <s v="(3:24) 16-T.Lawrence pass short right to 80-J.O'Shaughnessy to JAX 22 for -3 yards (58-C.Kirksey) [94-C.Omenihu]."/>
    <s v="pass"/>
    <n v="0"/>
    <n v="1"/>
    <n v="0"/>
    <n v="0"/>
    <s v="J.O'Shaughnessy"/>
    <n v="-3"/>
    <n v="-3"/>
    <n v="0"/>
    <n v="1"/>
    <n v="0"/>
    <n v="1.6"/>
    <n v="1.5475000000000001"/>
    <n v="1.5475000000000001"/>
    <x v="146"/>
  </r>
  <r>
    <x v="1"/>
    <s v="JAX"/>
    <s v="HOU"/>
    <n v="78"/>
    <n v="22"/>
    <s v="(2:49) (Shotgun) 16-T.Lawrence pass short middle to 80-J.O'Shaughnessy to JAX 29 for 7 yards (41-Z.Cunningham)."/>
    <s v="pass"/>
    <n v="0"/>
    <n v="1"/>
    <n v="0"/>
    <n v="0"/>
    <s v="J.O'Shaughnessy"/>
    <n v="6"/>
    <n v="6"/>
    <n v="0"/>
    <n v="1"/>
    <n v="0"/>
    <n v="1.6"/>
    <n v="1.7050000000000001"/>
    <n v="1.7050000000000001"/>
    <x v="146"/>
  </r>
  <r>
    <x v="1"/>
    <s v="JAX"/>
    <s v="HOU"/>
    <n v="79"/>
    <n v="21"/>
    <s v="(:15) (Shotgun) 16-T.Lawrence pass incomplete deep left to 17-D.Chark."/>
    <s v="pass"/>
    <n v="0"/>
    <n v="1"/>
    <n v="0"/>
    <n v="0"/>
    <s v="D.Chark"/>
    <n v="25"/>
    <n v="25"/>
    <n v="0"/>
    <n v="1"/>
    <n v="0"/>
    <n v="1.6"/>
    <n v="2.0375000000000001"/>
    <n v="2.0375000000000001"/>
    <x v="19"/>
  </r>
  <r>
    <x v="1"/>
    <s v="JAX"/>
    <s v="HOU"/>
    <n v="79"/>
    <n v="21"/>
    <s v="(:09) (Shotgun) 16-T.Lawrence pass short middle to 80-J.O'Shaughnessy to JAX 28 for 7 yards (41-Z.Cunningham)."/>
    <s v="pass"/>
    <n v="0"/>
    <n v="1"/>
    <n v="0"/>
    <n v="0"/>
    <s v="J.O'Shaughnessy"/>
    <n v="6"/>
    <n v="6"/>
    <n v="0"/>
    <n v="1"/>
    <n v="0"/>
    <n v="1.6"/>
    <n v="1.7050000000000001"/>
    <n v="1.7050000000000001"/>
    <x v="146"/>
  </r>
  <r>
    <x v="1"/>
    <s v="JAX"/>
    <s v="HOU"/>
    <n v="75"/>
    <n v="25"/>
    <s v="(11:56) (Shotgun) 16-T.Lawrence pass short left to 80-J.O'Shaughnessy to JAX 34 for 9 yards (24-T.Smith; 25-D.King)."/>
    <s v="pass"/>
    <n v="0"/>
    <n v="1"/>
    <n v="0"/>
    <n v="0"/>
    <s v="J.O'Shaughnessy"/>
    <n v="-1"/>
    <n v="-1"/>
    <n v="0"/>
    <n v="1"/>
    <n v="0"/>
    <n v="1.6"/>
    <n v="1.5825"/>
    <n v="1.5825"/>
    <x v="146"/>
  </r>
  <r>
    <x v="1"/>
    <s v="LAC"/>
    <s v="WAS"/>
    <n v="75"/>
    <n v="25"/>
    <s v="(15:00) (Shotgun) 10-J.Herbert pass short left to 15-J.Guyton pushed ob at LAC 35 for 10 yards (55-C.Holcomb)."/>
    <s v="pass"/>
    <n v="0"/>
    <n v="1"/>
    <n v="0"/>
    <n v="0"/>
    <s v="J.Guyton"/>
    <n v="-4"/>
    <n v="-4"/>
    <n v="0"/>
    <n v="1"/>
    <n v="0"/>
    <n v="1.6"/>
    <n v="1.53"/>
    <n v="1.53"/>
    <x v="147"/>
  </r>
  <r>
    <x v="1"/>
    <s v="WAS"/>
    <s v="LAC"/>
    <n v="76"/>
    <n v="24"/>
    <s v="(14:25) (Shotgun) 4-T.Heinicke pass short middle to 24-A.Gibson to WAS 35 for 11 yards (33-D.James) [99-J.Tillery]."/>
    <s v="pass"/>
    <n v="0"/>
    <n v="1"/>
    <n v="0"/>
    <n v="0"/>
    <s v="A.Gibson"/>
    <n v="0"/>
    <n v="0"/>
    <n v="0"/>
    <n v="1"/>
    <n v="0"/>
    <n v="1.6"/>
    <n v="1.6"/>
    <n v="1.6"/>
    <x v="148"/>
  </r>
  <r>
    <x v="1"/>
    <s v="LAC"/>
    <s v="WAS"/>
    <n v="75"/>
    <n v="25"/>
    <s v="(10:42) (Shotgun) 10-J.Herbert pass short right to 13-K.Allen to LAC 32 for 7 yards (25-B.St-Juste)."/>
    <s v="pass"/>
    <n v="0"/>
    <n v="1"/>
    <n v="0"/>
    <n v="0"/>
    <s v="K.Allen"/>
    <n v="5"/>
    <n v="5"/>
    <n v="0"/>
    <n v="1"/>
    <n v="0"/>
    <n v="1.6"/>
    <n v="1.6875"/>
    <n v="1.6875"/>
    <x v="38"/>
  </r>
  <r>
    <x v="1"/>
    <s v="WAS"/>
    <s v="LAC"/>
    <n v="75"/>
    <n v="25"/>
    <s v="(11:21) 4-T.Heinicke pass incomplete short middle to 24-A.Gibson [25-C.Harris]."/>
    <s v="pass"/>
    <n v="0"/>
    <n v="1"/>
    <n v="0"/>
    <n v="0"/>
    <s v="A.Gibson"/>
    <n v="-4"/>
    <n v="-4"/>
    <n v="0"/>
    <n v="1"/>
    <n v="0"/>
    <n v="1.6"/>
    <n v="1.53"/>
    <n v="1.53"/>
    <x v="148"/>
  </r>
  <r>
    <x v="1"/>
    <s v="MIA"/>
    <s v="NE"/>
    <n v="80"/>
    <n v="20"/>
    <s v="(10:34) (Shotgun) 1-T.Tagovailoa pass short middle to 17-J.Waddle to MIA 37 for 17 yards (27-J.Jackson, 32-D.McCourty)."/>
    <s v="pass"/>
    <n v="0"/>
    <n v="1"/>
    <n v="0"/>
    <n v="0"/>
    <s v="J.Waddle"/>
    <n v="7"/>
    <n v="7"/>
    <n v="0"/>
    <n v="1"/>
    <n v="0"/>
    <n v="1.6"/>
    <n v="1.7225000000000001"/>
    <n v="1.7225000000000001"/>
    <x v="149"/>
  </r>
  <r>
    <x v="1"/>
    <s v="MIA"/>
    <s v="NE"/>
    <n v="75"/>
    <n v="25"/>
    <s v="(10:17) (Shotgun) 1-T.Tagovailoa pass incomplete short right to 88-M.Gesicki."/>
    <s v="pass"/>
    <n v="0"/>
    <n v="1"/>
    <n v="0"/>
    <n v="0"/>
    <s v="M.Gesicki"/>
    <n v="15"/>
    <n v="15"/>
    <n v="0"/>
    <n v="1"/>
    <n v="0"/>
    <n v="1.6"/>
    <n v="1.8625"/>
    <n v="1.8625"/>
    <x v="150"/>
  </r>
  <r>
    <x v="1"/>
    <s v="MIA"/>
    <s v="NE"/>
    <n v="75"/>
    <n v="25"/>
    <s v="(10:14) (Shotgun) 1-T.Tagovailoa pass short left to 11-D.Parker to MIA 48 for 23 yards (23-K.Dugger, 32-D.McCourty)."/>
    <s v="pass"/>
    <n v="0"/>
    <n v="1"/>
    <n v="0"/>
    <n v="0"/>
    <s v="D.Parker"/>
    <n v="12"/>
    <n v="12"/>
    <n v="0"/>
    <n v="1"/>
    <n v="0"/>
    <n v="1.6"/>
    <n v="1.81"/>
    <n v="1.81"/>
    <x v="10"/>
  </r>
  <r>
    <x v="1"/>
    <s v="NE"/>
    <s v="MIA"/>
    <n v="80"/>
    <n v="20"/>
    <s v="(9:11) 10-M.Jones pass short middle to 15-N.Agholor to NE 32 for 12 yards (24-By.Jones)."/>
    <s v="pass"/>
    <n v="0"/>
    <n v="1"/>
    <n v="0"/>
    <n v="0"/>
    <s v="N.Agholor"/>
    <n v="12"/>
    <n v="12"/>
    <n v="0"/>
    <n v="1"/>
    <n v="0"/>
    <n v="1.6"/>
    <n v="1.81"/>
    <n v="1.81"/>
    <x v="81"/>
  </r>
  <r>
    <x v="1"/>
    <s v="MIA"/>
    <s v="NE"/>
    <n v="80"/>
    <n v="20"/>
    <s v="(7:41) (Shotgun) 1-T.Tagovailoa pass short right to 26-S.Ahmed pushed ob at MIA 26 for 6 yards (8-J.Bentley)."/>
    <s v="pass"/>
    <n v="0"/>
    <n v="1"/>
    <n v="0"/>
    <n v="0"/>
    <s v="S.Ahmed"/>
    <n v="0"/>
    <n v="0"/>
    <n v="0"/>
    <n v="1"/>
    <n v="0"/>
    <n v="1.6"/>
    <n v="1.6"/>
    <n v="1.6"/>
    <x v="151"/>
  </r>
  <r>
    <x v="1"/>
    <s v="MIA"/>
    <s v="NE"/>
    <n v="75"/>
    <n v="25"/>
    <s v="(6:24) (Shotgun) 1-T.Tagovailoa pass incomplete deep right to 17-J.Waddle."/>
    <s v="pass"/>
    <n v="0"/>
    <n v="1"/>
    <n v="0"/>
    <n v="0"/>
    <s v="J.Waddle"/>
    <n v="17"/>
    <n v="17"/>
    <n v="0"/>
    <n v="1"/>
    <n v="0"/>
    <n v="1.6"/>
    <n v="1.8975"/>
    <n v="1.8975"/>
    <x v="149"/>
  </r>
  <r>
    <x v="1"/>
    <s v="MIA"/>
    <s v="NE"/>
    <n v="75"/>
    <n v="25"/>
    <s v="(2:30) (Shotgun) 1-T.Tagovailoa pass deep left to 17-J.Waddle to NE 39 for 36 yards (2-J.Mills)."/>
    <s v="pass"/>
    <n v="0"/>
    <n v="1"/>
    <n v="0"/>
    <n v="0"/>
    <s v="J.Waddle"/>
    <n v="28"/>
    <n v="28"/>
    <n v="0"/>
    <n v="1"/>
    <n v="0"/>
    <n v="1.6"/>
    <n v="2.09"/>
    <n v="2.09"/>
    <x v="149"/>
  </r>
  <r>
    <x v="1"/>
    <s v="MIA"/>
    <s v="NE"/>
    <n v="78"/>
    <n v="22"/>
    <s v="(2:10) (Shotgun) 1-T.Tagovailoa pass incomplete deep right to 26-S.Ahmed."/>
    <s v="pass"/>
    <n v="0"/>
    <n v="1"/>
    <n v="0"/>
    <n v="0"/>
    <s v="S.Ahmed"/>
    <n v="33"/>
    <n v="33"/>
    <n v="0"/>
    <n v="1"/>
    <n v="0"/>
    <n v="1.6"/>
    <n v="2.1775000000000002"/>
    <n v="2.1775000000000002"/>
    <x v="151"/>
  </r>
  <r>
    <x v="1"/>
    <s v="MIA"/>
    <s v="NE"/>
    <n v="78"/>
    <n v="22"/>
    <s v="(2:05) (Shotgun) 1-T.Tagovailoa pass short middle to 37-M.Gaskin to MIA 20 for -2 yards (21-A.Phillips, 54-D.Hightower)."/>
    <s v="pass"/>
    <n v="0"/>
    <n v="1"/>
    <n v="0"/>
    <n v="0"/>
    <s v="M.Gaskin"/>
    <n v="-4"/>
    <n v="-4"/>
    <n v="0"/>
    <n v="1"/>
    <n v="0"/>
    <n v="1.6"/>
    <n v="1.53"/>
    <n v="1.53"/>
    <x v="152"/>
  </r>
  <r>
    <x v="1"/>
    <s v="MIA"/>
    <s v="NE"/>
    <n v="75"/>
    <n v="25"/>
    <s v="(10:35) 1-T.Tagovailoa pass short left to 11-D.Parker to MIA 40 for 15 yards (32-D.McCourty)."/>
    <s v="pass"/>
    <n v="0"/>
    <n v="1"/>
    <n v="0"/>
    <n v="0"/>
    <s v="D.Parker"/>
    <n v="3"/>
    <n v="3"/>
    <n v="0"/>
    <n v="1"/>
    <n v="0"/>
    <n v="1.6"/>
    <n v="1.6525000000000001"/>
    <n v="1.6525000000000001"/>
    <x v="10"/>
  </r>
  <r>
    <x v="1"/>
    <s v="MIN"/>
    <s v="CIN"/>
    <n v="80"/>
    <n v="20"/>
    <s v="(15:00) 8-K.Cousins pass short right to 33-D.Cook to MIN 29 for 9 yards (55-L.Wilson; 98-D.Reader)."/>
    <s v="pass"/>
    <n v="0"/>
    <n v="1"/>
    <n v="0"/>
    <n v="0"/>
    <s v="D.Cook"/>
    <n v="-5"/>
    <n v="-5"/>
    <n v="0"/>
    <n v="1"/>
    <n v="0"/>
    <n v="1.6"/>
    <n v="1.5125000000000002"/>
    <n v="1.5125000000000002"/>
    <x v="11"/>
  </r>
  <r>
    <x v="1"/>
    <s v="MIN"/>
    <s v="CIN"/>
    <n v="76"/>
    <n v="24"/>
    <s v="(14:10) 8-K.Cousins pass short middle to 83-T.Conklin to MIN 30 for 6 yards (57-G.Pratt)."/>
    <s v="pass"/>
    <n v="0"/>
    <n v="1"/>
    <n v="0"/>
    <n v="0"/>
    <s v="T.Conklin"/>
    <n v="5"/>
    <n v="5"/>
    <n v="0"/>
    <n v="1"/>
    <n v="0"/>
    <n v="1.6"/>
    <n v="1.6875"/>
    <n v="1.6875"/>
    <x v="40"/>
  </r>
  <r>
    <x v="1"/>
    <s v="MIN"/>
    <s v="CIN"/>
    <n v="76"/>
    <n v="24"/>
    <s v="(7:14) (Shotgun) 8-K.Cousins pass incomplete short left to 19-A.Thielen."/>
    <s v="pass"/>
    <n v="0"/>
    <n v="1"/>
    <n v="0"/>
    <n v="0"/>
    <s v="A.Thielen"/>
    <n v="6"/>
    <n v="6"/>
    <n v="0"/>
    <n v="1"/>
    <n v="0"/>
    <n v="1.6"/>
    <n v="1.7050000000000001"/>
    <n v="1.7050000000000001"/>
    <x v="153"/>
  </r>
  <r>
    <x v="1"/>
    <s v="CIN"/>
    <s v="MIN"/>
    <n v="75"/>
    <n v="25"/>
    <s v="(6:39) (Shotgun) 9-J.Burrow pass short left to 28-J.Mixon pushed ob at CIN 37 for 12 yards (54-E.Kendricks)."/>
    <s v="pass"/>
    <n v="0"/>
    <n v="1"/>
    <n v="0"/>
    <n v="0"/>
    <s v="J.Mixon"/>
    <n v="3"/>
    <n v="3"/>
    <n v="0"/>
    <n v="1"/>
    <n v="0"/>
    <n v="1.6"/>
    <n v="1.6525000000000001"/>
    <n v="1.6525000000000001"/>
    <x v="32"/>
  </r>
  <r>
    <x v="1"/>
    <s v="MIN"/>
    <s v="CIN"/>
    <n v="75"/>
    <n v="25"/>
    <s v="(1:47) (Shotgun) 8-K.Cousins pass incomplete short left to 33-D.Cook."/>
    <s v="pass"/>
    <n v="0"/>
    <n v="1"/>
    <n v="0"/>
    <n v="0"/>
    <s v="D.Cook"/>
    <n v="0"/>
    <n v="0"/>
    <n v="0"/>
    <n v="1"/>
    <n v="0"/>
    <n v="1.6"/>
    <n v="1.6"/>
    <n v="1.6"/>
    <x v="11"/>
  </r>
  <r>
    <x v="1"/>
    <s v="MIN"/>
    <s v="CIN"/>
    <n v="80"/>
    <n v="20"/>
    <s v="(1:33) (Shotgun) 8-K.Cousins pass short middle to 83-T.Conklin to MIN 26 for 6 yards (24-V.Bell)."/>
    <s v="pass"/>
    <n v="0"/>
    <n v="1"/>
    <n v="0"/>
    <n v="0"/>
    <s v="T.Conklin"/>
    <n v="3"/>
    <n v="3"/>
    <n v="0"/>
    <n v="1"/>
    <n v="0"/>
    <n v="1.6"/>
    <n v="1.6525000000000001"/>
    <n v="1.6525000000000001"/>
    <x v="40"/>
  </r>
  <r>
    <x v="1"/>
    <s v="CIN"/>
    <s v="MIN"/>
    <n v="75"/>
    <n v="25"/>
    <s v="(1:11) (Shotgun) 9-J.Burrow pass short middle to 85-T.Higgins to CIN 39 for 14 yards (21-B.Breeland; 22-H.Smith)."/>
    <s v="pass"/>
    <n v="0"/>
    <n v="1"/>
    <n v="0"/>
    <n v="0"/>
    <s v="T.Higgins"/>
    <n v="10"/>
    <n v="10"/>
    <n v="0"/>
    <n v="1"/>
    <n v="0"/>
    <n v="1.6"/>
    <n v="1.7750000000000001"/>
    <n v="1.7750000000000001"/>
    <x v="16"/>
  </r>
  <r>
    <x v="1"/>
    <s v="MIN"/>
    <s v="CIN"/>
    <n v="80"/>
    <n v="20"/>
    <s v="(:35) (Shotgun) 8-K.Cousins pass deep middle to 19-A.Thielen to MIN 40 for 20 yards (55-L.Wilson)."/>
    <s v="pass"/>
    <n v="0"/>
    <n v="1"/>
    <n v="0"/>
    <n v="0"/>
    <s v="A.Thielen"/>
    <n v="19"/>
    <n v="19"/>
    <n v="0"/>
    <n v="1"/>
    <n v="0"/>
    <n v="1.6"/>
    <n v="1.9325000000000001"/>
    <n v="1.9325000000000001"/>
    <x v="153"/>
  </r>
  <r>
    <x v="1"/>
    <s v="MIN"/>
    <s v="CIN"/>
    <n v="75"/>
    <n v="25"/>
    <s v="(14:13) 8-K.Cousins pass short right to 19-A.Thielen to MIN 30 for 5 yards (20-E.Apple)."/>
    <s v="pass"/>
    <n v="0"/>
    <n v="1"/>
    <n v="0"/>
    <n v="0"/>
    <s v="A.Thielen"/>
    <n v="0"/>
    <n v="0"/>
    <n v="0"/>
    <n v="1"/>
    <n v="0"/>
    <n v="1.6"/>
    <n v="1.6"/>
    <n v="1.6"/>
    <x v="153"/>
  </r>
  <r>
    <x v="1"/>
    <s v="MIN"/>
    <s v="CIN"/>
    <n v="78"/>
    <n v="22"/>
    <s v="(6:28) (Shotgun) 8-K.Cousins pass short right to 17-K.Osborn to MIN 32 for 10 yards (20-E.Apple)."/>
    <s v="pass"/>
    <n v="0"/>
    <n v="1"/>
    <n v="0"/>
    <n v="0"/>
    <s v="K.Osborn"/>
    <n v="10"/>
    <n v="10"/>
    <n v="0"/>
    <n v="1"/>
    <n v="0"/>
    <n v="1.6"/>
    <n v="1.7750000000000001"/>
    <n v="1.7750000000000001"/>
    <x v="154"/>
  </r>
  <r>
    <x v="1"/>
    <s v="MIN"/>
    <s v="CIN"/>
    <n v="80"/>
    <n v="20"/>
    <s v="(5:51) (Shotgun) 8-K.Cousins pass short middle to 19-A.Thielen to MIN 27 for 7 yards (23-D.Phillips). Penalty on MIN, Illegal Formation, declined."/>
    <s v="pass"/>
    <n v="0"/>
    <n v="1"/>
    <n v="0"/>
    <n v="0"/>
    <s v="A.Thielen"/>
    <n v="7"/>
    <n v="7"/>
    <n v="0"/>
    <n v="1"/>
    <n v="0"/>
    <n v="1.6"/>
    <n v="1.7225000000000001"/>
    <n v="1.7225000000000001"/>
    <x v="153"/>
  </r>
  <r>
    <x v="1"/>
    <s v="NYJ"/>
    <s v="CAR"/>
    <n v="78"/>
    <n v="22"/>
    <s v="(11:37) (Shotgun) 2-Z.Wilson pass incomplete short left to 32-Mi.Carter."/>
    <s v="pass"/>
    <n v="0"/>
    <n v="1"/>
    <n v="0"/>
    <n v="0"/>
    <s v="Mi.Carter"/>
    <n v="-2"/>
    <n v="-2"/>
    <n v="0"/>
    <n v="1"/>
    <n v="0"/>
    <n v="1.6"/>
    <n v="1.5650000000000002"/>
    <n v="1.5650000000000002"/>
    <x v="155"/>
  </r>
  <r>
    <x v="1"/>
    <s v="NYJ"/>
    <s v="CAR"/>
    <n v="76"/>
    <n v="24"/>
    <s v="(8:17) 2-Z.Wilson pass incomplete deep right to 84-C.Davis."/>
    <s v="pass"/>
    <n v="0"/>
    <n v="1"/>
    <n v="0"/>
    <n v="0"/>
    <s v="C.Davis"/>
    <n v="46"/>
    <n v="46"/>
    <n v="0"/>
    <n v="1"/>
    <n v="0"/>
    <n v="1.6"/>
    <n v="2.4050000000000002"/>
    <n v="2.4050000000000002"/>
    <x v="41"/>
  </r>
  <r>
    <x v="1"/>
    <s v="NYJ"/>
    <s v="CAR"/>
    <n v="76"/>
    <n v="24"/>
    <s v="(8:08) (Shotgun) 2-Z.Wilson pass incomplete deep right to 25-T.Johnson (7-S.Thompson)."/>
    <s v="pass"/>
    <n v="0"/>
    <n v="1"/>
    <n v="0"/>
    <n v="0"/>
    <s v="T.Johnson"/>
    <n v="26"/>
    <n v="26"/>
    <n v="0"/>
    <n v="1"/>
    <n v="0"/>
    <n v="1.6"/>
    <n v="2.0550000000000002"/>
    <n v="2.0550000000000002"/>
    <x v="86"/>
  </r>
  <r>
    <x v="1"/>
    <s v="NYJ"/>
    <s v="CAR"/>
    <n v="75"/>
    <n v="25"/>
    <s v="(1:39) (Shotgun) 2-Z.Wilson pass incomplete short middle to 8-E.Moore [4-J.Carter]."/>
    <s v="pass"/>
    <n v="0"/>
    <n v="1"/>
    <n v="0"/>
    <n v="0"/>
    <s v="E.Moore"/>
    <n v="1"/>
    <n v="1"/>
    <n v="0"/>
    <n v="1"/>
    <n v="0"/>
    <n v="1.6"/>
    <n v="1.6175000000000002"/>
    <n v="1.6175000000000002"/>
    <x v="156"/>
  </r>
  <r>
    <x v="1"/>
    <s v="NYJ"/>
    <s v="CAR"/>
    <n v="75"/>
    <n v="25"/>
    <s v="(1:34) (Shotgun) 2-Z.Wilson pass incomplete deep right to 8-E.Moore (21-J.Chinn)."/>
    <s v="pass"/>
    <n v="0"/>
    <n v="1"/>
    <n v="0"/>
    <n v="0"/>
    <s v="E.Moore"/>
    <n v="54"/>
    <n v="54"/>
    <n v="0"/>
    <n v="1"/>
    <n v="0"/>
    <n v="1.6"/>
    <n v="2.5449999999999999"/>
    <n v="2.5449999999999999"/>
    <x v="156"/>
  </r>
  <r>
    <x v="1"/>
    <s v="NYJ"/>
    <s v="CAR"/>
    <n v="75"/>
    <n v="25"/>
    <s v="(7:26) (Shotgun) 2-Z.Wilson pass incomplete short right to 16-J.Smith (7-S.Thompson)."/>
    <s v="pass"/>
    <n v="0"/>
    <n v="1"/>
    <n v="0"/>
    <n v="0"/>
    <s v="J.Smith"/>
    <n v="12"/>
    <n v="12"/>
    <n v="0"/>
    <n v="1"/>
    <n v="0"/>
    <n v="1.6"/>
    <n v="1.81"/>
    <n v="1.81"/>
    <x v="157"/>
  </r>
  <r>
    <x v="1"/>
    <s v="NYJ"/>
    <s v="CAR"/>
    <n v="75"/>
    <n v="25"/>
    <s v="(7:19) (Shotgun) 2-Z.Wilson pass short right to 81-T.Kroft to NYJ 35 for 10 yards (38-M.Hartsfield)."/>
    <s v="pass"/>
    <n v="0"/>
    <n v="1"/>
    <n v="0"/>
    <n v="0"/>
    <s v="T.Kroft"/>
    <n v="3"/>
    <n v="3"/>
    <n v="0"/>
    <n v="1"/>
    <n v="0"/>
    <n v="1.6"/>
    <n v="1.6525000000000001"/>
    <n v="1.6525000000000001"/>
    <x v="20"/>
  </r>
  <r>
    <x v="1"/>
    <s v="NYJ"/>
    <s v="CAR"/>
    <n v="75"/>
    <n v="25"/>
    <s v="(4:06) (Shotgun) 2-Z.Wilson pass incomplete short right to 81-T.Kroft."/>
    <s v="pass"/>
    <n v="0"/>
    <n v="1"/>
    <n v="0"/>
    <n v="0"/>
    <s v="T.Kroft"/>
    <n v="4"/>
    <n v="4"/>
    <n v="0"/>
    <n v="1"/>
    <n v="0"/>
    <n v="1.6"/>
    <n v="1.6700000000000002"/>
    <n v="1.6700000000000002"/>
    <x v="20"/>
  </r>
  <r>
    <x v="1"/>
    <s v="NYJ"/>
    <s v="CAR"/>
    <n v="75"/>
    <n v="25"/>
    <s v="(4:03) (Shotgun) 2-Z.Wilson pass short left to 10-B.Berrios to NYJ 33 for 8 yards (26-D.Jackson; 7-S.Thompson)."/>
    <s v="pass"/>
    <n v="0"/>
    <n v="1"/>
    <n v="0"/>
    <n v="0"/>
    <s v="B.Berrios"/>
    <n v="5"/>
    <n v="5"/>
    <n v="0"/>
    <n v="1"/>
    <n v="0"/>
    <n v="1.6"/>
    <n v="1.6875"/>
    <n v="1.6875"/>
    <x v="21"/>
  </r>
  <r>
    <x v="1"/>
    <s v="CAR"/>
    <s v="NYJ"/>
    <n v="79"/>
    <n v="21"/>
    <s v="(14:55) 14-S.Darnold pass incomplete short left to 11-R.Anderson."/>
    <s v="pass"/>
    <n v="0"/>
    <n v="1"/>
    <n v="0"/>
    <n v="0"/>
    <s v="R.Anderson"/>
    <n v="14"/>
    <n v="14"/>
    <n v="0"/>
    <n v="1"/>
    <n v="0"/>
    <n v="1.6"/>
    <n v="1.845"/>
    <n v="1.845"/>
    <x v="158"/>
  </r>
  <r>
    <x v="1"/>
    <s v="CAR"/>
    <s v="NYJ"/>
    <n v="80"/>
    <n v="20"/>
    <s v="(11:03) 14-S.Darnold pass short right to 80-I.Thomas pushed ob at CAR 37 for 17 yards (20-M.Maye)."/>
    <s v="pass"/>
    <n v="0"/>
    <n v="1"/>
    <n v="0"/>
    <n v="0"/>
    <s v="I.Thomas"/>
    <n v="2"/>
    <n v="2"/>
    <n v="0"/>
    <n v="1"/>
    <n v="0"/>
    <n v="1.6"/>
    <n v="1.635"/>
    <n v="1.635"/>
    <x v="159"/>
  </r>
  <r>
    <x v="1"/>
    <s v="NYJ"/>
    <s v="CAR"/>
    <n v="77"/>
    <n v="23"/>
    <s v="(3:53) (No Huddle, Shotgun) 2-Z.Wilson pass short left to 10-B.Berrios to NYJ 25 for 2 yards (26-D.Jackson)."/>
    <s v="pass"/>
    <n v="0"/>
    <n v="1"/>
    <n v="0"/>
    <n v="0"/>
    <s v="B.Berrios"/>
    <n v="2"/>
    <n v="2"/>
    <n v="0"/>
    <n v="1"/>
    <n v="0"/>
    <n v="1.6"/>
    <n v="1.635"/>
    <n v="1.635"/>
    <x v="21"/>
  </r>
  <r>
    <x v="1"/>
    <s v="NYJ"/>
    <s v="CAR"/>
    <n v="75"/>
    <n v="25"/>
    <s v="(3:31) (No Huddle, Shotgun) 2-Z.Wilson pass incomplete short right to 25-T.Johnson."/>
    <s v="pass"/>
    <n v="0"/>
    <n v="1"/>
    <n v="0"/>
    <n v="0"/>
    <s v="T.Johnson"/>
    <n v="-1"/>
    <n v="-1"/>
    <n v="0"/>
    <n v="1"/>
    <n v="0"/>
    <n v="1.6"/>
    <n v="1.5825"/>
    <n v="1.5825"/>
    <x v="86"/>
  </r>
  <r>
    <x v="1"/>
    <s v="NYJ"/>
    <s v="CAR"/>
    <n v="75"/>
    <n v="25"/>
    <s v="(3:28) (Shotgun) 2-Z.Wilson pass incomplete deep left to 8-E.Moore (26-D.Jackson)."/>
    <s v="pass"/>
    <n v="0"/>
    <n v="1"/>
    <n v="0"/>
    <n v="0"/>
    <s v="E.Moore"/>
    <n v="41"/>
    <n v="41"/>
    <n v="0"/>
    <n v="1"/>
    <n v="0"/>
    <n v="1.6"/>
    <n v="2.3174999999999999"/>
    <n v="2.3174999999999999"/>
    <x v="156"/>
  </r>
  <r>
    <x v="1"/>
    <s v="NYJ"/>
    <s v="CAR"/>
    <n v="75"/>
    <n v="25"/>
    <s v="(3:20) (Shotgun) 2-Z.Wilson pass deep left to 10-B.Berrios to 50 for 25 yards (34-S.Chandler)."/>
    <s v="pass"/>
    <n v="0"/>
    <n v="1"/>
    <n v="0"/>
    <n v="0"/>
    <s v="B.Berrios"/>
    <n v="18"/>
    <n v="18"/>
    <n v="0"/>
    <n v="1"/>
    <n v="0"/>
    <n v="1.6"/>
    <n v="1.915"/>
    <n v="1.915"/>
    <x v="21"/>
  </r>
  <r>
    <x v="1"/>
    <s v="ATL"/>
    <s v="PHI"/>
    <n v="75"/>
    <n v="25"/>
    <s v="(15:00) 2-M.Ryan pass deep middle to 18-C.Ridley to ATL 41 for 16 yards (2-D.Slay; 22-M.Epps)."/>
    <s v="pass"/>
    <n v="0"/>
    <n v="1"/>
    <n v="0"/>
    <n v="0"/>
    <s v="C.Ridley"/>
    <n v="16"/>
    <n v="16"/>
    <n v="0"/>
    <n v="1"/>
    <n v="0"/>
    <n v="1.6"/>
    <n v="1.8800000000000001"/>
    <n v="1.8800000000000001"/>
    <x v="49"/>
  </r>
  <r>
    <x v="1"/>
    <s v="PHI"/>
    <s v="ATL"/>
    <n v="75"/>
    <n v="25"/>
    <s v="(9:58) (Shotgun) 1-J.Hurts pass short left to 16-Q.Watkins pushed ob at PHI 35 for 10 yards (23-E.Harris). PENALTY on ATL-23-E.Harris, Unnecessary Roughness, 15 yards, enforced at PHI 35."/>
    <s v="pass"/>
    <n v="0"/>
    <n v="1"/>
    <n v="0"/>
    <n v="0"/>
    <s v="Q.Watkins"/>
    <n v="-4"/>
    <n v="-4"/>
    <n v="0"/>
    <n v="1"/>
    <n v="0"/>
    <n v="1.6"/>
    <n v="1.53"/>
    <n v="1.53"/>
    <x v="5"/>
  </r>
  <r>
    <x v="1"/>
    <s v="PHI"/>
    <s v="ATL"/>
    <n v="75"/>
    <n v="25"/>
    <s v="(8:20) (Shotgun) 1-J.Hurts pass short right to 6-D.Smith to PHI 33 for 8 yards (45-D.Jones; 23-E.Harris)."/>
    <s v="pass"/>
    <n v="0"/>
    <n v="1"/>
    <n v="0"/>
    <n v="0"/>
    <s v="D.Smith"/>
    <n v="4"/>
    <n v="4"/>
    <n v="0"/>
    <n v="1"/>
    <n v="0"/>
    <n v="1.6"/>
    <n v="1.6700000000000002"/>
    <n v="1.6700000000000002"/>
    <x v="90"/>
  </r>
  <r>
    <x v="1"/>
    <s v="ATL"/>
    <s v="PHI"/>
    <n v="77"/>
    <n v="23"/>
    <s v="(10:28) 2-M.Ryan pass incomplete deep right to 18-C.Ridley."/>
    <s v="pass"/>
    <n v="0"/>
    <n v="1"/>
    <n v="0"/>
    <n v="0"/>
    <s v="C.Ridley"/>
    <n v="22"/>
    <n v="22"/>
    <n v="0"/>
    <n v="1"/>
    <n v="0"/>
    <n v="1.6"/>
    <n v="1.9850000000000001"/>
    <n v="1.9850000000000001"/>
    <x v="49"/>
  </r>
  <r>
    <x v="1"/>
    <s v="ATL"/>
    <s v="PHI"/>
    <n v="77"/>
    <n v="23"/>
    <s v="(10:21) (Shotgun) 2-M.Ryan pass incomplete short right to 28-M.Davis."/>
    <s v="pass"/>
    <n v="0"/>
    <n v="1"/>
    <n v="0"/>
    <n v="0"/>
    <s v="M.Davis"/>
    <n v="-5"/>
    <n v="-5"/>
    <n v="0"/>
    <n v="1"/>
    <n v="0"/>
    <n v="1.6"/>
    <n v="1.5125000000000002"/>
    <n v="1.5125000000000002"/>
    <x v="13"/>
  </r>
  <r>
    <x v="1"/>
    <s v="ATL"/>
    <s v="PHI"/>
    <n v="77"/>
    <n v="23"/>
    <s v="(10:16) (Shotgun) 2-M.Ryan pass short right to 8-K.Pitts to ATL 30 for 7 yards (2-D.Slay)."/>
    <s v="pass"/>
    <n v="0"/>
    <n v="1"/>
    <n v="0"/>
    <n v="0"/>
    <s v="K.Pitts"/>
    <n v="7"/>
    <n v="7"/>
    <n v="0"/>
    <n v="1"/>
    <n v="0"/>
    <n v="1.6"/>
    <n v="1.7225000000000001"/>
    <n v="1.7225000000000001"/>
    <x v="30"/>
  </r>
  <r>
    <x v="1"/>
    <s v="PHI"/>
    <s v="ATL"/>
    <n v="78"/>
    <n v="22"/>
    <s v="(7:49) (Shotgun) 1-J.Hurts pass short left to 26-M.Sanders to PHI 22 for no gain (39-T.Green)."/>
    <s v="pass"/>
    <n v="0"/>
    <n v="1"/>
    <n v="0"/>
    <n v="0"/>
    <s v="M.Sanders"/>
    <n v="0"/>
    <n v="0"/>
    <n v="0"/>
    <n v="1"/>
    <n v="0"/>
    <n v="1.6"/>
    <n v="1.6"/>
    <n v="1.6"/>
    <x v="160"/>
  </r>
  <r>
    <x v="1"/>
    <s v="ATL"/>
    <s v="PHI"/>
    <n v="76"/>
    <n v="24"/>
    <s v="(6:56) (No Huddle, Shotgun) 2-M.Ryan pass short middle to 28-M.Davis to ATL 32 for 8 yards (49-A.Singleton)."/>
    <s v="pass"/>
    <n v="0"/>
    <n v="1"/>
    <n v="0"/>
    <n v="0"/>
    <s v="M.Davis"/>
    <n v="1"/>
    <n v="1"/>
    <n v="0"/>
    <n v="1"/>
    <n v="0"/>
    <n v="1.6"/>
    <n v="1.6175000000000002"/>
    <n v="1.6175000000000002"/>
    <x v="13"/>
  </r>
  <r>
    <x v="1"/>
    <s v="ATL"/>
    <s v="PHI"/>
    <n v="75"/>
    <n v="25"/>
    <s v="(6:13) (Shotgun) 2-M.Ryan pass short left to 18-C.Ridley pushed ob at ATL 32 for 7 yards (29-A.Maddox)."/>
    <s v="pass"/>
    <n v="0"/>
    <n v="1"/>
    <n v="0"/>
    <n v="0"/>
    <s v="C.Ridley"/>
    <n v="7"/>
    <n v="7"/>
    <n v="0"/>
    <n v="1"/>
    <n v="0"/>
    <n v="1.6"/>
    <n v="1.7225000000000001"/>
    <n v="1.7225000000000001"/>
    <x v="49"/>
  </r>
  <r>
    <x v="1"/>
    <s v="BUF"/>
    <s v="PIT"/>
    <n v="77"/>
    <n v="23"/>
    <s v="(7:47) (Shotgun) 17-J.Allen pass short right to 88-D.Knox pushed ob at BUF 33 for 10 yards (21-T.Norwood; 39-M.Fitzpatrick)."/>
    <s v="pass"/>
    <n v="0"/>
    <n v="1"/>
    <n v="0"/>
    <n v="0"/>
    <s v="D.Knox"/>
    <n v="2"/>
    <n v="2"/>
    <n v="0"/>
    <n v="1"/>
    <n v="0"/>
    <n v="1.6"/>
    <n v="1.635"/>
    <n v="1.635"/>
    <x v="43"/>
  </r>
  <r>
    <x v="1"/>
    <s v="PIT"/>
    <s v="BUF"/>
    <n v="80"/>
    <n v="20"/>
    <s v="(5:05) (Shotgun) 7-B.Roethlisberger pass short left to 18-D.Johnson pushed ob at PIT 26 for 6 yards (39-L.Wallace)."/>
    <s v="pass"/>
    <n v="0"/>
    <n v="1"/>
    <n v="0"/>
    <n v="0"/>
    <s v="D.Johnson"/>
    <n v="4"/>
    <n v="4"/>
    <n v="0"/>
    <n v="1"/>
    <n v="0"/>
    <n v="1.6"/>
    <n v="1.6700000000000002"/>
    <n v="1.6700000000000002"/>
    <x v="23"/>
  </r>
  <r>
    <x v="1"/>
    <s v="PIT"/>
    <s v="BUF"/>
    <n v="79"/>
    <n v="21"/>
    <s v="(1:16) (Shotgun) 7-B.Roethlisberger pass short left to 19-J.Smith-Schuster to PIT 33 for 12 yards (23-M.Hyde). PIT-18-D.Johnson was injured during the play.  D.Johnson assisted off."/>
    <s v="pass"/>
    <n v="0"/>
    <n v="1"/>
    <n v="0"/>
    <n v="0"/>
    <s v="J.Smith-Schuster"/>
    <n v="12"/>
    <n v="12"/>
    <n v="0"/>
    <n v="1"/>
    <n v="0"/>
    <n v="1.6"/>
    <n v="1.81"/>
    <n v="1.81"/>
    <x v="12"/>
  </r>
  <r>
    <x v="1"/>
    <s v="BUF"/>
    <s v="PIT"/>
    <n v="76"/>
    <n v="24"/>
    <s v="(13:32) (No Huddle, Shotgun) 17-J.Allen pass short left to 1-E.Sanders pushed ob at BUF 37 for 13 yards (39-M.Fitzpatrick)."/>
    <s v="pass"/>
    <n v="0"/>
    <n v="1"/>
    <n v="0"/>
    <n v="0"/>
    <s v="E.Sanders"/>
    <n v="13"/>
    <n v="13"/>
    <n v="0"/>
    <n v="1"/>
    <n v="0"/>
    <n v="1.6"/>
    <n v="1.8275000000000001"/>
    <n v="1.8275000000000001"/>
    <x v="31"/>
  </r>
  <r>
    <x v="1"/>
    <s v="BUF"/>
    <s v="PIT"/>
    <n v="78"/>
    <n v="22"/>
    <s v="(4:06) (Shotgun) 17-J.Allen pass short left to 26-D.Singletary to BUF 27 for 5 yards (20-C.Sutton)."/>
    <s v="pass"/>
    <n v="0"/>
    <n v="1"/>
    <n v="0"/>
    <n v="0"/>
    <s v="D.Singletary"/>
    <n v="3"/>
    <n v="3"/>
    <n v="0"/>
    <n v="1"/>
    <n v="0"/>
    <n v="1.6"/>
    <n v="1.6525000000000001"/>
    <n v="1.6525000000000001"/>
    <x v="99"/>
  </r>
  <r>
    <x v="1"/>
    <s v="BUF"/>
    <s v="PIT"/>
    <n v="75"/>
    <n v="25"/>
    <s v="(10:23) (Shotgun) 17-J.Allen pass short left to 14-S.Diggs pushed ob at BUF 32 for 7 yards (42-J.Pierre)."/>
    <s v="pass"/>
    <n v="0"/>
    <n v="1"/>
    <n v="0"/>
    <n v="0"/>
    <s v="S.Diggs"/>
    <n v="3"/>
    <n v="3"/>
    <n v="0"/>
    <n v="1"/>
    <n v="0"/>
    <n v="1.6"/>
    <n v="1.6525000000000001"/>
    <n v="1.6525000000000001"/>
    <x v="42"/>
  </r>
  <r>
    <x v="1"/>
    <s v="BUF"/>
    <s v="PIT"/>
    <n v="75"/>
    <n v="25"/>
    <s v="(1:47) (Shotgun) 17-J.Allen pass short right to 11-C.Beasley to BUF 37 for 12 yards (55-D.Bush)."/>
    <s v="pass"/>
    <n v="0"/>
    <n v="1"/>
    <n v="0"/>
    <n v="0"/>
    <s v="C.Beasley"/>
    <n v="4"/>
    <n v="4"/>
    <n v="0"/>
    <n v="1"/>
    <n v="0"/>
    <n v="1.6"/>
    <n v="1.6700000000000002"/>
    <n v="1.6700000000000002"/>
    <x v="44"/>
  </r>
  <r>
    <x v="1"/>
    <s v="BUF"/>
    <s v="PIT"/>
    <n v="75"/>
    <n v="25"/>
    <s v="(11:12) (Shotgun) 17-J.Allen pass short left to 11-C.Beasley to BUF 29 for 4 yards (55-D.Bush)."/>
    <s v="pass"/>
    <n v="0"/>
    <n v="1"/>
    <n v="0"/>
    <n v="0"/>
    <s v="C.Beasley"/>
    <n v="4"/>
    <n v="4"/>
    <n v="0"/>
    <n v="1"/>
    <n v="0"/>
    <n v="1.6"/>
    <n v="1.6700000000000002"/>
    <n v="1.6700000000000002"/>
    <x v="44"/>
  </r>
  <r>
    <x v="1"/>
    <s v="SEA"/>
    <s v="IND"/>
    <n v="75"/>
    <n v="25"/>
    <s v="(7:04) 3-R.Wilson pass short right to 32-C.Carson pushed ob at SEA 41 for 16 yards (58-B.Okereke)."/>
    <s v="pass"/>
    <n v="0"/>
    <n v="1"/>
    <n v="0"/>
    <n v="0"/>
    <s v="C.Carson"/>
    <n v="0"/>
    <n v="0"/>
    <n v="0"/>
    <n v="1"/>
    <n v="0"/>
    <n v="1.6"/>
    <n v="1.6"/>
    <n v="1.6"/>
    <x v="161"/>
  </r>
  <r>
    <x v="1"/>
    <s v="IND"/>
    <s v="SEA"/>
    <n v="77"/>
    <n v="23"/>
    <s v="(:08) (Shotgun) 2-C.Wentz pass short right to 84-J.Doyle pushed ob at IND 28 for 5 yards (56-J.Brooks)."/>
    <s v="pass"/>
    <n v="0"/>
    <n v="1"/>
    <n v="0"/>
    <n v="0"/>
    <s v="J.Doyle"/>
    <n v="4"/>
    <n v="4"/>
    <n v="0"/>
    <n v="1"/>
    <n v="0"/>
    <n v="1.6"/>
    <n v="1.6700000000000002"/>
    <n v="1.6700000000000002"/>
    <x v="162"/>
  </r>
  <r>
    <x v="1"/>
    <s v="SEA"/>
    <s v="IND"/>
    <n v="75"/>
    <n v="25"/>
    <s v="(15:00) 3-R.Wilson pass short left to 32-C.Carson to SEA 29 for 4 yards (58-B.Okereke)."/>
    <s v="pass"/>
    <n v="0"/>
    <n v="1"/>
    <n v="0"/>
    <n v="0"/>
    <s v="C.Carson"/>
    <n v="1"/>
    <n v="1"/>
    <n v="0"/>
    <n v="1"/>
    <n v="0"/>
    <n v="1.6"/>
    <n v="1.6175000000000002"/>
    <n v="1.6175000000000002"/>
    <x v="161"/>
  </r>
  <r>
    <x v="1"/>
    <s v="IND"/>
    <s v="SEA"/>
    <n v="75"/>
    <n v="25"/>
    <s v="(6:41) (Shotgun) 2-C.Wentz pass short right to 28-J.Taylor to IND 38 for 13 yards (2-D.Reed, 54-B.Wagner)."/>
    <s v="pass"/>
    <n v="0"/>
    <n v="1"/>
    <n v="0"/>
    <n v="0"/>
    <s v="J.Taylor"/>
    <n v="0"/>
    <n v="0"/>
    <n v="0"/>
    <n v="1"/>
    <n v="0"/>
    <n v="1.6"/>
    <n v="1.6"/>
    <n v="1.6"/>
    <x v="45"/>
  </r>
  <r>
    <x v="1"/>
    <s v="IND"/>
    <s v="SEA"/>
    <n v="79"/>
    <n v="21"/>
    <s v="(:31) (No Huddle, Shotgun) 2-C.Wentz pass short right to 21-N.Hines ran ob at IND 40 for 19 yards (33-J.Adams)."/>
    <s v="pass"/>
    <n v="0"/>
    <n v="1"/>
    <n v="0"/>
    <n v="0"/>
    <s v="N.Hines"/>
    <n v="-1"/>
    <n v="-1"/>
    <n v="0"/>
    <n v="1"/>
    <n v="0"/>
    <n v="1.6"/>
    <n v="1.5825"/>
    <n v="1.5825"/>
    <x v="91"/>
  </r>
  <r>
    <x v="1"/>
    <s v="SF"/>
    <s v="DET"/>
    <n v="75"/>
    <n v="25"/>
    <s v="(12:51) 10-J.Garoppolo pass deep middle to 19-D.Samuel to DET 46 for 29 yards (23-J.Okudah)."/>
    <s v="pass"/>
    <n v="0"/>
    <n v="1"/>
    <n v="0"/>
    <n v="0"/>
    <s v="D.Samuel"/>
    <n v="18"/>
    <n v="18"/>
    <n v="0"/>
    <n v="1"/>
    <n v="0"/>
    <n v="1.6"/>
    <n v="1.915"/>
    <n v="1.915"/>
    <x v="27"/>
  </r>
  <r>
    <x v="1"/>
    <s v="SF"/>
    <s v="DET"/>
    <n v="75"/>
    <n v="25"/>
    <s v="(6:07) (Shotgun) 10-J.Garoppolo pass short left to 44-K.Juszczyk to SF 32 for 7 yards (24-A.Oruwariye). PENALTY on DET-53-C.Harris, Roughing the Passer, 15 yards, enforced at SF 32."/>
    <s v="pass"/>
    <n v="0"/>
    <n v="1"/>
    <n v="0"/>
    <n v="0"/>
    <s v="K.Juszczyk"/>
    <n v="5"/>
    <n v="5"/>
    <n v="0"/>
    <n v="1"/>
    <n v="0"/>
    <n v="1.6"/>
    <n v="1.6875"/>
    <n v="1.6875"/>
    <x v="119"/>
  </r>
  <r>
    <x v="1"/>
    <s v="DET"/>
    <s v="SF"/>
    <n v="80"/>
    <n v="20"/>
    <s v="(2:19) 16-J.Goff pass short right to 88-T.Hockenson to DET 30 for 10 yards (3-J.Tartt)."/>
    <s v="pass"/>
    <n v="0"/>
    <n v="1"/>
    <n v="0"/>
    <n v="0"/>
    <s v="T.Hockenson"/>
    <n v="0"/>
    <n v="0"/>
    <n v="0"/>
    <n v="1"/>
    <n v="0"/>
    <n v="1.6"/>
    <n v="1.6"/>
    <n v="1.6"/>
    <x v="93"/>
  </r>
  <r>
    <x v="1"/>
    <s v="SF"/>
    <s v="DET"/>
    <n v="79"/>
    <n v="21"/>
    <s v="(8:08) 10-J.Garoppolo pass deep right to 19-D.Samuel for 79 yards, TOUCHDOWN [8-J.Collins]."/>
    <s v="pass"/>
    <n v="0"/>
    <n v="1"/>
    <n v="0"/>
    <n v="0"/>
    <s v="D.Samuel"/>
    <n v="26"/>
    <n v="26"/>
    <n v="0"/>
    <n v="1"/>
    <n v="0"/>
    <n v="1.6"/>
    <n v="2.0550000000000002"/>
    <n v="2.0550000000000002"/>
    <x v="27"/>
  </r>
  <r>
    <x v="1"/>
    <s v="SF"/>
    <s v="DET"/>
    <n v="79"/>
    <n v="21"/>
    <s v="(3:40) 10-J.Garoppolo pass short middle to 19-D.Samuel to SF 37 for 16 yards (25-W.Harris)."/>
    <s v="pass"/>
    <n v="0"/>
    <n v="1"/>
    <n v="0"/>
    <n v="0"/>
    <s v="D.Samuel"/>
    <n v="14"/>
    <n v="14"/>
    <n v="0"/>
    <n v="1"/>
    <n v="0"/>
    <n v="1.6"/>
    <n v="1.845"/>
    <n v="1.845"/>
    <x v="27"/>
  </r>
  <r>
    <x v="1"/>
    <s v="DET"/>
    <s v="SF"/>
    <n v="75"/>
    <n v="25"/>
    <s v="(9:53) (Shotgun) 16-J.Goff pass short middle to 88-T.Hockenson to DET 48 for 23 yards (54-F.Warner; 1-J.Ward)."/>
    <s v="pass"/>
    <n v="0"/>
    <n v="1"/>
    <n v="0"/>
    <n v="0"/>
    <s v="T.Hockenson"/>
    <n v="13"/>
    <n v="13"/>
    <n v="0"/>
    <n v="1"/>
    <n v="0"/>
    <n v="1.6"/>
    <n v="1.8275000000000001"/>
    <n v="1.8275000000000001"/>
    <x v="93"/>
  </r>
  <r>
    <x v="0"/>
    <s v="TB"/>
    <s v="ATL"/>
    <n v="75"/>
    <n v="25"/>
    <s v="(15:00) 12-T.Brady pass deep left to 13-M.Evans to TB 45 for 20 yards (22-F.Moreau)."/>
    <s v="pass"/>
    <n v="0"/>
    <n v="1"/>
    <n v="0"/>
    <n v="0"/>
    <s v="M.Evans"/>
    <n v="20"/>
    <n v="20"/>
    <n v="0"/>
    <n v="1"/>
    <n v="0"/>
    <n v="1.6"/>
    <n v="1.9500000000000002"/>
    <n v="1.9500000000000002"/>
    <x v="35"/>
  </r>
  <r>
    <x v="0"/>
    <s v="TB"/>
    <s v="ATL"/>
    <n v="78"/>
    <n v="22"/>
    <s v="(3:13) (Shotgun) 12-T.Brady pass incomplete short left to 27-R.Jones."/>
    <s v="pass"/>
    <n v="0"/>
    <n v="1"/>
    <n v="0"/>
    <n v="0"/>
    <s v="R.Jones"/>
    <n v="-1"/>
    <n v="-1"/>
    <n v="0"/>
    <n v="1"/>
    <n v="0"/>
    <n v="1.6"/>
    <n v="1.5825"/>
    <n v="1.5825"/>
    <x v="163"/>
  </r>
  <r>
    <x v="0"/>
    <s v="TB"/>
    <s v="ATL"/>
    <n v="78"/>
    <n v="22"/>
    <s v="(3:10) (Shotgun) 12-T.Brady pass incomplete short right to 13-M.Evans."/>
    <s v="pass"/>
    <n v="0"/>
    <n v="1"/>
    <n v="0"/>
    <n v="0"/>
    <s v="M.Evans"/>
    <n v="13"/>
    <n v="13"/>
    <n v="0"/>
    <n v="1"/>
    <n v="0"/>
    <n v="1.6"/>
    <n v="1.8275000000000001"/>
    <n v="1.8275000000000001"/>
    <x v="35"/>
  </r>
  <r>
    <x v="0"/>
    <s v="TB"/>
    <s v="ATL"/>
    <n v="76"/>
    <n v="24"/>
    <s v="(11:43) 12-T.Brady pass incomplete deep middle to 13-M.Evans [6-D.Fowler]."/>
    <s v="pass"/>
    <n v="0"/>
    <n v="1"/>
    <n v="0"/>
    <n v="0"/>
    <s v="M.Evans"/>
    <n v="52"/>
    <n v="52"/>
    <n v="0"/>
    <n v="1"/>
    <n v="0"/>
    <n v="1.6"/>
    <n v="2.5099999999999998"/>
    <n v="2.5099999999999998"/>
    <x v="35"/>
  </r>
  <r>
    <x v="0"/>
    <s v="TB"/>
    <s v="ATL"/>
    <n v="76"/>
    <n v="24"/>
    <s v="(11:35) (Shotgun) 12-T.Brady pass short left to 87-R.Gronkowski to TB 33 for 9 yards (22-F.Moreau)."/>
    <s v="pass"/>
    <n v="0"/>
    <n v="1"/>
    <n v="0"/>
    <n v="0"/>
    <s v="R.Gronkowski"/>
    <n v="5"/>
    <n v="5"/>
    <n v="0"/>
    <n v="1"/>
    <n v="0"/>
    <n v="1.6"/>
    <n v="1.6875"/>
    <n v="1.6875"/>
    <x v="139"/>
  </r>
  <r>
    <x v="0"/>
    <s v="ATL"/>
    <s v="TB"/>
    <n v="80"/>
    <n v="20"/>
    <s v="(14:26) (No Huddle) 2-M.Ryan pass short right intended for 14-R.Gage INTERCEPTED by 58-S.Barrett (50-V.Vea) at ATL 21. 58-S.Barrett to ATL 18 for 3 yards (40-K.Smith)."/>
    <s v="pass"/>
    <n v="0"/>
    <n v="1"/>
    <n v="0"/>
    <n v="0"/>
    <s v="R.Gage"/>
    <n v="1"/>
    <n v="1"/>
    <n v="0"/>
    <n v="1"/>
    <n v="0"/>
    <n v="1.6"/>
    <n v="1.6175000000000002"/>
    <n v="1.6175000000000002"/>
    <x v="164"/>
  </r>
  <r>
    <x v="0"/>
    <s v="ATL"/>
    <s v="TB"/>
    <n v="75"/>
    <n v="25"/>
    <s v="(12:43) 2-M.Ryan pass short right to 18-C.Ridley to ATL 28 for 3 yards (54-L.David)."/>
    <s v="pass"/>
    <n v="0"/>
    <n v="1"/>
    <n v="0"/>
    <n v="0"/>
    <s v="C.Ridley"/>
    <n v="3"/>
    <n v="3"/>
    <n v="0"/>
    <n v="1"/>
    <n v="0"/>
    <n v="1.6"/>
    <n v="1.6525000000000001"/>
    <n v="1.6525000000000001"/>
    <x v="49"/>
  </r>
  <r>
    <x v="0"/>
    <s v="TB"/>
    <s v="ATL"/>
    <n v="77"/>
    <n v="23"/>
    <s v="(6:31) (Shotgun) 12-T.Brady pass short left to 7-L.Fournette to TB 25 for 2 yards (54-F.Oluokun). FUMBLES (54-F.Oluokun), ball out of bounds at TB 21."/>
    <s v="pass"/>
    <n v="0"/>
    <n v="1"/>
    <n v="0"/>
    <n v="0"/>
    <s v="L.Fournette"/>
    <n v="-2"/>
    <n v="-2"/>
    <n v="0"/>
    <n v="1"/>
    <n v="0"/>
    <n v="1.6"/>
    <n v="1.5650000000000002"/>
    <n v="1.5650000000000002"/>
    <x v="140"/>
  </r>
  <r>
    <x v="0"/>
    <s v="TB"/>
    <s v="ATL"/>
    <n v="79"/>
    <n v="21"/>
    <s v="(5:59) (Shotgun) 12-T.Brady pass incomplete deep right to 81-A.Brown (24-A.Terrell). ATL-24-A.Terrell was injured during the play. His return is Questionable."/>
    <s v="pass"/>
    <n v="0"/>
    <n v="1"/>
    <n v="0"/>
    <n v="0"/>
    <s v="A.Brown"/>
    <n v="27"/>
    <n v="27"/>
    <n v="0"/>
    <n v="1"/>
    <n v="0"/>
    <n v="1.6"/>
    <n v="2.0725000000000002"/>
    <n v="2.0725000000000002"/>
    <x v="165"/>
  </r>
  <r>
    <x v="0"/>
    <s v="ATL"/>
    <s v="TB"/>
    <n v="75"/>
    <n v="25"/>
    <s v="(9:18) (Shotgun) 2-M.Ryan pass short left to 14-R.Gage to ATL 27 for 2 yards (31-A.Winfield). ATL-14-R.Gage was injured during the play. His return is Questionable."/>
    <s v="pass"/>
    <n v="0"/>
    <n v="1"/>
    <n v="0"/>
    <n v="0"/>
    <s v="R.Gage"/>
    <n v="-4"/>
    <n v="-4"/>
    <n v="0"/>
    <n v="1"/>
    <n v="0"/>
    <n v="1.6"/>
    <n v="1.53"/>
    <n v="1.53"/>
    <x v="164"/>
  </r>
  <r>
    <x v="0"/>
    <s v="ATL"/>
    <s v="TB"/>
    <n v="75"/>
    <n v="25"/>
    <s v="(7:53) (Shotgun) 2-M.Ryan pass short right to 17-O.Zaccheaus to ATL 35 for 10 yards (31-A.Winfield)."/>
    <s v="pass"/>
    <n v="0"/>
    <n v="1"/>
    <n v="0"/>
    <n v="0"/>
    <s v="O.Zaccheaus"/>
    <n v="4"/>
    <n v="4"/>
    <n v="0"/>
    <n v="1"/>
    <n v="0"/>
    <n v="1.6"/>
    <n v="1.6700000000000002"/>
    <n v="1.6700000000000002"/>
    <x v="166"/>
  </r>
  <r>
    <x v="0"/>
    <s v="MIA"/>
    <s v="BUF"/>
    <n v="75"/>
    <n v="25"/>
    <s v="(7:02) New QB - #14 Brissett, Jacoby. 14-J.Brissett pass short left to 11-D.Parker to MIA 32 for 7 yards (27-T.White)."/>
    <s v="pass"/>
    <n v="0"/>
    <n v="1"/>
    <n v="0"/>
    <n v="0"/>
    <s v="D.Parker"/>
    <n v="5"/>
    <n v="5"/>
    <n v="0"/>
    <n v="1"/>
    <n v="0"/>
    <n v="1.6"/>
    <n v="1.6875"/>
    <n v="1.6875"/>
    <x v="10"/>
  </r>
  <r>
    <x v="0"/>
    <s v="MIA"/>
    <s v="BUF"/>
    <n v="79"/>
    <n v="21"/>
    <s v="(:51) (Shotgun) 14-J.Brissett pass short right to 37-M.Gaskin to MIA 27 for 6 yards (58-M.Milano)."/>
    <s v="pass"/>
    <n v="0"/>
    <n v="1"/>
    <n v="0"/>
    <n v="0"/>
    <s v="M.Gaskin"/>
    <n v="2"/>
    <n v="2"/>
    <n v="0"/>
    <n v="1"/>
    <n v="0"/>
    <n v="1.6"/>
    <n v="1.635"/>
    <n v="1.635"/>
    <x v="152"/>
  </r>
  <r>
    <x v="0"/>
    <s v="MIA"/>
    <s v="BUF"/>
    <n v="75"/>
    <n v="25"/>
    <s v="(2:57) (Shotgun) 14-J.Brissett pass short right to 11-D.Parker to MIA 29 for 4 yards (49-Tr.Edmunds; 30-D.Jackson)."/>
    <s v="pass"/>
    <n v="0"/>
    <n v="1"/>
    <n v="0"/>
    <n v="0"/>
    <s v="D.Parker"/>
    <n v="4"/>
    <n v="4"/>
    <n v="0"/>
    <n v="1"/>
    <n v="0"/>
    <n v="1.6"/>
    <n v="1.6700000000000002"/>
    <n v="1.6700000000000002"/>
    <x v="10"/>
  </r>
  <r>
    <x v="0"/>
    <s v="BUF"/>
    <s v="MIA"/>
    <n v="75"/>
    <n v="25"/>
    <s v="(15:00) (Shotgun) 17-J.Allen pass short middle to 11-C.Beasley to BUF 47 for 22 yards (8-J.Holland)."/>
    <s v="pass"/>
    <n v="0"/>
    <n v="1"/>
    <n v="0"/>
    <n v="0"/>
    <s v="C.Beasley"/>
    <n v="11"/>
    <n v="11"/>
    <n v="0"/>
    <n v="1"/>
    <n v="0"/>
    <n v="1.6"/>
    <n v="1.7925"/>
    <n v="1.7925"/>
    <x v="44"/>
  </r>
  <r>
    <x v="0"/>
    <s v="MIA"/>
    <s v="BUF"/>
    <n v="75"/>
    <n v="25"/>
    <s v="(11:48) (Shotgun) 14-J.Brissett pass short left to 2-A.Wilson to MIA 30 for 5 yards (23-M.Hyde; 54-A.Klein)."/>
    <s v="pass"/>
    <n v="0"/>
    <n v="1"/>
    <n v="0"/>
    <n v="0"/>
    <s v="A.Wilson"/>
    <n v="3"/>
    <n v="3"/>
    <n v="0"/>
    <n v="1"/>
    <n v="0"/>
    <n v="1.6"/>
    <n v="1.6525000000000001"/>
    <n v="1.6525000000000001"/>
    <x v="167"/>
  </r>
  <r>
    <x v="0"/>
    <s v="MIA"/>
    <s v="BUF"/>
    <n v="80"/>
    <n v="20"/>
    <s v="(6:21) (Shotgun) 14-J.Brissett pass short left to 37-M.Gaskin to MIA 24 for 4 yards (98-S.Lotulelei)."/>
    <s v="pass"/>
    <n v="0"/>
    <n v="1"/>
    <n v="0"/>
    <n v="0"/>
    <s v="M.Gaskin"/>
    <n v="-4"/>
    <n v="-4"/>
    <n v="0"/>
    <n v="1"/>
    <n v="0"/>
    <n v="1.6"/>
    <n v="1.53"/>
    <n v="1.53"/>
    <x v="152"/>
  </r>
  <r>
    <x v="0"/>
    <s v="MIA"/>
    <s v="BUF"/>
    <n v="76"/>
    <n v="24"/>
    <s v="(5:48) (No Huddle, Shotgun) 14-J.Brissett pass short left to 18-P.Williams to MIA 26 for 2 yards (27-T.White)."/>
    <s v="pass"/>
    <n v="0"/>
    <n v="1"/>
    <n v="0"/>
    <n v="0"/>
    <s v="P.Williams"/>
    <n v="1"/>
    <n v="1"/>
    <n v="0"/>
    <n v="1"/>
    <n v="0"/>
    <n v="1.6"/>
    <n v="1.6175000000000002"/>
    <n v="1.6175000000000002"/>
    <x v="168"/>
  </r>
  <r>
    <x v="0"/>
    <s v="MIA"/>
    <s v="BUF"/>
    <n v="75"/>
    <n v="25"/>
    <s v="(13:38) (Shotgun) 14-J.Brissett pass incomplete short middle to 11-D.Parker [54-A.Klein]."/>
    <s v="pass"/>
    <n v="0"/>
    <n v="1"/>
    <n v="0"/>
    <n v="0"/>
    <s v="D.Parker"/>
    <n v="10"/>
    <n v="10"/>
    <n v="0"/>
    <n v="1"/>
    <n v="0"/>
    <n v="1.6"/>
    <n v="1.7750000000000001"/>
    <n v="1.7750000000000001"/>
    <x v="10"/>
  </r>
  <r>
    <x v="0"/>
    <s v="CIN"/>
    <s v="CHI"/>
    <n v="75"/>
    <n v="25"/>
    <s v="(6:30) (Shotgun) 9-J.Burrow pass incomplete short right to 1-J.Chase. PENALTY on CHI-38-Ta.Gipson, Taunting, 15 yards, enforced at CIN 25."/>
    <s v="pass"/>
    <n v="0"/>
    <n v="1"/>
    <n v="0"/>
    <n v="0"/>
    <s v="J.Chase"/>
    <n v="7"/>
    <n v="7"/>
    <n v="0"/>
    <n v="1"/>
    <n v="0"/>
    <n v="1.6"/>
    <n v="1.7225000000000001"/>
    <n v="1.7225000000000001"/>
    <x v="83"/>
  </r>
  <r>
    <x v="0"/>
    <s v="CHI"/>
    <s v="CIN"/>
    <n v="80"/>
    <n v="20"/>
    <s v="(2:32) 14-A.Dalton pass short right to 11-D.Mooney to CHI 22 for 2 yards (22-C.Awuzie)."/>
    <s v="pass"/>
    <n v="0"/>
    <n v="1"/>
    <n v="0"/>
    <n v="0"/>
    <s v="D.Mooney"/>
    <n v="-2"/>
    <n v="-2"/>
    <n v="0"/>
    <n v="1"/>
    <n v="0"/>
    <n v="1.6"/>
    <n v="1.5650000000000002"/>
    <n v="1.5650000000000002"/>
    <x v="69"/>
  </r>
  <r>
    <x v="0"/>
    <s v="CIN"/>
    <s v="CHI"/>
    <n v="77"/>
    <n v="23"/>
    <s v="(13:20) (No Huddle, Shotgun) 9-J.Burrow pass short middle to 83-T.Boyd to CIN 45 for 22 yards (20-D.Shelley)."/>
    <s v="pass"/>
    <n v="0"/>
    <n v="1"/>
    <n v="0"/>
    <n v="0"/>
    <s v="T.Boyd"/>
    <n v="5"/>
    <n v="5"/>
    <n v="0"/>
    <n v="1"/>
    <n v="0"/>
    <n v="1.6"/>
    <n v="1.6875"/>
    <n v="1.6875"/>
    <x v="24"/>
  </r>
  <r>
    <x v="0"/>
    <s v="CIN"/>
    <s v="CHI"/>
    <n v="80"/>
    <n v="20"/>
    <s v="(8:14) (Shotgun) 9-J.Burrow pass short middle intended for 83-T.Boyd INTERCEPTED by 90-A.Blackson (44-A.Ogletree) [44-A.Ogletree] at CIN 15. 90-A.Blackson to CIN 9 for 6 yards (28-J.Mixon; 71-R.Reiff)."/>
    <s v="pass"/>
    <n v="0"/>
    <n v="1"/>
    <n v="0"/>
    <n v="0"/>
    <s v="T.Boyd"/>
    <n v="-5"/>
    <n v="-5"/>
    <n v="0"/>
    <n v="1"/>
    <n v="0"/>
    <n v="1.6"/>
    <n v="1.5125000000000002"/>
    <n v="1.5125000000000002"/>
    <x v="24"/>
  </r>
  <r>
    <x v="0"/>
    <s v="CIN"/>
    <s v="CHI"/>
    <n v="75"/>
    <n v="25"/>
    <s v="(6:40) (Shotgun) 9-J.Burrow pass short middle to 83-T.Boyd to CIN 30 for 5 yards (4-E.Jackson; 44-A.Ogletree) [96-A.Hicks]."/>
    <s v="pass"/>
    <n v="0"/>
    <n v="1"/>
    <n v="0"/>
    <n v="0"/>
    <s v="T.Boyd"/>
    <n v="4"/>
    <n v="4"/>
    <n v="0"/>
    <n v="1"/>
    <n v="0"/>
    <n v="1.6"/>
    <n v="1.6700000000000002"/>
    <n v="1.6700000000000002"/>
    <x v="24"/>
  </r>
  <r>
    <x v="0"/>
    <s v="CHI"/>
    <s v="CIN"/>
    <n v="77"/>
    <n v="23"/>
    <s v="(3:50) (Shotgun) 1-J.Fields pass short middle intended for 84-M.Goodwin INTERCEPTED by 55-L.Wilson [30-J.Bates] at CHI 25. 55-L.Wilson to CHI 7 for 18 yards (8-D.Williams; 84-M.Goodwin)."/>
    <s v="pass"/>
    <n v="0"/>
    <n v="1"/>
    <n v="0"/>
    <n v="0"/>
    <s v="M.Goodwin"/>
    <n v="2"/>
    <n v="2"/>
    <n v="0"/>
    <n v="1"/>
    <n v="0"/>
    <n v="1.6"/>
    <n v="1.635"/>
    <n v="1.635"/>
    <x v="133"/>
  </r>
  <r>
    <x v="0"/>
    <s v="DAL"/>
    <s v="LAC"/>
    <n v="77"/>
    <n v="23"/>
    <s v="(14:19) (Shotgun) 4-D.Prescott pass short right to 88-C.Lamb to DAL 29 for 6 yards (9-K.Murray)."/>
    <s v="pass"/>
    <n v="0"/>
    <n v="1"/>
    <n v="0"/>
    <n v="0"/>
    <s v="C.Lamb"/>
    <n v="5"/>
    <n v="5"/>
    <n v="0"/>
    <n v="1"/>
    <n v="0"/>
    <n v="1.6"/>
    <n v="1.6875"/>
    <n v="1.6875"/>
    <x v="73"/>
  </r>
  <r>
    <x v="0"/>
    <s v="DAL"/>
    <s v="LAC"/>
    <n v="80"/>
    <n v="20"/>
    <s v="(7:00) (Shotgun) 4-D.Prescott pass deep left to 88-C.Lamb ran ob at DAL 37 for 17 yards."/>
    <s v="pass"/>
    <n v="0"/>
    <n v="1"/>
    <n v="0"/>
    <n v="0"/>
    <s v="C.Lamb"/>
    <n v="17"/>
    <n v="17"/>
    <n v="0"/>
    <n v="1"/>
    <n v="0"/>
    <n v="1.6"/>
    <n v="1.8975"/>
    <n v="1.8975"/>
    <x v="73"/>
  </r>
  <r>
    <x v="0"/>
    <s v="DAL"/>
    <s v="LAC"/>
    <n v="77"/>
    <n v="23"/>
    <s v="(9:43) (Shotgun) 4-D.Prescott pass short right to 19-A.Cooper to DAL 28 for 5 yards (26-A.Samuel)."/>
    <s v="pass"/>
    <n v="0"/>
    <n v="1"/>
    <n v="0"/>
    <n v="0"/>
    <s v="A.Cooper"/>
    <n v="5"/>
    <n v="5"/>
    <n v="0"/>
    <n v="1"/>
    <n v="0"/>
    <n v="1.6"/>
    <n v="1.6875"/>
    <n v="1.6875"/>
    <x v="2"/>
  </r>
  <r>
    <x v="0"/>
    <s v="LAC"/>
    <s v="DAL"/>
    <n v="77"/>
    <n v="23"/>
    <s v="(3:47) 10-J.Herbert pass short right to 82-S.Anderson pushed ob at LAC 30 for 7 yards (28-M.Hooker)."/>
    <s v="pass"/>
    <n v="0"/>
    <n v="1"/>
    <n v="0"/>
    <n v="0"/>
    <s v="S.Anderson"/>
    <n v="2"/>
    <n v="2"/>
    <n v="0"/>
    <n v="1"/>
    <n v="0"/>
    <n v="1.6"/>
    <n v="1.635"/>
    <n v="1.635"/>
    <x v="169"/>
  </r>
  <r>
    <x v="0"/>
    <s v="JAX"/>
    <s v="DEN"/>
    <n v="79"/>
    <n v="21"/>
    <s v="(14:20) (Shotgun) 16-T.Lawrence pass short left to 11-M.Jones to JAX 25 for 4 yards (2-P.Surtain; 47-J.Jewell)."/>
    <s v="pass"/>
    <n v="0"/>
    <n v="1"/>
    <n v="0"/>
    <n v="0"/>
    <s v="M.Jones"/>
    <n v="3"/>
    <n v="3"/>
    <n v="0"/>
    <n v="1"/>
    <n v="0"/>
    <n v="1.6"/>
    <n v="1.6525000000000001"/>
    <n v="1.6525000000000001"/>
    <x v="53"/>
  </r>
  <r>
    <x v="0"/>
    <s v="JAX"/>
    <s v="DEN"/>
    <n v="75"/>
    <n v="25"/>
    <s v="(13:40) (Shotgun) 16-T.Lawrence pass deep left to 80-J.O'Shaughnessy pushed ob at JAX 49 for 24 yards (22-K.Jackson)."/>
    <s v="pass"/>
    <n v="0"/>
    <n v="1"/>
    <n v="0"/>
    <n v="0"/>
    <s v="J.O'Shaughnessy"/>
    <n v="20"/>
    <n v="20"/>
    <n v="0"/>
    <n v="1"/>
    <n v="0"/>
    <n v="1.6"/>
    <n v="1.9500000000000002"/>
    <n v="1.9500000000000002"/>
    <x v="146"/>
  </r>
  <r>
    <x v="0"/>
    <s v="DEN"/>
    <s v="JAX"/>
    <n v="75"/>
    <n v="25"/>
    <s v="(8:41) (Shotgun) 5-T.Bridgewater pass short right to 85-A.Okwuegbunam pushed ob at DEN 31 for 6 yards (2-R.Jenkins)."/>
    <s v="pass"/>
    <n v="0"/>
    <n v="1"/>
    <n v="0"/>
    <n v="0"/>
    <s v="A.Okwuegbunam"/>
    <n v="4"/>
    <n v="4"/>
    <n v="0"/>
    <n v="1"/>
    <n v="0"/>
    <n v="1.6"/>
    <n v="1.6700000000000002"/>
    <n v="1.6700000000000002"/>
    <x v="170"/>
  </r>
  <r>
    <x v="0"/>
    <s v="JAX"/>
    <s v="DEN"/>
    <n v="75"/>
    <n v="25"/>
    <s v="(:26) 16-T.Lawrence pass short right to 25-J.Robinson to JAX 23 for -2 yards (47-J.Jewell)."/>
    <s v="pass"/>
    <n v="0"/>
    <n v="1"/>
    <n v="0"/>
    <n v="0"/>
    <s v="J.Robinson"/>
    <n v="-2"/>
    <n v="-2"/>
    <n v="0"/>
    <n v="1"/>
    <n v="0"/>
    <n v="1.6"/>
    <n v="1.5650000000000002"/>
    <n v="1.5650000000000002"/>
    <x v="79"/>
  </r>
  <r>
    <x v="0"/>
    <s v="JAX"/>
    <s v="DEN"/>
    <n v="77"/>
    <n v="23"/>
    <s v="(15:00) (Shotgun) 16-T.Lawrence pass incomplete short right to 10-L.Shenault."/>
    <s v="pass"/>
    <n v="0"/>
    <n v="1"/>
    <n v="0"/>
    <n v="0"/>
    <s v="L.Shenault"/>
    <n v="4"/>
    <n v="4"/>
    <n v="0"/>
    <n v="1"/>
    <n v="0"/>
    <n v="1.6"/>
    <n v="1.6700000000000002"/>
    <n v="1.6700000000000002"/>
    <x v="78"/>
  </r>
  <r>
    <x v="0"/>
    <s v="JAX"/>
    <s v="DEN"/>
    <n v="77"/>
    <n v="23"/>
    <s v="(14:57) (Shotgun) 16-T.Lawrence pass incomplete deep left to 10-L.Shenault."/>
    <s v="pass"/>
    <n v="0"/>
    <n v="1"/>
    <n v="0"/>
    <n v="0"/>
    <s v="L.Shenault"/>
    <n v="18"/>
    <n v="18"/>
    <n v="0"/>
    <n v="1"/>
    <n v="0"/>
    <n v="1.6"/>
    <n v="1.915"/>
    <n v="1.915"/>
    <x v="78"/>
  </r>
  <r>
    <x v="0"/>
    <s v="JAX"/>
    <s v="DEN"/>
    <n v="79"/>
    <n v="21"/>
    <s v="(6:08) (Shotgun) 16-T.Lawrence pass incomplete short middle to 10-L.Shenault."/>
    <s v="pass"/>
    <n v="0"/>
    <n v="1"/>
    <n v="0"/>
    <n v="0"/>
    <s v="L.Shenault"/>
    <n v="6"/>
    <n v="6"/>
    <n v="0"/>
    <n v="1"/>
    <n v="0"/>
    <n v="1.6"/>
    <n v="1.7050000000000001"/>
    <n v="1.7050000000000001"/>
    <x v="78"/>
  </r>
  <r>
    <x v="0"/>
    <s v="DEN"/>
    <s v="JAX"/>
    <n v="76"/>
    <n v="24"/>
    <s v="(4:26) (Shotgun) 5-T.Bridgewater pass short middle to 14-C.Sutton to DEN 40 for 16 yards (42-A.Wingard)."/>
    <s v="pass"/>
    <n v="0"/>
    <n v="1"/>
    <n v="0"/>
    <n v="0"/>
    <s v="C.Sutton"/>
    <n v="15"/>
    <n v="15"/>
    <n v="0"/>
    <n v="1"/>
    <n v="0"/>
    <n v="1.6"/>
    <n v="1.8625"/>
    <n v="1.8625"/>
    <x v="171"/>
  </r>
  <r>
    <x v="0"/>
    <s v="JAX"/>
    <s v="DEN"/>
    <n v="75"/>
    <n v="25"/>
    <s v="(1:54) (Shotgun) 16-T.Lawrence pass short right to 89-L.Farrell to JAX 31 for 6 yards (40-J.Strnad)."/>
    <s v="pass"/>
    <n v="0"/>
    <n v="1"/>
    <n v="0"/>
    <n v="0"/>
    <s v="L.Farrell"/>
    <n v="6"/>
    <n v="6"/>
    <n v="0"/>
    <n v="1"/>
    <n v="0"/>
    <n v="1.6"/>
    <n v="1.7050000000000001"/>
    <n v="1.7050000000000001"/>
    <x v="172"/>
  </r>
  <r>
    <x v="0"/>
    <s v="JAX"/>
    <s v="DEN"/>
    <n v="75"/>
    <n v="25"/>
    <s v="(12:35) 16-T.Lawrence pass short right to 11-M.Jones to JAX 25 for no gain (40-J.Strnad)."/>
    <s v="pass"/>
    <n v="0"/>
    <n v="1"/>
    <n v="0"/>
    <n v="0"/>
    <s v="M.Jones"/>
    <n v="-3"/>
    <n v="-3"/>
    <n v="0"/>
    <n v="1"/>
    <n v="0"/>
    <n v="1.6"/>
    <n v="1.5475000000000001"/>
    <n v="1.5475000000000001"/>
    <x v="53"/>
  </r>
  <r>
    <x v="0"/>
    <s v="DEN"/>
    <s v="JAX"/>
    <n v="75"/>
    <n v="25"/>
    <s v="(8:20) (Shotgun) 5-T.Bridgewater pass short right to 1-K.Hamler to DEN 30 for 5 yards (42-A.Wingard)."/>
    <s v="pass"/>
    <n v="0"/>
    <n v="1"/>
    <n v="0"/>
    <n v="0"/>
    <s v="K.Hamler"/>
    <n v="5"/>
    <n v="5"/>
    <n v="0"/>
    <n v="1"/>
    <n v="0"/>
    <n v="1.6"/>
    <n v="1.6875"/>
    <n v="1.6875"/>
    <x v="76"/>
  </r>
  <r>
    <x v="0"/>
    <s v="JAX"/>
    <s v="DEN"/>
    <n v="80"/>
    <n v="20"/>
    <s v="(1:00) (Shotgun) 16-T.Lawrence pass short right to 25-J.Robinson pushed ob at JAX 26 for 6 yards (23-K.Fuller; 45-A.Johnson)."/>
    <s v="pass"/>
    <n v="0"/>
    <n v="1"/>
    <n v="0"/>
    <n v="0"/>
    <s v="J.Robinson"/>
    <n v="-5"/>
    <n v="-5"/>
    <n v="0"/>
    <n v="1"/>
    <n v="0"/>
    <n v="1.6"/>
    <n v="1.5125000000000002"/>
    <n v="1.5125000000000002"/>
    <x v="79"/>
  </r>
  <r>
    <x v="0"/>
    <s v="DET"/>
    <s v="GB"/>
    <n v="75"/>
    <n v="25"/>
    <s v="(3:45) (Shotgun) 16-J.Goff pass short middle to 14-A.St. Brown to DET 31 for 6 yards (59-D.Campbell)."/>
    <s v="pass"/>
    <n v="0"/>
    <n v="1"/>
    <n v="0"/>
    <n v="0"/>
    <s v="A.St"/>
    <n v="5"/>
    <n v="5"/>
    <n v="0"/>
    <n v="1"/>
    <n v="0"/>
    <n v="1.6"/>
    <n v="1.6875"/>
    <n v="1.6875"/>
    <x v="48"/>
  </r>
  <r>
    <x v="0"/>
    <s v="GB"/>
    <s v="DET"/>
    <n v="76"/>
    <n v="24"/>
    <s v="(12:20) (Shotgun) 12-Aa.Rodgers pass deep right to 17-D.Adams ran ob at DET 26 for 50 yards (26-I.Melifonwu). DET-26-I.Melifonwu was injured during the play."/>
    <s v="pass"/>
    <n v="0"/>
    <n v="1"/>
    <n v="0"/>
    <n v="0"/>
    <s v="D.Adams"/>
    <n v="50"/>
    <n v="50"/>
    <n v="0"/>
    <n v="1"/>
    <n v="0"/>
    <n v="1.6"/>
    <n v="2.4750000000000001"/>
    <n v="2.4750000000000001"/>
    <x v="77"/>
  </r>
  <r>
    <x v="0"/>
    <s v="GB"/>
    <s v="DET"/>
    <n v="75"/>
    <n v="25"/>
    <s v="(5:53) (Shotgun) 12-Aa.Rodgers pass incomplete deep right to 83-M.Valdes-Scantling [53-C.Harris]."/>
    <s v="pass"/>
    <n v="0"/>
    <n v="1"/>
    <n v="0"/>
    <n v="0"/>
    <s v="M.Valdes-Scantling"/>
    <n v="45"/>
    <n v="45"/>
    <n v="0"/>
    <n v="1"/>
    <n v="0"/>
    <n v="1.6"/>
    <n v="2.3875000000000002"/>
    <n v="2.3875000000000002"/>
    <x v="9"/>
  </r>
  <r>
    <x v="0"/>
    <s v="GB"/>
    <s v="DET"/>
    <n v="79"/>
    <n v="21"/>
    <s v="(5:26) (No Huddle) 12-Aa.Rodgers pass short middle to 18-R.Cobb to GB 35 for 14 yards (8-J.Collins). Penalty on DET, Defensive Too Many Men on Field, declined."/>
    <s v="pass"/>
    <n v="0"/>
    <n v="1"/>
    <n v="0"/>
    <n v="0"/>
    <s v="R.Cobb"/>
    <n v="14"/>
    <n v="14"/>
    <n v="0"/>
    <n v="1"/>
    <n v="0"/>
    <n v="1.6"/>
    <n v="1.845"/>
    <n v="1.845"/>
    <x v="173"/>
  </r>
  <r>
    <x v="0"/>
    <s v="DET"/>
    <s v="GB"/>
    <n v="77"/>
    <n v="23"/>
    <s v="(12:36) (Shotgun) 16-J.Goff pass short right to 88-T.Hockenson to DET 25 for 2 yards (59-D.Campbell)."/>
    <s v="pass"/>
    <n v="0"/>
    <n v="1"/>
    <n v="0"/>
    <n v="0"/>
    <s v="T.Hockenson"/>
    <n v="-2"/>
    <n v="-2"/>
    <n v="0"/>
    <n v="1"/>
    <n v="0"/>
    <n v="1.6"/>
    <n v="1.5650000000000002"/>
    <n v="1.5650000000000002"/>
    <x v="93"/>
  </r>
  <r>
    <x v="0"/>
    <s v="DET"/>
    <s v="GB"/>
    <n v="75"/>
    <n v="25"/>
    <s v="(11:56) (Shotgun) 16-J.Goff pass short middle to 88-T.Hockenson to DET 30 for 5 yards (59-D.Campbell) [52-R.Gary]."/>
    <s v="pass"/>
    <n v="0"/>
    <n v="1"/>
    <n v="0"/>
    <n v="0"/>
    <s v="T.Hockenson"/>
    <n v="5"/>
    <n v="5"/>
    <n v="0"/>
    <n v="1"/>
    <n v="0"/>
    <n v="1.6"/>
    <n v="1.6875"/>
    <n v="1.6875"/>
    <x v="93"/>
  </r>
  <r>
    <x v="0"/>
    <s v="DET"/>
    <s v="GB"/>
    <n v="79"/>
    <n v="21"/>
    <s v="(2:44) (No Huddle, Shotgun) 16-J.Goff pass short middle to 17-T.Benson pushed ob at DET 45 for 24 yards (23-J.Alexander)."/>
    <s v="pass"/>
    <n v="0"/>
    <n v="1"/>
    <n v="0"/>
    <n v="0"/>
    <s v="T.Benson"/>
    <n v="2"/>
    <n v="2"/>
    <n v="0"/>
    <n v="1"/>
    <n v="0"/>
    <n v="1.6"/>
    <n v="1.635"/>
    <n v="1.635"/>
    <x v="97"/>
  </r>
  <r>
    <x v="0"/>
    <s v="CLE"/>
    <s v="HOU"/>
    <n v="77"/>
    <n v="23"/>
    <s v="(13:16) (Shotgun) 6-B.Mayfield pass short left to 88-H.Bryant to CLE 29 for 6 yards (26-V.Hargreaves)."/>
    <s v="pass"/>
    <n v="0"/>
    <n v="1"/>
    <n v="0"/>
    <n v="0"/>
    <s v="H.Bryant"/>
    <n v="6"/>
    <n v="6"/>
    <n v="0"/>
    <n v="1"/>
    <n v="0"/>
    <n v="1.6"/>
    <n v="1.7050000000000001"/>
    <n v="1.7050000000000001"/>
    <x v="174"/>
  </r>
  <r>
    <x v="0"/>
    <s v="CLE"/>
    <s v="HOU"/>
    <n v="79"/>
    <n v="21"/>
    <s v="(11:00) (Shotgun) 6-B.Mayfield pass short right to 81-A.Hooper to CLE 26 for 5 yards (41-Z.Cunningham; 24-T.Smith)."/>
    <s v="pass"/>
    <n v="0"/>
    <n v="1"/>
    <n v="0"/>
    <n v="0"/>
    <s v="A.Hooper"/>
    <n v="5"/>
    <n v="5"/>
    <n v="0"/>
    <n v="1"/>
    <n v="0"/>
    <n v="1.6"/>
    <n v="1.6875"/>
    <n v="1.6875"/>
    <x v="175"/>
  </r>
  <r>
    <x v="0"/>
    <s v="HOU"/>
    <s v="CLE"/>
    <n v="78"/>
    <n v="22"/>
    <s v="(5:47) (Shotgun) 10-D.Mills pass incomplete short middle to 85-P.Brown (28-J.Owusu-Koramoah)."/>
    <s v="pass"/>
    <n v="0"/>
    <n v="1"/>
    <n v="0"/>
    <n v="0"/>
    <s v="P.Brown"/>
    <n v="4"/>
    <n v="4"/>
    <n v="0"/>
    <n v="1"/>
    <n v="0"/>
    <n v="1.6"/>
    <n v="1.6700000000000002"/>
    <n v="1.6700000000000002"/>
    <x v="176"/>
  </r>
  <r>
    <x v="0"/>
    <s v="HOU"/>
    <s v="CLE"/>
    <n v="78"/>
    <n v="22"/>
    <s v="(5:43) (Shotgun) 10-D.Mills pass incomplete short left to 13-B.Cooks. Penalty on HOU-71-T.Howard, Ineligible Downfield Pass, declined."/>
    <s v="pass"/>
    <n v="0"/>
    <n v="1"/>
    <n v="0"/>
    <n v="0"/>
    <s v="B.Cooks"/>
    <n v="8"/>
    <n v="8"/>
    <n v="0"/>
    <n v="1"/>
    <n v="0"/>
    <n v="1.6"/>
    <n v="1.74"/>
    <n v="1.74"/>
    <x v="55"/>
  </r>
  <r>
    <x v="0"/>
    <s v="HOU"/>
    <s v="CLE"/>
    <n v="78"/>
    <n v="22"/>
    <s v="(5:38) (Shotgun) 10-D.Mills pass incomplete deep right to 13-B.Cooks (20-G.Newsome)."/>
    <s v="pass"/>
    <n v="0"/>
    <n v="1"/>
    <n v="0"/>
    <n v="0"/>
    <s v="B.Cooks"/>
    <n v="40"/>
    <n v="40"/>
    <n v="0"/>
    <n v="1"/>
    <n v="0"/>
    <n v="1.6"/>
    <n v="2.2999999999999998"/>
    <n v="2.2999999999999998"/>
    <x v="55"/>
  </r>
  <r>
    <x v="0"/>
    <s v="HOU"/>
    <s v="CLE"/>
    <n v="79"/>
    <n v="21"/>
    <s v="(3:03) (No Huddle, Shotgun) 10-D.Mills pass short right to 13-B.Cooks to HOU 29 for 8 yards (56-M.Smith). PENALTY on CLE-56-M.Smith, Face Mask (15 Yards), 15 yards, enforced at HOU 29."/>
    <s v="pass"/>
    <n v="0"/>
    <n v="1"/>
    <n v="0"/>
    <n v="0"/>
    <s v="B.Cooks"/>
    <n v="4"/>
    <n v="4"/>
    <n v="0"/>
    <n v="1"/>
    <n v="0"/>
    <n v="1.6"/>
    <n v="1.6700000000000002"/>
    <n v="1.6700000000000002"/>
    <x v="55"/>
  </r>
  <r>
    <x v="0"/>
    <s v="KC"/>
    <s v="BAL"/>
    <n v="77"/>
    <n v="23"/>
    <s v="(9:23) (Shotgun) 15-P.Mahomes pass short right to 10-T.Hill ran ob at KC 30 for 7 yards (44-M.Humphrey)."/>
    <s v="pass"/>
    <n v="0"/>
    <n v="1"/>
    <n v="0"/>
    <n v="0"/>
    <s v="T.Hill"/>
    <n v="7"/>
    <n v="7"/>
    <n v="0"/>
    <n v="1"/>
    <n v="0"/>
    <n v="1.6"/>
    <n v="1.7225000000000001"/>
    <n v="1.7225000000000001"/>
    <x v="72"/>
  </r>
  <r>
    <x v="0"/>
    <s v="BAL"/>
    <s v="KC"/>
    <n v="75"/>
    <n v="25"/>
    <s v="(6:05) (Shotgun) 8-L.Jackson pass short left to 5-M.Brown ran ob at BAL 42 for 17 yards (32-T.Mathieu)."/>
    <s v="pass"/>
    <n v="0"/>
    <n v="1"/>
    <n v="0"/>
    <n v="0"/>
    <s v="M.Brown"/>
    <n v="7"/>
    <n v="7"/>
    <n v="0"/>
    <n v="1"/>
    <n v="0"/>
    <n v="1.6"/>
    <n v="1.7225000000000001"/>
    <n v="1.7225000000000001"/>
    <x v="68"/>
  </r>
  <r>
    <x v="0"/>
    <s v="BAL"/>
    <s v="KC"/>
    <n v="75"/>
    <n v="25"/>
    <s v="(:51) (Shotgun) 8-L.Jackson pass short middle to 14-S.Watkins to BAL 36 for 11 yards (27-R.Fenton)."/>
    <s v="pass"/>
    <n v="0"/>
    <n v="1"/>
    <n v="0"/>
    <n v="0"/>
    <s v="S.Watkins"/>
    <n v="7"/>
    <n v="7"/>
    <n v="0"/>
    <n v="1"/>
    <n v="0"/>
    <n v="1.6"/>
    <n v="1.7225000000000001"/>
    <n v="1.7225000000000001"/>
    <x v="131"/>
  </r>
  <r>
    <x v="0"/>
    <s v="BAL"/>
    <s v="KC"/>
    <n v="75"/>
    <n v="25"/>
    <s v="(11:53) (Shotgun) 8-L.Jackson pass short middle to 5-M.Brown to KC 48 for 27 yards (32-T.Mathieu)."/>
    <s v="pass"/>
    <n v="0"/>
    <n v="1"/>
    <n v="0"/>
    <n v="0"/>
    <s v="M.Brown"/>
    <n v="7"/>
    <n v="7"/>
    <n v="0"/>
    <n v="1"/>
    <n v="0"/>
    <n v="1.6"/>
    <n v="1.7225000000000001"/>
    <n v="1.7225000000000001"/>
    <x v="68"/>
  </r>
  <r>
    <x v="0"/>
    <s v="KC"/>
    <s v="BAL"/>
    <n v="75"/>
    <n v="25"/>
    <s v="(3:14) (Shotgun) 15-P.Mahomes pass deep middle to 13-B.Pringle to KC 48 for 23 yards (36-C.Clark)."/>
    <s v="pass"/>
    <n v="0"/>
    <n v="1"/>
    <n v="0"/>
    <n v="0"/>
    <s v="B.Pringle"/>
    <n v="16"/>
    <n v="16"/>
    <n v="0"/>
    <n v="1"/>
    <n v="0"/>
    <n v="1.6"/>
    <n v="1.8800000000000001"/>
    <n v="1.8800000000000001"/>
    <x v="177"/>
  </r>
  <r>
    <x v="0"/>
    <s v="IND"/>
    <s v="LA"/>
    <n v="79"/>
    <n v="21"/>
    <s v="(1:33) (Shotgun) 2-C.Wentz pass deep right to 11-M.Pittman to LA 37 for 42 yards (4-J.Fuller) [99-A.Donald]."/>
    <s v="pass"/>
    <n v="0"/>
    <n v="1"/>
    <n v="0"/>
    <n v="0"/>
    <s v="M.Pittman"/>
    <n v="40"/>
    <n v="40"/>
    <n v="0"/>
    <n v="1"/>
    <n v="0"/>
    <n v="1.6"/>
    <n v="2.2999999999999998"/>
    <n v="2.2999999999999998"/>
    <x v="58"/>
  </r>
  <r>
    <x v="0"/>
    <s v="LA"/>
    <s v="IND"/>
    <n v="78"/>
    <n v="22"/>
    <s v="(14:42) (Shotgun) 9-M.Stafford pass deep middle intended for 10-C.Kupp INTERCEPTED by 37-K.Willis (94-T.Lewis) at LA 42. 37-K.Willis to LA 42 for no gain."/>
    <s v="pass"/>
    <n v="0"/>
    <n v="1"/>
    <n v="0"/>
    <n v="0"/>
    <s v="C.Kupp"/>
    <n v="20"/>
    <n v="20"/>
    <n v="0"/>
    <n v="1"/>
    <n v="0"/>
    <n v="1.6"/>
    <n v="1.9500000000000002"/>
    <n v="1.9500000000000002"/>
    <x v="15"/>
  </r>
  <r>
    <x v="0"/>
    <s v="IND"/>
    <s v="LA"/>
    <n v="75"/>
    <n v="25"/>
    <s v="(1:51) (Shotgun) 2-C.Wentz pass short left to 84-J.Doyle to IND 38 for 13 yards (11-D.Williams, 24-T.Rapp)."/>
    <s v="pass"/>
    <n v="0"/>
    <n v="1"/>
    <n v="0"/>
    <n v="0"/>
    <s v="J.Doyle"/>
    <n v="4"/>
    <n v="4"/>
    <n v="0"/>
    <n v="1"/>
    <n v="0"/>
    <n v="1.6"/>
    <n v="1.6700000000000002"/>
    <n v="1.6700000000000002"/>
    <x v="162"/>
  </r>
  <r>
    <x v="0"/>
    <s v="LA"/>
    <s v="IND"/>
    <n v="75"/>
    <n v="25"/>
    <s v="(7:22) 9-M.Stafford pass incomplete short right to 2-R.Woods."/>
    <s v="pass"/>
    <n v="0"/>
    <n v="1"/>
    <n v="0"/>
    <n v="0"/>
    <s v="R.Woods"/>
    <n v="8"/>
    <n v="8"/>
    <n v="0"/>
    <n v="1"/>
    <n v="0"/>
    <n v="1.6"/>
    <n v="1.74"/>
    <n v="1.74"/>
    <x v="1"/>
  </r>
  <r>
    <x v="0"/>
    <s v="LA"/>
    <s v="IND"/>
    <n v="75"/>
    <n v="25"/>
    <s v="(7:17) (Shotgun) 9-M.Stafford pass short right to 2-R.Woods to LA 39 for 14 yards (38-T.Carrie)."/>
    <s v="pass"/>
    <n v="0"/>
    <n v="1"/>
    <n v="0"/>
    <n v="0"/>
    <s v="R.Woods"/>
    <n v="6"/>
    <n v="6"/>
    <n v="0"/>
    <n v="1"/>
    <n v="0"/>
    <n v="1.6"/>
    <n v="1.7050000000000001"/>
    <n v="1.7050000000000001"/>
    <x v="1"/>
  </r>
  <r>
    <x v="0"/>
    <s v="IND"/>
    <s v="LA"/>
    <n v="75"/>
    <n v="25"/>
    <s v="(2:23) (Shotgun) 9-J.Eason pass incomplete short left to 14-Z.Pascal."/>
    <s v="pass"/>
    <n v="0"/>
    <n v="1"/>
    <n v="0"/>
    <n v="0"/>
    <s v="Z.Pascal"/>
    <n v="4"/>
    <n v="4"/>
    <n v="0"/>
    <n v="1"/>
    <n v="0"/>
    <n v="1.6"/>
    <n v="1.6700000000000002"/>
    <n v="1.6700000000000002"/>
    <x v="46"/>
  </r>
  <r>
    <x v="0"/>
    <s v="IND"/>
    <s v="LA"/>
    <n v="75"/>
    <n v="25"/>
    <s v="(2:19) (Shotgun) 9-J.Eason pass deep right intended for 84-J.Doyle INTERCEPTED by 5-J.Ramsey [54-L.Floyd] at IND 45. 5-J.Ramsey ran ob at IND 45 for no gain."/>
    <s v="pass"/>
    <n v="0"/>
    <n v="1"/>
    <n v="0"/>
    <n v="0"/>
    <s v="J.Doyle"/>
    <n v="20"/>
    <n v="20"/>
    <n v="0"/>
    <n v="1"/>
    <n v="0"/>
    <n v="1.6"/>
    <n v="1.9500000000000002"/>
    <n v="1.9500000000000002"/>
    <x v="162"/>
  </r>
  <r>
    <x v="0"/>
    <s v="IND"/>
    <s v="LA"/>
    <n v="80"/>
    <n v="20"/>
    <s v="(:13) (Shotgun) 9-J.Eason pass short right to 14-Z.Pascal to IND 25 for 5 yards. Lateral to 11-M.Pittman to IND 8 for -17 yards. Lateral to 9-J.Eason to IND 8 for no gain. Lateral to 21-N.Hines to IND 35 for 27 yards (33-N.Scott)."/>
    <s v="pass"/>
    <n v="0"/>
    <n v="1"/>
    <n v="0"/>
    <n v="0"/>
    <s v="Z.Pascal"/>
    <n v="8"/>
    <n v="8"/>
    <n v="0"/>
    <n v="1"/>
    <n v="0"/>
    <n v="1.6"/>
    <n v="1.74"/>
    <n v="1.74"/>
    <x v="46"/>
  </r>
  <r>
    <x v="0"/>
    <s v="PIT"/>
    <s v="LV"/>
    <n v="80"/>
    <n v="20"/>
    <s v="(6:45) (Shotgun) 7-B.Roethlisberger pass short left to 11-C.Claypool to PIT 22 for 2 yards (39-N.Hobbs)."/>
    <s v="pass"/>
    <n v="0"/>
    <n v="1"/>
    <n v="0"/>
    <n v="0"/>
    <s v="C.Claypool"/>
    <n v="-1"/>
    <n v="-1"/>
    <n v="0"/>
    <n v="1"/>
    <n v="0"/>
    <n v="1.6"/>
    <n v="1.5825"/>
    <n v="1.5825"/>
    <x v="26"/>
  </r>
  <r>
    <x v="0"/>
    <s v="PIT"/>
    <s v="LV"/>
    <n v="78"/>
    <n v="22"/>
    <s v="(5:59) (Shotgun) 7-B.Roethlisberger pass deep left intended for 18-D.Johnson INTERCEPTED by 27-T.Mullen [98-M.Crosby] at LV 46. 27-T.Mullen to PIT 39 for 15 yards."/>
    <s v="pass"/>
    <n v="0"/>
    <n v="1"/>
    <n v="0"/>
    <n v="0"/>
    <s v="D.Johnson"/>
    <n v="32"/>
    <n v="32"/>
    <n v="0"/>
    <n v="1"/>
    <n v="0"/>
    <n v="1.6"/>
    <n v="2.16"/>
    <n v="2.16"/>
    <x v="23"/>
  </r>
  <r>
    <x v="0"/>
    <s v="PIT"/>
    <s v="LV"/>
    <n v="78"/>
    <n v="22"/>
    <s v="(3:05) (Shotgun) 7-B.Roethlisberger pass short right to 22-N.Harris to PIT 31 for 9 yards (52-D.Perryman)."/>
    <s v="pass"/>
    <n v="0"/>
    <n v="1"/>
    <n v="0"/>
    <n v="0"/>
    <s v="N.Harris"/>
    <n v="-1"/>
    <n v="-1"/>
    <n v="0"/>
    <n v="1"/>
    <n v="0"/>
    <n v="1.6"/>
    <n v="1.5825"/>
    <n v="1.5825"/>
    <x v="178"/>
  </r>
  <r>
    <x v="0"/>
    <s v="PIT"/>
    <s v="LV"/>
    <n v="75"/>
    <n v="25"/>
    <s v="(9:34) 7-B.Roethlisberger pass short right to 18-D.Johnson to PIT 38 for 13 yards (27-T.Mullen)."/>
    <s v="pass"/>
    <n v="0"/>
    <n v="1"/>
    <n v="0"/>
    <n v="0"/>
    <s v="D.Johnson"/>
    <n v="13"/>
    <n v="13"/>
    <n v="0"/>
    <n v="1"/>
    <n v="0"/>
    <n v="1.6"/>
    <n v="1.8275000000000001"/>
    <n v="1.8275000000000001"/>
    <x v="23"/>
  </r>
  <r>
    <x v="0"/>
    <s v="LV"/>
    <s v="PIT"/>
    <n v="75"/>
    <n v="25"/>
    <s v="(6:25) (Shotgun) 4-D.Carr pass short right to 11-H.Ruggs pushed ob at LV 38 for 13 yards (39-M.Fitzpatrick)."/>
    <s v="pass"/>
    <n v="0"/>
    <n v="1"/>
    <n v="0"/>
    <n v="0"/>
    <s v="H.Ruggs"/>
    <n v="1"/>
    <n v="1"/>
    <n v="0"/>
    <n v="1"/>
    <n v="0"/>
    <n v="1.6"/>
    <n v="1.6175000000000002"/>
    <n v="1.6175000000000002"/>
    <x v="111"/>
  </r>
  <r>
    <x v="0"/>
    <s v="LV"/>
    <s v="PIT"/>
    <n v="75"/>
    <n v="25"/>
    <s v="(15:00) (Shotgun) 4-D.Carr pass short middle to 83-D.Waller to LV 34 for 9 yards (41-R.Spillane) [8-M.Ingram]."/>
    <s v="pass"/>
    <n v="0"/>
    <n v="1"/>
    <n v="0"/>
    <n v="0"/>
    <s v="D.Waller"/>
    <n v="4"/>
    <n v="4"/>
    <n v="0"/>
    <n v="1"/>
    <n v="0"/>
    <n v="1.6"/>
    <n v="1.6700000000000002"/>
    <n v="1.6700000000000002"/>
    <x v="28"/>
  </r>
  <r>
    <x v="0"/>
    <s v="PIT"/>
    <s v="LV"/>
    <n v="79"/>
    <n v="21"/>
    <s v="(4:15) (Shotgun) 7-B.Roethlisberger pass short left to 88-P.Freiermuth to PIT 29 for 8 yards (52-D.Perryman; 39-N.Hobbs) [92-S.Thomas]. LV-52-D.Perryman was injured during the play.  PENALTY on LV-92-S.Thomas, Roughing the Passer, 15 yards, enforced at PIT 29."/>
    <s v="pass"/>
    <n v="0"/>
    <n v="1"/>
    <n v="0"/>
    <n v="0"/>
    <s v="P.Freiermuth"/>
    <n v="7"/>
    <n v="7"/>
    <n v="0"/>
    <n v="1"/>
    <n v="0"/>
    <n v="1.6"/>
    <n v="1.7225000000000001"/>
    <n v="1.7225000000000001"/>
    <x v="109"/>
  </r>
  <r>
    <x v="0"/>
    <s v="PIT"/>
    <s v="LV"/>
    <n v="77"/>
    <n v="23"/>
    <s v="(12:14) (Shotgun) 7-B.Roethlisberger pass deep left to 11-C.Claypool to LV 25 for 52 yards (24-J.Abram)."/>
    <s v="pass"/>
    <n v="0"/>
    <n v="1"/>
    <n v="0"/>
    <n v="0"/>
    <s v="C.Claypool"/>
    <n v="41"/>
    <n v="41"/>
    <n v="0"/>
    <n v="1"/>
    <n v="0"/>
    <n v="1.6"/>
    <n v="2.3174999999999999"/>
    <n v="2.3174999999999999"/>
    <x v="26"/>
  </r>
  <r>
    <x v="0"/>
    <s v="LV"/>
    <s v="PIT"/>
    <n v="75"/>
    <n v="25"/>
    <s v="(11:15) (Shotgun) 4-D.Carr pass short left to 85-D.Carrier to LV 29 for 4 yards (20-C.Sutton)."/>
    <s v="pass"/>
    <n v="0"/>
    <n v="1"/>
    <n v="0"/>
    <n v="0"/>
    <s v="D.Carrier"/>
    <n v="1"/>
    <n v="1"/>
    <n v="0"/>
    <n v="1"/>
    <n v="0"/>
    <n v="1.6"/>
    <n v="1.6175000000000002"/>
    <n v="1.6175000000000002"/>
    <x v="108"/>
  </r>
  <r>
    <x v="0"/>
    <s v="PIT"/>
    <s v="LV"/>
    <n v="75"/>
    <n v="25"/>
    <s v="(9:35) (Shotgun) 7-B.Roethlisberger pass short left to 18-D.Johnson ran ob at PIT 29 for 4 yards (42-C.Littleton)."/>
    <s v="pass"/>
    <n v="0"/>
    <n v="1"/>
    <n v="0"/>
    <n v="0"/>
    <s v="D.Johnson"/>
    <n v="-1"/>
    <n v="-1"/>
    <n v="0"/>
    <n v="1"/>
    <n v="0"/>
    <n v="1.6"/>
    <n v="1.5825"/>
    <n v="1.5825"/>
    <x v="23"/>
  </r>
  <r>
    <x v="0"/>
    <s v="PIT"/>
    <s v="LV"/>
    <n v="75"/>
    <n v="25"/>
    <s v="(:20) (Shotgun) 7-B.Roethlisberger pass short middle to 18-D.Johnson to PIT 36 for 11 yards (24-J.Abram). PIT-18-D.Johnson was injured during the play."/>
    <s v="pass"/>
    <n v="0"/>
    <n v="1"/>
    <n v="0"/>
    <n v="0"/>
    <s v="D.Johnson"/>
    <n v="1"/>
    <n v="1"/>
    <n v="0"/>
    <n v="1"/>
    <n v="0"/>
    <n v="1.6"/>
    <n v="1.6175000000000002"/>
    <n v="1.6175000000000002"/>
    <x v="23"/>
  </r>
  <r>
    <x v="0"/>
    <s v="ARI"/>
    <s v="MIN"/>
    <n v="75"/>
    <n v="25"/>
    <s v="(14:16) (Shotgun) 1-K.Murray pass short middle to 87-M.Williams to ARI 29 for 4 yards (59-N.Vigil)."/>
    <s v="pass"/>
    <n v="0"/>
    <n v="1"/>
    <n v="0"/>
    <n v="0"/>
    <s v="M.Williams"/>
    <n v="4"/>
    <n v="4"/>
    <n v="0"/>
    <n v="1"/>
    <n v="0"/>
    <n v="1.6"/>
    <n v="1.6700000000000002"/>
    <n v="1.6700000000000002"/>
    <x v="123"/>
  </r>
  <r>
    <x v="0"/>
    <s v="ARI"/>
    <s v="MIN"/>
    <n v="75"/>
    <n v="25"/>
    <s v="(8:47) (No Huddle, Shotgun) 1-K.Murray pass short middle to 87-M.Williams to MIN 41 for 34 yards (59-N.Vigil)."/>
    <s v="pass"/>
    <n v="0"/>
    <n v="1"/>
    <n v="0"/>
    <n v="0"/>
    <s v="M.Williams"/>
    <n v="12"/>
    <n v="12"/>
    <n v="0"/>
    <n v="1"/>
    <n v="0"/>
    <n v="1.6"/>
    <n v="1.81"/>
    <n v="1.81"/>
    <x v="123"/>
  </r>
  <r>
    <x v="0"/>
    <s v="MIN"/>
    <s v="ARI"/>
    <n v="75"/>
    <n v="25"/>
    <s v="(3:15) 8-K.Cousins pass short left to 19-A.Thielen to MIN 22 for -3 yards (3-B.Baker)."/>
    <s v="pass"/>
    <n v="0"/>
    <n v="1"/>
    <n v="0"/>
    <n v="0"/>
    <s v="A.Thielen"/>
    <n v="-7"/>
    <n v="-7"/>
    <n v="0"/>
    <n v="1"/>
    <n v="0"/>
    <n v="1.6"/>
    <n v="1.4775"/>
    <n v="1.4775"/>
    <x v="153"/>
  </r>
  <r>
    <x v="0"/>
    <s v="ARI"/>
    <s v="MIN"/>
    <n v="77"/>
    <n v="23"/>
    <s v="(1:46) (Shotgun) 1-K.Murray pass deep left to 4-R.Moore for 77 yards, TOUCHDOWN."/>
    <s v="pass"/>
    <n v="0"/>
    <n v="1"/>
    <n v="0"/>
    <n v="0"/>
    <s v="R.Moore"/>
    <n v="36"/>
    <n v="36"/>
    <n v="0"/>
    <n v="1"/>
    <n v="0"/>
    <n v="1.6"/>
    <n v="2.23"/>
    <n v="2.23"/>
    <x v="125"/>
  </r>
  <r>
    <x v="0"/>
    <s v="MIN"/>
    <s v="ARI"/>
    <n v="75"/>
    <n v="25"/>
    <s v="(1:33) (Shotgun) 8-K.Cousins pass short left to 17-K.Osborn pushed ob at MIN 29 for 4 yards (33-A.Hamilton)."/>
    <s v="pass"/>
    <n v="0"/>
    <n v="1"/>
    <n v="0"/>
    <n v="0"/>
    <s v="K.Osborn"/>
    <n v="2"/>
    <n v="2"/>
    <n v="0"/>
    <n v="1"/>
    <n v="0"/>
    <n v="1.6"/>
    <n v="1.635"/>
    <n v="1.635"/>
    <x v="154"/>
  </r>
  <r>
    <x v="0"/>
    <s v="MIN"/>
    <s v="ARI"/>
    <n v="77"/>
    <n v="23"/>
    <s v="(2:09) (Shotgun) 8-K.Cousins pass short left to 19-A.Thielen to MIN 26 for 3 yards (9-I.Simmons). FUMBLES (9-I.Simmons), ball out of bounds at ARI 26."/>
    <s v="pass"/>
    <n v="0"/>
    <n v="1"/>
    <n v="0"/>
    <n v="0"/>
    <s v="A.Thielen"/>
    <n v="-4"/>
    <n v="-4"/>
    <n v="0"/>
    <n v="1"/>
    <n v="0"/>
    <n v="1.6"/>
    <n v="1.53"/>
    <n v="1.53"/>
    <x v="153"/>
  </r>
  <r>
    <x v="0"/>
    <s v="NYJ"/>
    <s v="NE"/>
    <n v="76"/>
    <n v="24"/>
    <s v="(2:20) (Shotgun) 2-Z.Wilson pass incomplete short left to 84-C.Davis (8-J.Bentley) [54-D.Hightower]."/>
    <s v="pass"/>
    <n v="0"/>
    <n v="1"/>
    <n v="0"/>
    <n v="0"/>
    <s v="C.Davis"/>
    <n v="0"/>
    <n v="0"/>
    <n v="0"/>
    <n v="1"/>
    <n v="0"/>
    <n v="1.6"/>
    <n v="1.6"/>
    <n v="1.6"/>
    <x v="41"/>
  </r>
  <r>
    <x v="0"/>
    <s v="NYJ"/>
    <s v="NE"/>
    <n v="78"/>
    <n v="22"/>
    <s v="(14:56) 2-Z.Wilson pass short right to 8-E.Moore to NYJ 31 for 9 yards (33-J.Williams)."/>
    <s v="pass"/>
    <n v="0"/>
    <n v="1"/>
    <n v="0"/>
    <n v="0"/>
    <s v="E.Moore"/>
    <n v="9"/>
    <n v="9"/>
    <n v="0"/>
    <n v="1"/>
    <n v="0"/>
    <n v="1.6"/>
    <n v="1.7575000000000001"/>
    <n v="1.7575000000000001"/>
    <x v="156"/>
  </r>
  <r>
    <x v="0"/>
    <s v="NYJ"/>
    <s v="NE"/>
    <n v="76"/>
    <n v="24"/>
    <s v="(11:29) (Shotgun) 2-Z.Wilson pass deep left intended for 8-E.Moore INTERCEPTED by 32-D.McCourty at NE 43. 32-D.McCourty to NYJ 35 for 22 yards (2-Z.Wilson)."/>
    <s v="pass"/>
    <n v="0"/>
    <n v="1"/>
    <n v="0"/>
    <n v="0"/>
    <s v="E.Moore"/>
    <n v="33"/>
    <n v="33"/>
    <n v="0"/>
    <n v="1"/>
    <n v="0"/>
    <n v="1.6"/>
    <n v="2.1775000000000002"/>
    <n v="2.1775000000000002"/>
    <x v="156"/>
  </r>
  <r>
    <x v="0"/>
    <s v="NYJ"/>
    <s v="NE"/>
    <n v="78"/>
    <n v="22"/>
    <s v="(8:28) 2-Z.Wilson pass short left to 8-E.Moore pushed ob at NYJ 30 for 8 yards (33-J.Williams)."/>
    <s v="pass"/>
    <n v="0"/>
    <n v="1"/>
    <n v="0"/>
    <n v="0"/>
    <s v="E.Moore"/>
    <n v="6"/>
    <n v="6"/>
    <n v="0"/>
    <n v="1"/>
    <n v="0"/>
    <n v="1.6"/>
    <n v="1.7050000000000001"/>
    <n v="1.7050000000000001"/>
    <x v="156"/>
  </r>
  <r>
    <x v="0"/>
    <s v="NE"/>
    <s v="NYJ"/>
    <n v="78"/>
    <n v="22"/>
    <s v="(5:27) (Shotgun) 10-M.Jones pass incomplete short left to 16-J.Meyers (57-C.Mosley)."/>
    <s v="pass"/>
    <n v="0"/>
    <n v="1"/>
    <n v="0"/>
    <n v="0"/>
    <s v="J.Meyers"/>
    <n v="9"/>
    <n v="9"/>
    <n v="0"/>
    <n v="1"/>
    <n v="0"/>
    <n v="1.6"/>
    <n v="1.7575000000000001"/>
    <n v="1.7575000000000001"/>
    <x v="114"/>
  </r>
  <r>
    <x v="0"/>
    <s v="NE"/>
    <s v="NYJ"/>
    <n v="78"/>
    <n v="22"/>
    <s v="(5:23) (Shotgun) 10-M.Jones pass incomplete short left to 84-K.Bourne."/>
    <s v="pass"/>
    <n v="0"/>
    <n v="1"/>
    <n v="0"/>
    <n v="0"/>
    <s v="K.Bourne"/>
    <n v="8"/>
    <n v="8"/>
    <n v="0"/>
    <n v="1"/>
    <n v="0"/>
    <n v="1.6"/>
    <n v="1.74"/>
    <n v="1.74"/>
    <x v="59"/>
  </r>
  <r>
    <x v="0"/>
    <s v="NYJ"/>
    <s v="NE"/>
    <n v="75"/>
    <n v="25"/>
    <s v="(1:57) (Shotgun) 2-Z.Wilson pass short left to 10-B.Berrios ran ob at NYJ 31 for 6 yards."/>
    <s v="pass"/>
    <n v="0"/>
    <n v="1"/>
    <n v="0"/>
    <n v="0"/>
    <s v="B.Berrios"/>
    <n v="6"/>
    <n v="6"/>
    <n v="0"/>
    <n v="1"/>
    <n v="0"/>
    <n v="1.6"/>
    <n v="1.7050000000000001"/>
    <n v="1.7050000000000001"/>
    <x v="21"/>
  </r>
  <r>
    <x v="0"/>
    <s v="NYJ"/>
    <s v="NE"/>
    <n v="80"/>
    <n v="20"/>
    <s v="(1:06) (Shotgun) 2-Z.Wilson pass deep left to 16-J.Smith pushed ob at NE 45 for 35 yards (32-D.McCourty)."/>
    <s v="pass"/>
    <n v="0"/>
    <n v="1"/>
    <n v="0"/>
    <n v="0"/>
    <s v="J.Smith"/>
    <n v="29"/>
    <n v="29"/>
    <n v="0"/>
    <n v="1"/>
    <n v="0"/>
    <n v="1.6"/>
    <n v="2.1074999999999999"/>
    <n v="2.1074999999999999"/>
    <x v="157"/>
  </r>
  <r>
    <x v="0"/>
    <s v="CAR"/>
    <s v="NO"/>
    <n v="77"/>
    <n v="23"/>
    <s v="(:23) 14-S.Darnold pass short right to 22-C.McCaffrey pushed ob at CAR 33 for 10 yards (53-Z.Baun). PENALTY on NO-53-Z.Baun, Unnecessary Roughness, 15 yards, enforced at CAR 33."/>
    <s v="pass"/>
    <n v="0"/>
    <n v="1"/>
    <n v="0"/>
    <n v="0"/>
    <s v="C.McCaffrey"/>
    <n v="2"/>
    <n v="2"/>
    <n v="0"/>
    <n v="1"/>
    <n v="0"/>
    <n v="1.6"/>
    <n v="1.635"/>
    <n v="1.635"/>
    <x v="85"/>
  </r>
  <r>
    <x v="0"/>
    <s v="NO"/>
    <s v="CAR"/>
    <n v="75"/>
    <n v="25"/>
    <s v="(13:38) (Shotgun) 2-J.Winston pass incomplete deep left to 1-M.Callaway."/>
    <s v="pass"/>
    <n v="0"/>
    <n v="1"/>
    <n v="0"/>
    <n v="0"/>
    <s v="M.Callaway"/>
    <n v="16"/>
    <n v="16"/>
    <n v="0"/>
    <n v="1"/>
    <n v="0"/>
    <n v="1.6"/>
    <n v="1.8800000000000001"/>
    <n v="1.8800000000000001"/>
    <x v="60"/>
  </r>
  <r>
    <x v="0"/>
    <s v="WAS"/>
    <s v="NYG"/>
    <n v="77"/>
    <n v="23"/>
    <s v="(14:56) (Shotgun) 4-T.Heinicke pass incomplete deep left to 82-L.Thomas."/>
    <s v="pass"/>
    <n v="0"/>
    <n v="1"/>
    <n v="0"/>
    <n v="0"/>
    <s v="L.Thomas"/>
    <n v="17"/>
    <n v="17"/>
    <n v="0"/>
    <n v="1"/>
    <n v="0"/>
    <n v="1.6"/>
    <n v="1.8975"/>
    <n v="1.8975"/>
    <x v="117"/>
  </r>
  <r>
    <x v="0"/>
    <s v="WAS"/>
    <s v="NYG"/>
    <n v="77"/>
    <n v="23"/>
    <s v="(14:51) (Shotgun) 4-T.Heinicke pass short right to 17-T.McLaurin to WAS 30 for 7 yards (24-J.Bradberry)."/>
    <s v="pass"/>
    <n v="0"/>
    <n v="1"/>
    <n v="0"/>
    <n v="0"/>
    <s v="T.McLaurin"/>
    <n v="-2"/>
    <n v="-2"/>
    <n v="0"/>
    <n v="1"/>
    <n v="0"/>
    <n v="1.6"/>
    <n v="1.5650000000000002"/>
    <n v="1.5650000000000002"/>
    <x v="62"/>
  </r>
  <r>
    <x v="0"/>
    <s v="NYG"/>
    <s v="WAS"/>
    <n v="76"/>
    <n v="24"/>
    <s v="(5:57) (Shotgun) 8-D.Jones pass incomplete short right to 26-S.Barkley. NYG-65-N.Gates was injured during the play. He is Out.  65 - has a lower leg fracture"/>
    <s v="pass"/>
    <n v="0"/>
    <n v="1"/>
    <n v="0"/>
    <n v="0"/>
    <s v="S.Barkley"/>
    <n v="-4"/>
    <n v="-4"/>
    <n v="0"/>
    <n v="1"/>
    <n v="0"/>
    <n v="1.6"/>
    <n v="1.53"/>
    <n v="1.53"/>
    <x v="179"/>
  </r>
  <r>
    <x v="0"/>
    <s v="NYG"/>
    <s v="WAS"/>
    <n v="75"/>
    <n v="25"/>
    <s v="(11:16) 8-D.Jones pass incomplete deep middle to 19-K.Golladay."/>
    <s v="pass"/>
    <n v="0"/>
    <n v="1"/>
    <n v="0"/>
    <n v="0"/>
    <s v="K.Golladay"/>
    <n v="28"/>
    <n v="28"/>
    <n v="0"/>
    <n v="1"/>
    <n v="0"/>
    <n v="1.6"/>
    <n v="2.09"/>
    <n v="2.09"/>
    <x v="142"/>
  </r>
  <r>
    <x v="0"/>
    <s v="WAS"/>
    <s v="NYG"/>
    <n v="79"/>
    <n v="21"/>
    <s v="(9:21) (Shotgun) 4-T.Heinicke pass incomplete deep right to 17-T.McLaurin."/>
    <s v="pass"/>
    <n v="0"/>
    <n v="1"/>
    <n v="0"/>
    <n v="0"/>
    <s v="T.McLaurin"/>
    <n v="19"/>
    <n v="19"/>
    <n v="0"/>
    <n v="1"/>
    <n v="0"/>
    <n v="1.6"/>
    <n v="1.9325000000000001"/>
    <n v="1.9325000000000001"/>
    <x v="62"/>
  </r>
  <r>
    <x v="0"/>
    <s v="WAS"/>
    <s v="NYG"/>
    <n v="79"/>
    <n v="21"/>
    <s v="(9:16) (Shotgun) 4-T.Heinicke pass incomplete deep right to 82-L.Thomas."/>
    <s v="pass"/>
    <n v="0"/>
    <n v="1"/>
    <n v="0"/>
    <n v="0"/>
    <s v="L.Thomas"/>
    <n v="23"/>
    <n v="23"/>
    <n v="0"/>
    <n v="1"/>
    <n v="0"/>
    <n v="1.6"/>
    <n v="2.0024999999999999"/>
    <n v="2.0024999999999999"/>
    <x v="117"/>
  </r>
  <r>
    <x v="0"/>
    <s v="WAS"/>
    <s v="NYG"/>
    <n v="79"/>
    <n v="21"/>
    <s v="(9:12) (Shotgun) 4-T.Heinicke pass short middle to 41-J.McKissic to WAS 33 for 12 yards (23-L.Ryan)."/>
    <s v="pass"/>
    <n v="0"/>
    <n v="1"/>
    <n v="0"/>
    <n v="0"/>
    <s v="J.McKissic"/>
    <n v="2"/>
    <n v="2"/>
    <n v="0"/>
    <n v="1"/>
    <n v="0"/>
    <n v="1.6"/>
    <n v="1.635"/>
    <n v="1.635"/>
    <x v="180"/>
  </r>
  <r>
    <x v="0"/>
    <s v="NYG"/>
    <s v="WAS"/>
    <n v="78"/>
    <n v="22"/>
    <s v="(8:18) (Shotgun) 8-D.Jones pass short middle to 3-S.Shepard to NYG 26 for 4 yards (29-K.Fuller)."/>
    <s v="pass"/>
    <n v="0"/>
    <n v="1"/>
    <n v="0"/>
    <n v="0"/>
    <s v="S.Shepard"/>
    <n v="4"/>
    <n v="4"/>
    <n v="0"/>
    <n v="1"/>
    <n v="0"/>
    <n v="1.6"/>
    <n v="1.6700000000000002"/>
    <n v="1.6700000000000002"/>
    <x v="181"/>
  </r>
  <r>
    <x v="0"/>
    <s v="NYG"/>
    <s v="WAS"/>
    <n v="75"/>
    <n v="25"/>
    <s v="(15:00) 8-D.Jones pass short middle to 3-S.Shepard to NYG 42 for 17 yards (29-K.Fuller)."/>
    <s v="pass"/>
    <n v="0"/>
    <n v="1"/>
    <n v="0"/>
    <n v="0"/>
    <s v="S.Shepard"/>
    <n v="15"/>
    <n v="15"/>
    <n v="0"/>
    <n v="1"/>
    <n v="0"/>
    <n v="1.6"/>
    <n v="1.8625"/>
    <n v="1.8625"/>
    <x v="181"/>
  </r>
  <r>
    <x v="0"/>
    <s v="NYG"/>
    <s v="WAS"/>
    <n v="75"/>
    <n v="25"/>
    <s v="(1:30) (Shotgun) 8-D.Jones pass short right to 86-D.Slayton to NYG 38 for 13 yards (25-B.St-Juste)."/>
    <s v="pass"/>
    <n v="0"/>
    <n v="1"/>
    <n v="0"/>
    <n v="0"/>
    <s v="D.Slayton"/>
    <n v="12"/>
    <n v="12"/>
    <n v="0"/>
    <n v="1"/>
    <n v="0"/>
    <n v="1.6"/>
    <n v="1.81"/>
    <n v="1.81"/>
    <x v="182"/>
  </r>
  <r>
    <x v="0"/>
    <s v="WAS"/>
    <s v="NYG"/>
    <n v="75"/>
    <n v="25"/>
    <s v="(13:35) (Shotgun) 4-T.Heinicke pass short middle to 17-T.McLaurin to WAS 43 for 18 yards (23-L.Ryan)."/>
    <s v="pass"/>
    <n v="0"/>
    <n v="1"/>
    <n v="0"/>
    <n v="0"/>
    <s v="T.McLaurin"/>
    <n v="8"/>
    <n v="8"/>
    <n v="0"/>
    <n v="1"/>
    <n v="0"/>
    <n v="1.6"/>
    <n v="1.74"/>
    <n v="1.74"/>
    <x v="62"/>
  </r>
  <r>
    <x v="0"/>
    <s v="NYG"/>
    <s v="WAS"/>
    <n v="75"/>
    <n v="25"/>
    <s v="(8:46) 8-D.Jones pass deep right to 3-S.Shepard to NYG 46 for 21 yards (29-K.Fuller)."/>
    <s v="pass"/>
    <n v="0"/>
    <n v="1"/>
    <n v="0"/>
    <n v="0"/>
    <s v="S.Shepard"/>
    <n v="19"/>
    <n v="19"/>
    <n v="0"/>
    <n v="1"/>
    <n v="0"/>
    <n v="1.6"/>
    <n v="1.9325000000000001"/>
    <n v="1.9325000000000001"/>
    <x v="181"/>
  </r>
  <r>
    <x v="0"/>
    <s v="WAS"/>
    <s v="NYG"/>
    <n v="75"/>
    <n v="25"/>
    <s v="(4:50) (Shotgun) 4-T.Heinicke pass deep right to 41-J.McKissic pushed ob at NYG 19 for 56 yards (29-X.McKinney)."/>
    <s v="pass"/>
    <n v="0"/>
    <n v="1"/>
    <n v="0"/>
    <n v="0"/>
    <s v="J.McKissic"/>
    <n v="23"/>
    <n v="23"/>
    <n v="0"/>
    <n v="1"/>
    <n v="0"/>
    <n v="1.6"/>
    <n v="2.0024999999999999"/>
    <n v="2.0024999999999999"/>
    <x v="180"/>
  </r>
  <r>
    <x v="0"/>
    <s v="NYG"/>
    <s v="WAS"/>
    <n v="75"/>
    <n v="25"/>
    <s v="(4:33) (Shotgun) 8-D.Jones pass incomplete short left to 19-K.Golladay (23-W.Jackson)."/>
    <s v="pass"/>
    <n v="0"/>
    <n v="1"/>
    <n v="0"/>
    <n v="0"/>
    <s v="K.Golladay"/>
    <n v="5"/>
    <n v="5"/>
    <n v="0"/>
    <n v="1"/>
    <n v="0"/>
    <n v="1.6"/>
    <n v="1.6875"/>
    <n v="1.6875"/>
    <x v="142"/>
  </r>
  <r>
    <x v="0"/>
    <s v="NYG"/>
    <s v="WAS"/>
    <n v="75"/>
    <n v="25"/>
    <s v="(4:28) (No Huddle, Shotgun) 8-D.Jones pass short middle to 80-K.Rudolph to NYG 38 for 13 yards (20-B.McCain)."/>
    <s v="pass"/>
    <n v="0"/>
    <n v="1"/>
    <n v="0"/>
    <n v="0"/>
    <s v="K.Rudolph"/>
    <n v="12"/>
    <n v="12"/>
    <n v="0"/>
    <n v="1"/>
    <n v="0"/>
    <n v="1.6"/>
    <n v="1.81"/>
    <n v="1.81"/>
    <x v="8"/>
  </r>
  <r>
    <x v="0"/>
    <s v="WAS"/>
    <s v="NYG"/>
    <n v="78"/>
    <n v="22"/>
    <s v="(2:22) (Shotgun) 4-T.Heinicke pass short right intended for 17-T.McLaurin INTERCEPTED by 24-J.Bradberry at WAS 25. 24-J.Bradberry to WAS 20 for 5 yards (17-T.McLaurin)."/>
    <s v="pass"/>
    <n v="0"/>
    <n v="1"/>
    <n v="0"/>
    <n v="0"/>
    <s v="T.McLaurin"/>
    <n v="3"/>
    <n v="3"/>
    <n v="0"/>
    <n v="1"/>
    <n v="0"/>
    <n v="1.6"/>
    <n v="1.6525000000000001"/>
    <n v="1.6525000000000001"/>
    <x v="62"/>
  </r>
  <r>
    <x v="0"/>
    <s v="WAS"/>
    <s v="NYG"/>
    <n v="75"/>
    <n v="25"/>
    <s v="(2:00) (Shotgun) 4-T.Heinicke pass short left to 41-J.McKissic to WAS 27 for 2 yards (21-J.Peppers)."/>
    <s v="pass"/>
    <n v="0"/>
    <n v="1"/>
    <n v="0"/>
    <n v="0"/>
    <s v="J.McKissic"/>
    <n v="2"/>
    <n v="2"/>
    <n v="0"/>
    <n v="1"/>
    <n v="0"/>
    <n v="1.6"/>
    <n v="1.635"/>
    <n v="1.635"/>
    <x v="180"/>
  </r>
  <r>
    <x v="0"/>
    <s v="SF"/>
    <s v="PHI"/>
    <n v="79"/>
    <n v="21"/>
    <s v="(14:25) 10-J.Garoppolo pass incomplete short left to 44-K.Juszczyk."/>
    <s v="pass"/>
    <n v="0"/>
    <n v="1"/>
    <n v="0"/>
    <n v="0"/>
    <s v="K.Juszczyk"/>
    <n v="-3"/>
    <n v="-3"/>
    <n v="0"/>
    <n v="1"/>
    <n v="0"/>
    <n v="1.6"/>
    <n v="1.5475000000000001"/>
    <n v="1.5475000000000001"/>
    <x v="119"/>
  </r>
  <r>
    <x v="0"/>
    <s v="SF"/>
    <s v="PHI"/>
    <n v="79"/>
    <n v="21"/>
    <s v="(14:21) (Shotgun) 10-J.Garoppolo pass short middle to 19-D.Samuel to SF 31 for 10 yards (50-E.Wilson, 28-A.Harris)."/>
    <s v="pass"/>
    <n v="0"/>
    <n v="1"/>
    <n v="0"/>
    <n v="0"/>
    <s v="D.Samuel"/>
    <n v="2"/>
    <n v="2"/>
    <n v="0"/>
    <n v="1"/>
    <n v="0"/>
    <n v="1.6"/>
    <n v="1.635"/>
    <n v="1.635"/>
    <x v="27"/>
  </r>
  <r>
    <x v="0"/>
    <s v="PHI"/>
    <s v="SF"/>
    <n v="79"/>
    <n v="21"/>
    <s v="(9:28) (Shotgun) 1-J.Hurts pass short left to 6-D.Smith to PHI 32 for 11 yards (24-K.Williams)."/>
    <s v="pass"/>
    <n v="0"/>
    <n v="1"/>
    <n v="0"/>
    <n v="0"/>
    <s v="D.Smith"/>
    <n v="7"/>
    <n v="7"/>
    <n v="0"/>
    <n v="1"/>
    <n v="0"/>
    <n v="1.6"/>
    <n v="1.7225000000000001"/>
    <n v="1.7225000000000001"/>
    <x v="90"/>
  </r>
  <r>
    <x v="0"/>
    <s v="SF"/>
    <s v="PHI"/>
    <n v="75"/>
    <n v="25"/>
    <s v="(4:45) (Shotgun) 10-J.Garoppolo pass short left to 85-G.Kittle to SF 26 for 1 yard (49-A.Singleton)."/>
    <s v="pass"/>
    <n v="0"/>
    <n v="1"/>
    <n v="0"/>
    <n v="0"/>
    <s v="G.Kittle"/>
    <n v="1"/>
    <n v="1"/>
    <n v="0"/>
    <n v="1"/>
    <n v="0"/>
    <n v="1.6"/>
    <n v="1.6175000000000002"/>
    <n v="1.6175000000000002"/>
    <x v="95"/>
  </r>
  <r>
    <x v="0"/>
    <s v="PHI"/>
    <s v="SF"/>
    <n v="77"/>
    <n v="23"/>
    <s v="(2:43) (Shotgun) 1-J.Hurts pass incomplete short right to 26-M.Sanders."/>
    <s v="pass"/>
    <n v="0"/>
    <n v="1"/>
    <n v="0"/>
    <n v="0"/>
    <s v="M.Sanders"/>
    <n v="5"/>
    <n v="5"/>
    <n v="0"/>
    <n v="1"/>
    <n v="0"/>
    <n v="1.6"/>
    <n v="1.6875"/>
    <n v="1.6875"/>
    <x v="160"/>
  </r>
  <r>
    <x v="0"/>
    <s v="SF"/>
    <s v="PHI"/>
    <n v="75"/>
    <n v="25"/>
    <s v="(1:51) (Shotgun) 10-J.Garoppolo pass short left to 23-J.Hasty to SF 30 for 5 yards (28-A.Harris)."/>
    <s v="pass"/>
    <n v="0"/>
    <n v="1"/>
    <n v="0"/>
    <n v="0"/>
    <s v="J.Hasty"/>
    <n v="-5"/>
    <n v="-5"/>
    <n v="0"/>
    <n v="1"/>
    <n v="0"/>
    <n v="1.6"/>
    <n v="1.5125000000000002"/>
    <n v="1.5125000000000002"/>
    <x v="183"/>
  </r>
  <r>
    <x v="0"/>
    <s v="PHI"/>
    <s v="SF"/>
    <n v="77"/>
    <n v="23"/>
    <s v="(13:51) (Shotgun) 1-J.Hurts pass incomplete deep right to 6-D.Smith (38-D.Lenoir)."/>
    <s v="pass"/>
    <n v="0"/>
    <n v="1"/>
    <n v="0"/>
    <n v="0"/>
    <s v="D.Smith"/>
    <n v="49"/>
    <n v="49"/>
    <n v="0"/>
    <n v="1"/>
    <n v="0"/>
    <n v="1.6"/>
    <n v="2.4575"/>
    <n v="2.4575"/>
    <x v="90"/>
  </r>
  <r>
    <x v="0"/>
    <s v="PHI"/>
    <s v="SF"/>
    <n v="80"/>
    <n v="20"/>
    <s v="(10:47) (Shotgun) 1-J.Hurts pass incomplete deep right to 18-J.Reagor (1-J.Ward)."/>
    <s v="pass"/>
    <n v="0"/>
    <n v="1"/>
    <n v="0"/>
    <n v="0"/>
    <s v="J.Reagor"/>
    <n v="50"/>
    <n v="50"/>
    <n v="0"/>
    <n v="1"/>
    <n v="0"/>
    <n v="1.6"/>
    <n v="2.4750000000000001"/>
    <n v="2.4750000000000001"/>
    <x v="89"/>
  </r>
  <r>
    <x v="0"/>
    <s v="PHI"/>
    <s v="SF"/>
    <n v="80"/>
    <n v="20"/>
    <s v="(10:41) (Shotgun) 1-J.Hurts pass short left to 88-D.Goedert to PHI 30 for 10 yards (56-S.Ebukam; 3-J.Tartt)."/>
    <s v="pass"/>
    <n v="0"/>
    <n v="1"/>
    <n v="0"/>
    <n v="0"/>
    <s v="D.Goedert"/>
    <n v="-5"/>
    <n v="-5"/>
    <n v="0"/>
    <n v="1"/>
    <n v="0"/>
    <n v="1.6"/>
    <n v="1.5125000000000002"/>
    <n v="1.5125000000000002"/>
    <x v="87"/>
  </r>
  <r>
    <x v="0"/>
    <s v="PHI"/>
    <s v="SF"/>
    <n v="75"/>
    <n v="25"/>
    <s v="(5:07) (Shotgun) 1-J.Hurts pass short left to 14-K.Gainwell to PHI 34 for 9 yards (54-F.Warner)."/>
    <s v="pass"/>
    <n v="0"/>
    <n v="1"/>
    <n v="0"/>
    <n v="0"/>
    <s v="K.Gainwell"/>
    <n v="1"/>
    <n v="1"/>
    <n v="0"/>
    <n v="1"/>
    <n v="0"/>
    <n v="1.6"/>
    <n v="1.6175000000000002"/>
    <n v="1.6175000000000002"/>
    <x v="184"/>
  </r>
  <r>
    <x v="0"/>
    <s v="SEA"/>
    <s v="TEN"/>
    <n v="75"/>
    <n v="25"/>
    <s v="(2:16) (No Huddle, Shotgun) 3-R.Wilson pass short right to 14-D.Metcalf to SEA 29 for 4 yards (58-H.Landry)."/>
    <s v="pass"/>
    <n v="0"/>
    <n v="1"/>
    <n v="0"/>
    <n v="0"/>
    <s v="D.Metcalf"/>
    <n v="-2"/>
    <n v="-2"/>
    <n v="0"/>
    <n v="1"/>
    <n v="0"/>
    <n v="1.6"/>
    <n v="1.5650000000000002"/>
    <n v="1.5650000000000002"/>
    <x v="65"/>
  </r>
  <r>
    <x v="0"/>
    <s v="TEN"/>
    <s v="SEA"/>
    <n v="76"/>
    <n v="24"/>
    <s v="(12:10) 17-R.Tannehill pass deep middle to 2-J.Jones to SEA 25 for 51 yards (21-T.Flowers)."/>
    <s v="pass"/>
    <n v="0"/>
    <n v="1"/>
    <n v="0"/>
    <n v="0"/>
    <s v="J.Jones"/>
    <n v="47"/>
    <n v="47"/>
    <n v="0"/>
    <n v="1"/>
    <n v="0"/>
    <n v="1.6"/>
    <n v="2.4224999999999999"/>
    <n v="2.4224999999999999"/>
    <x v="126"/>
  </r>
  <r>
    <x v="0"/>
    <s v="SEA"/>
    <s v="TEN"/>
    <n v="75"/>
    <n v="25"/>
    <s v="(1:05) (Shotgun) 3-R.Wilson pass short right to 25-T.Homer ran ob at SEA 36 for 11 yards (35-C.Jackson)."/>
    <s v="pass"/>
    <n v="0"/>
    <n v="1"/>
    <n v="0"/>
    <n v="0"/>
    <s v="T.Homer"/>
    <n v="0"/>
    <n v="0"/>
    <n v="0"/>
    <n v="1"/>
    <n v="0"/>
    <n v="1.6"/>
    <n v="1.6"/>
    <n v="1.6"/>
    <x v="185"/>
  </r>
  <r>
    <x v="0"/>
    <s v="SEA"/>
    <s v="TEN"/>
    <n v="79"/>
    <n v="21"/>
    <s v="(8:59) (No Huddle, Shotgun) 3-R.Wilson pass short middle to 14-D.Metcalf to SEA 35 for 14 yards (20-J.Jenkins)."/>
    <s v="pass"/>
    <n v="0"/>
    <n v="1"/>
    <n v="0"/>
    <n v="0"/>
    <s v="D.Metcalf"/>
    <n v="5"/>
    <n v="5"/>
    <n v="0"/>
    <n v="1"/>
    <n v="0"/>
    <n v="1.6"/>
    <n v="1.6875"/>
    <n v="1.6875"/>
    <x v="65"/>
  </r>
  <r>
    <x v="0"/>
    <s v="SEA"/>
    <s v="TEN"/>
    <n v="76"/>
    <n v="24"/>
    <s v="(14:31) (Shotgun) 3-R.Wilson pass short left to 18-F.Swain to SEA 25 for 1 yard (35-C.Jackson)."/>
    <s v="pass"/>
    <n v="0"/>
    <n v="1"/>
    <n v="0"/>
    <n v="0"/>
    <s v="F.Swain"/>
    <n v="-3"/>
    <n v="-3"/>
    <n v="0"/>
    <n v="1"/>
    <n v="0"/>
    <n v="1.6"/>
    <n v="1.5475000000000001"/>
    <n v="1.5475000000000001"/>
    <x v="186"/>
  </r>
  <r>
    <x v="0"/>
    <s v="SEA"/>
    <s v="TEN"/>
    <n v="75"/>
    <n v="25"/>
    <s v="(13:55) (Shotgun) 3-R.Wilson pass short middle to 16-T.Lockett to SEA 32 for 7 yards (51-D.Long)."/>
    <s v="pass"/>
    <n v="0"/>
    <n v="1"/>
    <n v="0"/>
    <n v="0"/>
    <s v="T.Lockett"/>
    <n v="5"/>
    <n v="5"/>
    <n v="0"/>
    <n v="1"/>
    <n v="0"/>
    <n v="1.6"/>
    <n v="1.6875"/>
    <n v="1.6875"/>
    <x v="64"/>
  </r>
  <r>
    <x v="0"/>
    <s v="TEN"/>
    <s v="SEA"/>
    <n v="75"/>
    <n v="25"/>
    <s v="(13:06) 17-R.Tannehill pass short middle to 11-A.Brown to TEN 40 for 15 yards (6-Q.Diggs, 56-J.Brooks)."/>
    <s v="pass"/>
    <n v="0"/>
    <n v="1"/>
    <n v="0"/>
    <n v="0"/>
    <s v="A.Brown"/>
    <n v="15"/>
    <n v="15"/>
    <n v="0"/>
    <n v="1"/>
    <n v="0"/>
    <n v="1.6"/>
    <n v="1.8625"/>
    <n v="1.8625"/>
    <x v="122"/>
  </r>
  <r>
    <x v="0"/>
    <s v="TEN"/>
    <s v="SEA"/>
    <n v="78"/>
    <n v="22"/>
    <s v="(4:08) (Shotgun) 17-R.Tannehill pass short right to 2-J.Jones to TEN 32 for 10 yards (2-D.Reed; 56-J.Brooks)."/>
    <s v="pass"/>
    <n v="0"/>
    <n v="1"/>
    <n v="0"/>
    <n v="0"/>
    <s v="J.Jones"/>
    <n v="6"/>
    <n v="6"/>
    <n v="0"/>
    <n v="1"/>
    <n v="0"/>
    <n v="1.6"/>
    <n v="1.7050000000000001"/>
    <n v="1.7050000000000001"/>
    <x v="126"/>
  </r>
  <r>
    <x v="1"/>
    <s v="ARI"/>
    <s v="TEN"/>
    <n v="61"/>
    <n v="39"/>
    <s v="(13:27) (Shotgun) 1-K.Murray pass deep left to 10-D.Hopkins pushed ob at TEN 23 for 38 yards (20-J.Jenkins)."/>
    <s v="pass"/>
    <n v="0"/>
    <n v="1"/>
    <n v="0"/>
    <n v="0"/>
    <s v="D.Hopkins"/>
    <n v="29"/>
    <n v="29"/>
    <n v="0"/>
    <n v="1"/>
    <n v="0"/>
    <n v="1.6"/>
    <n v="2.1074999999999999"/>
    <n v="2.1074999999999999"/>
    <x v="112"/>
  </r>
  <r>
    <x v="1"/>
    <s v="ARI"/>
    <s v="TEN"/>
    <n v="31"/>
    <n v="69"/>
    <s v="(12:26) (Shotgun) 1-K.Murray pass short left to 2-C.Edmonds to TEN 30 for 1 yard (58-H.Landry). Penalty on ARI-79-J.Jones, Ineligible Downfield Pass, declined."/>
    <s v="pass"/>
    <n v="0"/>
    <n v="1"/>
    <n v="0"/>
    <n v="0"/>
    <s v="C.Edmonds"/>
    <n v="-4"/>
    <n v="-4"/>
    <n v="0"/>
    <n v="1"/>
    <n v="0"/>
    <n v="1.6"/>
    <n v="1.53"/>
    <n v="1.53"/>
    <x v="127"/>
  </r>
  <r>
    <x v="1"/>
    <s v="ARI"/>
    <s v="TEN"/>
    <n v="30"/>
    <n v="70"/>
    <s v="(11:54) (Shotgun) 1-K.Murray pass deep right to 18-A.Green pushed ob at TEN 9 for 21 yards (37-A.Hooker)."/>
    <s v="pass"/>
    <n v="0"/>
    <n v="1"/>
    <n v="0"/>
    <n v="0"/>
    <s v="A.Green"/>
    <n v="20"/>
    <n v="20"/>
    <n v="0"/>
    <n v="1"/>
    <n v="0"/>
    <n v="1.6"/>
    <n v="1.9500000000000002"/>
    <n v="1.9500000000000002"/>
    <x v="124"/>
  </r>
  <r>
    <x v="1"/>
    <s v="ARI"/>
    <s v="TEN"/>
    <n v="24"/>
    <n v="76"/>
    <s v="(10:08) (Shotgun) 1-K.Murray pass short middle to 13-C.Kirk to TEN 16 for 8 yards (54-R.Evans)."/>
    <s v="pass"/>
    <n v="0"/>
    <n v="1"/>
    <n v="0"/>
    <n v="0"/>
    <s v="C.Kirk"/>
    <n v="4"/>
    <n v="4"/>
    <n v="0"/>
    <n v="1"/>
    <n v="0"/>
    <n v="1.8"/>
    <n v="1.6700000000000002"/>
    <n v="1.7558000000000002"/>
    <x v="113"/>
  </r>
  <r>
    <x v="1"/>
    <s v="ARI"/>
    <s v="TEN"/>
    <n v="16"/>
    <n v="84"/>
    <s v="(9:29) (No Huddle, Shotgun) 1-K.Murray pass incomplete deep right to 4-R.Moore."/>
    <s v="pass"/>
    <n v="0"/>
    <n v="1"/>
    <n v="0"/>
    <n v="0"/>
    <s v="R.Moore"/>
    <n v="16"/>
    <n v="16"/>
    <n v="0"/>
    <n v="1"/>
    <n v="0"/>
    <n v="2"/>
    <n v="1.8800000000000001"/>
    <n v="1.9592000000000001"/>
    <x v="125"/>
  </r>
  <r>
    <x v="1"/>
    <s v="ARI"/>
    <s v="TEN"/>
    <n v="5"/>
    <n v="95"/>
    <s v="(8:30) (Shotgun) 1-K.Murray pass incomplete short right to 18-A.Green (26-K.Fulton)."/>
    <s v="pass"/>
    <n v="0"/>
    <n v="1"/>
    <n v="0"/>
    <n v="0"/>
    <s v="A.Green"/>
    <n v="5"/>
    <n v="5"/>
    <n v="0"/>
    <n v="1"/>
    <n v="0"/>
    <n v="3.2"/>
    <n v="1.6875"/>
    <n v="3.2"/>
    <x v="124"/>
  </r>
  <r>
    <x v="1"/>
    <s v="ARI"/>
    <s v="TEN"/>
    <n v="5"/>
    <n v="95"/>
    <s v="(8:26) (Shotgun) 1-K.Murray pass incomplete short right to 86-D.Harris."/>
    <s v="pass"/>
    <n v="0"/>
    <n v="1"/>
    <n v="0"/>
    <n v="0"/>
    <s v="D.Harris"/>
    <n v="5"/>
    <n v="5"/>
    <n v="0"/>
    <n v="1"/>
    <n v="0"/>
    <n v="3.2"/>
    <n v="1.6875"/>
    <n v="3.2"/>
    <x v="128"/>
  </r>
  <r>
    <x v="1"/>
    <s v="ARI"/>
    <s v="TEN"/>
    <n v="5"/>
    <n v="95"/>
    <s v="(8:18) (Shotgun) 1-K.Murray pass short right to 10-D.Hopkins for 5 yards, TOUCHDOWN [58-H.Landry]."/>
    <s v="pass"/>
    <n v="0"/>
    <n v="1"/>
    <n v="0"/>
    <n v="0"/>
    <s v="D.Hopkins"/>
    <n v="5"/>
    <n v="5"/>
    <n v="0"/>
    <n v="1"/>
    <n v="0"/>
    <n v="3.2"/>
    <n v="1.6875"/>
    <n v="3.2"/>
    <x v="112"/>
  </r>
  <r>
    <x v="1"/>
    <s v="ARI"/>
    <s v="TEN"/>
    <n v="61"/>
    <n v="39"/>
    <s v="(6:04) (Shotgun) 1-K.Murray pass short left to 10-D.Hopkins to ARI 42 for 3 yards (20-J.Jenkins)."/>
    <s v="pass"/>
    <n v="0"/>
    <n v="1"/>
    <n v="0"/>
    <n v="0"/>
    <s v="D.Hopkins"/>
    <n v="3"/>
    <n v="3"/>
    <n v="0"/>
    <n v="1"/>
    <n v="0"/>
    <n v="1.6"/>
    <n v="1.6525000000000001"/>
    <n v="1.6525000000000001"/>
    <x v="112"/>
  </r>
  <r>
    <x v="1"/>
    <s v="ARI"/>
    <s v="TEN"/>
    <n v="58"/>
    <n v="42"/>
    <s v="(5:29) (No Huddle, Shotgun) 1-K.Murray pass incomplete short right to 18-A.Green."/>
    <s v="pass"/>
    <n v="0"/>
    <n v="1"/>
    <n v="0"/>
    <n v="0"/>
    <s v="A.Green"/>
    <n v="3"/>
    <n v="3"/>
    <n v="0"/>
    <n v="1"/>
    <n v="0"/>
    <n v="1.6"/>
    <n v="1.6525000000000001"/>
    <n v="1.6525000000000001"/>
    <x v="124"/>
  </r>
  <r>
    <x v="1"/>
    <s v="TEN"/>
    <s v="ARI"/>
    <n v="74"/>
    <n v="26"/>
    <s v="(3:10) (Punt formation) 21-M.Farley pass short middle to 37-A.Hooker to TEN 32 for 6 yards (86-D.Harris)."/>
    <s v="pass"/>
    <n v="0"/>
    <n v="1"/>
    <n v="0"/>
    <n v="0"/>
    <s v="A.Hooker"/>
    <n v="4"/>
    <n v="4"/>
    <n v="0"/>
    <n v="1"/>
    <n v="0"/>
    <n v="1.6"/>
    <n v="1.6700000000000002"/>
    <n v="1.6700000000000002"/>
    <x v="187"/>
  </r>
  <r>
    <x v="1"/>
    <s v="ARI"/>
    <s v="TEN"/>
    <n v="72"/>
    <n v="28"/>
    <s v="(15:00) (Shotgun) 1-K.Murray pass short left to 10-D.Hopkins to ARI 38 for 10 yards (20-J.Jenkins)."/>
    <s v="pass"/>
    <n v="0"/>
    <n v="1"/>
    <n v="0"/>
    <n v="0"/>
    <s v="D.Hopkins"/>
    <n v="10"/>
    <n v="10"/>
    <n v="0"/>
    <n v="1"/>
    <n v="0"/>
    <n v="1.6"/>
    <n v="1.7750000000000001"/>
    <n v="1.7750000000000001"/>
    <x v="112"/>
  </r>
  <r>
    <x v="1"/>
    <s v="ARI"/>
    <s v="TEN"/>
    <n v="32"/>
    <n v="68"/>
    <s v="(13:18) (No Huddle, Shotgun) 1-K.Murray pass short right to 13-C.Kirk to TEN 29 for 3 yards (37-A.Hooker)."/>
    <s v="pass"/>
    <n v="0"/>
    <n v="1"/>
    <n v="0"/>
    <n v="0"/>
    <s v="C.Kirk"/>
    <n v="-1"/>
    <n v="-1"/>
    <n v="0"/>
    <n v="1"/>
    <n v="0"/>
    <n v="1.6"/>
    <n v="1.5825"/>
    <n v="1.5825"/>
    <x v="113"/>
  </r>
  <r>
    <x v="1"/>
    <s v="ARI"/>
    <s v="TEN"/>
    <n v="17"/>
    <n v="83"/>
    <s v="(11:03) (Shotgun) 1-K.Murray pass short left to 10-D.Hopkins for 17 yards, TOUCHDOWN."/>
    <s v="pass"/>
    <n v="0"/>
    <n v="1"/>
    <n v="0"/>
    <n v="0"/>
    <s v="D.Hopkins"/>
    <n v="4"/>
    <n v="4"/>
    <n v="0"/>
    <n v="1"/>
    <n v="0"/>
    <n v="2"/>
    <n v="1.6700000000000002"/>
    <n v="1.8878000000000001"/>
    <x v="112"/>
  </r>
  <r>
    <x v="1"/>
    <s v="TEN"/>
    <s v="ARI"/>
    <n v="61"/>
    <n v="39"/>
    <s v="(9:52) (Shotgun) 17-R.Tannehill pass short right to 86-A.Firkser pushed ob at 50 for 11 yards (23-R.Alford)."/>
    <s v="pass"/>
    <n v="0"/>
    <n v="1"/>
    <n v="0"/>
    <n v="0"/>
    <s v="A.Firkser"/>
    <n v="6"/>
    <n v="6"/>
    <n v="0"/>
    <n v="1"/>
    <n v="0"/>
    <n v="1.6"/>
    <n v="1.7050000000000001"/>
    <n v="1.7050000000000001"/>
    <x v="188"/>
  </r>
  <r>
    <x v="1"/>
    <s v="TEN"/>
    <s v="ARI"/>
    <n v="50"/>
    <n v="50"/>
    <s v="(9:17) (No Huddle) 17-R.Tannehill pass deep right to 80-C.Rogers to ARI 11 for 39 yards (7-B.Murphy). Penalty on ARI-7-B.Murphy, Defensive Holding, declined."/>
    <s v="pass"/>
    <n v="0"/>
    <n v="1"/>
    <n v="0"/>
    <n v="0"/>
    <s v="C.Rogers"/>
    <n v="24"/>
    <n v="24"/>
    <n v="0"/>
    <n v="1"/>
    <n v="0"/>
    <n v="1.6"/>
    <n v="2.02"/>
    <n v="2.02"/>
    <x v="67"/>
  </r>
  <r>
    <x v="1"/>
    <s v="TEN"/>
    <s v="ARI"/>
    <n v="11"/>
    <n v="89"/>
    <s v="(8:50) (Shotgun) 17-R.Tannehill pass incomplete short middle to 2-J.Jones (7-B.Murphy)."/>
    <s v="pass"/>
    <n v="0"/>
    <n v="1"/>
    <n v="0"/>
    <n v="0"/>
    <s v="J.Jones"/>
    <n v="11"/>
    <n v="11"/>
    <n v="0"/>
    <n v="1"/>
    <n v="0"/>
    <n v="2.2000000000000002"/>
    <n v="1.7925"/>
    <n v="2.0614500000000002"/>
    <x v="126"/>
  </r>
  <r>
    <x v="1"/>
    <s v="TEN"/>
    <s v="ARI"/>
    <n v="11"/>
    <n v="89"/>
    <s v="(8:47) (Shotgun) 17-R.Tannehill pass incomplete short middle to 87-G.Swaim (3-B.Baker)."/>
    <s v="pass"/>
    <n v="0"/>
    <n v="1"/>
    <n v="0"/>
    <n v="0"/>
    <s v="G.Swaim"/>
    <n v="11"/>
    <n v="11"/>
    <n v="0"/>
    <n v="1"/>
    <n v="0"/>
    <n v="2.2000000000000002"/>
    <n v="1.7925"/>
    <n v="2.0614500000000002"/>
    <x v="189"/>
  </r>
  <r>
    <x v="1"/>
    <s v="TEN"/>
    <s v="ARI"/>
    <n v="11"/>
    <n v="89"/>
    <s v="(8:43) (Shotgun) 17-R.Tannehill pass short left to 15-N.Westbrook-Ikhine to ARI 1 for 10 yards (9-I.Simmons)."/>
    <s v="pass"/>
    <n v="0"/>
    <n v="1"/>
    <n v="0"/>
    <n v="0"/>
    <s v="N.Westbrook-Ikhine"/>
    <n v="7"/>
    <n v="7"/>
    <n v="0"/>
    <n v="1"/>
    <n v="0"/>
    <n v="2.2000000000000002"/>
    <n v="1.7225000000000001"/>
    <n v="2.0376500000000002"/>
    <x v="120"/>
  </r>
  <r>
    <x v="1"/>
    <s v="ARI"/>
    <s v="TEN"/>
    <n v="45"/>
    <n v="55"/>
    <s v="(3:44) (Shotgun) 1-K.Murray pass short right to 18-A.Green to TEN 41 for 4 yards (26-K.Fulton)."/>
    <s v="pass"/>
    <n v="0"/>
    <n v="1"/>
    <n v="0"/>
    <n v="0"/>
    <s v="A.Green"/>
    <n v="4"/>
    <n v="4"/>
    <n v="0"/>
    <n v="1"/>
    <n v="0"/>
    <n v="1.6"/>
    <n v="1.6700000000000002"/>
    <n v="1.6700000000000002"/>
    <x v="124"/>
  </r>
  <r>
    <x v="1"/>
    <s v="ARI"/>
    <s v="TEN"/>
    <n v="41"/>
    <n v="59"/>
    <s v="(3:04) (Shotgun) 1-K.Murray pass deep right to 13-C.Kirk to TEN 19 for 22 yards (31-K.Byard)."/>
    <s v="pass"/>
    <n v="0"/>
    <n v="1"/>
    <n v="0"/>
    <n v="0"/>
    <s v="C.Kirk"/>
    <n v="20"/>
    <n v="20"/>
    <n v="0"/>
    <n v="1"/>
    <n v="0"/>
    <n v="1.6"/>
    <n v="1.9500000000000002"/>
    <n v="1.9500000000000002"/>
    <x v="113"/>
  </r>
  <r>
    <x v="1"/>
    <s v="ARI"/>
    <s v="TEN"/>
    <n v="19"/>
    <n v="81"/>
    <s v="(2:00) (Shotgun) 1-K.Murray pass short left to 2-C.Edmonds to TEN 16 for 3 yards (20-J.Jenkins). PENALTY on TEN-20-J.Jenkins, Face Mask (15 Yards), 8 yards, enforced at TEN 16."/>
    <s v="pass"/>
    <n v="0"/>
    <n v="1"/>
    <n v="0"/>
    <n v="0"/>
    <s v="C.Edmonds"/>
    <n v="-2"/>
    <n v="-2"/>
    <n v="0"/>
    <n v="1"/>
    <n v="0"/>
    <n v="2"/>
    <n v="1.5650000000000002"/>
    <n v="1.8521000000000001"/>
    <x v="127"/>
  </r>
  <r>
    <x v="1"/>
    <s v="TEN"/>
    <s v="ARI"/>
    <n v="50"/>
    <n v="50"/>
    <s v="(1:01) (No Huddle, Shotgun) 17-R.Tannehill pass short middle to 28-J.McNichols to ARI 41 for 9 yards (7-B.Murphy)."/>
    <s v="pass"/>
    <n v="0"/>
    <n v="1"/>
    <n v="0"/>
    <n v="0"/>
    <s v="J.McNichols"/>
    <n v="5"/>
    <n v="5"/>
    <n v="0"/>
    <n v="1"/>
    <n v="0"/>
    <n v="1.6"/>
    <n v="1.6875"/>
    <n v="1.6875"/>
    <x v="66"/>
  </r>
  <r>
    <x v="1"/>
    <s v="TEN"/>
    <s v="ARI"/>
    <n v="41"/>
    <n v="59"/>
    <s v="(:42) (No Huddle, Shotgun) 17-R.Tannehill pass short right to 86-A.Firkser ran ob at ARI 37 for 4 yards."/>
    <s v="pass"/>
    <n v="0"/>
    <n v="1"/>
    <n v="0"/>
    <n v="0"/>
    <s v="A.Firkser"/>
    <n v="4"/>
    <n v="4"/>
    <n v="0"/>
    <n v="1"/>
    <n v="0"/>
    <n v="1.6"/>
    <n v="1.6700000000000002"/>
    <n v="1.6700000000000002"/>
    <x v="188"/>
  </r>
  <r>
    <x v="1"/>
    <s v="TEN"/>
    <s v="ARI"/>
    <n v="37"/>
    <n v="63"/>
    <s v="(:37) (Shotgun) 17-R.Tannehill pass short left to 86-A.Firkser to ARI 33 for 4 yards (3-B.Baker)."/>
    <s v="pass"/>
    <n v="0"/>
    <n v="1"/>
    <n v="0"/>
    <n v="0"/>
    <s v="A.Firkser"/>
    <n v="4"/>
    <n v="4"/>
    <n v="0"/>
    <n v="1"/>
    <n v="0"/>
    <n v="1.6"/>
    <n v="1.6700000000000002"/>
    <n v="1.6700000000000002"/>
    <x v="188"/>
  </r>
  <r>
    <x v="1"/>
    <s v="TEN"/>
    <s v="ARI"/>
    <n v="28"/>
    <n v="72"/>
    <s v="(:28) (Shotgun) 17-R.Tannehill pass incomplete short left to 2-J.Jones."/>
    <s v="pass"/>
    <n v="0"/>
    <n v="1"/>
    <n v="0"/>
    <n v="0"/>
    <s v="J.Jones"/>
    <n v="13"/>
    <n v="13"/>
    <n v="0"/>
    <n v="1"/>
    <n v="0"/>
    <n v="1.6"/>
    <n v="1.8275000000000001"/>
    <n v="1.8275000000000001"/>
    <x v="126"/>
  </r>
  <r>
    <x v="1"/>
    <s v="TEN"/>
    <s v="ARI"/>
    <n v="28"/>
    <n v="72"/>
    <s v="(:24) (Shotgun) 17-R.Tannehill pass incomplete deep right to 11-A.Brown."/>
    <s v="pass"/>
    <n v="0"/>
    <n v="1"/>
    <n v="0"/>
    <n v="0"/>
    <s v="A.Brown"/>
    <n v="28"/>
    <n v="28"/>
    <n v="0"/>
    <n v="1"/>
    <n v="0"/>
    <n v="1.6"/>
    <n v="2.09"/>
    <n v="2.09"/>
    <x v="122"/>
  </r>
  <r>
    <x v="1"/>
    <s v="ARI"/>
    <s v="TEN"/>
    <n v="64"/>
    <n v="36"/>
    <s v="(:14) (Shotgun) 1-K.Murray pass short left to 4-R.Moore to ARI 48 for 12 yards (98-J.Simmons)."/>
    <s v="pass"/>
    <n v="0"/>
    <n v="1"/>
    <n v="0"/>
    <n v="0"/>
    <s v="R.Moore"/>
    <n v="-3"/>
    <n v="-3"/>
    <n v="0"/>
    <n v="1"/>
    <n v="0"/>
    <n v="1.6"/>
    <n v="1.5475000000000001"/>
    <n v="1.5475000000000001"/>
    <x v="125"/>
  </r>
  <r>
    <x v="1"/>
    <s v="ARI"/>
    <s v="TEN"/>
    <n v="52"/>
    <n v="48"/>
    <s v="(:08) (Shotgun) 1-K.Murray pass incomplete short left to 10-D.Hopkins."/>
    <s v="pass"/>
    <n v="0"/>
    <n v="1"/>
    <n v="0"/>
    <n v="0"/>
    <s v="D.Hopkins"/>
    <n v="14"/>
    <n v="14"/>
    <n v="0"/>
    <n v="1"/>
    <n v="0"/>
    <n v="1.6"/>
    <n v="1.845"/>
    <n v="1.845"/>
    <x v="112"/>
  </r>
  <r>
    <x v="1"/>
    <s v="ARI"/>
    <s v="TEN"/>
    <n v="52"/>
    <n v="48"/>
    <s v="(:02) (Shotgun) 1-K.Murray pass short middle to 2-C.Edmonds to TEN 16 for 36 yards (11-A.Brown)."/>
    <s v="pass"/>
    <n v="0"/>
    <n v="1"/>
    <n v="0"/>
    <n v="0"/>
    <s v="C.Edmonds"/>
    <n v="0"/>
    <n v="0"/>
    <n v="0"/>
    <n v="1"/>
    <n v="0"/>
    <n v="1.6"/>
    <n v="1.6"/>
    <n v="1.6"/>
    <x v="127"/>
  </r>
  <r>
    <x v="1"/>
    <s v="TEN"/>
    <s v="ARI"/>
    <n v="32"/>
    <n v="68"/>
    <s v="(13:42) (Shotgun) 17-R.Tannehill pass short left to 11-A.Brown to ARI 13 for 19 yards (3-B.Baker)."/>
    <s v="pass"/>
    <n v="0"/>
    <n v="1"/>
    <n v="0"/>
    <n v="0"/>
    <s v="A.Brown"/>
    <n v="14"/>
    <n v="14"/>
    <n v="0"/>
    <n v="1"/>
    <n v="0"/>
    <n v="1.6"/>
    <n v="1.845"/>
    <n v="1.845"/>
    <x v="122"/>
  </r>
  <r>
    <x v="1"/>
    <s v="TEN"/>
    <s v="ARI"/>
    <n v="13"/>
    <n v="87"/>
    <s v="(12:59) (Shotgun) 17-R.Tannehill pass short middle to 11-A.Brown for 13 yards, TOUCHDOWN."/>
    <s v="pass"/>
    <n v="0"/>
    <n v="1"/>
    <n v="0"/>
    <n v="0"/>
    <s v="A.Brown"/>
    <n v="13"/>
    <n v="13"/>
    <n v="0"/>
    <n v="1"/>
    <n v="0"/>
    <n v="2.2000000000000002"/>
    <n v="1.8275000000000001"/>
    <n v="2.0733500000000005"/>
    <x v="122"/>
  </r>
  <r>
    <x v="1"/>
    <s v="ARI"/>
    <s v="TEN"/>
    <n v="43"/>
    <n v="57"/>
    <s v="(11:52) (No Huddle, Shotgun) 1-K.Murray pass short left to 10-D.Hopkins to TEN 33 for 10 yards (20-J.Jenkins). TEN-93-T.Tart was injured during the play. His return is Questionable. TEN-58-H.Landry was injured during the play. His return is Questionable."/>
    <s v="pass"/>
    <n v="0"/>
    <n v="1"/>
    <n v="0"/>
    <n v="0"/>
    <s v="D.Hopkins"/>
    <n v="7"/>
    <n v="7"/>
    <n v="0"/>
    <n v="1"/>
    <n v="0"/>
    <n v="1.6"/>
    <n v="1.7225000000000001"/>
    <n v="1.7225000000000001"/>
    <x v="112"/>
  </r>
  <r>
    <x v="1"/>
    <s v="ARI"/>
    <s v="TEN"/>
    <n v="26"/>
    <n v="74"/>
    <s v="(10:50) 1-K.Murray pass incomplete short right to 86-D.Harris."/>
    <s v="pass"/>
    <n v="0"/>
    <n v="1"/>
    <n v="0"/>
    <n v="0"/>
    <s v="D.Harris"/>
    <n v="-1"/>
    <n v="-1"/>
    <n v="0"/>
    <n v="1"/>
    <n v="0"/>
    <n v="1.6"/>
    <n v="1.5825"/>
    <n v="1.5825"/>
    <x v="128"/>
  </r>
  <r>
    <x v="1"/>
    <s v="ARI"/>
    <s v="TEN"/>
    <n v="26"/>
    <n v="74"/>
    <s v="(10:45) (Shotgun) 1-K.Murray pass deep right to 13-C.Kirk for 26 yards, TOUCHDOWN. TEN-92-O.Adeniyi was injured during the play. His return is Questionable."/>
    <s v="pass"/>
    <n v="0"/>
    <n v="1"/>
    <n v="0"/>
    <n v="0"/>
    <s v="C.Kirk"/>
    <n v="26"/>
    <n v="26"/>
    <n v="0"/>
    <n v="1"/>
    <n v="0"/>
    <n v="1.6"/>
    <n v="2.0550000000000002"/>
    <n v="2.0550000000000002"/>
    <x v="113"/>
  </r>
  <r>
    <x v="1"/>
    <s v="TEN"/>
    <s v="ARI"/>
    <n v="70"/>
    <n v="30"/>
    <s v="(9:29) (Shotgun) 17-R.Tannehill pass deep middle intended for 2-J.Jones INTERCEPTED by 9-I.Simmons [99-J.Watt] at 50. 9-I.Simmons to ARI 47 for -3 yards (28-J.McNichols)."/>
    <s v="pass"/>
    <n v="0"/>
    <n v="1"/>
    <n v="0"/>
    <n v="0"/>
    <s v="J.Jones"/>
    <n v="20"/>
    <n v="20"/>
    <n v="0"/>
    <n v="1"/>
    <n v="0"/>
    <n v="1.6"/>
    <n v="1.9500000000000002"/>
    <n v="1.9500000000000002"/>
    <x v="126"/>
  </r>
  <r>
    <x v="1"/>
    <s v="ARI"/>
    <s v="TEN"/>
    <n v="53"/>
    <n v="47"/>
    <s v="(9:21) (Shotgun) 1-K.Murray pass incomplete deep left to 10-D.Hopkins."/>
    <s v="pass"/>
    <n v="0"/>
    <n v="1"/>
    <n v="0"/>
    <n v="0"/>
    <s v="D.Hopkins"/>
    <n v="18"/>
    <n v="18"/>
    <n v="0"/>
    <n v="1"/>
    <n v="0"/>
    <n v="1.6"/>
    <n v="1.915"/>
    <n v="1.915"/>
    <x v="112"/>
  </r>
  <r>
    <x v="1"/>
    <s v="ARI"/>
    <s v="TEN"/>
    <n v="53"/>
    <n v="47"/>
    <s v="(9:14) 1-K.Murray pass incomplete short right to 18-A.Green (26-K.Fulton) [96-D.Autry]."/>
    <s v="pass"/>
    <n v="0"/>
    <n v="1"/>
    <n v="0"/>
    <n v="0"/>
    <s v="A.Green"/>
    <n v="10"/>
    <n v="10"/>
    <n v="0"/>
    <n v="1"/>
    <n v="0"/>
    <n v="1.6"/>
    <n v="1.7750000000000001"/>
    <n v="1.7750000000000001"/>
    <x v="124"/>
  </r>
  <r>
    <x v="1"/>
    <s v="ARI"/>
    <s v="TEN"/>
    <n v="11"/>
    <n v="89"/>
    <s v="(3:11) (Shotgun) 1-K.Murray pass short right to 13-C.Kirk for 11 yards, TOUCHDOWN."/>
    <s v="pass"/>
    <n v="0"/>
    <n v="1"/>
    <n v="0"/>
    <n v="0"/>
    <s v="C.Kirk"/>
    <n v="11"/>
    <n v="11"/>
    <n v="0"/>
    <n v="1"/>
    <n v="0"/>
    <n v="2.2000000000000002"/>
    <n v="1.7925"/>
    <n v="2.0614500000000002"/>
    <x v="113"/>
  </r>
  <r>
    <x v="1"/>
    <s v="TEN"/>
    <s v="ARI"/>
    <n v="71"/>
    <n v="29"/>
    <s v="(2:21) (Shotgun) 17-R.Tannehill pass short left to 2-J.Jones to TEN 39 for 10 yards (20-M.Wilson)."/>
    <s v="pass"/>
    <n v="0"/>
    <n v="1"/>
    <n v="0"/>
    <n v="0"/>
    <s v="J.Jones"/>
    <n v="10"/>
    <n v="10"/>
    <n v="0"/>
    <n v="1"/>
    <n v="0"/>
    <n v="1.6"/>
    <n v="1.7750000000000001"/>
    <n v="1.7750000000000001"/>
    <x v="126"/>
  </r>
  <r>
    <x v="1"/>
    <s v="TEN"/>
    <s v="ARI"/>
    <n v="54"/>
    <n v="46"/>
    <s v="(1:29) (No Huddle, Shotgun) 17-R.Tannehill pass incomplete short right to 11-A.Brown."/>
    <s v="pass"/>
    <n v="0"/>
    <n v="1"/>
    <n v="0"/>
    <n v="0"/>
    <s v="A.Brown"/>
    <n v="7"/>
    <n v="7"/>
    <n v="0"/>
    <n v="1"/>
    <n v="0"/>
    <n v="1.6"/>
    <n v="1.7225000000000001"/>
    <n v="1.7225000000000001"/>
    <x v="122"/>
  </r>
  <r>
    <x v="1"/>
    <s v="TEN"/>
    <s v="ARI"/>
    <n v="54"/>
    <n v="46"/>
    <s v="(1:26) (Shotgun) 17-R.Tannehill pass short right to 11-A.Brown to ARI 49 for 5 yards (23-R.Alford)."/>
    <s v="pass"/>
    <n v="0"/>
    <n v="1"/>
    <n v="0"/>
    <n v="0"/>
    <s v="A.Brown"/>
    <n v="3"/>
    <n v="3"/>
    <n v="0"/>
    <n v="1"/>
    <n v="0"/>
    <n v="1.6"/>
    <n v="1.6525000000000001"/>
    <n v="1.6525000000000001"/>
    <x v="122"/>
  </r>
  <r>
    <x v="1"/>
    <s v="TEN"/>
    <s v="ARI"/>
    <n v="49"/>
    <n v="51"/>
    <s v="(:59) (No Huddle, Shotgun) 17-R.Tannehill pass incomplete short middle to 15-N.Westbrook-Ikhine."/>
    <s v="pass"/>
    <n v="0"/>
    <n v="1"/>
    <n v="0"/>
    <n v="0"/>
    <s v="N.Westbrook-Ikhine"/>
    <n v="9"/>
    <n v="9"/>
    <n v="0"/>
    <n v="1"/>
    <n v="0"/>
    <n v="1.6"/>
    <n v="1.7575000000000001"/>
    <n v="1.7575000000000001"/>
    <x v="120"/>
  </r>
  <r>
    <x v="1"/>
    <s v="TEN"/>
    <s v="ARI"/>
    <n v="49"/>
    <n v="51"/>
    <s v="(:57) (Shotgun) 17-R.Tannehill pass incomplete short left to 22-D.Henry (95-L.Fotu)."/>
    <s v="pass"/>
    <n v="0"/>
    <n v="1"/>
    <n v="0"/>
    <n v="0"/>
    <s v="D.Henry"/>
    <n v="4"/>
    <n v="4"/>
    <n v="0"/>
    <n v="1"/>
    <n v="0"/>
    <n v="1.6"/>
    <n v="1.6700000000000002"/>
    <n v="1.6700000000000002"/>
    <x v="121"/>
  </r>
  <r>
    <x v="1"/>
    <s v="TEN"/>
    <s v="ARI"/>
    <n v="49"/>
    <n v="51"/>
    <s v="(:53) (Shotgun) 17-R.Tannehill pass incomplete short middle to 86-A.Firkser (9-I.Simmons)."/>
    <s v="pass"/>
    <n v="0"/>
    <n v="1"/>
    <n v="0"/>
    <n v="0"/>
    <s v="A.Firkser"/>
    <n v="3"/>
    <n v="3"/>
    <n v="0"/>
    <n v="1"/>
    <n v="0"/>
    <n v="1.6"/>
    <n v="1.6525000000000001"/>
    <n v="1.6525000000000001"/>
    <x v="188"/>
  </r>
  <r>
    <x v="1"/>
    <s v="TEN"/>
    <s v="ARI"/>
    <n v="67"/>
    <n v="33"/>
    <s v="(11:04) (Shotgun) 17-R.Tannehill pass short middle to 2-J.Jones to TEN 43 for 10 yards (3-B.Baker)."/>
    <s v="pass"/>
    <n v="0"/>
    <n v="1"/>
    <n v="0"/>
    <n v="0"/>
    <s v="J.Jones"/>
    <n v="4"/>
    <n v="4"/>
    <n v="0"/>
    <n v="1"/>
    <n v="0"/>
    <n v="1.6"/>
    <n v="1.6700000000000002"/>
    <n v="1.6700000000000002"/>
    <x v="126"/>
  </r>
  <r>
    <x v="1"/>
    <s v="TEN"/>
    <s v="ARI"/>
    <n v="57"/>
    <n v="43"/>
    <s v="(10:40) (No Huddle, Shotgun) 17-R.Tannehill pass short left to 22-D.Henry to ARI 49 for 8 yards (20-M.Wilson)."/>
    <s v="pass"/>
    <n v="0"/>
    <n v="1"/>
    <n v="0"/>
    <n v="0"/>
    <s v="D.Henry"/>
    <n v="-3"/>
    <n v="-3"/>
    <n v="0"/>
    <n v="1"/>
    <n v="0"/>
    <n v="1.6"/>
    <n v="1.5475000000000001"/>
    <n v="1.5475000000000001"/>
    <x v="121"/>
  </r>
  <r>
    <x v="1"/>
    <s v="TEN"/>
    <s v="ARI"/>
    <n v="49"/>
    <n v="51"/>
    <s v="(10:16) (No Huddle, Shotgun) 17-R.Tannehill pass short right to 80-C.Rogers to ARI 39 for 10 yards (34-J.Thompson)."/>
    <s v="pass"/>
    <n v="0"/>
    <n v="1"/>
    <n v="0"/>
    <n v="0"/>
    <s v="C.Rogers"/>
    <n v="6"/>
    <n v="6"/>
    <n v="0"/>
    <n v="1"/>
    <n v="0"/>
    <n v="1.6"/>
    <n v="1.7050000000000001"/>
    <n v="1.7050000000000001"/>
    <x v="67"/>
  </r>
  <r>
    <x v="1"/>
    <s v="TEN"/>
    <s v="ARI"/>
    <n v="39"/>
    <n v="61"/>
    <s v="(9:49) (No Huddle, Shotgun) 17-R.Tannehill pass short middle to 22-D.Henry to ARI 31 for 8 yards (9-I.Simmons; 3-B.Baker)."/>
    <s v="pass"/>
    <n v="0"/>
    <n v="1"/>
    <n v="0"/>
    <n v="0"/>
    <s v="D.Henry"/>
    <n v="3"/>
    <n v="3"/>
    <n v="0"/>
    <n v="1"/>
    <n v="0"/>
    <n v="1.6"/>
    <n v="1.6525000000000001"/>
    <n v="1.6525000000000001"/>
    <x v="121"/>
  </r>
  <r>
    <x v="1"/>
    <s v="TEN"/>
    <s v="ARI"/>
    <n v="41"/>
    <n v="59"/>
    <s v="(8:42) (Shotgun) 17-R.Tannehill pass short right to 28-J.McNichols to ARI 34 for 7 yards (49-K.Fitts) [55-C.Jones]."/>
    <s v="pass"/>
    <n v="0"/>
    <n v="1"/>
    <n v="0"/>
    <n v="0"/>
    <s v="J.McNichols"/>
    <n v="3"/>
    <n v="3"/>
    <n v="0"/>
    <n v="1"/>
    <n v="0"/>
    <n v="1.6"/>
    <n v="1.6525000000000001"/>
    <n v="1.6525000000000001"/>
    <x v="66"/>
  </r>
  <r>
    <x v="1"/>
    <s v="TEN"/>
    <s v="ARI"/>
    <n v="34"/>
    <n v="66"/>
    <s v="(8:18) (No Huddle, Shotgun) 17-R.Tannehill pass incomplete short right to 11-A.Brown."/>
    <s v="pass"/>
    <n v="0"/>
    <n v="1"/>
    <n v="0"/>
    <n v="0"/>
    <s v="A.Brown"/>
    <n v="9"/>
    <n v="9"/>
    <n v="0"/>
    <n v="1"/>
    <n v="0"/>
    <n v="1.6"/>
    <n v="1.7575000000000001"/>
    <n v="1.7575000000000001"/>
    <x v="122"/>
  </r>
  <r>
    <x v="1"/>
    <s v="ARI"/>
    <s v="TEN"/>
    <n v="64"/>
    <n v="36"/>
    <s v="(7:33) (Shotgun) 1-K.Murray pass short middle to 4-R.Moore to ARI 45 for 9 yards (26-K.Fulton)."/>
    <s v="pass"/>
    <n v="0"/>
    <n v="1"/>
    <n v="0"/>
    <n v="0"/>
    <s v="R.Moore"/>
    <n v="-2"/>
    <n v="-2"/>
    <n v="0"/>
    <n v="1"/>
    <n v="0"/>
    <n v="1.6"/>
    <n v="1.5650000000000002"/>
    <n v="1.5650000000000002"/>
    <x v="125"/>
  </r>
  <r>
    <x v="1"/>
    <s v="LV"/>
    <s v="BAL"/>
    <n v="34"/>
    <n v="66"/>
    <s v="(11:56) (Shotgun) 4-D.Carr pass short middle to 83-D.Waller to BAL 21 for 13 yards (36-C.Clark)."/>
    <s v="pass"/>
    <n v="0"/>
    <n v="1"/>
    <n v="0"/>
    <n v="0"/>
    <s v="D.Waller"/>
    <n v="7"/>
    <n v="7"/>
    <n v="0"/>
    <n v="1"/>
    <n v="0"/>
    <n v="1.6"/>
    <n v="1.7225000000000001"/>
    <n v="1.7225000000000001"/>
    <x v="28"/>
  </r>
  <r>
    <x v="1"/>
    <s v="LV"/>
    <s v="BAL"/>
    <n v="28"/>
    <n v="72"/>
    <s v="(11:00) (Shotgun) 4-D.Carr pass incomplete deep left to 13-H.Renfrow."/>
    <s v="pass"/>
    <n v="0"/>
    <n v="1"/>
    <n v="0"/>
    <n v="0"/>
    <s v="H.Renfrow"/>
    <n v="24"/>
    <n v="24"/>
    <n v="0"/>
    <n v="1"/>
    <n v="0"/>
    <n v="1.6"/>
    <n v="2.02"/>
    <n v="2.02"/>
    <x v="190"/>
  </r>
  <r>
    <x v="1"/>
    <s v="LV"/>
    <s v="BAL"/>
    <n v="28"/>
    <n v="72"/>
    <s v="(10:55) (Shotgun) 4-D.Carr pass incomplete short left to 28-J.Jacobs."/>
    <s v="pass"/>
    <n v="0"/>
    <n v="1"/>
    <n v="0"/>
    <n v="0"/>
    <s v="J.Jacobs"/>
    <n v="6"/>
    <n v="6"/>
    <n v="0"/>
    <n v="1"/>
    <n v="0"/>
    <n v="1.6"/>
    <n v="1.7050000000000001"/>
    <n v="1.7050000000000001"/>
    <x v="191"/>
  </r>
  <r>
    <x v="1"/>
    <s v="BAL"/>
    <s v="LV"/>
    <n v="71"/>
    <n v="29"/>
    <s v="(9:09) (Shotgun) 8-L.Jackson pass short left to 34-T.Williams pushed ob at BAL 31 for 2 yards (24-J.Abram)."/>
    <s v="pass"/>
    <n v="0"/>
    <n v="1"/>
    <n v="0"/>
    <n v="0"/>
    <s v="T.Williams"/>
    <n v="-5"/>
    <n v="-5"/>
    <n v="0"/>
    <n v="1"/>
    <n v="0"/>
    <n v="1.6"/>
    <n v="1.5125000000000002"/>
    <n v="1.5125000000000002"/>
    <x v="192"/>
  </r>
  <r>
    <x v="1"/>
    <s v="BAL"/>
    <s v="LV"/>
    <n v="67"/>
    <n v="33"/>
    <s v="(7:50) (Shotgun) 8-L.Jackson pass short left to 14-S.Watkins to BAL 41 for 8 yards (24-J.Abram) [91-Y.Ngakoue]."/>
    <s v="pass"/>
    <n v="0"/>
    <n v="1"/>
    <n v="0"/>
    <n v="0"/>
    <s v="S.Watkins"/>
    <n v="7"/>
    <n v="7"/>
    <n v="0"/>
    <n v="1"/>
    <n v="0"/>
    <n v="1.6"/>
    <n v="1.7225000000000001"/>
    <n v="1.7225000000000001"/>
    <x v="131"/>
  </r>
  <r>
    <x v="1"/>
    <s v="BAL"/>
    <s v="LV"/>
    <n v="64"/>
    <n v="36"/>
    <s v="(6:50) (Shotgun) 8-L.Jackson pass incomplete short middle to 89-M.Andrews [98-M.Crosby]."/>
    <s v="pass"/>
    <n v="0"/>
    <n v="1"/>
    <n v="0"/>
    <n v="0"/>
    <s v="M.Andrews"/>
    <n v="8"/>
    <n v="8"/>
    <n v="0"/>
    <n v="1"/>
    <n v="0"/>
    <n v="1.6"/>
    <n v="1.74"/>
    <n v="1.74"/>
    <x v="132"/>
  </r>
  <r>
    <x v="1"/>
    <s v="BAL"/>
    <s v="LV"/>
    <n v="65"/>
    <n v="35"/>
    <s v="(4:46) (Shotgun) 8-L.Jackson pass short right to 5-M.Brown to BAL 35 for no gain (29-C.Hayward)."/>
    <s v="pass"/>
    <n v="0"/>
    <n v="1"/>
    <n v="0"/>
    <n v="0"/>
    <s v="M.Brown"/>
    <n v="-2"/>
    <n v="-2"/>
    <n v="0"/>
    <n v="1"/>
    <n v="0"/>
    <n v="1.6"/>
    <n v="1.5650000000000002"/>
    <n v="1.5650000000000002"/>
    <x v="68"/>
  </r>
  <r>
    <x v="1"/>
    <s v="BAL"/>
    <s v="LV"/>
    <n v="65"/>
    <n v="35"/>
    <s v="(4:03) (Shotgun) 8-L.Jackson pass short left to 34-T.Williams to LV 44 for 21 yards (29-C.Hayward)."/>
    <s v="pass"/>
    <n v="0"/>
    <n v="1"/>
    <n v="0"/>
    <n v="0"/>
    <s v="T.Williams"/>
    <n v="2"/>
    <n v="2"/>
    <n v="0"/>
    <n v="1"/>
    <n v="0"/>
    <n v="1.6"/>
    <n v="1.635"/>
    <n v="1.635"/>
    <x v="192"/>
  </r>
  <r>
    <x v="1"/>
    <s v="BAL"/>
    <s v="LV"/>
    <n v="41"/>
    <n v="59"/>
    <s v="(2:39) (Shotgun) 8-L.Jackson pass incomplete short middle to 14-S.Watkins."/>
    <s v="pass"/>
    <n v="0"/>
    <n v="1"/>
    <n v="0"/>
    <n v="0"/>
    <s v="S.Watkins"/>
    <n v="5"/>
    <n v="5"/>
    <n v="0"/>
    <n v="1"/>
    <n v="0"/>
    <n v="1.6"/>
    <n v="1.6875"/>
    <n v="1.6875"/>
    <x v="131"/>
  </r>
  <r>
    <x v="1"/>
    <s v="BAL"/>
    <s v="LV"/>
    <n v="41"/>
    <n v="59"/>
    <s v="(2:35) (Shotgun) 8-L.Jackson pass short right to 89-M.Andrews to LV 35 for 6 yards (27-T.Mullen)."/>
    <s v="pass"/>
    <n v="0"/>
    <n v="1"/>
    <n v="0"/>
    <n v="0"/>
    <s v="M.Andrews"/>
    <n v="6"/>
    <n v="6"/>
    <n v="0"/>
    <n v="1"/>
    <n v="0"/>
    <n v="1.6"/>
    <n v="1.7050000000000001"/>
    <n v="1.7050000000000001"/>
    <x v="132"/>
  </r>
  <r>
    <x v="1"/>
    <s v="LV"/>
    <s v="BAL"/>
    <n v="72"/>
    <n v="28"/>
    <s v="(:31) (Shotgun) 4-D.Carr pass incomplete short right to 83-D.Waller."/>
    <s v="pass"/>
    <n v="0"/>
    <n v="1"/>
    <n v="0"/>
    <n v="0"/>
    <s v="D.Waller"/>
    <n v="13"/>
    <n v="13"/>
    <n v="0"/>
    <n v="1"/>
    <n v="0"/>
    <n v="1.6"/>
    <n v="1.8275000000000001"/>
    <n v="1.8275000000000001"/>
    <x v="28"/>
  </r>
  <r>
    <x v="1"/>
    <s v="LV"/>
    <s v="BAL"/>
    <n v="72"/>
    <n v="28"/>
    <s v="(:25) (Shotgun) 4-D.Carr pass incomplete short middle to 83-D.Waller (44-M.Humphrey) [50-J.Houston]."/>
    <s v="pass"/>
    <n v="0"/>
    <n v="1"/>
    <n v="0"/>
    <n v="0"/>
    <s v="D.Waller"/>
    <n v="12"/>
    <n v="12"/>
    <n v="0"/>
    <n v="1"/>
    <n v="0"/>
    <n v="1.6"/>
    <n v="1.81"/>
    <n v="1.81"/>
    <x v="28"/>
  </r>
  <r>
    <x v="1"/>
    <s v="LV"/>
    <s v="BAL"/>
    <n v="65"/>
    <n v="35"/>
    <s v="(13:25) (Shotgun) 4-D.Carr pass short middle to 28-J.Jacobs to LV 41 for 6 yards (40-M.Harrison)."/>
    <s v="pass"/>
    <n v="0"/>
    <n v="1"/>
    <n v="0"/>
    <n v="0"/>
    <s v="J.Jacobs"/>
    <n v="2"/>
    <n v="2"/>
    <n v="0"/>
    <n v="1"/>
    <n v="0"/>
    <n v="1.6"/>
    <n v="1.635"/>
    <n v="1.635"/>
    <x v="191"/>
  </r>
  <r>
    <x v="1"/>
    <s v="BAL"/>
    <s v="LV"/>
    <n v="68"/>
    <n v="32"/>
    <s v="(11:30) (Shotgun) 8-L.Jackson pass deep left to 5-M.Brown pushed ob at LV 39 for 29 yards (25-T.Moehrig)."/>
    <s v="pass"/>
    <n v="0"/>
    <n v="1"/>
    <n v="0"/>
    <n v="0"/>
    <s v="M.Brown"/>
    <n v="19"/>
    <n v="19"/>
    <n v="0"/>
    <n v="1"/>
    <n v="0"/>
    <n v="1.6"/>
    <n v="1.9325000000000001"/>
    <n v="1.9325000000000001"/>
    <x v="68"/>
  </r>
  <r>
    <x v="1"/>
    <s v="BAL"/>
    <s v="LV"/>
    <n v="43"/>
    <n v="57"/>
    <s v="(10:15) (Shotgun) 8-L.Jackson pass short middle to 14-S.Watkins pushed ob at LV 14 for 29 yards (44-N.Kwiatkoski)."/>
    <s v="pass"/>
    <n v="0"/>
    <n v="1"/>
    <n v="0"/>
    <n v="0"/>
    <s v="S.Watkins"/>
    <n v="9"/>
    <n v="9"/>
    <n v="0"/>
    <n v="1"/>
    <n v="0"/>
    <n v="1.6"/>
    <n v="1.7575000000000001"/>
    <n v="1.7575000000000001"/>
    <x v="131"/>
  </r>
  <r>
    <x v="1"/>
    <s v="BAL"/>
    <s v="LV"/>
    <n v="14"/>
    <n v="86"/>
    <s v="(9:40) (Shotgun) 8-L.Jackson pass incomplete short middle to 84-J.Oliver."/>
    <s v="pass"/>
    <n v="0"/>
    <n v="1"/>
    <n v="0"/>
    <n v="0"/>
    <s v="J.Oliver"/>
    <n v="14"/>
    <n v="14"/>
    <n v="0"/>
    <n v="1"/>
    <n v="0"/>
    <n v="2"/>
    <n v="1.845"/>
    <n v="1.9473000000000003"/>
    <x v="193"/>
  </r>
  <r>
    <x v="1"/>
    <s v="BAL"/>
    <s v="LV"/>
    <n v="10"/>
    <n v="90"/>
    <s v="(9:01) (Shotgun) 8-L.Jackson pass short right to 5-M.Brown for 10 yards, TOUCHDOWN."/>
    <s v="pass"/>
    <n v="0"/>
    <n v="1"/>
    <n v="0"/>
    <n v="0"/>
    <s v="M.Brown"/>
    <n v="10"/>
    <n v="10"/>
    <n v="0"/>
    <n v="1"/>
    <n v="0"/>
    <n v="2.2000000000000002"/>
    <n v="1.7750000000000001"/>
    <n v="2.0555000000000003"/>
    <x v="68"/>
  </r>
  <r>
    <x v="1"/>
    <s v="LV"/>
    <s v="BAL"/>
    <n v="70"/>
    <n v="30"/>
    <s v="(8:15) (Shotgun) 4-D.Carr pass short left to 23-K.Drake pushed ob at LV 36 for 6 yards (40-M.Harrison)."/>
    <s v="pass"/>
    <n v="0"/>
    <n v="1"/>
    <n v="0"/>
    <n v="0"/>
    <s v="K.Drake"/>
    <n v="2"/>
    <n v="2"/>
    <n v="0"/>
    <n v="1"/>
    <n v="0"/>
    <n v="1.6"/>
    <n v="1.635"/>
    <n v="1.635"/>
    <x v="4"/>
  </r>
  <r>
    <x v="1"/>
    <s v="LV"/>
    <s v="BAL"/>
    <n v="64"/>
    <n v="36"/>
    <s v="(7:44) (Shotgun) 4-D.Carr pass short middle to 13-H.Renfrow to LV 48 for 12 yards (25-T.Young)."/>
    <s v="pass"/>
    <n v="0"/>
    <n v="1"/>
    <n v="0"/>
    <n v="0"/>
    <s v="H.Renfrow"/>
    <n v="8"/>
    <n v="8"/>
    <n v="0"/>
    <n v="1"/>
    <n v="0"/>
    <n v="1.6"/>
    <n v="1.74"/>
    <n v="1.74"/>
    <x v="190"/>
  </r>
  <r>
    <x v="1"/>
    <s v="LV"/>
    <s v="BAL"/>
    <n v="52"/>
    <n v="48"/>
    <s v="(7:08) (No Huddle, Shotgun) 4-D.Carr pass short left to 83-D.Waller to BAL 43 for 9 yards (23-A.Averett)."/>
    <s v="pass"/>
    <n v="0"/>
    <n v="1"/>
    <n v="0"/>
    <n v="0"/>
    <s v="D.Waller"/>
    <n v="-3"/>
    <n v="-3"/>
    <n v="0"/>
    <n v="1"/>
    <n v="0"/>
    <n v="1.6"/>
    <n v="1.5475000000000001"/>
    <n v="1.5475000000000001"/>
    <x v="28"/>
  </r>
  <r>
    <x v="1"/>
    <s v="LV"/>
    <s v="BAL"/>
    <n v="43"/>
    <n v="57"/>
    <s v="(5:46) (Shotgun) 4-D.Carr pass deep middle to 83-D.Waller to BAL 19 for 24 yards (32-D.Elliott; 36-C.Clark)."/>
    <s v="pass"/>
    <n v="0"/>
    <n v="1"/>
    <n v="0"/>
    <n v="0"/>
    <s v="D.Waller"/>
    <n v="18"/>
    <n v="18"/>
    <n v="0"/>
    <n v="1"/>
    <n v="0"/>
    <n v="1.6"/>
    <n v="1.915"/>
    <n v="1.915"/>
    <x v="28"/>
  </r>
  <r>
    <x v="1"/>
    <s v="LV"/>
    <s v="BAL"/>
    <n v="19"/>
    <n v="81"/>
    <s v="(5:00) (Shotgun) 4-D.Carr pass incomplete short left to 11-H.Ruggs."/>
    <s v="pass"/>
    <n v="0"/>
    <n v="1"/>
    <n v="0"/>
    <n v="0"/>
    <s v="H.Ruggs"/>
    <n v="3"/>
    <n v="3"/>
    <n v="0"/>
    <n v="1"/>
    <n v="0"/>
    <n v="2"/>
    <n v="1.6525000000000001"/>
    <n v="1.88185"/>
    <x v="111"/>
  </r>
  <r>
    <x v="1"/>
    <s v="LV"/>
    <s v="BAL"/>
    <n v="19"/>
    <n v="81"/>
    <s v="(4:55) (Shotgun) 4-D.Carr pass short right to 83-D.Waller to BAL 11 for 8 yards (49-C.Board)."/>
    <s v="pass"/>
    <n v="0"/>
    <n v="1"/>
    <n v="0"/>
    <n v="0"/>
    <s v="D.Waller"/>
    <n v="6"/>
    <n v="6"/>
    <n v="0"/>
    <n v="1"/>
    <n v="0"/>
    <n v="2"/>
    <n v="1.7050000000000001"/>
    <n v="1.8997000000000002"/>
    <x v="28"/>
  </r>
  <r>
    <x v="1"/>
    <s v="BAL"/>
    <s v="LV"/>
    <n v="74"/>
    <n v="26"/>
    <s v="(3:32) (Shotgun) 8-L.Jackson pass short right to 5-M.Brown ran ob at BAL 39 for 13 yards (52-D.Perryman)."/>
    <s v="pass"/>
    <n v="0"/>
    <n v="1"/>
    <n v="0"/>
    <n v="0"/>
    <s v="M.Brown"/>
    <n v="4"/>
    <n v="4"/>
    <n v="0"/>
    <n v="1"/>
    <n v="0"/>
    <n v="1.6"/>
    <n v="1.6700000000000002"/>
    <n v="1.6700000000000002"/>
    <x v="68"/>
  </r>
  <r>
    <x v="1"/>
    <s v="BAL"/>
    <s v="LV"/>
    <n v="42"/>
    <n v="58"/>
    <s v="(2:00) (Shotgun) 8-L.Jackson pass short middle to 89-M.Andrews to LV 38 for 4 yards (52-D.Perryman) [98-M.Crosby]."/>
    <s v="pass"/>
    <n v="0"/>
    <n v="1"/>
    <n v="0"/>
    <n v="0"/>
    <s v="M.Andrews"/>
    <n v="4"/>
    <n v="4"/>
    <n v="0"/>
    <n v="1"/>
    <n v="0"/>
    <n v="1.6"/>
    <n v="1.6700000000000002"/>
    <n v="1.6700000000000002"/>
    <x v="132"/>
  </r>
  <r>
    <x v="1"/>
    <s v="LV"/>
    <s v="BAL"/>
    <n v="64"/>
    <n v="36"/>
    <s v="(1:12) (Shotgun) 4-D.Carr pass incomplete deep right to 83-D.Waller."/>
    <s v="pass"/>
    <n v="0"/>
    <n v="1"/>
    <n v="0"/>
    <n v="0"/>
    <s v="D.Waller"/>
    <n v="19"/>
    <n v="19"/>
    <n v="0"/>
    <n v="1"/>
    <n v="0"/>
    <n v="1.6"/>
    <n v="1.9325000000000001"/>
    <n v="1.9325000000000001"/>
    <x v="28"/>
  </r>
  <r>
    <x v="1"/>
    <s v="LV"/>
    <s v="BAL"/>
    <n v="64"/>
    <n v="36"/>
    <s v="(1:07) (Shotgun) 4-D.Carr pass short middle to 7-Z.Jones to BAL 49 for 15 yards (23-A.Averett)."/>
    <s v="pass"/>
    <n v="0"/>
    <n v="1"/>
    <n v="0"/>
    <n v="0"/>
    <s v="Z.Jones"/>
    <n v="15"/>
    <n v="15"/>
    <n v="0"/>
    <n v="1"/>
    <n v="0"/>
    <n v="1.6"/>
    <n v="1.8625"/>
    <n v="1.8625"/>
    <x v="194"/>
  </r>
  <r>
    <x v="1"/>
    <s v="LV"/>
    <s v="BAL"/>
    <n v="49"/>
    <n v="51"/>
    <s v="(:44) (No Huddle, Shotgun) 4-D.Carr pass incomplete short right to 13-H.Renfrow."/>
    <s v="pass"/>
    <n v="0"/>
    <n v="1"/>
    <n v="0"/>
    <n v="0"/>
    <s v="H.Renfrow"/>
    <n v="7"/>
    <n v="7"/>
    <n v="0"/>
    <n v="1"/>
    <n v="0"/>
    <n v="1.6"/>
    <n v="1.7225000000000001"/>
    <n v="1.7225000000000001"/>
    <x v="190"/>
  </r>
  <r>
    <x v="1"/>
    <s v="LV"/>
    <s v="BAL"/>
    <n v="49"/>
    <n v="51"/>
    <s v="(:39) (Shotgun) 4-D.Carr pass incomplete deep left to 11-H.Ruggs."/>
    <s v="pass"/>
    <n v="0"/>
    <n v="1"/>
    <n v="0"/>
    <n v="0"/>
    <s v="H.Ruggs"/>
    <n v="40"/>
    <n v="40"/>
    <n v="0"/>
    <n v="1"/>
    <n v="0"/>
    <n v="1.6"/>
    <n v="2.2999999999999998"/>
    <n v="2.2999999999999998"/>
    <x v="111"/>
  </r>
  <r>
    <x v="1"/>
    <s v="LV"/>
    <s v="BAL"/>
    <n v="49"/>
    <n v="51"/>
    <s v="(:33) (Shotgun) 4-D.Carr pass short left to 13-H.Renfrow to BAL 36 for 13 yards (25-T.Young; 44-M.Humphrey)."/>
    <s v="pass"/>
    <n v="0"/>
    <n v="1"/>
    <n v="0"/>
    <n v="0"/>
    <s v="H.Renfrow"/>
    <n v="4"/>
    <n v="4"/>
    <n v="0"/>
    <n v="1"/>
    <n v="0"/>
    <n v="1.6"/>
    <n v="1.6700000000000002"/>
    <n v="1.6700000000000002"/>
    <x v="190"/>
  </r>
  <r>
    <x v="1"/>
    <s v="LV"/>
    <s v="BAL"/>
    <n v="36"/>
    <n v="64"/>
    <s v="(:27) (Shotgun) 4-D.Carr pass short left to 13-H.Renfrow ran ob at BAL 29 for 7 yards (25-T.Young)."/>
    <s v="pass"/>
    <n v="0"/>
    <n v="1"/>
    <n v="0"/>
    <n v="0"/>
    <s v="H.Renfrow"/>
    <n v="4"/>
    <n v="4"/>
    <n v="0"/>
    <n v="1"/>
    <n v="0"/>
    <n v="1.6"/>
    <n v="1.6700000000000002"/>
    <n v="1.6700000000000002"/>
    <x v="190"/>
  </r>
  <r>
    <x v="1"/>
    <s v="LV"/>
    <s v="BAL"/>
    <n v="29"/>
    <n v="71"/>
    <s v="(:22) (Shotgun) 4-D.Carr pass incomplete deep right to 89-B.Edwards."/>
    <s v="pass"/>
    <n v="0"/>
    <n v="1"/>
    <n v="0"/>
    <n v="0"/>
    <s v="B.Edwards"/>
    <n v="28"/>
    <n v="28"/>
    <n v="0"/>
    <n v="1"/>
    <n v="0"/>
    <n v="1.6"/>
    <n v="2.09"/>
    <n v="2.09"/>
    <x v="110"/>
  </r>
  <r>
    <x v="1"/>
    <s v="BAL"/>
    <s v="LV"/>
    <n v="65"/>
    <n v="35"/>
    <s v="(14:20) (Shotgun) 8-L.Jackson pass incomplete deep left to 13-D.Duvernay."/>
    <s v="pass"/>
    <n v="0"/>
    <n v="1"/>
    <n v="0"/>
    <n v="0"/>
    <s v="D.Duvernay"/>
    <n v="35"/>
    <n v="35"/>
    <n v="0"/>
    <n v="1"/>
    <n v="0"/>
    <n v="1.6"/>
    <n v="2.2124999999999999"/>
    <n v="2.2124999999999999"/>
    <x v="130"/>
  </r>
  <r>
    <x v="1"/>
    <s v="BAL"/>
    <s v="LV"/>
    <n v="56"/>
    <n v="44"/>
    <s v="(13:27) (Shotgun) 8-L.Jackson pass incomplete short middle to 14-S.Watkins."/>
    <s v="pass"/>
    <n v="0"/>
    <n v="1"/>
    <n v="0"/>
    <n v="0"/>
    <s v="S.Watkins"/>
    <n v="5"/>
    <n v="5"/>
    <n v="0"/>
    <n v="1"/>
    <n v="0"/>
    <n v="1.6"/>
    <n v="1.6875"/>
    <n v="1.6875"/>
    <x v="131"/>
  </r>
  <r>
    <x v="1"/>
    <s v="BAL"/>
    <s v="LV"/>
    <n v="56"/>
    <n v="44"/>
    <s v="(13:23) (Shotgun) 8-L.Jackson pass incomplete short middle to 14-S.Watkins (91-Y.Ngakoue)."/>
    <s v="pass"/>
    <n v="0"/>
    <n v="1"/>
    <n v="0"/>
    <n v="0"/>
    <s v="S.Watkins"/>
    <n v="11"/>
    <n v="11"/>
    <n v="0"/>
    <n v="1"/>
    <n v="0"/>
    <n v="1.6"/>
    <n v="1.7925"/>
    <n v="1.7925"/>
    <x v="131"/>
  </r>
  <r>
    <x v="1"/>
    <s v="BAL"/>
    <s v="LV"/>
    <n v="38"/>
    <n v="62"/>
    <s v="(10:48) (Shotgun) 8-L.Jackson pass incomplete short right to 42-P.Ricard."/>
    <s v="pass"/>
    <n v="0"/>
    <n v="1"/>
    <n v="0"/>
    <n v="0"/>
    <s v="P.Ricard"/>
    <n v="1"/>
    <n v="1"/>
    <n v="0"/>
    <n v="1"/>
    <n v="0"/>
    <n v="1.6"/>
    <n v="1.6175000000000002"/>
    <n v="1.6175000000000002"/>
    <x v="195"/>
  </r>
  <r>
    <x v="1"/>
    <s v="BAL"/>
    <s v="LV"/>
    <n v="22"/>
    <n v="78"/>
    <s v="(8:33) (Shotgun) 8-L.Jackson pass incomplete short right to 34-T.Williams."/>
    <s v="pass"/>
    <n v="0"/>
    <n v="1"/>
    <n v="0"/>
    <n v="0"/>
    <s v="T.Williams"/>
    <n v="2"/>
    <n v="2"/>
    <n v="0"/>
    <n v="1"/>
    <n v="0"/>
    <n v="1.8"/>
    <n v="1.635"/>
    <n v="1.7439000000000002"/>
    <x v="192"/>
  </r>
  <r>
    <x v="1"/>
    <s v="LV"/>
    <s v="BAL"/>
    <n v="50"/>
    <n v="50"/>
    <s v="(6:33) (Shotgun) 4-D.Carr pass short left to 23-K.Drake pushed ob at BAL 38 for 12 yards (6-P.Queen). BAL-44-M.Humphrey was injured during the play. His return is Questionable."/>
    <s v="pass"/>
    <n v="0"/>
    <n v="1"/>
    <n v="0"/>
    <n v="0"/>
    <s v="K.Drake"/>
    <n v="0"/>
    <n v="0"/>
    <n v="0"/>
    <n v="1"/>
    <n v="0"/>
    <n v="1.6"/>
    <n v="1.6"/>
    <n v="1.6"/>
    <x v="4"/>
  </r>
  <r>
    <x v="1"/>
    <s v="LV"/>
    <s v="BAL"/>
    <n v="38"/>
    <n v="62"/>
    <s v="(6:02) (Shotgun) 4-D.Carr pass short middle to 83-D.Waller to BAL 22 for 16 yards (23-A.Averett)."/>
    <s v="pass"/>
    <n v="0"/>
    <n v="1"/>
    <n v="0"/>
    <n v="0"/>
    <s v="D.Waller"/>
    <n v="13"/>
    <n v="13"/>
    <n v="0"/>
    <n v="1"/>
    <n v="0"/>
    <n v="1.6"/>
    <n v="1.8275000000000001"/>
    <n v="1.8275000000000001"/>
    <x v="28"/>
  </r>
  <r>
    <x v="1"/>
    <s v="LV"/>
    <s v="BAL"/>
    <n v="22"/>
    <n v="78"/>
    <s v="(5:18) (Shotgun) 4-D.Carr pass short left to 83-D.Waller to BAL 20 for 2 yards (32-D.Elliott)."/>
    <s v="pass"/>
    <n v="0"/>
    <n v="1"/>
    <n v="0"/>
    <n v="0"/>
    <s v="D.Waller"/>
    <n v="1"/>
    <n v="1"/>
    <n v="0"/>
    <n v="1"/>
    <n v="0"/>
    <n v="1.8"/>
    <n v="1.6175000000000002"/>
    <n v="1.7379500000000001"/>
    <x v="28"/>
  </r>
  <r>
    <x v="1"/>
    <s v="LV"/>
    <s v="BAL"/>
    <n v="20"/>
    <n v="80"/>
    <s v="(4:33) (Shotgun) 4-D.Carr pass short right to 45-A.Ingold pushed ob at BAL 17 for 3 yards (54-T.Bowser)."/>
    <s v="pass"/>
    <n v="0"/>
    <n v="1"/>
    <n v="0"/>
    <n v="0"/>
    <s v="A.Ingold"/>
    <n v="1"/>
    <n v="1"/>
    <n v="0"/>
    <n v="1"/>
    <n v="0"/>
    <n v="1.8"/>
    <n v="1.6175000000000002"/>
    <n v="1.7379500000000001"/>
    <x v="129"/>
  </r>
  <r>
    <x v="1"/>
    <s v="LV"/>
    <s v="BAL"/>
    <n v="17"/>
    <n v="83"/>
    <s v="(4:02) (Shotgun) 4-D.Carr pass short right to 13-H.Renfrow to BAL 13 for 4 yards (44-M.Humphrey)."/>
    <s v="pass"/>
    <n v="0"/>
    <n v="1"/>
    <n v="0"/>
    <n v="0"/>
    <s v="H.Renfrow"/>
    <n v="3"/>
    <n v="3"/>
    <n v="0"/>
    <n v="1"/>
    <n v="0"/>
    <n v="2"/>
    <n v="1.6525000000000001"/>
    <n v="1.88185"/>
    <x v="190"/>
  </r>
  <r>
    <x v="1"/>
    <s v="BAL"/>
    <s v="LV"/>
    <n v="72"/>
    <n v="28"/>
    <s v="(2:38) (Shotgun) 8-L.Jackson pass short left to 34-T.Williams to BAL 34 for 6 yards (42-C.Littleton; 24-J.Abram)."/>
    <s v="pass"/>
    <n v="0"/>
    <n v="1"/>
    <n v="0"/>
    <n v="0"/>
    <s v="T.Williams"/>
    <n v="1"/>
    <n v="1"/>
    <n v="0"/>
    <n v="1"/>
    <n v="0"/>
    <n v="1.6"/>
    <n v="1.6175000000000002"/>
    <n v="1.6175000000000002"/>
    <x v="192"/>
  </r>
  <r>
    <x v="1"/>
    <s v="BAL"/>
    <s v="LV"/>
    <n v="73"/>
    <n v="27"/>
    <s v="(1:25) (Shotgun) 8-L.Jackson pass short middle to 5-M.Brown to BAL 31 for 4 yards (44-N.Kwiatkoski)."/>
    <s v="pass"/>
    <n v="0"/>
    <n v="1"/>
    <n v="0"/>
    <n v="0"/>
    <s v="M.Brown"/>
    <n v="4"/>
    <n v="4"/>
    <n v="0"/>
    <n v="1"/>
    <n v="0"/>
    <n v="1.6"/>
    <n v="1.6700000000000002"/>
    <n v="1.6700000000000002"/>
    <x v="68"/>
  </r>
  <r>
    <x v="1"/>
    <s v="LV"/>
    <s v="BAL"/>
    <n v="59"/>
    <n v="41"/>
    <s v="(14:49) (Shotgun) 4-D.Carr pass incomplete deep left to 11-H.Ruggs."/>
    <s v="pass"/>
    <n v="0"/>
    <n v="1"/>
    <n v="0"/>
    <n v="0"/>
    <s v="H.Ruggs"/>
    <n v="18"/>
    <n v="18"/>
    <n v="0"/>
    <n v="1"/>
    <n v="0"/>
    <n v="1.6"/>
    <n v="1.915"/>
    <n v="1.915"/>
    <x v="111"/>
  </r>
  <r>
    <x v="1"/>
    <s v="LV"/>
    <s v="BAL"/>
    <n v="41"/>
    <n v="59"/>
    <s v="(11:54) (Shotgun) 4-D.Carr pass short right to 83-D.Waller to BAL 37 for 4 yards (6-P.Queen)."/>
    <s v="pass"/>
    <n v="0"/>
    <n v="1"/>
    <n v="0"/>
    <n v="0"/>
    <s v="D.Waller"/>
    <n v="1"/>
    <n v="1"/>
    <n v="0"/>
    <n v="1"/>
    <n v="0"/>
    <n v="1.6"/>
    <n v="1.6175000000000002"/>
    <n v="1.6175000000000002"/>
    <x v="28"/>
  </r>
  <r>
    <x v="1"/>
    <s v="LV"/>
    <s v="BAL"/>
    <n v="37"/>
    <n v="63"/>
    <s v="(11:17) 4-D.Carr pass short right to 45-A.Ingold to BAL 32 for 5 yards (44-M.Humphrey)."/>
    <s v="pass"/>
    <n v="0"/>
    <n v="1"/>
    <n v="0"/>
    <n v="0"/>
    <s v="A.Ingold"/>
    <n v="3"/>
    <n v="3"/>
    <n v="0"/>
    <n v="1"/>
    <n v="0"/>
    <n v="1.6"/>
    <n v="1.6525000000000001"/>
    <n v="1.6525000000000001"/>
    <x v="129"/>
  </r>
  <r>
    <x v="1"/>
    <s v="LV"/>
    <s v="BAL"/>
    <n v="31"/>
    <n v="69"/>
    <s v="(10:05) (Shotgun) 4-D.Carr pass short middle to 23-K.Drake to BAL 15 for 16 yards (44-M.Humphrey; 49-C.Board)."/>
    <s v="pass"/>
    <n v="0"/>
    <n v="1"/>
    <n v="0"/>
    <n v="0"/>
    <s v="K.Drake"/>
    <n v="6"/>
    <n v="6"/>
    <n v="0"/>
    <n v="1"/>
    <n v="0"/>
    <n v="1.6"/>
    <n v="1.7050000000000001"/>
    <n v="1.7050000000000001"/>
    <x v="4"/>
  </r>
  <r>
    <x v="1"/>
    <s v="BAL"/>
    <s v="LV"/>
    <n v="73"/>
    <n v="27"/>
    <s v="(8:35) (Shotgun) 8-L.Jackson pass short middle to 42-P.Ricard to BAL 33 for 6 yards (24-J.Abram; 52-D.Perryman)."/>
    <s v="pass"/>
    <n v="0"/>
    <n v="1"/>
    <n v="0"/>
    <n v="0"/>
    <s v="P.Ricard"/>
    <n v="4"/>
    <n v="4"/>
    <n v="0"/>
    <n v="1"/>
    <n v="0"/>
    <n v="1.6"/>
    <n v="1.6700000000000002"/>
    <n v="1.6700000000000002"/>
    <x v="195"/>
  </r>
  <r>
    <x v="1"/>
    <s v="BAL"/>
    <s v="LV"/>
    <n v="57"/>
    <n v="43"/>
    <s v="(6:31) (Shotgun) 8-L.Jackson pass deep right to 14-S.Watkins to LV 8 for 49 yards (25-T.Moehrig). LV-93-G.McCoy was injured during the play. His return is Questionable."/>
    <s v="pass"/>
    <n v="0"/>
    <n v="1"/>
    <n v="0"/>
    <n v="0"/>
    <s v="S.Watkins"/>
    <n v="42"/>
    <n v="42"/>
    <n v="0"/>
    <n v="1"/>
    <n v="0"/>
    <n v="1.6"/>
    <n v="2.335"/>
    <n v="2.335"/>
    <x v="131"/>
  </r>
  <r>
    <x v="1"/>
    <s v="LV"/>
    <s v="BAL"/>
    <n v="63"/>
    <n v="37"/>
    <s v="(5:05) (Shotgun) 4-D.Carr pass short left to 13-H.Renfrow pushed ob at LV 44 for 7 yards (44-M.Humphrey)."/>
    <s v="pass"/>
    <n v="0"/>
    <n v="1"/>
    <n v="0"/>
    <n v="0"/>
    <s v="H.Renfrow"/>
    <n v="7"/>
    <n v="7"/>
    <n v="0"/>
    <n v="1"/>
    <n v="0"/>
    <n v="1.6"/>
    <n v="1.7225000000000001"/>
    <n v="1.7225000000000001"/>
    <x v="190"/>
  </r>
  <r>
    <x v="1"/>
    <s v="LV"/>
    <s v="BAL"/>
    <n v="56"/>
    <n v="44"/>
    <s v="(4:59) (Shotgun) 4-D.Carr pass short left to 11-H.Ruggs to BAL 47 for 9 yards (44-M.Humphrey)."/>
    <s v="pass"/>
    <n v="0"/>
    <n v="1"/>
    <n v="0"/>
    <n v="0"/>
    <s v="H.Ruggs"/>
    <n v="8"/>
    <n v="8"/>
    <n v="0"/>
    <n v="1"/>
    <n v="0"/>
    <n v="1.6"/>
    <n v="1.74"/>
    <n v="1.74"/>
    <x v="111"/>
  </r>
  <r>
    <x v="1"/>
    <s v="LV"/>
    <s v="BAL"/>
    <n v="47"/>
    <n v="53"/>
    <s v="(4:15) (Shotgun) 4-D.Carr pass incomplete short middle to 83-D.Waller [93-C.Campbell]."/>
    <s v="pass"/>
    <n v="0"/>
    <n v="1"/>
    <n v="0"/>
    <n v="0"/>
    <s v="D.Waller"/>
    <n v="6"/>
    <n v="6"/>
    <n v="0"/>
    <n v="1"/>
    <n v="0"/>
    <n v="1.6"/>
    <n v="1.7050000000000001"/>
    <n v="1.7050000000000001"/>
    <x v="28"/>
  </r>
  <r>
    <x v="1"/>
    <s v="LV"/>
    <s v="BAL"/>
    <n v="47"/>
    <n v="53"/>
    <s v="(4:06) (Shotgun) 4-D.Carr pass deep right to 11-H.Ruggs pushed ob at BAL 10 for 37 yards (21-B.Stephens)."/>
    <s v="pass"/>
    <n v="0"/>
    <n v="1"/>
    <n v="0"/>
    <n v="0"/>
    <s v="H.Ruggs"/>
    <n v="30"/>
    <n v="30"/>
    <n v="0"/>
    <n v="1"/>
    <n v="0"/>
    <n v="1.6"/>
    <n v="2.125"/>
    <n v="2.125"/>
    <x v="111"/>
  </r>
  <r>
    <x v="1"/>
    <s v="LV"/>
    <s v="BAL"/>
    <n v="20"/>
    <n v="80"/>
    <s v="(3:53) (Shotgun) 4-D.Carr pass short right to 83-D.Waller pushed ob at BAL 10 for 10 yards (30-C.Westry)."/>
    <s v="pass"/>
    <n v="0"/>
    <n v="1"/>
    <n v="0"/>
    <n v="0"/>
    <s v="D.Waller"/>
    <n v="8"/>
    <n v="8"/>
    <n v="0"/>
    <n v="1"/>
    <n v="0"/>
    <n v="1.8"/>
    <n v="1.74"/>
    <n v="1.7796000000000003"/>
    <x v="28"/>
  </r>
  <r>
    <x v="1"/>
    <s v="LV"/>
    <s v="BAL"/>
    <n v="10"/>
    <n v="90"/>
    <s v="(3:50) (Shotgun) 4-D.Carr pass short right to 83-D.Waller for 10 yards, TOUCHDOWN."/>
    <s v="pass"/>
    <n v="0"/>
    <n v="1"/>
    <n v="0"/>
    <n v="0"/>
    <s v="D.Waller"/>
    <n v="6"/>
    <n v="6"/>
    <n v="0"/>
    <n v="1"/>
    <n v="0"/>
    <n v="2.2000000000000002"/>
    <n v="1.7050000000000001"/>
    <n v="2.0317000000000003"/>
    <x v="28"/>
  </r>
  <r>
    <x v="1"/>
    <s v="BAL"/>
    <s v="LV"/>
    <n v="74"/>
    <n v="26"/>
    <s v="(3:06) (Shotgun) 8-L.Jackson pass short middle to 42-P.Ricard to BAL 35 for 9 yards (34-K.Wright; 52-D.Perryman)."/>
    <s v="pass"/>
    <n v="0"/>
    <n v="1"/>
    <n v="0"/>
    <n v="0"/>
    <s v="P.Ricard"/>
    <n v="5"/>
    <n v="5"/>
    <n v="0"/>
    <n v="1"/>
    <n v="0"/>
    <n v="1.6"/>
    <n v="1.6875"/>
    <n v="1.6875"/>
    <x v="195"/>
  </r>
  <r>
    <x v="1"/>
    <s v="LV"/>
    <s v="BAL"/>
    <n v="55"/>
    <n v="45"/>
    <s v="(:22) (Shotgun) 4-D.Carr pass deep middle to 89-B.Edwards to BAL 37 for 18 yards (44-M.Humphrey)."/>
    <s v="pass"/>
    <n v="0"/>
    <n v="1"/>
    <n v="0"/>
    <n v="0"/>
    <s v="B.Edwards"/>
    <n v="18"/>
    <n v="18"/>
    <n v="0"/>
    <n v="1"/>
    <n v="0"/>
    <n v="1.6"/>
    <n v="1.915"/>
    <n v="1.915"/>
    <x v="110"/>
  </r>
  <r>
    <x v="1"/>
    <s v="LV"/>
    <s v="BAL"/>
    <n v="66"/>
    <n v="34"/>
    <s v="(8:44) (Shotgun) 4-D.Carr pass short left to 13-H.Renfrow to BAL 39 for 27 yards (32-D.Elliott)."/>
    <s v="pass"/>
    <n v="0"/>
    <n v="1"/>
    <n v="0"/>
    <n v="0"/>
    <s v="H.Renfrow"/>
    <n v="0"/>
    <n v="0"/>
    <n v="0"/>
    <n v="1"/>
    <n v="0"/>
    <n v="1.6"/>
    <n v="1.6"/>
    <n v="1.6"/>
    <x v="190"/>
  </r>
  <r>
    <x v="1"/>
    <s v="LV"/>
    <s v="BAL"/>
    <n v="33"/>
    <n v="67"/>
    <s v="(7:16) (Shotgun) 4-D.Carr pass deep right to 89-B.Edwards for 33 yards, TOUCHDOWN. The Replay Official reviewed the runner broke the plane ruling, and the play was REVERSED. (Shotgun) 4-D.Carr pass deep right to 89-B.Edwards to BAL 1 for 32 yards (21-B.Stephens)."/>
    <s v="pass"/>
    <n v="0"/>
    <n v="1"/>
    <n v="0"/>
    <n v="0"/>
    <s v="B.Edwards"/>
    <n v="23"/>
    <n v="23"/>
    <n v="0"/>
    <n v="1"/>
    <n v="0"/>
    <n v="1.6"/>
    <n v="2.0024999999999999"/>
    <n v="2.0024999999999999"/>
    <x v="110"/>
  </r>
  <r>
    <x v="1"/>
    <s v="LV"/>
    <s v="BAL"/>
    <n v="5"/>
    <n v="95"/>
    <s v="(6:23) (Shotgun) 4-D.Carr pass incomplete short right to 13-H.Renfrow [49-C.Board]."/>
    <s v="pass"/>
    <n v="0"/>
    <n v="1"/>
    <n v="0"/>
    <n v="0"/>
    <s v="H.Renfrow"/>
    <n v="5"/>
    <n v="5"/>
    <n v="0"/>
    <n v="1"/>
    <n v="0"/>
    <n v="3.2"/>
    <n v="1.6875"/>
    <n v="3.2"/>
    <x v="190"/>
  </r>
  <r>
    <x v="1"/>
    <s v="LV"/>
    <s v="BAL"/>
    <n v="5"/>
    <n v="95"/>
    <s v="(6:19) (Shotgun) 4-D.Carr pass short left intended for 17-W.Snead INTERCEPTED by 23-A.Averett [99-O.Oweh] at BAL -3. Touchback."/>
    <s v="pass"/>
    <n v="0"/>
    <n v="1"/>
    <n v="0"/>
    <n v="0"/>
    <s v="W.Snead"/>
    <n v="5"/>
    <n v="5"/>
    <n v="0"/>
    <n v="1"/>
    <n v="0"/>
    <n v="3.2"/>
    <n v="1.6875"/>
    <n v="3.2"/>
    <x v="196"/>
  </r>
  <r>
    <x v="1"/>
    <s v="BAL"/>
    <s v="LV"/>
    <n v="67"/>
    <n v="33"/>
    <s v="(4:45) (Shotgun) 8-L.Jackson pass incomplete short middle to 89-M.Andrews (24-J.Abram)."/>
    <s v="pass"/>
    <n v="0"/>
    <n v="1"/>
    <n v="0"/>
    <n v="0"/>
    <s v="M.Andrews"/>
    <n v="11"/>
    <n v="11"/>
    <n v="0"/>
    <n v="1"/>
    <n v="0"/>
    <n v="1.6"/>
    <n v="1.7925"/>
    <n v="1.7925"/>
    <x v="132"/>
  </r>
  <r>
    <x v="1"/>
    <s v="LV"/>
    <s v="BAL"/>
    <n v="31"/>
    <n v="69"/>
    <s v="(3:44) (Shotgun) 4-D.Carr pass deep right to 7-Z.Jones for 31 yards, TOUCHDOWN."/>
    <s v="pass"/>
    <n v="0"/>
    <n v="1"/>
    <n v="0"/>
    <n v="0"/>
    <s v="Z.Jones"/>
    <n v="26"/>
    <n v="26"/>
    <n v="0"/>
    <n v="1"/>
    <n v="0"/>
    <n v="1.6"/>
    <n v="2.0550000000000002"/>
    <n v="2.0550000000000002"/>
    <x v="194"/>
  </r>
  <r>
    <x v="1"/>
    <s v="CHI"/>
    <s v="LA"/>
    <n v="57"/>
    <n v="43"/>
    <s v="(14:50) (Shotgun) 14-A.Dalton pass short right to 11-D.Mooney to CHI 47 for 4 yards (41-K.Young)."/>
    <s v="pass"/>
    <n v="0"/>
    <n v="1"/>
    <n v="0"/>
    <n v="0"/>
    <s v="D.Mooney"/>
    <n v="4"/>
    <n v="4"/>
    <n v="0"/>
    <n v="1"/>
    <n v="0"/>
    <n v="1.6"/>
    <n v="1.6700000000000002"/>
    <n v="1.6700000000000002"/>
    <x v="69"/>
  </r>
  <r>
    <x v="1"/>
    <s v="CHI"/>
    <s v="LA"/>
    <n v="12"/>
    <n v="88"/>
    <s v="(13:07) (Shotgun) 1-J.Fields pass short right to 84-M.Goodwin to LA 3 for 9 yards (5-J.Ramsey)."/>
    <s v="pass"/>
    <n v="0"/>
    <n v="1"/>
    <n v="0"/>
    <n v="0"/>
    <s v="M.Goodwin"/>
    <n v="7"/>
    <n v="7"/>
    <n v="0"/>
    <n v="1"/>
    <n v="0"/>
    <n v="2.2000000000000002"/>
    <n v="1.7225000000000001"/>
    <n v="2.0376500000000002"/>
    <x v="133"/>
  </r>
  <r>
    <x v="1"/>
    <s v="CHI"/>
    <s v="LA"/>
    <n v="8"/>
    <n v="92"/>
    <s v="(12:00) (Shotgun) 14-A.Dalton pass deep left intended for 11-D.Mooney INTERCEPTED by 22-D.Long (41-K.Young) at LA -8. Touchback."/>
    <s v="pass"/>
    <n v="0"/>
    <n v="1"/>
    <n v="0"/>
    <n v="0"/>
    <s v="D.Mooney"/>
    <n v="8"/>
    <n v="8"/>
    <n v="0"/>
    <n v="1"/>
    <n v="0"/>
    <n v="2.7"/>
    <n v="1.74"/>
    <n v="2.3736000000000002"/>
    <x v="69"/>
  </r>
  <r>
    <x v="1"/>
    <s v="LA"/>
    <s v="CHI"/>
    <n v="74"/>
    <n v="26"/>
    <s v="(11:27) (Shotgun) 9-M.Stafford pass short right to 89-T.Higbee to LA 33 for 7 yards (38-Ta.Gipson) [96-A.Hicks]."/>
    <s v="pass"/>
    <n v="0"/>
    <n v="1"/>
    <n v="0"/>
    <n v="0"/>
    <s v="T.Higbee"/>
    <n v="5"/>
    <n v="5"/>
    <n v="0"/>
    <n v="1"/>
    <n v="0"/>
    <n v="1.6"/>
    <n v="1.6875"/>
    <n v="1.6875"/>
    <x v="34"/>
  </r>
  <r>
    <x v="1"/>
    <s v="LA"/>
    <s v="CHI"/>
    <n v="67"/>
    <n v="33"/>
    <s v="(10:48) 9-M.Stafford pass deep right to 12-V.Jefferson for 67 yards, TOUCHDOWN."/>
    <s v="pass"/>
    <n v="0"/>
    <n v="1"/>
    <n v="0"/>
    <n v="0"/>
    <s v="V.Jefferson"/>
    <n v="45"/>
    <n v="45"/>
    <n v="0"/>
    <n v="1"/>
    <n v="0"/>
    <n v="1.6"/>
    <n v="2.3875000000000002"/>
    <n v="2.3875000000000002"/>
    <x v="57"/>
  </r>
  <r>
    <x v="1"/>
    <s v="CHI"/>
    <s v="LA"/>
    <n v="62"/>
    <n v="38"/>
    <s v="(9:51) (Shotgun) 14-A.Dalton pass short right to 12-A.Robinson to CHI 43 for 5 yards (11-D.Williams)."/>
    <s v="pass"/>
    <n v="0"/>
    <n v="1"/>
    <n v="0"/>
    <n v="0"/>
    <s v="A.Robinson"/>
    <n v="5"/>
    <n v="5"/>
    <n v="0"/>
    <n v="1"/>
    <n v="0"/>
    <n v="1.6"/>
    <n v="1.6875"/>
    <n v="1.6875"/>
    <x v="135"/>
  </r>
  <r>
    <x v="1"/>
    <s v="CHI"/>
    <s v="LA"/>
    <n v="57"/>
    <n v="43"/>
    <s v="(9:24) (Shotgun) 14-A.Dalton pass short middle to 85-C.Kmet to LA 47 for 10 yards (24-T.Rapp, 4-J.Fuller)."/>
    <s v="pass"/>
    <n v="0"/>
    <n v="1"/>
    <n v="0"/>
    <n v="0"/>
    <s v="C.Kmet"/>
    <n v="7"/>
    <n v="7"/>
    <n v="0"/>
    <n v="1"/>
    <n v="0"/>
    <n v="1.6"/>
    <n v="1.7225000000000001"/>
    <n v="1.7225000000000001"/>
    <x v="197"/>
  </r>
  <r>
    <x v="1"/>
    <s v="CHI"/>
    <s v="LA"/>
    <n v="47"/>
    <n v="53"/>
    <s v="(8:49) (Shotgun) 14-A.Dalton pass incomplete short left to 12-A.Robinson."/>
    <s v="pass"/>
    <n v="0"/>
    <n v="1"/>
    <n v="0"/>
    <n v="0"/>
    <s v="A.Robinson"/>
    <n v="4"/>
    <n v="4"/>
    <n v="0"/>
    <n v="1"/>
    <n v="0"/>
    <n v="1.6"/>
    <n v="1.6700000000000002"/>
    <n v="1.6700000000000002"/>
    <x v="135"/>
  </r>
  <r>
    <x v="1"/>
    <s v="CHI"/>
    <s v="LA"/>
    <n v="45"/>
    <n v="55"/>
    <s v="(8:05) (Shotgun) 14-A.Dalton pass short right to 8-D.Williams to LA 41 for 4 yards (24-T.Rapp)."/>
    <s v="pass"/>
    <n v="0"/>
    <n v="1"/>
    <n v="0"/>
    <n v="0"/>
    <s v="D.Williams"/>
    <n v="-2"/>
    <n v="-2"/>
    <n v="0"/>
    <n v="1"/>
    <n v="0"/>
    <n v="1.6"/>
    <n v="1.5650000000000002"/>
    <n v="1.5650000000000002"/>
    <x v="134"/>
  </r>
  <r>
    <x v="1"/>
    <s v="CHI"/>
    <s v="LA"/>
    <n v="41"/>
    <n v="59"/>
    <s v="(7:21) (Shotgun) 14-A.Dalton pass incomplete short right to 12-A.Robinson (5-J.Ramsey)."/>
    <s v="pass"/>
    <n v="0"/>
    <n v="1"/>
    <n v="0"/>
    <n v="0"/>
    <s v="A.Robinson"/>
    <n v="5"/>
    <n v="5"/>
    <n v="0"/>
    <n v="1"/>
    <n v="0"/>
    <n v="1.6"/>
    <n v="1.6875"/>
    <n v="1.6875"/>
    <x v="135"/>
  </r>
  <r>
    <x v="1"/>
    <s v="LA"/>
    <s v="CHI"/>
    <n v="59"/>
    <n v="41"/>
    <s v="(7:17) 9-M.Stafford pass short right to 10-C.Kupp to LA 42 for 1 yard (44-A.Ogletree)."/>
    <s v="pass"/>
    <n v="0"/>
    <n v="1"/>
    <n v="0"/>
    <n v="0"/>
    <s v="C.Kupp"/>
    <n v="1"/>
    <n v="1"/>
    <n v="0"/>
    <n v="1"/>
    <n v="0"/>
    <n v="1.6"/>
    <n v="1.6175000000000002"/>
    <n v="1.6175000000000002"/>
    <x v="15"/>
  </r>
  <r>
    <x v="1"/>
    <s v="LA"/>
    <s v="CHI"/>
    <n v="58"/>
    <n v="42"/>
    <s v="(6:52) (No Huddle, Shotgun) 9-M.Stafford pass deep right to 1-D.Jackson to CHI 40 for 18 yards (44-A.Ogletree)."/>
    <s v="pass"/>
    <n v="0"/>
    <n v="1"/>
    <n v="0"/>
    <n v="0"/>
    <s v="D.Jackson"/>
    <n v="18"/>
    <n v="18"/>
    <n v="0"/>
    <n v="1"/>
    <n v="0"/>
    <n v="1.6"/>
    <n v="1.915"/>
    <n v="1.915"/>
    <x v="198"/>
  </r>
  <r>
    <x v="1"/>
    <s v="LA"/>
    <s v="CHI"/>
    <n v="39"/>
    <n v="61"/>
    <s v="(5:30) (Shotgun) 9-M.Stafford pass short left to 10-C.Kupp to CHI 35 for 4 yards (23-M.Christian, 33-Ja.Johnson) [94-R.Quinn]."/>
    <s v="pass"/>
    <n v="0"/>
    <n v="1"/>
    <n v="0"/>
    <n v="0"/>
    <s v="C.Kupp"/>
    <n v="4"/>
    <n v="4"/>
    <n v="0"/>
    <n v="1"/>
    <n v="0"/>
    <n v="1.6"/>
    <n v="1.6700000000000002"/>
    <n v="1.6700000000000002"/>
    <x v="15"/>
  </r>
  <r>
    <x v="1"/>
    <s v="LA"/>
    <s v="CHI"/>
    <n v="35"/>
    <n v="65"/>
    <s v="(4:49) (Shotgun) 9-M.Stafford pass incomplete deep left to 12-V.Jefferson."/>
    <s v="pass"/>
    <n v="0"/>
    <n v="1"/>
    <n v="0"/>
    <n v="0"/>
    <s v="V.Jefferson"/>
    <n v="30"/>
    <n v="30"/>
    <n v="0"/>
    <n v="1"/>
    <n v="0"/>
    <n v="1.6"/>
    <n v="2.125"/>
    <n v="2.125"/>
    <x v="57"/>
  </r>
  <r>
    <x v="1"/>
    <s v="CHI"/>
    <s v="LA"/>
    <n v="46"/>
    <n v="54"/>
    <s v="(2:50) (Shotgun) 14-A.Dalton pass short right to 11-D.Mooney to LA 48 for -2 yards (5-J.Ramsey)."/>
    <s v="pass"/>
    <n v="0"/>
    <n v="1"/>
    <n v="0"/>
    <n v="0"/>
    <s v="D.Mooney"/>
    <n v="-2"/>
    <n v="-2"/>
    <n v="0"/>
    <n v="1"/>
    <n v="0"/>
    <n v="1.6"/>
    <n v="1.5650000000000002"/>
    <n v="1.5650000000000002"/>
    <x v="69"/>
  </r>
  <r>
    <x v="1"/>
    <s v="CHI"/>
    <s v="LA"/>
    <n v="48"/>
    <n v="52"/>
    <s v="(2:08) (Shotgun) 14-A.Dalton pass short left to 10-D.Byrd to LA 38 for 10 yards (22-D.Long)."/>
    <s v="pass"/>
    <n v="0"/>
    <n v="1"/>
    <n v="0"/>
    <n v="0"/>
    <s v="D.Byrd"/>
    <n v="10"/>
    <n v="10"/>
    <n v="0"/>
    <n v="1"/>
    <n v="0"/>
    <n v="1.6"/>
    <n v="1.7750000000000001"/>
    <n v="1.7750000000000001"/>
    <x v="199"/>
  </r>
  <r>
    <x v="1"/>
    <s v="LA"/>
    <s v="CHI"/>
    <n v="58"/>
    <n v="42"/>
    <s v="(1:14) 9-M.Stafford pass short left to 89-T.Higbee to CHI 41 for 17 yards (58-R.Smith)."/>
    <s v="pass"/>
    <n v="0"/>
    <n v="1"/>
    <n v="0"/>
    <n v="0"/>
    <s v="T.Higbee"/>
    <n v="-4"/>
    <n v="-4"/>
    <n v="0"/>
    <n v="1"/>
    <n v="0"/>
    <n v="1.6"/>
    <n v="1.53"/>
    <n v="1.53"/>
    <x v="34"/>
  </r>
  <r>
    <x v="1"/>
    <s v="LA"/>
    <s v="CHI"/>
    <n v="32"/>
    <n v="68"/>
    <s v="(13:56) 9-M.Stafford pass short right to 12-V.Jefferson pushed ob at CHI 19 for 13 yards (33-Ja.Johnson)."/>
    <s v="pass"/>
    <n v="0"/>
    <n v="1"/>
    <n v="0"/>
    <n v="0"/>
    <s v="V.Jefferson"/>
    <n v="12"/>
    <n v="12"/>
    <n v="0"/>
    <n v="1"/>
    <n v="0"/>
    <n v="1.6"/>
    <n v="1.81"/>
    <n v="1.81"/>
    <x v="57"/>
  </r>
  <r>
    <x v="1"/>
    <s v="LA"/>
    <s v="CHI"/>
    <n v="19"/>
    <n v="81"/>
    <s v="(13:16) 9-M.Stafford pass short middle to 27-D.Henderson to CHI 2 for 17 yards (58-R.Smith; 22-K.Vildor)."/>
    <s v="pass"/>
    <n v="0"/>
    <n v="1"/>
    <n v="0"/>
    <n v="0"/>
    <s v="D.Henderson"/>
    <n v="3"/>
    <n v="3"/>
    <n v="0"/>
    <n v="1"/>
    <n v="0"/>
    <n v="2"/>
    <n v="1.6525000000000001"/>
    <n v="1.88185"/>
    <x v="200"/>
  </r>
  <r>
    <x v="1"/>
    <s v="LA"/>
    <s v="CHI"/>
    <n v="4"/>
    <n v="96"/>
    <s v="(11:51) (Shotgun) 9-M.Stafford pass incomplete short right to 10-C.Kupp."/>
    <s v="pass"/>
    <n v="0"/>
    <n v="1"/>
    <n v="0"/>
    <n v="0"/>
    <s v="C.Kupp"/>
    <n v="4"/>
    <n v="4"/>
    <n v="0"/>
    <n v="1"/>
    <n v="0"/>
    <n v="3.2"/>
    <n v="1.6700000000000002"/>
    <n v="3.2"/>
    <x v="15"/>
  </r>
  <r>
    <x v="1"/>
    <s v="LA"/>
    <s v="CHI"/>
    <n v="4"/>
    <n v="96"/>
    <s v="(11:46) (Shotgun) 9-M.Stafford pass incomplete short left to 2-R.Woods."/>
    <s v="pass"/>
    <n v="0"/>
    <n v="1"/>
    <n v="0"/>
    <n v="0"/>
    <s v="R.Woods"/>
    <n v="4"/>
    <n v="4"/>
    <n v="0"/>
    <n v="1"/>
    <n v="0"/>
    <n v="3.2"/>
    <n v="1.6700000000000002"/>
    <n v="3.2"/>
    <x v="1"/>
  </r>
  <r>
    <x v="1"/>
    <s v="CHI"/>
    <s v="LA"/>
    <n v="74"/>
    <n v="26"/>
    <s v="(10:59) (Shotgun) 14-A.Dalton pass short left to 11-D.Mooney to CHI 35 for 9 yards (5-J.Ramsey)."/>
    <s v="pass"/>
    <n v="0"/>
    <n v="1"/>
    <n v="0"/>
    <n v="0"/>
    <s v="D.Mooney"/>
    <n v="8"/>
    <n v="8"/>
    <n v="0"/>
    <n v="1"/>
    <n v="0"/>
    <n v="1.6"/>
    <n v="1.74"/>
    <n v="1.74"/>
    <x v="69"/>
  </r>
  <r>
    <x v="1"/>
    <s v="CHI"/>
    <s v="LA"/>
    <n v="65"/>
    <n v="35"/>
    <s v="(10:16) (Shotgun) 14-A.Dalton pass short right to 84-M.Goodwin pushed ob at CHI 42 for 7 yards (22-D.Long)."/>
    <s v="pass"/>
    <n v="0"/>
    <n v="1"/>
    <n v="0"/>
    <n v="0"/>
    <s v="M.Goodwin"/>
    <n v="7"/>
    <n v="7"/>
    <n v="0"/>
    <n v="1"/>
    <n v="0"/>
    <n v="1.6"/>
    <n v="1.7225000000000001"/>
    <n v="1.7225000000000001"/>
    <x v="133"/>
  </r>
  <r>
    <x v="1"/>
    <s v="CHI"/>
    <s v="LA"/>
    <n v="50"/>
    <n v="50"/>
    <s v="(8:14) (Shotgun) 14-A.Dalton pass short left to 10-D.Byrd to LA 47 for 3 yards (41-K.Young; 52-T.Lewis)."/>
    <s v="pass"/>
    <n v="0"/>
    <n v="1"/>
    <n v="0"/>
    <n v="0"/>
    <s v="D.Byrd"/>
    <n v="-2"/>
    <n v="-2"/>
    <n v="0"/>
    <n v="1"/>
    <n v="0"/>
    <n v="1.6"/>
    <n v="1.5650000000000002"/>
    <n v="1.5650000000000002"/>
    <x v="199"/>
  </r>
  <r>
    <x v="1"/>
    <s v="CHI"/>
    <s v="LA"/>
    <n v="47"/>
    <n v="53"/>
    <s v="(7:29) (Shotgun) 14-A.Dalton pass incomplete short right to 12-A.Robinson (22-D.Long)."/>
    <s v="pass"/>
    <n v="0"/>
    <n v="1"/>
    <n v="0"/>
    <n v="0"/>
    <s v="A.Robinson"/>
    <n v="7"/>
    <n v="7"/>
    <n v="0"/>
    <n v="1"/>
    <n v="0"/>
    <n v="1.6"/>
    <n v="1.7225000000000001"/>
    <n v="1.7225000000000001"/>
    <x v="135"/>
  </r>
  <r>
    <x v="1"/>
    <s v="CHI"/>
    <s v="LA"/>
    <n v="55"/>
    <n v="45"/>
    <s v="(4:42) 14-A.Dalton pass short right to 85-C.Kmet pushed ob at LA 45 for 10 yards (4-J.Fuller)."/>
    <s v="pass"/>
    <n v="0"/>
    <n v="1"/>
    <n v="0"/>
    <n v="0"/>
    <s v="C.Kmet"/>
    <n v="1"/>
    <n v="1"/>
    <n v="0"/>
    <n v="1"/>
    <n v="0"/>
    <n v="1.6"/>
    <n v="1.6175000000000002"/>
    <n v="1.6175000000000002"/>
    <x v="197"/>
  </r>
  <r>
    <x v="1"/>
    <s v="CHI"/>
    <s v="LA"/>
    <n v="32"/>
    <n v="68"/>
    <s v="(2:52) (Shotgun) 14-A.Dalton pass short right to 12-A.Robinson to LA 23 for 9 yards (11-D.Williams)."/>
    <s v="pass"/>
    <n v="0"/>
    <n v="1"/>
    <n v="0"/>
    <n v="0"/>
    <s v="A.Robinson"/>
    <n v="6"/>
    <n v="6"/>
    <n v="0"/>
    <n v="1"/>
    <n v="0"/>
    <n v="1.6"/>
    <n v="1.7050000000000001"/>
    <n v="1.7050000000000001"/>
    <x v="135"/>
  </r>
  <r>
    <x v="1"/>
    <s v="CHI"/>
    <s v="LA"/>
    <n v="20"/>
    <n v="80"/>
    <s v="(2:00) (Shotgun) 14-A.Dalton pass short middle to 12-A.Robinson to LA 12 for 8 yards (41-K.Young)."/>
    <s v="pass"/>
    <n v="0"/>
    <n v="1"/>
    <n v="0"/>
    <n v="0"/>
    <s v="A.Robinson"/>
    <n v="3"/>
    <n v="3"/>
    <n v="0"/>
    <n v="1"/>
    <n v="0"/>
    <n v="1.8"/>
    <n v="1.6525000000000001"/>
    <n v="1.7498500000000003"/>
    <x v="135"/>
  </r>
  <r>
    <x v="1"/>
    <s v="LA"/>
    <s v="CHI"/>
    <n v="56"/>
    <n v="44"/>
    <s v="(14:01) (No Huddle, Shotgun) 9-M.Stafford pass deep middle to 10-C.Kupp for 56 yards, TOUCHDOWN. PENALTY on CHI-96-A.Hicks, Roughing the Passer, 15 yards, enforced between downs."/>
    <s v="pass"/>
    <n v="0"/>
    <n v="1"/>
    <n v="0"/>
    <n v="0"/>
    <s v="C.Kupp"/>
    <n v="45"/>
    <n v="45"/>
    <n v="0"/>
    <n v="1"/>
    <n v="0"/>
    <n v="1.6"/>
    <n v="2.3875000000000002"/>
    <n v="2.3875000000000002"/>
    <x v="15"/>
  </r>
  <r>
    <x v="1"/>
    <s v="CHI"/>
    <s v="LA"/>
    <n v="74"/>
    <n v="26"/>
    <s v="(12:31) (Shotgun) 14-A.Dalton pass short left to 12-A.Robinson to CHI 33 for 7 yards (11-D.Williams)."/>
    <s v="pass"/>
    <n v="0"/>
    <n v="1"/>
    <n v="0"/>
    <n v="0"/>
    <s v="A.Robinson"/>
    <n v="7"/>
    <n v="7"/>
    <n v="0"/>
    <n v="1"/>
    <n v="0"/>
    <n v="1.6"/>
    <n v="1.7225000000000001"/>
    <n v="1.7225000000000001"/>
    <x v="135"/>
  </r>
  <r>
    <x v="1"/>
    <s v="CHI"/>
    <s v="LA"/>
    <n v="61"/>
    <n v="39"/>
    <s v="(11:20) 14-A.Dalton pass short right to 32-D.Montgomery to CHI 49 for 10 yards (51-T.Reeder)."/>
    <s v="pass"/>
    <n v="0"/>
    <n v="1"/>
    <n v="0"/>
    <n v="0"/>
    <s v="D.Montgomery"/>
    <n v="0"/>
    <n v="0"/>
    <n v="0"/>
    <n v="1"/>
    <n v="0"/>
    <n v="1.6"/>
    <n v="1.6"/>
    <n v="1.6"/>
    <x v="14"/>
  </r>
  <r>
    <x v="1"/>
    <s v="CHI"/>
    <s v="LA"/>
    <n v="51"/>
    <n v="49"/>
    <s v="(10:42) 14-A.Dalton pass incomplete short right to 85-C.Kmet."/>
    <s v="pass"/>
    <n v="0"/>
    <n v="1"/>
    <n v="0"/>
    <n v="0"/>
    <s v="C.Kmet"/>
    <n v="6"/>
    <n v="6"/>
    <n v="0"/>
    <n v="1"/>
    <n v="0"/>
    <n v="1.6"/>
    <n v="1.7050000000000001"/>
    <n v="1.7050000000000001"/>
    <x v="197"/>
  </r>
  <r>
    <x v="1"/>
    <s v="CHI"/>
    <s v="LA"/>
    <n v="51"/>
    <n v="49"/>
    <s v="(10:36) (Shotgun) 14-A.Dalton pass short right to 8-D.Williams pushed ob at LA 43 for 8 yards (4-J.Fuller)."/>
    <s v="pass"/>
    <n v="0"/>
    <n v="1"/>
    <n v="0"/>
    <n v="0"/>
    <s v="D.Williams"/>
    <n v="-3"/>
    <n v="-3"/>
    <n v="0"/>
    <n v="1"/>
    <n v="0"/>
    <n v="1.6"/>
    <n v="1.5475000000000001"/>
    <n v="1.5475000000000001"/>
    <x v="134"/>
  </r>
  <r>
    <x v="1"/>
    <s v="CHI"/>
    <s v="LA"/>
    <n v="43"/>
    <n v="57"/>
    <s v="(9:56) (Shotgun) 14-A.Dalton pass short middle to 85-C.Kmet to LA 40 for 3 yards (51-T.Reeder). LA-22-D.Long was injured during the play. His return is Probable."/>
    <s v="pass"/>
    <n v="0"/>
    <n v="1"/>
    <n v="0"/>
    <n v="0"/>
    <s v="C.Kmet"/>
    <n v="2"/>
    <n v="2"/>
    <n v="0"/>
    <n v="1"/>
    <n v="0"/>
    <n v="1.6"/>
    <n v="1.635"/>
    <n v="1.635"/>
    <x v="197"/>
  </r>
  <r>
    <x v="1"/>
    <s v="CHI"/>
    <s v="LA"/>
    <n v="36"/>
    <n v="64"/>
    <s v="(8:41) (Shotgun) 14-A.Dalton pass short right to 84-M.Goodwin to LA 26 for 10 yards (51-T.Reeder; 11-D.Williams)."/>
    <s v="pass"/>
    <n v="0"/>
    <n v="1"/>
    <n v="0"/>
    <n v="0"/>
    <s v="M.Goodwin"/>
    <n v="6"/>
    <n v="6"/>
    <n v="0"/>
    <n v="1"/>
    <n v="0"/>
    <n v="1.6"/>
    <n v="1.7050000000000001"/>
    <n v="1.7050000000000001"/>
    <x v="133"/>
  </r>
  <r>
    <x v="1"/>
    <s v="CHI"/>
    <s v="LA"/>
    <n v="16"/>
    <n v="84"/>
    <s v="(6:34) (Shotgun) 1-J.Fields pass short middle to 12-A.Robinson to LA 15 for 1 yard (58-J.Hollins). CHI-75-L.Borom was injured during the play. His return is Questionable."/>
    <s v="pass"/>
    <n v="0"/>
    <n v="1"/>
    <n v="0"/>
    <n v="0"/>
    <s v="A.Robinson"/>
    <n v="-1"/>
    <n v="-1"/>
    <n v="0"/>
    <n v="1"/>
    <n v="0"/>
    <n v="2"/>
    <n v="1.5825"/>
    <n v="1.85805"/>
    <x v="135"/>
  </r>
  <r>
    <x v="1"/>
    <s v="CHI"/>
    <s v="LA"/>
    <n v="14"/>
    <n v="86"/>
    <s v="(5:08) (Shotgun) 14-A.Dalton pass short left to 80-J.Graham to LA 3 for 11 yards (5-J.Ramsey, 24-T.Rapp)."/>
    <s v="pass"/>
    <n v="0"/>
    <n v="1"/>
    <n v="0"/>
    <n v="0"/>
    <s v="J.Graham"/>
    <n v="10"/>
    <n v="10"/>
    <n v="0"/>
    <n v="1"/>
    <n v="0"/>
    <n v="2"/>
    <n v="1.7750000000000001"/>
    <n v="1.9235000000000002"/>
    <x v="201"/>
  </r>
  <r>
    <x v="1"/>
    <s v="LA"/>
    <s v="CHI"/>
    <n v="70"/>
    <n v="30"/>
    <s v="(3:54) (No Huddle, Shotgun) 9-M.Stafford pass incomplete short left to 10-C.Kupp."/>
    <s v="pass"/>
    <n v="0"/>
    <n v="1"/>
    <n v="0"/>
    <n v="0"/>
    <s v="C.Kupp"/>
    <n v="5"/>
    <n v="5"/>
    <n v="0"/>
    <n v="1"/>
    <n v="0"/>
    <n v="1.6"/>
    <n v="1.6875"/>
    <n v="1.6875"/>
    <x v="15"/>
  </r>
  <r>
    <x v="1"/>
    <s v="LA"/>
    <s v="CHI"/>
    <n v="70"/>
    <n v="30"/>
    <s v="(3:51) (Shotgun) 9-M.Stafford pass short middle to 89-T.Higbee to LA 36 for 6 yards (58-R.Smith)."/>
    <s v="pass"/>
    <n v="0"/>
    <n v="1"/>
    <n v="0"/>
    <n v="0"/>
    <s v="T.Higbee"/>
    <n v="6"/>
    <n v="6"/>
    <n v="0"/>
    <n v="1"/>
    <n v="0"/>
    <n v="1.6"/>
    <n v="1.7050000000000001"/>
    <n v="1.7050000000000001"/>
    <x v="34"/>
  </r>
  <r>
    <x v="1"/>
    <s v="LA"/>
    <s v="CHI"/>
    <n v="64"/>
    <n v="36"/>
    <s v="(3:23) 9-M.Stafford pass deep right to 89-T.Higbee pushed ob at CHI 27 for 37 yards (58-R.Smith; 22-K.Vildor)."/>
    <s v="pass"/>
    <n v="0"/>
    <n v="1"/>
    <n v="0"/>
    <n v="0"/>
    <s v="T.Higbee"/>
    <n v="19"/>
    <n v="19"/>
    <n v="0"/>
    <n v="1"/>
    <n v="0"/>
    <n v="1.6"/>
    <n v="1.9325000000000001"/>
    <n v="1.9325000000000001"/>
    <x v="34"/>
  </r>
  <r>
    <x v="1"/>
    <s v="LA"/>
    <s v="CHI"/>
    <n v="27"/>
    <n v="73"/>
    <s v="(2:44) (Shotgun) 9-M.Stafford pass short left to 1-D.Jackson to CHI 24 for 3 yards (4-E.Jackson)."/>
    <s v="pass"/>
    <n v="0"/>
    <n v="1"/>
    <n v="0"/>
    <n v="0"/>
    <s v="D.Jackson"/>
    <n v="-2"/>
    <n v="-2"/>
    <n v="0"/>
    <n v="1"/>
    <n v="0"/>
    <n v="1.6"/>
    <n v="1.5650000000000002"/>
    <n v="1.5650000000000002"/>
    <x v="198"/>
  </r>
  <r>
    <x v="1"/>
    <s v="LA"/>
    <s v="CHI"/>
    <n v="24"/>
    <n v="76"/>
    <s v="(2:20) (No Huddle, Shotgun) 9-M.Stafford pass short left to 10-C.Kupp pushed ob at CHI 18 for 6 yards (23-M.Christian)."/>
    <s v="pass"/>
    <n v="0"/>
    <n v="1"/>
    <n v="0"/>
    <n v="0"/>
    <s v="C.Kupp"/>
    <n v="5"/>
    <n v="5"/>
    <n v="0"/>
    <n v="1"/>
    <n v="0"/>
    <n v="1.8"/>
    <n v="1.6875"/>
    <n v="1.7617500000000001"/>
    <x v="15"/>
  </r>
  <r>
    <x v="1"/>
    <s v="LA"/>
    <s v="CHI"/>
    <n v="18"/>
    <n v="82"/>
    <s v="(1:52) (No Huddle, Shotgun) 9-M.Stafford pass short left to 10-C.Kupp for 18 yards, TOUCHDOWN. The Replay Official reviewed the runner broke the plane ruling, and the play was REVERSED. (No Huddle, Shotgun) 9-M.Stafford pass short left to 10-C.Kupp to CHI 1 for 17 yards (4-E.Jackson)."/>
    <s v="pass"/>
    <n v="0"/>
    <n v="1"/>
    <n v="0"/>
    <n v="0"/>
    <s v="C.Kupp"/>
    <n v="4"/>
    <n v="4"/>
    <n v="0"/>
    <n v="1"/>
    <n v="0"/>
    <n v="2"/>
    <n v="1.6700000000000002"/>
    <n v="1.8878000000000001"/>
    <x v="15"/>
  </r>
  <r>
    <x v="1"/>
    <s v="CHI"/>
    <s v="LA"/>
    <n v="74"/>
    <n v="26"/>
    <s v="(:43) (No Huddle, Shotgun) 14-A.Dalton pass short middle to 8-D.Williams to CHI 37 for 11 yards (54-L.Floyd; 4-J.Fuller). Penalty on LA-99-A.Donald, Illegal Use of Hands, declined."/>
    <s v="pass"/>
    <n v="0"/>
    <n v="1"/>
    <n v="0"/>
    <n v="0"/>
    <s v="D.Williams"/>
    <n v="4"/>
    <n v="4"/>
    <n v="0"/>
    <n v="1"/>
    <n v="0"/>
    <n v="1.6"/>
    <n v="1.6700000000000002"/>
    <n v="1.6700000000000002"/>
    <x v="134"/>
  </r>
  <r>
    <x v="1"/>
    <s v="CHI"/>
    <s v="LA"/>
    <n v="63"/>
    <n v="37"/>
    <s v="(:13) (Shotgun) 14-A.Dalton pass incomplete short left to 12-A.Robinson (51-T.Reeder)."/>
    <s v="pass"/>
    <n v="0"/>
    <n v="1"/>
    <n v="0"/>
    <n v="0"/>
    <s v="A.Robinson"/>
    <n v="0"/>
    <n v="0"/>
    <n v="0"/>
    <n v="1"/>
    <n v="0"/>
    <n v="1.6"/>
    <n v="1.6"/>
    <n v="1.6"/>
    <x v="135"/>
  </r>
  <r>
    <x v="1"/>
    <s v="CHI"/>
    <s v="LA"/>
    <n v="50"/>
    <n v="50"/>
    <s v="(14:20) (Shotgun) 14-A.Dalton pass short right to 11-D.Mooney to LA 41 for 9 yards (4-J.Fuller)."/>
    <s v="pass"/>
    <n v="0"/>
    <n v="1"/>
    <n v="0"/>
    <n v="0"/>
    <s v="D.Mooney"/>
    <n v="6"/>
    <n v="6"/>
    <n v="0"/>
    <n v="1"/>
    <n v="0"/>
    <n v="1.6"/>
    <n v="1.7050000000000001"/>
    <n v="1.7050000000000001"/>
    <x v="69"/>
  </r>
  <r>
    <x v="1"/>
    <s v="CHI"/>
    <s v="LA"/>
    <n v="37"/>
    <n v="63"/>
    <s v="(12:57) (Shotgun) 14-A.Dalton pass short right to 85-C.Kmet to LA 28 for 9 yards (5-J.Ramsey, 4-J.Fuller)."/>
    <s v="pass"/>
    <n v="0"/>
    <n v="1"/>
    <n v="0"/>
    <n v="0"/>
    <s v="C.Kmet"/>
    <n v="1"/>
    <n v="1"/>
    <n v="0"/>
    <n v="1"/>
    <n v="0"/>
    <n v="1.6"/>
    <n v="1.6175000000000002"/>
    <n v="1.6175000000000002"/>
    <x v="197"/>
  </r>
  <r>
    <x v="1"/>
    <s v="CHI"/>
    <s v="LA"/>
    <n v="40"/>
    <n v="60"/>
    <s v="(10:59) (Shotgun) 14-A.Dalton pass incomplete short middle to 85-C.Kmet [91-G.Gaines]."/>
    <s v="pass"/>
    <n v="0"/>
    <n v="1"/>
    <n v="0"/>
    <n v="0"/>
    <s v="C.Kmet"/>
    <n v="9"/>
    <n v="9"/>
    <n v="0"/>
    <n v="1"/>
    <n v="0"/>
    <n v="1.6"/>
    <n v="1.7575000000000001"/>
    <n v="1.7575000000000001"/>
    <x v="197"/>
  </r>
  <r>
    <x v="1"/>
    <s v="CHI"/>
    <s v="LA"/>
    <n v="40"/>
    <n v="60"/>
    <s v="(10:54) (Shotgun) 14-A.Dalton pass short left to 85-C.Kmet to LA 30 for 10 yards (11-D.Williams; 24-T.Rapp)."/>
    <s v="pass"/>
    <n v="0"/>
    <n v="1"/>
    <n v="0"/>
    <n v="0"/>
    <s v="C.Kmet"/>
    <n v="5"/>
    <n v="5"/>
    <n v="0"/>
    <n v="1"/>
    <n v="0"/>
    <n v="1.6"/>
    <n v="1.6875"/>
    <n v="1.6875"/>
    <x v="197"/>
  </r>
  <r>
    <x v="1"/>
    <s v="CHI"/>
    <s v="LA"/>
    <n v="30"/>
    <n v="70"/>
    <s v="(10:07) (Shotgun) 14-A.Dalton pass incomplete short right to 11-D.Mooney (31-R.Rochell)."/>
    <s v="pass"/>
    <n v="0"/>
    <n v="1"/>
    <n v="0"/>
    <n v="0"/>
    <s v="D.Mooney"/>
    <n v="13"/>
    <n v="13"/>
    <n v="0"/>
    <n v="1"/>
    <n v="0"/>
    <n v="1.6"/>
    <n v="1.8275000000000001"/>
    <n v="1.8275000000000001"/>
    <x v="69"/>
  </r>
  <r>
    <x v="1"/>
    <s v="LA"/>
    <s v="CHI"/>
    <n v="36"/>
    <n v="64"/>
    <s v="(6:41) (Shotgun) 9-M.Stafford pass short left to 10-C.Kupp to CHI 21 for 15 yards (22-K.Vildor; 52-K.Mack)."/>
    <s v="pass"/>
    <n v="0"/>
    <n v="1"/>
    <n v="0"/>
    <n v="0"/>
    <s v="C.Kupp"/>
    <n v="-3"/>
    <n v="-3"/>
    <n v="0"/>
    <n v="1"/>
    <n v="0"/>
    <n v="1.6"/>
    <n v="1.5475000000000001"/>
    <n v="1.5475000000000001"/>
    <x v="15"/>
  </r>
  <r>
    <x v="1"/>
    <s v="LA"/>
    <s v="CHI"/>
    <n v="31"/>
    <n v="69"/>
    <s v="(5:22) (Shotgun) 9-M.Stafford pass short middle to 10-C.Kupp to CHI 22 for 9 yards (4-E.Jackson)."/>
    <s v="pass"/>
    <n v="0"/>
    <n v="1"/>
    <n v="0"/>
    <n v="0"/>
    <s v="C.Kupp"/>
    <n v="7"/>
    <n v="7"/>
    <n v="0"/>
    <n v="1"/>
    <n v="0"/>
    <n v="1.6"/>
    <n v="1.7225000000000001"/>
    <n v="1.7225000000000001"/>
    <x v="15"/>
  </r>
  <r>
    <x v="1"/>
    <s v="LA"/>
    <s v="CHI"/>
    <n v="5"/>
    <n v="95"/>
    <s v="(3:33) (No Huddle, Shotgun) 9-M.Stafford pass incomplete short middle to 89-T.Higbee."/>
    <s v="pass"/>
    <n v="0"/>
    <n v="1"/>
    <n v="0"/>
    <n v="0"/>
    <s v="T.Higbee"/>
    <n v="5"/>
    <n v="5"/>
    <n v="0"/>
    <n v="1"/>
    <n v="0"/>
    <n v="3.2"/>
    <n v="1.6875"/>
    <n v="3.2"/>
    <x v="34"/>
  </r>
  <r>
    <x v="1"/>
    <s v="LA"/>
    <s v="CHI"/>
    <n v="2"/>
    <n v="98"/>
    <s v="(3:22) 9-M.Stafford pass short middle to 2-R.Woods for 2 yards, TOUCHDOWN. Penalty on CHI-44-A.Ogletree, Defensive Holding, declined."/>
    <s v="pass"/>
    <n v="0"/>
    <n v="1"/>
    <n v="0"/>
    <n v="0"/>
    <s v="R.Woods"/>
    <n v="2"/>
    <n v="2"/>
    <n v="0"/>
    <n v="1"/>
    <n v="0"/>
    <n v="3.7"/>
    <n v="1.635"/>
    <n v="3.7"/>
    <x v="1"/>
  </r>
  <r>
    <x v="1"/>
    <s v="CHI"/>
    <s v="LA"/>
    <n v="70"/>
    <n v="30"/>
    <s v="(2:59) (No Huddle, Shotgun) 14-A.Dalton pass short left to 10-D.Byrd to CHI 36 for 6 yards (24-T.Rapp)."/>
    <s v="pass"/>
    <n v="0"/>
    <n v="1"/>
    <n v="0"/>
    <n v="0"/>
    <s v="D.Byrd"/>
    <n v="5"/>
    <n v="5"/>
    <n v="0"/>
    <n v="1"/>
    <n v="0"/>
    <n v="1.6"/>
    <n v="1.6875"/>
    <n v="1.6875"/>
    <x v="199"/>
  </r>
  <r>
    <x v="1"/>
    <s v="CHI"/>
    <s v="LA"/>
    <n v="64"/>
    <n v="36"/>
    <s v="(2:39) (No Huddle, Shotgun) 14-A.Dalton pass incomplete short right to 12-A.Robinson (11-D.Williams)."/>
    <s v="pass"/>
    <n v="0"/>
    <n v="1"/>
    <n v="0"/>
    <n v="0"/>
    <s v="A.Robinson"/>
    <n v="1"/>
    <n v="1"/>
    <n v="0"/>
    <n v="1"/>
    <n v="0"/>
    <n v="1.6"/>
    <n v="1.6175000000000002"/>
    <n v="1.6175000000000002"/>
    <x v="135"/>
  </r>
  <r>
    <x v="1"/>
    <s v="CHI"/>
    <s v="LA"/>
    <n v="64"/>
    <n v="36"/>
    <s v="(2:32) (Shotgun) 14-A.Dalton pass incomplete short left to 8-D.Williams."/>
    <s v="pass"/>
    <n v="0"/>
    <n v="1"/>
    <n v="0"/>
    <n v="0"/>
    <s v="D.Williams"/>
    <n v="-3"/>
    <n v="-3"/>
    <n v="0"/>
    <n v="1"/>
    <n v="0"/>
    <n v="1.6"/>
    <n v="1.5475000000000001"/>
    <n v="1.5475000000000001"/>
    <x v="134"/>
  </r>
  <r>
    <x v="1"/>
    <s v="CHI"/>
    <s v="LA"/>
    <n v="64"/>
    <n v="36"/>
    <s v="(2:29) (Shotgun) 14-A.Dalton pass incomplete short left to 80-J.Graham."/>
    <s v="pass"/>
    <n v="0"/>
    <n v="1"/>
    <n v="0"/>
    <n v="0"/>
    <s v="J.Graham"/>
    <n v="2"/>
    <n v="2"/>
    <n v="0"/>
    <n v="1"/>
    <n v="0"/>
    <n v="1.6"/>
    <n v="1.635"/>
    <n v="1.635"/>
    <x v="201"/>
  </r>
  <r>
    <x v="1"/>
    <s v="CLE"/>
    <s v="KC"/>
    <n v="59"/>
    <n v="41"/>
    <s v="(13:12) 6-B.Mayfield pass short right to 81-A.Hooper pushed ob at KC 45 for 14 yards (49-D.Sorensen)."/>
    <s v="pass"/>
    <n v="0"/>
    <n v="1"/>
    <n v="0"/>
    <n v="0"/>
    <s v="A.Hooper"/>
    <n v="3"/>
    <n v="3"/>
    <n v="0"/>
    <n v="1"/>
    <n v="0"/>
    <n v="1.6"/>
    <n v="1.6525000000000001"/>
    <n v="1.6525000000000001"/>
    <x v="175"/>
  </r>
  <r>
    <x v="1"/>
    <s v="CLE"/>
    <s v="KC"/>
    <n v="45"/>
    <n v="55"/>
    <s v="(12:25) 6-B.Mayfield pass incomplete short middle to 31-A.Janovich."/>
    <s v="pass"/>
    <n v="0"/>
    <n v="1"/>
    <n v="0"/>
    <n v="0"/>
    <s v="A.Janovich"/>
    <n v="4"/>
    <n v="4"/>
    <n v="0"/>
    <n v="1"/>
    <n v="0"/>
    <n v="1.6"/>
    <n v="1.6700000000000002"/>
    <n v="1.6700000000000002"/>
    <x v="202"/>
  </r>
  <r>
    <x v="1"/>
    <s v="CLE"/>
    <s v="KC"/>
    <n v="38"/>
    <n v="62"/>
    <s v="(11:35) (Shotgun) 6-B.Mayfield pass deep right to 10-A.Schwartz to KC 22 for 16 yards (21-M.Hughes)."/>
    <s v="pass"/>
    <n v="0"/>
    <n v="1"/>
    <n v="0"/>
    <n v="0"/>
    <s v="A.Schwartz"/>
    <n v="16"/>
    <n v="16"/>
    <n v="0"/>
    <n v="1"/>
    <n v="0"/>
    <n v="1.6"/>
    <n v="1.8800000000000001"/>
    <n v="1.8800000000000001"/>
    <x v="71"/>
  </r>
  <r>
    <x v="1"/>
    <s v="CLE"/>
    <s v="KC"/>
    <n v="23"/>
    <n v="77"/>
    <s v="(10:08) (Shotgun) 6-B.Mayfield pass incomplete deep right to 85-D.Njoku."/>
    <s v="pass"/>
    <n v="0"/>
    <n v="1"/>
    <n v="0"/>
    <n v="0"/>
    <s v="D.Njoku"/>
    <n v="18"/>
    <n v="18"/>
    <n v="0"/>
    <n v="1"/>
    <n v="0"/>
    <n v="1.8"/>
    <n v="1.915"/>
    <n v="1.8391000000000002"/>
    <x v="136"/>
  </r>
  <r>
    <x v="1"/>
    <s v="CLE"/>
    <s v="KC"/>
    <n v="23"/>
    <n v="77"/>
    <s v="(9:59) (Shotgun) 6-B.Mayfield pass short right to 81-A.Hooper to KC 15 for 8 yards (38-L.Sneed)."/>
    <s v="pass"/>
    <n v="0"/>
    <n v="1"/>
    <n v="0"/>
    <n v="0"/>
    <s v="A.Hooper"/>
    <n v="8"/>
    <n v="8"/>
    <n v="0"/>
    <n v="1"/>
    <n v="0"/>
    <n v="1.8"/>
    <n v="1.74"/>
    <n v="1.7796000000000003"/>
    <x v="175"/>
  </r>
  <r>
    <x v="1"/>
    <s v="CLE"/>
    <s v="KC"/>
    <n v="15"/>
    <n v="85"/>
    <s v="(9:18) (Shotgun) 6-B.Mayfield pass short left to 81-A.Hooper to KC 10 for 5 yards (21-M.Hughes)."/>
    <s v="pass"/>
    <n v="0"/>
    <n v="1"/>
    <n v="0"/>
    <n v="0"/>
    <s v="A.Hooper"/>
    <n v="5"/>
    <n v="5"/>
    <n v="0"/>
    <n v="1"/>
    <n v="0"/>
    <n v="2"/>
    <n v="1.6875"/>
    <n v="1.8937500000000003"/>
    <x v="175"/>
  </r>
  <r>
    <x v="1"/>
    <s v="KC"/>
    <s v="CLE"/>
    <n v="62"/>
    <n v="38"/>
    <s v="(5:53) (Shotgun) 15-P.Mahomes pass short middle to 87-T.Kelce to KC 47 for 9 yards (4-A.Walker)."/>
    <s v="pass"/>
    <n v="0"/>
    <n v="1"/>
    <n v="0"/>
    <n v="0"/>
    <s v="T.Kelce"/>
    <n v="6"/>
    <n v="6"/>
    <n v="0"/>
    <n v="1"/>
    <n v="0"/>
    <n v="1.6"/>
    <n v="1.7050000000000001"/>
    <n v="1.7050000000000001"/>
    <x v="56"/>
  </r>
  <r>
    <x v="1"/>
    <s v="KC"/>
    <s v="CLE"/>
    <n v="53"/>
    <n v="47"/>
    <s v="(5:08) 15-P.Mahomes pass short left to 25-C.Edwards-Helaire to CLE 42 for 11 yards (51-Ma.Wilson; 33-R.Harrison). Penalty on CLE-33-R.Harrison, Disqualification, offsetting. Penalty on KC, Unsportsmanlike Conduct, offsetting."/>
    <s v="pass"/>
    <n v="0"/>
    <n v="1"/>
    <n v="0"/>
    <n v="0"/>
    <s v="C.Edwards-Helaire"/>
    <n v="0"/>
    <n v="0"/>
    <n v="0"/>
    <n v="1"/>
    <n v="0"/>
    <n v="1.6"/>
    <n v="1.6"/>
    <n v="1.6"/>
    <x v="203"/>
  </r>
  <r>
    <x v="1"/>
    <s v="KC"/>
    <s v="CLE"/>
    <n v="42"/>
    <n v="58"/>
    <s v="(4:43) 15-P.Mahomes pass deep left to 10-T.Hill pushed ob at CLE 18 for 24 yards (36-M.Stewart)."/>
    <s v="pass"/>
    <n v="0"/>
    <n v="1"/>
    <n v="0"/>
    <n v="0"/>
    <s v="T.Hill"/>
    <n v="17"/>
    <n v="17"/>
    <n v="0"/>
    <n v="1"/>
    <n v="0"/>
    <n v="1.6"/>
    <n v="1.8975"/>
    <n v="1.8975"/>
    <x v="72"/>
  </r>
  <r>
    <x v="1"/>
    <s v="KC"/>
    <s v="CLE"/>
    <n v="14"/>
    <n v="86"/>
    <s v="(3:24) (Shotgun) 15-P.Mahomes pass incomplete short right to 10-T.Hill (43-J.Johnson)."/>
    <s v="pass"/>
    <n v="0"/>
    <n v="1"/>
    <n v="0"/>
    <n v="0"/>
    <s v="T.Hill"/>
    <n v="14"/>
    <n v="14"/>
    <n v="0"/>
    <n v="1"/>
    <n v="0"/>
    <n v="2"/>
    <n v="1.845"/>
    <n v="1.9473000000000003"/>
    <x v="72"/>
  </r>
  <r>
    <x v="1"/>
    <s v="KC"/>
    <s v="CLE"/>
    <n v="19"/>
    <n v="81"/>
    <s v="(2:50) (Shotgun) 15-P.Mahomes pass short middle to 11-D.Robinson to CLE 10 for 9 yards (43-J.Johnson)."/>
    <s v="pass"/>
    <n v="0"/>
    <n v="1"/>
    <n v="0"/>
    <n v="0"/>
    <s v="D.Robinson"/>
    <n v="8"/>
    <n v="8"/>
    <n v="0"/>
    <n v="1"/>
    <n v="0"/>
    <n v="2"/>
    <n v="1.74"/>
    <n v="1.9116"/>
    <x v="204"/>
  </r>
  <r>
    <x v="1"/>
    <s v="CLE"/>
    <s v="KC"/>
    <n v="31"/>
    <n v="69"/>
    <s v="(1:02) 6-B.Mayfield pass short left to 88-H.Bryant pushed ob at KC 14 for 17 yards (38-L.Sneed)."/>
    <s v="pass"/>
    <n v="0"/>
    <n v="1"/>
    <n v="0"/>
    <n v="0"/>
    <s v="H.Bryant"/>
    <n v="2"/>
    <n v="2"/>
    <n v="0"/>
    <n v="1"/>
    <n v="0"/>
    <n v="1.6"/>
    <n v="1.635"/>
    <n v="1.635"/>
    <x v="174"/>
  </r>
  <r>
    <x v="1"/>
    <s v="CLE"/>
    <s v="KC"/>
    <n v="12"/>
    <n v="88"/>
    <s v="(15:00) (Shotgun) 6-B.Mayfield pass short middle to 85-D.Njoku to KC 9 for 3 yards (53-A.Hitchens)."/>
    <s v="pass"/>
    <n v="0"/>
    <n v="1"/>
    <n v="0"/>
    <n v="0"/>
    <s v="D.Njoku"/>
    <n v="3"/>
    <n v="3"/>
    <n v="0"/>
    <n v="1"/>
    <n v="0"/>
    <n v="2.2000000000000002"/>
    <n v="1.6525000000000001"/>
    <n v="2.0138500000000001"/>
    <x v="136"/>
  </r>
  <r>
    <x v="1"/>
    <s v="KC"/>
    <s v="CLE"/>
    <n v="64"/>
    <n v="36"/>
    <s v="(11:33) (Shotgun) 15-P.Mahomes pass short middle to 10-T.Hill to KC 30 for -6 yards (90-J.Clowney)."/>
    <s v="pass"/>
    <n v="0"/>
    <n v="1"/>
    <n v="0"/>
    <n v="0"/>
    <s v="T.Hill"/>
    <n v="-4"/>
    <n v="-4"/>
    <n v="0"/>
    <n v="1"/>
    <n v="0"/>
    <n v="1.6"/>
    <n v="1.53"/>
    <n v="1.53"/>
    <x v="72"/>
  </r>
  <r>
    <x v="1"/>
    <s v="KC"/>
    <s v="CLE"/>
    <n v="65"/>
    <n v="35"/>
    <s v="(10:42) (Shotgun) 15-P.Mahomes pass short left to 17-M.Hardman to KC 39 for 4 yards (4-A.Walker)."/>
    <s v="pass"/>
    <n v="0"/>
    <n v="1"/>
    <n v="0"/>
    <n v="0"/>
    <s v="M.Hardman"/>
    <n v="-3"/>
    <n v="-3"/>
    <n v="0"/>
    <n v="1"/>
    <n v="0"/>
    <n v="1.6"/>
    <n v="1.5475000000000001"/>
    <n v="1.5475000000000001"/>
    <x v="106"/>
  </r>
  <r>
    <x v="1"/>
    <s v="KC"/>
    <s v="CLE"/>
    <n v="61"/>
    <n v="39"/>
    <s v="(10:02) (Shotgun) 15-P.Mahomes pass short middle to 10-T.Hill to 50 for 11 yards (21-D.Ward; 36-M.Stewart) [97-M.Jackson]."/>
    <s v="pass"/>
    <n v="0"/>
    <n v="1"/>
    <n v="0"/>
    <n v="0"/>
    <s v="T.Hill"/>
    <n v="11"/>
    <n v="11"/>
    <n v="0"/>
    <n v="1"/>
    <n v="0"/>
    <n v="1.6"/>
    <n v="1.7925"/>
    <n v="1.7925"/>
    <x v="72"/>
  </r>
  <r>
    <x v="1"/>
    <s v="KC"/>
    <s v="CLE"/>
    <n v="50"/>
    <n v="50"/>
    <s v="(9:20) (Shotgun) 15-P.Mahomes pass incomplete deep right to 10-T.Hill (21-D.Ward)."/>
    <s v="pass"/>
    <n v="0"/>
    <n v="1"/>
    <n v="0"/>
    <n v="0"/>
    <s v="T.Hill"/>
    <n v="38"/>
    <n v="38"/>
    <n v="0"/>
    <n v="1"/>
    <n v="0"/>
    <n v="1.6"/>
    <n v="2.2650000000000001"/>
    <n v="2.2650000000000001"/>
    <x v="72"/>
  </r>
  <r>
    <x v="1"/>
    <s v="KC"/>
    <s v="CLE"/>
    <n v="50"/>
    <n v="50"/>
    <s v="(9:11) (Shotgun) 15-P.Mahomes pass short middle to 13-B.Pringle to CLE 44 for 6 yards (4-A.Walker)."/>
    <s v="pass"/>
    <n v="0"/>
    <n v="1"/>
    <n v="0"/>
    <n v="0"/>
    <s v="B.Pringle"/>
    <n v="3"/>
    <n v="3"/>
    <n v="0"/>
    <n v="1"/>
    <n v="0"/>
    <n v="1.6"/>
    <n v="1.6525000000000001"/>
    <n v="1.6525000000000001"/>
    <x v="177"/>
  </r>
  <r>
    <x v="1"/>
    <s v="KC"/>
    <s v="CLE"/>
    <n v="44"/>
    <n v="56"/>
    <s v="(8:29) (Shotgun) 15-P.Mahomes pass deep left to 10-T.Hill to CLE 22 for 22 yards (43-J.Johnson) [55-T.McKinley]. Penalty on CLE-95-M.Garrett, Defensive Offside, declined."/>
    <s v="pass"/>
    <n v="0"/>
    <n v="1"/>
    <n v="0"/>
    <n v="0"/>
    <s v="T.Hill"/>
    <n v="24"/>
    <n v="24"/>
    <n v="0"/>
    <n v="1"/>
    <n v="0"/>
    <n v="1.6"/>
    <n v="2.02"/>
    <n v="2.02"/>
    <x v="72"/>
  </r>
  <r>
    <x v="1"/>
    <s v="KC"/>
    <s v="CLE"/>
    <n v="22"/>
    <n v="78"/>
    <s v="(8:02) 15-P.Mahomes pass short left to 87-T.Kelce to CLE 3 for 19 yards (4-A.Walker; 44-S.Takitaki)."/>
    <s v="pass"/>
    <n v="0"/>
    <n v="1"/>
    <n v="0"/>
    <n v="0"/>
    <s v="T.Kelce"/>
    <n v="12"/>
    <n v="12"/>
    <n v="0"/>
    <n v="1"/>
    <n v="0"/>
    <n v="1.8"/>
    <n v="1.81"/>
    <n v="1.8034000000000003"/>
    <x v="56"/>
  </r>
  <r>
    <x v="1"/>
    <s v="KC"/>
    <s v="CLE"/>
    <n v="3"/>
    <n v="97"/>
    <s v="(7:18) 75-M.Remmers reported in as eligible.  15-P.Mahomes pass short middle to 75-M.Remmers to CLE 5 for -2 yards (55-T.McKinley)."/>
    <s v="pass"/>
    <n v="0"/>
    <n v="1"/>
    <n v="0"/>
    <n v="0"/>
    <s v="M.Remmers"/>
    <n v="0"/>
    <n v="0"/>
    <n v="0"/>
    <n v="1"/>
    <n v="0"/>
    <n v="3.5"/>
    <n v="1.6"/>
    <n v="3.5"/>
    <x v="205"/>
  </r>
  <r>
    <x v="1"/>
    <s v="CLE"/>
    <s v="KC"/>
    <n v="71"/>
    <n v="29"/>
    <s v="(1:40) (No Huddle, Shotgun) 6-B.Mayfield pass short right to 27-K.Hunt to CLE 48 for 19 yards (95-C.Jones)."/>
    <s v="pass"/>
    <n v="0"/>
    <n v="1"/>
    <n v="0"/>
    <n v="0"/>
    <s v="K.Hunt"/>
    <n v="-4"/>
    <n v="-4"/>
    <n v="0"/>
    <n v="1"/>
    <n v="0"/>
    <n v="1.6"/>
    <n v="1.53"/>
    <n v="1.53"/>
    <x v="70"/>
  </r>
  <r>
    <x v="1"/>
    <s v="CLE"/>
    <s v="KC"/>
    <n v="50"/>
    <n v="50"/>
    <s v="(4:04) 6-B.Mayfield pass short right to 80-J.Landry pushed ob at KC 41 for 9 yards (35-C.Ward)."/>
    <s v="pass"/>
    <n v="0"/>
    <n v="1"/>
    <n v="0"/>
    <n v="0"/>
    <s v="J.Landry"/>
    <n v="9"/>
    <n v="9"/>
    <n v="0"/>
    <n v="1"/>
    <n v="0"/>
    <n v="1.6"/>
    <n v="1.7575000000000001"/>
    <n v="1.7575000000000001"/>
    <x v="137"/>
  </r>
  <r>
    <x v="1"/>
    <s v="KC"/>
    <s v="CLE"/>
    <n v="73"/>
    <n v="27"/>
    <s v="(2:17) (Shotgun) 15-P.Mahomes pass deep right to 10-T.Hill to CLE 45 for 28 yards (4-A.Walker)."/>
    <s v="pass"/>
    <n v="0"/>
    <n v="1"/>
    <n v="0"/>
    <n v="0"/>
    <s v="T.Hill"/>
    <n v="22"/>
    <n v="22"/>
    <n v="0"/>
    <n v="1"/>
    <n v="0"/>
    <n v="1.6"/>
    <n v="1.9850000000000001"/>
    <n v="1.9850000000000001"/>
    <x v="72"/>
  </r>
  <r>
    <x v="1"/>
    <s v="KC"/>
    <s v="CLE"/>
    <n v="45"/>
    <n v="55"/>
    <s v="(1:54) (Shotgun) 15-P.Mahomes pass incomplete short middle to 13-B.Pringle (97-M.Jackson)."/>
    <s v="pass"/>
    <n v="0"/>
    <n v="1"/>
    <n v="0"/>
    <n v="0"/>
    <s v="B.Pringle"/>
    <n v="0"/>
    <n v="0"/>
    <n v="0"/>
    <n v="1"/>
    <n v="0"/>
    <n v="1.6"/>
    <n v="1.6"/>
    <n v="1.6"/>
    <x v="177"/>
  </r>
  <r>
    <x v="1"/>
    <s v="KC"/>
    <s v="CLE"/>
    <n v="45"/>
    <n v="55"/>
    <s v="(1:50) (Shotgun) 15-P.Mahomes pass incomplete deep left to 10-T.Hill. Penalty on KC-10-T.Hill, Offensive Pass Interference, declined."/>
    <s v="pass"/>
    <n v="0"/>
    <n v="1"/>
    <n v="0"/>
    <n v="0"/>
    <s v="T.Hill"/>
    <n v="26"/>
    <n v="26"/>
    <n v="0"/>
    <n v="1"/>
    <n v="0"/>
    <n v="1.6"/>
    <n v="2.0550000000000002"/>
    <n v="2.0550000000000002"/>
    <x v="72"/>
  </r>
  <r>
    <x v="1"/>
    <s v="CLE"/>
    <s v="KC"/>
    <n v="73"/>
    <n v="27"/>
    <s v="(14:18) (Shotgun) 6-B.Mayfield pass short left to 24-N.Chubb to CLE 35 for 8 yards (38-L.Sneed)."/>
    <s v="pass"/>
    <n v="0"/>
    <n v="1"/>
    <n v="0"/>
    <n v="0"/>
    <s v="N.Chubb"/>
    <n v="-1"/>
    <n v="-1"/>
    <n v="0"/>
    <n v="1"/>
    <n v="0"/>
    <n v="1.6"/>
    <n v="1.5825"/>
    <n v="1.5825"/>
    <x v="206"/>
  </r>
  <r>
    <x v="1"/>
    <s v="CLE"/>
    <s v="KC"/>
    <n v="36"/>
    <n v="64"/>
    <s v="(:43) (Shotgun) 6-B.Mayfield pass incomplete deep left to 10-A.Schwartz."/>
    <s v="pass"/>
    <n v="0"/>
    <n v="1"/>
    <n v="0"/>
    <n v="0"/>
    <s v="A.Schwartz"/>
    <n v="36"/>
    <n v="36"/>
    <n v="0"/>
    <n v="1"/>
    <n v="0"/>
    <n v="1.6"/>
    <n v="2.23"/>
    <n v="2.23"/>
    <x v="71"/>
  </r>
  <r>
    <x v="1"/>
    <s v="CLE"/>
    <s v="KC"/>
    <n v="57"/>
    <n v="43"/>
    <s v="(:03) (Shotgun) 6-B.Mayfield pass short right to 80-J.Landry to KC 25 for 32 yards. Lateral to 6-B.Mayfield to KC 14 for 11 yards. Lateral to 27-K.Hunt to KC 12 for 2 yards (22-J.Thornhill; 49-D.Sorensen)."/>
    <s v="pass"/>
    <n v="0"/>
    <n v="1"/>
    <n v="0"/>
    <n v="0"/>
    <s v="J.Landry"/>
    <n v="3"/>
    <n v="3"/>
    <n v="0"/>
    <n v="1"/>
    <n v="0"/>
    <n v="1.6"/>
    <n v="1.6525000000000001"/>
    <n v="1.6525000000000001"/>
    <x v="137"/>
  </r>
  <r>
    <x v="1"/>
    <s v="KC"/>
    <s v="CLE"/>
    <n v="68"/>
    <n v="32"/>
    <s v="(13:48) (Shotgun) 15-P.Mahomes pass short right to 10-T.Hill to KC 38 for 6 yards (21-D.Ward)."/>
    <s v="pass"/>
    <n v="0"/>
    <n v="1"/>
    <n v="0"/>
    <n v="0"/>
    <s v="T.Hill"/>
    <n v="6"/>
    <n v="6"/>
    <n v="0"/>
    <n v="1"/>
    <n v="0"/>
    <n v="1.6"/>
    <n v="1.7050000000000001"/>
    <n v="1.7050000000000001"/>
    <x v="72"/>
  </r>
  <r>
    <x v="1"/>
    <s v="KC"/>
    <s v="CLE"/>
    <n v="58"/>
    <n v="42"/>
    <s v="(12:36) (Shotgun) 15-P.Mahomes pass short left to 17-M.Hardman to KC 49 for 7 yards (43-J.Johnson)."/>
    <s v="pass"/>
    <n v="0"/>
    <n v="1"/>
    <n v="0"/>
    <n v="0"/>
    <s v="M.Hardman"/>
    <n v="5"/>
    <n v="5"/>
    <n v="0"/>
    <n v="1"/>
    <n v="0"/>
    <n v="1.6"/>
    <n v="1.6875"/>
    <n v="1.6875"/>
    <x v="106"/>
  </r>
  <r>
    <x v="1"/>
    <s v="KC"/>
    <s v="CLE"/>
    <n v="51"/>
    <n v="49"/>
    <s v="(11:49) (Shotgun) 15-P.Mahomes pass short middle to 87-T.Kelce to CLE 39 for 12 yards (23-T.Hill; 21-D.Ward)."/>
    <s v="pass"/>
    <n v="0"/>
    <n v="1"/>
    <n v="0"/>
    <n v="0"/>
    <s v="T.Kelce"/>
    <n v="6"/>
    <n v="6"/>
    <n v="0"/>
    <n v="1"/>
    <n v="0"/>
    <n v="1.6"/>
    <n v="1.7050000000000001"/>
    <n v="1.7050000000000001"/>
    <x v="56"/>
  </r>
  <r>
    <x v="1"/>
    <s v="KC"/>
    <s v="CLE"/>
    <n v="39"/>
    <n v="61"/>
    <s v="(11:09) (Shotgun) 15-P.Mahomes pass incomplete short middle to 87-T.Kelce."/>
    <s v="pass"/>
    <n v="0"/>
    <n v="1"/>
    <n v="0"/>
    <n v="0"/>
    <s v="T.Kelce"/>
    <n v="9"/>
    <n v="9"/>
    <n v="0"/>
    <n v="1"/>
    <n v="0"/>
    <n v="1.6"/>
    <n v="1.7575000000000001"/>
    <n v="1.7575000000000001"/>
    <x v="56"/>
  </r>
  <r>
    <x v="1"/>
    <s v="KC"/>
    <s v="CLE"/>
    <n v="19"/>
    <n v="81"/>
    <s v="(9:19) 15-P.Mahomes pass short right to 10-T.Hill to CLE 13 for 6 yards (43-J.Johnson)."/>
    <s v="pass"/>
    <n v="0"/>
    <n v="1"/>
    <n v="0"/>
    <n v="0"/>
    <s v="T.Hill"/>
    <n v="8"/>
    <n v="8"/>
    <n v="0"/>
    <n v="1"/>
    <n v="0"/>
    <n v="2"/>
    <n v="1.74"/>
    <n v="1.9116"/>
    <x v="72"/>
  </r>
  <r>
    <x v="1"/>
    <s v="KC"/>
    <s v="CLE"/>
    <n v="11"/>
    <n v="89"/>
    <s v="(7:33) (Shotgun) 15-P.Mahomes pass short left to 87-T.Kelce for 11 yards, TOUCHDOWN."/>
    <s v="pass"/>
    <n v="0"/>
    <n v="1"/>
    <n v="0"/>
    <n v="0"/>
    <s v="T.Kelce"/>
    <n v="7"/>
    <n v="7"/>
    <n v="0"/>
    <n v="1"/>
    <n v="0"/>
    <n v="2.2000000000000002"/>
    <n v="1.7225000000000001"/>
    <n v="2.0376500000000002"/>
    <x v="56"/>
  </r>
  <r>
    <x v="1"/>
    <s v="KC"/>
    <s v="CLE"/>
    <n v="52"/>
    <n v="48"/>
    <s v="(5:22) (Shotgun) 15-P.Mahomes pass short right to 17-M.Hardman ran ob at CLE 44 for 8 yards (21-D.Ward)."/>
    <s v="pass"/>
    <n v="0"/>
    <n v="1"/>
    <n v="0"/>
    <n v="0"/>
    <s v="M.Hardman"/>
    <n v="-1"/>
    <n v="-1"/>
    <n v="0"/>
    <n v="1"/>
    <n v="0"/>
    <n v="1.6"/>
    <n v="1.5825"/>
    <n v="1.5825"/>
    <x v="106"/>
  </r>
  <r>
    <x v="1"/>
    <s v="KC"/>
    <s v="CLE"/>
    <n v="37"/>
    <n v="63"/>
    <s v="(3:24) (Shotgun) 15-P.Mahomes pass short right to 81-B.Bell to CLE 34 for 3 yards (21-D.Ward)."/>
    <s v="pass"/>
    <n v="0"/>
    <n v="1"/>
    <n v="0"/>
    <n v="0"/>
    <s v="B.Bell"/>
    <n v="1"/>
    <n v="1"/>
    <n v="0"/>
    <n v="1"/>
    <n v="0"/>
    <n v="1.6"/>
    <n v="1.6175000000000002"/>
    <n v="1.6175000000000002"/>
    <x v="207"/>
  </r>
  <r>
    <x v="1"/>
    <s v="KC"/>
    <s v="CLE"/>
    <n v="34"/>
    <n v="66"/>
    <s v="(2:44) (Shotgun) 15-P.Mahomes pass short left to 25-C.Edwards-Helaire pushed ob at CLE 20 for 14 yards (4-A.Walker)."/>
    <s v="pass"/>
    <n v="0"/>
    <n v="1"/>
    <n v="0"/>
    <n v="0"/>
    <s v="C.Edwards-Helaire"/>
    <n v="-3"/>
    <n v="-3"/>
    <n v="0"/>
    <n v="1"/>
    <n v="0"/>
    <n v="1.6"/>
    <n v="1.5475000000000001"/>
    <n v="1.5475000000000001"/>
    <x v="203"/>
  </r>
  <r>
    <x v="1"/>
    <s v="KC"/>
    <s v="CLE"/>
    <n v="25"/>
    <n v="75"/>
    <s v="(:43) (Shotgun) 15-P.Mahomes pass incomplete deep right to 11-D.Robinson."/>
    <s v="pass"/>
    <n v="0"/>
    <n v="1"/>
    <n v="0"/>
    <n v="0"/>
    <s v="D.Robinson"/>
    <n v="25"/>
    <n v="25"/>
    <n v="0"/>
    <n v="1"/>
    <n v="0"/>
    <n v="1.8"/>
    <n v="2.0375000000000001"/>
    <n v="1.8807500000000004"/>
    <x v="204"/>
  </r>
  <r>
    <x v="1"/>
    <s v="CLE"/>
    <s v="KC"/>
    <n v="60"/>
    <n v="40"/>
    <s v="(4:44) 6-B.Mayfield pass short left to 24-N.Chubb pushed ob at 50 for 10 yards (54-N.Bolton)."/>
    <s v="pass"/>
    <n v="0"/>
    <n v="1"/>
    <n v="0"/>
    <n v="0"/>
    <s v="N.Chubb"/>
    <n v="-3"/>
    <n v="-3"/>
    <n v="0"/>
    <n v="1"/>
    <n v="0"/>
    <n v="1.6"/>
    <n v="1.5475000000000001"/>
    <n v="1.5475000000000001"/>
    <x v="206"/>
  </r>
  <r>
    <x v="1"/>
    <s v="CLE"/>
    <s v="KC"/>
    <n v="62"/>
    <n v="38"/>
    <s v="(14:22) (Shotgun) 6-B.Mayfield pass short left to 80-J.Landry pushed ob at CLE 47 for 9 yards (22-J.Thornhill)."/>
    <s v="pass"/>
    <n v="0"/>
    <n v="1"/>
    <n v="0"/>
    <n v="0"/>
    <s v="J.Landry"/>
    <n v="-7"/>
    <n v="-7"/>
    <n v="0"/>
    <n v="1"/>
    <n v="0"/>
    <n v="1.6"/>
    <n v="1.4775"/>
    <n v="1.4775"/>
    <x v="137"/>
  </r>
  <r>
    <x v="1"/>
    <s v="CLE"/>
    <s v="KC"/>
    <n v="47"/>
    <n v="53"/>
    <s v="(13:11) 6-B.Mayfield pass deep left to 85-D.Njoku pushed ob at KC 17 for 30 yards (38-L.Sneed)."/>
    <s v="pass"/>
    <n v="0"/>
    <n v="1"/>
    <n v="0"/>
    <n v="0"/>
    <s v="D.Njoku"/>
    <n v="22"/>
    <n v="22"/>
    <n v="0"/>
    <n v="1"/>
    <n v="0"/>
    <n v="1.6"/>
    <n v="1.9850000000000001"/>
    <n v="1.9850000000000001"/>
    <x v="136"/>
  </r>
  <r>
    <x v="1"/>
    <s v="KC"/>
    <s v="CLE"/>
    <n v="8"/>
    <n v="92"/>
    <s v="(7:08) (Shotgun) 15-P.Mahomes pass short left to 87-T.Kelce for 8 yards, TOUCHDOWN."/>
    <s v="pass"/>
    <n v="0"/>
    <n v="1"/>
    <n v="0"/>
    <n v="0"/>
    <s v="T.Kelce"/>
    <n v="4"/>
    <n v="4"/>
    <n v="0"/>
    <n v="1"/>
    <n v="0"/>
    <n v="2.7"/>
    <n v="1.6700000000000002"/>
    <n v="2.3498000000000001"/>
    <x v="56"/>
  </r>
  <r>
    <x v="1"/>
    <s v="CLE"/>
    <s v="KC"/>
    <n v="72"/>
    <n v="28"/>
    <s v="(5:34) (Shotgun) 6-B.Mayfield pass incomplete deep left to 10-A.Schwartz (22-J.Thornhill)."/>
    <s v="pass"/>
    <n v="0"/>
    <n v="1"/>
    <n v="0"/>
    <n v="0"/>
    <s v="A.Schwartz"/>
    <n v="28"/>
    <n v="28"/>
    <n v="0"/>
    <n v="1"/>
    <n v="0"/>
    <n v="1.6"/>
    <n v="2.09"/>
    <n v="2.09"/>
    <x v="71"/>
  </r>
  <r>
    <x v="1"/>
    <s v="KC"/>
    <s v="CLE"/>
    <n v="69"/>
    <n v="31"/>
    <s v="(4:41) (Shotgun) 15-P.Mahomes pass short left to 25-C.Edwards-Helaire to KC 35 for 4 yards (20-G.Newsome)."/>
    <s v="pass"/>
    <n v="0"/>
    <n v="1"/>
    <n v="0"/>
    <n v="0"/>
    <s v="C.Edwards-Helaire"/>
    <n v="-1"/>
    <n v="-1"/>
    <n v="0"/>
    <n v="1"/>
    <n v="0"/>
    <n v="1.6"/>
    <n v="1.5825"/>
    <n v="1.5825"/>
    <x v="203"/>
  </r>
  <r>
    <x v="1"/>
    <s v="KC"/>
    <s v="CLE"/>
    <n v="65"/>
    <n v="35"/>
    <s v="(3:57) (Shotgun) 15-P.Mahomes pass short right to 10-T.Hill to KC 49 for 14 yards (4-A.Walker). CLE-4-A.Walker was injured during the play. His return is Questionable."/>
    <s v="pass"/>
    <n v="0"/>
    <n v="1"/>
    <n v="0"/>
    <n v="0"/>
    <s v="T.Hill"/>
    <n v="11"/>
    <n v="11"/>
    <n v="0"/>
    <n v="1"/>
    <n v="0"/>
    <n v="1.6"/>
    <n v="1.7925"/>
    <n v="1.7925"/>
    <x v="72"/>
  </r>
  <r>
    <x v="1"/>
    <s v="KC"/>
    <s v="CLE"/>
    <n v="51"/>
    <n v="49"/>
    <s v="(3:44) (Shotgun) 15-P.Mahomes pass incomplete short right to 10-T.Hill."/>
    <s v="pass"/>
    <n v="0"/>
    <n v="1"/>
    <n v="0"/>
    <n v="0"/>
    <s v="T.Hill"/>
    <n v="6"/>
    <n v="6"/>
    <n v="0"/>
    <n v="1"/>
    <n v="0"/>
    <n v="1.6"/>
    <n v="1.7050000000000001"/>
    <n v="1.7050000000000001"/>
    <x v="72"/>
  </r>
  <r>
    <x v="1"/>
    <s v="CLE"/>
    <s v="KC"/>
    <n v="52"/>
    <n v="48"/>
    <s v="(1:16) (No Huddle, Shotgun) 6-B.Mayfield pass short left intended for 88-H.Bryant INTERCEPTED by 21-M.Hughes [49-D.Sorensen] at KC 42. 21-M.Hughes to KC 42 for no gain (88-H.Bryant)."/>
    <s v="pass"/>
    <n v="0"/>
    <n v="1"/>
    <n v="0"/>
    <n v="0"/>
    <s v="H.Bryant"/>
    <n v="10"/>
    <n v="10"/>
    <n v="0"/>
    <n v="1"/>
    <n v="0"/>
    <n v="1.6"/>
    <n v="1.7750000000000001"/>
    <n v="1.7750000000000001"/>
    <x v="174"/>
  </r>
  <r>
    <x v="1"/>
    <s v="TB"/>
    <s v="DAL"/>
    <n v="67"/>
    <n v="33"/>
    <s v="(13:33) (Shotgun) 12-T.Brady pass incomplete deep right to 14-C.Godwin."/>
    <s v="pass"/>
    <n v="0"/>
    <n v="1"/>
    <n v="0"/>
    <n v="0"/>
    <s v="C.Godwin"/>
    <n v="17"/>
    <n v="17"/>
    <n v="0"/>
    <n v="1"/>
    <n v="0"/>
    <n v="1.6"/>
    <n v="1.8975"/>
    <n v="1.8975"/>
    <x v="98"/>
  </r>
  <r>
    <x v="1"/>
    <s v="DAL"/>
    <s v="TB"/>
    <n v="66"/>
    <n v="34"/>
    <s v="(12:23) (Shotgun) 4-D.Prescott pass short middle to 86-D.Schultz to DAL 39 for 5 yards (45-D.White)."/>
    <s v="pass"/>
    <n v="0"/>
    <n v="1"/>
    <n v="0"/>
    <n v="0"/>
    <s v="D.Schultz"/>
    <n v="5"/>
    <n v="5"/>
    <n v="0"/>
    <n v="1"/>
    <n v="0"/>
    <n v="1.6"/>
    <n v="1.6875"/>
    <n v="1.6875"/>
    <x v="36"/>
  </r>
  <r>
    <x v="1"/>
    <s v="DAL"/>
    <s v="TB"/>
    <n v="55"/>
    <n v="45"/>
    <s v="(10:31) 4-D.Prescott pass short right to 86-D.Schultz pushed ob at TB 39 for 16 yards (45-D.White)."/>
    <s v="pass"/>
    <n v="0"/>
    <n v="1"/>
    <n v="0"/>
    <n v="0"/>
    <s v="D.Schultz"/>
    <n v="-3"/>
    <n v="-3"/>
    <n v="0"/>
    <n v="1"/>
    <n v="0"/>
    <n v="1.6"/>
    <n v="1.5475000000000001"/>
    <n v="1.5475000000000001"/>
    <x v="36"/>
  </r>
  <r>
    <x v="1"/>
    <s v="DAL"/>
    <s v="TB"/>
    <n v="39"/>
    <n v="61"/>
    <s v="(9:56) 4-D.Prescott pass incomplete deep left to 88-C.Lamb."/>
    <s v="pass"/>
    <n v="0"/>
    <n v="1"/>
    <n v="0"/>
    <n v="0"/>
    <s v="C.Lamb"/>
    <n v="20"/>
    <n v="20"/>
    <n v="0"/>
    <n v="1"/>
    <n v="0"/>
    <n v="1.6"/>
    <n v="1.9500000000000002"/>
    <n v="1.9500000000000002"/>
    <x v="73"/>
  </r>
  <r>
    <x v="1"/>
    <s v="DAL"/>
    <s v="TB"/>
    <n v="39"/>
    <n v="61"/>
    <s v="(9:49) (Shotgun) 4-D.Prescott pass incomplete short left to 88-C.Lamb."/>
    <s v="pass"/>
    <n v="0"/>
    <n v="1"/>
    <n v="0"/>
    <n v="0"/>
    <s v="C.Lamb"/>
    <n v="5"/>
    <n v="5"/>
    <n v="0"/>
    <n v="1"/>
    <n v="0"/>
    <n v="1.6"/>
    <n v="1.6875"/>
    <n v="1.6875"/>
    <x v="73"/>
  </r>
  <r>
    <x v="1"/>
    <s v="DAL"/>
    <s v="TB"/>
    <n v="44"/>
    <n v="56"/>
    <s v="(9:46) (Shotgun) 4-D.Prescott pass incomplete short left to 88-C.Lamb [54-L.David]."/>
    <s v="pass"/>
    <n v="0"/>
    <n v="1"/>
    <n v="0"/>
    <n v="0"/>
    <s v="C.Lamb"/>
    <n v="14"/>
    <n v="14"/>
    <n v="0"/>
    <n v="1"/>
    <n v="0"/>
    <n v="1.6"/>
    <n v="1.845"/>
    <n v="1.845"/>
    <x v="73"/>
  </r>
  <r>
    <x v="1"/>
    <s v="TB"/>
    <s v="DAL"/>
    <n v="60"/>
    <n v="40"/>
    <s v="(7:53) (No Huddle, Shotgun) 12-T.Brady pass deep right to 81-A.Brown ran ob at DAL 32 for 28 yards (30-A.Brown)."/>
    <s v="pass"/>
    <n v="0"/>
    <n v="1"/>
    <n v="0"/>
    <n v="0"/>
    <s v="A.Brown"/>
    <n v="26"/>
    <n v="26"/>
    <n v="0"/>
    <n v="1"/>
    <n v="0"/>
    <n v="1.6"/>
    <n v="2.0550000000000002"/>
    <n v="2.0550000000000002"/>
    <x v="165"/>
  </r>
  <r>
    <x v="1"/>
    <s v="TB"/>
    <s v="DAL"/>
    <n v="32"/>
    <n v="68"/>
    <s v="(7:30) (No Huddle, Shotgun) 12-T.Brady pass short right to 81-A.Brown pushed ob at DAL 16 for 16 yards (30-A.Brown; 42-K.Neal)."/>
    <s v="pass"/>
    <n v="0"/>
    <n v="1"/>
    <n v="0"/>
    <n v="0"/>
    <s v="A.Brown"/>
    <n v="13"/>
    <n v="13"/>
    <n v="0"/>
    <n v="1"/>
    <n v="0"/>
    <n v="1.6"/>
    <n v="1.8275000000000001"/>
    <n v="1.8275000000000001"/>
    <x v="165"/>
  </r>
  <r>
    <x v="1"/>
    <s v="TB"/>
    <s v="DAL"/>
    <n v="13"/>
    <n v="87"/>
    <s v="(6:13) (Shotgun) 12-T.Brady pass short right to 14-C.Godwin to DAL 5 for 8 yards (30-A.Brown)."/>
    <s v="pass"/>
    <n v="0"/>
    <n v="1"/>
    <n v="0"/>
    <n v="0"/>
    <s v="C.Godwin"/>
    <n v="6"/>
    <n v="6"/>
    <n v="0"/>
    <n v="1"/>
    <n v="0"/>
    <n v="2.2000000000000002"/>
    <n v="1.7050000000000001"/>
    <n v="2.0317000000000003"/>
    <x v="98"/>
  </r>
  <r>
    <x v="1"/>
    <s v="TB"/>
    <s v="DAL"/>
    <n v="5"/>
    <n v="95"/>
    <s v="(5:26) (Shotgun) 12-T.Brady pass short middle to 14-C.Godwin for 5 yards, TOUCHDOWN."/>
    <s v="pass"/>
    <n v="0"/>
    <n v="1"/>
    <n v="0"/>
    <n v="0"/>
    <s v="C.Godwin"/>
    <n v="5"/>
    <n v="5"/>
    <n v="0"/>
    <n v="1"/>
    <n v="0"/>
    <n v="3.2"/>
    <n v="1.6875"/>
    <n v="3.2"/>
    <x v="98"/>
  </r>
  <r>
    <x v="1"/>
    <s v="DAL"/>
    <s v="TB"/>
    <n v="64"/>
    <n v="36"/>
    <s v="(4:53) (Shotgun) 4-D.Prescott pass short left to 13-M.Gallup to DAL 44 for 8 yards (90-J.Pierre-Paul; 23-S.Murphy-Bunting)."/>
    <s v="pass"/>
    <n v="0"/>
    <n v="1"/>
    <n v="0"/>
    <n v="0"/>
    <s v="M.Gallup"/>
    <n v="-4"/>
    <n v="-4"/>
    <n v="0"/>
    <n v="1"/>
    <n v="0"/>
    <n v="1.6"/>
    <n v="1.53"/>
    <n v="1.53"/>
    <x v="208"/>
  </r>
  <r>
    <x v="1"/>
    <s v="DAL"/>
    <s v="TB"/>
    <n v="56"/>
    <n v="44"/>
    <s v="(4:15) (Shotgun) 4-D.Prescott pass short right to 13-M.Gallup to TB 44 for 12 yards (31-A.Winfield)."/>
    <s v="pass"/>
    <n v="0"/>
    <n v="1"/>
    <n v="0"/>
    <n v="0"/>
    <s v="M.Gallup"/>
    <n v="8"/>
    <n v="8"/>
    <n v="0"/>
    <n v="1"/>
    <n v="0"/>
    <n v="1.6"/>
    <n v="1.74"/>
    <n v="1.74"/>
    <x v="208"/>
  </r>
  <r>
    <x v="1"/>
    <s v="DAL"/>
    <s v="TB"/>
    <n v="44"/>
    <n v="56"/>
    <s v="(3:30) (Shotgun) 4-D.Prescott pass short middle to 20-T.Pollard to TB 37 for 7 yards (23-S.Murphy-Bunting)."/>
    <s v="pass"/>
    <n v="0"/>
    <n v="1"/>
    <n v="0"/>
    <n v="0"/>
    <s v="T.Pollard"/>
    <n v="-4"/>
    <n v="-4"/>
    <n v="0"/>
    <n v="1"/>
    <n v="0"/>
    <n v="1.6"/>
    <n v="1.53"/>
    <n v="1.53"/>
    <x v="17"/>
  </r>
  <r>
    <x v="1"/>
    <s v="DAL"/>
    <s v="TB"/>
    <n v="37"/>
    <n v="63"/>
    <s v="(2:45) (Shotgun) 4-D.Prescott pass short right to 13-M.Gallup ran ob at TB 29 for 8 yards."/>
    <s v="pass"/>
    <n v="0"/>
    <n v="1"/>
    <n v="0"/>
    <n v="0"/>
    <s v="M.Gallup"/>
    <n v="8"/>
    <n v="8"/>
    <n v="0"/>
    <n v="1"/>
    <n v="0"/>
    <n v="1.6"/>
    <n v="1.74"/>
    <n v="1.74"/>
    <x v="208"/>
  </r>
  <r>
    <x v="1"/>
    <s v="DAL"/>
    <s v="TB"/>
    <n v="29"/>
    <n v="71"/>
    <s v="(2:22) (No Huddle) 4-D.Prescott pass short right to 89-B.Jarwin to TB 22 for 7 yards (24-C.Davis)."/>
    <s v="pass"/>
    <n v="0"/>
    <n v="1"/>
    <n v="0"/>
    <n v="0"/>
    <s v="B.Jarwin"/>
    <n v="2"/>
    <n v="2"/>
    <n v="0"/>
    <n v="1"/>
    <n v="0"/>
    <n v="1.6"/>
    <n v="1.635"/>
    <n v="1.635"/>
    <x v="52"/>
  </r>
  <r>
    <x v="1"/>
    <s v="DAL"/>
    <s v="TB"/>
    <n v="22"/>
    <n v="78"/>
    <s v="(1:43) (Shotgun) 4-D.Prescott pass short left to 88-C.Lamb for 22 yards, TOUCHDOWN [56-R.Nunez-Roches]. TB-23-S.Murphy-Bunting was injured during the play. His return is Questionable."/>
    <s v="pass"/>
    <n v="0"/>
    <n v="1"/>
    <n v="0"/>
    <n v="0"/>
    <s v="C.Lamb"/>
    <n v="15"/>
    <n v="15"/>
    <n v="0"/>
    <n v="1"/>
    <n v="0"/>
    <n v="1.8"/>
    <n v="1.8625"/>
    <n v="1.8212500000000003"/>
    <x v="73"/>
  </r>
  <r>
    <x v="1"/>
    <s v="TB"/>
    <s v="DAL"/>
    <n v="72"/>
    <n v="28"/>
    <s v="(:59) 12-T.Brady pass deep middle to 81-A.Brown to DAL 45 for 27 yards (27-J.Kearse). Penalty on DAL-7-T.Diggs, Illegal Use of Hands, declined."/>
    <s v="pass"/>
    <n v="0"/>
    <n v="1"/>
    <n v="0"/>
    <n v="0"/>
    <s v="A.Brown"/>
    <n v="16"/>
    <n v="16"/>
    <n v="0"/>
    <n v="1"/>
    <n v="0"/>
    <n v="1.6"/>
    <n v="1.8800000000000001"/>
    <n v="1.8800000000000001"/>
    <x v="165"/>
  </r>
  <r>
    <x v="1"/>
    <s v="TB"/>
    <s v="DAL"/>
    <n v="40"/>
    <n v="60"/>
    <s v="(:11) 12-T.Brady pass incomplete short middle to 7-L.Fournette (11-M.Parsons)."/>
    <s v="pass"/>
    <n v="0"/>
    <n v="1"/>
    <n v="0"/>
    <n v="0"/>
    <s v="L.Fournette"/>
    <n v="3"/>
    <n v="3"/>
    <n v="0"/>
    <n v="1"/>
    <n v="0"/>
    <n v="1.6"/>
    <n v="1.6525000000000001"/>
    <n v="1.6525000000000001"/>
    <x v="140"/>
  </r>
  <r>
    <x v="1"/>
    <s v="TB"/>
    <s v="DAL"/>
    <n v="40"/>
    <n v="60"/>
    <s v="(:05) (Shotgun) 12-T.Brady pass incomplete short middle to 81-A.Brown (18-D.Kazee)."/>
    <s v="pass"/>
    <n v="0"/>
    <n v="1"/>
    <n v="0"/>
    <n v="0"/>
    <s v="A.Brown"/>
    <n v="15"/>
    <n v="15"/>
    <n v="0"/>
    <n v="1"/>
    <n v="0"/>
    <n v="1.6"/>
    <n v="1.8625"/>
    <n v="1.8625"/>
    <x v="165"/>
  </r>
  <r>
    <x v="1"/>
    <s v="TB"/>
    <s v="DAL"/>
    <n v="48"/>
    <n v="52"/>
    <s v="(12:07) (Shotgun) 12-T.Brady pass short middle to 87-R.Gronkowski to DAL 43 for 5 yards (90-D.Lawrence)."/>
    <s v="pass"/>
    <n v="0"/>
    <n v="1"/>
    <n v="0"/>
    <n v="0"/>
    <s v="R.Gronkowski"/>
    <n v="5"/>
    <n v="5"/>
    <n v="0"/>
    <n v="1"/>
    <n v="0"/>
    <n v="1.6"/>
    <n v="1.6875"/>
    <n v="1.6875"/>
    <x v="139"/>
  </r>
  <r>
    <x v="1"/>
    <s v="TB"/>
    <s v="DAL"/>
    <n v="43"/>
    <n v="57"/>
    <s v="(11:29) (Shotgun) 12-T.Brady pass short right to 14-C.Godwin pushed ob at DAL 24 for 19 yards (27-J.Kearse). Penalty on TB-66-R.Jensen, Taunting, offsetting. Penalty on DAL-91-C.Watkins, Unnecessary Roughness, offsetting."/>
    <s v="pass"/>
    <n v="0"/>
    <n v="1"/>
    <n v="0"/>
    <n v="0"/>
    <s v="C.Godwin"/>
    <n v="3"/>
    <n v="3"/>
    <n v="0"/>
    <n v="1"/>
    <n v="0"/>
    <n v="1.6"/>
    <n v="1.6525000000000001"/>
    <n v="1.6525000000000001"/>
    <x v="98"/>
  </r>
  <r>
    <x v="1"/>
    <s v="TB"/>
    <s v="DAL"/>
    <n v="24"/>
    <n v="76"/>
    <s v="(11:13) 12-T.Brady pass short right to 14-C.Godwin to DAL 7 for 17 yards (30-A.Brown)."/>
    <s v="pass"/>
    <n v="0"/>
    <n v="1"/>
    <n v="0"/>
    <n v="0"/>
    <s v="C.Godwin"/>
    <n v="14"/>
    <n v="14"/>
    <n v="0"/>
    <n v="1"/>
    <n v="0"/>
    <n v="1.8"/>
    <n v="1.845"/>
    <n v="1.8153000000000001"/>
    <x v="98"/>
  </r>
  <r>
    <x v="1"/>
    <s v="TB"/>
    <s v="DAL"/>
    <n v="2"/>
    <n v="98"/>
    <s v="(9:53) 12-T.Brady pass short right to 87-R.Gronkowski for 2 yards, TOUCHDOWN."/>
    <s v="pass"/>
    <n v="0"/>
    <n v="1"/>
    <n v="0"/>
    <n v="0"/>
    <s v="R.Gronkowski"/>
    <n v="2"/>
    <n v="2"/>
    <n v="0"/>
    <n v="1"/>
    <n v="0"/>
    <n v="3.7"/>
    <n v="1.635"/>
    <n v="3.7"/>
    <x v="139"/>
  </r>
  <r>
    <x v="1"/>
    <s v="DAL"/>
    <s v="TB"/>
    <n v="39"/>
    <n v="61"/>
    <s v="(9:04) 4-D.Prescott pass short right to 89-B.Jarwin pushed ob at TB 33 for 6 yards (90-J.Pierre-Paul). Tampa Bay challenged the pass completion ruling, and the play was Upheld. The ruling on the field stands. (Timeout #1.)"/>
    <s v="pass"/>
    <n v="0"/>
    <n v="1"/>
    <n v="0"/>
    <n v="0"/>
    <s v="B.Jarwin"/>
    <n v="6"/>
    <n v="6"/>
    <n v="0"/>
    <n v="1"/>
    <n v="0"/>
    <n v="1.6"/>
    <n v="1.7050000000000001"/>
    <n v="1.7050000000000001"/>
    <x v="52"/>
  </r>
  <r>
    <x v="1"/>
    <s v="DAL"/>
    <s v="TB"/>
    <n v="33"/>
    <n v="67"/>
    <s v="(8:57) (Shotgun) 4-D.Prescott pass short left to 13-M.Gallup to TB 25 for 8 yards (58-S.Barrett)."/>
    <s v="pass"/>
    <n v="0"/>
    <n v="1"/>
    <n v="0"/>
    <n v="0"/>
    <s v="M.Gallup"/>
    <n v="-2"/>
    <n v="-2"/>
    <n v="0"/>
    <n v="1"/>
    <n v="0"/>
    <n v="1.6"/>
    <n v="1.5650000000000002"/>
    <n v="1.5650000000000002"/>
    <x v="208"/>
  </r>
  <r>
    <x v="1"/>
    <s v="DAL"/>
    <s v="TB"/>
    <n v="20"/>
    <n v="80"/>
    <s v="(8:09) (Shotgun) 4-D.Prescott pass short left to 21-E.Elliott to TB 17 for 3 yards (90-J.Pierre-Paul)."/>
    <s v="pass"/>
    <n v="0"/>
    <n v="1"/>
    <n v="0"/>
    <n v="0"/>
    <s v="E.Elliott"/>
    <n v="-3"/>
    <n v="-3"/>
    <n v="0"/>
    <n v="1"/>
    <n v="0"/>
    <n v="1.8"/>
    <n v="1.5475000000000001"/>
    <n v="1.7141500000000003"/>
    <x v="101"/>
  </r>
  <r>
    <x v="1"/>
    <s v="DAL"/>
    <s v="TB"/>
    <n v="17"/>
    <n v="83"/>
    <s v="(7:27) (Shotgun) 4-D.Prescott pass short right to 19-A.Cooper to TB 13 for 4 yards (43-R.Cockrell)."/>
    <s v="pass"/>
    <n v="0"/>
    <n v="1"/>
    <n v="0"/>
    <n v="0"/>
    <s v="A.Cooper"/>
    <n v="4"/>
    <n v="4"/>
    <n v="0"/>
    <n v="1"/>
    <n v="0"/>
    <n v="2"/>
    <n v="1.6700000000000002"/>
    <n v="1.8878000000000001"/>
    <x v="2"/>
  </r>
  <r>
    <x v="1"/>
    <s v="DAL"/>
    <s v="TB"/>
    <n v="13"/>
    <n v="87"/>
    <s v="(6:46) (Shotgun) 4-D.Prescott pass incomplete short left to 88-C.Lamb."/>
    <s v="pass"/>
    <n v="0"/>
    <n v="1"/>
    <n v="0"/>
    <n v="0"/>
    <s v="C.Lamb"/>
    <n v="13"/>
    <n v="13"/>
    <n v="0"/>
    <n v="1"/>
    <n v="0"/>
    <n v="2.2000000000000002"/>
    <n v="1.8275000000000001"/>
    <n v="2.0733500000000005"/>
    <x v="73"/>
  </r>
  <r>
    <x v="1"/>
    <s v="DAL"/>
    <s v="TB"/>
    <n v="25"/>
    <n v="75"/>
    <s v="(5:43) (Shotgun) 4-D.Prescott pass incomplete deep left to 88-C.Lamb."/>
    <s v="pass"/>
    <n v="0"/>
    <n v="1"/>
    <n v="0"/>
    <n v="0"/>
    <s v="C.Lamb"/>
    <n v="25"/>
    <n v="25"/>
    <n v="0"/>
    <n v="1"/>
    <n v="0"/>
    <n v="1.8"/>
    <n v="2.0375000000000001"/>
    <n v="1.8807500000000004"/>
    <x v="73"/>
  </r>
  <r>
    <x v="1"/>
    <s v="DAL"/>
    <s v="TB"/>
    <n v="25"/>
    <n v="75"/>
    <s v="(5:37) (Shotgun) 4-D.Prescott pass short middle to 1-C.Wilson to TB 12 for 13 yards (31-A.Winfield)."/>
    <s v="pass"/>
    <n v="0"/>
    <n v="1"/>
    <n v="0"/>
    <n v="0"/>
    <s v="C.Wilson"/>
    <n v="13"/>
    <n v="13"/>
    <n v="0"/>
    <n v="1"/>
    <n v="0"/>
    <n v="1.8"/>
    <n v="1.8275000000000001"/>
    <n v="1.8093500000000002"/>
    <x v="6"/>
  </r>
  <r>
    <x v="1"/>
    <s v="DAL"/>
    <s v="TB"/>
    <n v="5"/>
    <n v="95"/>
    <s v="(4:25) (Shotgun) 4-D.Prescott to TB 10 for -5 yards. FUMBLES, and recovers at TB 10. 4-D.Prescott pass short left to 19-A.Cooper for 5 yards, TOUCHDOWN."/>
    <s v="pass"/>
    <n v="0"/>
    <n v="1"/>
    <n v="0"/>
    <n v="0"/>
    <s v="A.Cooper"/>
    <n v="5"/>
    <n v="5"/>
    <n v="0"/>
    <n v="1"/>
    <n v="0"/>
    <n v="3.2"/>
    <n v="1.6875"/>
    <n v="3.2"/>
    <x v="2"/>
  </r>
  <r>
    <x v="1"/>
    <s v="DAL"/>
    <s v="TB"/>
    <n v="21"/>
    <n v="79"/>
    <s v="(4:08) 4-D.Prescott pass short left to 88-C.Lamb to TB 17 for 4 yards (35-J.Dean)."/>
    <s v="pass"/>
    <n v="0"/>
    <n v="1"/>
    <n v="0"/>
    <n v="0"/>
    <s v="C.Lamb"/>
    <n v="-3"/>
    <n v="-3"/>
    <n v="0"/>
    <n v="1"/>
    <n v="0"/>
    <n v="1.8"/>
    <n v="1.5475000000000001"/>
    <n v="1.7141500000000003"/>
    <x v="73"/>
  </r>
  <r>
    <x v="1"/>
    <s v="DAL"/>
    <s v="TB"/>
    <n v="17"/>
    <n v="83"/>
    <s v="(3:30) (Shotgun) 4-D.Prescott pass incomplete deep left to 13-M.Gallup."/>
    <s v="pass"/>
    <n v="0"/>
    <n v="1"/>
    <n v="0"/>
    <n v="0"/>
    <s v="M.Gallup"/>
    <n v="17"/>
    <n v="17"/>
    <n v="0"/>
    <n v="1"/>
    <n v="0"/>
    <n v="2"/>
    <n v="1.8975"/>
    <n v="1.96515"/>
    <x v="208"/>
  </r>
  <r>
    <x v="1"/>
    <s v="DAL"/>
    <s v="TB"/>
    <n v="17"/>
    <n v="83"/>
    <s v="(3:26) (Shotgun) 4-D.Prescott pass incomplete short middle to 88-C.Lamb (54-L.David)."/>
    <s v="pass"/>
    <n v="0"/>
    <n v="1"/>
    <n v="0"/>
    <n v="0"/>
    <s v="C.Lamb"/>
    <n v="10"/>
    <n v="10"/>
    <n v="0"/>
    <n v="1"/>
    <n v="0"/>
    <n v="2"/>
    <n v="1.7750000000000001"/>
    <n v="1.9235000000000002"/>
    <x v="73"/>
  </r>
  <r>
    <x v="1"/>
    <s v="TB"/>
    <s v="DAL"/>
    <n v="57"/>
    <n v="43"/>
    <s v="(3:08) (Shotgun) 12-T.Brady pass short middle to 14-C.Godwin to DAL 47 for 10 yards (9-J.Smith; 26-J.Lewis)."/>
    <s v="pass"/>
    <n v="0"/>
    <n v="1"/>
    <n v="0"/>
    <n v="0"/>
    <s v="C.Godwin"/>
    <n v="5"/>
    <n v="5"/>
    <n v="0"/>
    <n v="1"/>
    <n v="0"/>
    <n v="1.6"/>
    <n v="1.6875"/>
    <n v="1.6875"/>
    <x v="98"/>
  </r>
  <r>
    <x v="1"/>
    <s v="TB"/>
    <s v="DAL"/>
    <n v="47"/>
    <n v="53"/>
    <s v="(2:45) (No Huddle, Shotgun) 12-T.Brady pass deep right to 81-A.Brown for 47 yards, TOUCHDOWN."/>
    <s v="pass"/>
    <n v="0"/>
    <n v="1"/>
    <n v="0"/>
    <n v="0"/>
    <s v="A.Brown"/>
    <n v="45"/>
    <n v="45"/>
    <n v="0"/>
    <n v="1"/>
    <n v="0"/>
    <n v="1.6"/>
    <n v="2.3875000000000002"/>
    <n v="2.3875000000000002"/>
    <x v="165"/>
  </r>
  <r>
    <x v="1"/>
    <s v="DAL"/>
    <s v="TB"/>
    <n v="38"/>
    <n v="62"/>
    <s v="(1:54) (Shotgun) 4-D.Prescott pass short left to 19-A.Cooper pushed ob at TB 31 for 7 yards (35-J.Dean)."/>
    <s v="pass"/>
    <n v="0"/>
    <n v="1"/>
    <n v="0"/>
    <n v="0"/>
    <s v="A.Cooper"/>
    <n v="6"/>
    <n v="6"/>
    <n v="0"/>
    <n v="1"/>
    <n v="0"/>
    <n v="1.6"/>
    <n v="1.7050000000000001"/>
    <n v="1.7050000000000001"/>
    <x v="2"/>
  </r>
  <r>
    <x v="1"/>
    <s v="DAL"/>
    <s v="TB"/>
    <n v="31"/>
    <n v="69"/>
    <s v="(1:50) (Shotgun) 4-D.Prescott pass incomplete short left to 13-M.Gallup (35-J.Dean)."/>
    <s v="pass"/>
    <n v="0"/>
    <n v="1"/>
    <n v="0"/>
    <n v="0"/>
    <s v="M.Gallup"/>
    <n v="9"/>
    <n v="9"/>
    <n v="0"/>
    <n v="1"/>
    <n v="0"/>
    <n v="1.6"/>
    <n v="1.7575000000000001"/>
    <n v="1.7575000000000001"/>
    <x v="208"/>
  </r>
  <r>
    <x v="1"/>
    <s v="DAL"/>
    <s v="TB"/>
    <n v="31"/>
    <n v="69"/>
    <s v="(1:43) (Shotgun) 4-D.Prescott pass short right to 88-C.Lamb to TB 21 for 10 yards (45-D.White)."/>
    <s v="pass"/>
    <n v="0"/>
    <n v="1"/>
    <n v="0"/>
    <n v="0"/>
    <s v="C.Lamb"/>
    <n v="5"/>
    <n v="5"/>
    <n v="0"/>
    <n v="1"/>
    <n v="0"/>
    <n v="1.6"/>
    <n v="1.6875"/>
    <n v="1.6875"/>
    <x v="73"/>
  </r>
  <r>
    <x v="1"/>
    <s v="TB"/>
    <s v="DAL"/>
    <n v="50"/>
    <n v="50"/>
    <s v="(:15) (Shotgun) 12-T.Brady pass incomplete deep right to 25-G.Bernard."/>
    <s v="pass"/>
    <n v="0"/>
    <n v="1"/>
    <n v="0"/>
    <n v="0"/>
    <s v="G.Bernard"/>
    <n v="20"/>
    <n v="20"/>
    <n v="0"/>
    <n v="1"/>
    <n v="0"/>
    <n v="1.6"/>
    <n v="1.9500000000000002"/>
    <n v="1.9500000000000002"/>
    <x v="141"/>
  </r>
  <r>
    <x v="1"/>
    <s v="TB"/>
    <s v="DAL"/>
    <n v="50"/>
    <n v="50"/>
    <s v="(:09) (Shotgun) 12-T.Brady pass incomplete short right to 18-T.Johnson [11-M.Parsons]."/>
    <s v="pass"/>
    <n v="0"/>
    <n v="1"/>
    <n v="0"/>
    <n v="0"/>
    <s v="T.Johnson"/>
    <n v="10"/>
    <n v="10"/>
    <n v="0"/>
    <n v="1"/>
    <n v="0"/>
    <n v="1.6"/>
    <n v="1.7750000000000001"/>
    <n v="1.7750000000000001"/>
    <x v="209"/>
  </r>
  <r>
    <x v="1"/>
    <s v="DAL"/>
    <s v="TB"/>
    <n v="70"/>
    <n v="30"/>
    <s v="(14:27) (Shotgun) 4-D.Prescott pass short right to 19-A.Cooper pushed ob at DAL 46 for 16 yards (35-J.Dean) [93-N.Suh]."/>
    <s v="pass"/>
    <n v="0"/>
    <n v="1"/>
    <n v="0"/>
    <n v="0"/>
    <s v="A.Cooper"/>
    <n v="11"/>
    <n v="11"/>
    <n v="0"/>
    <n v="1"/>
    <n v="0"/>
    <n v="1.6"/>
    <n v="1.7925"/>
    <n v="1.7925"/>
    <x v="2"/>
  </r>
  <r>
    <x v="1"/>
    <s v="DAL"/>
    <s v="TB"/>
    <n v="54"/>
    <n v="46"/>
    <s v="(14:03) (Shotgun) 4-D.Prescott pass short right to 19-A.Cooper to TB 48 for 6 yards (24-C.Davis)."/>
    <s v="pass"/>
    <n v="0"/>
    <n v="1"/>
    <n v="0"/>
    <n v="0"/>
    <s v="A.Cooper"/>
    <n v="6"/>
    <n v="6"/>
    <n v="0"/>
    <n v="1"/>
    <n v="0"/>
    <n v="1.6"/>
    <n v="1.7050000000000001"/>
    <n v="1.7050000000000001"/>
    <x v="2"/>
  </r>
  <r>
    <x v="1"/>
    <s v="DAL"/>
    <s v="TB"/>
    <n v="48"/>
    <n v="52"/>
    <s v="(12:44) (Shotgun) 4-D.Prescott pass short middle to 19-A.Cooper to TB 34 for 14 yards (26-A.Adams)."/>
    <s v="pass"/>
    <n v="0"/>
    <n v="1"/>
    <n v="0"/>
    <n v="0"/>
    <s v="A.Cooper"/>
    <n v="14"/>
    <n v="14"/>
    <n v="0"/>
    <n v="1"/>
    <n v="0"/>
    <n v="1.6"/>
    <n v="1.845"/>
    <n v="1.845"/>
    <x v="2"/>
  </r>
  <r>
    <x v="1"/>
    <s v="DAL"/>
    <s v="TB"/>
    <n v="34"/>
    <n v="66"/>
    <s v="(12:14) (No Huddle, Shotgun) 4-D.Prescott pass incomplete short right to 13-M.Gallup (24-C.Davis)."/>
    <s v="pass"/>
    <n v="0"/>
    <n v="1"/>
    <n v="0"/>
    <n v="0"/>
    <s v="M.Gallup"/>
    <n v="6"/>
    <n v="6"/>
    <n v="0"/>
    <n v="1"/>
    <n v="0"/>
    <n v="1.6"/>
    <n v="1.7050000000000001"/>
    <n v="1.7050000000000001"/>
    <x v="208"/>
  </r>
  <r>
    <x v="1"/>
    <s v="DAL"/>
    <s v="TB"/>
    <n v="18"/>
    <n v="82"/>
    <s v="(12:05) (Shotgun) 4-D.Prescott pass short right to 20-T.Pollard to TB 12 for 6 yards (54-L.David; 43-R.Cockrell)."/>
    <s v="pass"/>
    <n v="0"/>
    <n v="1"/>
    <n v="0"/>
    <n v="0"/>
    <s v="T.Pollard"/>
    <n v="-4"/>
    <n v="-4"/>
    <n v="0"/>
    <n v="1"/>
    <n v="0"/>
    <n v="2"/>
    <n v="1.53"/>
    <n v="1.8402000000000001"/>
    <x v="17"/>
  </r>
  <r>
    <x v="1"/>
    <s v="DAL"/>
    <s v="TB"/>
    <n v="12"/>
    <n v="88"/>
    <s v="(11:26) (Shotgun) 4-D.Prescott pass short left to 19-A.Cooper to TB 8 for 4 yards (43-R.Cockrell) [26-A.Adams]."/>
    <s v="pass"/>
    <n v="0"/>
    <n v="1"/>
    <n v="0"/>
    <n v="0"/>
    <s v="A.Cooper"/>
    <n v="4"/>
    <n v="4"/>
    <n v="0"/>
    <n v="1"/>
    <n v="0"/>
    <n v="2.2000000000000002"/>
    <n v="1.6700000000000002"/>
    <n v="2.0198"/>
    <x v="2"/>
  </r>
  <r>
    <x v="1"/>
    <s v="DAL"/>
    <s v="TB"/>
    <n v="5"/>
    <n v="95"/>
    <s v="(10:32) 4-D.Prescott pass short right to 21-E.Elliott ran ob at TB 2 for 3 yards [58-S.Barrett]."/>
    <s v="pass"/>
    <n v="0"/>
    <n v="1"/>
    <n v="0"/>
    <n v="0"/>
    <s v="E.Elliott"/>
    <n v="3"/>
    <n v="3"/>
    <n v="0"/>
    <n v="1"/>
    <n v="0"/>
    <n v="3.2"/>
    <n v="1.6525000000000001"/>
    <n v="3.2"/>
    <x v="101"/>
  </r>
  <r>
    <x v="1"/>
    <s v="TB"/>
    <s v="DAL"/>
    <n v="67"/>
    <n v="33"/>
    <s v="(9:08) (Shotgun) 12-T.Brady pass incomplete short left to 14-C.Godwin."/>
    <s v="pass"/>
    <n v="0"/>
    <n v="1"/>
    <n v="0"/>
    <n v="0"/>
    <s v="C.Godwin"/>
    <n v="3"/>
    <n v="3"/>
    <n v="0"/>
    <n v="1"/>
    <n v="0"/>
    <n v="1.6"/>
    <n v="1.6525000000000001"/>
    <n v="1.6525000000000001"/>
    <x v="98"/>
  </r>
  <r>
    <x v="1"/>
    <s v="TB"/>
    <s v="DAL"/>
    <n v="67"/>
    <n v="33"/>
    <s v="(9:04) (Shotgun) 12-T.Brady pass incomplete short middle to 14-C.Godwin."/>
    <s v="pass"/>
    <n v="0"/>
    <n v="1"/>
    <n v="0"/>
    <n v="0"/>
    <s v="C.Godwin"/>
    <n v="9"/>
    <n v="9"/>
    <n v="0"/>
    <n v="1"/>
    <n v="0"/>
    <n v="1.6"/>
    <n v="1.7575000000000001"/>
    <n v="1.7575000000000001"/>
    <x v="98"/>
  </r>
  <r>
    <x v="1"/>
    <s v="TB"/>
    <s v="DAL"/>
    <n v="67"/>
    <n v="33"/>
    <s v="(9:00) (Shotgun) 12-T.Brady pass incomplete short right to 14-C.Godwin. Penalty on TB-78-T.Wirfs, Offensive Holding, declined."/>
    <s v="pass"/>
    <n v="0"/>
    <n v="1"/>
    <n v="0"/>
    <n v="0"/>
    <s v="C.Godwin"/>
    <n v="0"/>
    <n v="0"/>
    <n v="0"/>
    <n v="1"/>
    <n v="0"/>
    <n v="1.6"/>
    <n v="1.6"/>
    <n v="1.6"/>
    <x v="98"/>
  </r>
  <r>
    <x v="1"/>
    <s v="TB"/>
    <s v="DAL"/>
    <n v="35"/>
    <n v="65"/>
    <s v="(8:31) (Shotgun) 12-T.Brady pass deep right to 87-R.Gronkowski to DAL 15 for 20 yards (42-K.Neal)."/>
    <s v="pass"/>
    <n v="0"/>
    <n v="1"/>
    <n v="0"/>
    <n v="0"/>
    <s v="R.Gronkowski"/>
    <n v="17"/>
    <n v="17"/>
    <n v="0"/>
    <n v="1"/>
    <n v="0"/>
    <n v="1.6"/>
    <n v="1.8975"/>
    <n v="1.8975"/>
    <x v="139"/>
  </r>
  <r>
    <x v="1"/>
    <s v="TB"/>
    <s v="DAL"/>
    <n v="15"/>
    <n v="85"/>
    <s v="(7:52) 12-T.Brady pass short left to 14-C.Godwin to DAL 13 for 2 yards (30-A.Brown; 27-J.Kearse)."/>
    <s v="pass"/>
    <n v="0"/>
    <n v="1"/>
    <n v="0"/>
    <n v="0"/>
    <s v="C.Godwin"/>
    <n v="-2"/>
    <n v="-2"/>
    <n v="0"/>
    <n v="1"/>
    <n v="0"/>
    <n v="2"/>
    <n v="1.5650000000000002"/>
    <n v="1.8521000000000001"/>
    <x v="98"/>
  </r>
  <r>
    <x v="1"/>
    <s v="TB"/>
    <s v="DAL"/>
    <n v="13"/>
    <n v="87"/>
    <s v="(7:12) (Shotgun) 12-T.Brady pass short left to 7-L.Fournette to DAL 11 for 2 yards (11-M.Parsons)."/>
    <s v="pass"/>
    <n v="0"/>
    <n v="1"/>
    <n v="0"/>
    <n v="0"/>
    <s v="L.Fournette"/>
    <n v="-2"/>
    <n v="-2"/>
    <n v="0"/>
    <n v="1"/>
    <n v="0"/>
    <n v="2.2000000000000002"/>
    <n v="1.5650000000000002"/>
    <n v="1.9841000000000002"/>
    <x v="140"/>
  </r>
  <r>
    <x v="1"/>
    <s v="TB"/>
    <s v="DAL"/>
    <n v="11"/>
    <n v="89"/>
    <s v="(6:28) (Shotgun) 12-T.Brady pass short middle to 87-R.Gronkowski for 11 yards, TOUCHDOWN [6-D.Wilson]."/>
    <s v="pass"/>
    <n v="0"/>
    <n v="1"/>
    <n v="0"/>
    <n v="0"/>
    <s v="R.Gronkowski"/>
    <n v="3"/>
    <n v="3"/>
    <n v="0"/>
    <n v="1"/>
    <n v="0"/>
    <n v="2.2000000000000002"/>
    <n v="1.6525000000000001"/>
    <n v="2.0138500000000001"/>
    <x v="139"/>
  </r>
  <r>
    <x v="1"/>
    <s v="DAL"/>
    <s v="TB"/>
    <n v="62"/>
    <n v="38"/>
    <s v="(5:59) (Shotgun) 4-D.Prescott pass short middle to 89-B.Jarwin to DAL 45 for 7 yards (54-L.David; 9-J.Tryon)."/>
    <s v="pass"/>
    <n v="0"/>
    <n v="1"/>
    <n v="0"/>
    <n v="0"/>
    <s v="B.Jarwin"/>
    <n v="7"/>
    <n v="7"/>
    <n v="0"/>
    <n v="1"/>
    <n v="0"/>
    <n v="1.6"/>
    <n v="1.7225000000000001"/>
    <n v="1.7225000000000001"/>
    <x v="52"/>
  </r>
  <r>
    <x v="1"/>
    <s v="DAL"/>
    <s v="TB"/>
    <n v="52"/>
    <n v="48"/>
    <s v="(4:49) (Shotgun) 4-D.Prescott pass short right to 86-D.Schultz to TB 42 for 10 yards (90-J.Pierre-Paul)."/>
    <s v="pass"/>
    <n v="0"/>
    <n v="1"/>
    <n v="0"/>
    <n v="0"/>
    <s v="D.Schultz"/>
    <n v="4"/>
    <n v="4"/>
    <n v="0"/>
    <n v="1"/>
    <n v="0"/>
    <n v="1.6"/>
    <n v="1.6700000000000002"/>
    <n v="1.6700000000000002"/>
    <x v="36"/>
  </r>
  <r>
    <x v="1"/>
    <s v="DAL"/>
    <s v="TB"/>
    <n v="42"/>
    <n v="58"/>
    <s v="(3:26) (Shotgun) 4-D.Prescott pass short right to 88-C.Lamb to TB 33 for 9 yards (43-R.Cockrell)."/>
    <s v="pass"/>
    <n v="0"/>
    <n v="1"/>
    <n v="0"/>
    <n v="0"/>
    <s v="C.Lamb"/>
    <n v="3"/>
    <n v="3"/>
    <n v="0"/>
    <n v="1"/>
    <n v="0"/>
    <n v="1.6"/>
    <n v="1.6525000000000001"/>
    <n v="1.6525000000000001"/>
    <x v="73"/>
  </r>
  <r>
    <x v="1"/>
    <s v="DAL"/>
    <s v="TB"/>
    <n v="33"/>
    <n v="67"/>
    <s v="(2:43) 4-D.Prescott pass short right to 86-D.Schultz to TB 27 for 6 yards (54-L.David)."/>
    <s v="pass"/>
    <n v="0"/>
    <n v="1"/>
    <n v="0"/>
    <n v="0"/>
    <s v="D.Schultz"/>
    <n v="6"/>
    <n v="6"/>
    <n v="0"/>
    <n v="1"/>
    <n v="0"/>
    <n v="1.6"/>
    <n v="1.7050000000000001"/>
    <n v="1.7050000000000001"/>
    <x v="36"/>
  </r>
  <r>
    <x v="1"/>
    <s v="DAL"/>
    <s v="TB"/>
    <n v="21"/>
    <n v="79"/>
    <s v="(:39) (Shotgun) 4-D.Prescott pass deep right to 19-A.Cooper for 21 yards, TOUCHDOWN."/>
    <s v="pass"/>
    <n v="0"/>
    <n v="1"/>
    <n v="0"/>
    <n v="0"/>
    <s v="A.Cooper"/>
    <n v="21"/>
    <n v="21"/>
    <n v="0"/>
    <n v="1"/>
    <n v="0"/>
    <n v="1.8"/>
    <n v="1.9675"/>
    <n v="1.8569500000000003"/>
    <x v="2"/>
  </r>
  <r>
    <x v="1"/>
    <s v="TB"/>
    <s v="DAL"/>
    <n v="53"/>
    <n v="47"/>
    <s v="(14:20) (Shotgun) 12-T.Brady pass short left to 7-L.Fournette to TB 48 for 1 yard (9-J.Smith)."/>
    <s v="pass"/>
    <n v="0"/>
    <n v="1"/>
    <n v="0"/>
    <n v="0"/>
    <s v="L.Fournette"/>
    <n v="-2"/>
    <n v="-2"/>
    <n v="0"/>
    <n v="1"/>
    <n v="0"/>
    <n v="1.6"/>
    <n v="1.5650000000000002"/>
    <n v="1.5650000000000002"/>
    <x v="140"/>
  </r>
  <r>
    <x v="1"/>
    <s v="TB"/>
    <s v="DAL"/>
    <n v="52"/>
    <n v="48"/>
    <s v="(13:38) (Shotgun) 12-T.Brady pass short left to 13-M.Evans to DAL 47 for 5 yards (9-J.Smith)."/>
    <s v="pass"/>
    <n v="0"/>
    <n v="1"/>
    <n v="0"/>
    <n v="0"/>
    <s v="M.Evans"/>
    <n v="5"/>
    <n v="5"/>
    <n v="0"/>
    <n v="1"/>
    <n v="0"/>
    <n v="1.6"/>
    <n v="1.6875"/>
    <n v="1.6875"/>
    <x v="35"/>
  </r>
  <r>
    <x v="1"/>
    <s v="TB"/>
    <s v="DAL"/>
    <n v="47"/>
    <n v="53"/>
    <s v="(12:11) (Shotgun) 12-T.Brady pass incomplete short right to 13-M.Evans (26-J.Lewis)."/>
    <s v="pass"/>
    <n v="0"/>
    <n v="1"/>
    <n v="0"/>
    <n v="0"/>
    <s v="M.Evans"/>
    <n v="13"/>
    <n v="13"/>
    <n v="0"/>
    <n v="1"/>
    <n v="0"/>
    <n v="1.6"/>
    <n v="1.8275000000000001"/>
    <n v="1.8275000000000001"/>
    <x v="35"/>
  </r>
  <r>
    <x v="1"/>
    <s v="TB"/>
    <s v="DAL"/>
    <n v="47"/>
    <n v="53"/>
    <s v="(12:06) (Shotgun) 12-T.Brady pass incomplete deep right to 14-C.Godwin."/>
    <s v="pass"/>
    <n v="0"/>
    <n v="1"/>
    <n v="0"/>
    <n v="0"/>
    <s v="C.Godwin"/>
    <n v="35"/>
    <n v="35"/>
    <n v="0"/>
    <n v="1"/>
    <n v="0"/>
    <n v="1.6"/>
    <n v="2.2124999999999999"/>
    <n v="2.2124999999999999"/>
    <x v="98"/>
  </r>
  <r>
    <x v="1"/>
    <s v="TB"/>
    <s v="DAL"/>
    <n v="63"/>
    <n v="37"/>
    <s v="(10:54) 12-T.Brady pass short right to 87-R.Gronkowski to TB 44 for 7 yards (30-A.Brown; 26-J.Lewis)."/>
    <s v="pass"/>
    <n v="0"/>
    <n v="1"/>
    <n v="0"/>
    <n v="0"/>
    <s v="R.Gronkowski"/>
    <n v="2"/>
    <n v="2"/>
    <n v="0"/>
    <n v="1"/>
    <n v="0"/>
    <n v="1.6"/>
    <n v="1.635"/>
    <n v="1.635"/>
    <x v="139"/>
  </r>
  <r>
    <x v="1"/>
    <s v="TB"/>
    <s v="DAL"/>
    <n v="56"/>
    <n v="44"/>
    <s v="(10:13) (Shotgun) 12-T.Brady pass short left to 14-C.Godwin to DAL 47 for 9 yards (91-C.Watkins)."/>
    <s v="pass"/>
    <n v="0"/>
    <n v="1"/>
    <n v="0"/>
    <n v="0"/>
    <s v="C.Godwin"/>
    <n v="-2"/>
    <n v="-2"/>
    <n v="0"/>
    <n v="1"/>
    <n v="0"/>
    <n v="1.6"/>
    <n v="1.5650000000000002"/>
    <n v="1.5650000000000002"/>
    <x v="98"/>
  </r>
  <r>
    <x v="1"/>
    <s v="TB"/>
    <s v="DAL"/>
    <n v="41"/>
    <n v="59"/>
    <s v="(8:56) (Shotgun) 12-T.Brady pass short right to 7-L.Fournette to DAL 34 for 7 yards (11-M.Parsons)."/>
    <s v="pass"/>
    <n v="0"/>
    <n v="1"/>
    <n v="0"/>
    <n v="0"/>
    <s v="L.Fournette"/>
    <n v="4"/>
    <n v="4"/>
    <n v="0"/>
    <n v="1"/>
    <n v="0"/>
    <n v="1.6"/>
    <n v="1.6700000000000002"/>
    <n v="1.6700000000000002"/>
    <x v="140"/>
  </r>
  <r>
    <x v="1"/>
    <s v="TB"/>
    <s v="DAL"/>
    <n v="39"/>
    <n v="61"/>
    <s v="(8:10) (Shotgun) 12-T.Brady pass short middle to 13-M.Evans to DAL 30 for 9 yards (92-D.Armstrong; 11-M.Parsons)."/>
    <s v="pass"/>
    <n v="0"/>
    <n v="1"/>
    <n v="0"/>
    <n v="0"/>
    <s v="M.Evans"/>
    <n v="6"/>
    <n v="6"/>
    <n v="0"/>
    <n v="1"/>
    <n v="0"/>
    <n v="1.6"/>
    <n v="1.7050000000000001"/>
    <n v="1.7050000000000001"/>
    <x v="35"/>
  </r>
  <r>
    <x v="1"/>
    <s v="TB"/>
    <s v="DAL"/>
    <n v="30"/>
    <n v="70"/>
    <s v="(7:23) 12-T.Brady pass short left to 7-L.Fournette pushed ob at DAL 23 for 7 yards (27-J.Kearse; 30-A.Brown)."/>
    <s v="pass"/>
    <n v="0"/>
    <n v="1"/>
    <n v="0"/>
    <n v="0"/>
    <s v="L.Fournette"/>
    <n v="-5"/>
    <n v="-5"/>
    <n v="0"/>
    <n v="1"/>
    <n v="0"/>
    <n v="1.6"/>
    <n v="1.5125000000000002"/>
    <n v="1.5125000000000002"/>
    <x v="140"/>
  </r>
  <r>
    <x v="1"/>
    <s v="TB"/>
    <s v="DAL"/>
    <n v="23"/>
    <n v="77"/>
    <s v="(6:55) 12-T.Brady pass short left to 81-A.Brown pushed ob at DAL 20 for 3 yards (30-A.Brown)."/>
    <s v="pass"/>
    <n v="0"/>
    <n v="1"/>
    <n v="0"/>
    <n v="0"/>
    <s v="A.Brown"/>
    <n v="-6"/>
    <n v="-6"/>
    <n v="0"/>
    <n v="1"/>
    <n v="0"/>
    <n v="1.8"/>
    <n v="1.4950000000000001"/>
    <n v="1.6963000000000004"/>
    <x v="165"/>
  </r>
  <r>
    <x v="1"/>
    <s v="TB"/>
    <s v="DAL"/>
    <n v="13"/>
    <n v="87"/>
    <s v="(5:04) (Shotgun) 12-T.Brady pass short right to 14-C.Godwin to DAL 2 for 11 yards (18-D.Kazee). FUMBLES (18-D.Kazee), RECOVERED by DAL-26-J.Lewis at DAL 0. 26-J.Lewis to DAL 10 for 10 yards (13-M.Evans)."/>
    <s v="pass"/>
    <n v="0"/>
    <n v="1"/>
    <n v="0"/>
    <n v="0"/>
    <s v="C.Godwin"/>
    <n v="0"/>
    <n v="0"/>
    <n v="0"/>
    <n v="1"/>
    <n v="0"/>
    <n v="2.2000000000000002"/>
    <n v="1.6"/>
    <n v="1.9960000000000002"/>
    <x v="98"/>
  </r>
  <r>
    <x v="1"/>
    <s v="DAL"/>
    <s v="TB"/>
    <n v="64"/>
    <n v="36"/>
    <s v="(2:27) (Shotgun) 4-D.Prescott pass incomplete short right to 89-B.Jarwin."/>
    <s v="pass"/>
    <n v="0"/>
    <n v="1"/>
    <n v="0"/>
    <n v="0"/>
    <s v="B.Jarwin"/>
    <n v="0"/>
    <n v="0"/>
    <n v="0"/>
    <n v="1"/>
    <n v="0"/>
    <n v="1.6"/>
    <n v="1.6"/>
    <n v="1.6"/>
    <x v="52"/>
  </r>
  <r>
    <x v="1"/>
    <s v="DAL"/>
    <s v="TB"/>
    <n v="74"/>
    <n v="26"/>
    <s v="(2:17) (Shotgun) 4-D.Prescott pass short right to 1-C.Wilson to DAL 35 for 9 yards (43-R.Cockrell)."/>
    <s v="pass"/>
    <n v="0"/>
    <n v="1"/>
    <n v="0"/>
    <n v="0"/>
    <s v="C.Wilson"/>
    <n v="9"/>
    <n v="9"/>
    <n v="0"/>
    <n v="1"/>
    <n v="0"/>
    <n v="1.6"/>
    <n v="1.7575000000000001"/>
    <n v="1.7575000000000001"/>
    <x v="6"/>
  </r>
  <r>
    <x v="1"/>
    <s v="DAL"/>
    <s v="TB"/>
    <n v="65"/>
    <n v="35"/>
    <s v="(2:00) (Shotgun) 4-D.Prescott pass short left to 88-C.Lamb pushed ob at TB 34 for 31 yards (31-A.Winfield)."/>
    <s v="pass"/>
    <n v="0"/>
    <n v="1"/>
    <n v="0"/>
    <n v="0"/>
    <s v="C.Lamb"/>
    <n v="6"/>
    <n v="6"/>
    <n v="0"/>
    <n v="1"/>
    <n v="0"/>
    <n v="1.6"/>
    <n v="1.7050000000000001"/>
    <n v="1.7050000000000001"/>
    <x v="73"/>
  </r>
  <r>
    <x v="1"/>
    <s v="DAL"/>
    <s v="TB"/>
    <n v="34"/>
    <n v="66"/>
    <s v="(1:51) (Shotgun) 4-D.Prescott pass incomplete short right to 88-C.Lamb."/>
    <s v="pass"/>
    <n v="0"/>
    <n v="1"/>
    <n v="0"/>
    <n v="0"/>
    <s v="C.Lamb"/>
    <n v="6"/>
    <n v="6"/>
    <n v="0"/>
    <n v="1"/>
    <n v="0"/>
    <n v="1.6"/>
    <n v="1.7050000000000001"/>
    <n v="1.7050000000000001"/>
    <x v="73"/>
  </r>
  <r>
    <x v="1"/>
    <s v="DAL"/>
    <s v="TB"/>
    <n v="40"/>
    <n v="60"/>
    <s v="(1:37) (Shotgun) 4-D.Prescott pass short left to 19-A.Cooper to TB 30 for 10 yards (32-M.Edwards)."/>
    <s v="pass"/>
    <n v="0"/>
    <n v="1"/>
    <n v="0"/>
    <n v="0"/>
    <s v="A.Cooper"/>
    <n v="3"/>
    <n v="3"/>
    <n v="0"/>
    <n v="1"/>
    <n v="0"/>
    <n v="1.6"/>
    <n v="1.6525000000000001"/>
    <n v="1.6525000000000001"/>
    <x v="2"/>
  </r>
  <r>
    <x v="1"/>
    <s v="TB"/>
    <s v="DAL"/>
    <n v="67"/>
    <n v="33"/>
    <s v="(1:18) (No Huddle, Shotgun) 12-T.Brady pass incomplete short left to 13-M.Evans (7-T.Diggs)."/>
    <s v="pass"/>
    <n v="0"/>
    <n v="1"/>
    <n v="0"/>
    <n v="0"/>
    <s v="M.Evans"/>
    <n v="8"/>
    <n v="8"/>
    <n v="0"/>
    <n v="1"/>
    <n v="0"/>
    <n v="1.6"/>
    <n v="1.74"/>
    <n v="1.74"/>
    <x v="35"/>
  </r>
  <r>
    <x v="1"/>
    <s v="TB"/>
    <s v="DAL"/>
    <n v="67"/>
    <n v="33"/>
    <s v="(1:13) (Shotgun) 12-T.Brady pass short left to 25-G.Bernard to TB 37 for 4 yards (27-J.Kearse)."/>
    <s v="pass"/>
    <n v="0"/>
    <n v="1"/>
    <n v="0"/>
    <n v="0"/>
    <s v="G.Bernard"/>
    <n v="4"/>
    <n v="4"/>
    <n v="0"/>
    <n v="1"/>
    <n v="0"/>
    <n v="1.6"/>
    <n v="1.6700000000000002"/>
    <n v="1.6700000000000002"/>
    <x v="141"/>
  </r>
  <r>
    <x v="1"/>
    <s v="TB"/>
    <s v="DAL"/>
    <n v="68"/>
    <n v="32"/>
    <s v="(:55) (Shotgun) 12-T.Brady pass short right to 87-R.Gronkowski pushed ob at TB 38 for 6 yards (30-A.Brown)."/>
    <s v="pass"/>
    <n v="0"/>
    <n v="1"/>
    <n v="0"/>
    <n v="0"/>
    <s v="R.Gronkowski"/>
    <n v="-2"/>
    <n v="-2"/>
    <n v="0"/>
    <n v="1"/>
    <n v="0"/>
    <n v="1.6"/>
    <n v="1.5650000000000002"/>
    <n v="1.5650000000000002"/>
    <x v="139"/>
  </r>
  <r>
    <x v="1"/>
    <s v="TB"/>
    <s v="DAL"/>
    <n v="62"/>
    <n v="38"/>
    <s v="(:49) (Shotgun) 12-T.Brady pass short middle to 87-R.Gronkowski to DAL 42 for 20 yards (27-J.Kearse; 30-A.Brown)."/>
    <s v="pass"/>
    <n v="0"/>
    <n v="1"/>
    <n v="0"/>
    <n v="0"/>
    <s v="R.Gronkowski"/>
    <n v="9"/>
    <n v="9"/>
    <n v="0"/>
    <n v="1"/>
    <n v="0"/>
    <n v="1.6"/>
    <n v="1.7575000000000001"/>
    <n v="1.7575000000000001"/>
    <x v="139"/>
  </r>
  <r>
    <x v="1"/>
    <s v="TB"/>
    <s v="DAL"/>
    <n v="42"/>
    <n v="58"/>
    <s v="(:30) (No Huddle, Shotgun) 12-T.Brady pass incomplete deep right to 81-A.Brown."/>
    <s v="pass"/>
    <n v="0"/>
    <n v="1"/>
    <n v="0"/>
    <n v="0"/>
    <s v="A.Brown"/>
    <n v="35"/>
    <n v="35"/>
    <n v="0"/>
    <n v="1"/>
    <n v="0"/>
    <n v="1.6"/>
    <n v="2.2124999999999999"/>
    <n v="2.2124999999999999"/>
    <x v="165"/>
  </r>
  <r>
    <x v="1"/>
    <s v="TB"/>
    <s v="DAL"/>
    <n v="42"/>
    <n v="58"/>
    <s v="(:24) (Shotgun) 12-T.Brady pass deep left to 14-C.Godwin ran ob at DAL 18 for 24 yards."/>
    <s v="pass"/>
    <n v="0"/>
    <n v="1"/>
    <n v="0"/>
    <n v="0"/>
    <s v="C.Godwin"/>
    <n v="18"/>
    <n v="18"/>
    <n v="0"/>
    <n v="1"/>
    <n v="0"/>
    <n v="1.6"/>
    <n v="1.915"/>
    <n v="1.915"/>
    <x v="98"/>
  </r>
  <r>
    <x v="1"/>
    <s v="NYG"/>
    <s v="DEN"/>
    <n v="72"/>
    <n v="28"/>
    <s v="(14:17) (Shotgun) 8-D.Jones pass incomplete short left to 86-D.Slayton."/>
    <s v="pass"/>
    <n v="0"/>
    <n v="1"/>
    <n v="0"/>
    <n v="0"/>
    <s v="D.Slayton"/>
    <n v="5"/>
    <n v="5"/>
    <n v="0"/>
    <n v="1"/>
    <n v="0"/>
    <n v="1.6"/>
    <n v="1.6875"/>
    <n v="1.6875"/>
    <x v="182"/>
  </r>
  <r>
    <x v="1"/>
    <s v="NYG"/>
    <s v="DEN"/>
    <n v="72"/>
    <n v="28"/>
    <s v="(14:14) (Shotgun) 8-D.Jones pass deep right to 86-D.Slayton to DEN 30 for 42 yards (23-K.Fuller). Penalty on DEN-96-S.Harris, Defensive Offside, declined."/>
    <s v="pass"/>
    <n v="0"/>
    <n v="1"/>
    <n v="0"/>
    <n v="0"/>
    <s v="D.Slayton"/>
    <n v="38"/>
    <n v="38"/>
    <n v="0"/>
    <n v="1"/>
    <n v="0"/>
    <n v="1.6"/>
    <n v="2.2650000000000001"/>
    <n v="2.2650000000000001"/>
    <x v="182"/>
  </r>
  <r>
    <x v="1"/>
    <s v="NYG"/>
    <s v="DEN"/>
    <n v="30"/>
    <n v="70"/>
    <s v="(13:51) (Shotgun) 8-D.Jones pass short middle to 89-K.Toney to DEN 36 for -6 yards (58-V.Miller)."/>
    <s v="pass"/>
    <n v="0"/>
    <n v="1"/>
    <n v="0"/>
    <n v="0"/>
    <s v="K.Toney"/>
    <n v="-4"/>
    <n v="-4"/>
    <n v="0"/>
    <n v="1"/>
    <n v="0"/>
    <n v="1.6"/>
    <n v="1.53"/>
    <n v="1.53"/>
    <x v="210"/>
  </r>
  <r>
    <x v="1"/>
    <s v="NYG"/>
    <s v="DEN"/>
    <n v="38"/>
    <n v="62"/>
    <s v="(12:35) (Shotgun) 8-D.Jones pass incomplete short left to 3-S.Shepard."/>
    <s v="pass"/>
    <n v="0"/>
    <n v="1"/>
    <n v="0"/>
    <n v="0"/>
    <s v="S.Shepard"/>
    <n v="7"/>
    <n v="7"/>
    <n v="0"/>
    <n v="1"/>
    <n v="0"/>
    <n v="1.6"/>
    <n v="1.7225000000000001"/>
    <n v="1.7225000000000001"/>
    <x v="181"/>
  </r>
  <r>
    <x v="1"/>
    <s v="DEN"/>
    <s v="NYG"/>
    <n v="59"/>
    <n v="41"/>
    <s v="(9:29) (Shotgun) 5-T.Bridgewater pass incomplete deep left to 14-C.Sutton."/>
    <s v="pass"/>
    <n v="0"/>
    <n v="1"/>
    <n v="0"/>
    <n v="0"/>
    <s v="C.Sutton"/>
    <n v="31"/>
    <n v="31"/>
    <n v="0"/>
    <n v="1"/>
    <n v="0"/>
    <n v="1.6"/>
    <n v="2.1425000000000001"/>
    <n v="2.1425000000000001"/>
    <x v="171"/>
  </r>
  <r>
    <x v="1"/>
    <s v="NYG"/>
    <s v="DEN"/>
    <n v="74"/>
    <n v="26"/>
    <s v="(8:28) (Shotgun) 8-D.Jones pass short left to 89-K.Toney to NYG 30 for 4 yards (47-J.Jewell)."/>
    <s v="pass"/>
    <n v="0"/>
    <n v="1"/>
    <n v="0"/>
    <n v="0"/>
    <s v="K.Toney"/>
    <n v="-6"/>
    <n v="-6"/>
    <n v="0"/>
    <n v="1"/>
    <n v="0"/>
    <n v="1.6"/>
    <n v="1.4950000000000001"/>
    <n v="1.4950000000000001"/>
    <x v="210"/>
  </r>
  <r>
    <x v="1"/>
    <s v="DEN"/>
    <s v="NYG"/>
    <n v="67"/>
    <n v="33"/>
    <s v="(7:00) 5-T.Bridgewater pass deep middle to 10-J.Jeudy to DEN 46 for 13 yards (23-L.Ryan)."/>
    <s v="pass"/>
    <n v="0"/>
    <n v="1"/>
    <n v="0"/>
    <n v="0"/>
    <s v="J.Jeudy"/>
    <n v="16"/>
    <n v="16"/>
    <n v="0"/>
    <n v="1"/>
    <n v="0"/>
    <n v="1.6"/>
    <n v="1.8800000000000001"/>
    <n v="1.8800000000000001"/>
    <x v="211"/>
  </r>
  <r>
    <x v="1"/>
    <s v="DEN"/>
    <s v="NYG"/>
    <n v="54"/>
    <n v="46"/>
    <s v="(6:18) 5-T.Bridgewater pass short right to 82-E.Saubert to NYG 47 for 7 yards (22-A.Jackson)."/>
    <s v="pass"/>
    <n v="0"/>
    <n v="1"/>
    <n v="0"/>
    <n v="0"/>
    <s v="E.Saubert"/>
    <n v="-1"/>
    <n v="-1"/>
    <n v="0"/>
    <n v="1"/>
    <n v="0"/>
    <n v="1.6"/>
    <n v="1.5825"/>
    <n v="1.5825"/>
    <x v="75"/>
  </r>
  <r>
    <x v="1"/>
    <s v="DEN"/>
    <s v="NYG"/>
    <n v="46"/>
    <n v="54"/>
    <s v="(4:25) (Shotgun) 5-T.Bridgewater pass short left to 81-T.Patrick to NYG 40 for 6 yards (55-R.Ragland)."/>
    <s v="pass"/>
    <n v="0"/>
    <n v="1"/>
    <n v="0"/>
    <n v="0"/>
    <s v="T.Patrick"/>
    <n v="6"/>
    <n v="6"/>
    <n v="0"/>
    <n v="1"/>
    <n v="0"/>
    <n v="1.6"/>
    <n v="1.7050000000000001"/>
    <n v="1.7050000000000001"/>
    <x v="212"/>
  </r>
  <r>
    <x v="1"/>
    <s v="DEN"/>
    <s v="NYG"/>
    <n v="38"/>
    <n v="62"/>
    <s v="(3:04) (Shotgun) 5-T.Bridgewater pass short right to 25-M.Gordon to NYG 37 for 1 yard (48-T.Crowder)."/>
    <s v="pass"/>
    <n v="0"/>
    <n v="1"/>
    <n v="0"/>
    <n v="0"/>
    <s v="M.Gordon"/>
    <n v="1"/>
    <n v="1"/>
    <n v="0"/>
    <n v="1"/>
    <n v="0"/>
    <n v="1.6"/>
    <n v="1.6175000000000002"/>
    <n v="1.6175000000000002"/>
    <x v="37"/>
  </r>
  <r>
    <x v="1"/>
    <s v="DEN"/>
    <s v="NYG"/>
    <n v="37"/>
    <n v="63"/>
    <s v="(2:16) (Shotgun) 5-T.Bridgewater pass incomplete deep left to 10-J.Jeudy (29-X.McKinney)."/>
    <s v="pass"/>
    <n v="0"/>
    <n v="1"/>
    <n v="0"/>
    <n v="0"/>
    <s v="J.Jeudy"/>
    <n v="19"/>
    <n v="19"/>
    <n v="0"/>
    <n v="1"/>
    <n v="0"/>
    <n v="1.6"/>
    <n v="1.9325000000000001"/>
    <n v="1.9325000000000001"/>
    <x v="211"/>
  </r>
  <r>
    <x v="1"/>
    <s v="DEN"/>
    <s v="NYG"/>
    <n v="37"/>
    <n v="63"/>
    <s v="(2:10) (Shotgun) 5-T.Bridgewater pass short middle to 81-T.Patrick to NYG 22 for 15 yards (23-L.Ryan)."/>
    <s v="pass"/>
    <n v="0"/>
    <n v="1"/>
    <n v="0"/>
    <n v="0"/>
    <s v="T.Patrick"/>
    <n v="13"/>
    <n v="13"/>
    <n v="0"/>
    <n v="1"/>
    <n v="0"/>
    <n v="1.6"/>
    <n v="1.8275000000000001"/>
    <n v="1.8275000000000001"/>
    <x v="212"/>
  </r>
  <r>
    <x v="1"/>
    <s v="DEN"/>
    <s v="NYG"/>
    <n v="20"/>
    <n v="80"/>
    <s v="(:47) (Shotgun) 5-T.Bridgewater pass short middle to 1-K.Hamler to NYG 11 for 9 yards (22-A.Jackson, 54-B.Martinez)."/>
    <s v="pass"/>
    <n v="0"/>
    <n v="1"/>
    <n v="0"/>
    <n v="0"/>
    <s v="K.Hamler"/>
    <n v="7"/>
    <n v="7"/>
    <n v="0"/>
    <n v="1"/>
    <n v="0"/>
    <n v="1.8"/>
    <n v="1.7225000000000001"/>
    <n v="1.7736500000000004"/>
    <x v="76"/>
  </r>
  <r>
    <x v="1"/>
    <s v="DEN"/>
    <s v="NYG"/>
    <n v="11"/>
    <n v="89"/>
    <s v="(15:00) 5-T.Bridgewater pass incomplete short right to 87-N.Fant (30-D.Holmes)."/>
    <s v="pass"/>
    <n v="0"/>
    <n v="1"/>
    <n v="0"/>
    <n v="0"/>
    <s v="N.Fant"/>
    <n v="-6"/>
    <n v="-6"/>
    <n v="0"/>
    <n v="1"/>
    <n v="0"/>
    <n v="2.2000000000000002"/>
    <n v="1.4950000000000001"/>
    <n v="1.9603000000000002"/>
    <x v="74"/>
  </r>
  <r>
    <x v="1"/>
    <s v="NYG"/>
    <s v="DEN"/>
    <n v="56"/>
    <n v="44"/>
    <s v="(12:05) (Shotgun) 8-D.Jones pass short right to 26-S.Barkley to NYG 45 for 1 yard (99-S.Stephen)."/>
    <s v="pass"/>
    <n v="0"/>
    <n v="1"/>
    <n v="0"/>
    <n v="0"/>
    <s v="S.Barkley"/>
    <n v="-6"/>
    <n v="-6"/>
    <n v="0"/>
    <n v="1"/>
    <n v="0"/>
    <n v="1.6"/>
    <n v="1.4950000000000001"/>
    <n v="1.4950000000000001"/>
    <x v="179"/>
  </r>
  <r>
    <x v="1"/>
    <s v="NYG"/>
    <s v="DEN"/>
    <n v="50"/>
    <n v="50"/>
    <s v="(11:15) 8-D.Jones pass short left to 28-D.Booker to DEN 44 for 6 yards (59-M.Reed; 90-D.Williams)."/>
    <s v="pass"/>
    <n v="0"/>
    <n v="1"/>
    <n v="0"/>
    <n v="0"/>
    <s v="D.Booker"/>
    <n v="2"/>
    <n v="2"/>
    <n v="0"/>
    <n v="1"/>
    <n v="0"/>
    <n v="1.6"/>
    <n v="1.635"/>
    <n v="1.635"/>
    <x v="213"/>
  </r>
  <r>
    <x v="1"/>
    <s v="NYG"/>
    <s v="DEN"/>
    <n v="45"/>
    <n v="55"/>
    <s v="(9:49) (Shotgun) 8-D.Jones pass short middle to 3-S.Shepard to DEN 37 for 8 yards (47-J.Jewell)."/>
    <s v="pass"/>
    <n v="0"/>
    <n v="1"/>
    <n v="0"/>
    <n v="0"/>
    <s v="S.Shepard"/>
    <n v="5"/>
    <n v="5"/>
    <n v="0"/>
    <n v="1"/>
    <n v="0"/>
    <n v="1.6"/>
    <n v="1.6875"/>
    <n v="1.6875"/>
    <x v="181"/>
  </r>
  <r>
    <x v="1"/>
    <s v="NYG"/>
    <s v="DEN"/>
    <n v="37"/>
    <n v="63"/>
    <s v="(9:07) (Shotgun) 8-D.Jones pass deep left to 3-S.Shepard for 37 yards, TOUCHDOWN."/>
    <s v="pass"/>
    <n v="0"/>
    <n v="1"/>
    <n v="0"/>
    <n v="0"/>
    <s v="S.Shepard"/>
    <n v="16"/>
    <n v="16"/>
    <n v="0"/>
    <n v="1"/>
    <n v="0"/>
    <n v="1.6"/>
    <n v="1.8800000000000001"/>
    <n v="1.8800000000000001"/>
    <x v="181"/>
  </r>
  <r>
    <x v="1"/>
    <s v="DEN"/>
    <s v="NYG"/>
    <n v="63"/>
    <n v="37"/>
    <s v="(7:35) 5-T.Bridgewater pass short left to 87-N.Fant to NYG 38 for 25 yards (24-J.Bradberry, 23-L.Ryan)."/>
    <s v="pass"/>
    <n v="0"/>
    <n v="1"/>
    <n v="0"/>
    <n v="0"/>
    <s v="N.Fant"/>
    <n v="13"/>
    <n v="13"/>
    <n v="0"/>
    <n v="1"/>
    <n v="0"/>
    <n v="1.6"/>
    <n v="1.8275000000000001"/>
    <n v="1.8275000000000001"/>
    <x v="74"/>
  </r>
  <r>
    <x v="1"/>
    <s v="DEN"/>
    <s v="NYG"/>
    <n v="38"/>
    <n v="62"/>
    <s v="(6:55) 5-T.Bridgewater pass short left to 33-J.Williams to NYG 42 for -4 yards (23-L.Ryan, 59-L.Carter) [30-D.Holmes]."/>
    <s v="pass"/>
    <n v="0"/>
    <n v="1"/>
    <n v="0"/>
    <n v="0"/>
    <s v="J.Williams"/>
    <n v="-8"/>
    <n v="-8"/>
    <n v="0"/>
    <n v="1"/>
    <n v="0"/>
    <n v="1.6"/>
    <n v="1.4600000000000002"/>
    <n v="1.4600000000000002"/>
    <x v="102"/>
  </r>
  <r>
    <x v="1"/>
    <s v="DEN"/>
    <s v="NYG"/>
    <n v="42"/>
    <n v="58"/>
    <s v="(6:07) (Shotgun) 5-T.Bridgewater pass short right to 10-J.Jeudy to NYG 37 for 5 yards (30-D.Holmes; 24-J.Bradberry)."/>
    <s v="pass"/>
    <n v="0"/>
    <n v="1"/>
    <n v="0"/>
    <n v="0"/>
    <s v="J.Jeudy"/>
    <n v="5"/>
    <n v="5"/>
    <n v="0"/>
    <n v="1"/>
    <n v="0"/>
    <n v="1.6"/>
    <n v="1.6875"/>
    <n v="1.6875"/>
    <x v="211"/>
  </r>
  <r>
    <x v="1"/>
    <s v="DEN"/>
    <s v="NYG"/>
    <n v="37"/>
    <n v="63"/>
    <s v="(5:22) (Shotgun) 5-T.Bridgewater pass short left to 10-J.Jeudy pushed ob at NYG 26 for 11 yards (30-D.Holmes). PENALTY on NYG-30-D.Holmes, Unnecessary Roughness, 13 yards, enforced at NYG 26."/>
    <s v="pass"/>
    <n v="0"/>
    <n v="1"/>
    <n v="0"/>
    <n v="0"/>
    <s v="J.Jeudy"/>
    <n v="2"/>
    <n v="2"/>
    <n v="0"/>
    <n v="1"/>
    <n v="0"/>
    <n v="1.6"/>
    <n v="1.635"/>
    <n v="1.635"/>
    <x v="211"/>
  </r>
  <r>
    <x v="1"/>
    <s v="DEN"/>
    <s v="NYG"/>
    <n v="10"/>
    <n v="90"/>
    <s v="(4:17) 5-T.Bridgewater pass short left to 85-A.Okwuegbunam to NYG 4 for 6 yards (23-L.Ryan). FUMBLES (23-L.Ryan), RECOVERED by NYG-23-L.Ryan at NYG 4. 23-L.Ryan ran ob at NYG 4 for no gain. The Replay Official reviewed the loose ball recovery ruling, and the play was Upheld. The ruling on the field stands."/>
    <s v="pass"/>
    <n v="0"/>
    <n v="1"/>
    <n v="0"/>
    <n v="0"/>
    <s v="A.Okwuegbunam"/>
    <n v="0"/>
    <n v="0"/>
    <n v="0"/>
    <n v="1"/>
    <n v="0"/>
    <n v="2.2000000000000002"/>
    <n v="1.6"/>
    <n v="1.9960000000000002"/>
    <x v="170"/>
  </r>
  <r>
    <x v="1"/>
    <s v="DEN"/>
    <s v="NYG"/>
    <n v="57"/>
    <n v="43"/>
    <s v="(2:25) (Shotgun) 5-T.Bridgewater pass short middle to 87-N.Fant to DEN 45 for 2 yards (54-B.Martinez)."/>
    <s v="pass"/>
    <n v="0"/>
    <n v="1"/>
    <n v="0"/>
    <n v="0"/>
    <s v="N.Fant"/>
    <n v="1"/>
    <n v="1"/>
    <n v="0"/>
    <n v="1"/>
    <n v="0"/>
    <n v="1.6"/>
    <n v="1.6175000000000002"/>
    <n v="1.6175000000000002"/>
    <x v="74"/>
  </r>
  <r>
    <x v="1"/>
    <s v="DEN"/>
    <s v="NYG"/>
    <n v="55"/>
    <n v="45"/>
    <s v="(1:15) (Shotgun) 5-T.Bridgewater pass short middle to 10-J.Jeudy to NYG 49 for 6 yards (54-B.Martinez)."/>
    <s v="pass"/>
    <n v="0"/>
    <n v="1"/>
    <n v="0"/>
    <n v="0"/>
    <s v="J.Jeudy"/>
    <n v="6"/>
    <n v="6"/>
    <n v="0"/>
    <n v="1"/>
    <n v="0"/>
    <n v="1.6"/>
    <n v="1.7050000000000001"/>
    <n v="1.7050000000000001"/>
    <x v="211"/>
  </r>
  <r>
    <x v="1"/>
    <s v="DEN"/>
    <s v="NYG"/>
    <n v="49"/>
    <n v="51"/>
    <s v="(:48) (Shotgun) 5-T.Bridgewater pass short middle to 14-C.Sutton to NYG 35 for 14 yards (23-L.Ryan)."/>
    <s v="pass"/>
    <n v="0"/>
    <n v="1"/>
    <n v="0"/>
    <n v="0"/>
    <s v="C.Sutton"/>
    <n v="14"/>
    <n v="14"/>
    <n v="0"/>
    <n v="1"/>
    <n v="0"/>
    <n v="1.6"/>
    <n v="1.845"/>
    <n v="1.845"/>
    <x v="171"/>
  </r>
  <r>
    <x v="1"/>
    <s v="DEN"/>
    <s v="NYG"/>
    <n v="35"/>
    <n v="65"/>
    <s v="(:27) (No Huddle, Shotgun) 5-T.Bridgewater pass short right to 10-J.Jeudy ran ob at NYG 18 for 17 yards."/>
    <s v="pass"/>
    <n v="0"/>
    <n v="1"/>
    <n v="0"/>
    <n v="0"/>
    <s v="J.Jeudy"/>
    <n v="15"/>
    <n v="15"/>
    <n v="0"/>
    <n v="1"/>
    <n v="0"/>
    <n v="1.6"/>
    <n v="1.8625"/>
    <n v="1.8625"/>
    <x v="211"/>
  </r>
  <r>
    <x v="1"/>
    <s v="DEN"/>
    <s v="NYG"/>
    <n v="18"/>
    <n v="82"/>
    <s v="(:19) (Shotgun) 5-T.Bridgewater pass short right to 81-T.Patrick pushed ob at NYG 2 for 16 yards (24-J.Bradberry)."/>
    <s v="pass"/>
    <n v="0"/>
    <n v="1"/>
    <n v="0"/>
    <n v="0"/>
    <s v="T.Patrick"/>
    <n v="13"/>
    <n v="13"/>
    <n v="0"/>
    <n v="1"/>
    <n v="0"/>
    <n v="2"/>
    <n v="1.8275000000000001"/>
    <n v="1.9413500000000001"/>
    <x v="212"/>
  </r>
  <r>
    <x v="1"/>
    <s v="DEN"/>
    <s v="NYG"/>
    <n v="2"/>
    <n v="98"/>
    <s v="(:13) (Shotgun) 5-T.Bridgewater pass short left to 81-T.Patrick for 2 yards, TOUCHDOWN."/>
    <s v="pass"/>
    <n v="0"/>
    <n v="1"/>
    <n v="0"/>
    <n v="0"/>
    <s v="T.Patrick"/>
    <n v="2"/>
    <n v="2"/>
    <n v="0"/>
    <n v="1"/>
    <n v="0"/>
    <n v="3.7"/>
    <n v="1.635"/>
    <n v="3.7"/>
    <x v="212"/>
  </r>
  <r>
    <x v="1"/>
    <s v="DEN"/>
    <s v="NYG"/>
    <n v="70"/>
    <n v="30"/>
    <s v="(14:25) (Shotgun) 5-T.Bridgewater pass incomplete short left to 14-C.Sutton (24-J.Bradberry)."/>
    <s v="pass"/>
    <n v="0"/>
    <n v="1"/>
    <n v="0"/>
    <n v="0"/>
    <s v="C.Sutton"/>
    <n v="6"/>
    <n v="6"/>
    <n v="0"/>
    <n v="1"/>
    <n v="0"/>
    <n v="1.6"/>
    <n v="1.7050000000000001"/>
    <n v="1.7050000000000001"/>
    <x v="171"/>
  </r>
  <r>
    <x v="1"/>
    <s v="DEN"/>
    <s v="NYG"/>
    <n v="70"/>
    <n v="30"/>
    <s v="(14:20) (Shotgun) 5-T.Bridgewater pass short middle to 1-K.Hamler to DEN 40 for 10 yards (29-X.McKinney)."/>
    <s v="pass"/>
    <n v="0"/>
    <n v="1"/>
    <n v="0"/>
    <n v="0"/>
    <s v="K.Hamler"/>
    <n v="8"/>
    <n v="8"/>
    <n v="0"/>
    <n v="1"/>
    <n v="0"/>
    <n v="1.6"/>
    <n v="1.74"/>
    <n v="1.74"/>
    <x v="76"/>
  </r>
  <r>
    <x v="1"/>
    <s v="DEN"/>
    <s v="NYG"/>
    <n v="56"/>
    <n v="44"/>
    <s v="(12:47) 5-T.Bridgewater pass incomplete deep right to 87-N.Fant (29-X.McKinney)."/>
    <s v="pass"/>
    <n v="0"/>
    <n v="1"/>
    <n v="0"/>
    <n v="0"/>
    <s v="N.Fant"/>
    <n v="24"/>
    <n v="24"/>
    <n v="0"/>
    <n v="1"/>
    <n v="0"/>
    <n v="1.6"/>
    <n v="2.02"/>
    <n v="2.02"/>
    <x v="74"/>
  </r>
  <r>
    <x v="1"/>
    <s v="DEN"/>
    <s v="NYG"/>
    <n v="56"/>
    <n v="44"/>
    <s v="(12:40) (Shotgun) 5-T.Bridgewater pass short left to 85-A.Okwuegbunam to 50 for 6 yards (21-J.Peppers)."/>
    <s v="pass"/>
    <n v="0"/>
    <n v="1"/>
    <n v="0"/>
    <n v="0"/>
    <s v="A.Okwuegbunam"/>
    <n v="5"/>
    <n v="5"/>
    <n v="0"/>
    <n v="1"/>
    <n v="0"/>
    <n v="1.6"/>
    <n v="1.6875"/>
    <n v="1.6875"/>
    <x v="170"/>
  </r>
  <r>
    <x v="1"/>
    <s v="DEN"/>
    <s v="NYG"/>
    <n v="50"/>
    <n v="50"/>
    <s v="(11:59) 5-T.Bridgewater pass incomplete deep middle to 1-K.Hamler."/>
    <s v="pass"/>
    <n v="0"/>
    <n v="1"/>
    <n v="0"/>
    <n v="0"/>
    <s v="K.Hamler"/>
    <n v="49"/>
    <n v="49"/>
    <n v="0"/>
    <n v="1"/>
    <n v="0"/>
    <n v="1.6"/>
    <n v="2.4575"/>
    <n v="2.4575"/>
    <x v="76"/>
  </r>
  <r>
    <x v="1"/>
    <s v="DEN"/>
    <s v="NYG"/>
    <n v="44"/>
    <n v="56"/>
    <s v="(11:09) (Shotgun) 5-T.Bridgewater pass short middle to 87-N.Fant to NYG 36 for 8 yards (23-L.Ryan)."/>
    <s v="pass"/>
    <n v="0"/>
    <n v="1"/>
    <n v="0"/>
    <n v="0"/>
    <s v="N.Fant"/>
    <n v="4"/>
    <n v="4"/>
    <n v="0"/>
    <n v="1"/>
    <n v="0"/>
    <n v="1.6"/>
    <n v="1.6700000000000002"/>
    <n v="1.6700000000000002"/>
    <x v="74"/>
  </r>
  <r>
    <x v="1"/>
    <s v="DEN"/>
    <s v="NYG"/>
    <n v="33"/>
    <n v="67"/>
    <s v="(8:50) (Shotgun) 5-T.Bridgewater pass deep left to 10-J.Jeudy to NYG 13 for 20 yards (24-J.Bradberry) [99-L.Williams]. FUMBLES (24-J.Bradberry), RECOVERED by NYG-21-J.Peppers at NYG 14. 21-J.Peppers pushed ob at NYG 16 for 2 yards (33-J.Williams). DEN-10-J.Jeudy was injured during the play.  The Replay Official reviewed the fumble ruling, and the play was REVERSED. (Shotgun) 5-T.Bridgewater pass deep left to 10-J.Jeudy to NYG 13 for 20 yards (24-J.Bradberry) [99-L.Williams]. DEN-10-J.Jeudy was injured during the play."/>
    <s v="pass"/>
    <n v="0"/>
    <n v="1"/>
    <n v="0"/>
    <n v="0"/>
    <s v="J.Jeudy"/>
    <n v="20"/>
    <n v="20"/>
    <n v="0"/>
    <n v="1"/>
    <n v="0"/>
    <n v="1.6"/>
    <n v="1.9500000000000002"/>
    <n v="1.9500000000000002"/>
    <x v="211"/>
  </r>
  <r>
    <x v="1"/>
    <s v="DEN"/>
    <s v="NYG"/>
    <n v="11"/>
    <n v="89"/>
    <s v="(7:44) (Shotgun) 5-T.Bridgewater pass short right to 87-N.Fant to NYG 4 for 7 yards (21-J.Peppers)."/>
    <s v="pass"/>
    <n v="0"/>
    <n v="1"/>
    <n v="0"/>
    <n v="0"/>
    <s v="N.Fant"/>
    <n v="5"/>
    <n v="5"/>
    <n v="0"/>
    <n v="1"/>
    <n v="0"/>
    <n v="2.2000000000000002"/>
    <n v="1.6875"/>
    <n v="2.0257500000000004"/>
    <x v="74"/>
  </r>
  <r>
    <x v="1"/>
    <s v="DEN"/>
    <s v="NYG"/>
    <n v="4"/>
    <n v="96"/>
    <s v="(6:58) (Shotgun) 5-T.Bridgewater pass short right to 85-A.Okwuegbunam for 4 yards, TOUCHDOWN."/>
    <s v="pass"/>
    <n v="0"/>
    <n v="1"/>
    <n v="0"/>
    <n v="0"/>
    <s v="A.Okwuegbunam"/>
    <n v="-3"/>
    <n v="-3"/>
    <n v="0"/>
    <n v="1"/>
    <n v="0"/>
    <n v="3.2"/>
    <n v="1.5475000000000001"/>
    <n v="3.2"/>
    <x v="170"/>
  </r>
  <r>
    <x v="1"/>
    <s v="NYG"/>
    <s v="DEN"/>
    <n v="70"/>
    <n v="30"/>
    <s v="(6:08) (Shotgun) 8-D.Jones pass incomplete short middle to 80-K.Rudolph (45-A.Johnson)."/>
    <s v="pass"/>
    <n v="0"/>
    <n v="1"/>
    <n v="0"/>
    <n v="0"/>
    <s v="K.Rudolph"/>
    <n v="5"/>
    <n v="5"/>
    <n v="0"/>
    <n v="1"/>
    <n v="0"/>
    <n v="1.6"/>
    <n v="1.6875"/>
    <n v="1.6875"/>
    <x v="8"/>
  </r>
  <r>
    <x v="1"/>
    <s v="NYG"/>
    <s v="DEN"/>
    <n v="70"/>
    <n v="30"/>
    <s v="(6:03) (Shotgun) 8-D.Jones pass short right to 3-S.Shepard to NYG 45 for 15 yards (31-J.Simmons)."/>
    <s v="pass"/>
    <n v="0"/>
    <n v="1"/>
    <n v="0"/>
    <n v="0"/>
    <s v="S.Shepard"/>
    <n v="6"/>
    <n v="6"/>
    <n v="0"/>
    <n v="1"/>
    <n v="0"/>
    <n v="1.6"/>
    <n v="1.7050000000000001"/>
    <n v="1.7050000000000001"/>
    <x v="181"/>
  </r>
  <r>
    <x v="1"/>
    <s v="NYG"/>
    <s v="DEN"/>
    <n v="53"/>
    <n v="47"/>
    <s v="(4:42) (Shotgun) 8-D.Jones pass incomplete short right to 3-S.Shepard (47-J.Jewell)."/>
    <s v="pass"/>
    <n v="0"/>
    <n v="1"/>
    <n v="0"/>
    <n v="0"/>
    <s v="S.Shepard"/>
    <n v="13"/>
    <n v="13"/>
    <n v="0"/>
    <n v="1"/>
    <n v="0"/>
    <n v="1.6"/>
    <n v="1.8275000000000001"/>
    <n v="1.8275000000000001"/>
    <x v="181"/>
  </r>
  <r>
    <x v="1"/>
    <s v="NYG"/>
    <s v="DEN"/>
    <n v="53"/>
    <n v="47"/>
    <s v="(4:36) (Shotgun) 8-D.Jones pass short middle to 3-S.Shepard to DEN 33 for 20 yards (23-K.Fuller)."/>
    <s v="pass"/>
    <n v="0"/>
    <n v="1"/>
    <n v="0"/>
    <n v="0"/>
    <s v="S.Shepard"/>
    <n v="15"/>
    <n v="15"/>
    <n v="0"/>
    <n v="1"/>
    <n v="0"/>
    <n v="1.6"/>
    <n v="1.8625"/>
    <n v="1.8625"/>
    <x v="181"/>
  </r>
  <r>
    <x v="1"/>
    <s v="NYG"/>
    <s v="DEN"/>
    <n v="33"/>
    <n v="67"/>
    <s v="(4:13) (No Huddle, Shotgun) 8-D.Jones pass short middle to 86-D.Slayton to DEN 25 for 8 yards (23-K.Fuller)."/>
    <s v="pass"/>
    <n v="0"/>
    <n v="1"/>
    <n v="0"/>
    <n v="0"/>
    <s v="D.Slayton"/>
    <n v="8"/>
    <n v="8"/>
    <n v="0"/>
    <n v="1"/>
    <n v="0"/>
    <n v="1.6"/>
    <n v="1.74"/>
    <n v="1.74"/>
    <x v="182"/>
  </r>
  <r>
    <x v="1"/>
    <s v="NYG"/>
    <s v="DEN"/>
    <n v="25"/>
    <n v="75"/>
    <s v="(3:49) (No Huddle, Shotgun) 8-D.Jones pass incomplete short right to 86-D.Slayton."/>
    <s v="pass"/>
    <n v="0"/>
    <n v="1"/>
    <n v="0"/>
    <n v="0"/>
    <s v="D.Slayton"/>
    <n v="4"/>
    <n v="4"/>
    <n v="0"/>
    <n v="1"/>
    <n v="0"/>
    <n v="1.8"/>
    <n v="1.6700000000000002"/>
    <n v="1.7558000000000002"/>
    <x v="182"/>
  </r>
  <r>
    <x v="1"/>
    <s v="DEN"/>
    <s v="NYG"/>
    <n v="31"/>
    <n v="69"/>
    <s v="(13:38) (Shotgun) 5-T.Bridgewater pass short right to 25-M.Gordon to NYG 18 for 13 yards (23-L.Ryan). NYG-23-L.Ryan was injured during the play."/>
    <s v="pass"/>
    <n v="0"/>
    <n v="1"/>
    <n v="0"/>
    <n v="0"/>
    <s v="M.Gordon"/>
    <n v="-4"/>
    <n v="-4"/>
    <n v="0"/>
    <n v="1"/>
    <n v="0"/>
    <n v="1.6"/>
    <n v="1.53"/>
    <n v="1.53"/>
    <x v="37"/>
  </r>
  <r>
    <x v="1"/>
    <s v="NYG"/>
    <s v="DEN"/>
    <n v="46"/>
    <n v="54"/>
    <s v="(10:10) (Shotgun) 8-D.Jones pass incomplete short left to 86-D.Slayton."/>
    <s v="pass"/>
    <n v="0"/>
    <n v="1"/>
    <n v="0"/>
    <n v="0"/>
    <s v="D.Slayton"/>
    <n v="2"/>
    <n v="2"/>
    <n v="0"/>
    <n v="1"/>
    <n v="0"/>
    <n v="1.6"/>
    <n v="1.635"/>
    <n v="1.635"/>
    <x v="182"/>
  </r>
  <r>
    <x v="1"/>
    <s v="NYG"/>
    <s v="DEN"/>
    <n v="36"/>
    <n v="64"/>
    <s v="(8:45) 8-D.Jones pass deep middle to 19-K.Golladay to DEN 19 for 17 yards (21-R.Darby)."/>
    <s v="pass"/>
    <n v="0"/>
    <n v="1"/>
    <n v="0"/>
    <n v="0"/>
    <s v="K.Golladay"/>
    <n v="17"/>
    <n v="17"/>
    <n v="0"/>
    <n v="1"/>
    <n v="0"/>
    <n v="1.6"/>
    <n v="1.8975"/>
    <n v="1.8975"/>
    <x v="142"/>
  </r>
  <r>
    <x v="1"/>
    <s v="NYG"/>
    <s v="DEN"/>
    <n v="19"/>
    <n v="81"/>
    <s v="(8:05) (Shotgun) 8-D.Jones pass incomplete short middle to 26-S.Barkley."/>
    <s v="pass"/>
    <n v="0"/>
    <n v="1"/>
    <n v="0"/>
    <n v="0"/>
    <s v="S.Barkley"/>
    <n v="4"/>
    <n v="4"/>
    <n v="0"/>
    <n v="1"/>
    <n v="0"/>
    <n v="2"/>
    <n v="1.6700000000000002"/>
    <n v="1.8878000000000001"/>
    <x v="179"/>
  </r>
  <r>
    <x v="1"/>
    <s v="NYG"/>
    <s v="DEN"/>
    <n v="7"/>
    <n v="93"/>
    <s v="(7:12) (Shotgun) 8-D.Jones pass incomplete short right to 26-S.Barkley (23-K.Fuller)."/>
    <s v="pass"/>
    <n v="0"/>
    <n v="1"/>
    <n v="0"/>
    <n v="0"/>
    <s v="S.Barkley"/>
    <n v="7"/>
    <n v="7"/>
    <n v="0"/>
    <n v="1"/>
    <n v="0"/>
    <n v="2.7"/>
    <n v="1.7225000000000001"/>
    <n v="2.3676500000000003"/>
    <x v="179"/>
  </r>
  <r>
    <x v="1"/>
    <s v="NYG"/>
    <s v="DEN"/>
    <n v="6"/>
    <n v="94"/>
    <s v="(6:35) (Shotgun) 8-D.Jones pass incomplete short right to 80-K.Rudolph."/>
    <s v="pass"/>
    <n v="0"/>
    <n v="1"/>
    <n v="0"/>
    <n v="0"/>
    <s v="K.Rudolph"/>
    <n v="6"/>
    <n v="6"/>
    <n v="0"/>
    <n v="1"/>
    <n v="0"/>
    <n v="2.8"/>
    <n v="1.7050000000000001"/>
    <n v="2.4276999999999997"/>
    <x v="8"/>
  </r>
  <r>
    <x v="1"/>
    <s v="NYG"/>
    <s v="DEN"/>
    <n v="6"/>
    <n v="94"/>
    <s v="(6:30) (Shotgun) 8-D.Jones pass incomplete short right to 19-K.Golladay (23-K.Fuller)."/>
    <s v="pass"/>
    <n v="0"/>
    <n v="1"/>
    <n v="0"/>
    <n v="0"/>
    <s v="K.Golladay"/>
    <n v="6"/>
    <n v="6"/>
    <n v="0"/>
    <n v="1"/>
    <n v="0"/>
    <n v="2.8"/>
    <n v="1.7050000000000001"/>
    <n v="2.4276999999999997"/>
    <x v="142"/>
  </r>
  <r>
    <x v="1"/>
    <s v="NYG"/>
    <s v="DEN"/>
    <n v="52"/>
    <n v="48"/>
    <s v="(4:29) (Shotgun) 8-D.Jones pass short left to 19-K.Golladay to DEN 38 for 14 yards (21-R.Darby)."/>
    <s v="pass"/>
    <n v="0"/>
    <n v="1"/>
    <n v="0"/>
    <n v="0"/>
    <s v="K.Golladay"/>
    <n v="14"/>
    <n v="14"/>
    <n v="0"/>
    <n v="1"/>
    <n v="0"/>
    <n v="1.6"/>
    <n v="1.845"/>
    <n v="1.845"/>
    <x v="142"/>
  </r>
  <r>
    <x v="1"/>
    <s v="NYG"/>
    <s v="DEN"/>
    <n v="38"/>
    <n v="62"/>
    <s v="(4:05) (No Huddle, Shotgun) 8-D.Jones pass short middle to 80-K.Rudolph to DEN 32 for 6 yards (23-K.Fuller)."/>
    <s v="pass"/>
    <n v="0"/>
    <n v="1"/>
    <n v="0"/>
    <n v="0"/>
    <s v="K.Rudolph"/>
    <n v="5"/>
    <n v="5"/>
    <n v="0"/>
    <n v="1"/>
    <n v="0"/>
    <n v="1.6"/>
    <n v="1.6875"/>
    <n v="1.6875"/>
    <x v="8"/>
  </r>
  <r>
    <x v="1"/>
    <s v="NYG"/>
    <s v="DEN"/>
    <n v="32"/>
    <n v="68"/>
    <s v="(3:40) (No Huddle, Shotgun) 8-D.Jones pass deep middle to 19-K.Golladay to DEN 16 for 16 yards (21-R.Darby)."/>
    <s v="pass"/>
    <n v="0"/>
    <n v="1"/>
    <n v="0"/>
    <n v="0"/>
    <s v="K.Golladay"/>
    <n v="16"/>
    <n v="16"/>
    <n v="0"/>
    <n v="1"/>
    <n v="0"/>
    <n v="1.6"/>
    <n v="1.8800000000000001"/>
    <n v="1.8800000000000001"/>
    <x v="142"/>
  </r>
  <r>
    <x v="1"/>
    <s v="NYG"/>
    <s v="DEN"/>
    <n v="16"/>
    <n v="84"/>
    <s v="(3:18) (No Huddle, Shotgun) 8-D.Jones pass incomplete deep middle to 80-K.Rudolph."/>
    <s v="pass"/>
    <n v="0"/>
    <n v="1"/>
    <n v="0"/>
    <n v="0"/>
    <s v="K.Rudolph"/>
    <n v="16"/>
    <n v="16"/>
    <n v="0"/>
    <n v="1"/>
    <n v="0"/>
    <n v="2"/>
    <n v="1.8800000000000001"/>
    <n v="1.9592000000000001"/>
    <x v="8"/>
  </r>
  <r>
    <x v="1"/>
    <s v="NYG"/>
    <s v="DEN"/>
    <n v="16"/>
    <n v="84"/>
    <s v="(3:14) (Shotgun) 8-D.Jones pass incomplete short left to 86-D.Slayton (21-R.Darby)."/>
    <s v="pass"/>
    <n v="0"/>
    <n v="1"/>
    <n v="0"/>
    <n v="0"/>
    <s v="D.Slayton"/>
    <n v="11"/>
    <n v="11"/>
    <n v="0"/>
    <n v="1"/>
    <n v="0"/>
    <n v="2"/>
    <n v="1.7925"/>
    <n v="1.9294500000000001"/>
    <x v="182"/>
  </r>
  <r>
    <x v="1"/>
    <s v="NYG"/>
    <s v="DEN"/>
    <n v="21"/>
    <n v="79"/>
    <s v="(3:01) (Shotgun) 8-D.Jones pass incomplete deep left to 19-K.Golladay. Penalty on NYG-71-W.Hernandez, Illegal Use of Hands, declined."/>
    <s v="pass"/>
    <n v="0"/>
    <n v="1"/>
    <n v="0"/>
    <n v="0"/>
    <s v="K.Golladay"/>
    <n v="21"/>
    <n v="21"/>
    <n v="0"/>
    <n v="1"/>
    <n v="0"/>
    <n v="1.8"/>
    <n v="1.9675"/>
    <n v="1.8569500000000003"/>
    <x v="142"/>
  </r>
  <r>
    <x v="1"/>
    <s v="NYG"/>
    <s v="DEN"/>
    <n v="64"/>
    <n v="36"/>
    <s v="(1:49) (Shotgun) 8-D.Jones pass short middle to 3-S.Shepard to DEN 48 for 16 yards (31-J.Simmons)."/>
    <s v="pass"/>
    <n v="0"/>
    <n v="1"/>
    <n v="0"/>
    <n v="0"/>
    <s v="S.Shepard"/>
    <n v="15"/>
    <n v="15"/>
    <n v="0"/>
    <n v="1"/>
    <n v="0"/>
    <n v="1.6"/>
    <n v="1.8625"/>
    <n v="1.8625"/>
    <x v="181"/>
  </r>
  <r>
    <x v="1"/>
    <s v="NYG"/>
    <s v="DEN"/>
    <n v="48"/>
    <n v="52"/>
    <s v="(1:28) (No Huddle, Shotgun) 8-D.Jones pass short right to 37-G.Brightwell to DEN 42 for 6 yards (31-J.Simmons)."/>
    <s v="pass"/>
    <n v="0"/>
    <n v="1"/>
    <n v="0"/>
    <n v="0"/>
    <s v="G.Brightwell"/>
    <n v="1"/>
    <n v="1"/>
    <n v="0"/>
    <n v="1"/>
    <n v="0"/>
    <n v="1.6"/>
    <n v="1.6175000000000002"/>
    <n v="1.6175000000000002"/>
    <x v="214"/>
  </r>
  <r>
    <x v="1"/>
    <s v="NYG"/>
    <s v="DEN"/>
    <n v="42"/>
    <n v="58"/>
    <s v="(1:08) (No Huddle, Shotgun) 8-D.Jones pass short left to 3-S.Shepard to DEN 33 for 9 yards (29-B.Callahan)."/>
    <s v="pass"/>
    <n v="0"/>
    <n v="1"/>
    <n v="0"/>
    <n v="0"/>
    <s v="S.Shepard"/>
    <n v="9"/>
    <n v="9"/>
    <n v="0"/>
    <n v="1"/>
    <n v="0"/>
    <n v="1.6"/>
    <n v="1.7575000000000001"/>
    <n v="1.7575000000000001"/>
    <x v="181"/>
  </r>
  <r>
    <x v="1"/>
    <s v="NYG"/>
    <s v="DEN"/>
    <n v="33"/>
    <n v="67"/>
    <s v="(:48) (No Huddle, Shotgun) 8-D.Jones pass short right to 86-D.Slayton to DEN 18 for 15 yards (23-K.Fuller)."/>
    <s v="pass"/>
    <n v="0"/>
    <n v="1"/>
    <n v="0"/>
    <n v="0"/>
    <s v="D.Slayton"/>
    <n v="15"/>
    <n v="15"/>
    <n v="0"/>
    <n v="1"/>
    <n v="0"/>
    <n v="1.6"/>
    <n v="1.8625"/>
    <n v="1.8625"/>
    <x v="182"/>
  </r>
  <r>
    <x v="1"/>
    <s v="NYG"/>
    <s v="DEN"/>
    <n v="18"/>
    <n v="82"/>
    <s v="(:26) (Shotgun) 8-D.Jones pass short left to 3-S.Shepard to DEN 10 for 8 yards (29-B.Callahan)."/>
    <s v="pass"/>
    <n v="0"/>
    <n v="1"/>
    <n v="0"/>
    <n v="0"/>
    <s v="S.Shepard"/>
    <n v="8"/>
    <n v="8"/>
    <n v="0"/>
    <n v="1"/>
    <n v="0"/>
    <n v="2"/>
    <n v="1.74"/>
    <n v="1.9116"/>
    <x v="181"/>
  </r>
  <r>
    <x v="1"/>
    <s v="NYG"/>
    <s v="DEN"/>
    <n v="10"/>
    <n v="90"/>
    <s v="(:04) (No Huddle, Shotgun) 8-D.Jones pass short left to 18-C.Board pushed ob at DEN 4 for 6 yards (21-R.Darby)."/>
    <s v="pass"/>
    <n v="0"/>
    <n v="1"/>
    <n v="0"/>
    <n v="0"/>
    <s v="C.Board"/>
    <n v="6"/>
    <n v="6"/>
    <n v="0"/>
    <n v="1"/>
    <n v="0"/>
    <n v="2.2000000000000002"/>
    <n v="1.7050000000000001"/>
    <n v="2.0317000000000003"/>
    <x v="215"/>
  </r>
  <r>
    <x v="1"/>
    <s v="NO"/>
    <s v="GB"/>
    <n v="74"/>
    <n v="26"/>
    <s v="(14:28) (Shotgun) 2-J.Winston pass short right to 1-M.Callaway to NO 40 for 14 yards (23-J.Alexander)."/>
    <s v="pass"/>
    <n v="0"/>
    <n v="1"/>
    <n v="0"/>
    <n v="0"/>
    <s v="M.Callaway"/>
    <n v="13"/>
    <n v="13"/>
    <n v="0"/>
    <n v="1"/>
    <n v="0"/>
    <n v="1.6"/>
    <n v="1.8275000000000001"/>
    <n v="1.8275000000000001"/>
    <x v="60"/>
  </r>
  <r>
    <x v="1"/>
    <s v="NO"/>
    <s v="GB"/>
    <n v="26"/>
    <n v="74"/>
    <s v="(11:16) (Shotgun) 2-J.Winston pass incomplete short middle to 82-A.Trautman [91-P.Smith]."/>
    <s v="pass"/>
    <n v="0"/>
    <n v="1"/>
    <n v="0"/>
    <n v="0"/>
    <s v="A.Trautman"/>
    <n v="5"/>
    <n v="5"/>
    <n v="0"/>
    <n v="1"/>
    <n v="0"/>
    <n v="1.6"/>
    <n v="1.6875"/>
    <n v="1.6875"/>
    <x v="143"/>
  </r>
  <r>
    <x v="1"/>
    <s v="NO"/>
    <s v="GB"/>
    <n v="26"/>
    <n v="74"/>
    <s v="(11:11) (Shotgun) 2-J.Winston pass incomplete deep right to 1-M.Callaway."/>
    <s v="pass"/>
    <n v="0"/>
    <n v="1"/>
    <n v="0"/>
    <n v="0"/>
    <s v="M.Callaway"/>
    <n v="26"/>
    <n v="26"/>
    <n v="0"/>
    <n v="1"/>
    <n v="0"/>
    <n v="1.6"/>
    <n v="2.0550000000000002"/>
    <n v="2.0550000000000002"/>
    <x v="60"/>
  </r>
  <r>
    <x v="1"/>
    <s v="GB"/>
    <s v="NO"/>
    <n v="72"/>
    <n v="28"/>
    <s v="(9:33) (Shotgun) 12-Aa.Rodgers pass short right to 33-A.Jones pushed ob at GB 34 for 6 yards (5-K.Alexander, 23-M.Lattimore)."/>
    <s v="pass"/>
    <n v="0"/>
    <n v="1"/>
    <n v="0"/>
    <n v="0"/>
    <s v="A.Jones"/>
    <n v="1"/>
    <n v="1"/>
    <n v="0"/>
    <n v="1"/>
    <n v="0"/>
    <n v="1.6"/>
    <n v="1.6175000000000002"/>
    <n v="1.6175000000000002"/>
    <x v="103"/>
  </r>
  <r>
    <x v="1"/>
    <s v="GB"/>
    <s v="NO"/>
    <n v="66"/>
    <n v="34"/>
    <s v="(8:53) (Shotgun) 12-Aa.Rodgers pass short left to 83-M.Valdes-Scantling to GB 37 for 3 yards (22-C.Gardner-Johnson)."/>
    <s v="pass"/>
    <n v="0"/>
    <n v="1"/>
    <n v="0"/>
    <n v="0"/>
    <s v="M.Valdes-Scantling"/>
    <n v="1"/>
    <n v="1"/>
    <n v="0"/>
    <n v="1"/>
    <n v="0"/>
    <n v="1.6"/>
    <n v="1.6175000000000002"/>
    <n v="1.6175000000000002"/>
    <x v="9"/>
  </r>
  <r>
    <x v="1"/>
    <s v="GB"/>
    <s v="NO"/>
    <n v="62"/>
    <n v="38"/>
    <s v="(7:33) 12-Aa.Rodgers pass incomplete short right to 85-R.Tonyan."/>
    <s v="pass"/>
    <n v="0"/>
    <n v="1"/>
    <n v="0"/>
    <n v="0"/>
    <s v="R.Tonyan"/>
    <n v="-1"/>
    <n v="-1"/>
    <n v="0"/>
    <n v="1"/>
    <n v="0"/>
    <n v="1.6"/>
    <n v="1.5825"/>
    <n v="1.5825"/>
    <x v="216"/>
  </r>
  <r>
    <x v="1"/>
    <s v="NO"/>
    <s v="GB"/>
    <n v="65"/>
    <n v="35"/>
    <s v="(5:17) (Shotgun) 2-J.Winston pass short right to 41-A.Kamara pushed ob at NO 38 for 3 yards (31-A.Amos)."/>
    <s v="pass"/>
    <n v="0"/>
    <n v="1"/>
    <n v="0"/>
    <n v="0"/>
    <s v="A.Kamara"/>
    <n v="-5"/>
    <n v="-5"/>
    <n v="0"/>
    <n v="1"/>
    <n v="0"/>
    <n v="1.6"/>
    <n v="1.5125000000000002"/>
    <n v="1.5125000000000002"/>
    <x v="61"/>
  </r>
  <r>
    <x v="1"/>
    <s v="NO"/>
    <s v="GB"/>
    <n v="54"/>
    <n v="46"/>
    <s v="(4:10) 2-J.Winston pass deep left to 11-D.Harris ran ob at GB 37 for 17 yards."/>
    <s v="pass"/>
    <n v="0"/>
    <n v="1"/>
    <n v="0"/>
    <n v="0"/>
    <s v="D.Harris"/>
    <n v="17"/>
    <n v="17"/>
    <n v="0"/>
    <n v="1"/>
    <n v="0"/>
    <n v="1.6"/>
    <n v="1.8975"/>
    <n v="1.8975"/>
    <x v="217"/>
  </r>
  <r>
    <x v="1"/>
    <s v="NO"/>
    <s v="GB"/>
    <n v="17"/>
    <n v="83"/>
    <s v="(:38) (Shotgun) 2-J.Winston pass short left to 41-A.Kamara pushed ob at GB 15 for 2 yards (59-D.Campbell)."/>
    <s v="pass"/>
    <n v="0"/>
    <n v="1"/>
    <n v="0"/>
    <n v="0"/>
    <s v="A.Kamara"/>
    <n v="1"/>
    <n v="1"/>
    <n v="0"/>
    <n v="1"/>
    <n v="0"/>
    <n v="2"/>
    <n v="1.6175000000000002"/>
    <n v="1.8699500000000002"/>
    <x v="61"/>
  </r>
  <r>
    <x v="1"/>
    <s v="NO"/>
    <s v="GB"/>
    <n v="6"/>
    <n v="94"/>
    <s v="(15:00) 7-T.Hill pass short right to 34-T.Jones pushed ob at GB 3 for 3 yards (23-J.Alexander)."/>
    <s v="pass"/>
    <n v="0"/>
    <n v="1"/>
    <n v="0"/>
    <n v="0"/>
    <s v="T.Jones"/>
    <n v="0"/>
    <n v="0"/>
    <n v="0"/>
    <n v="1"/>
    <n v="0"/>
    <n v="2.8"/>
    <n v="1.6"/>
    <n v="2.3919999999999999"/>
    <x v="218"/>
  </r>
  <r>
    <x v="1"/>
    <s v="NO"/>
    <s v="GB"/>
    <n v="3"/>
    <n v="97"/>
    <s v="(14:24) (Shotgun) 2-J.Winston pass short middle to 41-A.Kamara for 3 yards, TOUCHDOWN."/>
    <s v="pass"/>
    <n v="0"/>
    <n v="1"/>
    <n v="0"/>
    <n v="0"/>
    <s v="A.Kamara"/>
    <n v="-3"/>
    <n v="-3"/>
    <n v="0"/>
    <n v="1"/>
    <n v="0"/>
    <n v="3.5"/>
    <n v="1.5475000000000001"/>
    <n v="3.5"/>
    <x v="61"/>
  </r>
  <r>
    <x v="1"/>
    <s v="GB"/>
    <s v="NO"/>
    <n v="74"/>
    <n v="26"/>
    <s v="(12:07) (Shotgun) 12-Aa.Rodgers pass short right to 17-D.Adams to GB 33 for 7 yards (56-D.Davis)."/>
    <s v="pass"/>
    <n v="0"/>
    <n v="1"/>
    <n v="0"/>
    <n v="0"/>
    <s v="D.Adams"/>
    <n v="7"/>
    <n v="7"/>
    <n v="0"/>
    <n v="1"/>
    <n v="0"/>
    <n v="1.6"/>
    <n v="1.7225000000000001"/>
    <n v="1.7225000000000001"/>
    <x v="77"/>
  </r>
  <r>
    <x v="1"/>
    <s v="GB"/>
    <s v="NO"/>
    <n v="67"/>
    <n v="33"/>
    <s v="(11:22) (Shotgun) 12-Aa.Rodgers pass incomplete deep right to 83-M.Valdes-Scantling."/>
    <s v="pass"/>
    <n v="0"/>
    <n v="1"/>
    <n v="0"/>
    <n v="0"/>
    <s v="M.Valdes-Scantling"/>
    <n v="25"/>
    <n v="25"/>
    <n v="0"/>
    <n v="1"/>
    <n v="0"/>
    <n v="1.6"/>
    <n v="2.0375000000000001"/>
    <n v="2.0375000000000001"/>
    <x v="9"/>
  </r>
  <r>
    <x v="1"/>
    <s v="NO"/>
    <s v="GB"/>
    <n v="41"/>
    <n v="59"/>
    <s v="(5:08) (Shotgun) 2-J.Winston pass short right to 83-J.Johnson to GB 29 for 12 yards (23-J.Alexander; 26-D.Savage)."/>
    <s v="pass"/>
    <n v="0"/>
    <n v="1"/>
    <n v="0"/>
    <n v="0"/>
    <s v="J.Johnson"/>
    <n v="-5"/>
    <n v="-5"/>
    <n v="0"/>
    <n v="1"/>
    <n v="0"/>
    <n v="1.6"/>
    <n v="1.5125000000000002"/>
    <n v="1.5125000000000002"/>
    <x v="219"/>
  </r>
  <r>
    <x v="1"/>
    <s v="NO"/>
    <s v="GB"/>
    <n v="9"/>
    <n v="91"/>
    <s v="(3:07) 2-J.Winston pass short right to 88-T.Montgomery pushed ob at GB 4 for 5 yards (39-C.Sullivan)."/>
    <s v="pass"/>
    <n v="0"/>
    <n v="1"/>
    <n v="0"/>
    <n v="0"/>
    <s v="T.Montgomery"/>
    <n v="0"/>
    <n v="0"/>
    <n v="0"/>
    <n v="1"/>
    <n v="0"/>
    <n v="2.5"/>
    <n v="1.6"/>
    <n v="2.194"/>
    <x v="220"/>
  </r>
  <r>
    <x v="1"/>
    <s v="NO"/>
    <s v="GB"/>
    <n v="1"/>
    <n v="99"/>
    <s v="(1:14) 2-J.Winston pass short middle to 83-J.Johnson for 1 yard, TOUCHDOWN [52-R.Gary]."/>
    <s v="pass"/>
    <n v="0"/>
    <n v="1"/>
    <n v="0"/>
    <n v="0"/>
    <s v="J.Johnson"/>
    <n v="1"/>
    <n v="1"/>
    <n v="0"/>
    <n v="1"/>
    <n v="0"/>
    <n v="4"/>
    <n v="1.6175000000000002"/>
    <n v="4"/>
    <x v="219"/>
  </r>
  <r>
    <x v="1"/>
    <s v="GB"/>
    <s v="NO"/>
    <n v="61"/>
    <n v="39"/>
    <s v="(:48) (No Huddle, Shotgun) 12-Aa.Rodgers pass incomplete short right to 13-A.Lazard."/>
    <s v="pass"/>
    <n v="0"/>
    <n v="1"/>
    <n v="0"/>
    <n v="0"/>
    <s v="A.Lazard"/>
    <n v="15"/>
    <n v="15"/>
    <n v="0"/>
    <n v="1"/>
    <n v="0"/>
    <n v="1.6"/>
    <n v="1.8625"/>
    <n v="1.8625"/>
    <x v="144"/>
  </r>
  <r>
    <x v="1"/>
    <s v="GB"/>
    <s v="NO"/>
    <n v="61"/>
    <n v="39"/>
    <s v="(:45) (Shotgun) 12-Aa.Rodgers pass short left to 83-M.Valdes-Scantling to GB 43 for 4 yards (23-M.Lattimore)."/>
    <s v="pass"/>
    <n v="0"/>
    <n v="1"/>
    <n v="0"/>
    <n v="0"/>
    <s v="M.Valdes-Scantling"/>
    <n v="3"/>
    <n v="3"/>
    <n v="0"/>
    <n v="1"/>
    <n v="0"/>
    <n v="1.6"/>
    <n v="1.6525000000000001"/>
    <n v="1.6525000000000001"/>
    <x v="9"/>
  </r>
  <r>
    <x v="1"/>
    <s v="GB"/>
    <s v="NO"/>
    <n v="52"/>
    <n v="48"/>
    <s v="(:16) (Shotgun) 12-Aa.Rodgers pass deep right to 17-D.Adams to NO 21 for 31 yards (23-M.Lattimore)."/>
    <s v="pass"/>
    <n v="0"/>
    <n v="1"/>
    <n v="0"/>
    <n v="0"/>
    <s v="D.Adams"/>
    <n v="30"/>
    <n v="30"/>
    <n v="0"/>
    <n v="1"/>
    <n v="0"/>
    <n v="1.6"/>
    <n v="2.125"/>
    <n v="2.125"/>
    <x v="77"/>
  </r>
  <r>
    <x v="1"/>
    <s v="GB"/>
    <s v="NO"/>
    <n v="21"/>
    <n v="79"/>
    <s v="(:07) (Shotgun) 12-Aa.Rodgers pass incomplete short left to 85-R.Tonyan."/>
    <s v="pass"/>
    <n v="0"/>
    <n v="1"/>
    <n v="0"/>
    <n v="0"/>
    <s v="R.Tonyan"/>
    <n v="5"/>
    <n v="5"/>
    <n v="0"/>
    <n v="1"/>
    <n v="0"/>
    <n v="1.8"/>
    <n v="1.6875"/>
    <n v="1.7617500000000001"/>
    <x v="216"/>
  </r>
  <r>
    <x v="1"/>
    <s v="GB"/>
    <s v="NO"/>
    <n v="67"/>
    <n v="33"/>
    <s v="(14:24) (Shotgun) 12-Aa.Rodgers pass short middle to 83-M.Valdes-Scantling to GB 43 for 10 yards (43-M.Williams)."/>
    <s v="pass"/>
    <n v="0"/>
    <n v="1"/>
    <n v="0"/>
    <n v="0"/>
    <s v="M.Valdes-Scantling"/>
    <n v="7"/>
    <n v="7"/>
    <n v="0"/>
    <n v="1"/>
    <n v="0"/>
    <n v="1.6"/>
    <n v="1.7225000000000001"/>
    <n v="1.7225000000000001"/>
    <x v="9"/>
  </r>
  <r>
    <x v="1"/>
    <s v="GB"/>
    <s v="NO"/>
    <n v="57"/>
    <n v="43"/>
    <s v="(13:41) 12-Aa.Rodgers pass short left to 89-M.Lewis to NO 38 for 19 yards (29-P.Adebo)."/>
    <s v="pass"/>
    <n v="0"/>
    <n v="1"/>
    <n v="0"/>
    <n v="0"/>
    <s v="M.Lewis"/>
    <n v="5"/>
    <n v="5"/>
    <n v="0"/>
    <n v="1"/>
    <n v="0"/>
    <n v="1.6"/>
    <n v="1.6875"/>
    <n v="1.6875"/>
    <x v="221"/>
  </r>
  <r>
    <x v="1"/>
    <s v="GB"/>
    <s v="NO"/>
    <n v="38"/>
    <n v="62"/>
    <s v="(12:51) (Shotgun) 12-Aa.Rodgers pass incomplete deep left to 83-M.Valdes-Scantling."/>
    <s v="pass"/>
    <n v="0"/>
    <n v="1"/>
    <n v="0"/>
    <n v="0"/>
    <s v="M.Valdes-Scantling"/>
    <n v="38"/>
    <n v="38"/>
    <n v="0"/>
    <n v="1"/>
    <n v="0"/>
    <n v="1.6"/>
    <n v="2.2650000000000001"/>
    <n v="2.2650000000000001"/>
    <x v="9"/>
  </r>
  <r>
    <x v="1"/>
    <s v="GB"/>
    <s v="NO"/>
    <n v="38"/>
    <n v="62"/>
    <s v="(12:43) (Shotgun) 12-Aa.Rodgers pass short left to 33-A.Jones pushed ob at NO 31 for 7 yards (27-M.Jenkins) [95-A.Huggins]."/>
    <s v="pass"/>
    <n v="0"/>
    <n v="1"/>
    <n v="0"/>
    <n v="0"/>
    <s v="A.Jones"/>
    <n v="-2"/>
    <n v="-2"/>
    <n v="0"/>
    <n v="1"/>
    <n v="0"/>
    <n v="1.6"/>
    <n v="1.5650000000000002"/>
    <n v="1.5650000000000002"/>
    <x v="103"/>
  </r>
  <r>
    <x v="1"/>
    <s v="GB"/>
    <s v="NO"/>
    <n v="31"/>
    <n v="69"/>
    <s v="(12:03) (Shotgun) 12-Aa.Rodgers pass incomplete deep right to 83-M.Valdes-Scantling."/>
    <s v="pass"/>
    <n v="0"/>
    <n v="1"/>
    <n v="0"/>
    <n v="0"/>
    <s v="M.Valdes-Scantling"/>
    <n v="21"/>
    <n v="21"/>
    <n v="0"/>
    <n v="1"/>
    <n v="0"/>
    <n v="1.6"/>
    <n v="1.9675"/>
    <n v="1.9675"/>
    <x v="9"/>
  </r>
  <r>
    <x v="1"/>
    <s v="GB"/>
    <s v="NO"/>
    <n v="25"/>
    <n v="75"/>
    <s v="(11:50) 12-Aa.Rodgers pass short right to 17-D.Adams to NO 17 for 8 yards (53-Z.Baun)."/>
    <s v="pass"/>
    <n v="0"/>
    <n v="1"/>
    <n v="0"/>
    <n v="0"/>
    <s v="D.Adams"/>
    <n v="-1"/>
    <n v="-1"/>
    <n v="0"/>
    <n v="1"/>
    <n v="0"/>
    <n v="1.8"/>
    <n v="1.5825"/>
    <n v="1.7260500000000003"/>
    <x v="77"/>
  </r>
  <r>
    <x v="1"/>
    <s v="GB"/>
    <s v="NO"/>
    <n v="17"/>
    <n v="83"/>
    <s v="(11:10) 12-Aa.Rodgers pass short middle to 85-R.Tonyan to NO 12 for 5 yards (70-C.Ringo)."/>
    <s v="pass"/>
    <n v="0"/>
    <n v="1"/>
    <n v="0"/>
    <n v="0"/>
    <s v="R.Tonyan"/>
    <n v="-2"/>
    <n v="-2"/>
    <n v="0"/>
    <n v="1"/>
    <n v="0"/>
    <n v="2"/>
    <n v="1.5650000000000002"/>
    <n v="1.8521000000000001"/>
    <x v="216"/>
  </r>
  <r>
    <x v="1"/>
    <s v="GB"/>
    <s v="NO"/>
    <n v="9"/>
    <n v="91"/>
    <s v="(9:41) (Shotgun) 12-Aa.Rodgers pass short left intended for 17-D.Adams INTERCEPTED by 29-P.Adebo [70-C.Ringo] at NO 7. 29-P.Adebo to NO 40 for 33 yards (74-E.Jenkins)."/>
    <s v="pass"/>
    <n v="0"/>
    <n v="1"/>
    <n v="0"/>
    <n v="0"/>
    <s v="D.Adams"/>
    <n v="2"/>
    <n v="2"/>
    <n v="0"/>
    <n v="1"/>
    <n v="0"/>
    <n v="2.5"/>
    <n v="1.635"/>
    <n v="2.2059000000000002"/>
    <x v="77"/>
  </r>
  <r>
    <x v="1"/>
    <s v="NO"/>
    <s v="GB"/>
    <n v="60"/>
    <n v="40"/>
    <s v="(9:30) 2-J.Winston pass short middle to 82-A.Trautman to NO 46 for 6 yards (51-K.Barnes) [52-R.Gary]."/>
    <s v="pass"/>
    <n v="0"/>
    <n v="1"/>
    <n v="0"/>
    <n v="0"/>
    <s v="A.Trautman"/>
    <n v="6"/>
    <n v="6"/>
    <n v="0"/>
    <n v="1"/>
    <n v="0"/>
    <n v="1.6"/>
    <n v="1.7050000000000001"/>
    <n v="1.7050000000000001"/>
    <x v="143"/>
  </r>
  <r>
    <x v="1"/>
    <s v="NO"/>
    <s v="GB"/>
    <n v="54"/>
    <n v="46"/>
    <s v="(7:12) (Shotgun) 2-J.Winston pass short middle to 82-A.Trautman to 50 for 4 yards (51-K.Barnes)."/>
    <s v="pass"/>
    <n v="0"/>
    <n v="1"/>
    <n v="0"/>
    <n v="0"/>
    <s v="A.Trautman"/>
    <n v="4"/>
    <n v="4"/>
    <n v="0"/>
    <n v="1"/>
    <n v="0"/>
    <n v="1.6"/>
    <n v="1.6700000000000002"/>
    <n v="1.6700000000000002"/>
    <x v="143"/>
  </r>
  <r>
    <x v="1"/>
    <s v="NO"/>
    <s v="GB"/>
    <n v="50"/>
    <n v="50"/>
    <s v="(6:32) (Shotgun) 2-J.Winston pass incomplete short right to 41-A.Kamara."/>
    <s v="pass"/>
    <n v="0"/>
    <n v="1"/>
    <n v="0"/>
    <n v="0"/>
    <s v="A.Kamara"/>
    <n v="3"/>
    <n v="3"/>
    <n v="0"/>
    <n v="1"/>
    <n v="0"/>
    <n v="1.6"/>
    <n v="1.6525000000000001"/>
    <n v="1.6525000000000001"/>
    <x v="61"/>
  </r>
  <r>
    <x v="1"/>
    <s v="NO"/>
    <s v="GB"/>
    <n v="50"/>
    <n v="50"/>
    <s v="(6:27) (Shotgun) 2-J.Winston pass incomplete short left to 82-A.Trautman (21-E.Stokes)."/>
    <s v="pass"/>
    <n v="0"/>
    <n v="1"/>
    <n v="0"/>
    <n v="0"/>
    <s v="A.Trautman"/>
    <n v="6"/>
    <n v="6"/>
    <n v="0"/>
    <n v="1"/>
    <n v="0"/>
    <n v="1.6"/>
    <n v="1.7050000000000001"/>
    <n v="1.7050000000000001"/>
    <x v="143"/>
  </r>
  <r>
    <x v="1"/>
    <s v="NO"/>
    <s v="GB"/>
    <n v="10"/>
    <n v="90"/>
    <s v="(3:14) (Shotgun) 2-J.Winston pass short middle to 80-C.Hogan for 10 yards, TOUCHDOWN."/>
    <s v="pass"/>
    <n v="0"/>
    <n v="1"/>
    <n v="0"/>
    <n v="0"/>
    <s v="C.Hogan"/>
    <n v="10"/>
    <n v="10"/>
    <n v="0"/>
    <n v="1"/>
    <n v="0"/>
    <n v="2.2000000000000002"/>
    <n v="1.7750000000000001"/>
    <n v="2.0555000000000003"/>
    <x v="115"/>
  </r>
  <r>
    <x v="1"/>
    <s v="NO"/>
    <s v="GB"/>
    <n v="21"/>
    <n v="79"/>
    <s v="(1:35) 2-J.Winston pass incomplete short right to 82-A.Trautman."/>
    <s v="pass"/>
    <n v="0"/>
    <n v="1"/>
    <n v="0"/>
    <n v="0"/>
    <s v="A.Trautman"/>
    <n v="13"/>
    <n v="13"/>
    <n v="0"/>
    <n v="1"/>
    <n v="0"/>
    <n v="1.8"/>
    <n v="1.8275000000000001"/>
    <n v="1.8093500000000002"/>
    <x v="143"/>
  </r>
  <r>
    <x v="1"/>
    <s v="NO"/>
    <s v="GB"/>
    <n v="8"/>
    <n v="92"/>
    <s v="(15:00) (Shotgun) 2-J.Winston pass short left to 83-J.Johnson for 8 yards, TOUCHDOWN."/>
    <s v="pass"/>
    <n v="0"/>
    <n v="1"/>
    <n v="0"/>
    <n v="0"/>
    <s v="J.Johnson"/>
    <n v="8"/>
    <n v="8"/>
    <n v="0"/>
    <n v="1"/>
    <n v="0"/>
    <n v="2.7"/>
    <n v="1.74"/>
    <n v="2.3736000000000002"/>
    <x v="219"/>
  </r>
  <r>
    <x v="1"/>
    <s v="GB"/>
    <s v="NO"/>
    <n v="73"/>
    <n v="27"/>
    <s v="(14:19) (Shotgun) 12-Aa.Rodgers pass short left to 28-A.Dillon to GB 34 for 7 yards (95-A.Huggins)."/>
    <s v="pass"/>
    <n v="0"/>
    <n v="1"/>
    <n v="0"/>
    <n v="0"/>
    <s v="A.Dillon"/>
    <n v="-4"/>
    <n v="-4"/>
    <n v="0"/>
    <n v="1"/>
    <n v="0"/>
    <n v="1.6"/>
    <n v="1.53"/>
    <n v="1.53"/>
    <x v="145"/>
  </r>
  <r>
    <x v="1"/>
    <s v="NO"/>
    <s v="GB"/>
    <n v="55"/>
    <n v="45"/>
    <s v="(10:55) 2-J.Winston pass deep left to 11-D.Harris for 55 yards, TOUCHDOWN."/>
    <s v="pass"/>
    <n v="0"/>
    <n v="1"/>
    <n v="0"/>
    <n v="0"/>
    <s v="D.Harris"/>
    <n v="49"/>
    <n v="49"/>
    <n v="0"/>
    <n v="1"/>
    <n v="0"/>
    <n v="1.6"/>
    <n v="2.4575"/>
    <n v="2.4575"/>
    <x v="217"/>
  </r>
  <r>
    <x v="1"/>
    <s v="GB"/>
    <s v="NO"/>
    <n v="72"/>
    <n v="28"/>
    <s v="(9:16) (Shotgun) 10-J.Love pass short left to 8-Am.Rodgers to GB 47 for 19 yards (53-Z.Baun)."/>
    <s v="pass"/>
    <n v="0"/>
    <n v="1"/>
    <n v="0"/>
    <n v="0"/>
    <s v="Am.Rodgers"/>
    <n v="14"/>
    <n v="14"/>
    <n v="0"/>
    <n v="1"/>
    <n v="0"/>
    <n v="1.6"/>
    <n v="1.845"/>
    <n v="1.845"/>
    <x v="222"/>
  </r>
  <r>
    <x v="1"/>
    <s v="GB"/>
    <s v="NO"/>
    <n v="51"/>
    <n v="49"/>
    <s v="(7:58) 10-J.Love pass short left to 85-R.Tonyan pushed ob at NO 48 for 3 yards (27-M.Jenkins)."/>
    <s v="pass"/>
    <n v="0"/>
    <n v="1"/>
    <n v="0"/>
    <n v="0"/>
    <s v="R.Tonyan"/>
    <n v="0"/>
    <n v="0"/>
    <n v="0"/>
    <n v="1"/>
    <n v="0"/>
    <n v="1.6"/>
    <n v="1.6"/>
    <n v="1.6"/>
    <x v="216"/>
  </r>
  <r>
    <x v="1"/>
    <s v="GB"/>
    <s v="NO"/>
    <n v="48"/>
    <n v="52"/>
    <s v="(7:18) (Shotgun) 10-J.Love pass incomplete deep left to 86-M.Taylor."/>
    <s v="pass"/>
    <n v="0"/>
    <n v="1"/>
    <n v="0"/>
    <n v="0"/>
    <s v="M.Taylor"/>
    <n v="24"/>
    <n v="24"/>
    <n v="0"/>
    <n v="1"/>
    <n v="0"/>
    <n v="1.6"/>
    <n v="2.02"/>
    <n v="2.02"/>
    <x v="223"/>
  </r>
  <r>
    <x v="1"/>
    <s v="GB"/>
    <s v="NO"/>
    <n v="62"/>
    <n v="38"/>
    <s v="(3:14) 10-J.Love pass deep left to 18-R.Cobb ran ob at NO 30 for 32 yards (22-C.Gardner-Johnson)."/>
    <s v="pass"/>
    <n v="0"/>
    <n v="1"/>
    <n v="0"/>
    <n v="0"/>
    <s v="R.Cobb"/>
    <n v="29"/>
    <n v="29"/>
    <n v="0"/>
    <n v="1"/>
    <n v="0"/>
    <n v="1.6"/>
    <n v="2.1074999999999999"/>
    <n v="2.1074999999999999"/>
    <x v="173"/>
  </r>
  <r>
    <x v="1"/>
    <s v="GB"/>
    <s v="NO"/>
    <n v="29"/>
    <n v="71"/>
    <s v="(2:59) (Shotgun) 10-J.Love pass incomplete deep left to 13-A.Lazard (26-P.Williams)."/>
    <s v="pass"/>
    <n v="0"/>
    <n v="1"/>
    <n v="0"/>
    <n v="0"/>
    <s v="A.Lazard"/>
    <n v="18"/>
    <n v="18"/>
    <n v="0"/>
    <n v="1"/>
    <n v="0"/>
    <n v="1.6"/>
    <n v="1.915"/>
    <n v="1.915"/>
    <x v="144"/>
  </r>
  <r>
    <x v="1"/>
    <s v="GB"/>
    <s v="NO"/>
    <n v="19"/>
    <n v="81"/>
    <s v="(2:00) (Shotgun) 10-J.Love pass short left to 86-M.Taylor pushed ob at NO 12 for 7 yards (48-J.Gray)."/>
    <s v="pass"/>
    <n v="0"/>
    <n v="1"/>
    <n v="0"/>
    <n v="0"/>
    <s v="M.Taylor"/>
    <n v="-1"/>
    <n v="-1"/>
    <n v="0"/>
    <n v="1"/>
    <n v="0"/>
    <n v="2"/>
    <n v="1.5825"/>
    <n v="1.85805"/>
    <x v="223"/>
  </r>
  <r>
    <x v="1"/>
    <s v="GB"/>
    <s v="NO"/>
    <n v="12"/>
    <n v="88"/>
    <s v="(1:55) (No Huddle, Shotgun) 10-J.Love pass short left to 86-M.Taylor to NO 5 for 7 yards (29-P.Adebo; 48-J.Gray)."/>
    <s v="pass"/>
    <n v="0"/>
    <n v="1"/>
    <n v="0"/>
    <n v="0"/>
    <s v="M.Taylor"/>
    <n v="7"/>
    <n v="7"/>
    <n v="0"/>
    <n v="1"/>
    <n v="0"/>
    <n v="2.2000000000000002"/>
    <n v="1.7225000000000001"/>
    <n v="2.0376500000000002"/>
    <x v="223"/>
  </r>
  <r>
    <x v="1"/>
    <s v="HOU"/>
    <s v="JAX"/>
    <n v="69"/>
    <n v="31"/>
    <s v="(14:30) (Shotgun) 5-Ty.Taylor pass incomplete short right to 13-B.Cooks (26-S.Griffin)."/>
    <s v="pass"/>
    <n v="0"/>
    <n v="1"/>
    <n v="0"/>
    <n v="0"/>
    <s v="B.Cooks"/>
    <n v="3"/>
    <n v="3"/>
    <n v="0"/>
    <n v="1"/>
    <n v="0"/>
    <n v="1.6"/>
    <n v="1.6525000000000001"/>
    <n v="1.6525000000000001"/>
    <x v="55"/>
  </r>
  <r>
    <x v="1"/>
    <s v="HOU"/>
    <s v="JAX"/>
    <n v="69"/>
    <n v="31"/>
    <s v="(14:25) (Shotgun) 5-Ty.Taylor pass incomplete short right to 12-N.Collins."/>
    <s v="pass"/>
    <n v="0"/>
    <n v="1"/>
    <n v="0"/>
    <n v="0"/>
    <s v="N.Collins"/>
    <n v="7"/>
    <n v="7"/>
    <n v="0"/>
    <n v="1"/>
    <n v="0"/>
    <n v="1.6"/>
    <n v="1.7225000000000001"/>
    <n v="1.7225000000000001"/>
    <x v="104"/>
  </r>
  <r>
    <x v="1"/>
    <s v="HOU"/>
    <s v="JAX"/>
    <n v="73"/>
    <n v="27"/>
    <s v="(12:38) 5-Ty.Taylor pass incomplete deep right to 85-P.Brown [95-R.Robertson-Harris]."/>
    <s v="pass"/>
    <n v="0"/>
    <n v="1"/>
    <n v="0"/>
    <n v="0"/>
    <s v="P.Brown"/>
    <n v="33"/>
    <n v="33"/>
    <n v="0"/>
    <n v="1"/>
    <n v="0"/>
    <n v="1.6"/>
    <n v="2.1775000000000002"/>
    <n v="2.1775000000000002"/>
    <x v="176"/>
  </r>
  <r>
    <x v="1"/>
    <s v="HOU"/>
    <s v="JAX"/>
    <n v="66"/>
    <n v="34"/>
    <s v="(12:05) 5-Ty.Taylor pass short right to 85-P.Brown pushed ob at HOU 44 for 10 yards (5-R.Ford)."/>
    <s v="pass"/>
    <n v="0"/>
    <n v="1"/>
    <n v="0"/>
    <n v="0"/>
    <s v="P.Brown"/>
    <n v="2"/>
    <n v="2"/>
    <n v="0"/>
    <n v="1"/>
    <n v="0"/>
    <n v="1.6"/>
    <n v="1.635"/>
    <n v="1.635"/>
    <x v="176"/>
  </r>
  <r>
    <x v="1"/>
    <s v="HOU"/>
    <s v="JAX"/>
    <n v="58"/>
    <n v="42"/>
    <s v="(10:51) (Shotgun) 5-Ty.Taylor pass short middle to 89-D.Amendola to 50 for 8 yards (32-T.Campbell)."/>
    <s v="pass"/>
    <n v="0"/>
    <n v="1"/>
    <n v="0"/>
    <n v="0"/>
    <s v="D.Amendola"/>
    <n v="5"/>
    <n v="5"/>
    <n v="0"/>
    <n v="1"/>
    <n v="0"/>
    <n v="1.6"/>
    <n v="1.6875"/>
    <n v="1.6875"/>
    <x v="224"/>
  </r>
  <r>
    <x v="1"/>
    <s v="HOU"/>
    <s v="JAX"/>
    <n v="50"/>
    <n v="50"/>
    <s v="(10:17) (Shotgun) 5-Ty.Taylor pass short right to 89-D.Amendola to JAX 43 for 7 yards (32-T.Campbell)."/>
    <s v="pass"/>
    <n v="0"/>
    <n v="1"/>
    <n v="0"/>
    <n v="0"/>
    <s v="D.Amendola"/>
    <n v="6"/>
    <n v="6"/>
    <n v="0"/>
    <n v="1"/>
    <n v="0"/>
    <n v="1.6"/>
    <n v="1.7050000000000001"/>
    <n v="1.7050000000000001"/>
    <x v="224"/>
  </r>
  <r>
    <x v="1"/>
    <s v="HOU"/>
    <s v="JAX"/>
    <n v="42"/>
    <n v="58"/>
    <s v="(8:18) (Shotgun) 5-Ty.Taylor pass deep left to 13-B.Cooks to JAX 2 for 40 yards (2-R.Jenkins)."/>
    <s v="pass"/>
    <n v="0"/>
    <n v="1"/>
    <n v="0"/>
    <n v="0"/>
    <s v="B.Cooks"/>
    <n v="34"/>
    <n v="34"/>
    <n v="0"/>
    <n v="1"/>
    <n v="0"/>
    <n v="1.6"/>
    <n v="2.1950000000000003"/>
    <n v="2.1950000000000003"/>
    <x v="55"/>
  </r>
  <r>
    <x v="1"/>
    <s v="HOU"/>
    <s v="JAX"/>
    <n v="2"/>
    <n v="98"/>
    <s v="(7:18) (Shotgun) 5-Ty.Taylor pass incomplete short middle to 30-P.Lindsay."/>
    <s v="pass"/>
    <n v="0"/>
    <n v="1"/>
    <n v="0"/>
    <n v="0"/>
    <s v="P.Lindsay"/>
    <n v="-3"/>
    <n v="-3"/>
    <n v="0"/>
    <n v="1"/>
    <n v="0"/>
    <n v="3.7"/>
    <n v="1.5475000000000001"/>
    <n v="3.7"/>
    <x v="225"/>
  </r>
  <r>
    <x v="1"/>
    <s v="JAX"/>
    <s v="HOU"/>
    <n v="52"/>
    <n v="48"/>
    <s v="(5:27) 16-T.Lawrence pass short middle to 11-M.Jones to HOU 37 for 15 yards (51-K.Grugier-Hill)."/>
    <s v="pass"/>
    <n v="0"/>
    <n v="1"/>
    <n v="0"/>
    <n v="0"/>
    <s v="M.Jones"/>
    <n v="11"/>
    <n v="11"/>
    <n v="0"/>
    <n v="1"/>
    <n v="0"/>
    <n v="1.6"/>
    <n v="1.7925"/>
    <n v="1.7925"/>
    <x v="53"/>
  </r>
  <r>
    <x v="1"/>
    <s v="JAX"/>
    <s v="HOU"/>
    <n v="37"/>
    <n v="63"/>
    <s v="(4:51) (Shotgun) 16-T.Lawrence pass incomplete short middle to 80-J.O'Shaughnessy."/>
    <s v="pass"/>
    <n v="0"/>
    <n v="1"/>
    <n v="0"/>
    <n v="0"/>
    <s v="J.O'Shaughnessy"/>
    <n v="7"/>
    <n v="7"/>
    <n v="0"/>
    <n v="1"/>
    <n v="0"/>
    <n v="1.6"/>
    <n v="1.7225000000000001"/>
    <n v="1.7225000000000001"/>
    <x v="146"/>
  </r>
  <r>
    <x v="1"/>
    <s v="JAX"/>
    <s v="HOU"/>
    <n v="37"/>
    <n v="63"/>
    <s v="(4:48) (Shotgun) 16-T.Lawrence pass incomplete short right to 17-D.Chark."/>
    <s v="pass"/>
    <n v="0"/>
    <n v="1"/>
    <n v="0"/>
    <n v="0"/>
    <s v="D.Chark"/>
    <n v="9"/>
    <n v="9"/>
    <n v="0"/>
    <n v="1"/>
    <n v="0"/>
    <n v="1.6"/>
    <n v="1.7575000000000001"/>
    <n v="1.7575000000000001"/>
    <x v="19"/>
  </r>
  <r>
    <x v="1"/>
    <s v="HOU"/>
    <s v="JAX"/>
    <n v="55"/>
    <n v="45"/>
    <s v="(4:39) (Shotgun) 5-Ty.Taylor pass short middle to 18-C.Conley to JAX 38 for 17 yards (42-A.Wingard; 54-D.Wilson)."/>
    <s v="pass"/>
    <n v="0"/>
    <n v="1"/>
    <n v="0"/>
    <n v="0"/>
    <s v="C.Conley"/>
    <n v="13"/>
    <n v="13"/>
    <n v="0"/>
    <n v="1"/>
    <n v="0"/>
    <n v="1.6"/>
    <n v="1.8275000000000001"/>
    <n v="1.8275000000000001"/>
    <x v="226"/>
  </r>
  <r>
    <x v="1"/>
    <s v="HOU"/>
    <s v="JAX"/>
    <n v="38"/>
    <n v="62"/>
    <s v="(4:04) (Shotgun) 5-Ty.Taylor pass short left to 85-P.Brown to JAX 13 for 25 yards (93-T.Bryan) [41-J.Allen]."/>
    <s v="pass"/>
    <n v="0"/>
    <n v="1"/>
    <n v="0"/>
    <n v="0"/>
    <s v="P.Brown"/>
    <n v="12"/>
    <n v="12"/>
    <n v="0"/>
    <n v="1"/>
    <n v="0"/>
    <n v="1.6"/>
    <n v="1.81"/>
    <n v="1.81"/>
    <x v="176"/>
  </r>
  <r>
    <x v="1"/>
    <s v="HOU"/>
    <s v="JAX"/>
    <n v="7"/>
    <n v="93"/>
    <s v="(2:34) (Shotgun) 5-Ty.Taylor pass incomplete short left to 31-D.Johnson."/>
    <s v="pass"/>
    <n v="0"/>
    <n v="1"/>
    <n v="0"/>
    <n v="0"/>
    <s v="D.Johnson"/>
    <n v="5"/>
    <n v="5"/>
    <n v="0"/>
    <n v="1"/>
    <n v="0"/>
    <n v="2.7"/>
    <n v="1.6875"/>
    <n v="2.3557500000000005"/>
    <x v="54"/>
  </r>
  <r>
    <x v="1"/>
    <s v="HOU"/>
    <s v="JAX"/>
    <n v="7"/>
    <n v="93"/>
    <s v="(2:30) (Shotgun) 5-Ty.Taylor pass short left to 31-D.Johnson for 7 yards, TOUCHDOWN."/>
    <s v="pass"/>
    <n v="0"/>
    <n v="1"/>
    <n v="0"/>
    <n v="0"/>
    <s v="D.Johnson"/>
    <n v="5"/>
    <n v="5"/>
    <n v="0"/>
    <n v="1"/>
    <n v="0"/>
    <n v="2.7"/>
    <n v="1.6875"/>
    <n v="2.3557500000000005"/>
    <x v="54"/>
  </r>
  <r>
    <x v="1"/>
    <s v="JAX"/>
    <s v="HOU"/>
    <n v="67"/>
    <n v="33"/>
    <s v="(1:54) (Shotgun) 16-T.Lawrence pass short right to 10-L.Shenault to JAX 36 for 3 yards (25-D.King; 58-C.Kirksey)."/>
    <s v="pass"/>
    <n v="0"/>
    <n v="1"/>
    <n v="0"/>
    <n v="0"/>
    <s v="L.Shenault"/>
    <n v="-2"/>
    <n v="-2"/>
    <n v="0"/>
    <n v="1"/>
    <n v="0"/>
    <n v="1.6"/>
    <n v="1.5650000000000002"/>
    <n v="1.5650000000000002"/>
    <x v="78"/>
  </r>
  <r>
    <x v="1"/>
    <s v="JAX"/>
    <s v="HOU"/>
    <n v="70"/>
    <n v="30"/>
    <s v="(:49) (Shotgun) 16-T.Lawrence pass short left to 10-L.Shenault to JAX 29 for -1 yards (58-C.Kirksey, 26-V.Hargreaves)."/>
    <s v="pass"/>
    <n v="0"/>
    <n v="1"/>
    <n v="0"/>
    <n v="0"/>
    <s v="L.Shenault"/>
    <n v="-4"/>
    <n v="-4"/>
    <n v="0"/>
    <n v="1"/>
    <n v="0"/>
    <n v="1.6"/>
    <n v="1.53"/>
    <n v="1.53"/>
    <x v="78"/>
  </r>
  <r>
    <x v="1"/>
    <s v="JAX"/>
    <s v="HOU"/>
    <n v="71"/>
    <n v="29"/>
    <s v="(:02) (Shotgun) 16-T.Lawrence pass incomplete short left to 11-M.Jones."/>
    <s v="pass"/>
    <n v="0"/>
    <n v="1"/>
    <n v="0"/>
    <n v="0"/>
    <s v="M.Jones"/>
    <n v="12"/>
    <n v="12"/>
    <n v="0"/>
    <n v="1"/>
    <n v="0"/>
    <n v="1.6"/>
    <n v="1.81"/>
    <n v="1.81"/>
    <x v="53"/>
  </r>
  <r>
    <x v="1"/>
    <s v="JAX"/>
    <s v="HOU"/>
    <n v="71"/>
    <n v="29"/>
    <s v="(15:00) (Shotgun) 16-T.Lawrence pass deep middle to 17-D.Chark to HOU 44 for 27 yards (26-V.Hargreaves, 20-Ju.Reid)."/>
    <s v="pass"/>
    <n v="0"/>
    <n v="1"/>
    <n v="0"/>
    <n v="0"/>
    <s v="D.Chark"/>
    <n v="20"/>
    <n v="20"/>
    <n v="0"/>
    <n v="1"/>
    <n v="0"/>
    <n v="1.6"/>
    <n v="1.9500000000000002"/>
    <n v="1.9500000000000002"/>
    <x v="19"/>
  </r>
  <r>
    <x v="1"/>
    <s v="JAX"/>
    <s v="HOU"/>
    <n v="30"/>
    <n v="70"/>
    <s v="(13:17) 16-T.Lawrence pass incomplete short middle to 17-D.Chark."/>
    <s v="pass"/>
    <n v="0"/>
    <n v="1"/>
    <n v="0"/>
    <n v="0"/>
    <s v="D.Chark"/>
    <n v="9"/>
    <n v="9"/>
    <n v="0"/>
    <n v="1"/>
    <n v="0"/>
    <n v="1.6"/>
    <n v="1.7575000000000001"/>
    <n v="1.7575000000000001"/>
    <x v="19"/>
  </r>
  <r>
    <x v="1"/>
    <s v="JAX"/>
    <s v="HOU"/>
    <n v="22"/>
    <n v="78"/>
    <s v="(12:25) 16-T.Lawrence pass deep left to 84-C.Manhertz for 22 yards, TOUCHDOWN."/>
    <s v="pass"/>
    <n v="0"/>
    <n v="1"/>
    <n v="0"/>
    <n v="0"/>
    <s v="C.Manhertz"/>
    <n v="18"/>
    <n v="18"/>
    <n v="0"/>
    <n v="1"/>
    <n v="0"/>
    <n v="1.8"/>
    <n v="1.915"/>
    <n v="1.8391000000000002"/>
    <x v="227"/>
  </r>
  <r>
    <x v="1"/>
    <s v="HOU"/>
    <s v="JAX"/>
    <n v="73"/>
    <n v="27"/>
    <s v="(11:37) (Shotgun) 5-Ty.Taylor pass deep left to 13-B.Cooks pushed ob at JAX 49 for 24 yards (23-C.Henderson)."/>
    <s v="pass"/>
    <n v="0"/>
    <n v="1"/>
    <n v="0"/>
    <n v="0"/>
    <s v="B.Cooks"/>
    <n v="24"/>
    <n v="24"/>
    <n v="0"/>
    <n v="1"/>
    <n v="0"/>
    <n v="1.6"/>
    <n v="2.02"/>
    <n v="2.02"/>
    <x v="55"/>
  </r>
  <r>
    <x v="1"/>
    <s v="HOU"/>
    <s v="JAX"/>
    <n v="41"/>
    <n v="59"/>
    <s v="(10:31) (Shotgun) 5-Ty.Taylor pass short right to 13-B.Cooks pushed ob at JAX 29 for 12 yards (26-S.Griffin)."/>
    <s v="pass"/>
    <n v="0"/>
    <n v="1"/>
    <n v="0"/>
    <n v="0"/>
    <s v="B.Cooks"/>
    <n v="3"/>
    <n v="3"/>
    <n v="0"/>
    <n v="1"/>
    <n v="0"/>
    <n v="1.6"/>
    <n v="1.6525000000000001"/>
    <n v="1.6525000000000001"/>
    <x v="55"/>
  </r>
  <r>
    <x v="1"/>
    <s v="HOU"/>
    <s v="JAX"/>
    <n v="32"/>
    <n v="68"/>
    <s v="(8:57) (Shotgun) 5-Ty.Taylor pass short middle to 18-C.Conley to JAX 22 for 10 yards (44-M.Jack; 54-D.Wilson)."/>
    <s v="pass"/>
    <n v="0"/>
    <n v="1"/>
    <n v="0"/>
    <n v="0"/>
    <s v="C.Conley"/>
    <n v="7"/>
    <n v="7"/>
    <n v="0"/>
    <n v="1"/>
    <n v="0"/>
    <n v="1.6"/>
    <n v="1.7225000000000001"/>
    <n v="1.7225000000000001"/>
    <x v="226"/>
  </r>
  <r>
    <x v="1"/>
    <s v="HOU"/>
    <s v="JAX"/>
    <n v="22"/>
    <n v="78"/>
    <s v="(8:15) (Shotgun) 5-Ty.Taylor pass incomplete short left to 28-R.Burkhead (2-R.Jenkins)."/>
    <s v="pass"/>
    <n v="0"/>
    <n v="1"/>
    <n v="0"/>
    <n v="0"/>
    <s v="R.Burkhead"/>
    <n v="2"/>
    <n v="2"/>
    <n v="0"/>
    <n v="1"/>
    <n v="0"/>
    <n v="1.8"/>
    <n v="1.635"/>
    <n v="1.7439000000000002"/>
    <x v="228"/>
  </r>
  <r>
    <x v="1"/>
    <s v="JAX"/>
    <s v="HOU"/>
    <n v="57"/>
    <n v="43"/>
    <s v="(5:35) (Shotgun) 16-T.Lawrence pass short middle to 11-M.Jones to 50 for 7 yards (25-D.King)."/>
    <s v="pass"/>
    <n v="0"/>
    <n v="1"/>
    <n v="0"/>
    <n v="0"/>
    <s v="M.Jones"/>
    <n v="5"/>
    <n v="5"/>
    <n v="0"/>
    <n v="1"/>
    <n v="0"/>
    <n v="1.6"/>
    <n v="1.6875"/>
    <n v="1.6875"/>
    <x v="53"/>
  </r>
  <r>
    <x v="1"/>
    <s v="JAX"/>
    <s v="HOU"/>
    <n v="50"/>
    <n v="50"/>
    <s v="(4:54) (Shotgun) 16-T.Lawrence pass deep left intended for 19-D.Smith INTERCEPTED by 20-Ju.Reid at HOU 31. 20-Ju.Reid to JAX 48 for 21 yards (25-J.Robinson)."/>
    <s v="pass"/>
    <n v="0"/>
    <n v="1"/>
    <n v="0"/>
    <n v="0"/>
    <s v="D.Smith"/>
    <n v="19"/>
    <n v="19"/>
    <n v="0"/>
    <n v="1"/>
    <n v="0"/>
    <n v="1.6"/>
    <n v="1.9325000000000001"/>
    <n v="1.9325000000000001"/>
    <x v="229"/>
  </r>
  <r>
    <x v="1"/>
    <s v="HOU"/>
    <s v="JAX"/>
    <n v="1"/>
    <n v="99"/>
    <s v="(6:43) 64-J.McCray reported in as eligible.  2-M.Ingram left tackle for 1 yard, TOUCHDOWN."/>
    <s v="run"/>
    <n v="1"/>
    <n v="0"/>
    <n v="0"/>
    <n v="0"/>
    <s v="M.Ingram"/>
    <s v="NA"/>
    <n v="0"/>
    <n v="1"/>
    <n v="0"/>
    <n v="3.3"/>
    <n v="0"/>
    <n v="0"/>
    <n v="3.3"/>
    <x v="230"/>
  </r>
  <r>
    <x v="1"/>
    <s v="HOU"/>
    <s v="JAX"/>
    <n v="12"/>
    <n v="88"/>
    <s v="(1:13) (Shotgun) 5-Ty.Taylor pass incomplete short left to 88-J.Akins."/>
    <s v="pass"/>
    <n v="0"/>
    <n v="1"/>
    <n v="0"/>
    <n v="0"/>
    <s v="J.Akins"/>
    <n v="12"/>
    <n v="12"/>
    <n v="0"/>
    <n v="1"/>
    <n v="0"/>
    <n v="2.2000000000000002"/>
    <n v="1.81"/>
    <n v="2.0674000000000001"/>
    <x v="231"/>
  </r>
  <r>
    <x v="1"/>
    <s v="HOU"/>
    <s v="JAX"/>
    <n v="69"/>
    <n v="31"/>
    <s v="(:37) (Shotgun) 5-Ty.Taylor pass short right to 89-D.Amendola to HOU 38 for 7 yards. The Replay Official reviewed the pass completion ruling, and the play was Upheld. The ruling on the field stands."/>
    <s v="pass"/>
    <n v="0"/>
    <n v="1"/>
    <n v="0"/>
    <n v="0"/>
    <s v="D.Amendola"/>
    <n v="7"/>
    <n v="7"/>
    <n v="0"/>
    <n v="1"/>
    <n v="0"/>
    <n v="1.6"/>
    <n v="1.7225000000000001"/>
    <n v="1.7225000000000001"/>
    <x v="224"/>
  </r>
  <r>
    <x v="1"/>
    <s v="HOU"/>
    <s v="JAX"/>
    <n v="62"/>
    <n v="38"/>
    <s v="(:30) (Shotgun) 5-Ty.Taylor pass short right to 31-D.Johnson pushed ob at HOU 40 for 2 yards (5-R.Ford) [6-J.Ward]."/>
    <s v="pass"/>
    <n v="0"/>
    <n v="1"/>
    <n v="0"/>
    <n v="0"/>
    <s v="D.Johnson"/>
    <n v="0"/>
    <n v="0"/>
    <n v="0"/>
    <n v="1"/>
    <n v="0"/>
    <n v="1.6"/>
    <n v="1.6"/>
    <n v="1.6"/>
    <x v="54"/>
  </r>
  <r>
    <x v="1"/>
    <s v="HOU"/>
    <s v="JAX"/>
    <n v="60"/>
    <n v="40"/>
    <s v="(:25) (Shotgun) 5-Ty.Taylor pass deep middle to 13-B.Cooks to JAX 8 for 52 yards (26-S.Griffin)."/>
    <s v="pass"/>
    <n v="0"/>
    <n v="1"/>
    <n v="0"/>
    <n v="0"/>
    <s v="B.Cooks"/>
    <n v="52"/>
    <n v="52"/>
    <n v="0"/>
    <n v="1"/>
    <n v="0"/>
    <n v="1.6"/>
    <n v="2.5099999999999998"/>
    <n v="2.5099999999999998"/>
    <x v="55"/>
  </r>
  <r>
    <x v="1"/>
    <s v="HOU"/>
    <s v="JAX"/>
    <n v="8"/>
    <n v="92"/>
    <s v="(:12) (Shotgun) 5-Ty.Taylor pass short middle to 89-D.Amendola for 8 yards, TOUCHDOWN."/>
    <s v="pass"/>
    <n v="0"/>
    <n v="1"/>
    <n v="0"/>
    <n v="0"/>
    <s v="D.Amendola"/>
    <n v="5"/>
    <n v="5"/>
    <n v="0"/>
    <n v="1"/>
    <n v="0"/>
    <n v="2.7"/>
    <n v="1.6875"/>
    <n v="2.3557500000000005"/>
    <x v="224"/>
  </r>
  <r>
    <x v="1"/>
    <s v="JAX"/>
    <s v="HOU"/>
    <n v="70"/>
    <n v="30"/>
    <s v="(13:51) (Shotgun) 16-T.Lawrence pass incomplete short right to 10-L.Shenault."/>
    <s v="pass"/>
    <n v="0"/>
    <n v="1"/>
    <n v="0"/>
    <n v="0"/>
    <s v="L.Shenault"/>
    <n v="2"/>
    <n v="2"/>
    <n v="0"/>
    <n v="1"/>
    <n v="0"/>
    <n v="1.6"/>
    <n v="1.635"/>
    <n v="1.635"/>
    <x v="78"/>
  </r>
  <r>
    <x v="1"/>
    <s v="HOU"/>
    <s v="JAX"/>
    <n v="66"/>
    <n v="34"/>
    <s v="(12:15) (Shotgun) 5-Ty.Taylor pass short right to 12-N.Collins to HOU 41 for 7 yards (26-S.Griffin)."/>
    <s v="pass"/>
    <n v="0"/>
    <n v="1"/>
    <n v="0"/>
    <n v="0"/>
    <s v="N.Collins"/>
    <n v="5"/>
    <n v="5"/>
    <n v="0"/>
    <n v="1"/>
    <n v="0"/>
    <n v="1.6"/>
    <n v="1.6875"/>
    <n v="1.6875"/>
    <x v="104"/>
  </r>
  <r>
    <x v="1"/>
    <s v="HOU"/>
    <s v="JAX"/>
    <n v="59"/>
    <n v="41"/>
    <s v="(11:46) (Shotgun) 5-Ty.Taylor pass short right to 31-D.Johnson pushed ob at 50 for 9 yards (2-R.Jenkins)."/>
    <s v="pass"/>
    <n v="0"/>
    <n v="1"/>
    <n v="0"/>
    <n v="0"/>
    <s v="D.Johnson"/>
    <n v="-1"/>
    <n v="-1"/>
    <n v="0"/>
    <n v="1"/>
    <n v="0"/>
    <n v="1.6"/>
    <n v="1.5825"/>
    <n v="1.5825"/>
    <x v="54"/>
  </r>
  <r>
    <x v="1"/>
    <s v="HOU"/>
    <s v="JAX"/>
    <n v="57"/>
    <n v="43"/>
    <s v="(6:19) 5-Ty.Taylor pass short right to 85-P.Brown to HOU 46 for 3 yards (2-R.Jenkins)."/>
    <s v="pass"/>
    <n v="0"/>
    <n v="1"/>
    <n v="0"/>
    <n v="0"/>
    <s v="P.Brown"/>
    <n v="1"/>
    <n v="1"/>
    <n v="0"/>
    <n v="1"/>
    <n v="0"/>
    <n v="1.6"/>
    <n v="1.6175000000000002"/>
    <n v="1.6175000000000002"/>
    <x v="176"/>
  </r>
  <r>
    <x v="1"/>
    <s v="HOU"/>
    <s v="JAX"/>
    <n v="34"/>
    <n v="66"/>
    <s v="(4:02) 5-Ty.Taylor pass deep middle to 85-P.Brown to JAX 5 for 29 yards (42-A.Wingard) [2-R.Jenkins]."/>
    <s v="pass"/>
    <n v="0"/>
    <n v="1"/>
    <n v="0"/>
    <n v="0"/>
    <s v="P.Brown"/>
    <n v="18"/>
    <n v="18"/>
    <n v="0"/>
    <n v="1"/>
    <n v="0"/>
    <n v="1.6"/>
    <n v="1.915"/>
    <n v="1.915"/>
    <x v="176"/>
  </r>
  <r>
    <x v="1"/>
    <s v="JAX"/>
    <s v="HOU"/>
    <n v="71"/>
    <n v="29"/>
    <s v="(2:26) (No Huddle, Shotgun) 16-T.Lawrence pass short right to 25-J.Robinson to JAX 44 for 15 yards (23-E.Murray). PENALTY on HOU-97-M.Collins, Roughing the Passer, 15 yards, enforced at JAX 44."/>
    <s v="pass"/>
    <n v="0"/>
    <n v="1"/>
    <n v="0"/>
    <n v="0"/>
    <s v="J.Robinson"/>
    <n v="6"/>
    <n v="6"/>
    <n v="0"/>
    <n v="1"/>
    <n v="0"/>
    <n v="1.6"/>
    <n v="1.7050000000000001"/>
    <n v="1.7050000000000001"/>
    <x v="79"/>
  </r>
  <r>
    <x v="1"/>
    <s v="JAX"/>
    <s v="HOU"/>
    <n v="41"/>
    <n v="59"/>
    <s v="(1:56) 16-T.Lawrence pass deep left to 17-D.Chark for 41 yards, TOUCHDOWN."/>
    <s v="pass"/>
    <n v="0"/>
    <n v="1"/>
    <n v="0"/>
    <n v="0"/>
    <s v="D.Chark"/>
    <n v="38"/>
    <n v="38"/>
    <n v="0"/>
    <n v="1"/>
    <n v="0"/>
    <n v="1.6"/>
    <n v="2.2650000000000001"/>
    <n v="2.2650000000000001"/>
    <x v="19"/>
  </r>
  <r>
    <x v="1"/>
    <s v="HOU"/>
    <s v="JAX"/>
    <n v="72"/>
    <n v="28"/>
    <s v="(:34) (Shotgun) 5-Ty.Taylor pass incomplete deep middle to 13-B.Cooks."/>
    <s v="pass"/>
    <n v="0"/>
    <n v="1"/>
    <n v="0"/>
    <n v="0"/>
    <s v="B.Cooks"/>
    <n v="16"/>
    <n v="16"/>
    <n v="0"/>
    <n v="1"/>
    <n v="0"/>
    <n v="1.6"/>
    <n v="1.8800000000000001"/>
    <n v="1.8800000000000001"/>
    <x v="55"/>
  </r>
  <r>
    <x v="1"/>
    <s v="JAX"/>
    <s v="HOU"/>
    <n v="72"/>
    <n v="28"/>
    <s v="(15:00) (Shotgun) 16-T.Lawrence pass incomplete deep right to 17-D.Chark."/>
    <s v="pass"/>
    <n v="0"/>
    <n v="1"/>
    <n v="0"/>
    <n v="0"/>
    <s v="D.Chark"/>
    <n v="23"/>
    <n v="23"/>
    <n v="0"/>
    <n v="1"/>
    <n v="0"/>
    <n v="1.6"/>
    <n v="2.0024999999999999"/>
    <n v="2.0024999999999999"/>
    <x v="19"/>
  </r>
  <r>
    <x v="1"/>
    <s v="HOU"/>
    <s v="JAX"/>
    <n v="7"/>
    <n v="93"/>
    <s v="(12:08) (Shotgun) 5-Ty.Taylor pass incomplete short right to 12-N.Collins."/>
    <s v="pass"/>
    <n v="0"/>
    <n v="1"/>
    <n v="0"/>
    <n v="0"/>
    <s v="N.Collins"/>
    <n v="7"/>
    <n v="7"/>
    <n v="0"/>
    <n v="1"/>
    <n v="0"/>
    <n v="2.7"/>
    <n v="1.7225000000000001"/>
    <n v="2.3676500000000003"/>
    <x v="104"/>
  </r>
  <r>
    <x v="1"/>
    <s v="HOU"/>
    <s v="JAX"/>
    <n v="7"/>
    <n v="93"/>
    <s v="(12:02) (Shotgun) 5-Ty.Taylor pass incomplete short right to 88-J.Akins."/>
    <s v="pass"/>
    <n v="0"/>
    <n v="1"/>
    <n v="0"/>
    <n v="0"/>
    <s v="J.Akins"/>
    <n v="7"/>
    <n v="7"/>
    <n v="0"/>
    <n v="1"/>
    <n v="0"/>
    <n v="2.7"/>
    <n v="1.7225000000000001"/>
    <n v="2.3676500000000003"/>
    <x v="231"/>
  </r>
  <r>
    <x v="1"/>
    <s v="JAX"/>
    <s v="HOU"/>
    <n v="66"/>
    <n v="34"/>
    <s v="(11:27) (Shotgun) 16-T.Lawrence pass short right to 80-J.O'Shaughnessy to JAX 40 for 6 yards (25-D.King). HOU-96-V.Taylor was injured during the play. His return is Doubtful."/>
    <s v="pass"/>
    <n v="0"/>
    <n v="1"/>
    <n v="0"/>
    <n v="0"/>
    <s v="J.O'Shaughnessy"/>
    <n v="-2"/>
    <n v="-2"/>
    <n v="0"/>
    <n v="1"/>
    <n v="0"/>
    <n v="1.6"/>
    <n v="1.5650000000000002"/>
    <n v="1.5650000000000002"/>
    <x v="146"/>
  </r>
  <r>
    <x v="1"/>
    <s v="JAX"/>
    <s v="HOU"/>
    <n v="60"/>
    <n v="40"/>
    <s v="(10:54) (Shotgun) 16-T.Lawrence pass incomplete short right to 11-M.Jones."/>
    <s v="pass"/>
    <n v="0"/>
    <n v="1"/>
    <n v="0"/>
    <n v="0"/>
    <s v="M.Jones"/>
    <n v="10"/>
    <n v="10"/>
    <n v="0"/>
    <n v="1"/>
    <n v="0"/>
    <n v="1.6"/>
    <n v="1.7750000000000001"/>
    <n v="1.7750000000000001"/>
    <x v="53"/>
  </r>
  <r>
    <x v="1"/>
    <s v="JAX"/>
    <s v="HOU"/>
    <n v="60"/>
    <n v="40"/>
    <s v="(10:50) (Shotgun) 16-T.Lawrence pass incomplete short right to 25-J.Robinson."/>
    <s v="pass"/>
    <n v="0"/>
    <n v="1"/>
    <n v="0"/>
    <n v="0"/>
    <s v="J.Robinson"/>
    <n v="12"/>
    <n v="12"/>
    <n v="0"/>
    <n v="1"/>
    <n v="0"/>
    <n v="1.6"/>
    <n v="1.81"/>
    <n v="1.81"/>
    <x v="79"/>
  </r>
  <r>
    <x v="1"/>
    <s v="JAX"/>
    <s v="HOU"/>
    <n v="60"/>
    <n v="40"/>
    <s v="(10:45) (Shotgun) 16-T.Lawrence pass incomplete short left to 25-J.Robinson."/>
    <s v="pass"/>
    <n v="0"/>
    <n v="1"/>
    <n v="0"/>
    <n v="0"/>
    <s v="J.Robinson"/>
    <n v="0"/>
    <n v="0"/>
    <n v="0"/>
    <n v="1"/>
    <n v="0"/>
    <n v="1.6"/>
    <n v="1.6"/>
    <n v="1.6"/>
    <x v="79"/>
  </r>
  <r>
    <x v="1"/>
    <s v="JAX"/>
    <s v="HOU"/>
    <n v="60"/>
    <n v="40"/>
    <s v="(10:40) (Shotgun) 16-T.Lawrence pass short left to 10-L.Shenault to HOU 46 for 14 yards (25-D.King) [55-D.Walker]."/>
    <s v="pass"/>
    <n v="0"/>
    <n v="1"/>
    <n v="0"/>
    <n v="0"/>
    <s v="L.Shenault"/>
    <n v="14"/>
    <n v="14"/>
    <n v="0"/>
    <n v="1"/>
    <n v="0"/>
    <n v="1.6"/>
    <n v="1.845"/>
    <n v="1.845"/>
    <x v="78"/>
  </r>
  <r>
    <x v="1"/>
    <s v="JAX"/>
    <s v="HOU"/>
    <n v="46"/>
    <n v="54"/>
    <s v="(10:15) (Shotgun) 16-T.Lawrence pass short right to 25-J.Robinson to HOU 37 for 9 yards (39-T.Mitchell). FUMBLES (39-T.Mitchell), ball out of bounds at HOU 37."/>
    <s v="pass"/>
    <n v="0"/>
    <n v="1"/>
    <n v="0"/>
    <n v="0"/>
    <s v="J.Robinson"/>
    <n v="-3"/>
    <n v="-3"/>
    <n v="0"/>
    <n v="1"/>
    <n v="0"/>
    <n v="1.6"/>
    <n v="1.5475000000000001"/>
    <n v="1.5475000000000001"/>
    <x v="79"/>
  </r>
  <r>
    <x v="1"/>
    <s v="JAX"/>
    <s v="HOU"/>
    <n v="37"/>
    <n v="63"/>
    <s v="(9:47) (Shotgun) 16-T.Lawrence pass short middle intended for 10-L.Shenault INTERCEPTED by 58-C.Kirksey at HOU 23. 58-C.Kirksey to HOU 24 for 1 yard."/>
    <s v="pass"/>
    <n v="0"/>
    <n v="1"/>
    <n v="0"/>
    <n v="0"/>
    <s v="L.Shenault"/>
    <n v="14"/>
    <n v="14"/>
    <n v="0"/>
    <n v="1"/>
    <n v="0"/>
    <n v="1.6"/>
    <n v="1.845"/>
    <n v="1.845"/>
    <x v="78"/>
  </r>
  <r>
    <x v="1"/>
    <s v="HOU"/>
    <s v="JAX"/>
    <n v="71"/>
    <n v="29"/>
    <s v="(9:04) 5-Ty.Taylor pass short left to 13-B.Cooks to HOU 33 for 4 yards (6-J.Ward). Penalty on HOU-68-J.Britt, Unnecessary Roughness, declined. Penalty on JAX-95-R.Robertson-Harris, Unnecessary Roughness, declined. Penalty on JAX-44-M.Jack, Unnecessary Roughness, declined."/>
    <s v="pass"/>
    <n v="0"/>
    <n v="1"/>
    <n v="0"/>
    <n v="0"/>
    <s v="B.Cooks"/>
    <n v="0"/>
    <n v="0"/>
    <n v="0"/>
    <n v="1"/>
    <n v="0"/>
    <n v="1.6"/>
    <n v="1.6"/>
    <n v="1.6"/>
    <x v="55"/>
  </r>
  <r>
    <x v="1"/>
    <s v="JAX"/>
    <s v="HOU"/>
    <n v="74"/>
    <n v="26"/>
    <s v="(6:08) (Shotgun) 16-T.Lawrence pass short right to 24-C.Hyde to JAX 31 for 5 yards (39-T.Mitchell)."/>
    <s v="pass"/>
    <n v="0"/>
    <n v="1"/>
    <n v="0"/>
    <n v="0"/>
    <s v="C.Hyde"/>
    <n v="2"/>
    <n v="2"/>
    <n v="0"/>
    <n v="1"/>
    <n v="0"/>
    <n v="1.6"/>
    <n v="1.635"/>
    <n v="1.635"/>
    <x v="232"/>
  </r>
  <r>
    <x v="1"/>
    <s v="HOU"/>
    <s v="JAX"/>
    <n v="74"/>
    <n v="26"/>
    <s v="(4:38) (Shotgun) 5-Ty.Taylor pass short right to 28-R.Burkhead to HOU 32 for 6 yards (93-T.Bryan)."/>
    <s v="pass"/>
    <n v="0"/>
    <n v="1"/>
    <n v="0"/>
    <n v="0"/>
    <s v="R.Burkhead"/>
    <n v="-6"/>
    <n v="-6"/>
    <n v="0"/>
    <n v="1"/>
    <n v="0"/>
    <n v="1.6"/>
    <n v="1.4950000000000001"/>
    <n v="1.4950000000000001"/>
    <x v="228"/>
  </r>
  <r>
    <x v="1"/>
    <s v="HOU"/>
    <s v="JAX"/>
    <n v="65"/>
    <n v="35"/>
    <s v="(3:04) (Shotgun) 5-Ty.Taylor pass short left to 89-D.Amendola to HOU 39 for 4 yards (41-J.Allen)."/>
    <s v="pass"/>
    <n v="0"/>
    <n v="1"/>
    <n v="0"/>
    <n v="0"/>
    <s v="D.Amendola"/>
    <n v="-3"/>
    <n v="-3"/>
    <n v="0"/>
    <n v="1"/>
    <n v="0"/>
    <n v="1.6"/>
    <n v="1.5475000000000001"/>
    <n v="1.5475000000000001"/>
    <x v="224"/>
  </r>
  <r>
    <x v="1"/>
    <s v="JAX"/>
    <s v="HOU"/>
    <n v="67"/>
    <n v="33"/>
    <s v="(2:22) (Shotgun) 16-T.Lawrence pass short left to 10-L.Shenault to JAX 33 for no gain (25-D.King, 26-V.Hargreaves)."/>
    <s v="pass"/>
    <n v="0"/>
    <n v="1"/>
    <n v="0"/>
    <n v="0"/>
    <s v="L.Shenault"/>
    <n v="-3"/>
    <n v="-3"/>
    <n v="0"/>
    <n v="1"/>
    <n v="0"/>
    <n v="1.6"/>
    <n v="1.5475000000000001"/>
    <n v="1.5475000000000001"/>
    <x v="78"/>
  </r>
  <r>
    <x v="1"/>
    <s v="JAX"/>
    <s v="HOU"/>
    <n v="67"/>
    <n v="33"/>
    <s v="(2:00) (Shotgun) 16-T.Lawrence pass short left to 10-L.Shenault to JAX 46 for 13 yards (25-D.King; 26-V.Hargreaves)."/>
    <s v="pass"/>
    <n v="0"/>
    <n v="1"/>
    <n v="0"/>
    <n v="0"/>
    <s v="L.Shenault"/>
    <n v="5"/>
    <n v="5"/>
    <n v="0"/>
    <n v="1"/>
    <n v="0"/>
    <n v="1.6"/>
    <n v="1.6875"/>
    <n v="1.6875"/>
    <x v="78"/>
  </r>
  <r>
    <x v="1"/>
    <s v="JAX"/>
    <s v="HOU"/>
    <n v="54"/>
    <n v="46"/>
    <s v="(1:34) (No Huddle, Shotgun) 16-T.Lawrence pass incomplete short left to 17-D.Chark (26-V.Hargreaves)."/>
    <s v="pass"/>
    <n v="0"/>
    <n v="1"/>
    <n v="0"/>
    <n v="0"/>
    <s v="D.Chark"/>
    <n v="9"/>
    <n v="9"/>
    <n v="0"/>
    <n v="1"/>
    <n v="0"/>
    <n v="1.6"/>
    <n v="1.7575000000000001"/>
    <n v="1.7575000000000001"/>
    <x v="19"/>
  </r>
  <r>
    <x v="1"/>
    <s v="JAX"/>
    <s v="HOU"/>
    <n v="54"/>
    <n v="46"/>
    <s v="(1:30) (Shotgun) 16-T.Lawrence pass short right to 24-C.Hyde to HOU 45 for 9 yards (39-T.Mitchell)."/>
    <s v="pass"/>
    <n v="0"/>
    <n v="1"/>
    <n v="0"/>
    <n v="0"/>
    <s v="C.Hyde"/>
    <n v="-4"/>
    <n v="-4"/>
    <n v="0"/>
    <n v="1"/>
    <n v="0"/>
    <n v="1.6"/>
    <n v="1.53"/>
    <n v="1.53"/>
    <x v="232"/>
  </r>
  <r>
    <x v="1"/>
    <s v="JAX"/>
    <s v="HOU"/>
    <n v="39"/>
    <n v="61"/>
    <s v="(:47) (No Huddle, Shotgun) 16-T.Lawrence pass deep right to 80-J.O'Shaughnessy to HOU 17 for 22 yards (58-C.Kirksey)."/>
    <s v="pass"/>
    <n v="0"/>
    <n v="1"/>
    <n v="0"/>
    <n v="0"/>
    <s v="J.O'Shaughnessy"/>
    <n v="19"/>
    <n v="19"/>
    <n v="0"/>
    <n v="1"/>
    <n v="0"/>
    <n v="1.6"/>
    <n v="1.9325000000000001"/>
    <n v="1.9325000000000001"/>
    <x v="146"/>
  </r>
  <r>
    <x v="1"/>
    <s v="JAX"/>
    <s v="HOU"/>
    <n v="17"/>
    <n v="83"/>
    <s v="(:24) (No Huddle, Shotgun) 16-T.Lawrence pass incomplete deep right to 11-M.Jones."/>
    <s v="pass"/>
    <n v="0"/>
    <n v="1"/>
    <n v="0"/>
    <n v="0"/>
    <s v="M.Jones"/>
    <n v="17"/>
    <n v="17"/>
    <n v="0"/>
    <n v="1"/>
    <n v="0"/>
    <n v="2"/>
    <n v="1.8975"/>
    <n v="1.96515"/>
    <x v="53"/>
  </r>
  <r>
    <x v="1"/>
    <s v="JAX"/>
    <s v="HOU"/>
    <n v="22"/>
    <n v="78"/>
    <s v="(:19) (Shotgun) 16-T.Lawrence pass deep right to 11-M.Jones pushed ob at HOU 4 for 18 yards (39-T.Mitchell)."/>
    <s v="pass"/>
    <n v="0"/>
    <n v="1"/>
    <n v="0"/>
    <n v="0"/>
    <s v="M.Jones"/>
    <n v="17"/>
    <n v="17"/>
    <n v="0"/>
    <n v="1"/>
    <n v="0"/>
    <n v="1.8"/>
    <n v="1.8975"/>
    <n v="1.8331500000000003"/>
    <x v="53"/>
  </r>
  <r>
    <x v="1"/>
    <s v="JAX"/>
    <s v="HOU"/>
    <n v="4"/>
    <n v="96"/>
    <s v="(:13) (No Huddle) 16-T.Lawrence pass incomplete short left to 11-M.Jones (58-C.Kirksey)."/>
    <s v="pass"/>
    <n v="0"/>
    <n v="1"/>
    <n v="0"/>
    <n v="0"/>
    <s v="M.Jones"/>
    <n v="0"/>
    <n v="0"/>
    <n v="0"/>
    <n v="1"/>
    <n v="0"/>
    <n v="3.2"/>
    <n v="1.6"/>
    <n v="3.2"/>
    <x v="53"/>
  </r>
  <r>
    <x v="1"/>
    <s v="JAX"/>
    <s v="HOU"/>
    <n v="4"/>
    <n v="96"/>
    <s v="(:09) (Shotgun) 16-T.Lawrence pass short middle to 11-M.Jones for 4 yards, TOUCHDOWN."/>
    <s v="pass"/>
    <n v="0"/>
    <n v="1"/>
    <n v="0"/>
    <n v="0"/>
    <s v="M.Jones"/>
    <n v="4"/>
    <n v="4"/>
    <n v="0"/>
    <n v="1"/>
    <n v="0"/>
    <n v="3.2"/>
    <n v="1.6700000000000002"/>
    <n v="3.2"/>
    <x v="53"/>
  </r>
  <r>
    <x v="1"/>
    <s v="LAC"/>
    <s v="WAS"/>
    <n v="65"/>
    <n v="35"/>
    <s v="(14:32) (Shotgun) 10-J.Herbert pass short right to 87-J.Cook to LAC 41 for 6 yards (31-K.Curl)."/>
    <s v="pass"/>
    <n v="0"/>
    <n v="1"/>
    <n v="0"/>
    <n v="0"/>
    <s v="J.Cook"/>
    <n v="5"/>
    <n v="5"/>
    <n v="0"/>
    <n v="1"/>
    <n v="0"/>
    <n v="1.6"/>
    <n v="1.6875"/>
    <n v="1.6875"/>
    <x v="233"/>
  </r>
  <r>
    <x v="1"/>
    <s v="LAC"/>
    <s v="WAS"/>
    <n v="48"/>
    <n v="52"/>
    <s v="(13:29) (Shotgun) 10-J.Herbert pass short left to 81-M.Williams to WAS 39 for 9 yards (23-W.Jackson)."/>
    <s v="pass"/>
    <n v="0"/>
    <n v="1"/>
    <n v="0"/>
    <n v="0"/>
    <s v="M.Williams"/>
    <n v="5"/>
    <n v="5"/>
    <n v="0"/>
    <n v="1"/>
    <n v="0"/>
    <n v="1.6"/>
    <n v="1.6875"/>
    <n v="1.6875"/>
    <x v="29"/>
  </r>
  <r>
    <x v="1"/>
    <s v="LAC"/>
    <s v="WAS"/>
    <n v="26"/>
    <n v="74"/>
    <s v="(12:12) (Shotgun) 10-J.Herbert pass short right to 81-M.Williams to WAS 15 for 11 yards (20-B.McCain) [93-J.Allen]."/>
    <s v="pass"/>
    <n v="0"/>
    <n v="1"/>
    <n v="0"/>
    <n v="0"/>
    <s v="M.Williams"/>
    <n v="10"/>
    <n v="10"/>
    <n v="0"/>
    <n v="1"/>
    <n v="0"/>
    <n v="1.6"/>
    <n v="1.7750000000000001"/>
    <n v="1.7750000000000001"/>
    <x v="29"/>
  </r>
  <r>
    <x v="1"/>
    <s v="LAC"/>
    <s v="WAS"/>
    <n v="12"/>
    <n v="88"/>
    <s v="(10:58) 10-J.Herbert pass short left to 87-J.Cook to WAS 15 for -3 yards (95-C.Toohill)."/>
    <s v="pass"/>
    <n v="0"/>
    <n v="1"/>
    <n v="0"/>
    <n v="0"/>
    <s v="J.Cook"/>
    <n v="-3"/>
    <n v="-3"/>
    <n v="0"/>
    <n v="1"/>
    <n v="0"/>
    <n v="2.2000000000000002"/>
    <n v="1.5475000000000001"/>
    <n v="1.9781500000000003"/>
    <x v="233"/>
  </r>
  <r>
    <x v="1"/>
    <s v="LAC"/>
    <s v="WAS"/>
    <n v="10"/>
    <n v="90"/>
    <s v="(9:57) (Shotgun) 10-J.Herbert pass short middle to 13-K.Allen to WAS 3 for 7 yards (29-K.Fuller)."/>
    <s v="pass"/>
    <n v="0"/>
    <n v="1"/>
    <n v="0"/>
    <n v="0"/>
    <s v="K.Allen"/>
    <n v="3"/>
    <n v="3"/>
    <n v="0"/>
    <n v="1"/>
    <n v="0"/>
    <n v="2.2000000000000002"/>
    <n v="1.6525000000000001"/>
    <n v="2.0138500000000001"/>
    <x v="38"/>
  </r>
  <r>
    <x v="1"/>
    <s v="WAS"/>
    <s v="LAC"/>
    <n v="70"/>
    <n v="30"/>
    <s v="(8:33) (Shotgun) 14-R.Fitzpatrick pass short middle to 24-A.Gibson to WAS 32 for 2 yards (44-K.White) [98-L.Joseph]."/>
    <s v="pass"/>
    <n v="0"/>
    <n v="1"/>
    <n v="0"/>
    <n v="0"/>
    <s v="A.Gibson"/>
    <n v="2"/>
    <n v="2"/>
    <n v="0"/>
    <n v="1"/>
    <n v="0"/>
    <n v="1.6"/>
    <n v="1.635"/>
    <n v="1.635"/>
    <x v="148"/>
  </r>
  <r>
    <x v="1"/>
    <s v="WAS"/>
    <s v="LAC"/>
    <n v="68"/>
    <n v="32"/>
    <s v="(7:51) (Shotgun) 14-R.Fitzpatrick pass incomplete short right to 2-D.Brown (33-D.James)."/>
    <s v="pass"/>
    <n v="0"/>
    <n v="1"/>
    <n v="0"/>
    <n v="0"/>
    <s v="D.Brown"/>
    <n v="7"/>
    <n v="7"/>
    <n v="0"/>
    <n v="1"/>
    <n v="0"/>
    <n v="1.6"/>
    <n v="1.7225000000000001"/>
    <n v="1.7225000000000001"/>
    <x v="116"/>
  </r>
  <r>
    <x v="1"/>
    <s v="WAS"/>
    <s v="LAC"/>
    <n v="20"/>
    <n v="80"/>
    <s v="(4:16) (Shotgun) 14-R.Fitzpatrick pass short right to 13-A.Humphries pushed ob at LAC 14 for 6 yards (26-A.Samuel)."/>
    <s v="pass"/>
    <n v="0"/>
    <n v="1"/>
    <n v="0"/>
    <n v="0"/>
    <s v="A.Humphries"/>
    <n v="4"/>
    <n v="4"/>
    <n v="0"/>
    <n v="1"/>
    <n v="0"/>
    <n v="1.8"/>
    <n v="1.6700000000000002"/>
    <n v="1.7558000000000002"/>
    <x v="234"/>
  </r>
  <r>
    <x v="1"/>
    <s v="LAC"/>
    <s v="WAS"/>
    <n v="72"/>
    <n v="28"/>
    <s v="(2:22) (Shotgun) 10-J.Herbert pass incomplete short middle to 87-J.Cook (31-K.Curl)."/>
    <s v="pass"/>
    <n v="0"/>
    <n v="1"/>
    <n v="0"/>
    <n v="0"/>
    <s v="J.Cook"/>
    <n v="12"/>
    <n v="12"/>
    <n v="0"/>
    <n v="1"/>
    <n v="0"/>
    <n v="1.6"/>
    <n v="1.81"/>
    <n v="1.81"/>
    <x v="233"/>
  </r>
  <r>
    <x v="1"/>
    <s v="LAC"/>
    <s v="WAS"/>
    <n v="72"/>
    <n v="28"/>
    <s v="(2:17) 10-J.Herbert pass short right to 84-K.Hill to LAC 32 for 4 yards (20-B.McCain)."/>
    <s v="pass"/>
    <n v="0"/>
    <n v="1"/>
    <n v="0"/>
    <n v="0"/>
    <s v="K.Hill"/>
    <n v="3"/>
    <n v="3"/>
    <n v="0"/>
    <n v="1"/>
    <n v="0"/>
    <n v="1.6"/>
    <n v="1.6525000000000001"/>
    <n v="1.6525000000000001"/>
    <x v="235"/>
  </r>
  <r>
    <x v="1"/>
    <s v="LAC"/>
    <s v="WAS"/>
    <n v="68"/>
    <n v="32"/>
    <s v="(1:40) (Shotgun) 10-J.Herbert pass incomplete short middle to 15-J.Guyton."/>
    <s v="pass"/>
    <n v="0"/>
    <n v="1"/>
    <n v="0"/>
    <n v="0"/>
    <s v="J.Guyton"/>
    <n v="3"/>
    <n v="3"/>
    <n v="0"/>
    <n v="1"/>
    <n v="0"/>
    <n v="1.6"/>
    <n v="1.6525000000000001"/>
    <n v="1.6525000000000001"/>
    <x v="147"/>
  </r>
  <r>
    <x v="1"/>
    <s v="WAS"/>
    <s v="LAC"/>
    <n v="71"/>
    <n v="29"/>
    <s v="(1:25) (Shotgun) 14-R.Fitzpatrick pass short right to 24-A.Gibson to WAS 34 for 5 yards (42-U.Nwosu)."/>
    <s v="pass"/>
    <n v="0"/>
    <n v="1"/>
    <n v="0"/>
    <n v="0"/>
    <s v="A.Gibson"/>
    <n v="1"/>
    <n v="1"/>
    <n v="0"/>
    <n v="1"/>
    <n v="0"/>
    <n v="1.6"/>
    <n v="1.6175000000000002"/>
    <n v="1.6175000000000002"/>
    <x v="148"/>
  </r>
  <r>
    <x v="1"/>
    <s v="WAS"/>
    <s v="LAC"/>
    <n v="23"/>
    <n v="77"/>
    <s v="(14:15) (Shotgun) 14-R.Fitzpatrick pass incomplete short right to 24-A.Gibson."/>
    <s v="pass"/>
    <n v="0"/>
    <n v="1"/>
    <n v="0"/>
    <n v="0"/>
    <s v="A.Gibson"/>
    <n v="4"/>
    <n v="4"/>
    <n v="0"/>
    <n v="1"/>
    <n v="0"/>
    <n v="1.8"/>
    <n v="1.6700000000000002"/>
    <n v="1.7558000000000002"/>
    <x v="148"/>
  </r>
  <r>
    <x v="1"/>
    <s v="LAC"/>
    <s v="WAS"/>
    <n v="66"/>
    <n v="34"/>
    <s v="(12:29) 10-J.Herbert pass short left to 13-K.Allen to 50 for 16 yards (31-K.Curl)."/>
    <s v="pass"/>
    <n v="0"/>
    <n v="1"/>
    <n v="0"/>
    <n v="0"/>
    <s v="K.Allen"/>
    <n v="11"/>
    <n v="11"/>
    <n v="0"/>
    <n v="1"/>
    <n v="0"/>
    <n v="1.6"/>
    <n v="1.7925"/>
    <n v="1.7925"/>
    <x v="38"/>
  </r>
  <r>
    <x v="1"/>
    <s v="LAC"/>
    <s v="WAS"/>
    <n v="53"/>
    <n v="47"/>
    <s v="(11:15) 10-J.Herbert pass short right to 13-K.Allen to WAS 43 for 10 yards (53-J.Bostic) [55-C.Holcomb]."/>
    <s v="pass"/>
    <n v="0"/>
    <n v="1"/>
    <n v="0"/>
    <n v="0"/>
    <s v="K.Allen"/>
    <n v="2"/>
    <n v="2"/>
    <n v="0"/>
    <n v="1"/>
    <n v="0"/>
    <n v="1.6"/>
    <n v="1.635"/>
    <n v="1.635"/>
    <x v="38"/>
  </r>
  <r>
    <x v="1"/>
    <s v="LAC"/>
    <s v="WAS"/>
    <n v="43"/>
    <n v="57"/>
    <s v="(10:38) (Shotgun) 10-J.Herbert pass deep left to 15-J.Guyton to WAS 21 for 22 yards (29-K.Fuller)."/>
    <s v="pass"/>
    <n v="0"/>
    <n v="1"/>
    <n v="0"/>
    <n v="0"/>
    <s v="J.Guyton"/>
    <n v="18"/>
    <n v="18"/>
    <n v="0"/>
    <n v="1"/>
    <n v="0"/>
    <n v="1.6"/>
    <n v="1.915"/>
    <n v="1.915"/>
    <x v="147"/>
  </r>
  <r>
    <x v="1"/>
    <s v="LAC"/>
    <s v="WAS"/>
    <n v="21"/>
    <n v="79"/>
    <s v="(9:57) (Shotgun) 10-J.Herbert pass incomplete short right to 81-M.Williams [93-J.Allen]."/>
    <s v="pass"/>
    <n v="0"/>
    <n v="1"/>
    <n v="0"/>
    <n v="0"/>
    <s v="M.Williams"/>
    <n v="7"/>
    <n v="7"/>
    <n v="0"/>
    <n v="1"/>
    <n v="0"/>
    <n v="1.8"/>
    <n v="1.7225000000000001"/>
    <n v="1.7736500000000004"/>
    <x v="29"/>
  </r>
  <r>
    <x v="1"/>
    <s v="LAC"/>
    <s v="WAS"/>
    <n v="15"/>
    <n v="85"/>
    <s v="(9:14) (Shotgun) 10-J.Herbert pass incomplete short left to 13-K.Allen."/>
    <s v="pass"/>
    <n v="0"/>
    <n v="1"/>
    <n v="0"/>
    <n v="0"/>
    <s v="K.Allen"/>
    <n v="7"/>
    <n v="7"/>
    <n v="0"/>
    <n v="1"/>
    <n v="0"/>
    <n v="2"/>
    <n v="1.7225000000000001"/>
    <n v="1.9056500000000001"/>
    <x v="38"/>
  </r>
  <r>
    <x v="1"/>
    <s v="WAS"/>
    <s v="LAC"/>
    <n v="68"/>
    <n v="32"/>
    <s v="(9:00) (Shotgun) 14-R.Fitzpatrick pass incomplete short right to 41-J.McKissic [42-U.Nwosu]. WAS-14-R.Fitzpatrick was injured during the play."/>
    <s v="pass"/>
    <n v="0"/>
    <n v="1"/>
    <n v="0"/>
    <n v="0"/>
    <s v="J.McKissic"/>
    <n v="-9"/>
    <n v="-9"/>
    <n v="0"/>
    <n v="1"/>
    <n v="0"/>
    <n v="1.6"/>
    <n v="1.4425000000000001"/>
    <n v="1.4425000000000001"/>
    <x v="180"/>
  </r>
  <r>
    <x v="1"/>
    <s v="WAS"/>
    <s v="LAC"/>
    <n v="68"/>
    <n v="32"/>
    <s v="(8:57) 4-T.Heinicke pass incomplete deep right to 2-D.Brown."/>
    <s v="pass"/>
    <n v="0"/>
    <n v="1"/>
    <n v="0"/>
    <n v="0"/>
    <s v="D.Brown"/>
    <n v="24"/>
    <n v="24"/>
    <n v="0"/>
    <n v="1"/>
    <n v="0"/>
    <n v="1.6"/>
    <n v="2.02"/>
    <n v="2.02"/>
    <x v="116"/>
  </r>
  <r>
    <x v="1"/>
    <s v="WAS"/>
    <s v="LAC"/>
    <n v="68"/>
    <n v="32"/>
    <s v="(8:53) (Shotgun) 4-T.Heinicke pass incomplete short right to 2-D.Brown."/>
    <s v="pass"/>
    <n v="0"/>
    <n v="1"/>
    <n v="0"/>
    <n v="0"/>
    <s v="D.Brown"/>
    <n v="10"/>
    <n v="10"/>
    <n v="0"/>
    <n v="1"/>
    <n v="0"/>
    <n v="1.6"/>
    <n v="1.7750000000000001"/>
    <n v="1.7750000000000001"/>
    <x v="116"/>
  </r>
  <r>
    <x v="1"/>
    <s v="LAC"/>
    <s v="WAS"/>
    <n v="70"/>
    <n v="30"/>
    <s v="(8:03) 10-J.Herbert pass short left to 82-S.Anderson to LAC 31 for 1 yard (53-J.Bostic)."/>
    <s v="pass"/>
    <n v="0"/>
    <n v="1"/>
    <n v="0"/>
    <n v="0"/>
    <s v="S.Anderson"/>
    <n v="-1"/>
    <n v="-1"/>
    <n v="0"/>
    <n v="1"/>
    <n v="0"/>
    <n v="1.6"/>
    <n v="1.5825"/>
    <n v="1.5825"/>
    <x v="169"/>
  </r>
  <r>
    <x v="1"/>
    <s v="LAC"/>
    <s v="WAS"/>
    <n v="64"/>
    <n v="36"/>
    <s v="(6:43) (Shotgun) 10-J.Herbert pass short middle to 81-M.Williams to LAC 42 for 6 yards (29-K.Fuller)."/>
    <s v="pass"/>
    <n v="0"/>
    <n v="1"/>
    <n v="0"/>
    <n v="0"/>
    <s v="M.Williams"/>
    <n v="5"/>
    <n v="5"/>
    <n v="0"/>
    <n v="1"/>
    <n v="0"/>
    <n v="1.6"/>
    <n v="1.6875"/>
    <n v="1.6875"/>
    <x v="29"/>
  </r>
  <r>
    <x v="1"/>
    <s v="LAC"/>
    <s v="WAS"/>
    <n v="56"/>
    <n v="44"/>
    <s v="(5:35) 10-J.Herbert pass incomplete deep left to 87-J.Cook."/>
    <s v="pass"/>
    <n v="0"/>
    <n v="1"/>
    <n v="0"/>
    <n v="0"/>
    <s v="J.Cook"/>
    <n v="16"/>
    <n v="16"/>
    <n v="0"/>
    <n v="1"/>
    <n v="0"/>
    <n v="1.6"/>
    <n v="1.8800000000000001"/>
    <n v="1.8800000000000001"/>
    <x v="233"/>
  </r>
  <r>
    <x v="1"/>
    <s v="LAC"/>
    <s v="WAS"/>
    <n v="66"/>
    <n v="34"/>
    <s v="(5:00) (Shotgun) 10-J.Herbert pass short right to 15-J.Guyton pushed ob at WAS 49 for 17 yards (55-C.Holcomb)."/>
    <s v="pass"/>
    <n v="0"/>
    <n v="1"/>
    <n v="0"/>
    <n v="0"/>
    <s v="J.Guyton"/>
    <n v="-1"/>
    <n v="-1"/>
    <n v="0"/>
    <n v="1"/>
    <n v="0"/>
    <n v="1.6"/>
    <n v="1.5825"/>
    <n v="1.5825"/>
    <x v="147"/>
  </r>
  <r>
    <x v="1"/>
    <s v="LAC"/>
    <s v="WAS"/>
    <n v="49"/>
    <n v="51"/>
    <s v="(4:23) (Shotgun) 10-J.Herbert pass short right to 81-M.Williams to WAS 45 for 4 yards (23-W.Jackson)."/>
    <s v="pass"/>
    <n v="0"/>
    <n v="1"/>
    <n v="0"/>
    <n v="0"/>
    <s v="M.Williams"/>
    <n v="4"/>
    <n v="4"/>
    <n v="0"/>
    <n v="1"/>
    <n v="0"/>
    <n v="1.6"/>
    <n v="1.6700000000000002"/>
    <n v="1.6700000000000002"/>
    <x v="29"/>
  </r>
  <r>
    <x v="1"/>
    <s v="LAC"/>
    <s v="WAS"/>
    <n v="45"/>
    <n v="55"/>
    <s v="(3:07) 10-J.Herbert pass deep left to 5-J.Palmer pushed ob at WAS 28 for 17 yards (29-K.Fuller)."/>
    <s v="pass"/>
    <n v="0"/>
    <n v="1"/>
    <n v="0"/>
    <n v="0"/>
    <s v="J.Palmer"/>
    <n v="17"/>
    <n v="17"/>
    <n v="0"/>
    <n v="1"/>
    <n v="0"/>
    <n v="1.6"/>
    <n v="1.8975"/>
    <n v="1.8975"/>
    <x v="236"/>
  </r>
  <r>
    <x v="1"/>
    <s v="LAC"/>
    <s v="WAS"/>
    <n v="28"/>
    <n v="72"/>
    <s v="(2:34) 79-T.Pipkins reported in as eligible.  10-J.Herbert pass short left to 81-M.Williams pushed ob at WAS 17 for 11 yards (23-W.Jackson)."/>
    <s v="pass"/>
    <n v="0"/>
    <n v="1"/>
    <n v="0"/>
    <n v="0"/>
    <s v="M.Williams"/>
    <n v="4"/>
    <n v="4"/>
    <n v="0"/>
    <n v="1"/>
    <n v="0"/>
    <n v="1.6"/>
    <n v="1.6700000000000002"/>
    <n v="1.6700000000000002"/>
    <x v="29"/>
  </r>
  <r>
    <x v="1"/>
    <s v="LAC"/>
    <s v="WAS"/>
    <n v="6"/>
    <n v="94"/>
    <s v="(1:43) 10-J.Herbert pass incomplete short right to 15-J.Guyton."/>
    <s v="pass"/>
    <n v="0"/>
    <n v="1"/>
    <n v="0"/>
    <n v="0"/>
    <s v="J.Guyton"/>
    <n v="6"/>
    <n v="6"/>
    <n v="0"/>
    <n v="1"/>
    <n v="0"/>
    <n v="2.8"/>
    <n v="1.7050000000000001"/>
    <n v="2.4276999999999997"/>
    <x v="147"/>
  </r>
  <r>
    <x v="1"/>
    <s v="LAC"/>
    <s v="WAS"/>
    <n v="9"/>
    <n v="91"/>
    <s v="(:52) (Shotgun) 10-J.Herbert pass incomplete short middle to 87-J.Cook."/>
    <s v="pass"/>
    <n v="0"/>
    <n v="1"/>
    <n v="0"/>
    <n v="0"/>
    <s v="J.Cook"/>
    <n v="9"/>
    <n v="9"/>
    <n v="0"/>
    <n v="1"/>
    <n v="0"/>
    <n v="2.5"/>
    <n v="1.7575000000000001"/>
    <n v="2.2475500000000004"/>
    <x v="233"/>
  </r>
  <r>
    <x v="1"/>
    <s v="WAS"/>
    <s v="LAC"/>
    <n v="52"/>
    <n v="48"/>
    <s v="(:20) (Shotgun) 4-T.Heinicke pass short left to 82-L.Thomas ran ob at LAC 40 for 12 yards (43-M.Davis)."/>
    <s v="pass"/>
    <n v="0"/>
    <n v="1"/>
    <n v="0"/>
    <n v="0"/>
    <s v="L.Thomas"/>
    <n v="10"/>
    <n v="10"/>
    <n v="0"/>
    <n v="1"/>
    <n v="0"/>
    <n v="1.6"/>
    <n v="1.7750000000000001"/>
    <n v="1.7750000000000001"/>
    <x v="117"/>
  </r>
  <r>
    <x v="1"/>
    <s v="WAS"/>
    <s v="LAC"/>
    <n v="40"/>
    <n v="60"/>
    <s v="(:14) (Shotgun) 4-T.Heinicke pass short left to 82-L.Thomas ran ob at LAC 33 for 7 yards (32-A.Gilman)."/>
    <s v="pass"/>
    <n v="0"/>
    <n v="1"/>
    <n v="0"/>
    <n v="0"/>
    <s v="L.Thomas"/>
    <n v="6"/>
    <n v="6"/>
    <n v="0"/>
    <n v="1"/>
    <n v="0"/>
    <n v="1.6"/>
    <n v="1.7050000000000001"/>
    <n v="1.7050000000000001"/>
    <x v="117"/>
  </r>
  <r>
    <x v="1"/>
    <s v="WAS"/>
    <s v="LAC"/>
    <n v="59"/>
    <n v="41"/>
    <s v="(13:24) (Shotgun) 4-T.Heinicke pass short right to 17-T.McLaurin to 50 for 9 yards (9-K.Murray)."/>
    <s v="pass"/>
    <n v="0"/>
    <n v="1"/>
    <n v="0"/>
    <n v="0"/>
    <s v="T.McLaurin"/>
    <n v="-2"/>
    <n v="-2"/>
    <n v="0"/>
    <n v="1"/>
    <n v="0"/>
    <n v="1.6"/>
    <n v="1.5650000000000002"/>
    <n v="1.5650000000000002"/>
    <x v="62"/>
  </r>
  <r>
    <x v="1"/>
    <s v="WAS"/>
    <s v="LAC"/>
    <n v="50"/>
    <n v="50"/>
    <s v="(12:46) (Shotgun) 4-T.Heinicke pass short left to 17-T.McLaurin to LAC 48 for 2 yards (33-D.James)."/>
    <s v="pass"/>
    <n v="0"/>
    <n v="1"/>
    <n v="0"/>
    <n v="0"/>
    <s v="T.McLaurin"/>
    <n v="2"/>
    <n v="2"/>
    <n v="0"/>
    <n v="1"/>
    <n v="0"/>
    <n v="1.6"/>
    <n v="1.635"/>
    <n v="1.635"/>
    <x v="62"/>
  </r>
  <r>
    <x v="1"/>
    <s v="WAS"/>
    <s v="LAC"/>
    <n v="45"/>
    <n v="55"/>
    <s v="(11:41) (Shotgun) 4-T.Heinicke pass deep left to 17-T.McLaurin ran ob at LAC 11 for 34 yards. Penalty on LAC-43-M.Davis, Illegal Contact, declined."/>
    <s v="pass"/>
    <n v="0"/>
    <n v="1"/>
    <n v="0"/>
    <n v="0"/>
    <s v="T.McLaurin"/>
    <n v="34"/>
    <n v="34"/>
    <n v="0"/>
    <n v="1"/>
    <n v="0"/>
    <n v="1.6"/>
    <n v="2.1950000000000003"/>
    <n v="2.1950000000000003"/>
    <x v="62"/>
  </r>
  <r>
    <x v="1"/>
    <s v="WAS"/>
    <s v="LAC"/>
    <n v="11"/>
    <n v="89"/>
    <s v="(11:26) (Shotgun) 4-T.Heinicke pass short left to 82-L.Thomas for 11 yards, TOUCHDOWN."/>
    <s v="pass"/>
    <n v="0"/>
    <n v="1"/>
    <n v="0"/>
    <n v="0"/>
    <s v="L.Thomas"/>
    <n v="1"/>
    <n v="1"/>
    <n v="0"/>
    <n v="1"/>
    <n v="0"/>
    <n v="2.2000000000000002"/>
    <n v="1.6175000000000002"/>
    <n v="2.0019500000000003"/>
    <x v="117"/>
  </r>
  <r>
    <x v="1"/>
    <s v="LAC"/>
    <s v="WAS"/>
    <n v="68"/>
    <n v="32"/>
    <s v="(10:19) (No Huddle) 10-J.Herbert pass short right to 87-J.Cook pushed ob at LAC 43 for 11 yards (55-C.Holcomb)."/>
    <s v="pass"/>
    <n v="0"/>
    <n v="1"/>
    <n v="0"/>
    <n v="0"/>
    <s v="J.Cook"/>
    <n v="1"/>
    <n v="1"/>
    <n v="0"/>
    <n v="1"/>
    <n v="0"/>
    <n v="1.6"/>
    <n v="1.6175000000000002"/>
    <n v="1.6175000000000002"/>
    <x v="233"/>
  </r>
  <r>
    <x v="1"/>
    <s v="LAC"/>
    <s v="WAS"/>
    <n v="57"/>
    <n v="43"/>
    <s v="(9:44) (Shotgun) 10-J.Herbert pass incomplete deep right to 13-K.Allen."/>
    <s v="pass"/>
    <n v="0"/>
    <n v="1"/>
    <n v="0"/>
    <n v="0"/>
    <s v="K.Allen"/>
    <n v="30"/>
    <n v="30"/>
    <n v="0"/>
    <n v="1"/>
    <n v="0"/>
    <n v="1.6"/>
    <n v="2.125"/>
    <n v="2.125"/>
    <x v="38"/>
  </r>
  <r>
    <x v="1"/>
    <s v="LAC"/>
    <s v="WAS"/>
    <n v="57"/>
    <n v="43"/>
    <s v="(9:38) 10-J.Herbert pass incomplete short right to 81-M.Williams (23-W.Jackson)."/>
    <s v="pass"/>
    <n v="0"/>
    <n v="1"/>
    <n v="0"/>
    <n v="0"/>
    <s v="M.Williams"/>
    <n v="15"/>
    <n v="15"/>
    <n v="0"/>
    <n v="1"/>
    <n v="0"/>
    <n v="1.6"/>
    <n v="1.8625"/>
    <n v="1.8625"/>
    <x v="29"/>
  </r>
  <r>
    <x v="1"/>
    <s v="LAC"/>
    <s v="WAS"/>
    <n v="57"/>
    <n v="43"/>
    <s v="(9:33) (Shotgun) 10-J.Herbert pass short right to 87-J.Cook to WAS 34 for 23 yards (25-B.St-Juste)."/>
    <s v="pass"/>
    <n v="0"/>
    <n v="1"/>
    <n v="0"/>
    <n v="0"/>
    <s v="J.Cook"/>
    <n v="12"/>
    <n v="12"/>
    <n v="0"/>
    <n v="1"/>
    <n v="0"/>
    <n v="1.6"/>
    <n v="1.81"/>
    <n v="1.81"/>
    <x v="233"/>
  </r>
  <r>
    <x v="1"/>
    <s v="LAC"/>
    <s v="WAS"/>
    <n v="20"/>
    <n v="80"/>
    <s v="(8:02) (Shotgun) 10-J.Herbert pass incomplete deep left to 81-M.Williams."/>
    <s v="pass"/>
    <n v="0"/>
    <n v="1"/>
    <n v="0"/>
    <n v="0"/>
    <s v="M.Williams"/>
    <n v="20"/>
    <n v="20"/>
    <n v="0"/>
    <n v="1"/>
    <n v="0"/>
    <n v="1.8"/>
    <n v="1.9500000000000002"/>
    <n v="1.8510000000000004"/>
    <x v="29"/>
  </r>
  <r>
    <x v="1"/>
    <s v="LAC"/>
    <s v="WAS"/>
    <n v="15"/>
    <n v="85"/>
    <s v="(7:19) (Shotgun) 10-J.Herbert pass short left to 13-K.Allen to WAS 9 for 6 yards (25-B.St-Juste)."/>
    <s v="pass"/>
    <n v="0"/>
    <n v="1"/>
    <n v="0"/>
    <n v="0"/>
    <s v="K.Allen"/>
    <n v="5"/>
    <n v="5"/>
    <n v="0"/>
    <n v="1"/>
    <n v="0"/>
    <n v="2"/>
    <n v="1.6875"/>
    <n v="1.8937500000000003"/>
    <x v="38"/>
  </r>
  <r>
    <x v="1"/>
    <s v="WAS"/>
    <s v="LAC"/>
    <n v="74"/>
    <n v="26"/>
    <s v="(5:24) (Shotgun) 4-T.Heinicke pass deep middle to 11-C.Sims to WAS 43 for 17 yards (26-A.Samuel) [97-J.Bosa]."/>
    <s v="pass"/>
    <n v="0"/>
    <n v="1"/>
    <n v="0"/>
    <n v="0"/>
    <s v="C.Sims"/>
    <n v="17"/>
    <n v="17"/>
    <n v="0"/>
    <n v="1"/>
    <n v="0"/>
    <n v="1.6"/>
    <n v="1.8975"/>
    <n v="1.8975"/>
    <x v="237"/>
  </r>
  <r>
    <x v="1"/>
    <s v="WAS"/>
    <s v="LAC"/>
    <n v="45"/>
    <n v="55"/>
    <s v="(3:30) 71-W.Schweitzer reported in as eligible.  4-T.Heinicke pass incomplete short left to 32-J.Patterson [42-U.Nwosu]."/>
    <s v="pass"/>
    <n v="0"/>
    <n v="1"/>
    <n v="0"/>
    <n v="0"/>
    <s v="J.Patterson"/>
    <n v="-3"/>
    <n v="-3"/>
    <n v="0"/>
    <n v="1"/>
    <n v="0"/>
    <n v="1.6"/>
    <n v="1.5475000000000001"/>
    <n v="1.5475000000000001"/>
    <x v="238"/>
  </r>
  <r>
    <x v="1"/>
    <s v="WAS"/>
    <s v="LAC"/>
    <n v="41"/>
    <n v="59"/>
    <s v="(1:36) 4-T.Heinicke pass short left to 17-T.McLaurin to LAC 24 for 17 yards (43-M.Davis). LAC-43-M.Davis was injured during the play."/>
    <s v="pass"/>
    <n v="0"/>
    <n v="1"/>
    <n v="0"/>
    <n v="0"/>
    <s v="T.McLaurin"/>
    <n v="9"/>
    <n v="9"/>
    <n v="0"/>
    <n v="1"/>
    <n v="0"/>
    <n v="1.6"/>
    <n v="1.7575000000000001"/>
    <n v="1.7575000000000001"/>
    <x v="62"/>
  </r>
  <r>
    <x v="1"/>
    <s v="WAS"/>
    <s v="LAC"/>
    <n v="31"/>
    <n v="69"/>
    <s v="(15:00) (Shotgun) 4-T.Heinicke pass short right to 2-D.Brown to LAC 33 for -2 yards (26-A.Samuel)."/>
    <s v="pass"/>
    <n v="0"/>
    <n v="1"/>
    <n v="0"/>
    <n v="0"/>
    <s v="D.Brown"/>
    <n v="-2"/>
    <n v="-2"/>
    <n v="0"/>
    <n v="1"/>
    <n v="0"/>
    <n v="1.6"/>
    <n v="1.5650000000000002"/>
    <n v="1.5650000000000002"/>
    <x v="116"/>
  </r>
  <r>
    <x v="1"/>
    <s v="LAC"/>
    <s v="WAS"/>
    <n v="59"/>
    <n v="41"/>
    <s v="(14:15) 10-J.Herbert pass short middle to 87-J.Cook to WAS 40 for 19 yards (20-B.McCain; 55-C.Holcomb)."/>
    <s v="pass"/>
    <n v="0"/>
    <n v="1"/>
    <n v="0"/>
    <n v="0"/>
    <s v="J.Cook"/>
    <n v="15"/>
    <n v="15"/>
    <n v="0"/>
    <n v="1"/>
    <n v="0"/>
    <n v="1.6"/>
    <n v="1.8625"/>
    <n v="1.8625"/>
    <x v="233"/>
  </r>
  <r>
    <x v="1"/>
    <s v="LAC"/>
    <s v="WAS"/>
    <n v="37"/>
    <n v="63"/>
    <s v="(13:02) (Shotgun) 10-J.Herbert pass incomplete short middle to 81-M.Williams."/>
    <s v="pass"/>
    <n v="0"/>
    <n v="1"/>
    <n v="0"/>
    <n v="0"/>
    <s v="M.Williams"/>
    <n v="7"/>
    <n v="7"/>
    <n v="0"/>
    <n v="1"/>
    <n v="0"/>
    <n v="1.6"/>
    <n v="1.7225000000000001"/>
    <n v="1.7225000000000001"/>
    <x v="29"/>
  </r>
  <r>
    <x v="1"/>
    <s v="LAC"/>
    <s v="WAS"/>
    <n v="37"/>
    <n v="63"/>
    <s v="(12:58) (Shotgun) 10-J.Herbert pass deep right to 13-K.Allen to WAS 20 for 17 yards. FUMBLES, ball out of bounds at WAS 20."/>
    <s v="pass"/>
    <n v="0"/>
    <n v="1"/>
    <n v="0"/>
    <n v="0"/>
    <s v="K.Allen"/>
    <n v="17"/>
    <n v="17"/>
    <n v="0"/>
    <n v="1"/>
    <n v="0"/>
    <n v="1.6"/>
    <n v="1.8975"/>
    <n v="1.8975"/>
    <x v="38"/>
  </r>
  <r>
    <x v="1"/>
    <s v="LAC"/>
    <s v="WAS"/>
    <n v="20"/>
    <n v="80"/>
    <s v="(12:23) 10-J.Herbert pass deep right intended for 82-S.Anderson INTERCEPTED by 23-W.Jackson at WAS 4. 23-W.Jackson pushed ob at WAS 4 for no gain (82-S.Anderson)."/>
    <s v="pass"/>
    <n v="0"/>
    <n v="1"/>
    <n v="0"/>
    <n v="0"/>
    <s v="S.Anderson"/>
    <n v="16"/>
    <n v="16"/>
    <n v="0"/>
    <n v="1"/>
    <n v="0"/>
    <n v="1.8"/>
    <n v="1.8800000000000001"/>
    <n v="1.8272000000000004"/>
    <x v="169"/>
  </r>
  <r>
    <x v="1"/>
    <s v="LAC"/>
    <s v="WAS"/>
    <n v="3"/>
    <n v="97"/>
    <s v="(11:32) 10-J.Herbert pass incomplete short right to 89-D.Parham."/>
    <s v="pass"/>
    <n v="0"/>
    <n v="1"/>
    <n v="0"/>
    <n v="0"/>
    <s v="D.Parham"/>
    <n v="3"/>
    <n v="3"/>
    <n v="0"/>
    <n v="1"/>
    <n v="0"/>
    <n v="3.5"/>
    <n v="1.6525000000000001"/>
    <n v="3.5"/>
    <x v="239"/>
  </r>
  <r>
    <x v="1"/>
    <s v="LAC"/>
    <s v="WAS"/>
    <n v="3"/>
    <n v="97"/>
    <s v="(11:25) (Shotgun) 10-J.Herbert pass short left to 81-M.Williams for 3 yards, TOUCHDOWN."/>
    <s v="pass"/>
    <n v="0"/>
    <n v="1"/>
    <n v="0"/>
    <n v="0"/>
    <s v="M.Williams"/>
    <n v="3"/>
    <n v="3"/>
    <n v="0"/>
    <n v="1"/>
    <n v="0"/>
    <n v="3.5"/>
    <n v="1.6525000000000001"/>
    <n v="3.5"/>
    <x v="29"/>
  </r>
  <r>
    <x v="1"/>
    <s v="WAS"/>
    <s v="LAC"/>
    <n v="53"/>
    <n v="47"/>
    <s v="(8:23) (Shotgun) 4-T.Heinicke pass short left to 13-A.Humphries pushed ob at LAC 49 for 4 yards (44-K.White)."/>
    <s v="pass"/>
    <n v="0"/>
    <n v="1"/>
    <n v="0"/>
    <n v="0"/>
    <s v="A.Humphries"/>
    <n v="7"/>
    <n v="7"/>
    <n v="0"/>
    <n v="1"/>
    <n v="0"/>
    <n v="1.6"/>
    <n v="1.7225000000000001"/>
    <n v="1.7225000000000001"/>
    <x v="234"/>
  </r>
  <r>
    <x v="1"/>
    <s v="LAC"/>
    <s v="WAS"/>
    <n v="71"/>
    <n v="29"/>
    <s v="(4:52) 10-J.Herbert pass incomplete short left to 13-K.Allen (99-C.Young)."/>
    <s v="pass"/>
    <n v="0"/>
    <n v="1"/>
    <n v="0"/>
    <n v="0"/>
    <s v="K.Allen"/>
    <n v="-4"/>
    <n v="-4"/>
    <n v="0"/>
    <n v="1"/>
    <n v="0"/>
    <n v="1.6"/>
    <n v="1.53"/>
    <n v="1.53"/>
    <x v="38"/>
  </r>
  <r>
    <x v="1"/>
    <s v="LAC"/>
    <s v="WAS"/>
    <n v="71"/>
    <n v="29"/>
    <s v="(4:49) (Shotgun) 10-J.Herbert pass short left to 84-K.Hill to LAC 36 for 7 yards (53-J.Bostic)."/>
    <s v="pass"/>
    <n v="0"/>
    <n v="1"/>
    <n v="0"/>
    <n v="0"/>
    <s v="K.Hill"/>
    <n v="3"/>
    <n v="3"/>
    <n v="0"/>
    <n v="1"/>
    <n v="0"/>
    <n v="1.6"/>
    <n v="1.6525000000000001"/>
    <n v="1.6525000000000001"/>
    <x v="235"/>
  </r>
  <r>
    <x v="1"/>
    <s v="LAC"/>
    <s v="WAS"/>
    <n v="64"/>
    <n v="36"/>
    <s v="(4:19) (Shotgun) 10-J.Herbert pass short middle to 84-K.Hill to WAS 45 for 19 yards (35-T.McTyer)."/>
    <s v="pass"/>
    <n v="0"/>
    <n v="1"/>
    <n v="0"/>
    <n v="0"/>
    <s v="K.Hill"/>
    <n v="12"/>
    <n v="12"/>
    <n v="0"/>
    <n v="1"/>
    <n v="0"/>
    <n v="1.6"/>
    <n v="1.81"/>
    <n v="1.81"/>
    <x v="235"/>
  </r>
  <r>
    <x v="1"/>
    <s v="LAC"/>
    <s v="WAS"/>
    <n v="42"/>
    <n v="58"/>
    <s v="(2:17) (Shotgun) 10-J.Herbert pass deep left to 81-M.Williams to WAS 22 for 20 yards (25-B.St-Juste)."/>
    <s v="pass"/>
    <n v="0"/>
    <n v="1"/>
    <n v="0"/>
    <n v="0"/>
    <s v="M.Williams"/>
    <n v="20"/>
    <n v="20"/>
    <n v="0"/>
    <n v="1"/>
    <n v="0"/>
    <n v="1.6"/>
    <n v="1.9500000000000002"/>
    <n v="1.9500000000000002"/>
    <x v="29"/>
  </r>
  <r>
    <x v="1"/>
    <s v="LAC"/>
    <s v="WAS"/>
    <n v="16"/>
    <n v="84"/>
    <s v="(1:50) (Shotgun) 10-J.Herbert pass short middle to 13-K.Allen to WAS 7 for 9 yards (20-B.McCain)."/>
    <s v="pass"/>
    <n v="0"/>
    <n v="1"/>
    <n v="0"/>
    <n v="0"/>
    <s v="K.Allen"/>
    <n v="6"/>
    <n v="6"/>
    <n v="0"/>
    <n v="1"/>
    <n v="0"/>
    <n v="2"/>
    <n v="1.7050000000000001"/>
    <n v="1.8997000000000002"/>
    <x v="38"/>
  </r>
  <r>
    <x v="1"/>
    <s v="NE"/>
    <s v="MIA"/>
    <n v="41"/>
    <n v="59"/>
    <s v="(11:27) (Shotgun) 10-M.Jones pass short middle to 28-J.White to MIA 37 for 4 yards (30-J.McCourty, 21-E.Rowe) [49-S.Eguavoen]."/>
    <s v="pass"/>
    <n v="0"/>
    <n v="1"/>
    <n v="0"/>
    <n v="0"/>
    <s v="J.White"/>
    <n v="1"/>
    <n v="1"/>
    <n v="0"/>
    <n v="1"/>
    <n v="0"/>
    <n v="1.6"/>
    <n v="1.6175000000000002"/>
    <n v="1.6175000000000002"/>
    <x v="240"/>
  </r>
  <r>
    <x v="1"/>
    <s v="MIA"/>
    <s v="NE"/>
    <n v="61"/>
    <n v="39"/>
    <s v="(9:11) (Shotgun) 1-T.Tagovailoa pass short right to 17-J.Waddle to MIA 44 for 5 yards (23-K.Dugger)."/>
    <s v="pass"/>
    <n v="0"/>
    <n v="1"/>
    <n v="0"/>
    <n v="0"/>
    <s v="J.Waddle"/>
    <n v="1"/>
    <n v="1"/>
    <n v="0"/>
    <n v="1"/>
    <n v="0"/>
    <n v="1.6"/>
    <n v="1.6175000000000002"/>
    <n v="1.6175000000000002"/>
    <x v="149"/>
  </r>
  <r>
    <x v="1"/>
    <s v="MIA"/>
    <s v="NE"/>
    <n v="37"/>
    <n v="63"/>
    <s v="(7:39) 1-T.Tagovailoa pass short right to 81-D.Smythe to NE 28 for 9 yards (27-J.Jackson)."/>
    <s v="pass"/>
    <n v="0"/>
    <n v="1"/>
    <n v="0"/>
    <n v="0"/>
    <s v="D.Smythe"/>
    <n v="3"/>
    <n v="3"/>
    <n v="0"/>
    <n v="1"/>
    <n v="0"/>
    <n v="1.6"/>
    <n v="1.6525000000000001"/>
    <n v="1.6525000000000001"/>
    <x v="241"/>
  </r>
  <r>
    <x v="1"/>
    <s v="MIA"/>
    <s v="NE"/>
    <n v="29"/>
    <n v="71"/>
    <s v="(6:32) (Shotgun) 1-T.Tagovailoa pass short left to 26-S.Ahmed pushed ob at NE 11 for 18 yards (32-D.McCourty)."/>
    <s v="pass"/>
    <n v="0"/>
    <n v="1"/>
    <n v="0"/>
    <n v="0"/>
    <s v="S.Ahmed"/>
    <n v="-2"/>
    <n v="-2"/>
    <n v="0"/>
    <n v="1"/>
    <n v="0"/>
    <n v="1.6"/>
    <n v="1.5650000000000002"/>
    <n v="1.5650000000000002"/>
    <x v="151"/>
  </r>
  <r>
    <x v="1"/>
    <s v="NE"/>
    <s v="MIA"/>
    <n v="74"/>
    <n v="26"/>
    <s v="(5:22) 10-M.Jones pass short left to 15-N.Agholor to NE 33 for 7 yards (24-By.Jones, 57-B.Scarlett)."/>
    <s v="pass"/>
    <n v="0"/>
    <n v="1"/>
    <n v="0"/>
    <n v="0"/>
    <s v="N.Agholor"/>
    <n v="4"/>
    <n v="4"/>
    <n v="0"/>
    <n v="1"/>
    <n v="0"/>
    <n v="1.6"/>
    <n v="1.6700000000000002"/>
    <n v="1.6700000000000002"/>
    <x v="81"/>
  </r>
  <r>
    <x v="1"/>
    <s v="NE"/>
    <s v="MIA"/>
    <n v="65"/>
    <n v="35"/>
    <s v="(4:09) 10-M.Jones pass short right to 16-J.Meyers pushed ob at NE 39 for 4 yards (25-X.Howard)."/>
    <s v="pass"/>
    <n v="0"/>
    <n v="1"/>
    <n v="0"/>
    <n v="0"/>
    <s v="J.Meyers"/>
    <n v="2"/>
    <n v="2"/>
    <n v="0"/>
    <n v="1"/>
    <n v="0"/>
    <n v="1.6"/>
    <n v="1.635"/>
    <n v="1.635"/>
    <x v="114"/>
  </r>
  <r>
    <x v="1"/>
    <s v="NE"/>
    <s v="MIA"/>
    <n v="61"/>
    <n v="39"/>
    <s v="(3:40) 10-M.Jones pass short right to 38-R.Stevenson to NE 48 for 9 yards (21-E.Rowe). FUMBLES (21-E.Rowe), RECOVERED by MIA-92-Z.Sieler at NE 48. The Replay Official reviewed the fumble ruling, and the play was Upheld. The ruling on the field was confirmed."/>
    <s v="pass"/>
    <n v="0"/>
    <n v="1"/>
    <n v="0"/>
    <n v="0"/>
    <s v="R.Stevenson"/>
    <n v="-1"/>
    <n v="-1"/>
    <n v="0"/>
    <n v="1"/>
    <n v="0"/>
    <n v="1.6"/>
    <n v="1.5825"/>
    <n v="1.5825"/>
    <x v="242"/>
  </r>
  <r>
    <x v="1"/>
    <s v="MIA"/>
    <s v="NE"/>
    <n v="48"/>
    <n v="52"/>
    <s v="(3:28) (Shotgun) 1-T.Tagovailoa pass incomplete short middle to 88-M.Gesicki."/>
    <s v="pass"/>
    <n v="0"/>
    <n v="1"/>
    <n v="0"/>
    <n v="0"/>
    <s v="M.Gesicki"/>
    <n v="13"/>
    <n v="13"/>
    <n v="0"/>
    <n v="1"/>
    <n v="0"/>
    <n v="1.6"/>
    <n v="1.8275000000000001"/>
    <n v="1.8275000000000001"/>
    <x v="150"/>
  </r>
  <r>
    <x v="1"/>
    <s v="NE"/>
    <s v="MIA"/>
    <n v="52"/>
    <n v="48"/>
    <s v="(:08) (Shotgun) 10-M.Jones pass short left to 81-J.Smith to MIA 44 for 8 yards (24-By.Jones)."/>
    <s v="pass"/>
    <n v="0"/>
    <n v="1"/>
    <n v="0"/>
    <n v="0"/>
    <s v="J.Smith"/>
    <n v="5"/>
    <n v="5"/>
    <n v="0"/>
    <n v="1"/>
    <n v="0"/>
    <n v="1.6"/>
    <n v="1.6875"/>
    <n v="1.6875"/>
    <x v="243"/>
  </r>
  <r>
    <x v="1"/>
    <s v="NE"/>
    <s v="MIA"/>
    <n v="44"/>
    <n v="56"/>
    <s v="(14:22) (Shotgun) 10-M.Jones pass short left to 16-J.Meyers to MIA 39 for 5 yards (55-J.Baker)."/>
    <s v="pass"/>
    <n v="0"/>
    <n v="1"/>
    <n v="0"/>
    <n v="0"/>
    <s v="J.Meyers"/>
    <n v="4"/>
    <n v="4"/>
    <n v="0"/>
    <n v="1"/>
    <n v="0"/>
    <n v="1.6"/>
    <n v="1.6700000000000002"/>
    <n v="1.6700000000000002"/>
    <x v="114"/>
  </r>
  <r>
    <x v="1"/>
    <s v="NE"/>
    <s v="MIA"/>
    <n v="39"/>
    <n v="61"/>
    <s v="(13:41) (Shotgun) 10-M.Jones pass incomplete short middle to 16-J.Meyers."/>
    <s v="pass"/>
    <n v="0"/>
    <n v="1"/>
    <n v="0"/>
    <n v="0"/>
    <s v="J.Meyers"/>
    <n v="9"/>
    <n v="9"/>
    <n v="0"/>
    <n v="1"/>
    <n v="0"/>
    <n v="1.6"/>
    <n v="1.7575000000000001"/>
    <n v="1.7575000000000001"/>
    <x v="114"/>
  </r>
  <r>
    <x v="1"/>
    <s v="NE"/>
    <s v="MIA"/>
    <n v="36"/>
    <n v="64"/>
    <s v="(13:00) (Shotgun) 10-M.Jones pass short left to 16-J.Meyers to MIA 14 for 22 yards (8-J.Holland)."/>
    <s v="pass"/>
    <n v="0"/>
    <n v="1"/>
    <n v="0"/>
    <n v="0"/>
    <s v="J.Meyers"/>
    <n v="9"/>
    <n v="9"/>
    <n v="0"/>
    <n v="1"/>
    <n v="0"/>
    <n v="1.6"/>
    <n v="1.7575000000000001"/>
    <n v="1.7575000000000001"/>
    <x v="114"/>
  </r>
  <r>
    <x v="1"/>
    <s v="NE"/>
    <s v="MIA"/>
    <n v="24"/>
    <n v="76"/>
    <s v="(11:43) (Shotgun) 10-M.Jones pass short right to 81-J.Smith to MIA 18 for 6 yards (40-N.Needham)."/>
    <s v="pass"/>
    <n v="0"/>
    <n v="1"/>
    <n v="0"/>
    <n v="0"/>
    <s v="J.Smith"/>
    <n v="5"/>
    <n v="5"/>
    <n v="0"/>
    <n v="1"/>
    <n v="0"/>
    <n v="1.8"/>
    <n v="1.6875"/>
    <n v="1.7617500000000001"/>
    <x v="243"/>
  </r>
  <r>
    <x v="1"/>
    <s v="NE"/>
    <s v="MIA"/>
    <n v="18"/>
    <n v="82"/>
    <s v="(11:04) (Shotgun) 10-M.Jones pass short left to 81-J.Smith to MIA 11 for 7 yards (8-J.Holland). FUMBLES (8-J.Holland), recovered by NE-60-D.Andrews at MIA 9."/>
    <s v="pass"/>
    <n v="0"/>
    <n v="1"/>
    <n v="0"/>
    <n v="0"/>
    <s v="J.Smith"/>
    <n v="-3"/>
    <n v="-3"/>
    <n v="0"/>
    <n v="1"/>
    <n v="0"/>
    <n v="2"/>
    <n v="1.5475000000000001"/>
    <n v="1.8461500000000002"/>
    <x v="243"/>
  </r>
  <r>
    <x v="1"/>
    <s v="MIA"/>
    <s v="NE"/>
    <n v="52"/>
    <n v="48"/>
    <s v="(9:36) 1-T.Tagovailoa pass incomplete deep middle to 11-D.Parker (27-J.Jackson)."/>
    <s v="pass"/>
    <n v="0"/>
    <n v="1"/>
    <n v="0"/>
    <n v="0"/>
    <s v="D.Parker"/>
    <n v="16"/>
    <n v="16"/>
    <n v="0"/>
    <n v="1"/>
    <n v="0"/>
    <n v="1.6"/>
    <n v="1.8800000000000001"/>
    <n v="1.8800000000000001"/>
    <x v="10"/>
  </r>
  <r>
    <x v="1"/>
    <s v="MIA"/>
    <s v="NE"/>
    <n v="52"/>
    <n v="48"/>
    <s v="(9:29) (Shotgun) 1-T.Tagovailoa pass incomplete short middle to 11-D.Parker (53-K.Van Noy). flag picked up, pass was tipped"/>
    <s v="pass"/>
    <n v="0"/>
    <n v="1"/>
    <n v="0"/>
    <n v="0"/>
    <s v="D.Parker"/>
    <n v="2"/>
    <n v="2"/>
    <n v="0"/>
    <n v="1"/>
    <n v="0"/>
    <n v="1.6"/>
    <n v="1.635"/>
    <n v="1.635"/>
    <x v="10"/>
  </r>
  <r>
    <x v="1"/>
    <s v="MIA"/>
    <s v="NE"/>
    <n v="52"/>
    <n v="48"/>
    <s v="(9:25) (Shotgun) 1-T.Tagovailoa pass incomplete short left to 17-J.Waddle."/>
    <s v="pass"/>
    <n v="0"/>
    <n v="1"/>
    <n v="0"/>
    <n v="0"/>
    <s v="J.Waddle"/>
    <n v="13"/>
    <n v="13"/>
    <n v="0"/>
    <n v="1"/>
    <n v="0"/>
    <n v="1.6"/>
    <n v="1.8275000000000001"/>
    <n v="1.8275000000000001"/>
    <x v="149"/>
  </r>
  <r>
    <x v="1"/>
    <s v="NE"/>
    <s v="MIA"/>
    <n v="64"/>
    <n v="36"/>
    <s v="(8:01) (Shotgun) 10-M.Jones pass incomplete deep left to 16-J.Meyers (30-J.McCourty) [57-B.Scarlett]."/>
    <s v="pass"/>
    <n v="0"/>
    <n v="1"/>
    <n v="0"/>
    <n v="0"/>
    <s v="J.Meyers"/>
    <n v="28"/>
    <n v="28"/>
    <n v="0"/>
    <n v="1"/>
    <n v="0"/>
    <n v="1.6"/>
    <n v="2.09"/>
    <n v="2.09"/>
    <x v="114"/>
  </r>
  <r>
    <x v="1"/>
    <s v="NE"/>
    <s v="MIA"/>
    <n v="64"/>
    <n v="36"/>
    <s v="(7:56) (Shotgun) 10-M.Jones pass incomplete short right to 15-N.Agholor (91-E.Ogbah)."/>
    <s v="pass"/>
    <n v="0"/>
    <n v="1"/>
    <n v="0"/>
    <n v="0"/>
    <s v="N.Agholor"/>
    <n v="1"/>
    <n v="1"/>
    <n v="0"/>
    <n v="1"/>
    <n v="0"/>
    <n v="1.6"/>
    <n v="1.6175000000000002"/>
    <n v="1.6175000000000002"/>
    <x v="81"/>
  </r>
  <r>
    <x v="1"/>
    <s v="NE"/>
    <s v="MIA"/>
    <n v="63"/>
    <n v="37"/>
    <s v="(6:06) (Shotgun) 10-M.Jones pass short right to 37-D.Harris to NE 45 for 8 yards (49-S.Eguavoen)."/>
    <s v="pass"/>
    <n v="0"/>
    <n v="1"/>
    <n v="0"/>
    <n v="0"/>
    <s v="D.Harris"/>
    <n v="0"/>
    <n v="0"/>
    <n v="0"/>
    <n v="1"/>
    <n v="0"/>
    <n v="1.6"/>
    <n v="1.6"/>
    <n v="1.6"/>
    <x v="80"/>
  </r>
  <r>
    <x v="1"/>
    <s v="NE"/>
    <s v="MIA"/>
    <n v="51"/>
    <n v="49"/>
    <s v="(4:44) (Shotgun) 10-M.Jones pass deep middle to 15-N.Agholor to MIA 26 for 25 yards (30-J.McCourty)."/>
    <s v="pass"/>
    <n v="0"/>
    <n v="1"/>
    <n v="0"/>
    <n v="0"/>
    <s v="N.Agholor"/>
    <n v="25"/>
    <n v="25"/>
    <n v="0"/>
    <n v="1"/>
    <n v="0"/>
    <n v="1.6"/>
    <n v="2.0375000000000001"/>
    <n v="2.0375000000000001"/>
    <x v="81"/>
  </r>
  <r>
    <x v="1"/>
    <s v="NE"/>
    <s v="MIA"/>
    <n v="26"/>
    <n v="74"/>
    <s v="(4:05) (Shotgun) 10-M.Jones pass incomplete short left to 28-J.White."/>
    <s v="pass"/>
    <n v="0"/>
    <n v="1"/>
    <n v="0"/>
    <n v="0"/>
    <s v="J.White"/>
    <n v="3"/>
    <n v="3"/>
    <n v="0"/>
    <n v="1"/>
    <n v="0"/>
    <n v="1.6"/>
    <n v="1.6525000000000001"/>
    <n v="1.6525000000000001"/>
    <x v="240"/>
  </r>
  <r>
    <x v="1"/>
    <s v="NE"/>
    <s v="MIA"/>
    <n v="26"/>
    <n v="74"/>
    <s v="(4:01) 10-M.Jones pass short left to 37-D.Harris to MIA 17 for 9 yards (24-By.Jones, 55-J.Baker). NE-37-D.Harris was injured during the play."/>
    <s v="pass"/>
    <n v="0"/>
    <n v="1"/>
    <n v="0"/>
    <n v="0"/>
    <s v="D.Harris"/>
    <n v="1"/>
    <n v="1"/>
    <n v="0"/>
    <n v="1"/>
    <n v="0"/>
    <n v="1.6"/>
    <n v="1.6175000000000002"/>
    <n v="1.6175000000000002"/>
    <x v="80"/>
  </r>
  <r>
    <x v="1"/>
    <s v="NE"/>
    <s v="MIA"/>
    <n v="7"/>
    <n v="93"/>
    <s v="(2:35) 10-M.Jones pass short left to 15-N.Agholor for 7 yards, TOUCHDOWN [52-E.Roberts]."/>
    <s v="pass"/>
    <n v="0"/>
    <n v="1"/>
    <n v="0"/>
    <n v="0"/>
    <s v="N.Agholor"/>
    <n v="3"/>
    <n v="3"/>
    <n v="0"/>
    <n v="1"/>
    <n v="0"/>
    <n v="2.7"/>
    <n v="1.6525000000000001"/>
    <n v="2.3438500000000002"/>
    <x v="81"/>
  </r>
  <r>
    <x v="1"/>
    <s v="MIA"/>
    <s v="NE"/>
    <n v="34"/>
    <n v="66"/>
    <s v="(2:00) (Shotgun) 1-T.Tagovailoa pass incomplete short left to 11-D.Parker."/>
    <s v="pass"/>
    <n v="0"/>
    <n v="1"/>
    <n v="0"/>
    <n v="0"/>
    <s v="D.Parker"/>
    <n v="15"/>
    <n v="15"/>
    <n v="0"/>
    <n v="1"/>
    <n v="0"/>
    <n v="1.6"/>
    <n v="1.8625"/>
    <n v="1.8625"/>
    <x v="10"/>
  </r>
  <r>
    <x v="1"/>
    <s v="MIA"/>
    <s v="NE"/>
    <n v="34"/>
    <n v="66"/>
    <s v="(1:56) (Shotgun) 1-T.Tagovailoa pass short left to 37-M.Gaskin to NE 30 for 4 yards (53-K.Van Noy)."/>
    <s v="pass"/>
    <n v="0"/>
    <n v="1"/>
    <n v="0"/>
    <n v="0"/>
    <s v="M.Gaskin"/>
    <n v="4"/>
    <n v="4"/>
    <n v="0"/>
    <n v="1"/>
    <n v="0"/>
    <n v="1.6"/>
    <n v="1.6700000000000002"/>
    <n v="1.6700000000000002"/>
    <x v="152"/>
  </r>
  <r>
    <x v="1"/>
    <s v="MIA"/>
    <s v="NE"/>
    <n v="33"/>
    <n v="67"/>
    <s v="(:39) MIA 1-Tagovailoa now at QB. MIA chooses 10 second runoff (Shotgun) 1-T.Tagovailoa pass short right to 37-M.Gaskin ran ob at NE 23 for 10 yards (54-D.Hightower)."/>
    <s v="pass"/>
    <n v="0"/>
    <n v="1"/>
    <n v="0"/>
    <n v="0"/>
    <s v="M.Gaskin"/>
    <n v="3"/>
    <n v="3"/>
    <n v="0"/>
    <n v="1"/>
    <n v="0"/>
    <n v="1.6"/>
    <n v="1.6525000000000001"/>
    <n v="1.6525000000000001"/>
    <x v="152"/>
  </r>
  <r>
    <x v="1"/>
    <s v="MIA"/>
    <s v="NE"/>
    <n v="23"/>
    <n v="77"/>
    <s v="(:34) (Shotgun) 1-T.Tagovailoa pass incomplete deep left to 2-A.Wilson (2-J.Mills)."/>
    <s v="pass"/>
    <n v="0"/>
    <n v="1"/>
    <n v="0"/>
    <n v="0"/>
    <s v="A.Wilson"/>
    <n v="23"/>
    <n v="23"/>
    <n v="0"/>
    <n v="1"/>
    <n v="0"/>
    <n v="1.8"/>
    <n v="2.0024999999999999"/>
    <n v="1.8688500000000001"/>
    <x v="167"/>
  </r>
  <r>
    <x v="1"/>
    <s v="MIA"/>
    <s v="NE"/>
    <n v="73"/>
    <n v="27"/>
    <s v="(14:22) (Shotgun) 1-T.Tagovailoa pass incomplete short right to 81-D.Smythe [93-L.Guy]."/>
    <s v="pass"/>
    <n v="0"/>
    <n v="1"/>
    <n v="0"/>
    <n v="0"/>
    <s v="D.Smythe"/>
    <n v="4"/>
    <n v="4"/>
    <n v="0"/>
    <n v="1"/>
    <n v="0"/>
    <n v="1.6"/>
    <n v="1.6700000000000002"/>
    <n v="1.6700000000000002"/>
    <x v="241"/>
  </r>
  <r>
    <x v="1"/>
    <s v="MIA"/>
    <s v="NE"/>
    <n v="73"/>
    <n v="27"/>
    <s v="(14:17) (Shotgun) 1-T.Tagovailoa pass deep right to 11-D.Parker pushed ob at NE 43 for 30 yards (27-J.Jackson)."/>
    <s v="pass"/>
    <n v="0"/>
    <n v="1"/>
    <n v="0"/>
    <n v="0"/>
    <s v="D.Parker"/>
    <n v="30"/>
    <n v="30"/>
    <n v="0"/>
    <n v="1"/>
    <n v="0"/>
    <n v="1.6"/>
    <n v="2.125"/>
    <n v="2.125"/>
    <x v="10"/>
  </r>
  <r>
    <x v="1"/>
    <s v="MIA"/>
    <s v="NE"/>
    <n v="42"/>
    <n v="58"/>
    <s v="(13:15) (Shotgun) 1-T.Tagovailoa pass short right to 37-M.Gaskin to NE 30 for 12 yards (23-K.Dugger)."/>
    <s v="pass"/>
    <n v="0"/>
    <n v="1"/>
    <n v="0"/>
    <n v="0"/>
    <s v="M.Gaskin"/>
    <n v="2"/>
    <n v="2"/>
    <n v="0"/>
    <n v="1"/>
    <n v="0"/>
    <n v="1.6"/>
    <n v="1.635"/>
    <n v="1.635"/>
    <x v="152"/>
  </r>
  <r>
    <x v="1"/>
    <s v="MIA"/>
    <s v="NE"/>
    <n v="3"/>
    <n v="97"/>
    <s v="(10:55) 1-T.Tagovailoa pass short left to 17-J.Waddle for 3 yards, TOUCHDOWN."/>
    <s v="pass"/>
    <n v="0"/>
    <n v="1"/>
    <n v="0"/>
    <n v="0"/>
    <s v="J.Waddle"/>
    <n v="0"/>
    <n v="0"/>
    <n v="0"/>
    <n v="1"/>
    <n v="0"/>
    <n v="3.5"/>
    <n v="1.6"/>
    <n v="3.5"/>
    <x v="149"/>
  </r>
  <r>
    <x v="1"/>
    <s v="NE"/>
    <s v="MIA"/>
    <n v="71"/>
    <n v="29"/>
    <s v="(6:01) 10-M.Jones pass incomplete short middle to 15-N.Agholor (24-By.Jones)."/>
    <s v="pass"/>
    <n v="0"/>
    <n v="1"/>
    <n v="0"/>
    <n v="0"/>
    <s v="N.Agholor"/>
    <n v="14"/>
    <n v="14"/>
    <n v="0"/>
    <n v="1"/>
    <n v="0"/>
    <n v="1.6"/>
    <n v="1.845"/>
    <n v="1.845"/>
    <x v="81"/>
  </r>
  <r>
    <x v="1"/>
    <s v="NE"/>
    <s v="MIA"/>
    <n v="71"/>
    <n v="29"/>
    <s v="(5:55) (Shotgun) 10-M.Jones pass deep right to 28-J.White pushed ob at MIA 45 for 26 yards (55-J.Baker)."/>
    <s v="pass"/>
    <n v="0"/>
    <n v="1"/>
    <n v="0"/>
    <n v="0"/>
    <s v="J.White"/>
    <n v="19"/>
    <n v="19"/>
    <n v="0"/>
    <n v="1"/>
    <n v="0"/>
    <n v="1.6"/>
    <n v="1.9325000000000001"/>
    <n v="1.9325000000000001"/>
    <x v="240"/>
  </r>
  <r>
    <x v="1"/>
    <s v="NE"/>
    <s v="MIA"/>
    <n v="45"/>
    <n v="55"/>
    <s v="(5:28) (Shotgun) 10-M.Jones pass short right to 85-H.Henry to MIA 36 for 9 yards (57-B.Scarlett, 25-X.Howard)."/>
    <s v="pass"/>
    <n v="0"/>
    <n v="1"/>
    <n v="0"/>
    <n v="0"/>
    <s v="H.Henry"/>
    <n v="6"/>
    <n v="6"/>
    <n v="0"/>
    <n v="1"/>
    <n v="0"/>
    <n v="1.6"/>
    <n v="1.7050000000000001"/>
    <n v="1.7050000000000001"/>
    <x v="244"/>
  </r>
  <r>
    <x v="1"/>
    <s v="NE"/>
    <s v="MIA"/>
    <n v="30"/>
    <n v="70"/>
    <s v="(3:38) (Shotgun) 10-M.Jones pass short left to 28-J.White to MIA 24 for 6 yards (55-J.Baker) [15-J.Phillips]."/>
    <s v="pass"/>
    <n v="0"/>
    <n v="1"/>
    <n v="0"/>
    <n v="0"/>
    <s v="J.White"/>
    <n v="4"/>
    <n v="4"/>
    <n v="0"/>
    <n v="1"/>
    <n v="0"/>
    <n v="1.6"/>
    <n v="1.6700000000000002"/>
    <n v="1.6700000000000002"/>
    <x v="240"/>
  </r>
  <r>
    <x v="1"/>
    <s v="NE"/>
    <s v="MIA"/>
    <n v="24"/>
    <n v="76"/>
    <s v="(2:59) (Shotgun) 10-M.Jones pass incomplete short left to 84-K.Bourne [49-S.Eguavoen]."/>
    <s v="pass"/>
    <n v="0"/>
    <n v="1"/>
    <n v="0"/>
    <n v="0"/>
    <s v="K.Bourne"/>
    <n v="14"/>
    <n v="14"/>
    <n v="0"/>
    <n v="1"/>
    <n v="0"/>
    <n v="1.8"/>
    <n v="1.845"/>
    <n v="1.8153000000000001"/>
    <x v="59"/>
  </r>
  <r>
    <x v="1"/>
    <s v="NE"/>
    <s v="MIA"/>
    <n v="72"/>
    <n v="28"/>
    <s v="(1:13) 10-M.Jones pass short right to 84-K.Bourne to NE 45 for 17 yards (40-N.Needham). PENALTY on NE-69-S.Mason, Illegal Blindside Block, 15 yards, enforced at NE 45."/>
    <s v="pass"/>
    <n v="0"/>
    <n v="1"/>
    <n v="0"/>
    <n v="0"/>
    <s v="K.Bourne"/>
    <n v="6"/>
    <n v="6"/>
    <n v="0"/>
    <n v="1"/>
    <n v="0"/>
    <n v="1.6"/>
    <n v="1.7050000000000001"/>
    <n v="1.7050000000000001"/>
    <x v="59"/>
  </r>
  <r>
    <x v="1"/>
    <s v="NE"/>
    <s v="MIA"/>
    <n v="69"/>
    <n v="31"/>
    <s v="(:11) (Shotgun) 10-M.Jones pass short left to 85-H.Henry to NE 47 for 16 yards (29-Br.Jones) [43-A.Van Ginkel]."/>
    <s v="pass"/>
    <n v="0"/>
    <n v="1"/>
    <n v="0"/>
    <n v="0"/>
    <s v="H.Henry"/>
    <n v="12"/>
    <n v="12"/>
    <n v="0"/>
    <n v="1"/>
    <n v="0"/>
    <n v="1.6"/>
    <n v="1.81"/>
    <n v="1.81"/>
    <x v="244"/>
  </r>
  <r>
    <x v="1"/>
    <s v="NE"/>
    <s v="MIA"/>
    <n v="53"/>
    <n v="47"/>
    <s v="(15:00) (Shotgun) 10-M.Jones pass short left to 28-J.White pushed ob at MIA 49 for 4 yards (30-J.McCourty)."/>
    <s v="pass"/>
    <n v="0"/>
    <n v="1"/>
    <n v="0"/>
    <n v="0"/>
    <s v="J.White"/>
    <n v="3"/>
    <n v="3"/>
    <n v="0"/>
    <n v="1"/>
    <n v="0"/>
    <n v="1.6"/>
    <n v="1.6525000000000001"/>
    <n v="1.6525000000000001"/>
    <x v="240"/>
  </r>
  <r>
    <x v="1"/>
    <s v="NE"/>
    <s v="MIA"/>
    <n v="49"/>
    <n v="51"/>
    <s v="(14:28) (Shotgun) 10-M.Jones pass short right to 28-J.White to MIA 48 for 1 yard (70-A.Butler)."/>
    <s v="pass"/>
    <n v="0"/>
    <n v="1"/>
    <n v="0"/>
    <n v="0"/>
    <s v="J.White"/>
    <n v="-5"/>
    <n v="-5"/>
    <n v="0"/>
    <n v="1"/>
    <n v="0"/>
    <n v="1.6"/>
    <n v="1.5125000000000002"/>
    <n v="1.5125000000000002"/>
    <x v="240"/>
  </r>
  <r>
    <x v="1"/>
    <s v="NE"/>
    <s v="MIA"/>
    <n v="48"/>
    <n v="52"/>
    <s v="(13:51) (Shotgun) 10-M.Jones pass short right to 85-H.Henry to MIA 42 for 6 yards (21-E.Rowe)."/>
    <s v="pass"/>
    <n v="0"/>
    <n v="1"/>
    <n v="0"/>
    <n v="0"/>
    <s v="H.Henry"/>
    <n v="6"/>
    <n v="6"/>
    <n v="0"/>
    <n v="1"/>
    <n v="0"/>
    <n v="1.6"/>
    <n v="1.7050000000000001"/>
    <n v="1.7050000000000001"/>
    <x v="244"/>
  </r>
  <r>
    <x v="1"/>
    <s v="NE"/>
    <s v="MIA"/>
    <n v="42"/>
    <n v="58"/>
    <s v="(13:18) (Shotgun) 10-M.Jones pass short right to 81-J.Smith ran ob at MIA 32 for 10 yards (43-A.Van Ginkel)."/>
    <s v="pass"/>
    <n v="0"/>
    <n v="1"/>
    <n v="0"/>
    <n v="0"/>
    <s v="J.Smith"/>
    <n v="4"/>
    <n v="4"/>
    <n v="0"/>
    <n v="1"/>
    <n v="0"/>
    <n v="1.6"/>
    <n v="1.6700000000000002"/>
    <n v="1.6700000000000002"/>
    <x v="243"/>
  </r>
  <r>
    <x v="1"/>
    <s v="NE"/>
    <s v="MIA"/>
    <n v="32"/>
    <n v="68"/>
    <s v="(12:54) 10-M.Jones pass short right to 16-J.Meyers to MIA 29 for 3 yards (25-X.Howard)."/>
    <s v="pass"/>
    <n v="0"/>
    <n v="1"/>
    <n v="0"/>
    <n v="0"/>
    <s v="J.Meyers"/>
    <n v="0"/>
    <n v="0"/>
    <n v="0"/>
    <n v="1"/>
    <n v="0"/>
    <n v="1.6"/>
    <n v="1.6"/>
    <n v="1.6"/>
    <x v="114"/>
  </r>
  <r>
    <x v="1"/>
    <s v="NE"/>
    <s v="MIA"/>
    <n v="29"/>
    <n v="71"/>
    <s v="(12:24) (Shotgun) 10-M.Jones pass incomplete short left to 84-K.Bourne (57-B.Scarlett)."/>
    <s v="pass"/>
    <n v="0"/>
    <n v="1"/>
    <n v="0"/>
    <n v="0"/>
    <s v="K.Bourne"/>
    <n v="-4"/>
    <n v="-4"/>
    <n v="0"/>
    <n v="1"/>
    <n v="0"/>
    <n v="1.6"/>
    <n v="1.53"/>
    <n v="1.53"/>
    <x v="59"/>
  </r>
  <r>
    <x v="1"/>
    <s v="NE"/>
    <s v="MIA"/>
    <n v="29"/>
    <n v="71"/>
    <s v="(12:22) (Shotgun) 10-M.Jones pass short middle to 28-J.White to MIA 21 for 8 yards (40-N.Needham, 21-E.Rowe)."/>
    <s v="pass"/>
    <n v="0"/>
    <n v="1"/>
    <n v="0"/>
    <n v="0"/>
    <s v="J.White"/>
    <n v="4"/>
    <n v="4"/>
    <n v="0"/>
    <n v="1"/>
    <n v="0"/>
    <n v="1.6"/>
    <n v="1.6700000000000002"/>
    <n v="1.6700000000000002"/>
    <x v="240"/>
  </r>
  <r>
    <x v="1"/>
    <s v="NE"/>
    <s v="MIA"/>
    <n v="15"/>
    <n v="85"/>
    <s v="(10:42) 10-M.Jones pass incomplete short right to 16-J.Meyers."/>
    <s v="pass"/>
    <n v="0"/>
    <n v="1"/>
    <n v="0"/>
    <n v="0"/>
    <s v="J.Meyers"/>
    <n v="2"/>
    <n v="2"/>
    <n v="0"/>
    <n v="1"/>
    <n v="0"/>
    <n v="2"/>
    <n v="1.635"/>
    <n v="1.8759000000000001"/>
    <x v="114"/>
  </r>
  <r>
    <x v="1"/>
    <s v="MIA"/>
    <s v="NE"/>
    <n v="55"/>
    <n v="45"/>
    <s v="(9:20) (Shotgun) 1-T.Tagovailoa pass short right to 37-M.Gaskin pushed ob at MIA 48 for 3 yards (9-M.Judon)."/>
    <s v="pass"/>
    <n v="0"/>
    <n v="1"/>
    <n v="0"/>
    <n v="0"/>
    <s v="M.Gaskin"/>
    <n v="0"/>
    <n v="0"/>
    <n v="0"/>
    <n v="1"/>
    <n v="0"/>
    <n v="1.6"/>
    <n v="1.6"/>
    <n v="1.6"/>
    <x v="152"/>
  </r>
  <r>
    <x v="1"/>
    <s v="MIA"/>
    <s v="NE"/>
    <n v="57"/>
    <n v="43"/>
    <s v="(8:17) (Shotgun) 1-T.Tagovailoa pass short right intended for 2-A.Wilson INTERCEPTED by 31-J.Jones [9-M.Judon] at 50. 31-J.Jones to 50 for no gain (88-M.Gesicki)."/>
    <s v="pass"/>
    <n v="0"/>
    <n v="1"/>
    <n v="0"/>
    <n v="0"/>
    <s v="A.Wilson"/>
    <n v="7"/>
    <n v="7"/>
    <n v="0"/>
    <n v="1"/>
    <n v="0"/>
    <n v="1.6"/>
    <n v="1.7225000000000001"/>
    <n v="1.7225000000000001"/>
    <x v="167"/>
  </r>
  <r>
    <x v="1"/>
    <s v="NE"/>
    <s v="MIA"/>
    <n v="49"/>
    <n v="51"/>
    <s v="(7:30) (Shotgun) 10-M.Jones pass short left to 16-J.Meyers to MIA 46 for 3 yards (40-N.Needham, 49-S.Eguavoen)."/>
    <s v="pass"/>
    <n v="0"/>
    <n v="1"/>
    <n v="0"/>
    <n v="0"/>
    <s v="J.Meyers"/>
    <n v="2"/>
    <n v="2"/>
    <n v="0"/>
    <n v="1"/>
    <n v="0"/>
    <n v="1.6"/>
    <n v="1.635"/>
    <n v="1.635"/>
    <x v="114"/>
  </r>
  <r>
    <x v="1"/>
    <s v="NE"/>
    <s v="MIA"/>
    <n v="46"/>
    <n v="54"/>
    <s v="(6:51) (Shotgun) 10-M.Jones pass short left to 16-J.Meyers to MIA 39 for 7 yards (25-X.Howard) [91-E.Ogbah]."/>
    <s v="pass"/>
    <n v="0"/>
    <n v="1"/>
    <n v="0"/>
    <n v="0"/>
    <s v="J.Meyers"/>
    <n v="7"/>
    <n v="7"/>
    <n v="0"/>
    <n v="1"/>
    <n v="0"/>
    <n v="1.6"/>
    <n v="1.7225000000000001"/>
    <n v="1.7225000000000001"/>
    <x v="114"/>
  </r>
  <r>
    <x v="1"/>
    <s v="NE"/>
    <s v="MIA"/>
    <n v="22"/>
    <n v="78"/>
    <s v="(4:15) (Shotgun) 10-M.Jones pass short middle to 81-J.Smith to MIA 11 for 11 yards (55-J.Baker)."/>
    <s v="pass"/>
    <n v="0"/>
    <n v="1"/>
    <n v="0"/>
    <n v="0"/>
    <s v="J.Smith"/>
    <n v="7"/>
    <n v="7"/>
    <n v="0"/>
    <n v="1"/>
    <n v="0"/>
    <n v="1.8"/>
    <n v="1.7225000000000001"/>
    <n v="1.7736500000000004"/>
    <x v="243"/>
  </r>
  <r>
    <x v="1"/>
    <s v="MIN"/>
    <s v="CIN"/>
    <n v="70"/>
    <n v="30"/>
    <s v="(13:33) (Shotgun) 8-K.Cousins pass short left to 19-A.Thielen pushed ob at MIN 42 for 12 yards (21-M.Hilton)."/>
    <s v="pass"/>
    <n v="0"/>
    <n v="1"/>
    <n v="0"/>
    <n v="0"/>
    <s v="A.Thielen"/>
    <n v="12"/>
    <n v="12"/>
    <n v="0"/>
    <n v="1"/>
    <n v="0"/>
    <n v="1.6"/>
    <n v="1.81"/>
    <n v="1.81"/>
    <x v="153"/>
  </r>
  <r>
    <x v="1"/>
    <s v="MIN"/>
    <s v="CIN"/>
    <n v="72"/>
    <n v="28"/>
    <s v="(11:49) (Shotgun) 8-K.Cousins pass incomplete short left to 18-J.Jefferson."/>
    <s v="pass"/>
    <n v="0"/>
    <n v="1"/>
    <n v="0"/>
    <n v="0"/>
    <s v="J.Jefferson"/>
    <n v="13"/>
    <n v="13"/>
    <n v="0"/>
    <n v="1"/>
    <n v="0"/>
    <n v="1.6"/>
    <n v="1.8275000000000001"/>
    <n v="1.8275000000000001"/>
    <x v="0"/>
  </r>
  <r>
    <x v="1"/>
    <s v="MIN"/>
    <s v="CIN"/>
    <n v="72"/>
    <n v="28"/>
    <s v="(11:44) (Shotgun) 8-K.Cousins pass short middle to 12-D.Westbrook to MIN 39 for 11 yards (37-R.Allen; 30-J.Bates)."/>
    <s v="pass"/>
    <n v="0"/>
    <n v="1"/>
    <n v="0"/>
    <n v="0"/>
    <s v="D.Westbrook"/>
    <n v="7"/>
    <n v="7"/>
    <n v="0"/>
    <n v="1"/>
    <n v="0"/>
    <n v="1.6"/>
    <n v="1.7225000000000001"/>
    <n v="1.7225000000000001"/>
    <x v="245"/>
  </r>
  <r>
    <x v="1"/>
    <s v="CIN"/>
    <s v="MIN"/>
    <n v="70"/>
    <n v="30"/>
    <s v="(10:53) 9-J.Burrow pass short left to 28-J.Mixon to CIN 35 for 5 yards (58-M.Pierce; 54-E.Kendricks)."/>
    <s v="pass"/>
    <n v="0"/>
    <n v="1"/>
    <n v="0"/>
    <n v="0"/>
    <s v="J.Mixon"/>
    <n v="-2"/>
    <n v="-2"/>
    <n v="0"/>
    <n v="1"/>
    <n v="0"/>
    <n v="1.6"/>
    <n v="1.5650000000000002"/>
    <n v="1.5650000000000002"/>
    <x v="32"/>
  </r>
  <r>
    <x v="1"/>
    <s v="CIN"/>
    <s v="MIN"/>
    <n v="62"/>
    <n v="38"/>
    <s v="(9:06) 9-J.Burrow pass incomplete short left to 83-T.Boyd."/>
    <s v="pass"/>
    <n v="0"/>
    <n v="1"/>
    <n v="0"/>
    <n v="0"/>
    <s v="T.Boyd"/>
    <n v="3"/>
    <n v="3"/>
    <n v="0"/>
    <n v="1"/>
    <n v="0"/>
    <n v="1.6"/>
    <n v="1.6525000000000001"/>
    <n v="1.6525000000000001"/>
    <x v="24"/>
  </r>
  <r>
    <x v="1"/>
    <s v="CIN"/>
    <s v="MIN"/>
    <n v="62"/>
    <n v="38"/>
    <s v="(9:03) (Shotgun) 9-J.Burrow pass short left to 87-C.Uzomah to CIN 41 for 3 yards (54-E.Kendricks)."/>
    <s v="pass"/>
    <n v="0"/>
    <n v="1"/>
    <n v="0"/>
    <n v="0"/>
    <s v="C.Uzomah"/>
    <n v="0"/>
    <n v="0"/>
    <n v="0"/>
    <n v="1"/>
    <n v="0"/>
    <n v="1.6"/>
    <n v="1.6"/>
    <n v="1.6"/>
    <x v="246"/>
  </r>
  <r>
    <x v="1"/>
    <s v="CIN"/>
    <s v="MIN"/>
    <n v="64"/>
    <n v="36"/>
    <s v="(5:44) (Shotgun) 9-J.Burrow pass short left to 34-S.Perine to CIN 43 for 7 yards (7-P.Peterson) [97-E.Griffen]."/>
    <s v="pass"/>
    <n v="0"/>
    <n v="1"/>
    <n v="0"/>
    <n v="0"/>
    <s v="S.Perine"/>
    <n v="-3"/>
    <n v="-3"/>
    <n v="0"/>
    <n v="1"/>
    <n v="0"/>
    <n v="1.6"/>
    <n v="1.5475000000000001"/>
    <n v="1.5475000000000001"/>
    <x v="247"/>
  </r>
  <r>
    <x v="1"/>
    <s v="CIN"/>
    <s v="MIN"/>
    <n v="46"/>
    <n v="54"/>
    <s v="(:05) (Shotgun) 9-J.Burrow pass incomplete short middle to 85-T.Higgins (23-X.Woods)."/>
    <s v="pass"/>
    <n v="0"/>
    <n v="1"/>
    <n v="0"/>
    <n v="0"/>
    <s v="T.Higgins"/>
    <n v="6"/>
    <n v="6"/>
    <n v="0"/>
    <n v="1"/>
    <n v="0"/>
    <n v="1.6"/>
    <n v="1.7050000000000001"/>
    <n v="1.7050000000000001"/>
    <x v="16"/>
  </r>
  <r>
    <x v="1"/>
    <s v="MIN"/>
    <s v="CIN"/>
    <n v="74"/>
    <n v="26"/>
    <s v="(14:33) 8-K.Cousins pass short middle to 83-T.Conklin to MIN 28 for 2 yards (57-G.Pratt) [96-C.Sample]."/>
    <s v="pass"/>
    <n v="0"/>
    <n v="1"/>
    <n v="0"/>
    <n v="0"/>
    <s v="T.Conklin"/>
    <n v="2"/>
    <n v="2"/>
    <n v="0"/>
    <n v="1"/>
    <n v="0"/>
    <n v="1.6"/>
    <n v="1.635"/>
    <n v="1.635"/>
    <x v="40"/>
  </r>
  <r>
    <x v="1"/>
    <s v="MIN"/>
    <s v="CIN"/>
    <n v="70"/>
    <n v="30"/>
    <s v="(13:13) (Shotgun) 8-K.Cousins pass short left to 33-D.Cook to MIN 39 for 9 yards (30-J.Bates; 55-L.Wilson)."/>
    <s v="pass"/>
    <n v="0"/>
    <n v="1"/>
    <n v="0"/>
    <n v="0"/>
    <s v="D.Cook"/>
    <n v="-4"/>
    <n v="-4"/>
    <n v="0"/>
    <n v="1"/>
    <n v="0"/>
    <n v="1.6"/>
    <n v="1.53"/>
    <n v="1.53"/>
    <x v="11"/>
  </r>
  <r>
    <x v="1"/>
    <s v="MIN"/>
    <s v="CIN"/>
    <n v="61"/>
    <n v="39"/>
    <s v="(12:34) 8-K.Cousins pass short right to 25-A.Mattison to MIN 43 for 4 yards (55-L.Wilson; 21-M.Hilton)."/>
    <s v="pass"/>
    <n v="0"/>
    <n v="1"/>
    <n v="0"/>
    <n v="0"/>
    <s v="A.Mattison"/>
    <n v="-3"/>
    <n v="-3"/>
    <n v="0"/>
    <n v="1"/>
    <n v="0"/>
    <n v="1.6"/>
    <n v="1.5475000000000001"/>
    <n v="1.5475000000000001"/>
    <x v="248"/>
  </r>
  <r>
    <x v="1"/>
    <s v="MIN"/>
    <s v="CIN"/>
    <n v="50"/>
    <n v="50"/>
    <s v="(11:14) 8-K.Cousins pass short middle to 18-J.Jefferson to CIN 33 for 17 yards (22-C.Awuzie) [91-T.Hendrickson]."/>
    <s v="pass"/>
    <n v="0"/>
    <n v="1"/>
    <n v="0"/>
    <n v="0"/>
    <s v="J.Jefferson"/>
    <n v="12"/>
    <n v="12"/>
    <n v="0"/>
    <n v="1"/>
    <n v="0"/>
    <n v="1.6"/>
    <n v="1.81"/>
    <n v="1.81"/>
    <x v="0"/>
  </r>
  <r>
    <x v="1"/>
    <s v="MIN"/>
    <s v="CIN"/>
    <n v="33"/>
    <n v="67"/>
    <s v="(10:36) 18-J.Jefferson pass short right to 17-K.Osborn ran ob at CIN 22 for 11 yards [57-G.Pratt]."/>
    <s v="pass"/>
    <n v="0"/>
    <n v="1"/>
    <n v="0"/>
    <n v="0"/>
    <s v="K.Osborn"/>
    <n v="11"/>
    <n v="11"/>
    <n v="0"/>
    <n v="1"/>
    <n v="0"/>
    <n v="1.6"/>
    <n v="1.7925"/>
    <n v="1.7925"/>
    <x v="154"/>
  </r>
  <r>
    <x v="1"/>
    <s v="MIN"/>
    <s v="CIN"/>
    <n v="36"/>
    <n v="64"/>
    <s v="(8:22) (Shotgun) 8-K.Cousins pass short right to 17-K.Osborn pushed ob at CIN 11 for 25 yards (30-J.Bates)."/>
    <s v="pass"/>
    <n v="0"/>
    <n v="1"/>
    <n v="0"/>
    <n v="0"/>
    <s v="K.Osborn"/>
    <n v="5"/>
    <n v="5"/>
    <n v="0"/>
    <n v="1"/>
    <n v="0"/>
    <n v="1.6"/>
    <n v="1.6875"/>
    <n v="1.6875"/>
    <x v="154"/>
  </r>
  <r>
    <x v="1"/>
    <s v="MIN"/>
    <s v="CIN"/>
    <n v="5"/>
    <n v="95"/>
    <s v="(6:42) 8-K.Cousins pass short right to 19-A.Thielen for 5 yards, TOUCHDOWN."/>
    <s v="pass"/>
    <n v="0"/>
    <n v="1"/>
    <n v="0"/>
    <n v="0"/>
    <s v="A.Thielen"/>
    <n v="5"/>
    <n v="5"/>
    <n v="0"/>
    <n v="1"/>
    <n v="0"/>
    <n v="3.2"/>
    <n v="1.6875"/>
    <n v="3.2"/>
    <x v="153"/>
  </r>
  <r>
    <x v="1"/>
    <s v="CIN"/>
    <s v="MIN"/>
    <n v="62"/>
    <n v="38"/>
    <s v="(4:43) (Shotgun) 9-J.Burrow pass deep left to 1-J.Chase to MIN 45 for 17 yards (23-X.Woods)."/>
    <s v="pass"/>
    <n v="0"/>
    <n v="1"/>
    <n v="0"/>
    <n v="0"/>
    <s v="J.Chase"/>
    <n v="17"/>
    <n v="17"/>
    <n v="0"/>
    <n v="1"/>
    <n v="0"/>
    <n v="1.6"/>
    <n v="1.8975"/>
    <n v="1.8975"/>
    <x v="83"/>
  </r>
  <r>
    <x v="1"/>
    <s v="CIN"/>
    <s v="MIN"/>
    <n v="42"/>
    <n v="58"/>
    <s v="(2:40) (Shotgun) 9-J.Burrow pass short right to 1-J.Chase to MIN 29 for 13 yards (21-B.Breeland)."/>
    <s v="pass"/>
    <n v="0"/>
    <n v="1"/>
    <n v="0"/>
    <n v="0"/>
    <s v="J.Chase"/>
    <n v="5"/>
    <n v="5"/>
    <n v="0"/>
    <n v="1"/>
    <n v="0"/>
    <n v="1.6"/>
    <n v="1.6875"/>
    <n v="1.6875"/>
    <x v="83"/>
  </r>
  <r>
    <x v="1"/>
    <s v="CIN"/>
    <s v="MIN"/>
    <n v="2"/>
    <n v="98"/>
    <s v="(1:52) (Shotgun) 9-J.Burrow pass short middle to 85-T.Higgins for 2 yards, TOUCHDOWN [94-D.Tomlinson]."/>
    <s v="pass"/>
    <n v="0"/>
    <n v="1"/>
    <n v="0"/>
    <n v="0"/>
    <s v="T.Higgins"/>
    <n v="2"/>
    <n v="2"/>
    <n v="0"/>
    <n v="1"/>
    <n v="0"/>
    <n v="3.7"/>
    <n v="1.635"/>
    <n v="3.7"/>
    <x v="16"/>
  </r>
  <r>
    <x v="1"/>
    <s v="CIN"/>
    <s v="MIN"/>
    <n v="61"/>
    <n v="39"/>
    <s v="(:53) (Shotgun) 9-J.Burrow pass short middle to 28-J.Mixon pushed ob at CIN 41 for 2 yards (59-N.Vigil)."/>
    <s v="pass"/>
    <n v="0"/>
    <n v="1"/>
    <n v="0"/>
    <n v="0"/>
    <s v="J.Mixon"/>
    <n v="1"/>
    <n v="1"/>
    <n v="0"/>
    <n v="1"/>
    <n v="0"/>
    <n v="1.6"/>
    <n v="1.6175000000000002"/>
    <n v="1.6175000000000002"/>
    <x v="32"/>
  </r>
  <r>
    <x v="1"/>
    <s v="CIN"/>
    <s v="MIN"/>
    <n v="59"/>
    <n v="41"/>
    <s v="(:47) (Shotgun) 9-J.Burrow pass short left to 83-T.Boyd pushed ob at 50 for 9 yards (24-M.Alexander)."/>
    <s v="pass"/>
    <n v="0"/>
    <n v="1"/>
    <n v="0"/>
    <n v="0"/>
    <s v="T.Boyd"/>
    <n v="9"/>
    <n v="9"/>
    <n v="0"/>
    <n v="1"/>
    <n v="0"/>
    <n v="1.6"/>
    <n v="1.7575000000000001"/>
    <n v="1.7575000000000001"/>
    <x v="24"/>
  </r>
  <r>
    <x v="1"/>
    <s v="CIN"/>
    <s v="MIN"/>
    <n v="50"/>
    <n v="50"/>
    <s v="(:42) (Shotgun) 9-J.Burrow pass deep right to 1-J.Chase for 50 yards, TOUCHDOWN. MIN-21-B.Breeland was injured during the play."/>
    <s v="pass"/>
    <n v="0"/>
    <n v="1"/>
    <n v="0"/>
    <n v="0"/>
    <s v="J.Chase"/>
    <n v="36"/>
    <n v="36"/>
    <n v="0"/>
    <n v="1"/>
    <n v="0"/>
    <n v="1.6"/>
    <n v="2.23"/>
    <n v="2.23"/>
    <x v="83"/>
  </r>
  <r>
    <x v="1"/>
    <s v="MIN"/>
    <s v="CIN"/>
    <n v="70"/>
    <n v="30"/>
    <s v="(:24) (Shotgun) 8-K.Cousins pass short left to 19-A.Thielen to MIN 30 for no gain (37-R.Allen, 65-L.Ogunjobi)."/>
    <s v="pass"/>
    <n v="0"/>
    <n v="1"/>
    <n v="0"/>
    <n v="0"/>
    <s v="A.Thielen"/>
    <n v="0"/>
    <n v="0"/>
    <n v="0"/>
    <n v="1"/>
    <n v="0"/>
    <n v="1.6"/>
    <n v="1.6"/>
    <n v="1.6"/>
    <x v="153"/>
  </r>
  <r>
    <x v="1"/>
    <s v="MIN"/>
    <s v="CIN"/>
    <n v="70"/>
    <n v="30"/>
    <s v="(:20) (Shotgun) 8-K.Cousins pass incomplete short right to 17-K.Osborn. Penalty on MIN, Illegal Formation, declined."/>
    <s v="pass"/>
    <n v="0"/>
    <n v="1"/>
    <n v="0"/>
    <n v="0"/>
    <s v="K.Osborn"/>
    <n v="0"/>
    <n v="0"/>
    <n v="0"/>
    <n v="1"/>
    <n v="0"/>
    <n v="1.6"/>
    <n v="1.6"/>
    <n v="1.6"/>
    <x v="154"/>
  </r>
  <r>
    <x v="1"/>
    <s v="MIN"/>
    <s v="CIN"/>
    <n v="70"/>
    <n v="30"/>
    <s v="(:17) (Shotgun) 8-K.Cousins pass short left to 18-J.Jefferson pushed ob at MIN 39 for 9 yards (22-C.Awuzie). Penalty on MIN-56-G.Bradbury, Offensive Holding, declined."/>
    <s v="pass"/>
    <n v="0"/>
    <n v="1"/>
    <n v="0"/>
    <n v="0"/>
    <s v="J.Jefferson"/>
    <n v="9"/>
    <n v="9"/>
    <n v="0"/>
    <n v="1"/>
    <n v="0"/>
    <n v="1.6"/>
    <n v="1.7575000000000001"/>
    <n v="1.7575000000000001"/>
    <x v="0"/>
  </r>
  <r>
    <x v="1"/>
    <s v="CIN"/>
    <s v="MIN"/>
    <n v="66"/>
    <n v="34"/>
    <s v="(13:40) (Shotgun) 9-J.Burrow pass short right to 28-J.Mixon to CIN 38 for 4 yards (21-B.Breeland)."/>
    <s v="pass"/>
    <n v="0"/>
    <n v="1"/>
    <n v="0"/>
    <n v="0"/>
    <s v="J.Mixon"/>
    <n v="-1"/>
    <n v="-1"/>
    <n v="0"/>
    <n v="1"/>
    <n v="0"/>
    <n v="1.6"/>
    <n v="1.5825"/>
    <n v="1.5825"/>
    <x v="32"/>
  </r>
  <r>
    <x v="1"/>
    <s v="CIN"/>
    <s v="MIN"/>
    <n v="62"/>
    <n v="38"/>
    <s v="(13:03) (Shotgun) 9-J.Burrow pass short right to 85-T.Higgins pushed ob at MIN 34 for 28 yards (59-N.Vigil)."/>
    <s v="pass"/>
    <n v="0"/>
    <n v="1"/>
    <n v="0"/>
    <n v="0"/>
    <s v="T.Higgins"/>
    <n v="12"/>
    <n v="12"/>
    <n v="0"/>
    <n v="1"/>
    <n v="0"/>
    <n v="1.6"/>
    <n v="1.81"/>
    <n v="1.81"/>
    <x v="16"/>
  </r>
  <r>
    <x v="1"/>
    <s v="CIN"/>
    <s v="MIN"/>
    <n v="30"/>
    <n v="70"/>
    <s v="(11:48) 9-J.Burrow pass incomplete deep right to 80-M.Thomas."/>
    <s v="pass"/>
    <n v="0"/>
    <n v="1"/>
    <n v="0"/>
    <n v="0"/>
    <s v="M.Thomas"/>
    <n v="25"/>
    <n v="25"/>
    <n v="0"/>
    <n v="1"/>
    <n v="0"/>
    <n v="1.6"/>
    <n v="2.0375000000000001"/>
    <n v="2.0375000000000001"/>
    <x v="249"/>
  </r>
  <r>
    <x v="1"/>
    <s v="CIN"/>
    <s v="MIN"/>
    <n v="30"/>
    <n v="70"/>
    <s v="(11:43) (Shotgun) 9-J.Burrow pass short right to 83-T.Boyd to MIN 25 for 5 yards (54-E.Kendricks)."/>
    <s v="pass"/>
    <n v="0"/>
    <n v="1"/>
    <n v="0"/>
    <n v="0"/>
    <s v="T.Boyd"/>
    <n v="5"/>
    <n v="5"/>
    <n v="0"/>
    <n v="1"/>
    <n v="0"/>
    <n v="1.6"/>
    <n v="1.6875"/>
    <n v="1.6875"/>
    <x v="24"/>
  </r>
  <r>
    <x v="1"/>
    <s v="CIN"/>
    <s v="MIN"/>
    <n v="16"/>
    <n v="84"/>
    <s v="(9:44) (Shotgun) 9-J.Burrow pass short right to 85-T.Higgins to MIN 2 for 14 yards (29-K.Boyd)."/>
    <s v="pass"/>
    <n v="0"/>
    <n v="1"/>
    <n v="0"/>
    <n v="0"/>
    <s v="T.Higgins"/>
    <n v="11"/>
    <n v="11"/>
    <n v="0"/>
    <n v="1"/>
    <n v="0"/>
    <n v="2"/>
    <n v="1.7925"/>
    <n v="1.9294500000000001"/>
    <x v="16"/>
  </r>
  <r>
    <x v="1"/>
    <s v="MIN"/>
    <s v="CIN"/>
    <n v="63"/>
    <n v="37"/>
    <s v="(7:24) (Shotgun) 8-K.Cousins pass short left to 31-A.Abdullah pushed ob at MIN 47 for 10 yards (55-L.Wilson)."/>
    <s v="pass"/>
    <n v="0"/>
    <n v="1"/>
    <n v="0"/>
    <n v="0"/>
    <s v="A.Abdullah"/>
    <n v="6"/>
    <n v="6"/>
    <n v="0"/>
    <n v="1"/>
    <n v="0"/>
    <n v="1.6"/>
    <n v="1.7050000000000001"/>
    <n v="1.7050000000000001"/>
    <x v="82"/>
  </r>
  <r>
    <x v="1"/>
    <s v="MIN"/>
    <s v="CIN"/>
    <n v="69"/>
    <n v="31"/>
    <s v="(6:26) 8-K.Cousins pass incomplete short middle to 89-C.Herndon."/>
    <s v="pass"/>
    <n v="0"/>
    <n v="1"/>
    <n v="0"/>
    <n v="0"/>
    <s v="C.Herndon"/>
    <n v="8"/>
    <n v="8"/>
    <n v="0"/>
    <n v="1"/>
    <n v="0"/>
    <n v="1.6"/>
    <n v="1.74"/>
    <n v="1.74"/>
    <x v="250"/>
  </r>
  <r>
    <x v="1"/>
    <s v="MIN"/>
    <s v="CIN"/>
    <n v="69"/>
    <n v="31"/>
    <s v="(6:21) (Shotgun) 8-K.Cousins pass short middle to 17-K.Osborn to MIN 41 for 10 yards (30-J.Bates)."/>
    <s v="pass"/>
    <n v="0"/>
    <n v="1"/>
    <n v="0"/>
    <n v="0"/>
    <s v="K.Osborn"/>
    <n v="7"/>
    <n v="7"/>
    <n v="0"/>
    <n v="1"/>
    <n v="0"/>
    <n v="1.6"/>
    <n v="1.7225000000000001"/>
    <n v="1.7225000000000001"/>
    <x v="154"/>
  </r>
  <r>
    <x v="1"/>
    <s v="MIN"/>
    <s v="CIN"/>
    <n v="30"/>
    <n v="70"/>
    <s v="(3:15) 8-K.Cousins pass incomplete short left to 89-C.Herndon."/>
    <s v="pass"/>
    <n v="0"/>
    <n v="1"/>
    <n v="0"/>
    <n v="0"/>
    <s v="C.Herndon"/>
    <n v="5"/>
    <n v="5"/>
    <n v="0"/>
    <n v="1"/>
    <n v="0"/>
    <n v="1.6"/>
    <n v="1.6875"/>
    <n v="1.6875"/>
    <x v="250"/>
  </r>
  <r>
    <x v="1"/>
    <s v="MIN"/>
    <s v="CIN"/>
    <n v="24"/>
    <n v="76"/>
    <s v="(2:34) (Shotgun) 8-K.Cousins pass incomplete short middle to 18-J.Jefferson."/>
    <s v="pass"/>
    <n v="0"/>
    <n v="1"/>
    <n v="0"/>
    <n v="0"/>
    <s v="J.Jefferson"/>
    <n v="9"/>
    <n v="9"/>
    <n v="0"/>
    <n v="1"/>
    <n v="0"/>
    <n v="1.8"/>
    <n v="1.7575000000000001"/>
    <n v="1.7855500000000002"/>
    <x v="0"/>
  </r>
  <r>
    <x v="1"/>
    <s v="MIN"/>
    <s v="CIN"/>
    <n v="24"/>
    <n v="76"/>
    <s v="(2:30) (Shotgun) 8-K.Cousins pass short middle to 19-A.Thielen for 24 yards, TOUCHDOWN."/>
    <s v="pass"/>
    <n v="0"/>
    <n v="1"/>
    <n v="0"/>
    <n v="0"/>
    <s v="A.Thielen"/>
    <n v="5"/>
    <n v="5"/>
    <n v="0"/>
    <n v="1"/>
    <n v="0"/>
    <n v="1.8"/>
    <n v="1.6875"/>
    <n v="1.7617500000000001"/>
    <x v="153"/>
  </r>
  <r>
    <x v="1"/>
    <s v="CIN"/>
    <s v="MIN"/>
    <n v="35"/>
    <n v="65"/>
    <s v="(14:21) (Shotgun) 9-J.Burrow pass incomplete short left to 80-M.Thomas (24-M.Alexander)."/>
    <s v="pass"/>
    <n v="0"/>
    <n v="1"/>
    <n v="0"/>
    <n v="0"/>
    <s v="M.Thomas"/>
    <n v="0"/>
    <n v="0"/>
    <n v="0"/>
    <n v="1"/>
    <n v="0"/>
    <n v="1.6"/>
    <n v="1.6"/>
    <n v="1.6"/>
    <x v="249"/>
  </r>
  <r>
    <x v="1"/>
    <s v="MIN"/>
    <s v="CIN"/>
    <n v="60"/>
    <n v="40"/>
    <s v="(13:00) 8-K.Cousins pass short middle to 30-C.Ham to MIN 46 for 6 yards (57-G.Pratt)."/>
    <s v="pass"/>
    <n v="0"/>
    <n v="1"/>
    <n v="0"/>
    <n v="0"/>
    <s v="C.Ham"/>
    <n v="2"/>
    <n v="2"/>
    <n v="0"/>
    <n v="1"/>
    <n v="0"/>
    <n v="1.6"/>
    <n v="1.635"/>
    <n v="1.635"/>
    <x v="251"/>
  </r>
  <r>
    <x v="1"/>
    <s v="MIN"/>
    <s v="CIN"/>
    <n v="52"/>
    <n v="48"/>
    <s v="(11:36) 8-K.Cousins pass incomplete deep left to 18-J.Jefferson (22-C.Awuzie)."/>
    <s v="pass"/>
    <n v="0"/>
    <n v="1"/>
    <n v="0"/>
    <n v="0"/>
    <s v="J.Jefferson"/>
    <n v="23"/>
    <n v="23"/>
    <n v="0"/>
    <n v="1"/>
    <n v="0"/>
    <n v="1.6"/>
    <n v="2.0024999999999999"/>
    <n v="2.0024999999999999"/>
    <x v="0"/>
  </r>
  <r>
    <x v="1"/>
    <s v="MIN"/>
    <s v="CIN"/>
    <n v="52"/>
    <n v="48"/>
    <s v="(11:31) (Shotgun) 8-K.Cousins pass short middle to 33-D.Cook to CIN 43 for 9 yards (24-V.Bell; 22-C.Awuzie)."/>
    <s v="pass"/>
    <n v="0"/>
    <n v="1"/>
    <n v="0"/>
    <n v="0"/>
    <s v="D.Cook"/>
    <n v="1"/>
    <n v="1"/>
    <n v="0"/>
    <n v="1"/>
    <n v="0"/>
    <n v="1.6"/>
    <n v="1.6175000000000002"/>
    <n v="1.6175000000000002"/>
    <x v="11"/>
  </r>
  <r>
    <x v="1"/>
    <s v="MIN"/>
    <s v="CIN"/>
    <n v="43"/>
    <n v="57"/>
    <s v="(10:49) 8-K.Cousins pass short middle to 17-K.Osborn to CIN 35 for 8 yards (50-J.Evans)."/>
    <s v="pass"/>
    <n v="0"/>
    <n v="1"/>
    <n v="0"/>
    <n v="0"/>
    <s v="K.Osborn"/>
    <n v="6"/>
    <n v="6"/>
    <n v="0"/>
    <n v="1"/>
    <n v="0"/>
    <n v="1.6"/>
    <n v="1.7050000000000001"/>
    <n v="1.7050000000000001"/>
    <x v="154"/>
  </r>
  <r>
    <x v="1"/>
    <s v="MIN"/>
    <s v="CIN"/>
    <n v="35"/>
    <n v="65"/>
    <s v="(10:15) (Shotgun) 8-K.Cousins pass short middle to 18-J.Jefferson to CIN 1 for 34 yards (20-E.Apple, 57-G.Pratt). Minnesota challenged the short of the goal line ruling, and the play was Upheld. The ruling on the field stands. (Timeout #2.)"/>
    <s v="pass"/>
    <n v="0"/>
    <n v="1"/>
    <n v="0"/>
    <n v="0"/>
    <s v="J.Jefferson"/>
    <n v="15"/>
    <n v="15"/>
    <n v="0"/>
    <n v="1"/>
    <n v="0"/>
    <n v="1.6"/>
    <n v="1.8625"/>
    <n v="1.8625"/>
    <x v="0"/>
  </r>
  <r>
    <x v="1"/>
    <s v="CIN"/>
    <s v="MIN"/>
    <n v="67"/>
    <n v="33"/>
    <s v="(8:17) 9-J.Burrow pass incomplete deep right to 1-J.Chase."/>
    <s v="pass"/>
    <n v="0"/>
    <n v="1"/>
    <n v="0"/>
    <n v="0"/>
    <s v="J.Chase"/>
    <n v="37"/>
    <n v="37"/>
    <n v="0"/>
    <n v="1"/>
    <n v="0"/>
    <n v="1.6"/>
    <n v="2.2475000000000001"/>
    <n v="2.2475000000000001"/>
    <x v="83"/>
  </r>
  <r>
    <x v="1"/>
    <s v="MIN"/>
    <s v="CIN"/>
    <n v="61"/>
    <n v="39"/>
    <s v="(1:11) (Shotgun) 8-K.Cousins pass incomplete deep left to 17-K.Osborn."/>
    <s v="pass"/>
    <n v="0"/>
    <n v="1"/>
    <n v="0"/>
    <n v="0"/>
    <s v="K.Osborn"/>
    <n v="21"/>
    <n v="21"/>
    <n v="0"/>
    <n v="1"/>
    <n v="0"/>
    <n v="1.6"/>
    <n v="1.9675"/>
    <n v="1.9675"/>
    <x v="154"/>
  </r>
  <r>
    <x v="1"/>
    <s v="MIN"/>
    <s v="CIN"/>
    <n v="61"/>
    <n v="39"/>
    <s v="(1:07) (Shotgun) 8-K.Cousins pass short right to 33-D.Cook pushed ob at MIN 39 for no gain (37-R.Allen)."/>
    <s v="pass"/>
    <n v="0"/>
    <n v="1"/>
    <n v="0"/>
    <n v="0"/>
    <s v="D.Cook"/>
    <n v="-4"/>
    <n v="-4"/>
    <n v="0"/>
    <n v="1"/>
    <n v="0"/>
    <n v="1.6"/>
    <n v="1.53"/>
    <n v="1.53"/>
    <x v="11"/>
  </r>
  <r>
    <x v="1"/>
    <s v="MIN"/>
    <s v="CIN"/>
    <n v="61"/>
    <n v="39"/>
    <s v="(1:01) (Shotgun) 8-K.Cousins pass short right to 17-K.Osborn to MIN 45 for 6 yards (22-C.Awuzie; 37-R.Allen)."/>
    <s v="pass"/>
    <n v="0"/>
    <n v="1"/>
    <n v="0"/>
    <n v="0"/>
    <s v="K.Osborn"/>
    <n v="5"/>
    <n v="5"/>
    <n v="0"/>
    <n v="1"/>
    <n v="0"/>
    <n v="1.6"/>
    <n v="1.6875"/>
    <n v="1.6875"/>
    <x v="154"/>
  </r>
  <r>
    <x v="1"/>
    <s v="MIN"/>
    <s v="CIN"/>
    <n v="55"/>
    <n v="45"/>
    <s v="(:37) (Shotgun) 8-K.Cousins pass short middle to 17-K.Osborn to CIN 49 for 6 yards (21-M.Hilton)."/>
    <s v="pass"/>
    <n v="0"/>
    <n v="1"/>
    <n v="0"/>
    <n v="0"/>
    <s v="K.Osborn"/>
    <n v="6"/>
    <n v="6"/>
    <n v="0"/>
    <n v="1"/>
    <n v="0"/>
    <n v="1.6"/>
    <n v="1.7050000000000001"/>
    <n v="1.7050000000000001"/>
    <x v="154"/>
  </r>
  <r>
    <x v="1"/>
    <s v="MIN"/>
    <s v="CIN"/>
    <n v="49"/>
    <n v="51"/>
    <s v="(:19) (Shotgun) 8-K.Cousins pass short right to 19-A.Thielen to CIN 35 for 14 yards (20-E.Apple)."/>
    <s v="pass"/>
    <n v="0"/>
    <n v="1"/>
    <n v="0"/>
    <n v="0"/>
    <s v="A.Thielen"/>
    <n v="14"/>
    <n v="14"/>
    <n v="0"/>
    <n v="1"/>
    <n v="0"/>
    <n v="1.6"/>
    <n v="1.845"/>
    <n v="1.845"/>
    <x v="153"/>
  </r>
  <r>
    <x v="1"/>
    <s v="CIN"/>
    <s v="MIN"/>
    <n v="65"/>
    <n v="35"/>
    <s v="(8:46) 9-J.Burrow pass short right to 80-M.Thomas to CIN 40 for 5 yards (29-K.Boyd)."/>
    <s v="pass"/>
    <n v="0"/>
    <n v="1"/>
    <n v="0"/>
    <n v="0"/>
    <s v="M.Thomas"/>
    <n v="3"/>
    <n v="3"/>
    <n v="0"/>
    <n v="1"/>
    <n v="0"/>
    <n v="1.6"/>
    <n v="1.6525000000000001"/>
    <n v="1.6525000000000001"/>
    <x v="249"/>
  </r>
  <r>
    <x v="1"/>
    <s v="MIN"/>
    <s v="CIN"/>
    <n v="58"/>
    <n v="42"/>
    <s v="(3:00) 8-K.Cousins pass short right to 30-C.Ham ran ob at MIN 45 for 3 yards."/>
    <s v="pass"/>
    <n v="0"/>
    <n v="1"/>
    <n v="0"/>
    <n v="0"/>
    <s v="C.Ham"/>
    <n v="3"/>
    <n v="3"/>
    <n v="0"/>
    <n v="1"/>
    <n v="0"/>
    <n v="1.6"/>
    <n v="1.6525000000000001"/>
    <n v="1.6525000000000001"/>
    <x v="251"/>
  </r>
  <r>
    <x v="1"/>
    <s v="MIN"/>
    <s v="CIN"/>
    <n v="55"/>
    <n v="45"/>
    <s v="(2:53) (Shotgun) 8-K.Cousins pass short left to 19-A.Thielen to 50 for 5 yards (22-C.Awuzie)."/>
    <s v="pass"/>
    <n v="0"/>
    <n v="1"/>
    <n v="0"/>
    <n v="0"/>
    <s v="A.Thielen"/>
    <n v="5"/>
    <n v="5"/>
    <n v="0"/>
    <n v="1"/>
    <n v="0"/>
    <n v="1.6"/>
    <n v="1.6875"/>
    <n v="1.6875"/>
    <x v="153"/>
  </r>
  <r>
    <x v="1"/>
    <s v="MIN"/>
    <s v="CIN"/>
    <n v="50"/>
    <n v="50"/>
    <s v="(2:18) (Shotgun) 8-K.Cousins pass short middle to 18-J.Jefferson to CIN 38 for 12 yards (22-C.Awuzie)."/>
    <s v="pass"/>
    <n v="0"/>
    <n v="1"/>
    <n v="0"/>
    <n v="0"/>
    <s v="J.Jefferson"/>
    <n v="4"/>
    <n v="4"/>
    <n v="0"/>
    <n v="1"/>
    <n v="0"/>
    <n v="1.6"/>
    <n v="1.6700000000000002"/>
    <n v="1.6700000000000002"/>
    <x v="0"/>
  </r>
  <r>
    <x v="1"/>
    <s v="CIN"/>
    <s v="MIN"/>
    <n v="61"/>
    <n v="39"/>
    <s v="(1:48) 9-J.Burrow pass short left to 1-J.Chase to CIN 45 for 6 yards (99-D.Hunter)."/>
    <s v="pass"/>
    <n v="0"/>
    <n v="1"/>
    <n v="0"/>
    <n v="0"/>
    <s v="J.Chase"/>
    <n v="-1"/>
    <n v="-1"/>
    <n v="0"/>
    <n v="1"/>
    <n v="0"/>
    <n v="1.6"/>
    <n v="1.5825"/>
    <n v="1.5825"/>
    <x v="83"/>
  </r>
  <r>
    <x v="1"/>
    <s v="CIN"/>
    <s v="MIN"/>
    <n v="52"/>
    <n v="48"/>
    <s v="(:39) 9-J.Burrow pass short left to 87-C.Uzomah pushed ob at MIN 20 for 32 yards (23-X.Woods)."/>
    <s v="pass"/>
    <n v="0"/>
    <n v="1"/>
    <n v="0"/>
    <n v="0"/>
    <s v="C.Uzomah"/>
    <n v="15"/>
    <n v="15"/>
    <n v="0"/>
    <n v="1"/>
    <n v="0"/>
    <n v="1.6"/>
    <n v="1.8625"/>
    <n v="1.8625"/>
    <x v="246"/>
  </r>
  <r>
    <x v="1"/>
    <s v="NYJ"/>
    <s v="CAR"/>
    <n v="73"/>
    <n v="27"/>
    <s v="(14:23) (Shotgun) 2-Z.Wilson pass short left to 86-R.Griffin pushed ob at NYJ 34 for 7 yards (43-H.Reddick)."/>
    <s v="pass"/>
    <n v="0"/>
    <n v="1"/>
    <n v="0"/>
    <n v="0"/>
    <s v="R.Griffin"/>
    <n v="1"/>
    <n v="1"/>
    <n v="0"/>
    <n v="1"/>
    <n v="0"/>
    <n v="1.6"/>
    <n v="1.6175000000000002"/>
    <n v="1.6175000000000002"/>
    <x v="252"/>
  </r>
  <r>
    <x v="1"/>
    <s v="CAR"/>
    <s v="NYJ"/>
    <n v="74"/>
    <n v="26"/>
    <s v="(11:24) (Shotgun) 14-S.Darnold pass short right to 22-C.McCaffrey to CAR 37 for 11 yards (29-L.Joyner)."/>
    <s v="pass"/>
    <n v="0"/>
    <n v="1"/>
    <n v="0"/>
    <n v="0"/>
    <s v="C.McCaffrey"/>
    <n v="-4"/>
    <n v="-4"/>
    <n v="0"/>
    <n v="1"/>
    <n v="0"/>
    <n v="1.6"/>
    <n v="1.53"/>
    <n v="1.53"/>
    <x v="85"/>
  </r>
  <r>
    <x v="1"/>
    <s v="CAR"/>
    <s v="NYJ"/>
    <n v="58"/>
    <n v="42"/>
    <s v="(9:15) (Shotgun) 14-S.Darnold pass incomplete deep right to 88-T.Marshall (30-M.Carter II)."/>
    <s v="pass"/>
    <n v="0"/>
    <n v="1"/>
    <n v="0"/>
    <n v="0"/>
    <s v="T.Marshall"/>
    <n v="22"/>
    <n v="22"/>
    <n v="0"/>
    <n v="1"/>
    <n v="0"/>
    <n v="1.6"/>
    <n v="1.9850000000000001"/>
    <n v="1.9850000000000001"/>
    <x v="253"/>
  </r>
  <r>
    <x v="1"/>
    <s v="CAR"/>
    <s v="NYJ"/>
    <n v="50"/>
    <n v="50"/>
    <s v="(7:38) 14-S.Darnold pass short left to 2-Dj.Moore to NYJ 37 for 13 yards (26-B.Echols)."/>
    <s v="pass"/>
    <n v="0"/>
    <n v="1"/>
    <n v="0"/>
    <n v="0"/>
    <s v="Dj.Moore"/>
    <n v="9"/>
    <n v="9"/>
    <n v="0"/>
    <n v="1"/>
    <n v="0"/>
    <n v="1.6"/>
    <n v="1.7575000000000001"/>
    <n v="1.7575000000000001"/>
    <x v="84"/>
  </r>
  <r>
    <x v="1"/>
    <s v="CAR"/>
    <s v="NYJ"/>
    <n v="37"/>
    <n v="63"/>
    <s v="(7:00) (Shotgun) 14-S.Darnold pass short middle to 2-Dj.Moore to NYJ 42 for -5 yards (91-J.Franklin-Myers)."/>
    <s v="pass"/>
    <n v="0"/>
    <n v="1"/>
    <n v="0"/>
    <n v="0"/>
    <s v="Dj.Moore"/>
    <n v="-3"/>
    <n v="-3"/>
    <n v="0"/>
    <n v="1"/>
    <n v="0"/>
    <n v="1.6"/>
    <n v="1.5475000000000001"/>
    <n v="1.5475000000000001"/>
    <x v="84"/>
  </r>
  <r>
    <x v="1"/>
    <s v="CAR"/>
    <s v="NYJ"/>
    <n v="42"/>
    <n v="58"/>
    <s v="(6:20) (Shotgun) 14-S.Darnold pass short left to 88-T.Marshall to NYJ 34 for 8 yards (26-B.Echols)."/>
    <s v="pass"/>
    <n v="0"/>
    <n v="1"/>
    <n v="0"/>
    <n v="0"/>
    <s v="T.Marshall"/>
    <n v="7"/>
    <n v="7"/>
    <n v="0"/>
    <n v="1"/>
    <n v="0"/>
    <n v="1.6"/>
    <n v="1.7225000000000001"/>
    <n v="1.7225000000000001"/>
    <x v="253"/>
  </r>
  <r>
    <x v="1"/>
    <s v="CAR"/>
    <s v="NYJ"/>
    <n v="34"/>
    <n v="66"/>
    <s v="(5:34) (Shotgun) 14-S.Darnold pass short left to 85-D.Arnold to NYJ 33 for 1 yard (20-M.Maye)."/>
    <s v="pass"/>
    <n v="0"/>
    <n v="1"/>
    <n v="0"/>
    <n v="0"/>
    <s v="D.Arnold"/>
    <n v="0"/>
    <n v="0"/>
    <n v="0"/>
    <n v="1"/>
    <n v="0"/>
    <n v="1.6"/>
    <n v="1.6"/>
    <n v="1.6"/>
    <x v="254"/>
  </r>
  <r>
    <x v="1"/>
    <s v="CAR"/>
    <s v="NYJ"/>
    <n v="71"/>
    <n v="29"/>
    <s v="(14:21) (Shotgun) 14-S.Darnold pass deep right to 2-Dj.Moore pushed ob at NYJ 45 for 26 yards (31-S.Redwine) [97-N.Shepherd]."/>
    <s v="pass"/>
    <n v="0"/>
    <n v="1"/>
    <n v="0"/>
    <n v="0"/>
    <s v="Dj.Moore"/>
    <n v="25"/>
    <n v="25"/>
    <n v="0"/>
    <n v="1"/>
    <n v="0"/>
    <n v="1.6"/>
    <n v="2.0375000000000001"/>
    <n v="2.0375000000000001"/>
    <x v="84"/>
  </r>
  <r>
    <x v="1"/>
    <s v="CAR"/>
    <s v="NYJ"/>
    <n v="45"/>
    <n v="55"/>
    <s v="(13:42) 14-S.Darnold pass short left to 22-C.McCaffrey to NYJ 40 for 5 yards (40-J.Guidry; 45-H.Nasirildeen)."/>
    <s v="pass"/>
    <n v="0"/>
    <n v="1"/>
    <n v="0"/>
    <n v="0"/>
    <s v="C.McCaffrey"/>
    <n v="-2"/>
    <n v="-2"/>
    <n v="0"/>
    <n v="1"/>
    <n v="0"/>
    <n v="1.6"/>
    <n v="1.5650000000000002"/>
    <n v="1.5650000000000002"/>
    <x v="85"/>
  </r>
  <r>
    <x v="1"/>
    <s v="CAR"/>
    <s v="NYJ"/>
    <n v="40"/>
    <n v="60"/>
    <s v="(12:58) 14-S.Darnold pass deep left to 2-Dj.Moore ran ob at NYJ 13 for 27 yards."/>
    <s v="pass"/>
    <n v="0"/>
    <n v="1"/>
    <n v="0"/>
    <n v="0"/>
    <s v="Dj.Moore"/>
    <n v="27"/>
    <n v="27"/>
    <n v="0"/>
    <n v="1"/>
    <n v="0"/>
    <n v="1.6"/>
    <n v="2.0725000000000002"/>
    <n v="2.0725000000000002"/>
    <x v="84"/>
  </r>
  <r>
    <x v="1"/>
    <s v="CAR"/>
    <s v="NYJ"/>
    <n v="13"/>
    <n v="87"/>
    <s v="(12:31) 14-S.Darnold pass incomplete short left to 80-I.Thomas."/>
    <s v="pass"/>
    <n v="0"/>
    <n v="1"/>
    <n v="0"/>
    <n v="0"/>
    <s v="I.Thomas"/>
    <n v="13"/>
    <n v="13"/>
    <n v="0"/>
    <n v="1"/>
    <n v="0"/>
    <n v="2.2000000000000002"/>
    <n v="1.8275000000000001"/>
    <n v="2.0733500000000005"/>
    <x v="159"/>
  </r>
  <r>
    <x v="1"/>
    <s v="NYJ"/>
    <s v="CAR"/>
    <n v="49"/>
    <n v="51"/>
    <s v="(9:43) 2-Z.Wilson pass incomplete short middle to 86-R.Griffin [21-J.Chinn]."/>
    <s v="pass"/>
    <n v="0"/>
    <n v="1"/>
    <n v="0"/>
    <n v="0"/>
    <s v="R.Griffin"/>
    <n v="3"/>
    <n v="3"/>
    <n v="0"/>
    <n v="1"/>
    <n v="0"/>
    <n v="1.6"/>
    <n v="1.6525000000000001"/>
    <n v="1.6525000000000001"/>
    <x v="252"/>
  </r>
  <r>
    <x v="1"/>
    <s v="NYJ"/>
    <s v="CAR"/>
    <n v="49"/>
    <n v="51"/>
    <s v="(9:37) (Shotgun) 2-Z.Wilson pass short middle intended for 86-R.Griffin INTERCEPTED by 7-S.Thompson at CAR 39. 7-S.Thompson pushed ob at NYJ 32 for 29 yards (75-A.Vera-Tucker)."/>
    <s v="pass"/>
    <n v="0"/>
    <n v="1"/>
    <n v="0"/>
    <n v="0"/>
    <s v="R.Griffin"/>
    <n v="10"/>
    <n v="10"/>
    <n v="0"/>
    <n v="1"/>
    <n v="0"/>
    <n v="1.6"/>
    <n v="1.7750000000000001"/>
    <n v="1.7750000000000001"/>
    <x v="252"/>
  </r>
  <r>
    <x v="1"/>
    <s v="CAR"/>
    <s v="NYJ"/>
    <n v="32"/>
    <n v="68"/>
    <s v="(9:26) 14-S.Darnold pass short right to 22-C.McCaffrey to NYJ 17 for 15 yards (57-C.Mosley)."/>
    <s v="pass"/>
    <n v="0"/>
    <n v="1"/>
    <n v="0"/>
    <n v="0"/>
    <s v="C.McCaffrey"/>
    <n v="2"/>
    <n v="2"/>
    <n v="0"/>
    <n v="1"/>
    <n v="0"/>
    <n v="1.6"/>
    <n v="1.635"/>
    <n v="1.635"/>
    <x v="85"/>
  </r>
  <r>
    <x v="1"/>
    <s v="CAR"/>
    <s v="NYJ"/>
    <n v="17"/>
    <n v="83"/>
    <s v="(8:44) (Shotgun) 14-S.Darnold pass short right to 22-C.McCaffrey to NYJ 6 for 11 yards (31-S.Redwine; 95-Q.Williams)."/>
    <s v="pass"/>
    <n v="0"/>
    <n v="1"/>
    <n v="0"/>
    <n v="0"/>
    <s v="C.McCaffrey"/>
    <n v="-3"/>
    <n v="-3"/>
    <n v="0"/>
    <n v="1"/>
    <n v="0"/>
    <n v="2"/>
    <n v="1.5475000000000001"/>
    <n v="1.8461500000000002"/>
    <x v="85"/>
  </r>
  <r>
    <x v="1"/>
    <s v="CAR"/>
    <s v="NYJ"/>
    <n v="3"/>
    <n v="97"/>
    <s v="(7:33) (Shotgun) 14-S.Darnold pass incomplete short right to 88-T.Marshall."/>
    <s v="pass"/>
    <n v="0"/>
    <n v="1"/>
    <n v="0"/>
    <n v="0"/>
    <s v="T.Marshall"/>
    <n v="3"/>
    <n v="3"/>
    <n v="0"/>
    <n v="1"/>
    <n v="0"/>
    <n v="3.5"/>
    <n v="1.6525000000000001"/>
    <n v="3.5"/>
    <x v="253"/>
  </r>
  <r>
    <x v="1"/>
    <s v="NYJ"/>
    <s v="CAR"/>
    <n v="65"/>
    <n v="35"/>
    <s v="(6:34) (Shotgun) 2-Z.Wilson pass short left to 32-Mi.Carter to NYJ 49 for 14 yards (7-S.Thompson; 26-D.Jackson)."/>
    <s v="pass"/>
    <n v="0"/>
    <n v="1"/>
    <n v="0"/>
    <n v="0"/>
    <s v="Mi.Carter"/>
    <n v="2"/>
    <n v="2"/>
    <n v="0"/>
    <n v="1"/>
    <n v="0"/>
    <n v="1.6"/>
    <n v="1.635"/>
    <n v="1.635"/>
    <x v="155"/>
  </r>
  <r>
    <x v="1"/>
    <s v="NYJ"/>
    <s v="CAR"/>
    <n v="52"/>
    <n v="48"/>
    <s v="(5:05) (Shotgun) 2-Z.Wilson pass short left to 81-T.Kroft to CAR 42 for 10 yards (7-S.Thompson)."/>
    <s v="pass"/>
    <n v="0"/>
    <n v="1"/>
    <n v="0"/>
    <n v="0"/>
    <s v="T.Kroft"/>
    <n v="6"/>
    <n v="6"/>
    <n v="0"/>
    <n v="1"/>
    <n v="0"/>
    <n v="1.6"/>
    <n v="1.7050000000000001"/>
    <n v="1.7050000000000001"/>
    <x v="20"/>
  </r>
  <r>
    <x v="1"/>
    <s v="NYJ"/>
    <s v="CAR"/>
    <n v="42"/>
    <n v="58"/>
    <s v="(4:23) 2-Z.Wilson pass incomplete short right to 81-T.Kroft (38-M.Hartsfield)."/>
    <s v="pass"/>
    <n v="0"/>
    <n v="1"/>
    <n v="0"/>
    <n v="0"/>
    <s v="T.Kroft"/>
    <n v="0"/>
    <n v="0"/>
    <n v="0"/>
    <n v="1"/>
    <n v="0"/>
    <n v="1.6"/>
    <n v="1.6"/>
    <n v="1.6"/>
    <x v="20"/>
  </r>
  <r>
    <x v="1"/>
    <s v="CAR"/>
    <s v="NYJ"/>
    <n v="57"/>
    <n v="43"/>
    <s v="(4:14) 14-S.Darnold pass deep right to 11-R.Anderson for 57 yards, TOUCHDOWN."/>
    <s v="pass"/>
    <n v="0"/>
    <n v="1"/>
    <n v="0"/>
    <n v="0"/>
    <s v="R.Anderson"/>
    <n v="46"/>
    <n v="46"/>
    <n v="0"/>
    <n v="1"/>
    <n v="0"/>
    <n v="1.6"/>
    <n v="2.4050000000000002"/>
    <n v="2.4050000000000002"/>
    <x v="158"/>
  </r>
  <r>
    <x v="1"/>
    <s v="CAR"/>
    <s v="NYJ"/>
    <n v="61"/>
    <n v="39"/>
    <s v="(2:00) (Shotgun) 14-S.Darnold pass short right to 22-C.McCaffrey to NYJ 47 for 14 yards (26-B.Echols) [94-F.Fatukasi]."/>
    <s v="pass"/>
    <n v="0"/>
    <n v="1"/>
    <n v="0"/>
    <n v="0"/>
    <s v="C.McCaffrey"/>
    <n v="5"/>
    <n v="5"/>
    <n v="0"/>
    <n v="1"/>
    <n v="0"/>
    <n v="1.6"/>
    <n v="1.6875"/>
    <n v="1.6875"/>
    <x v="85"/>
  </r>
  <r>
    <x v="1"/>
    <s v="CAR"/>
    <s v="NYJ"/>
    <n v="47"/>
    <n v="53"/>
    <s v="(1:24) (No Huddle, Shotgun) 14-S.Darnold pass short left to 22-C.McCaffrey ran ob at NYJ 43 for 4 yards (26-B.Echols)."/>
    <s v="pass"/>
    <n v="0"/>
    <n v="1"/>
    <n v="0"/>
    <n v="0"/>
    <s v="C.McCaffrey"/>
    <n v="2"/>
    <n v="2"/>
    <n v="0"/>
    <n v="1"/>
    <n v="0"/>
    <n v="1.6"/>
    <n v="1.635"/>
    <n v="1.635"/>
    <x v="85"/>
  </r>
  <r>
    <x v="1"/>
    <s v="CAR"/>
    <s v="NYJ"/>
    <n v="43"/>
    <n v="57"/>
    <s v="(1:17) (Shotgun) 14-S.Darnold pass short left to 85-D.Arnold pushed ob at NYJ 38 for 5 yards (26-B.Echols)."/>
    <s v="pass"/>
    <n v="0"/>
    <n v="1"/>
    <n v="0"/>
    <n v="0"/>
    <s v="D.Arnold"/>
    <n v="3"/>
    <n v="3"/>
    <n v="0"/>
    <n v="1"/>
    <n v="0"/>
    <n v="1.6"/>
    <n v="1.6525000000000001"/>
    <n v="1.6525000000000001"/>
    <x v="254"/>
  </r>
  <r>
    <x v="1"/>
    <s v="CAR"/>
    <s v="NYJ"/>
    <n v="38"/>
    <n v="62"/>
    <s v="(1:11) (Shotgun) 14-S.Darnold pass short right to 88-T.Marshall to NYJ 27 for 11 yards (33-A.Colbert; 43-D.Phillips)."/>
    <s v="pass"/>
    <n v="0"/>
    <n v="1"/>
    <n v="0"/>
    <n v="0"/>
    <s v="T.Marshall"/>
    <n v="8"/>
    <n v="8"/>
    <n v="0"/>
    <n v="1"/>
    <n v="0"/>
    <n v="1.6"/>
    <n v="1.74"/>
    <n v="1.74"/>
    <x v="253"/>
  </r>
  <r>
    <x v="1"/>
    <s v="CAR"/>
    <s v="NYJ"/>
    <n v="27"/>
    <n v="73"/>
    <s v="(:47) (No Huddle, Shotgun) 14-S.Darnold pass short middle to 22-C.McCaffrey to NYJ 5 for 22 yards (20-M.Maye) [95-Q.Williams]."/>
    <s v="pass"/>
    <n v="0"/>
    <n v="1"/>
    <n v="0"/>
    <n v="0"/>
    <s v="C.McCaffrey"/>
    <n v="4"/>
    <n v="4"/>
    <n v="0"/>
    <n v="1"/>
    <n v="0"/>
    <n v="1.6"/>
    <n v="1.6700000000000002"/>
    <n v="1.6700000000000002"/>
    <x v="85"/>
  </r>
  <r>
    <x v="1"/>
    <s v="NYJ"/>
    <s v="CAR"/>
    <n v="58"/>
    <n v="42"/>
    <s v="(12:44) (Shotgun) 2-Z.Wilson pass incomplete short left to 10-B.Berrios."/>
    <s v="pass"/>
    <n v="0"/>
    <n v="1"/>
    <n v="0"/>
    <n v="0"/>
    <s v="B.Berrios"/>
    <n v="-2"/>
    <n v="-2"/>
    <n v="0"/>
    <n v="1"/>
    <n v="0"/>
    <n v="1.6"/>
    <n v="1.5650000000000002"/>
    <n v="1.5650000000000002"/>
    <x v="21"/>
  </r>
  <r>
    <x v="1"/>
    <s v="NYJ"/>
    <s v="CAR"/>
    <n v="50"/>
    <n v="50"/>
    <s v="(12:37) (Shotgun) 2-Z.Wilson pass short middle to 8-E.Moore pushed ob at NYJ 47 for -3 yards (31-J.Burris)."/>
    <s v="pass"/>
    <n v="0"/>
    <n v="1"/>
    <n v="0"/>
    <n v="0"/>
    <s v="E.Moore"/>
    <n v="-4"/>
    <n v="-4"/>
    <n v="0"/>
    <n v="1"/>
    <n v="0"/>
    <n v="1.6"/>
    <n v="1.53"/>
    <n v="1.53"/>
    <x v="156"/>
  </r>
  <r>
    <x v="1"/>
    <s v="NYJ"/>
    <s v="CAR"/>
    <n v="53"/>
    <n v="47"/>
    <s v="(11:53) (Shotgun) 2-Z.Wilson pass incomplete short left to 86-R.Griffin (95-D.Brown)."/>
    <s v="pass"/>
    <n v="0"/>
    <n v="1"/>
    <n v="0"/>
    <n v="0"/>
    <s v="R.Griffin"/>
    <n v="0"/>
    <n v="0"/>
    <n v="0"/>
    <n v="1"/>
    <n v="0"/>
    <n v="1.6"/>
    <n v="1.6"/>
    <n v="1.6"/>
    <x v="252"/>
  </r>
  <r>
    <x v="1"/>
    <s v="NYJ"/>
    <s v="CAR"/>
    <n v="53"/>
    <n v="47"/>
    <s v="(11:49) (Shotgun) 2-Z.Wilson pass incomplete short left to 10-B.Berrios (53-B.Burns)."/>
    <s v="pass"/>
    <n v="0"/>
    <n v="1"/>
    <n v="0"/>
    <n v="0"/>
    <s v="B.Berrios"/>
    <n v="8"/>
    <n v="8"/>
    <n v="0"/>
    <n v="1"/>
    <n v="0"/>
    <n v="1.6"/>
    <n v="1.74"/>
    <n v="1.74"/>
    <x v="21"/>
  </r>
  <r>
    <x v="1"/>
    <s v="CAR"/>
    <s v="NYJ"/>
    <n v="63"/>
    <n v="37"/>
    <s v="(10:27) 14-S.Darnold pass short left to 30-C.Hubbard to CAR 38 for 1 yard (43-D.Phillips) [91-J.Franklin-Myers]."/>
    <s v="pass"/>
    <n v="0"/>
    <n v="1"/>
    <n v="0"/>
    <n v="0"/>
    <s v="C.Hubbard"/>
    <n v="0"/>
    <n v="0"/>
    <n v="0"/>
    <n v="1"/>
    <n v="0"/>
    <n v="1.6"/>
    <n v="1.6"/>
    <n v="1.6"/>
    <x v="255"/>
  </r>
  <r>
    <x v="1"/>
    <s v="CAR"/>
    <s v="NYJ"/>
    <n v="62"/>
    <n v="38"/>
    <s v="(9:41) (Shotgun) 14-S.Darnold pass incomplete deep right to 11-R.Anderson."/>
    <s v="pass"/>
    <n v="0"/>
    <n v="1"/>
    <n v="0"/>
    <n v="0"/>
    <s v="R.Anderson"/>
    <n v="32"/>
    <n v="32"/>
    <n v="0"/>
    <n v="1"/>
    <n v="0"/>
    <n v="1.6"/>
    <n v="2.16"/>
    <n v="2.16"/>
    <x v="158"/>
  </r>
  <r>
    <x v="1"/>
    <s v="CAR"/>
    <s v="NYJ"/>
    <n v="62"/>
    <n v="38"/>
    <s v="(9:35) (Shotgun) 14-S.Darnold pass incomplete short right to 85-D.Arnold [95-Q.Williams]."/>
    <s v="pass"/>
    <n v="0"/>
    <n v="1"/>
    <n v="0"/>
    <n v="0"/>
    <s v="D.Arnold"/>
    <n v="12"/>
    <n v="12"/>
    <n v="0"/>
    <n v="1"/>
    <n v="0"/>
    <n v="1.6"/>
    <n v="1.81"/>
    <n v="1.81"/>
    <x v="254"/>
  </r>
  <r>
    <x v="1"/>
    <s v="CAR"/>
    <s v="NYJ"/>
    <n v="71"/>
    <n v="29"/>
    <s v="(6:23) (Shotgun) 14-S.Darnold pass incomplete deep left to 2-Dj.Moore [47-B.Huff]."/>
    <s v="pass"/>
    <n v="0"/>
    <n v="1"/>
    <n v="0"/>
    <n v="0"/>
    <s v="Dj.Moore"/>
    <n v="19"/>
    <n v="19"/>
    <n v="0"/>
    <n v="1"/>
    <n v="0"/>
    <n v="1.6"/>
    <n v="1.9325000000000001"/>
    <n v="1.9325000000000001"/>
    <x v="84"/>
  </r>
  <r>
    <x v="1"/>
    <s v="CAR"/>
    <s v="NYJ"/>
    <n v="71"/>
    <n v="29"/>
    <s v="(6:18) (Shotgun) 14-S.Darnold pass incomplete short right to 88-T.Marshall [47-B.Huff]. Penalty on CAR-88-T.Marshall, Offensive Pass Interference, declined."/>
    <s v="pass"/>
    <n v="0"/>
    <n v="1"/>
    <n v="0"/>
    <n v="0"/>
    <s v="T.Marshall"/>
    <n v="14"/>
    <n v="14"/>
    <n v="0"/>
    <n v="1"/>
    <n v="0"/>
    <n v="1.6"/>
    <n v="1.845"/>
    <n v="1.845"/>
    <x v="253"/>
  </r>
  <r>
    <x v="1"/>
    <s v="NYJ"/>
    <s v="CAR"/>
    <n v="69"/>
    <n v="31"/>
    <s v="(5:29) 2-Z.Wilson pass deep left to 84-C.Davis to CAR 49 for 20 yards (26-D.Jackson)."/>
    <s v="pass"/>
    <n v="0"/>
    <n v="1"/>
    <n v="0"/>
    <n v="0"/>
    <s v="C.Davis"/>
    <n v="19"/>
    <n v="19"/>
    <n v="0"/>
    <n v="1"/>
    <n v="0"/>
    <n v="1.6"/>
    <n v="1.9325000000000001"/>
    <n v="1.9325000000000001"/>
    <x v="41"/>
  </r>
  <r>
    <x v="1"/>
    <s v="NYJ"/>
    <s v="CAR"/>
    <n v="49"/>
    <n v="51"/>
    <s v="(4:46) (Shotgun) 2-Z.Wilson pass short left to 86-R.Griffin to CAR 42 for 7 yards (4-J.Carter)."/>
    <s v="pass"/>
    <n v="0"/>
    <n v="1"/>
    <n v="0"/>
    <n v="0"/>
    <s v="R.Griffin"/>
    <n v="4"/>
    <n v="4"/>
    <n v="0"/>
    <n v="1"/>
    <n v="0"/>
    <n v="1.6"/>
    <n v="1.6700000000000002"/>
    <n v="1.6700000000000002"/>
    <x v="252"/>
  </r>
  <r>
    <x v="1"/>
    <s v="NYJ"/>
    <s v="CAR"/>
    <n v="41"/>
    <n v="59"/>
    <s v="(3:36) 2-Z.Wilson pass short right to 86-R.Griffin to CAR 33 for 8 yards (21-J.Chinn)."/>
    <s v="pass"/>
    <n v="0"/>
    <n v="1"/>
    <n v="0"/>
    <n v="0"/>
    <s v="R.Griffin"/>
    <n v="6"/>
    <n v="6"/>
    <n v="0"/>
    <n v="1"/>
    <n v="0"/>
    <n v="1.6"/>
    <n v="1.7050000000000001"/>
    <n v="1.7050000000000001"/>
    <x v="252"/>
  </r>
  <r>
    <x v="1"/>
    <s v="NYJ"/>
    <s v="CAR"/>
    <n v="22"/>
    <n v="78"/>
    <s v="(1:35) (Shotgun) 2-Z.Wilson pass deep right to 84-C.Davis for 22 yards, TOUCHDOWN. NYJ-77-M.Becton was injured during the play. His return is Doubtful."/>
    <s v="pass"/>
    <n v="0"/>
    <n v="1"/>
    <n v="0"/>
    <n v="0"/>
    <s v="C.Davis"/>
    <n v="22"/>
    <n v="22"/>
    <n v="0"/>
    <n v="1"/>
    <n v="0"/>
    <n v="1.8"/>
    <n v="1.9850000000000001"/>
    <n v="1.8629000000000002"/>
    <x v="41"/>
  </r>
  <r>
    <x v="1"/>
    <s v="CAR"/>
    <s v="NYJ"/>
    <n v="59"/>
    <n v="41"/>
    <s v="(15:00) (Shotgun) 14-S.Darnold pass short middle to 2-Dj.Moore to CAR 48 for 7 yards (30-M.Carter II; 43-D.Phillips)."/>
    <s v="pass"/>
    <n v="0"/>
    <n v="1"/>
    <n v="0"/>
    <n v="0"/>
    <s v="Dj.Moore"/>
    <n v="5"/>
    <n v="5"/>
    <n v="0"/>
    <n v="1"/>
    <n v="0"/>
    <n v="1.6"/>
    <n v="1.6875"/>
    <n v="1.6875"/>
    <x v="84"/>
  </r>
  <r>
    <x v="1"/>
    <s v="CAR"/>
    <s v="NYJ"/>
    <n v="26"/>
    <n v="74"/>
    <s v="(11:46) 14-S.Darnold pass short left to 2-Dj.Moore to NYJ 14 for 12 yards (43-D.Phillips; 95-Q.Williams)."/>
    <s v="pass"/>
    <n v="0"/>
    <n v="1"/>
    <n v="0"/>
    <n v="0"/>
    <s v="Dj.Moore"/>
    <n v="0"/>
    <n v="0"/>
    <n v="0"/>
    <n v="1"/>
    <n v="0"/>
    <n v="1.6"/>
    <n v="1.6"/>
    <n v="1.6"/>
    <x v="84"/>
  </r>
  <r>
    <x v="1"/>
    <s v="CAR"/>
    <s v="NYJ"/>
    <n v="13"/>
    <n v="87"/>
    <s v="(9:37) 14-S.Darnold pass short left to 88-T.Marshall to NYJ 6 for 7 yards (20-M.Maye)."/>
    <s v="pass"/>
    <n v="0"/>
    <n v="1"/>
    <n v="0"/>
    <n v="0"/>
    <s v="T.Marshall"/>
    <n v="-2"/>
    <n v="-2"/>
    <n v="0"/>
    <n v="1"/>
    <n v="0"/>
    <n v="2.2000000000000002"/>
    <n v="1.5650000000000002"/>
    <n v="1.9841000000000002"/>
    <x v="253"/>
  </r>
  <r>
    <x v="1"/>
    <s v="NYJ"/>
    <s v="CAR"/>
    <n v="63"/>
    <n v="37"/>
    <s v="(8:05) (Shotgun) 2-Z.Wilson pass incomplete short left to 84-C.Davis."/>
    <s v="pass"/>
    <n v="0"/>
    <n v="1"/>
    <n v="0"/>
    <n v="0"/>
    <s v="C.Davis"/>
    <n v="4"/>
    <n v="4"/>
    <n v="0"/>
    <n v="1"/>
    <n v="0"/>
    <n v="1.6"/>
    <n v="1.6700000000000002"/>
    <n v="1.6700000000000002"/>
    <x v="41"/>
  </r>
  <r>
    <x v="1"/>
    <s v="CAR"/>
    <s v="NYJ"/>
    <n v="39"/>
    <n v="61"/>
    <s v="(6:10) 14-S.Darnold pass short left to 30-C.Hubbard to NYJ 36 for 3 yards (30-M.Carter II; 43-D.Phillips)."/>
    <s v="pass"/>
    <n v="0"/>
    <n v="1"/>
    <n v="0"/>
    <n v="0"/>
    <s v="C.Hubbard"/>
    <n v="0"/>
    <n v="0"/>
    <n v="0"/>
    <n v="1"/>
    <n v="0"/>
    <n v="1.6"/>
    <n v="1.6"/>
    <n v="1.6"/>
    <x v="255"/>
  </r>
  <r>
    <x v="1"/>
    <s v="CAR"/>
    <s v="NYJ"/>
    <n v="36"/>
    <n v="64"/>
    <s v="(5:21) (Shotgun) 14-S.Darnold pass short right to 22-C.McCaffrey to NYJ 38 for -2 yards (40-J.Guidry)."/>
    <s v="pass"/>
    <n v="0"/>
    <n v="1"/>
    <n v="0"/>
    <n v="0"/>
    <s v="C.McCaffrey"/>
    <n v="-4"/>
    <n v="-4"/>
    <n v="0"/>
    <n v="1"/>
    <n v="0"/>
    <n v="1.6"/>
    <n v="1.53"/>
    <n v="1.53"/>
    <x v="85"/>
  </r>
  <r>
    <x v="1"/>
    <s v="NYJ"/>
    <s v="CAR"/>
    <n v="50"/>
    <n v="50"/>
    <s v="(2:59) (No Huddle, Shotgun) 2-Z.Wilson pass deep left to 11-D.Mims pushed ob at CAR 10 for 40 yards (26-D.Jackson) [98-M.Haynes]. CAR-26-D.Jackson was injured during the play."/>
    <s v="pass"/>
    <n v="0"/>
    <n v="1"/>
    <n v="0"/>
    <n v="0"/>
    <s v="D.Mims"/>
    <n v="30"/>
    <n v="30"/>
    <n v="0"/>
    <n v="1"/>
    <n v="0"/>
    <n v="1.6"/>
    <n v="2.125"/>
    <n v="2.125"/>
    <x v="256"/>
  </r>
  <r>
    <x v="1"/>
    <s v="NYJ"/>
    <s v="CAR"/>
    <n v="20"/>
    <n v="80"/>
    <s v="(2:07) (Shotgun) 2-Z.Wilson pass short middle to 84-C.Davis pushed ob at CAR 8 for 12 yards (8-J.Horn)."/>
    <s v="pass"/>
    <n v="0"/>
    <n v="1"/>
    <n v="0"/>
    <n v="0"/>
    <s v="C.Davis"/>
    <n v="5"/>
    <n v="5"/>
    <n v="0"/>
    <n v="1"/>
    <n v="0"/>
    <n v="1.8"/>
    <n v="1.6875"/>
    <n v="1.7617500000000001"/>
    <x v="41"/>
  </r>
  <r>
    <x v="1"/>
    <s v="NYJ"/>
    <s v="CAR"/>
    <n v="8"/>
    <n v="92"/>
    <s v="(2:00) (Shotgun) 2-Z.Wilson pass short right to 84-C.Davis for 8 yards, TOUCHDOWN."/>
    <s v="pass"/>
    <n v="0"/>
    <n v="1"/>
    <n v="0"/>
    <n v="0"/>
    <s v="C.Davis"/>
    <n v="8"/>
    <n v="8"/>
    <n v="0"/>
    <n v="1"/>
    <n v="0"/>
    <n v="2.7"/>
    <n v="1.74"/>
    <n v="2.3736000000000002"/>
    <x v="41"/>
  </r>
  <r>
    <x v="1"/>
    <s v="ATL"/>
    <s v="PHI"/>
    <n v="43"/>
    <n v="57"/>
    <s v="(13:45) (No Huddle) 2-M.Ryan pass short right to 84-C.Patterson to PHI 42 for 1 yard (2-D.Slay; 49-A.Singleton)."/>
    <s v="pass"/>
    <n v="0"/>
    <n v="1"/>
    <n v="0"/>
    <n v="0"/>
    <s v="C.Patterson"/>
    <n v="1"/>
    <n v="1"/>
    <n v="0"/>
    <n v="1"/>
    <n v="0"/>
    <n v="1.6"/>
    <n v="1.6175000000000002"/>
    <n v="1.6175000000000002"/>
    <x v="51"/>
  </r>
  <r>
    <x v="1"/>
    <s v="ATL"/>
    <s v="PHI"/>
    <n v="42"/>
    <n v="58"/>
    <s v="(13:08) (Shotgun) 2-M.Ryan pass short right to 18-C.Ridley pushed ob at PHI 31 for 11 yards (28-A.Harris)."/>
    <s v="pass"/>
    <n v="0"/>
    <n v="1"/>
    <n v="0"/>
    <n v="0"/>
    <s v="C.Ridley"/>
    <n v="7"/>
    <n v="7"/>
    <n v="0"/>
    <n v="1"/>
    <n v="0"/>
    <n v="1.6"/>
    <n v="1.7225000000000001"/>
    <n v="1.7225000000000001"/>
    <x v="49"/>
  </r>
  <r>
    <x v="1"/>
    <s v="ATL"/>
    <s v="PHI"/>
    <n v="31"/>
    <n v="69"/>
    <s v="(12:50) 2-M.Ryan pass incomplete short right to 8-K.Pitts."/>
    <s v="pass"/>
    <n v="0"/>
    <n v="1"/>
    <n v="0"/>
    <n v="0"/>
    <s v="K.Pitts"/>
    <n v="7"/>
    <n v="7"/>
    <n v="0"/>
    <n v="1"/>
    <n v="0"/>
    <n v="1.6"/>
    <n v="1.7225000000000001"/>
    <n v="1.7225000000000001"/>
    <x v="30"/>
  </r>
  <r>
    <x v="1"/>
    <s v="ATL"/>
    <s v="PHI"/>
    <n v="28"/>
    <n v="72"/>
    <s v="(12:08) (Shotgun) 2-M.Ryan pass short middle to 18-C.Ridley to PHI 16 for 12 yards (22-M.Epps) [97-J.Hargrave]."/>
    <s v="pass"/>
    <n v="0"/>
    <n v="1"/>
    <n v="0"/>
    <n v="0"/>
    <s v="C.Ridley"/>
    <n v="12"/>
    <n v="12"/>
    <n v="0"/>
    <n v="1"/>
    <n v="0"/>
    <n v="1.6"/>
    <n v="1.81"/>
    <n v="1.81"/>
    <x v="49"/>
  </r>
  <r>
    <x v="1"/>
    <s v="ATL"/>
    <s v="PHI"/>
    <n v="13"/>
    <n v="87"/>
    <s v="(11:03) 2-M.Ryan pass short left to 81-H.Hurst to PHI 6 for 7 yards (49-A.Singleton)."/>
    <s v="pass"/>
    <n v="0"/>
    <n v="1"/>
    <n v="0"/>
    <n v="0"/>
    <s v="H.Hurst"/>
    <n v="1"/>
    <n v="1"/>
    <n v="0"/>
    <n v="1"/>
    <n v="0"/>
    <n v="2.2000000000000002"/>
    <n v="1.6175000000000002"/>
    <n v="2.0019500000000003"/>
    <x v="88"/>
  </r>
  <r>
    <x v="1"/>
    <s v="ATL"/>
    <s v="PHI"/>
    <n v="3"/>
    <n v="97"/>
    <s v="(10:11) 2-M.Ryan pass incomplete short middle to 14-R.Gage."/>
    <s v="pass"/>
    <n v="0"/>
    <n v="1"/>
    <n v="0"/>
    <n v="0"/>
    <s v="R.Gage"/>
    <n v="3"/>
    <n v="3"/>
    <n v="0"/>
    <n v="1"/>
    <n v="0"/>
    <n v="3.5"/>
    <n v="1.6525000000000001"/>
    <n v="3.5"/>
    <x v="164"/>
  </r>
  <r>
    <x v="1"/>
    <s v="PHI"/>
    <s v="ATL"/>
    <n v="50"/>
    <n v="50"/>
    <s v="(9:40) 1-J.Hurts pass short right to 16-Q.Watkins to ATL 39 for 11 yards (24-A.Terrell)."/>
    <s v="pass"/>
    <n v="0"/>
    <n v="1"/>
    <n v="0"/>
    <n v="0"/>
    <s v="Q.Watkins"/>
    <n v="-3"/>
    <n v="-3"/>
    <n v="0"/>
    <n v="1"/>
    <n v="0"/>
    <n v="1.6"/>
    <n v="1.5475000000000001"/>
    <n v="1.5475000000000001"/>
    <x v="5"/>
  </r>
  <r>
    <x v="1"/>
    <s v="PHI"/>
    <s v="ATL"/>
    <n v="39"/>
    <n v="61"/>
    <s v="(9:22) (Shotgun) 1-J.Hurts pass short right to 16-Q.Watkins to ATL 37 for 2 yards (26-I.Oliver)."/>
    <s v="pass"/>
    <n v="0"/>
    <n v="1"/>
    <n v="0"/>
    <n v="0"/>
    <s v="Q.Watkins"/>
    <n v="0"/>
    <n v="0"/>
    <n v="0"/>
    <n v="1"/>
    <n v="0"/>
    <n v="1.6"/>
    <n v="1.6"/>
    <n v="1.6"/>
    <x v="5"/>
  </r>
  <r>
    <x v="1"/>
    <s v="PHI"/>
    <s v="ATL"/>
    <n v="18"/>
    <n v="82"/>
    <s v="(6:23) (Shotgun) 1-J.Hurts pass deep left to 6-D.Smith for 18 yards, TOUCHDOWN."/>
    <s v="pass"/>
    <n v="0"/>
    <n v="1"/>
    <n v="0"/>
    <n v="0"/>
    <s v="D.Smith"/>
    <n v="18"/>
    <n v="18"/>
    <n v="0"/>
    <n v="1"/>
    <n v="0"/>
    <n v="2"/>
    <n v="1.915"/>
    <n v="1.9711000000000001"/>
    <x v="90"/>
  </r>
  <r>
    <x v="1"/>
    <s v="ATL"/>
    <s v="PHI"/>
    <n v="68"/>
    <n v="32"/>
    <s v="(5:51) 2-M.Ryan pass short right to 40-K.Smith to ATL 35 for 3 yards (50-E.Wilson) [58-G.Avery]."/>
    <s v="pass"/>
    <n v="0"/>
    <n v="1"/>
    <n v="0"/>
    <n v="0"/>
    <s v="K.Smith"/>
    <n v="-2"/>
    <n v="-2"/>
    <n v="0"/>
    <n v="1"/>
    <n v="0"/>
    <n v="1.6"/>
    <n v="1.5650000000000002"/>
    <n v="1.5650000000000002"/>
    <x v="22"/>
  </r>
  <r>
    <x v="1"/>
    <s v="ATL"/>
    <s v="PHI"/>
    <n v="72"/>
    <n v="28"/>
    <s v="(:43) (Shotgun) 2-M.Ryan pass short right to 84-C.Patterson to ATL 40 for 12 yards (2-D.Slay; 29-A.Maddox)."/>
    <s v="pass"/>
    <n v="0"/>
    <n v="1"/>
    <n v="0"/>
    <n v="0"/>
    <s v="C.Patterson"/>
    <n v="4"/>
    <n v="4"/>
    <n v="0"/>
    <n v="1"/>
    <n v="0"/>
    <n v="1.6"/>
    <n v="1.6700000000000002"/>
    <n v="1.6700000000000002"/>
    <x v="51"/>
  </r>
  <r>
    <x v="1"/>
    <s v="ATL"/>
    <s v="PHI"/>
    <n v="54"/>
    <n v="46"/>
    <s v="(4:38) 2-M.Ryan pass short right to 81-H.Hurst pushed ob at PHI 47 for 7 yards (2-D.Slay)."/>
    <s v="pass"/>
    <n v="0"/>
    <n v="1"/>
    <n v="0"/>
    <n v="0"/>
    <s v="H.Hurst"/>
    <n v="-1"/>
    <n v="-1"/>
    <n v="0"/>
    <n v="1"/>
    <n v="0"/>
    <n v="1.6"/>
    <n v="1.5825"/>
    <n v="1.5825"/>
    <x v="88"/>
  </r>
  <r>
    <x v="1"/>
    <s v="ATL"/>
    <s v="PHI"/>
    <n v="32"/>
    <n v="68"/>
    <s v="(2:56) (Shotgun) 2-M.Ryan pass incomplete short left to 8-K.Pitts (29-A.Maddox)."/>
    <s v="pass"/>
    <n v="0"/>
    <n v="1"/>
    <n v="0"/>
    <n v="0"/>
    <s v="K.Pitts"/>
    <n v="4"/>
    <n v="4"/>
    <n v="0"/>
    <n v="1"/>
    <n v="0"/>
    <n v="1.6"/>
    <n v="1.6700000000000002"/>
    <n v="1.6700000000000002"/>
    <x v="30"/>
  </r>
  <r>
    <x v="1"/>
    <s v="ATL"/>
    <s v="PHI"/>
    <n v="24"/>
    <n v="76"/>
    <s v="(2:30) 2-M.Ryan pass short middle to 8-K.Pitts to PHI 23 for 1 yard (50-E.Wilson; 57-T.Edwards)."/>
    <s v="pass"/>
    <n v="0"/>
    <n v="1"/>
    <n v="0"/>
    <n v="0"/>
    <s v="K.Pitts"/>
    <n v="1"/>
    <n v="1"/>
    <n v="0"/>
    <n v="1"/>
    <n v="0"/>
    <n v="1.8"/>
    <n v="1.6175000000000002"/>
    <n v="1.7379500000000001"/>
    <x v="30"/>
  </r>
  <r>
    <x v="1"/>
    <s v="ATL"/>
    <s v="PHI"/>
    <n v="12"/>
    <n v="88"/>
    <s v="(:09) (Shotgun) 2-M.Ryan pass incomplete short right to 8-K.Pitts."/>
    <s v="pass"/>
    <n v="0"/>
    <n v="1"/>
    <n v="0"/>
    <n v="0"/>
    <s v="K.Pitts"/>
    <n v="4"/>
    <n v="4"/>
    <n v="0"/>
    <n v="1"/>
    <n v="0"/>
    <n v="2.2000000000000002"/>
    <n v="1.6700000000000002"/>
    <n v="2.0198"/>
    <x v="30"/>
  </r>
  <r>
    <x v="1"/>
    <s v="ATL"/>
    <s v="PHI"/>
    <n v="3"/>
    <n v="97"/>
    <s v="(10:07) (Shotgun) 2-M.Ryan pass incomplete short left to 28-M.Davis."/>
    <s v="pass"/>
    <n v="0"/>
    <n v="1"/>
    <n v="0"/>
    <n v="0"/>
    <s v="M.Davis"/>
    <n v="1"/>
    <n v="1"/>
    <n v="0"/>
    <n v="1"/>
    <n v="0"/>
    <n v="3.5"/>
    <n v="1.6175000000000002"/>
    <n v="3.5"/>
    <x v="13"/>
  </r>
  <r>
    <x v="1"/>
    <s v="PHI"/>
    <s v="ATL"/>
    <n v="70"/>
    <n v="30"/>
    <s v="(14:11) (Shotgun) 1-J.Hurts pass deep right to 86-Z.Ertz to ATL 42 for 28 yards (24-A.Terrell)."/>
    <s v="pass"/>
    <n v="0"/>
    <n v="1"/>
    <n v="0"/>
    <n v="0"/>
    <s v="Z.Ertz"/>
    <n v="27"/>
    <n v="27"/>
    <n v="0"/>
    <n v="1"/>
    <n v="0"/>
    <n v="1.6"/>
    <n v="2.0725000000000002"/>
    <n v="2.0725000000000002"/>
    <x v="257"/>
  </r>
  <r>
    <x v="1"/>
    <s v="PHI"/>
    <s v="ATL"/>
    <n v="42"/>
    <n v="58"/>
    <s v="(13:45) (No Huddle, Shotgun) 1-J.Hurts pass incomplete short middle to 26-M.Sanders (99-J.Bullard)."/>
    <s v="pass"/>
    <n v="0"/>
    <n v="1"/>
    <n v="0"/>
    <n v="0"/>
    <s v="M.Sanders"/>
    <n v="2"/>
    <n v="2"/>
    <n v="0"/>
    <n v="1"/>
    <n v="0"/>
    <n v="1.6"/>
    <n v="1.635"/>
    <n v="1.635"/>
    <x v="160"/>
  </r>
  <r>
    <x v="1"/>
    <s v="PHI"/>
    <s v="ATL"/>
    <n v="36"/>
    <n v="64"/>
    <s v="(12:59) (Shotgun) 1-J.Hurts pass incomplete short left to 6-D.Smith (22-F.Moreau)."/>
    <s v="pass"/>
    <n v="0"/>
    <n v="1"/>
    <n v="0"/>
    <n v="0"/>
    <s v="D.Smith"/>
    <n v="3"/>
    <n v="3"/>
    <n v="0"/>
    <n v="1"/>
    <n v="0"/>
    <n v="1.6"/>
    <n v="1.6525000000000001"/>
    <n v="1.6525000000000001"/>
    <x v="90"/>
  </r>
  <r>
    <x v="1"/>
    <s v="ATL"/>
    <s v="PHI"/>
    <n v="9"/>
    <n v="91"/>
    <s v="(15:00) (Shotgun) 2-M.Ryan pass incomplete short left to 28-M.Davis."/>
    <s v="pass"/>
    <n v="0"/>
    <n v="1"/>
    <n v="0"/>
    <n v="0"/>
    <s v="M.Davis"/>
    <n v="3"/>
    <n v="3"/>
    <n v="0"/>
    <n v="1"/>
    <n v="0"/>
    <n v="2.5"/>
    <n v="1.6525000000000001"/>
    <n v="2.2118500000000001"/>
    <x v="13"/>
  </r>
  <r>
    <x v="1"/>
    <s v="ATL"/>
    <s v="PHI"/>
    <n v="63"/>
    <n v="37"/>
    <s v="(9:44) (Shotgun) 2-M.Ryan pass short middle to 81-H.Hurst to ATL 46 for 9 yards (49-A.Singleton; 50-E.Wilson)."/>
    <s v="pass"/>
    <n v="0"/>
    <n v="1"/>
    <n v="0"/>
    <n v="0"/>
    <s v="H.Hurst"/>
    <n v="6"/>
    <n v="6"/>
    <n v="0"/>
    <n v="1"/>
    <n v="0"/>
    <n v="1.6"/>
    <n v="1.7050000000000001"/>
    <n v="1.7050000000000001"/>
    <x v="88"/>
  </r>
  <r>
    <x v="1"/>
    <s v="PHI"/>
    <s v="ATL"/>
    <n v="67"/>
    <n v="33"/>
    <s v="(7:39) (Shotgun) 1-J.Hurts pass short right to 6-D.Smith to PHI 37 for 4 yards (45-D.Jones)."/>
    <s v="pass"/>
    <n v="0"/>
    <n v="1"/>
    <n v="0"/>
    <n v="0"/>
    <s v="D.Smith"/>
    <n v="4"/>
    <n v="4"/>
    <n v="0"/>
    <n v="1"/>
    <n v="0"/>
    <n v="1.6"/>
    <n v="1.6700000000000002"/>
    <n v="1.6700000000000002"/>
    <x v="90"/>
  </r>
  <r>
    <x v="1"/>
    <s v="PHI"/>
    <s v="ATL"/>
    <n v="63"/>
    <n v="37"/>
    <s v="(7:17) (Shotgun) 1-J.Hurts pass short right to 6-D.Smith to ATL 44 for 19 yards (54-F.Oluokun)."/>
    <s v="pass"/>
    <n v="0"/>
    <n v="1"/>
    <n v="0"/>
    <n v="0"/>
    <s v="D.Smith"/>
    <n v="12"/>
    <n v="12"/>
    <n v="0"/>
    <n v="1"/>
    <n v="0"/>
    <n v="1.6"/>
    <n v="1.81"/>
    <n v="1.81"/>
    <x v="90"/>
  </r>
  <r>
    <x v="1"/>
    <s v="PHI"/>
    <s v="ATL"/>
    <n v="44"/>
    <n v="56"/>
    <s v="(6:44) (Shotgun) 1-J.Hurts pass short right to 6-D.Smith ran ob at ATL 41 for 3 yards."/>
    <s v="pass"/>
    <n v="0"/>
    <n v="1"/>
    <n v="0"/>
    <n v="0"/>
    <s v="D.Smith"/>
    <n v="2"/>
    <n v="2"/>
    <n v="0"/>
    <n v="1"/>
    <n v="0"/>
    <n v="1.6"/>
    <n v="1.635"/>
    <n v="1.635"/>
    <x v="90"/>
  </r>
  <r>
    <x v="1"/>
    <s v="PHI"/>
    <s v="ATL"/>
    <n v="41"/>
    <n v="59"/>
    <s v="(6:30) (Shotgun) 1-J.Hurts pass short left to 18-J.Reagor to ATL 32 for 9 yards (22-F.Moreau)."/>
    <s v="pass"/>
    <n v="0"/>
    <n v="1"/>
    <n v="0"/>
    <n v="0"/>
    <s v="J.Reagor"/>
    <n v="9"/>
    <n v="9"/>
    <n v="0"/>
    <n v="1"/>
    <n v="0"/>
    <n v="1.6"/>
    <n v="1.7575000000000001"/>
    <n v="1.7575000000000001"/>
    <x v="89"/>
  </r>
  <r>
    <x v="1"/>
    <s v="PHI"/>
    <s v="ATL"/>
    <n v="42"/>
    <n v="58"/>
    <s v="(5:35) (Shotgun) 1-J.Hurts pass short right to 14-K.Gainwell to ATL 45 for -3 yards (24-A.Terrell)."/>
    <s v="pass"/>
    <n v="0"/>
    <n v="1"/>
    <n v="0"/>
    <n v="0"/>
    <s v="K.Gainwell"/>
    <n v="-5"/>
    <n v="-5"/>
    <n v="0"/>
    <n v="1"/>
    <n v="0"/>
    <n v="1.6"/>
    <n v="1.5125000000000002"/>
    <n v="1.5125000000000002"/>
    <x v="184"/>
  </r>
  <r>
    <x v="1"/>
    <s v="PHI"/>
    <s v="ATL"/>
    <n v="50"/>
    <n v="50"/>
    <s v="(4:38) (Shotgun) 1-J.Hurts pass incomplete short right to 6-D.Smith (45-D.Jones)."/>
    <s v="pass"/>
    <n v="0"/>
    <n v="1"/>
    <n v="0"/>
    <n v="0"/>
    <s v="D.Smith"/>
    <n v="-1"/>
    <n v="-1"/>
    <n v="0"/>
    <n v="1"/>
    <n v="0"/>
    <n v="1.6"/>
    <n v="1.5825"/>
    <n v="1.5825"/>
    <x v="90"/>
  </r>
  <r>
    <x v="1"/>
    <s v="PHI"/>
    <s v="ATL"/>
    <n v="50"/>
    <n v="50"/>
    <s v="(4:33) (Shotgun) 1-J.Hurts pass short left to 18-J.Reagor to ATL 49 for 1 yard (22-F.Moreau)."/>
    <s v="pass"/>
    <n v="0"/>
    <n v="1"/>
    <n v="0"/>
    <n v="0"/>
    <s v="J.Reagor"/>
    <n v="0"/>
    <n v="0"/>
    <n v="0"/>
    <n v="1"/>
    <n v="0"/>
    <n v="1.6"/>
    <n v="1.6"/>
    <n v="1.6"/>
    <x v="89"/>
  </r>
  <r>
    <x v="1"/>
    <s v="ATL"/>
    <s v="PHI"/>
    <n v="74"/>
    <n v="26"/>
    <s v="(12:25) 2-M.Ryan pass short right to 28-M.Davis to ATL 35 for 9 yards (94-J.Sweat; 50-E.Wilson) [98-H.Ridgeway]."/>
    <s v="pass"/>
    <n v="0"/>
    <n v="1"/>
    <n v="0"/>
    <n v="0"/>
    <s v="M.Davis"/>
    <n v="-5"/>
    <n v="-5"/>
    <n v="0"/>
    <n v="1"/>
    <n v="0"/>
    <n v="1.6"/>
    <n v="1.5125000000000002"/>
    <n v="1.5125000000000002"/>
    <x v="13"/>
  </r>
  <r>
    <x v="1"/>
    <s v="PHI"/>
    <s v="ATL"/>
    <n v="62"/>
    <n v="38"/>
    <s v="(1:44) (Shotgun) 1-J.Hurts pass short right to 14-K.Gainwell pushed ob at PHI 47 for 9 yards (21-D.Harmon)."/>
    <s v="pass"/>
    <n v="0"/>
    <n v="1"/>
    <n v="0"/>
    <n v="0"/>
    <s v="K.Gainwell"/>
    <n v="1"/>
    <n v="1"/>
    <n v="0"/>
    <n v="1"/>
    <n v="0"/>
    <n v="1.6"/>
    <n v="1.6175000000000002"/>
    <n v="1.6175000000000002"/>
    <x v="184"/>
  </r>
  <r>
    <x v="1"/>
    <s v="PHI"/>
    <s v="ATL"/>
    <n v="53"/>
    <n v="47"/>
    <s v="(1:37) (Shotgun) 1-J.Hurts pass incomplete short right to 14-K.Gainwell."/>
    <s v="pass"/>
    <n v="0"/>
    <n v="1"/>
    <n v="0"/>
    <n v="0"/>
    <s v="K.Gainwell"/>
    <n v="1"/>
    <n v="1"/>
    <n v="0"/>
    <n v="1"/>
    <n v="0"/>
    <n v="1.6"/>
    <n v="1.6175000000000002"/>
    <n v="1.6175000000000002"/>
    <x v="184"/>
  </r>
  <r>
    <x v="1"/>
    <s v="PHI"/>
    <s v="ATL"/>
    <n v="51"/>
    <n v="49"/>
    <s v="(1:08) (Shotgun) 1-J.Hurts pass short right to 86-Z.Ertz pushed ob at ATL 45 for 6 yards (21-D.Harmon)."/>
    <s v="pass"/>
    <n v="0"/>
    <n v="1"/>
    <n v="0"/>
    <n v="0"/>
    <s v="Z.Ertz"/>
    <n v="4"/>
    <n v="4"/>
    <n v="0"/>
    <n v="1"/>
    <n v="0"/>
    <n v="1.6"/>
    <n v="1.6700000000000002"/>
    <n v="1.6700000000000002"/>
    <x v="257"/>
  </r>
  <r>
    <x v="1"/>
    <s v="PHI"/>
    <s v="ATL"/>
    <n v="26"/>
    <n v="74"/>
    <s v="(:39) (Shotgun) 1-J.Hurts pass short right to 18-J.Reagor to ATL 16 for 10 yards (21-D.Harmon)."/>
    <s v="pass"/>
    <n v="0"/>
    <n v="1"/>
    <n v="0"/>
    <n v="0"/>
    <s v="J.Reagor"/>
    <n v="10"/>
    <n v="10"/>
    <n v="0"/>
    <n v="1"/>
    <n v="0"/>
    <n v="1.6"/>
    <n v="1.7750000000000001"/>
    <n v="1.7750000000000001"/>
    <x v="89"/>
  </r>
  <r>
    <x v="1"/>
    <s v="PHI"/>
    <s v="ATL"/>
    <n v="16"/>
    <n v="84"/>
    <s v="(:22) (Shotgun) 1-J.Hurts pass short right to 88-D.Goedert to ATL 4 for 12 yards (23-E.Harris)."/>
    <s v="pass"/>
    <n v="0"/>
    <n v="1"/>
    <n v="0"/>
    <n v="0"/>
    <s v="D.Goedert"/>
    <n v="12"/>
    <n v="12"/>
    <n v="0"/>
    <n v="1"/>
    <n v="0"/>
    <n v="2"/>
    <n v="1.81"/>
    <n v="1.9354"/>
    <x v="87"/>
  </r>
  <r>
    <x v="1"/>
    <s v="PHI"/>
    <s v="ATL"/>
    <n v="9"/>
    <n v="91"/>
    <s v="(:09) (Shotgun) 1-J.Hurts pass short right to 88-D.Goedert for 9 yards, TOUCHDOWN. The Replay Official reviewed the pass completion ruling, and the play was Upheld. The ruling on the field stands."/>
    <s v="pass"/>
    <n v="0"/>
    <n v="1"/>
    <n v="0"/>
    <n v="0"/>
    <s v="D.Goedert"/>
    <n v="9"/>
    <n v="9"/>
    <n v="0"/>
    <n v="1"/>
    <n v="0"/>
    <n v="2.5"/>
    <n v="1.7575000000000001"/>
    <n v="2.2475500000000004"/>
    <x v="87"/>
  </r>
  <r>
    <x v="1"/>
    <s v="PHI"/>
    <s v="ATL"/>
    <n v="69"/>
    <n v="31"/>
    <s v="(11:04) (Shotgun) 1-J.Hurts pass short right to 18-J.Reagor pushed ob at PHI 30 for -1 yards (21-D.Harmon)."/>
    <s v="pass"/>
    <n v="0"/>
    <n v="1"/>
    <n v="0"/>
    <n v="0"/>
    <s v="J.Reagor"/>
    <n v="-8"/>
    <n v="-8"/>
    <n v="0"/>
    <n v="1"/>
    <n v="0"/>
    <n v="1.6"/>
    <n v="1.4600000000000002"/>
    <n v="1.4600000000000002"/>
    <x v="89"/>
  </r>
  <r>
    <x v="1"/>
    <s v="PHI"/>
    <s v="ATL"/>
    <n v="25"/>
    <n v="75"/>
    <s v="(7:41) (Shotgun) 1-J.Hurts pass short right to 26-M.Sanders pushed ob at ATL 20 for 5 yards (45-D.Jones)."/>
    <s v="pass"/>
    <n v="0"/>
    <n v="1"/>
    <n v="0"/>
    <n v="0"/>
    <s v="M.Sanders"/>
    <n v="-4"/>
    <n v="-4"/>
    <n v="0"/>
    <n v="1"/>
    <n v="0"/>
    <n v="1.8"/>
    <n v="1.53"/>
    <n v="1.7082000000000002"/>
    <x v="160"/>
  </r>
  <r>
    <x v="1"/>
    <s v="PHI"/>
    <s v="ATL"/>
    <n v="20"/>
    <n v="80"/>
    <s v="(7:07) (Shotgun) 1-J.Hurts to ATL 25 for -5 yards. FUMBLES, and recovers at ATL 25. 1-J.Hurts pass incomplete short right to 88-D.Goedert."/>
    <s v="pass"/>
    <n v="0"/>
    <n v="1"/>
    <n v="0"/>
    <n v="0"/>
    <s v="D.Goedert"/>
    <n v="10"/>
    <n v="10"/>
    <n v="0"/>
    <n v="1"/>
    <n v="0"/>
    <n v="1.8"/>
    <n v="1.7750000000000001"/>
    <n v="1.7915000000000001"/>
    <x v="87"/>
  </r>
  <r>
    <x v="1"/>
    <s v="PHI"/>
    <s v="ATL"/>
    <n v="50"/>
    <n v="50"/>
    <s v="(4:24) (Shotgun) 1-J.Hurts pass short right to 88-D.Goedert to ATL 42 for 8 yards (96-T.Davison; 55-S.Means)."/>
    <s v="pass"/>
    <n v="0"/>
    <n v="1"/>
    <n v="0"/>
    <n v="0"/>
    <s v="D.Goedert"/>
    <n v="-5"/>
    <n v="-5"/>
    <n v="0"/>
    <n v="1"/>
    <n v="0"/>
    <n v="1.6"/>
    <n v="1.5125000000000002"/>
    <n v="1.5125000000000002"/>
    <x v="87"/>
  </r>
  <r>
    <x v="1"/>
    <s v="PHI"/>
    <s v="ATL"/>
    <n v="33"/>
    <n v="67"/>
    <s v="(1:53) (Shotgun) 1-J.Hurts pass short right to 26-M.Sanders to ATL 8 for 25 yards (32-J.Hawkins). Penalty on ATL-97-G.Jarrett, Defensive Holding, declined."/>
    <s v="pass"/>
    <n v="0"/>
    <n v="1"/>
    <n v="0"/>
    <n v="0"/>
    <s v="M.Sanders"/>
    <n v="-8"/>
    <n v="-8"/>
    <n v="0"/>
    <n v="1"/>
    <n v="0"/>
    <n v="1.6"/>
    <n v="1.4600000000000002"/>
    <n v="1.4600000000000002"/>
    <x v="160"/>
  </r>
  <r>
    <x v="1"/>
    <s v="ATL"/>
    <s v="PHI"/>
    <n v="61"/>
    <n v="39"/>
    <s v="(15:00) (Shotgun) 2-M.Ryan pass incomplete deep left to 8-K.Pitts [55-B.Graham]."/>
    <s v="pass"/>
    <n v="0"/>
    <n v="1"/>
    <n v="0"/>
    <n v="0"/>
    <s v="K.Pitts"/>
    <n v="16"/>
    <n v="16"/>
    <n v="0"/>
    <n v="1"/>
    <n v="0"/>
    <n v="1.6"/>
    <n v="1.8800000000000001"/>
    <n v="1.8800000000000001"/>
    <x v="30"/>
  </r>
  <r>
    <x v="1"/>
    <s v="ATL"/>
    <s v="PHI"/>
    <n v="61"/>
    <n v="39"/>
    <s v="(14:56) (Shotgun) 2-M.Ryan pass incomplete short right to 18-C.Ridley (2-D.Slay)."/>
    <s v="pass"/>
    <n v="0"/>
    <n v="1"/>
    <n v="0"/>
    <n v="0"/>
    <s v="C.Ridley"/>
    <n v="9"/>
    <n v="9"/>
    <n v="0"/>
    <n v="1"/>
    <n v="0"/>
    <n v="1.6"/>
    <n v="1.7575000000000001"/>
    <n v="1.7575000000000001"/>
    <x v="49"/>
  </r>
  <r>
    <x v="1"/>
    <s v="PHI"/>
    <s v="ATL"/>
    <n v="62"/>
    <n v="38"/>
    <s v="(12:47) (Shotgun) 1-J.Hurts pass short left to 26-M.Sanders pushed ob at PHI 47 for 9 yards (91-J.Tuioti-Mariner)."/>
    <s v="pass"/>
    <n v="0"/>
    <n v="1"/>
    <n v="0"/>
    <n v="0"/>
    <s v="M.Sanders"/>
    <n v="0"/>
    <n v="0"/>
    <n v="0"/>
    <n v="1"/>
    <n v="0"/>
    <n v="1.6"/>
    <n v="1.6"/>
    <n v="1.6"/>
    <x v="160"/>
  </r>
  <r>
    <x v="1"/>
    <s v="PHI"/>
    <s v="ATL"/>
    <n v="23"/>
    <n v="77"/>
    <s v="(4:29) (Shotgun) 1-J.Hurts pass short left to 18-J.Reagor for 23 yards, TOUCHDOWN."/>
    <s v="pass"/>
    <n v="0"/>
    <n v="1"/>
    <n v="0"/>
    <n v="0"/>
    <s v="J.Reagor"/>
    <n v="-2"/>
    <n v="-2"/>
    <n v="0"/>
    <n v="1"/>
    <n v="0"/>
    <n v="1.8"/>
    <n v="1.5650000000000002"/>
    <n v="1.7201000000000004"/>
    <x v="89"/>
  </r>
  <r>
    <x v="1"/>
    <s v="ATL"/>
    <s v="PHI"/>
    <n v="56"/>
    <n v="44"/>
    <s v="(4:13) (Shotgun) 2-M.Ryan pass short right to 8-K.Pitts to ATL 49 for 5 yards (29-A.Maddox)."/>
    <s v="pass"/>
    <n v="0"/>
    <n v="1"/>
    <n v="0"/>
    <n v="0"/>
    <s v="K.Pitts"/>
    <n v="5"/>
    <n v="5"/>
    <n v="0"/>
    <n v="1"/>
    <n v="0"/>
    <n v="1.6"/>
    <n v="1.6875"/>
    <n v="1.6875"/>
    <x v="30"/>
  </r>
  <r>
    <x v="1"/>
    <s v="ATL"/>
    <s v="PHI"/>
    <n v="59"/>
    <n v="41"/>
    <s v="(3:24) (No Huddle, Shotgun) 2-M.Ryan pass incomplete short right to 14-R.Gage."/>
    <s v="pass"/>
    <n v="0"/>
    <n v="1"/>
    <n v="0"/>
    <n v="0"/>
    <s v="R.Gage"/>
    <n v="9"/>
    <n v="9"/>
    <n v="0"/>
    <n v="1"/>
    <n v="0"/>
    <n v="1.6"/>
    <n v="1.7575000000000001"/>
    <n v="1.7575000000000001"/>
    <x v="164"/>
  </r>
  <r>
    <x v="1"/>
    <s v="BUF"/>
    <s v="PIT"/>
    <n v="24"/>
    <n v="76"/>
    <s v="(14:47) (Shotgun) 17-J.Allen pass short right to 11-C.Beasley to PIT 17 for 7 yards (21-T.Norwood, 55-D.Bush)."/>
    <s v="pass"/>
    <n v="0"/>
    <n v="1"/>
    <n v="0"/>
    <n v="0"/>
    <s v="C.Beasley"/>
    <n v="2"/>
    <n v="2"/>
    <n v="0"/>
    <n v="1"/>
    <n v="0"/>
    <n v="1.8"/>
    <n v="1.635"/>
    <n v="1.7439000000000002"/>
    <x v="44"/>
  </r>
  <r>
    <x v="1"/>
    <s v="BUF"/>
    <s v="PIT"/>
    <n v="17"/>
    <n v="83"/>
    <s v="(14:14) (No Huddle, Shotgun) 17-J.Allen pass short left to 14-S.Diggs to PIT 19 for -2 yards (20-C.Sutton)."/>
    <s v="pass"/>
    <n v="0"/>
    <n v="1"/>
    <n v="0"/>
    <n v="0"/>
    <s v="S.Diggs"/>
    <n v="-2"/>
    <n v="-2"/>
    <n v="0"/>
    <n v="1"/>
    <n v="0"/>
    <n v="2"/>
    <n v="1.5650000000000002"/>
    <n v="1.8521000000000001"/>
    <x v="42"/>
  </r>
  <r>
    <x v="1"/>
    <s v="BUF"/>
    <s v="PIT"/>
    <n v="19"/>
    <n v="81"/>
    <s v="(13:40) (No Huddle, Shotgun) 17-J.Allen pass incomplete short left to 14-S.Diggs (97-C.Heyward). Pass tipped at line."/>
    <s v="pass"/>
    <n v="0"/>
    <n v="1"/>
    <n v="0"/>
    <n v="0"/>
    <s v="S.Diggs"/>
    <n v="4"/>
    <n v="4"/>
    <n v="0"/>
    <n v="1"/>
    <n v="0"/>
    <n v="2"/>
    <n v="1.6700000000000002"/>
    <n v="1.8878000000000001"/>
    <x v="42"/>
  </r>
  <r>
    <x v="1"/>
    <s v="PIT"/>
    <s v="BUF"/>
    <n v="73"/>
    <n v="27"/>
    <s v="(12:51) (Shotgun) 7-B.Roethlisberger pass short right to 18-D.Johnson to PIT 41 for 14 yards (55-J.Hughes; 23-M.Hyde)."/>
    <s v="pass"/>
    <n v="0"/>
    <n v="1"/>
    <n v="0"/>
    <n v="0"/>
    <s v="D.Johnson"/>
    <n v="-3"/>
    <n v="-3"/>
    <n v="0"/>
    <n v="1"/>
    <n v="0"/>
    <n v="1.6"/>
    <n v="1.5475000000000001"/>
    <n v="1.5475000000000001"/>
    <x v="23"/>
  </r>
  <r>
    <x v="1"/>
    <s v="PIT"/>
    <s v="BUF"/>
    <n v="53"/>
    <n v="47"/>
    <s v="(10:47) (Shotgun) 7-B.Roethlisberger pass incomplete short right to 18-D.Johnson."/>
    <s v="pass"/>
    <n v="0"/>
    <n v="1"/>
    <n v="0"/>
    <n v="0"/>
    <s v="D.Johnson"/>
    <n v="2"/>
    <n v="2"/>
    <n v="0"/>
    <n v="1"/>
    <n v="0"/>
    <n v="1.6"/>
    <n v="1.635"/>
    <n v="1.635"/>
    <x v="23"/>
  </r>
  <r>
    <x v="1"/>
    <s v="BUF"/>
    <s v="PIT"/>
    <n v="67"/>
    <n v="33"/>
    <s v="(7:04) (Shotgun) 17-J.Allen pass incomplete short left to 11-C.Beasley."/>
    <s v="pass"/>
    <n v="0"/>
    <n v="1"/>
    <n v="0"/>
    <n v="0"/>
    <s v="C.Beasley"/>
    <n v="6"/>
    <n v="6"/>
    <n v="0"/>
    <n v="1"/>
    <n v="0"/>
    <n v="1.6"/>
    <n v="1.7050000000000001"/>
    <n v="1.7050000000000001"/>
    <x v="44"/>
  </r>
  <r>
    <x v="1"/>
    <s v="BUF"/>
    <s v="PIT"/>
    <n v="67"/>
    <n v="33"/>
    <s v="(7:00) (Shotgun) 17-J.Allen pass deep left to 1-E.Sanders to BUF 49 for 16 yards (20-C.Sutton)."/>
    <s v="pass"/>
    <n v="0"/>
    <n v="1"/>
    <n v="0"/>
    <n v="0"/>
    <s v="E.Sanders"/>
    <n v="16"/>
    <n v="16"/>
    <n v="0"/>
    <n v="1"/>
    <n v="0"/>
    <n v="1.6"/>
    <n v="1.8800000000000001"/>
    <n v="1.8800000000000001"/>
    <x v="31"/>
  </r>
  <r>
    <x v="1"/>
    <s v="BUF"/>
    <s v="PIT"/>
    <n v="55"/>
    <n v="45"/>
    <s v="(5:28) (Shotgun) 17-J.Allen pass incomplete deep right to 1-E.Sanders."/>
    <s v="pass"/>
    <n v="0"/>
    <n v="1"/>
    <n v="0"/>
    <n v="0"/>
    <s v="E.Sanders"/>
    <n v="45"/>
    <n v="45"/>
    <n v="0"/>
    <n v="1"/>
    <n v="0"/>
    <n v="1.6"/>
    <n v="2.3875000000000002"/>
    <n v="2.3875000000000002"/>
    <x v="31"/>
  </r>
  <r>
    <x v="1"/>
    <s v="BUF"/>
    <s v="PIT"/>
    <n v="55"/>
    <n v="45"/>
    <s v="(5:21) (Shotgun) 17-J.Allen pass incomplete deep left to 11-C.Beasley. Penalty on BUF-76-J.Feliciano, Offensive Holding, declined."/>
    <s v="pass"/>
    <n v="0"/>
    <n v="1"/>
    <n v="0"/>
    <n v="0"/>
    <s v="C.Beasley"/>
    <n v="19"/>
    <n v="19"/>
    <n v="0"/>
    <n v="1"/>
    <n v="0"/>
    <n v="1.6"/>
    <n v="1.9325000000000001"/>
    <n v="1.9325000000000001"/>
    <x v="44"/>
  </r>
  <r>
    <x v="1"/>
    <s v="PIT"/>
    <s v="BUF"/>
    <n v="74"/>
    <n v="26"/>
    <s v="(4:29) (Shotgun) 7-B.Roethlisberger pass incomplete short left to 11-C.Claypool."/>
    <s v="pass"/>
    <n v="0"/>
    <n v="1"/>
    <n v="0"/>
    <n v="0"/>
    <s v="C.Claypool"/>
    <n v="3"/>
    <n v="3"/>
    <n v="0"/>
    <n v="1"/>
    <n v="0"/>
    <n v="1.6"/>
    <n v="1.6525000000000001"/>
    <n v="1.6525000000000001"/>
    <x v="26"/>
  </r>
  <r>
    <x v="1"/>
    <s v="BUF"/>
    <s v="PIT"/>
    <n v="63"/>
    <n v="37"/>
    <s v="(3:50) (Shotgun) 17-J.Allen pass incomplete deep right to 14-S.Diggs."/>
    <s v="pass"/>
    <n v="0"/>
    <n v="1"/>
    <n v="0"/>
    <n v="0"/>
    <s v="S.Diggs"/>
    <n v="23"/>
    <n v="23"/>
    <n v="0"/>
    <n v="1"/>
    <n v="0"/>
    <n v="1.6"/>
    <n v="2.0024999999999999"/>
    <n v="2.0024999999999999"/>
    <x v="42"/>
  </r>
  <r>
    <x v="1"/>
    <s v="BUF"/>
    <s v="PIT"/>
    <n v="54"/>
    <n v="46"/>
    <s v="(2:59) 17-J.Allen pass incomplete deep left to 14-S.Diggs (20-C.Sutton). Flea-flicker, original handoff to D.Singletary before pitch back to J.Allen."/>
    <s v="pass"/>
    <n v="0"/>
    <n v="1"/>
    <n v="0"/>
    <n v="0"/>
    <s v="S.Diggs"/>
    <n v="19"/>
    <n v="19"/>
    <n v="0"/>
    <n v="1"/>
    <n v="0"/>
    <n v="1.6"/>
    <n v="1.9325000000000001"/>
    <n v="1.9325000000000001"/>
    <x v="42"/>
  </r>
  <r>
    <x v="1"/>
    <s v="PIT"/>
    <s v="BUF"/>
    <n v="67"/>
    <n v="33"/>
    <s v="(:46) (Shotgun) 7-B.Roethlisberger pass short right to 13-J.Washington pushed ob at PIT 42 for 9 yards (23-M.Hyde)."/>
    <s v="pass"/>
    <n v="0"/>
    <n v="1"/>
    <n v="0"/>
    <n v="0"/>
    <s v="J.Washington"/>
    <n v="-4"/>
    <n v="-4"/>
    <n v="0"/>
    <n v="1"/>
    <n v="0"/>
    <n v="1.6"/>
    <n v="1.53"/>
    <n v="1.53"/>
    <x v="258"/>
  </r>
  <r>
    <x v="1"/>
    <s v="PIT"/>
    <s v="BUF"/>
    <n v="62"/>
    <n v="38"/>
    <s v="(14:15) (Shotgun) 7-B.Roethlisberger pass incomplete deep right to 11-C.Claypool (39-L.Wallace) [91-E.Oliver]."/>
    <s v="pass"/>
    <n v="0"/>
    <n v="1"/>
    <n v="0"/>
    <n v="0"/>
    <s v="C.Claypool"/>
    <n v="18"/>
    <n v="18"/>
    <n v="0"/>
    <n v="1"/>
    <n v="0"/>
    <n v="1.6"/>
    <n v="1.915"/>
    <n v="1.915"/>
    <x v="26"/>
  </r>
  <r>
    <x v="1"/>
    <s v="BUF"/>
    <s v="PIT"/>
    <n v="63"/>
    <n v="37"/>
    <s v="(13:08) (No Huddle, Shotgun) 17-J.Allen pass short right to 11-C.Beasley to BUF 41 for 4 yards (23-J.Haden, 55-D.Bush)."/>
    <s v="pass"/>
    <n v="0"/>
    <n v="1"/>
    <n v="0"/>
    <n v="0"/>
    <s v="C.Beasley"/>
    <n v="4"/>
    <n v="4"/>
    <n v="0"/>
    <n v="1"/>
    <n v="0"/>
    <n v="1.6"/>
    <n v="1.6700000000000002"/>
    <n v="1.6700000000000002"/>
    <x v="44"/>
  </r>
  <r>
    <x v="1"/>
    <s v="BUF"/>
    <s v="PIT"/>
    <n v="50"/>
    <n v="50"/>
    <s v="(11:57) (Shotgun) 17-J.Allen pass short right to 14-S.Diggs to PIT 43 for 7 yards (23-J.Haden)."/>
    <s v="pass"/>
    <n v="0"/>
    <n v="1"/>
    <n v="0"/>
    <n v="0"/>
    <s v="S.Diggs"/>
    <n v="5"/>
    <n v="5"/>
    <n v="0"/>
    <n v="1"/>
    <n v="0"/>
    <n v="1.6"/>
    <n v="1.6875"/>
    <n v="1.6875"/>
    <x v="42"/>
  </r>
  <r>
    <x v="1"/>
    <s v="BUF"/>
    <s v="PIT"/>
    <n v="43"/>
    <n v="57"/>
    <s v="(11:17) (No Huddle, Shotgun) 17-J.Allen pass incomplete deep middle to 14-S.Diggs."/>
    <s v="pass"/>
    <n v="0"/>
    <n v="1"/>
    <n v="0"/>
    <n v="0"/>
    <s v="S.Diggs"/>
    <n v="43"/>
    <n v="43"/>
    <n v="0"/>
    <n v="1"/>
    <n v="0"/>
    <n v="1.6"/>
    <n v="2.3525"/>
    <n v="2.3525"/>
    <x v="42"/>
  </r>
  <r>
    <x v="1"/>
    <s v="BUF"/>
    <s v="PIT"/>
    <n v="43"/>
    <n v="57"/>
    <s v="(11:10) (Shotgun) 17-J.Allen pass incomplete short left to 11-C.Beasley."/>
    <s v="pass"/>
    <n v="0"/>
    <n v="1"/>
    <n v="0"/>
    <n v="0"/>
    <s v="C.Beasley"/>
    <n v="-1"/>
    <n v="-1"/>
    <n v="0"/>
    <n v="1"/>
    <n v="0"/>
    <n v="1.6"/>
    <n v="1.5825"/>
    <n v="1.5825"/>
    <x v="44"/>
  </r>
  <r>
    <x v="1"/>
    <s v="BUF"/>
    <s v="PIT"/>
    <n v="38"/>
    <n v="62"/>
    <s v="(8:52) (Shotgun) 17-J.Allen pass incomplete short middle to 1-E.Sanders [90-T.Watt]."/>
    <s v="pass"/>
    <n v="0"/>
    <n v="1"/>
    <n v="0"/>
    <n v="0"/>
    <s v="E.Sanders"/>
    <n v="5"/>
    <n v="5"/>
    <n v="0"/>
    <n v="1"/>
    <n v="0"/>
    <n v="1.6"/>
    <n v="1.6875"/>
    <n v="1.6875"/>
    <x v="31"/>
  </r>
  <r>
    <x v="1"/>
    <s v="PIT"/>
    <s v="BUF"/>
    <n v="55"/>
    <n v="45"/>
    <s v="(8:38) (Shotgun) 7-B.Roethlisberger pass short right to 19-J.Smith-Schuster to BUF 45 for 10 yards (21-J.Poyer)."/>
    <s v="pass"/>
    <n v="0"/>
    <n v="1"/>
    <n v="0"/>
    <n v="0"/>
    <s v="J.Smith-Schuster"/>
    <n v="-3"/>
    <n v="-3"/>
    <n v="0"/>
    <n v="1"/>
    <n v="0"/>
    <n v="1.6"/>
    <n v="1.5475000000000001"/>
    <n v="1.5475000000000001"/>
    <x v="12"/>
  </r>
  <r>
    <x v="1"/>
    <s v="PIT"/>
    <s v="BUF"/>
    <n v="55"/>
    <n v="45"/>
    <s v="(6:17) (Shotgun) 7-B.Roethlisberger pass incomplete short middle to 22-N.Harris."/>
    <s v="pass"/>
    <n v="0"/>
    <n v="1"/>
    <n v="0"/>
    <n v="0"/>
    <s v="N.Harris"/>
    <n v="1"/>
    <n v="1"/>
    <n v="0"/>
    <n v="1"/>
    <n v="0"/>
    <n v="1.6"/>
    <n v="1.6175000000000002"/>
    <n v="1.6175000000000002"/>
    <x v="178"/>
  </r>
  <r>
    <x v="1"/>
    <s v="BUF"/>
    <s v="PIT"/>
    <n v="73"/>
    <n v="27"/>
    <s v="(3:42) (No Huddle, Shotgun) 17-J.Allen pass deep middle to 13-G.Davis to PIT 36 for 37 yards (34-Te.Edmunds; 23-J.Haden) [90-T.Watt]. Penalty on PIT, Defensive Too Many Men on Field, declined."/>
    <s v="pass"/>
    <n v="0"/>
    <n v="1"/>
    <n v="0"/>
    <n v="0"/>
    <s v="G.Davis"/>
    <n v="18"/>
    <n v="18"/>
    <n v="0"/>
    <n v="1"/>
    <n v="0"/>
    <n v="1.6"/>
    <n v="1.915"/>
    <n v="1.915"/>
    <x v="259"/>
  </r>
  <r>
    <x v="1"/>
    <s v="BUF"/>
    <s v="PIT"/>
    <n v="28"/>
    <n v="72"/>
    <s v="(2:11) (Shotgun) 17-J.Allen pass short middle to 14-S.Diggs to PIT 18 for 10 yards (20-C.Sutton)."/>
    <s v="pass"/>
    <n v="0"/>
    <n v="1"/>
    <n v="0"/>
    <n v="0"/>
    <s v="S.Diggs"/>
    <n v="7"/>
    <n v="7"/>
    <n v="0"/>
    <n v="1"/>
    <n v="0"/>
    <n v="1.6"/>
    <n v="1.7225000000000001"/>
    <n v="1.7225000000000001"/>
    <x v="42"/>
  </r>
  <r>
    <x v="1"/>
    <s v="BUF"/>
    <s v="PIT"/>
    <n v="17"/>
    <n v="83"/>
    <s v="(1:21) (Shotgun) 17-J.Allen pass short middle to 11-C.Beasley to PIT 9 for 8 yards (34-Te.Edmunds)."/>
    <s v="pass"/>
    <n v="0"/>
    <n v="1"/>
    <n v="0"/>
    <n v="0"/>
    <s v="C.Beasley"/>
    <n v="4"/>
    <n v="4"/>
    <n v="0"/>
    <n v="1"/>
    <n v="0"/>
    <n v="2"/>
    <n v="1.6700000000000002"/>
    <n v="1.8878000000000001"/>
    <x v="44"/>
  </r>
  <r>
    <x v="1"/>
    <s v="BUF"/>
    <s v="PIT"/>
    <n v="3"/>
    <n v="97"/>
    <s v="(:27) (Shotgun) 17-J.Allen pass short right to 13-G.Davis for 3 yards, TOUCHDOWN [90-T.Watt]."/>
    <s v="pass"/>
    <n v="0"/>
    <n v="1"/>
    <n v="0"/>
    <n v="0"/>
    <s v="G.Davis"/>
    <n v="3"/>
    <n v="3"/>
    <n v="0"/>
    <n v="1"/>
    <n v="0"/>
    <n v="3.5"/>
    <n v="1.6525000000000001"/>
    <n v="3.5"/>
    <x v="259"/>
  </r>
  <r>
    <x v="1"/>
    <s v="PIT"/>
    <s v="BUF"/>
    <n v="59"/>
    <n v="41"/>
    <s v="(13:48) (Shotgun) 7-B.Roethlisberger pass short right to 18-D.Johnson to PIT 47 for 6 yards (24-T.Johnson)."/>
    <s v="pass"/>
    <n v="0"/>
    <n v="1"/>
    <n v="0"/>
    <n v="0"/>
    <s v="D.Johnson"/>
    <n v="-3"/>
    <n v="-3"/>
    <n v="0"/>
    <n v="1"/>
    <n v="0"/>
    <n v="1.6"/>
    <n v="1.5475000000000001"/>
    <n v="1.5475000000000001"/>
    <x v="23"/>
  </r>
  <r>
    <x v="1"/>
    <s v="PIT"/>
    <s v="BUF"/>
    <n v="53"/>
    <n v="47"/>
    <s v="(13:09) (Shotgun) 7-B.Roethlisberger pass incomplete short left to 19-J.Smith-Schuster."/>
    <s v="pass"/>
    <n v="0"/>
    <n v="1"/>
    <n v="0"/>
    <n v="0"/>
    <s v="J.Smith-Schuster"/>
    <n v="6"/>
    <n v="6"/>
    <n v="0"/>
    <n v="1"/>
    <n v="0"/>
    <n v="1.6"/>
    <n v="1.7050000000000001"/>
    <n v="1.7050000000000001"/>
    <x v="12"/>
  </r>
  <r>
    <x v="1"/>
    <s v="PIT"/>
    <s v="BUF"/>
    <n v="53"/>
    <n v="47"/>
    <s v="(13:06) (Shotgun) 7-B.Roethlisberger pass deep right to 85-E.Ebron to BUF 34 for 19 yards (23-M.Hyde) [57-A.Epenesa]."/>
    <s v="pass"/>
    <n v="0"/>
    <n v="1"/>
    <n v="0"/>
    <n v="0"/>
    <s v="E.Ebron"/>
    <n v="17"/>
    <n v="17"/>
    <n v="0"/>
    <n v="1"/>
    <n v="0"/>
    <n v="1.6"/>
    <n v="1.8975"/>
    <n v="1.8975"/>
    <x v="260"/>
  </r>
  <r>
    <x v="1"/>
    <s v="PIT"/>
    <s v="BUF"/>
    <n v="34"/>
    <n v="66"/>
    <s v="(12:21) (Shotgun) 7-B.Roethlisberger pass deep right to 11-C.Claypool to BUF 12 for 22 yards (27-T.White)."/>
    <s v="pass"/>
    <n v="0"/>
    <n v="1"/>
    <n v="0"/>
    <n v="0"/>
    <s v="C.Claypool"/>
    <n v="22"/>
    <n v="22"/>
    <n v="0"/>
    <n v="1"/>
    <n v="0"/>
    <n v="1.6"/>
    <n v="1.9850000000000001"/>
    <n v="1.9850000000000001"/>
    <x v="26"/>
  </r>
  <r>
    <x v="1"/>
    <s v="PIT"/>
    <s v="BUF"/>
    <n v="12"/>
    <n v="88"/>
    <s v="(11:53) (No Huddle, Shotgun) 7-B.Roethlisberger pass short left to 18-D.Johnson to BUF 7 for 5 yards (39-L.Wallace)."/>
    <s v="pass"/>
    <n v="0"/>
    <n v="1"/>
    <n v="0"/>
    <n v="0"/>
    <s v="D.Johnson"/>
    <n v="4"/>
    <n v="4"/>
    <n v="0"/>
    <n v="1"/>
    <n v="0"/>
    <n v="2.2000000000000002"/>
    <n v="1.6700000000000002"/>
    <n v="2.0198"/>
    <x v="23"/>
  </r>
  <r>
    <x v="1"/>
    <s v="PIT"/>
    <s v="BUF"/>
    <n v="6"/>
    <n v="94"/>
    <s v="(10:31) (Shotgun) 7-B.Roethlisberger pass incomplete short right to 22-N.Harris [94-V.Butler]."/>
    <s v="pass"/>
    <n v="0"/>
    <n v="1"/>
    <n v="0"/>
    <n v="0"/>
    <s v="N.Harris"/>
    <n v="-1"/>
    <n v="-1"/>
    <n v="0"/>
    <n v="1"/>
    <n v="0"/>
    <n v="2.8"/>
    <n v="1.5825"/>
    <n v="2.38605"/>
    <x v="178"/>
  </r>
  <r>
    <x v="1"/>
    <s v="BUF"/>
    <s v="PIT"/>
    <n v="68"/>
    <n v="32"/>
    <s v="(9:53) (Shotgun) 17-J.Allen pass incomplete short left to 14-S.Diggs."/>
    <s v="pass"/>
    <n v="0"/>
    <n v="1"/>
    <n v="0"/>
    <n v="0"/>
    <s v="S.Diggs"/>
    <n v="14"/>
    <n v="14"/>
    <n v="0"/>
    <n v="1"/>
    <n v="0"/>
    <n v="1.6"/>
    <n v="1.845"/>
    <n v="1.845"/>
    <x v="42"/>
  </r>
  <r>
    <x v="1"/>
    <s v="BUF"/>
    <s v="PIT"/>
    <n v="68"/>
    <n v="32"/>
    <s v="(9:49) (Shotgun) 17-J.Allen pass short left to 14-S.Diggs to BUF 41 for 9 yards (42-J.Pierre)."/>
    <s v="pass"/>
    <n v="0"/>
    <n v="1"/>
    <n v="0"/>
    <n v="0"/>
    <s v="S.Diggs"/>
    <n v="4"/>
    <n v="4"/>
    <n v="0"/>
    <n v="1"/>
    <n v="0"/>
    <n v="1.6"/>
    <n v="1.6700000000000002"/>
    <n v="1.6700000000000002"/>
    <x v="42"/>
  </r>
  <r>
    <x v="1"/>
    <s v="BUF"/>
    <s v="PIT"/>
    <n v="59"/>
    <n v="41"/>
    <s v="(9:14) (No Huddle, Shotgun) 17-J.Allen pass short middle to 1-E.Sanders to 50 for 9 yards (34-Te.Edmunds, 93-J.Schobert)."/>
    <s v="pass"/>
    <n v="0"/>
    <n v="1"/>
    <n v="0"/>
    <n v="0"/>
    <s v="E.Sanders"/>
    <n v="4"/>
    <n v="4"/>
    <n v="0"/>
    <n v="1"/>
    <n v="0"/>
    <n v="1.6"/>
    <n v="1.6700000000000002"/>
    <n v="1.6700000000000002"/>
    <x v="31"/>
  </r>
  <r>
    <x v="1"/>
    <s v="BUF"/>
    <s v="PIT"/>
    <n v="47"/>
    <n v="53"/>
    <s v="(8:07) (No Huddle, Shotgun) 17-J.Allen pass incomplete deep right to 1-E.Sanders."/>
    <s v="pass"/>
    <n v="0"/>
    <n v="1"/>
    <n v="0"/>
    <n v="0"/>
    <s v="E.Sanders"/>
    <n v="27"/>
    <n v="27"/>
    <n v="0"/>
    <n v="1"/>
    <n v="0"/>
    <n v="1.6"/>
    <n v="2.0725000000000002"/>
    <n v="2.0725000000000002"/>
    <x v="31"/>
  </r>
  <r>
    <x v="1"/>
    <s v="BUF"/>
    <s v="PIT"/>
    <n v="37"/>
    <n v="63"/>
    <s v="(6:44) (Shotgun) 17-J.Allen pass incomplete short left to 13-G.Davis."/>
    <s v="pass"/>
    <n v="0"/>
    <n v="1"/>
    <n v="0"/>
    <n v="0"/>
    <s v="G.Davis"/>
    <n v="5"/>
    <n v="5"/>
    <n v="0"/>
    <n v="1"/>
    <n v="0"/>
    <n v="1.6"/>
    <n v="1.6875"/>
    <n v="1.6875"/>
    <x v="259"/>
  </r>
  <r>
    <x v="1"/>
    <s v="BUF"/>
    <s v="PIT"/>
    <n v="35"/>
    <n v="65"/>
    <s v="(6:01) (Shotgun) 17-J.Allen pass incomplete short middle to 11-C.Beasley (39-M.Fitzpatrick)."/>
    <s v="pass"/>
    <n v="0"/>
    <n v="1"/>
    <n v="0"/>
    <n v="0"/>
    <s v="C.Beasley"/>
    <n v="15"/>
    <n v="15"/>
    <n v="0"/>
    <n v="1"/>
    <n v="0"/>
    <n v="1.6"/>
    <n v="1.8625"/>
    <n v="1.8625"/>
    <x v="44"/>
  </r>
  <r>
    <x v="1"/>
    <s v="BUF"/>
    <s v="PIT"/>
    <n v="35"/>
    <n v="65"/>
    <s v="(5:54) (Shotgun) 17-J.Allen pass incomplete deep middle to 13-G.Davis (20-C.Sutton)."/>
    <s v="pass"/>
    <n v="0"/>
    <n v="1"/>
    <n v="0"/>
    <n v="0"/>
    <s v="G.Davis"/>
    <n v="30"/>
    <n v="30"/>
    <n v="0"/>
    <n v="1"/>
    <n v="0"/>
    <n v="1.6"/>
    <n v="2.125"/>
    <n v="2.125"/>
    <x v="259"/>
  </r>
  <r>
    <x v="1"/>
    <s v="PIT"/>
    <s v="BUF"/>
    <n v="64"/>
    <n v="36"/>
    <s v="(5:48) One-yard difference on change of possession. (Shotgun) 7-B.Roethlisberger pass incomplete short left to 19-J.Smith-Schuster (49-Tr.Edmunds). Pass batted at line."/>
    <s v="pass"/>
    <n v="0"/>
    <n v="1"/>
    <n v="0"/>
    <n v="0"/>
    <s v="J.Smith-Schuster"/>
    <n v="0"/>
    <n v="0"/>
    <n v="0"/>
    <n v="1"/>
    <n v="0"/>
    <n v="1.6"/>
    <n v="1.6"/>
    <n v="1.6"/>
    <x v="12"/>
  </r>
  <r>
    <x v="1"/>
    <s v="PIT"/>
    <s v="BUF"/>
    <n v="64"/>
    <n v="36"/>
    <s v="(5:45) (Shotgun) 7-B.Roethlisberger pass short left to 11-C.Claypool to PIT 45 for 9 yards (39-L.Wallace)."/>
    <s v="pass"/>
    <n v="0"/>
    <n v="1"/>
    <n v="0"/>
    <n v="0"/>
    <s v="C.Claypool"/>
    <n v="4"/>
    <n v="4"/>
    <n v="0"/>
    <n v="1"/>
    <n v="0"/>
    <n v="1.6"/>
    <n v="1.6700000000000002"/>
    <n v="1.6700000000000002"/>
    <x v="26"/>
  </r>
  <r>
    <x v="1"/>
    <s v="PIT"/>
    <s v="BUF"/>
    <n v="53"/>
    <n v="47"/>
    <s v="(4:22) (Shotgun) 7-B.Roethlisberger pass incomplete short right to 19-J.Smith-Schuster (58-M.Milano)."/>
    <s v="pass"/>
    <n v="0"/>
    <n v="1"/>
    <n v="0"/>
    <n v="0"/>
    <s v="J.Smith-Schuster"/>
    <n v="5"/>
    <n v="5"/>
    <n v="0"/>
    <n v="1"/>
    <n v="0"/>
    <n v="1.6"/>
    <n v="1.6875"/>
    <n v="1.6875"/>
    <x v="12"/>
  </r>
  <r>
    <x v="1"/>
    <s v="PIT"/>
    <s v="BUF"/>
    <n v="53"/>
    <n v="47"/>
    <s v="(4:15) (Shotgun) 7-B.Roethlisberger pass short middle to 88-P.Freiermuth to BUF 29 for 24 yards (21-J.Poyer, 49-Tr.Edmunds)."/>
    <s v="pass"/>
    <n v="0"/>
    <n v="1"/>
    <n v="0"/>
    <n v="0"/>
    <s v="P.Freiermuth"/>
    <n v="15"/>
    <n v="15"/>
    <n v="0"/>
    <n v="1"/>
    <n v="0"/>
    <n v="1.6"/>
    <n v="1.8625"/>
    <n v="1.8625"/>
    <x v="109"/>
  </r>
  <r>
    <x v="1"/>
    <s v="PIT"/>
    <s v="BUF"/>
    <n v="29"/>
    <n v="71"/>
    <s v="(3:47) (No Huddle, Shotgun) 7-B.Roethlisberger pass incomplete short left to 18-D.Johnson."/>
    <s v="pass"/>
    <n v="0"/>
    <n v="1"/>
    <n v="0"/>
    <n v="0"/>
    <s v="D.Johnson"/>
    <n v="5"/>
    <n v="5"/>
    <n v="0"/>
    <n v="1"/>
    <n v="0"/>
    <n v="1.6"/>
    <n v="1.6875"/>
    <n v="1.6875"/>
    <x v="23"/>
  </r>
  <r>
    <x v="1"/>
    <s v="PIT"/>
    <s v="BUF"/>
    <n v="6"/>
    <n v="94"/>
    <s v="(2:33) (Shotgun) 7-B.Roethlisberger pass incomplete short left to 85-E.Ebron (24-T.Johnson)."/>
    <s v="pass"/>
    <n v="0"/>
    <n v="1"/>
    <n v="0"/>
    <n v="0"/>
    <s v="E.Ebron"/>
    <n v="6"/>
    <n v="6"/>
    <n v="0"/>
    <n v="1"/>
    <n v="0"/>
    <n v="2.8"/>
    <n v="1.7050000000000001"/>
    <n v="2.4276999999999997"/>
    <x v="260"/>
  </r>
  <r>
    <x v="1"/>
    <s v="PIT"/>
    <s v="BUF"/>
    <n v="6"/>
    <n v="94"/>
    <s v="(2:26) (Shotgun) 7-B.Roethlisberger pass short middle to 22-N.Harris to BUF 2 for 4 yards (58-M.Milano)."/>
    <s v="pass"/>
    <n v="0"/>
    <n v="1"/>
    <n v="0"/>
    <n v="0"/>
    <s v="N.Harris"/>
    <n v="3"/>
    <n v="3"/>
    <n v="0"/>
    <n v="1"/>
    <n v="0"/>
    <n v="2.8"/>
    <n v="1.6525000000000001"/>
    <n v="2.40985"/>
    <x v="178"/>
  </r>
  <r>
    <x v="1"/>
    <s v="BUF"/>
    <s v="PIT"/>
    <n v="63"/>
    <n v="37"/>
    <s v="(1:12) (No Huddle, Shotgun) 17-J.Allen pass incomplete short middle to 11-C.Beasley (97-C.Heyward). Pass batted at line."/>
    <s v="pass"/>
    <n v="0"/>
    <n v="1"/>
    <n v="0"/>
    <n v="0"/>
    <s v="C.Beasley"/>
    <n v="4"/>
    <n v="4"/>
    <n v="0"/>
    <n v="1"/>
    <n v="0"/>
    <n v="1.6"/>
    <n v="1.6700000000000002"/>
    <n v="1.6700000000000002"/>
    <x v="44"/>
  </r>
  <r>
    <x v="1"/>
    <s v="BUF"/>
    <s v="PIT"/>
    <n v="50"/>
    <n v="50"/>
    <s v="(15:00) (Shotgun) 17-J.Allen pass short left to 14-S.Diggs pushed ob at PIT 43 for 7 yards (42-J.Pierre)."/>
    <s v="pass"/>
    <n v="0"/>
    <n v="1"/>
    <n v="0"/>
    <n v="0"/>
    <s v="S.Diggs"/>
    <n v="7"/>
    <n v="7"/>
    <n v="0"/>
    <n v="1"/>
    <n v="0"/>
    <n v="1.6"/>
    <n v="1.7225000000000001"/>
    <n v="1.7225000000000001"/>
    <x v="42"/>
  </r>
  <r>
    <x v="1"/>
    <s v="PIT"/>
    <s v="BUF"/>
    <n v="52"/>
    <n v="48"/>
    <s v="(13:42) (Shotgun) 7-B.Roethlisberger pass short right to 81-Z.Gentry to PIT 46 for -2 yards (58-M.Milano)."/>
    <s v="pass"/>
    <n v="0"/>
    <n v="1"/>
    <n v="0"/>
    <n v="0"/>
    <s v="Z.Gentry"/>
    <n v="-2"/>
    <n v="-2"/>
    <n v="0"/>
    <n v="1"/>
    <n v="0"/>
    <n v="1.6"/>
    <n v="1.5650000000000002"/>
    <n v="1.5650000000000002"/>
    <x v="261"/>
  </r>
  <r>
    <x v="1"/>
    <s v="PIT"/>
    <s v="BUF"/>
    <n v="5"/>
    <n v="95"/>
    <s v="(11:24) (Shotgun) 7-B.Roethlisberger pass short left to 18-D.Johnson for 5 yards, TOUCHDOWN."/>
    <s v="pass"/>
    <n v="0"/>
    <n v="1"/>
    <n v="0"/>
    <n v="0"/>
    <s v="D.Johnson"/>
    <n v="5"/>
    <n v="5"/>
    <n v="0"/>
    <n v="1"/>
    <n v="0"/>
    <n v="3.2"/>
    <n v="1.6875"/>
    <n v="3.2"/>
    <x v="23"/>
  </r>
  <r>
    <x v="1"/>
    <s v="BUF"/>
    <s v="PIT"/>
    <n v="71"/>
    <n v="29"/>
    <s v="(10:37) (No Huddle, Shotgun) 17-J.Allen pass incomplete deep left to 1-E.Sanders (42-J.Pierre)."/>
    <s v="pass"/>
    <n v="0"/>
    <n v="1"/>
    <n v="0"/>
    <n v="0"/>
    <s v="E.Sanders"/>
    <n v="25"/>
    <n v="25"/>
    <n v="0"/>
    <n v="1"/>
    <n v="0"/>
    <n v="1.6"/>
    <n v="2.0375000000000001"/>
    <n v="2.0375000000000001"/>
    <x v="31"/>
  </r>
  <r>
    <x v="1"/>
    <s v="BUF"/>
    <s v="PIT"/>
    <n v="74"/>
    <n v="26"/>
    <s v="(9:40) (Shotgun) 17-J.Allen pass short middle to 88-D.Knox to BUF 32 for 6 yards (39-M.Fitzpatrick)."/>
    <s v="pass"/>
    <n v="0"/>
    <n v="1"/>
    <n v="0"/>
    <n v="0"/>
    <s v="D.Knox"/>
    <n v="6"/>
    <n v="6"/>
    <n v="0"/>
    <n v="1"/>
    <n v="0"/>
    <n v="1.6"/>
    <n v="1.7050000000000001"/>
    <n v="1.7050000000000001"/>
    <x v="43"/>
  </r>
  <r>
    <x v="1"/>
    <s v="BUF"/>
    <s v="PIT"/>
    <n v="68"/>
    <n v="32"/>
    <s v="(9:18) (No Huddle, Shotgun) 17-J.Allen pass short right to 14-S.Diggs to BUF 44 for 12 yards (23-J.Haden; 39-M.Fitzpatrick)."/>
    <s v="pass"/>
    <n v="0"/>
    <n v="1"/>
    <n v="0"/>
    <n v="0"/>
    <s v="S.Diggs"/>
    <n v="4"/>
    <n v="4"/>
    <n v="0"/>
    <n v="1"/>
    <n v="0"/>
    <n v="1.6"/>
    <n v="1.6700000000000002"/>
    <n v="1.6700000000000002"/>
    <x v="42"/>
  </r>
  <r>
    <x v="1"/>
    <s v="BUF"/>
    <s v="PIT"/>
    <n v="5"/>
    <n v="95"/>
    <s v="(6:08) (No Huddle, Shotgun) 17-J.Allen pass short right to 26-D.Singletary to PIT 6 for -1 yards (23-J.Haden). FUMBLES (23-J.Haden), ball out of bounds at PIT 7."/>
    <s v="pass"/>
    <n v="0"/>
    <n v="1"/>
    <n v="0"/>
    <n v="0"/>
    <s v="D.Singletary"/>
    <n v="-1"/>
    <n v="-1"/>
    <n v="0"/>
    <n v="1"/>
    <n v="0"/>
    <n v="3.2"/>
    <n v="1.5825"/>
    <n v="3.2"/>
    <x v="99"/>
  </r>
  <r>
    <x v="1"/>
    <s v="PIT"/>
    <s v="BUF"/>
    <n v="67"/>
    <n v="33"/>
    <s v="(4:46) (No Huddle, Shotgun) 7-B.Roethlisberger pass deep right to 19-J.Smith-Schuster to BUF 43 for 24 yards (24-T.Johnson)."/>
    <s v="pass"/>
    <n v="0"/>
    <n v="1"/>
    <n v="0"/>
    <n v="0"/>
    <s v="J.Smith-Schuster"/>
    <n v="17"/>
    <n v="17"/>
    <n v="0"/>
    <n v="1"/>
    <n v="0"/>
    <n v="1.6"/>
    <n v="1.8975"/>
    <n v="1.8975"/>
    <x v="12"/>
  </r>
  <r>
    <x v="1"/>
    <s v="PIT"/>
    <s v="BUF"/>
    <n v="41"/>
    <n v="59"/>
    <s v="(3:12) (Shotgun) 7-B.Roethlisberger pass incomplete short left to 18-D.Johnson."/>
    <s v="pass"/>
    <n v="0"/>
    <n v="1"/>
    <n v="0"/>
    <n v="0"/>
    <s v="D.Johnson"/>
    <n v="4"/>
    <n v="4"/>
    <n v="0"/>
    <n v="1"/>
    <n v="0"/>
    <n v="1.6"/>
    <n v="1.6700000000000002"/>
    <n v="1.6700000000000002"/>
    <x v="23"/>
  </r>
  <r>
    <x v="1"/>
    <s v="PIT"/>
    <s v="BUF"/>
    <n v="41"/>
    <n v="59"/>
    <s v="(3:08) (Shotgun) 7-B.Roethlisberger pass short right to 11-C.Claypool to BUF 27 for 14 yards (24-T.Johnson)."/>
    <s v="pass"/>
    <n v="0"/>
    <n v="1"/>
    <n v="0"/>
    <n v="0"/>
    <s v="C.Claypool"/>
    <n v="14"/>
    <n v="14"/>
    <n v="0"/>
    <n v="1"/>
    <n v="0"/>
    <n v="1.6"/>
    <n v="1.845"/>
    <n v="1.845"/>
    <x v="26"/>
  </r>
  <r>
    <x v="1"/>
    <s v="PIT"/>
    <s v="BUF"/>
    <n v="28"/>
    <n v="72"/>
    <s v="(2:56) (Shotgun) 7-B.Roethlisberger pass incomplete deep right to 18-D.Johnson [99-H.Phillips]."/>
    <s v="pass"/>
    <n v="0"/>
    <n v="1"/>
    <n v="0"/>
    <n v="0"/>
    <s v="D.Johnson"/>
    <n v="17"/>
    <n v="17"/>
    <n v="0"/>
    <n v="1"/>
    <n v="0"/>
    <n v="1.6"/>
    <n v="1.8975"/>
    <n v="1.8975"/>
    <x v="23"/>
  </r>
  <r>
    <x v="1"/>
    <s v="PIT"/>
    <s v="BUF"/>
    <n v="28"/>
    <n v="72"/>
    <s v="(2:52) (Shotgun) 7-B.Roethlisberger pass short left to 13-J.Washington to BUF 27 for 1 yard (24-T.Johnson)."/>
    <s v="pass"/>
    <n v="0"/>
    <n v="1"/>
    <n v="0"/>
    <n v="0"/>
    <s v="J.Washington"/>
    <n v="-1"/>
    <n v="-1"/>
    <n v="0"/>
    <n v="1"/>
    <n v="0"/>
    <n v="1.6"/>
    <n v="1.5825"/>
    <n v="1.5825"/>
    <x v="258"/>
  </r>
  <r>
    <x v="1"/>
    <s v="BUF"/>
    <s v="PIT"/>
    <n v="64"/>
    <n v="36"/>
    <s v="(2:36) (Shotgun) 17-J.Allen pass incomplete short right to 13-G.Davis."/>
    <s v="pass"/>
    <n v="0"/>
    <n v="1"/>
    <n v="0"/>
    <n v="0"/>
    <s v="G.Davis"/>
    <n v="10"/>
    <n v="10"/>
    <n v="0"/>
    <n v="1"/>
    <n v="0"/>
    <n v="1.6"/>
    <n v="1.7750000000000001"/>
    <n v="1.7750000000000001"/>
    <x v="259"/>
  </r>
  <r>
    <x v="1"/>
    <s v="BUF"/>
    <s v="PIT"/>
    <n v="64"/>
    <n v="36"/>
    <s v="(2:32) (Shotgun) 17-J.Allen pass incomplete short right to 26-D.Singletary [94-T.Alualu]."/>
    <s v="pass"/>
    <n v="0"/>
    <n v="1"/>
    <n v="0"/>
    <n v="0"/>
    <s v="D.Singletary"/>
    <n v="-1"/>
    <n v="-1"/>
    <n v="0"/>
    <n v="1"/>
    <n v="0"/>
    <n v="1.6"/>
    <n v="1.5825"/>
    <n v="1.5825"/>
    <x v="99"/>
  </r>
  <r>
    <x v="1"/>
    <s v="BUF"/>
    <s v="PIT"/>
    <n v="64"/>
    <n v="36"/>
    <s v="(2:26) (Shotgun) 17-J.Allen pass incomplete short middle to 26-D.Singletary (8-M.Ingram) [8-M.Ingram]."/>
    <s v="pass"/>
    <n v="0"/>
    <n v="1"/>
    <n v="0"/>
    <n v="0"/>
    <s v="D.Singletary"/>
    <n v="4"/>
    <n v="4"/>
    <n v="0"/>
    <n v="1"/>
    <n v="0"/>
    <n v="1.6"/>
    <n v="1.6700000000000002"/>
    <n v="1.6700000000000002"/>
    <x v="99"/>
  </r>
  <r>
    <x v="1"/>
    <s v="BUF"/>
    <s v="PIT"/>
    <n v="64"/>
    <n v="36"/>
    <s v="(2:19) (Shotgun) 17-J.Allen pass short left to 1-E.Sanders to 50 for 14 yards (42-J.Pierre)."/>
    <s v="pass"/>
    <n v="0"/>
    <n v="1"/>
    <n v="0"/>
    <n v="0"/>
    <s v="E.Sanders"/>
    <n v="14"/>
    <n v="14"/>
    <n v="0"/>
    <n v="1"/>
    <n v="0"/>
    <n v="1.6"/>
    <n v="1.845"/>
    <n v="1.845"/>
    <x v="31"/>
  </r>
  <r>
    <x v="1"/>
    <s v="BUF"/>
    <s v="PIT"/>
    <n v="50"/>
    <n v="50"/>
    <s v="(2:00) (Shotgun) 17-J.Allen pass short right to 88-D.Knox pushed ob at PIT 37 for 13 yards (21-T.Norwood)."/>
    <s v="pass"/>
    <n v="0"/>
    <n v="1"/>
    <n v="0"/>
    <n v="0"/>
    <s v="D.Knox"/>
    <n v="3"/>
    <n v="3"/>
    <n v="0"/>
    <n v="1"/>
    <n v="0"/>
    <n v="1.6"/>
    <n v="1.6525000000000001"/>
    <n v="1.6525000000000001"/>
    <x v="43"/>
  </r>
  <r>
    <x v="1"/>
    <s v="BUF"/>
    <s v="PIT"/>
    <n v="47"/>
    <n v="53"/>
    <s v="(1:47) 17-J.Allen pass short middle to 11-C.Beasley to PIT 37 for 10 yards (21-T.Norwood, 39-M.Fitzpatrick)."/>
    <s v="pass"/>
    <n v="0"/>
    <n v="1"/>
    <n v="0"/>
    <n v="0"/>
    <s v="C.Beasley"/>
    <n v="7"/>
    <n v="7"/>
    <n v="0"/>
    <n v="1"/>
    <n v="0"/>
    <n v="1.6"/>
    <n v="1.7225000000000001"/>
    <n v="1.7225000000000001"/>
    <x v="44"/>
  </r>
  <r>
    <x v="1"/>
    <s v="BUF"/>
    <s v="PIT"/>
    <n v="37"/>
    <n v="63"/>
    <s v="(1:27) (No Huddle, Shotgun) 17-J.Allen pass short left to 14-S.Diggs pushed ob at PIT 24 for 13 yards (42-J.Pierre)."/>
    <s v="pass"/>
    <n v="0"/>
    <n v="1"/>
    <n v="0"/>
    <n v="0"/>
    <s v="S.Diggs"/>
    <n v="13"/>
    <n v="13"/>
    <n v="0"/>
    <n v="1"/>
    <n v="0"/>
    <n v="1.6"/>
    <n v="1.8275000000000001"/>
    <n v="1.8275000000000001"/>
    <x v="42"/>
  </r>
  <r>
    <x v="1"/>
    <s v="BUF"/>
    <s v="PIT"/>
    <n v="24"/>
    <n v="76"/>
    <s v="(1:20) (Shotgun) 17-J.Allen pass short left to 26-D.Singletary to PIT 19 for 5 yards (55-D.Bush). FUMBLES (55-D.Bush), ball out of bounds at PIT 19."/>
    <s v="pass"/>
    <n v="0"/>
    <n v="1"/>
    <n v="0"/>
    <n v="0"/>
    <s v="D.Singletary"/>
    <n v="0"/>
    <n v="0"/>
    <n v="0"/>
    <n v="1"/>
    <n v="0"/>
    <n v="1.8"/>
    <n v="1.6"/>
    <n v="1.7320000000000002"/>
    <x v="99"/>
  </r>
  <r>
    <x v="1"/>
    <s v="IND"/>
    <s v="SEA"/>
    <n v="74"/>
    <n v="26"/>
    <s v="(14:23) (Shotgun) 2-C.Wentz pass incomplete short middle to 84-J.Doyle (54-B.Wagner)."/>
    <s v="pass"/>
    <n v="0"/>
    <n v="1"/>
    <n v="0"/>
    <n v="0"/>
    <s v="J.Doyle"/>
    <n v="4"/>
    <n v="4"/>
    <n v="0"/>
    <n v="1"/>
    <n v="0"/>
    <n v="1.6"/>
    <n v="1.6700000000000002"/>
    <n v="1.6700000000000002"/>
    <x v="162"/>
  </r>
  <r>
    <x v="1"/>
    <s v="IND"/>
    <s v="SEA"/>
    <n v="69"/>
    <n v="31"/>
    <s v="(13:52) (Shotgun) 2-C.Wentz pass short middle to 17-M.Strachan to IND 41 for 10 yards (21-T.Flowers) [10-B.Mayowa]."/>
    <s v="pass"/>
    <n v="0"/>
    <n v="1"/>
    <n v="0"/>
    <n v="0"/>
    <s v="M.Strachan"/>
    <n v="10"/>
    <n v="10"/>
    <n v="0"/>
    <n v="1"/>
    <n v="0"/>
    <n v="1.6"/>
    <n v="1.7750000000000001"/>
    <n v="1.7750000000000001"/>
    <x v="47"/>
  </r>
  <r>
    <x v="1"/>
    <s v="IND"/>
    <s v="SEA"/>
    <n v="59"/>
    <n v="41"/>
    <s v="(13:10) 2-C.Wentz pass short left to 14-Z.Pascal pushed ob at IND 47 for 6 yards (56-J.Brooks)."/>
    <s v="pass"/>
    <n v="0"/>
    <n v="1"/>
    <n v="0"/>
    <n v="0"/>
    <s v="Z.Pascal"/>
    <n v="-2"/>
    <n v="-2"/>
    <n v="0"/>
    <n v="1"/>
    <n v="0"/>
    <n v="1.6"/>
    <n v="1.5650000000000002"/>
    <n v="1.5650000000000002"/>
    <x v="46"/>
  </r>
  <r>
    <x v="1"/>
    <s v="IND"/>
    <s v="SEA"/>
    <n v="36"/>
    <n v="64"/>
    <s v="(10:25) (Shotgun) 2-C.Wentz pass short right to 21-N.Hines to SEA 26 for 10 yards (56-J.Brooks; 2-D.Reed)."/>
    <s v="pass"/>
    <n v="0"/>
    <n v="1"/>
    <n v="0"/>
    <n v="0"/>
    <s v="N.Hines"/>
    <n v="5"/>
    <n v="5"/>
    <n v="0"/>
    <n v="1"/>
    <n v="0"/>
    <n v="1.6"/>
    <n v="1.6875"/>
    <n v="1.6875"/>
    <x v="91"/>
  </r>
  <r>
    <x v="1"/>
    <s v="IND"/>
    <s v="SEA"/>
    <n v="10"/>
    <n v="90"/>
    <s v="(6:31) (Shotgun) 2-C.Wentz pass short left to 28-J.Taylor to SEA 3 for 7 yards (51-K.Hyder)."/>
    <s v="pass"/>
    <n v="0"/>
    <n v="1"/>
    <n v="0"/>
    <n v="0"/>
    <s v="J.Taylor"/>
    <n v="-5"/>
    <n v="-5"/>
    <n v="0"/>
    <n v="1"/>
    <n v="0"/>
    <n v="2.2000000000000002"/>
    <n v="1.5125000000000002"/>
    <n v="1.9662500000000003"/>
    <x v="45"/>
  </r>
  <r>
    <x v="1"/>
    <s v="SEA"/>
    <s v="IND"/>
    <n v="23"/>
    <n v="77"/>
    <s v="(1:31) (Shotgun) 3-R.Wilson pass deep middle to 16-T.Lockett for 23 yards, TOUCHDOWN."/>
    <s v="pass"/>
    <n v="0"/>
    <n v="1"/>
    <n v="0"/>
    <n v="0"/>
    <s v="T.Lockett"/>
    <n v="23"/>
    <n v="23"/>
    <n v="0"/>
    <n v="1"/>
    <n v="0"/>
    <n v="1.8"/>
    <n v="2.0024999999999999"/>
    <n v="1.8688500000000001"/>
    <x v="64"/>
  </r>
  <r>
    <x v="1"/>
    <s v="SEA"/>
    <s v="IND"/>
    <n v="61"/>
    <n v="39"/>
    <s v="(14:50) 3-R.Wilson pass short right to 81-G.Everett to 50 for 11 yards (90-G.Stewart)."/>
    <s v="pass"/>
    <n v="0"/>
    <n v="1"/>
    <n v="0"/>
    <n v="0"/>
    <s v="G.Everett"/>
    <n v="-4"/>
    <n v="-4"/>
    <n v="0"/>
    <n v="1"/>
    <n v="0"/>
    <n v="1.6"/>
    <n v="1.53"/>
    <n v="1.53"/>
    <x v="262"/>
  </r>
  <r>
    <x v="1"/>
    <s v="SEA"/>
    <s v="IND"/>
    <n v="45"/>
    <n v="55"/>
    <s v="(13:48) (No Huddle, Shotgun) 3-R.Wilson pass short left to 89-W.Dissly pushed ob at IND 39 for 6 yards (38-T.Carrie)."/>
    <s v="pass"/>
    <n v="0"/>
    <n v="1"/>
    <n v="0"/>
    <n v="0"/>
    <s v="W.Dissly"/>
    <n v="3"/>
    <n v="3"/>
    <n v="0"/>
    <n v="1"/>
    <n v="0"/>
    <n v="1.6"/>
    <n v="1.6525000000000001"/>
    <n v="1.6525000000000001"/>
    <x v="263"/>
  </r>
  <r>
    <x v="1"/>
    <s v="SEA"/>
    <s v="IND"/>
    <n v="35"/>
    <n v="65"/>
    <s v="(12:51) 3-R.Wilson pass deep right to 89-W.Dissly to IND 13 for 22 yards (23-K.Moore)."/>
    <s v="pass"/>
    <n v="0"/>
    <n v="1"/>
    <n v="0"/>
    <n v="0"/>
    <s v="W.Dissly"/>
    <n v="16"/>
    <n v="16"/>
    <n v="0"/>
    <n v="1"/>
    <n v="0"/>
    <n v="1.6"/>
    <n v="1.8800000000000001"/>
    <n v="1.8800000000000001"/>
    <x v="263"/>
  </r>
  <r>
    <x v="1"/>
    <s v="SEA"/>
    <s v="IND"/>
    <n v="9"/>
    <n v="91"/>
    <s v="(11:27) (Shotgun) 3-R.Wilson pass short middle to 81-G.Everett for 9 yards, TOUCHDOWN [90-G.Stewart]. PENALTY on SEA-14-D.Metcalf, Taunting, 15 yards, enforced between downs."/>
    <s v="pass"/>
    <n v="0"/>
    <n v="1"/>
    <n v="0"/>
    <n v="0"/>
    <s v="G.Everett"/>
    <n v="4"/>
    <n v="4"/>
    <n v="0"/>
    <n v="1"/>
    <n v="0"/>
    <n v="2.5"/>
    <n v="1.6700000000000002"/>
    <n v="2.2178000000000004"/>
    <x v="262"/>
  </r>
  <r>
    <x v="1"/>
    <s v="IND"/>
    <s v="SEA"/>
    <n v="68"/>
    <n v="32"/>
    <s v="(11:16) 2-C.Wentz pass deep right to 1-P.Campbell to SEA 44 for 24 yards (6-Q.Diggs)."/>
    <s v="pass"/>
    <n v="0"/>
    <n v="1"/>
    <n v="0"/>
    <n v="0"/>
    <s v="P.Campbell"/>
    <n v="22"/>
    <n v="22"/>
    <n v="0"/>
    <n v="1"/>
    <n v="0"/>
    <n v="1.6"/>
    <n v="1.9850000000000001"/>
    <n v="1.9850000000000001"/>
    <x v="92"/>
  </r>
  <r>
    <x v="1"/>
    <s v="IND"/>
    <s v="SEA"/>
    <n v="44"/>
    <n v="56"/>
    <s v="(10:30) (Shotgun) 2-C.Wentz pass short right to 21-N.Hines to SEA 38 for 6 yards (2-D.Reed)."/>
    <s v="pass"/>
    <n v="0"/>
    <n v="1"/>
    <n v="0"/>
    <n v="0"/>
    <s v="N.Hines"/>
    <n v="5"/>
    <n v="5"/>
    <n v="0"/>
    <n v="1"/>
    <n v="0"/>
    <n v="1.6"/>
    <n v="1.6875"/>
    <n v="1.6875"/>
    <x v="91"/>
  </r>
  <r>
    <x v="1"/>
    <s v="IND"/>
    <s v="SEA"/>
    <n v="34"/>
    <n v="66"/>
    <s v="(8:41) 2-C.Wentz pass short middle to 28-J.Taylor to SEA 24 for 10 yards (57-C.Barton, 99-A.Woods)."/>
    <s v="pass"/>
    <n v="0"/>
    <n v="1"/>
    <n v="0"/>
    <n v="0"/>
    <s v="J.Taylor"/>
    <n v="4"/>
    <n v="4"/>
    <n v="0"/>
    <n v="1"/>
    <n v="0"/>
    <n v="1.6"/>
    <n v="1.6700000000000002"/>
    <n v="1.6700000000000002"/>
    <x v="45"/>
  </r>
  <r>
    <x v="1"/>
    <s v="IND"/>
    <s v="SEA"/>
    <n v="24"/>
    <n v="76"/>
    <s v="(7:54) (Shotgun) 2-C.Wentz pass short middle to 11-M.Pittman to SEA 10 for 14 yards (54-B.Wagner)."/>
    <s v="pass"/>
    <n v="0"/>
    <n v="1"/>
    <n v="0"/>
    <n v="0"/>
    <s v="M.Pittman"/>
    <n v="4"/>
    <n v="4"/>
    <n v="0"/>
    <n v="1"/>
    <n v="0"/>
    <n v="1.8"/>
    <n v="1.6700000000000002"/>
    <n v="1.7558000000000002"/>
    <x v="58"/>
  </r>
  <r>
    <x v="1"/>
    <s v="IND"/>
    <s v="SEA"/>
    <n v="10"/>
    <n v="90"/>
    <s v="(7:08) (Shotgun) 2-C.Wentz pass short middle to 14-Z.Pascal for 10 yards, TOUCHDOWN."/>
    <s v="pass"/>
    <n v="0"/>
    <n v="1"/>
    <n v="0"/>
    <n v="0"/>
    <s v="Z.Pascal"/>
    <n v="10"/>
    <n v="10"/>
    <n v="0"/>
    <n v="1"/>
    <n v="0"/>
    <n v="2.2000000000000002"/>
    <n v="1.7750000000000001"/>
    <n v="2.0555000000000003"/>
    <x v="46"/>
  </r>
  <r>
    <x v="1"/>
    <s v="SEA"/>
    <s v="IND"/>
    <n v="57"/>
    <n v="43"/>
    <s v="(6:04) 3-R.Wilson pass short right to 16-T.Lockett to SEA 47 for 4 yards (26-R.Ya-Sin)."/>
    <s v="pass"/>
    <n v="0"/>
    <n v="1"/>
    <n v="0"/>
    <n v="0"/>
    <s v="T.Lockett"/>
    <n v="4"/>
    <n v="4"/>
    <n v="0"/>
    <n v="1"/>
    <n v="0"/>
    <n v="1.6"/>
    <n v="1.6700000000000002"/>
    <n v="1.6700000000000002"/>
    <x v="64"/>
  </r>
  <r>
    <x v="1"/>
    <s v="SEA"/>
    <s v="IND"/>
    <n v="53"/>
    <n v="47"/>
    <s v="(5:22) (Shotgun) 3-R.Wilson pass incomplete short left to 18-F.Swain."/>
    <s v="pass"/>
    <n v="0"/>
    <n v="1"/>
    <n v="0"/>
    <n v="0"/>
    <s v="F.Swain"/>
    <n v="3"/>
    <n v="3"/>
    <n v="0"/>
    <n v="1"/>
    <n v="0"/>
    <n v="1.6"/>
    <n v="1.6525000000000001"/>
    <n v="1.6525000000000001"/>
    <x v="186"/>
  </r>
  <r>
    <x v="1"/>
    <s v="IND"/>
    <s v="SEA"/>
    <n v="67"/>
    <n v="33"/>
    <s v="(5:11) 2-C.Wentz pass short right to 28-J.Taylor to IND 41 for 8 yards (94-R.Green, 33-J.Adams)."/>
    <s v="pass"/>
    <n v="0"/>
    <n v="1"/>
    <n v="0"/>
    <n v="0"/>
    <s v="J.Taylor"/>
    <n v="3"/>
    <n v="3"/>
    <n v="0"/>
    <n v="1"/>
    <n v="0"/>
    <n v="1.6"/>
    <n v="1.6525000000000001"/>
    <n v="1.6525000000000001"/>
    <x v="45"/>
  </r>
  <r>
    <x v="1"/>
    <s v="IND"/>
    <s v="SEA"/>
    <n v="64"/>
    <n v="36"/>
    <s v="(3:12) 2-C.Wentz pass incomplete deep right to 81-M.Alie-Cox."/>
    <s v="pass"/>
    <n v="0"/>
    <n v="1"/>
    <n v="0"/>
    <n v="0"/>
    <s v="M.Alie-Cox"/>
    <n v="26"/>
    <n v="26"/>
    <n v="0"/>
    <n v="1"/>
    <n v="0"/>
    <n v="1.6"/>
    <n v="2.0550000000000002"/>
    <n v="2.0550000000000002"/>
    <x v="264"/>
  </r>
  <r>
    <x v="1"/>
    <s v="SEA"/>
    <s v="IND"/>
    <n v="67"/>
    <n v="33"/>
    <s v="(2:00) (Shotgun) 3-R.Wilson pass short left to 1-D.Eskridge pushed ob at SEA 39 for 6 yards (38-T.Carrie)."/>
    <s v="pass"/>
    <n v="0"/>
    <n v="1"/>
    <n v="0"/>
    <n v="0"/>
    <s v="D.Eskridge"/>
    <n v="6"/>
    <n v="6"/>
    <n v="0"/>
    <n v="1"/>
    <n v="0"/>
    <n v="1.6"/>
    <n v="1.7050000000000001"/>
    <n v="1.7050000000000001"/>
    <x v="265"/>
  </r>
  <r>
    <x v="1"/>
    <s v="SEA"/>
    <s v="IND"/>
    <n v="69"/>
    <n v="31"/>
    <s v="(:51) (Shotgun) 3-R.Wilson pass deep middle to 16-T.Lockett for 69 yards, TOUCHDOWN."/>
    <s v="pass"/>
    <n v="0"/>
    <n v="1"/>
    <n v="0"/>
    <n v="0"/>
    <s v="T.Lockett"/>
    <n v="50"/>
    <n v="50"/>
    <n v="0"/>
    <n v="1"/>
    <n v="0"/>
    <n v="1.6"/>
    <n v="2.4750000000000001"/>
    <n v="2.4750000000000001"/>
    <x v="64"/>
  </r>
  <r>
    <x v="1"/>
    <s v="SEA"/>
    <s v="IND"/>
    <n v="71"/>
    <n v="29"/>
    <s v="(14:22) (Shotgun) 3-R.Wilson pass short middle to 14-D.Metcalf to SEA 41 for 12 yards (99-D.Buckner)."/>
    <s v="pass"/>
    <n v="0"/>
    <n v="1"/>
    <n v="0"/>
    <n v="0"/>
    <s v="D.Metcalf"/>
    <n v="6"/>
    <n v="6"/>
    <n v="0"/>
    <n v="1"/>
    <n v="0"/>
    <n v="1.6"/>
    <n v="1.7050000000000001"/>
    <n v="1.7050000000000001"/>
    <x v="65"/>
  </r>
  <r>
    <x v="1"/>
    <s v="SEA"/>
    <s v="IND"/>
    <n v="54"/>
    <n v="46"/>
    <s v="(12:37) (Shotgun) 3-R.Wilson pass incomplete deep left to 16-T.Lockett (38-T.Carrie) [99-D.Buckner]."/>
    <s v="pass"/>
    <n v="0"/>
    <n v="1"/>
    <n v="0"/>
    <n v="0"/>
    <s v="T.Lockett"/>
    <n v="27"/>
    <n v="27"/>
    <n v="0"/>
    <n v="1"/>
    <n v="0"/>
    <n v="1.6"/>
    <n v="2.0725000000000002"/>
    <n v="2.0725000000000002"/>
    <x v="64"/>
  </r>
  <r>
    <x v="1"/>
    <s v="SEA"/>
    <s v="IND"/>
    <n v="53"/>
    <n v="47"/>
    <s v="(9:20) (Shotgun) 3-R.Wilson pass short right to 31-D.Dallas pushed ob at IND 48 for 5 yards (53-D.Leonard)."/>
    <s v="pass"/>
    <n v="0"/>
    <n v="1"/>
    <n v="0"/>
    <n v="0"/>
    <s v="D.Dallas"/>
    <n v="-3"/>
    <n v="-3"/>
    <n v="0"/>
    <n v="1"/>
    <n v="0"/>
    <n v="1.6"/>
    <n v="1.5475000000000001"/>
    <n v="1.5475000000000001"/>
    <x v="266"/>
  </r>
  <r>
    <x v="1"/>
    <s v="SEA"/>
    <s v="IND"/>
    <n v="49"/>
    <n v="51"/>
    <s v="(6:16) 3-R.Wilson pass short right to 14-D.Metcalf to IND 46 for 3 yards (37-K.Willis)."/>
    <s v="pass"/>
    <n v="0"/>
    <n v="1"/>
    <n v="0"/>
    <n v="0"/>
    <s v="D.Metcalf"/>
    <n v="-1"/>
    <n v="-1"/>
    <n v="0"/>
    <n v="1"/>
    <n v="0"/>
    <n v="1.6"/>
    <n v="1.5825"/>
    <n v="1.5825"/>
    <x v="65"/>
  </r>
  <r>
    <x v="1"/>
    <s v="IND"/>
    <s v="SEA"/>
    <n v="55"/>
    <n v="45"/>
    <s v="(5:37) 2-C.Wentz pass short left to 28-J.Taylor to SEA 40 for 15 yards (21-T.Flowers)."/>
    <s v="pass"/>
    <n v="0"/>
    <n v="1"/>
    <n v="0"/>
    <n v="0"/>
    <s v="J.Taylor"/>
    <n v="-3"/>
    <n v="-3"/>
    <n v="0"/>
    <n v="1"/>
    <n v="0"/>
    <n v="1.6"/>
    <n v="1.5475000000000001"/>
    <n v="1.5475000000000001"/>
    <x v="45"/>
  </r>
  <r>
    <x v="1"/>
    <s v="SEA"/>
    <s v="IND"/>
    <n v="65"/>
    <n v="35"/>
    <s v="(2:42) 3-R.Wilson pass short left to 89-W.Dissly to SEA 44 for 9 yards (38-T.Carrie)."/>
    <s v="pass"/>
    <n v="0"/>
    <n v="1"/>
    <n v="0"/>
    <n v="0"/>
    <s v="W.Dissly"/>
    <n v="1"/>
    <n v="1"/>
    <n v="0"/>
    <n v="1"/>
    <n v="0"/>
    <n v="1.6"/>
    <n v="1.6175000000000002"/>
    <n v="1.6175000000000002"/>
    <x v="263"/>
  </r>
  <r>
    <x v="1"/>
    <s v="SEA"/>
    <s v="IND"/>
    <n v="50"/>
    <n v="50"/>
    <s v="(1:34) (Shotgun) 3-R.Wilson pass incomplete deep right to 14-D.Metcalf [94-T.Lewis]."/>
    <s v="pass"/>
    <n v="0"/>
    <n v="1"/>
    <n v="0"/>
    <n v="0"/>
    <s v="D.Metcalf"/>
    <n v="36"/>
    <n v="36"/>
    <n v="0"/>
    <n v="1"/>
    <n v="0"/>
    <n v="1.6"/>
    <n v="2.23"/>
    <n v="2.23"/>
    <x v="65"/>
  </r>
  <r>
    <x v="1"/>
    <s v="IND"/>
    <s v="SEA"/>
    <n v="54"/>
    <n v="46"/>
    <s v="(13:38) (Shotgun) 2-C.Wentz pass incomplete deep right to 1-P.Campbell."/>
    <s v="pass"/>
    <n v="0"/>
    <n v="1"/>
    <n v="0"/>
    <n v="0"/>
    <s v="P.Campbell"/>
    <n v="19"/>
    <n v="19"/>
    <n v="0"/>
    <n v="1"/>
    <n v="0"/>
    <n v="1.6"/>
    <n v="1.9325000000000001"/>
    <n v="1.9325000000000001"/>
    <x v="92"/>
  </r>
  <r>
    <x v="1"/>
    <s v="IND"/>
    <s v="SEA"/>
    <n v="54"/>
    <n v="46"/>
    <s v="(13:34) 2-C.Wentz pass short right to 21-N.Hines to SEA 46 for 8 yards (28-U.Amadi) [51-K.Hyder]."/>
    <s v="pass"/>
    <n v="0"/>
    <n v="1"/>
    <n v="0"/>
    <n v="0"/>
    <s v="N.Hines"/>
    <n v="-3"/>
    <n v="-3"/>
    <n v="0"/>
    <n v="1"/>
    <n v="0"/>
    <n v="1.6"/>
    <n v="1.5475000000000001"/>
    <n v="1.5475000000000001"/>
    <x v="91"/>
  </r>
  <r>
    <x v="1"/>
    <s v="IND"/>
    <s v="SEA"/>
    <n v="46"/>
    <n v="54"/>
    <s v="(12:49) (Shotgun) 2-C.Wentz pass short right to 84-J.Doyle ran ob at SEA 37 for 9 yards."/>
    <s v="pass"/>
    <n v="0"/>
    <n v="1"/>
    <n v="0"/>
    <n v="0"/>
    <s v="J.Doyle"/>
    <n v="1"/>
    <n v="1"/>
    <n v="0"/>
    <n v="1"/>
    <n v="0"/>
    <n v="1.6"/>
    <n v="1.6175000000000002"/>
    <n v="1.6175000000000002"/>
    <x v="162"/>
  </r>
  <r>
    <x v="1"/>
    <s v="IND"/>
    <s v="SEA"/>
    <n v="33"/>
    <n v="67"/>
    <s v="(11:34) (Shotgun) 2-C.Wentz pass short middle to 84-J.Doyle to SEA 26 for 7 yards (21-T.Flowers)."/>
    <s v="pass"/>
    <n v="0"/>
    <n v="1"/>
    <n v="0"/>
    <n v="0"/>
    <s v="J.Doyle"/>
    <n v="7"/>
    <n v="7"/>
    <n v="0"/>
    <n v="1"/>
    <n v="0"/>
    <n v="1.6"/>
    <n v="1.7225000000000001"/>
    <n v="1.7225000000000001"/>
    <x v="162"/>
  </r>
  <r>
    <x v="1"/>
    <s v="IND"/>
    <s v="SEA"/>
    <n v="26"/>
    <n v="74"/>
    <s v="(10:50) (Shotgun) 2-C.Wentz pass incomplete short right to 21-N.Hines (94-R.Green)."/>
    <s v="pass"/>
    <n v="0"/>
    <n v="1"/>
    <n v="0"/>
    <n v="0"/>
    <s v="N.Hines"/>
    <n v="-4"/>
    <n v="-4"/>
    <n v="0"/>
    <n v="1"/>
    <n v="0"/>
    <n v="1.6"/>
    <n v="1.53"/>
    <n v="1.53"/>
    <x v="91"/>
  </r>
  <r>
    <x v="1"/>
    <s v="IND"/>
    <s v="SEA"/>
    <n v="26"/>
    <n v="74"/>
    <s v="(10:44) (Shotgun) 2-C.Wentz pass short right to 11-M.Pittman to SEA 18 for 8 yards (33-J.Adams)."/>
    <s v="pass"/>
    <n v="0"/>
    <n v="1"/>
    <n v="0"/>
    <n v="0"/>
    <s v="M.Pittman"/>
    <n v="5"/>
    <n v="5"/>
    <n v="0"/>
    <n v="1"/>
    <n v="0"/>
    <n v="1.6"/>
    <n v="1.6875"/>
    <n v="1.6875"/>
    <x v="58"/>
  </r>
  <r>
    <x v="1"/>
    <s v="SEA"/>
    <s v="IND"/>
    <n v="73"/>
    <n v="27"/>
    <s v="(9:56) 3-R.Wilson pass deep left to 14-D.Metcalf pushed ob at IND 43 for 30 yards (38-T.Carrie)."/>
    <s v="pass"/>
    <n v="0"/>
    <n v="1"/>
    <n v="0"/>
    <n v="0"/>
    <s v="D.Metcalf"/>
    <n v="21"/>
    <n v="21"/>
    <n v="0"/>
    <n v="1"/>
    <n v="0"/>
    <n v="1.6"/>
    <n v="1.9675"/>
    <n v="1.9675"/>
    <x v="65"/>
  </r>
  <r>
    <x v="1"/>
    <s v="SEA"/>
    <s v="IND"/>
    <n v="43"/>
    <n v="57"/>
    <s v="(9:33) 3-R.Wilson pass short right to 32-C.Carson to IND 37 for 6 yards (99-D.Buckner, 58-B.Okereke)."/>
    <s v="pass"/>
    <n v="0"/>
    <n v="1"/>
    <n v="0"/>
    <n v="0"/>
    <s v="C.Carson"/>
    <n v="-4"/>
    <n v="-4"/>
    <n v="0"/>
    <n v="1"/>
    <n v="0"/>
    <n v="1.6"/>
    <n v="1.53"/>
    <n v="1.53"/>
    <x v="161"/>
  </r>
  <r>
    <x v="1"/>
    <s v="SEA"/>
    <s v="IND"/>
    <n v="37"/>
    <n v="63"/>
    <s v="(8:52) (Shotgun) 3-R.Wilson pass short right to 16-T.Lockett pushed ob at IND 33 for 4 yards (26-R.Ya-Sin)."/>
    <s v="pass"/>
    <n v="0"/>
    <n v="1"/>
    <n v="0"/>
    <n v="0"/>
    <s v="T.Lockett"/>
    <n v="4"/>
    <n v="4"/>
    <n v="0"/>
    <n v="1"/>
    <n v="0"/>
    <n v="1.6"/>
    <n v="1.6700000000000002"/>
    <n v="1.6700000000000002"/>
    <x v="64"/>
  </r>
  <r>
    <x v="1"/>
    <s v="SEA"/>
    <s v="IND"/>
    <n v="15"/>
    <n v="85"/>
    <s v="(6:45) (No Huddle, Shotgun) 3-R.Wilson pass short middle to 14-D.Metcalf for 15 yards, TOUCHDOWN."/>
    <s v="pass"/>
    <n v="0"/>
    <n v="1"/>
    <n v="0"/>
    <n v="0"/>
    <s v="D.Metcalf"/>
    <n v="15"/>
    <n v="15"/>
    <n v="0"/>
    <n v="1"/>
    <n v="0"/>
    <n v="2"/>
    <n v="1.8625"/>
    <n v="1.9532500000000002"/>
    <x v="65"/>
  </r>
  <r>
    <x v="1"/>
    <s v="IND"/>
    <s v="SEA"/>
    <n v="51"/>
    <n v="49"/>
    <s v="(5:28) (No Huddle, Shotgun) 2-C.Wentz pass incomplete short left to 28-J.Taylor."/>
    <s v="pass"/>
    <n v="0"/>
    <n v="1"/>
    <n v="0"/>
    <n v="0"/>
    <s v="J.Taylor"/>
    <n v="0"/>
    <n v="0"/>
    <n v="0"/>
    <n v="1"/>
    <n v="0"/>
    <n v="1.6"/>
    <n v="1.6"/>
    <n v="1.6"/>
    <x v="45"/>
  </r>
  <r>
    <x v="1"/>
    <s v="IND"/>
    <s v="SEA"/>
    <n v="51"/>
    <n v="49"/>
    <s v="(5:20) (Shotgun) 2-C.Wentz pass short right to 11-M.Pittman pushed ob at SEA 44 for 7 yards (2-D.Reed)."/>
    <s v="pass"/>
    <n v="0"/>
    <n v="1"/>
    <n v="0"/>
    <n v="0"/>
    <s v="M.Pittman"/>
    <n v="6"/>
    <n v="6"/>
    <n v="0"/>
    <n v="1"/>
    <n v="0"/>
    <n v="1.6"/>
    <n v="1.7050000000000001"/>
    <n v="1.7050000000000001"/>
    <x v="58"/>
  </r>
  <r>
    <x v="1"/>
    <s v="IND"/>
    <s v="SEA"/>
    <n v="31"/>
    <n v="69"/>
    <s v="(4:53) (Shotgun) 2-C.Wentz pass short middle to 21-N.Hines to SEA 30 for 1 yard (56-J.Brooks)."/>
    <s v="pass"/>
    <n v="0"/>
    <n v="1"/>
    <n v="0"/>
    <n v="0"/>
    <s v="N.Hines"/>
    <n v="0"/>
    <n v="0"/>
    <n v="0"/>
    <n v="1"/>
    <n v="0"/>
    <n v="1.6"/>
    <n v="1.6"/>
    <n v="1.6"/>
    <x v="91"/>
  </r>
  <r>
    <x v="1"/>
    <s v="IND"/>
    <s v="SEA"/>
    <n v="30"/>
    <n v="70"/>
    <s v="(4:20) (No Huddle, Shotgun) 2-C.Wentz pass short middle to 14-Z.Pascal to SEA 14 for 16 yards (27-M.Blair). SEA-8-C.Dunlap was injured during the play."/>
    <s v="pass"/>
    <n v="0"/>
    <n v="1"/>
    <n v="0"/>
    <n v="0"/>
    <s v="Z.Pascal"/>
    <n v="15"/>
    <n v="15"/>
    <n v="0"/>
    <n v="1"/>
    <n v="0"/>
    <n v="1.6"/>
    <n v="1.8625"/>
    <n v="1.8625"/>
    <x v="46"/>
  </r>
  <r>
    <x v="1"/>
    <s v="IND"/>
    <s v="SEA"/>
    <n v="11"/>
    <n v="89"/>
    <s v="(2:12) (Shotgun) 2-C.Wentz pass short middle to 14-Z.Pascal for 11 yards, TOUCHDOWN."/>
    <s v="pass"/>
    <n v="0"/>
    <n v="1"/>
    <n v="0"/>
    <n v="0"/>
    <s v="Z.Pascal"/>
    <n v="11"/>
    <n v="11"/>
    <n v="0"/>
    <n v="1"/>
    <n v="0"/>
    <n v="2.2000000000000002"/>
    <n v="1.7925"/>
    <n v="2.0614500000000002"/>
    <x v="46"/>
  </r>
  <r>
    <x v="1"/>
    <s v="IND"/>
    <s v="SEA"/>
    <n v="60"/>
    <n v="40"/>
    <s v="(:24) (Shotgun) 2-C.Wentz pass incomplete short right to 81-M.Alie-Cox [52-D.Taylor]."/>
    <s v="pass"/>
    <n v="0"/>
    <n v="1"/>
    <n v="0"/>
    <n v="0"/>
    <s v="M.Alie-Cox"/>
    <n v="3"/>
    <n v="3"/>
    <n v="0"/>
    <n v="1"/>
    <n v="0"/>
    <n v="1.6"/>
    <n v="1.6525000000000001"/>
    <n v="1.6525000000000001"/>
    <x v="264"/>
  </r>
  <r>
    <x v="1"/>
    <s v="DET"/>
    <s v="SF"/>
    <n v="65"/>
    <n v="35"/>
    <s v="(14:18) 16-J.Goff pass short right to 88-T.Hockenson to SF 43 for 22 yards (1-J.Ward; 38-D.Lenoir)."/>
    <s v="pass"/>
    <n v="0"/>
    <n v="1"/>
    <n v="0"/>
    <n v="0"/>
    <s v="T.Hockenson"/>
    <n v="3"/>
    <n v="3"/>
    <n v="0"/>
    <n v="1"/>
    <n v="0"/>
    <n v="1.6"/>
    <n v="1.6525000000000001"/>
    <n v="1.6525000000000001"/>
    <x v="93"/>
  </r>
  <r>
    <x v="1"/>
    <s v="DET"/>
    <s v="SF"/>
    <n v="41"/>
    <n v="59"/>
    <s v="(12:56) (Shotgun) 16-J.Goff pass incomplete short middle to 6-T.Williams [95-K.Street]."/>
    <s v="pass"/>
    <n v="0"/>
    <n v="1"/>
    <n v="0"/>
    <n v="0"/>
    <s v="T.Williams"/>
    <n v="7"/>
    <n v="7"/>
    <n v="0"/>
    <n v="1"/>
    <n v="0"/>
    <n v="1.6"/>
    <n v="1.7225000000000001"/>
    <n v="1.7225000000000001"/>
    <x v="267"/>
  </r>
  <r>
    <x v="1"/>
    <s v="DET"/>
    <s v="SF"/>
    <n v="41"/>
    <n v="59"/>
    <s v="(12:52) (Shotgun) 16-J.Goff pass short right to 30-J.Williams to SF 35 for 6 yards (54-F.Warner)."/>
    <s v="pass"/>
    <n v="0"/>
    <n v="1"/>
    <n v="0"/>
    <n v="0"/>
    <s v="J.Williams"/>
    <n v="-2"/>
    <n v="-2"/>
    <n v="0"/>
    <n v="1"/>
    <n v="0"/>
    <n v="1.6"/>
    <n v="1.5650000000000002"/>
    <n v="1.5650000000000002"/>
    <x v="94"/>
  </r>
  <r>
    <x v="1"/>
    <s v="DET"/>
    <s v="SF"/>
    <n v="25"/>
    <n v="75"/>
    <s v="(10:34) (Shotgun) 16-J.Goff pass incomplete deep left to 14-A.St. Brown."/>
    <s v="pass"/>
    <n v="0"/>
    <n v="1"/>
    <n v="0"/>
    <n v="0"/>
    <s v="A.St"/>
    <n v="20"/>
    <n v="20"/>
    <n v="0"/>
    <n v="1"/>
    <n v="0"/>
    <n v="1.8"/>
    <n v="1.9500000000000002"/>
    <n v="1.8510000000000004"/>
    <x v="48"/>
  </r>
  <r>
    <x v="1"/>
    <s v="DET"/>
    <s v="SF"/>
    <n v="25"/>
    <n v="75"/>
    <s v="(10:29) 16-J.Goff pass short left to 32-D.Swift to SF 33 for -8 yards (51-A.Al-Shaair)."/>
    <s v="pass"/>
    <n v="0"/>
    <n v="1"/>
    <n v="0"/>
    <n v="0"/>
    <s v="D.Swift"/>
    <n v="-8"/>
    <n v="-8"/>
    <n v="0"/>
    <n v="1"/>
    <n v="0"/>
    <n v="1.8"/>
    <n v="1.4600000000000002"/>
    <n v="1.6844000000000003"/>
    <x v="33"/>
  </r>
  <r>
    <x v="1"/>
    <s v="DET"/>
    <s v="SF"/>
    <n v="33"/>
    <n v="67"/>
    <s v="(9:46) (Shotgun) 16-J.Goff pass incomplete short right to 32-D.Swift."/>
    <s v="pass"/>
    <n v="0"/>
    <n v="1"/>
    <n v="0"/>
    <n v="0"/>
    <s v="D.Swift"/>
    <n v="3"/>
    <n v="3"/>
    <n v="0"/>
    <n v="1"/>
    <n v="0"/>
    <n v="1.6"/>
    <n v="1.6525000000000001"/>
    <n v="1.6525000000000001"/>
    <x v="33"/>
  </r>
  <r>
    <x v="1"/>
    <s v="SF"/>
    <s v="DET"/>
    <n v="39"/>
    <n v="61"/>
    <s v="(8:26) 10-J.Garoppolo pass short right to 85-G.Kittle to DET 16 for 23 yards (21-T.Walker, 25-W.Harris)."/>
    <s v="pass"/>
    <n v="0"/>
    <n v="1"/>
    <n v="0"/>
    <n v="0"/>
    <s v="G.Kittle"/>
    <n v="3"/>
    <n v="3"/>
    <n v="0"/>
    <n v="1"/>
    <n v="0"/>
    <n v="1.6"/>
    <n v="1.6525000000000001"/>
    <n v="1.6525000000000001"/>
    <x v="95"/>
  </r>
  <r>
    <x v="1"/>
    <s v="SF"/>
    <s v="DET"/>
    <n v="12"/>
    <n v="88"/>
    <s v="(6:27) (Shotgun) 10-J.Garoppolo pass short left to 6-M.Sanu pushed ob at DET 5 for 7 yards (23-J.Okudah)."/>
    <s v="pass"/>
    <n v="0"/>
    <n v="1"/>
    <n v="0"/>
    <n v="0"/>
    <s v="M.Sanu"/>
    <n v="5"/>
    <n v="5"/>
    <n v="0"/>
    <n v="1"/>
    <n v="0"/>
    <n v="2.2000000000000002"/>
    <n v="1.6875"/>
    <n v="2.0257500000000004"/>
    <x v="118"/>
  </r>
  <r>
    <x v="1"/>
    <s v="SF"/>
    <s v="DET"/>
    <n v="5"/>
    <n v="95"/>
    <s v="(5:46) (Shotgun) 5-T.Lance pass short left to 81-T.Sherfield for 5 yards, TOUCHDOWN. #5-T.Lance in at QB for this play."/>
    <s v="pass"/>
    <n v="0"/>
    <n v="1"/>
    <n v="0"/>
    <n v="0"/>
    <s v="T.Sherfield"/>
    <n v="3"/>
    <n v="3"/>
    <n v="0"/>
    <n v="1"/>
    <n v="0"/>
    <n v="3.2"/>
    <n v="1.6525000000000001"/>
    <n v="3.2"/>
    <x v="268"/>
  </r>
  <r>
    <x v="1"/>
    <s v="DET"/>
    <s v="SF"/>
    <n v="50"/>
    <n v="50"/>
    <s v="(3:20) 16-J.Goff pass short middle to 32-D.Swift to SF 38 for 12 yards (54-F.Warner)."/>
    <s v="pass"/>
    <n v="0"/>
    <n v="1"/>
    <n v="0"/>
    <n v="0"/>
    <s v="D.Swift"/>
    <n v="2"/>
    <n v="2"/>
    <n v="0"/>
    <n v="1"/>
    <n v="0"/>
    <n v="1.6"/>
    <n v="1.635"/>
    <n v="1.635"/>
    <x v="33"/>
  </r>
  <r>
    <x v="1"/>
    <s v="DET"/>
    <s v="SF"/>
    <n v="38"/>
    <n v="62"/>
    <s v="(2:37) (Shotgun) 16-J.Goff pass short left to 88-T.Hockenson ran ob at SF 26 for 12 yards [91-A.Armstead]."/>
    <s v="pass"/>
    <n v="0"/>
    <n v="1"/>
    <n v="0"/>
    <n v="0"/>
    <s v="T.Hockenson"/>
    <n v="10"/>
    <n v="10"/>
    <n v="0"/>
    <n v="1"/>
    <n v="0"/>
    <n v="1.6"/>
    <n v="1.7750000000000001"/>
    <n v="1.7750000000000001"/>
    <x v="93"/>
  </r>
  <r>
    <x v="1"/>
    <s v="DET"/>
    <s v="SF"/>
    <n v="18"/>
    <n v="82"/>
    <s v="(:51) (No Huddle) 16-J.Goff pass short right to 88-T.Hockenson to SF 17 for 1 yard (3-J.Tartt)."/>
    <s v="pass"/>
    <n v="0"/>
    <n v="1"/>
    <n v="0"/>
    <n v="0"/>
    <s v="T.Hockenson"/>
    <n v="1"/>
    <n v="1"/>
    <n v="0"/>
    <n v="1"/>
    <n v="0"/>
    <n v="2"/>
    <n v="1.6175000000000002"/>
    <n v="1.8699500000000002"/>
    <x v="93"/>
  </r>
  <r>
    <x v="1"/>
    <s v="DET"/>
    <s v="SF"/>
    <n v="17"/>
    <n v="83"/>
    <s v="(:10) (Shotgun) 16-J.Goff pass short left to 6-T.Williams to SF 10 for 7 yards (2-J.Verrett)."/>
    <s v="pass"/>
    <n v="0"/>
    <n v="1"/>
    <n v="0"/>
    <n v="0"/>
    <s v="T.Williams"/>
    <n v="3"/>
    <n v="3"/>
    <n v="0"/>
    <n v="1"/>
    <n v="0"/>
    <n v="2"/>
    <n v="1.6525000000000001"/>
    <n v="1.88185"/>
    <x v="267"/>
  </r>
  <r>
    <x v="1"/>
    <s v="DET"/>
    <s v="SF"/>
    <n v="9"/>
    <n v="91"/>
    <s v="(14:19) (Shotgun) 16-J.Goff pass short left to 32-D.Swift to SF 6 for 3 yards (57-D.Greenlaw)."/>
    <s v="pass"/>
    <n v="0"/>
    <n v="1"/>
    <n v="0"/>
    <n v="0"/>
    <s v="D.Swift"/>
    <n v="3"/>
    <n v="3"/>
    <n v="0"/>
    <n v="1"/>
    <n v="0"/>
    <n v="2.5"/>
    <n v="1.6525000000000001"/>
    <n v="2.2118500000000001"/>
    <x v="33"/>
  </r>
  <r>
    <x v="1"/>
    <s v="DET"/>
    <s v="SF"/>
    <n v="6"/>
    <n v="94"/>
    <s v="(13:33) (Shotgun) 16-J.Goff pass short left to 88-T.Hockenson for 6 yards, TOUCHDOWN."/>
    <s v="pass"/>
    <n v="0"/>
    <n v="1"/>
    <n v="0"/>
    <n v="0"/>
    <s v="T.Hockenson"/>
    <n v="5"/>
    <n v="5"/>
    <n v="0"/>
    <n v="1"/>
    <n v="0"/>
    <n v="2.8"/>
    <n v="1.6875"/>
    <n v="2.4217499999999998"/>
    <x v="93"/>
  </r>
  <r>
    <x v="1"/>
    <s v="SF"/>
    <s v="DET"/>
    <n v="46"/>
    <n v="54"/>
    <s v="(12:06) (Shotgun) 10-J.Garoppolo pass short left to 19-D.Samuel to DET 38 for 8 yards (25-W.Harris)."/>
    <s v="pass"/>
    <n v="0"/>
    <n v="1"/>
    <n v="0"/>
    <n v="0"/>
    <s v="D.Samuel"/>
    <n v="5"/>
    <n v="5"/>
    <n v="0"/>
    <n v="1"/>
    <n v="0"/>
    <n v="1.6"/>
    <n v="1.6875"/>
    <n v="1.6875"/>
    <x v="27"/>
  </r>
  <r>
    <x v="1"/>
    <s v="DET"/>
    <s v="SF"/>
    <n v="72"/>
    <n v="28"/>
    <s v="(10:39) 16-J.Goff pass short left to 80-D.Fells to DET 30 for 2 yards (57-D.Greenlaw)."/>
    <s v="pass"/>
    <n v="0"/>
    <n v="1"/>
    <n v="0"/>
    <n v="0"/>
    <s v="D.Fells"/>
    <n v="0"/>
    <n v="0"/>
    <n v="0"/>
    <n v="1"/>
    <n v="0"/>
    <n v="1.6"/>
    <n v="1.6"/>
    <n v="1.6"/>
    <x v="269"/>
  </r>
  <r>
    <x v="1"/>
    <s v="DET"/>
    <s v="SF"/>
    <n v="70"/>
    <n v="30"/>
    <s v="(9:50) (Shotgun) 16-J.Goff pass short left to 30-J.Williams pushed ob at DET 36 for 6 yards (57-D.Greenlaw)."/>
    <s v="pass"/>
    <n v="0"/>
    <n v="1"/>
    <n v="0"/>
    <n v="0"/>
    <s v="J.Williams"/>
    <n v="4"/>
    <n v="4"/>
    <n v="0"/>
    <n v="1"/>
    <n v="0"/>
    <n v="1.6"/>
    <n v="1.6700000000000002"/>
    <n v="1.6700000000000002"/>
    <x v="94"/>
  </r>
  <r>
    <x v="1"/>
    <s v="DET"/>
    <s v="SF"/>
    <n v="38"/>
    <n v="62"/>
    <s v="(7:01) (No Huddle, Shotgun) 16-J.Goff pass short middle to 6-T.Williams to SF 31 for 7 yards (54-F.Warner)."/>
    <s v="pass"/>
    <n v="0"/>
    <n v="1"/>
    <n v="0"/>
    <n v="0"/>
    <s v="T.Williams"/>
    <n v="3"/>
    <n v="3"/>
    <n v="0"/>
    <n v="1"/>
    <n v="0"/>
    <n v="1.6"/>
    <n v="1.6525000000000001"/>
    <n v="1.6525000000000001"/>
    <x v="267"/>
  </r>
  <r>
    <x v="1"/>
    <s v="SF"/>
    <s v="DET"/>
    <n v="36"/>
    <n v="64"/>
    <s v="(4:36) (Shotgun) 10-J.Garoppolo pass short middle to 19-D.Samuel to DET 13 for 23 yards (21-T.Walker)."/>
    <s v="pass"/>
    <n v="0"/>
    <n v="1"/>
    <n v="0"/>
    <n v="0"/>
    <s v="D.Samuel"/>
    <n v="15"/>
    <n v="15"/>
    <n v="0"/>
    <n v="1"/>
    <n v="0"/>
    <n v="1.6"/>
    <n v="1.8625"/>
    <n v="1.8625"/>
    <x v="27"/>
  </r>
  <r>
    <x v="1"/>
    <s v="SF"/>
    <s v="DET"/>
    <n v="10"/>
    <n v="90"/>
    <s v="(3:11) 10-J.Garoppolo pass short left to 19-D.Samuel ran ob at DET 3 for 7 yards."/>
    <s v="pass"/>
    <n v="0"/>
    <n v="1"/>
    <n v="0"/>
    <n v="0"/>
    <s v="D.Samuel"/>
    <n v="4"/>
    <n v="4"/>
    <n v="0"/>
    <n v="1"/>
    <n v="0"/>
    <n v="2.2000000000000002"/>
    <n v="1.6700000000000002"/>
    <n v="2.0198"/>
    <x v="27"/>
  </r>
  <r>
    <x v="1"/>
    <s v="DET"/>
    <s v="SF"/>
    <n v="67"/>
    <n v="33"/>
    <s v="(1:28) 16-J.Goff pass short left to 32-D.Swift pushed ob at DET 32 for -1 yards (51-A.Al-Shaair)."/>
    <s v="pass"/>
    <n v="0"/>
    <n v="1"/>
    <n v="0"/>
    <n v="0"/>
    <s v="D.Swift"/>
    <n v="-1"/>
    <n v="-1"/>
    <n v="0"/>
    <n v="1"/>
    <n v="0"/>
    <n v="1.6"/>
    <n v="1.5825"/>
    <n v="1.5825"/>
    <x v="33"/>
  </r>
  <r>
    <x v="1"/>
    <s v="DET"/>
    <s v="SF"/>
    <n v="68"/>
    <n v="32"/>
    <s v="(1:20) (Shotgun) 16-J.Goff pass short middle intended for 88-T.Hockenson INTERCEPTED by 57-D.Greenlaw [55-D.Ford] at DET 39. 57-D.Greenlaw for 39 yards, TOUCHDOWN."/>
    <s v="pass"/>
    <n v="0"/>
    <n v="1"/>
    <n v="0"/>
    <n v="0"/>
    <s v="T.Hockenson"/>
    <n v="7"/>
    <n v="7"/>
    <n v="0"/>
    <n v="1"/>
    <n v="0"/>
    <n v="1.6"/>
    <n v="1.7225000000000001"/>
    <n v="1.7225000000000001"/>
    <x v="93"/>
  </r>
  <r>
    <x v="1"/>
    <s v="SF"/>
    <s v="DET"/>
    <n v="72"/>
    <n v="28"/>
    <s v="(:44) (Shotgun) 10-J.Garoppolo pass short middle to 19-D.Samuel pushed ob at SF 42 for 14 yards (21-T.Walker). PENALTY on DET-25-W.Harris, Face Mask (15 Yards), 15 yards, enforced at SF 42."/>
    <s v="pass"/>
    <n v="0"/>
    <n v="1"/>
    <n v="0"/>
    <n v="0"/>
    <s v="D.Samuel"/>
    <n v="-4"/>
    <n v="-4"/>
    <n v="0"/>
    <n v="1"/>
    <n v="0"/>
    <n v="1.6"/>
    <n v="1.53"/>
    <n v="1.53"/>
    <x v="27"/>
  </r>
  <r>
    <x v="1"/>
    <s v="SF"/>
    <s v="DET"/>
    <n v="43"/>
    <n v="57"/>
    <s v="(:39) (Shotgun) 10-J.Garoppolo pass incomplete short left to 85-G.Kittle (24-A.Oruwariye)."/>
    <s v="pass"/>
    <n v="0"/>
    <n v="1"/>
    <n v="0"/>
    <n v="0"/>
    <s v="G.Kittle"/>
    <n v="7"/>
    <n v="7"/>
    <n v="0"/>
    <n v="1"/>
    <n v="0"/>
    <n v="1.6"/>
    <n v="1.7225000000000001"/>
    <n v="1.7225000000000001"/>
    <x v="95"/>
  </r>
  <r>
    <x v="1"/>
    <s v="SF"/>
    <s v="DET"/>
    <n v="43"/>
    <n v="57"/>
    <s v="(:35) 10-J.Garoppolo pass short left to 81-T.Sherfield to DET 25 for 18 yards (34-A.Anzalone)."/>
    <s v="pass"/>
    <n v="0"/>
    <n v="1"/>
    <n v="0"/>
    <n v="0"/>
    <s v="T.Sherfield"/>
    <n v="15"/>
    <n v="15"/>
    <n v="0"/>
    <n v="1"/>
    <n v="0"/>
    <n v="1.6"/>
    <n v="1.8625"/>
    <n v="1.8625"/>
    <x v="268"/>
  </r>
  <r>
    <x v="1"/>
    <s v="SF"/>
    <s v="DET"/>
    <n v="44"/>
    <n v="56"/>
    <s v="(13:36) (Shotgun) 10-J.Garoppolo pass short middle to 85-G.Kittle to DET 36 for 8 yards (21-T.Walker)."/>
    <s v="pass"/>
    <n v="0"/>
    <n v="1"/>
    <n v="0"/>
    <n v="0"/>
    <s v="G.Kittle"/>
    <n v="8"/>
    <n v="8"/>
    <n v="0"/>
    <n v="1"/>
    <n v="0"/>
    <n v="1.6"/>
    <n v="1.74"/>
    <n v="1.74"/>
    <x v="95"/>
  </r>
  <r>
    <x v="1"/>
    <s v="SF"/>
    <s v="DET"/>
    <n v="26"/>
    <n v="74"/>
    <s v="(12:12) 10-J.Garoppolo pass incomplete short right to 19-D.Samuel."/>
    <s v="pass"/>
    <n v="0"/>
    <n v="1"/>
    <n v="0"/>
    <n v="0"/>
    <s v="D.Samuel"/>
    <n v="4"/>
    <n v="4"/>
    <n v="0"/>
    <n v="1"/>
    <n v="0"/>
    <n v="1.6"/>
    <n v="1.6700000000000002"/>
    <n v="1.6700000000000002"/>
    <x v="27"/>
  </r>
  <r>
    <x v="1"/>
    <s v="DET"/>
    <s v="SF"/>
    <n v="58"/>
    <n v="42"/>
    <s v="(11:20) (Shotgun) 16-J.Goff pass incomplete short right to 11-K.Raymond."/>
    <s v="pass"/>
    <n v="0"/>
    <n v="1"/>
    <n v="0"/>
    <n v="0"/>
    <s v="K.Raymond"/>
    <n v="7"/>
    <n v="7"/>
    <n v="0"/>
    <n v="1"/>
    <n v="0"/>
    <n v="1.6"/>
    <n v="1.7225000000000001"/>
    <n v="1.7225000000000001"/>
    <x v="270"/>
  </r>
  <r>
    <x v="1"/>
    <s v="DET"/>
    <s v="SF"/>
    <n v="42"/>
    <n v="58"/>
    <s v="(10:33) (Shotgun) 16-J.Goff pass incomplete short right to 32-D.Swift [97-N.Bosa]."/>
    <s v="pass"/>
    <n v="0"/>
    <n v="1"/>
    <n v="0"/>
    <n v="0"/>
    <s v="D.Swift"/>
    <n v="7"/>
    <n v="7"/>
    <n v="0"/>
    <n v="1"/>
    <n v="0"/>
    <n v="1.6"/>
    <n v="1.7225000000000001"/>
    <n v="1.7225000000000001"/>
    <x v="33"/>
  </r>
  <r>
    <x v="1"/>
    <s v="DET"/>
    <s v="SF"/>
    <n v="42"/>
    <n v="58"/>
    <s v="(10:27) (Shotgun) 16-J.Goff pass incomplete short right to 30-J.Williams [24-K.Williams]."/>
    <s v="pass"/>
    <n v="0"/>
    <n v="1"/>
    <n v="0"/>
    <n v="0"/>
    <s v="J.Williams"/>
    <n v="4"/>
    <n v="4"/>
    <n v="0"/>
    <n v="1"/>
    <n v="0"/>
    <n v="1.6"/>
    <n v="1.6700000000000002"/>
    <n v="1.6700000000000002"/>
    <x v="94"/>
  </r>
  <r>
    <x v="1"/>
    <s v="DET"/>
    <s v="SF"/>
    <n v="66"/>
    <n v="34"/>
    <s v="(6:40) 16-J.Goff pass incomplete short right to 45-J.Cabinda."/>
    <s v="pass"/>
    <n v="0"/>
    <n v="1"/>
    <n v="0"/>
    <n v="0"/>
    <s v="J.Cabinda"/>
    <n v="1"/>
    <n v="1"/>
    <n v="0"/>
    <n v="1"/>
    <n v="0"/>
    <n v="1.6"/>
    <n v="1.6175000000000002"/>
    <n v="1.6175000000000002"/>
    <x v="271"/>
  </r>
  <r>
    <x v="1"/>
    <s v="DET"/>
    <s v="SF"/>
    <n v="60"/>
    <n v="40"/>
    <s v="(6:00) (Shotgun) 16-J.Goff pass short middle to 30-J.Williams to SF 49 for 11 yards (54-F.Warner, 51-A.Al-Shaair)."/>
    <s v="pass"/>
    <n v="0"/>
    <n v="1"/>
    <n v="0"/>
    <n v="0"/>
    <s v="J.Williams"/>
    <n v="0"/>
    <n v="0"/>
    <n v="0"/>
    <n v="1"/>
    <n v="0"/>
    <n v="1.6"/>
    <n v="1.6"/>
    <n v="1.6"/>
    <x v="94"/>
  </r>
  <r>
    <x v="1"/>
    <s v="DET"/>
    <s v="SF"/>
    <n v="49"/>
    <n v="51"/>
    <s v="(5:17) (Shotgun) 16-J.Goff pass short left to 30-J.Williams to SF 43 for 6 yards (2-J.Verrett; 51-A.Al-Shaair)."/>
    <s v="pass"/>
    <n v="0"/>
    <n v="1"/>
    <n v="0"/>
    <n v="0"/>
    <s v="J.Williams"/>
    <n v="0"/>
    <n v="0"/>
    <n v="0"/>
    <n v="1"/>
    <n v="0"/>
    <n v="1.6"/>
    <n v="1.6"/>
    <n v="1.6"/>
    <x v="94"/>
  </r>
  <r>
    <x v="1"/>
    <s v="DET"/>
    <s v="SF"/>
    <n v="43"/>
    <n v="57"/>
    <s v="(4:33) (Shotgun) 16-J.Goff pass short middle to 32-D.Swift for 43 yards, TOUCHDOWN."/>
    <s v="pass"/>
    <n v="0"/>
    <n v="1"/>
    <n v="0"/>
    <n v="0"/>
    <s v="D.Swift"/>
    <n v="-4"/>
    <n v="-4"/>
    <n v="0"/>
    <n v="1"/>
    <n v="0"/>
    <n v="1.6"/>
    <n v="1.53"/>
    <n v="1.53"/>
    <x v="33"/>
  </r>
  <r>
    <x v="1"/>
    <s v="SF"/>
    <s v="DET"/>
    <n v="63"/>
    <n v="37"/>
    <s v="(2:56) (Shotgun) 10-J.Garoppolo pass short middle to 19-D.Samuel to SF 39 for 2 yards (92-K.Strong)."/>
    <s v="pass"/>
    <n v="0"/>
    <n v="1"/>
    <n v="0"/>
    <n v="0"/>
    <s v="D.Samuel"/>
    <n v="-4"/>
    <n v="-4"/>
    <n v="0"/>
    <n v="1"/>
    <n v="0"/>
    <n v="1.6"/>
    <n v="1.53"/>
    <n v="1.53"/>
    <x v="27"/>
  </r>
  <r>
    <x v="1"/>
    <s v="SF"/>
    <s v="DET"/>
    <n v="53"/>
    <n v="47"/>
    <s v="(12:53) 10-J.Garoppolo pass incomplete short left to 81-T.Sherfield (23-J.Okudah)."/>
    <s v="pass"/>
    <n v="0"/>
    <n v="1"/>
    <n v="0"/>
    <n v="0"/>
    <s v="T.Sherfield"/>
    <n v="10"/>
    <n v="10"/>
    <n v="0"/>
    <n v="1"/>
    <n v="0"/>
    <n v="1.6"/>
    <n v="1.7750000000000001"/>
    <n v="1.7750000000000001"/>
    <x v="268"/>
  </r>
  <r>
    <x v="1"/>
    <s v="SF"/>
    <s v="DET"/>
    <n v="53"/>
    <n v="47"/>
    <s v="(12:47) (Shotgun) 10-J.Garoppolo pass short right to 23-J.Hasty to DET 38 for 15 yards (23-J.Okudah; 25-W.Harris) [95-R.Okwara]."/>
    <s v="pass"/>
    <n v="0"/>
    <n v="1"/>
    <n v="0"/>
    <n v="0"/>
    <s v="J.Hasty"/>
    <n v="0"/>
    <n v="0"/>
    <n v="0"/>
    <n v="1"/>
    <n v="0"/>
    <n v="1.6"/>
    <n v="1.6"/>
    <n v="1.6"/>
    <x v="183"/>
  </r>
  <r>
    <x v="1"/>
    <s v="SF"/>
    <s v="DET"/>
    <n v="46"/>
    <n v="54"/>
    <s v="(10:42) (Shotgun) 10-J.Garoppolo pass short left to 85-G.Kittle to DET 34 for 12 yards (92-K.Strong). DET-92-K.Strong was injured during the play. DET-23-J.Okudah was injured during the play. He is Out."/>
    <s v="pass"/>
    <n v="0"/>
    <n v="1"/>
    <n v="0"/>
    <n v="0"/>
    <s v="G.Kittle"/>
    <n v="-5"/>
    <n v="-5"/>
    <n v="0"/>
    <n v="1"/>
    <n v="0"/>
    <n v="1.6"/>
    <n v="1.5125000000000002"/>
    <n v="1.5125000000000002"/>
    <x v="95"/>
  </r>
  <r>
    <x v="1"/>
    <s v="DET"/>
    <s v="SF"/>
    <n v="52"/>
    <n v="48"/>
    <s v="(9:34) (No Huddle, Shotgun) 16-J.Goff pass short left to 17-T.Benson pushed ob at SF 47 for 5 yards (2-J.Verrett)."/>
    <s v="pass"/>
    <n v="0"/>
    <n v="1"/>
    <n v="0"/>
    <n v="0"/>
    <s v="T.Benson"/>
    <n v="5"/>
    <n v="5"/>
    <n v="0"/>
    <n v="1"/>
    <n v="0"/>
    <n v="1.6"/>
    <n v="1.6875"/>
    <n v="1.6875"/>
    <x v="97"/>
  </r>
  <r>
    <x v="1"/>
    <s v="DET"/>
    <s v="SF"/>
    <n v="52"/>
    <n v="48"/>
    <s v="(7:54) (Shotgun) 16-J.Goff pass incomplete short left to 17-T.Benson. SF-2-J.Verrett was injured during the play."/>
    <s v="pass"/>
    <n v="0"/>
    <n v="1"/>
    <n v="0"/>
    <n v="0"/>
    <s v="T.Benson"/>
    <n v="-3"/>
    <n v="-3"/>
    <n v="0"/>
    <n v="1"/>
    <n v="0"/>
    <n v="1.6"/>
    <n v="1.5475000000000001"/>
    <n v="1.5475000000000001"/>
    <x v="97"/>
  </r>
  <r>
    <x v="1"/>
    <s v="DET"/>
    <s v="SF"/>
    <n v="52"/>
    <n v="48"/>
    <s v="(7:50) (Shotgun) 16-J.Goff pass short left to 11-K.Raymond ran ob at SF 47 for 5 yards."/>
    <s v="pass"/>
    <n v="0"/>
    <n v="1"/>
    <n v="0"/>
    <n v="0"/>
    <s v="K.Raymond"/>
    <n v="5"/>
    <n v="5"/>
    <n v="0"/>
    <n v="1"/>
    <n v="0"/>
    <n v="1.6"/>
    <n v="1.6875"/>
    <n v="1.6875"/>
    <x v="270"/>
  </r>
  <r>
    <x v="1"/>
    <s v="DET"/>
    <s v="SF"/>
    <n v="47"/>
    <n v="53"/>
    <s v="(7:34) (No Huddle, Shotgun) 16-J.Goff pass incomplete short right to 17-T.Benson."/>
    <s v="pass"/>
    <n v="0"/>
    <n v="1"/>
    <n v="0"/>
    <n v="0"/>
    <s v="T.Benson"/>
    <n v="4"/>
    <n v="4"/>
    <n v="0"/>
    <n v="1"/>
    <n v="0"/>
    <n v="1.6"/>
    <n v="1.6700000000000002"/>
    <n v="1.6700000000000002"/>
    <x v="97"/>
  </r>
  <r>
    <x v="1"/>
    <s v="SF"/>
    <s v="DET"/>
    <n v="47"/>
    <n v="53"/>
    <s v="(6:00) (Shotgun) 10-J.Garoppolo pass incomplete short left to 19-D.Samuel."/>
    <s v="pass"/>
    <n v="0"/>
    <n v="1"/>
    <n v="0"/>
    <n v="0"/>
    <s v="D.Samuel"/>
    <n v="6"/>
    <n v="6"/>
    <n v="0"/>
    <n v="1"/>
    <n v="0"/>
    <n v="1.6"/>
    <n v="1.7050000000000001"/>
    <n v="1.7050000000000001"/>
    <x v="27"/>
  </r>
  <r>
    <x v="1"/>
    <s v="DET"/>
    <s v="SF"/>
    <n v="73"/>
    <n v="27"/>
    <s v="(4:56) (Shotgun) 16-J.Goff pass short middle to 32-D.Swift to DET 32 for 5 yards (54-F.Warner). SF-1-J.Ward was injured during the play."/>
    <s v="pass"/>
    <n v="0"/>
    <n v="1"/>
    <n v="0"/>
    <n v="0"/>
    <s v="D.Swift"/>
    <n v="5"/>
    <n v="5"/>
    <n v="0"/>
    <n v="1"/>
    <n v="0"/>
    <n v="1.6"/>
    <n v="1.6875"/>
    <n v="1.6875"/>
    <x v="33"/>
  </r>
  <r>
    <x v="1"/>
    <s v="DET"/>
    <s v="SF"/>
    <n v="68"/>
    <n v="32"/>
    <s v="(4:26) (Shotgun) 16-J.Goff pass incomplete deep right to 87-Q.Cephus."/>
    <s v="pass"/>
    <n v="0"/>
    <n v="1"/>
    <n v="0"/>
    <n v="0"/>
    <s v="Q.Cephus"/>
    <n v="40"/>
    <n v="40"/>
    <n v="0"/>
    <n v="1"/>
    <n v="0"/>
    <n v="1.6"/>
    <n v="2.2999999999999998"/>
    <n v="2.2999999999999998"/>
    <x v="96"/>
  </r>
  <r>
    <x v="1"/>
    <s v="DET"/>
    <s v="SF"/>
    <n v="55"/>
    <n v="45"/>
    <s v="(4:15) (Shotgun) 16-J.Goff pass incomplete short middle to 32-D.Swift (51-A.Al-Shaair)."/>
    <s v="pass"/>
    <n v="0"/>
    <n v="1"/>
    <n v="0"/>
    <n v="0"/>
    <s v="D.Swift"/>
    <n v="3"/>
    <n v="3"/>
    <n v="0"/>
    <n v="1"/>
    <n v="0"/>
    <n v="1.6"/>
    <n v="1.6525000000000001"/>
    <n v="1.6525000000000001"/>
    <x v="33"/>
  </r>
  <r>
    <x v="1"/>
    <s v="DET"/>
    <s v="SF"/>
    <n v="55"/>
    <n v="45"/>
    <s v="(4:09) (Shotgun) 16-J.Goff pass short right to 32-D.Swift to SF 49 for 6 yards (38-D.Lenoir)."/>
    <s v="pass"/>
    <n v="0"/>
    <n v="1"/>
    <n v="0"/>
    <n v="0"/>
    <s v="D.Swift"/>
    <n v="-5"/>
    <n v="-5"/>
    <n v="0"/>
    <n v="1"/>
    <n v="0"/>
    <n v="1.6"/>
    <n v="1.5125000000000002"/>
    <n v="1.5125000000000002"/>
    <x v="33"/>
  </r>
  <r>
    <x v="1"/>
    <s v="DET"/>
    <s v="SF"/>
    <n v="49"/>
    <n v="51"/>
    <s v="(3:47) (No Huddle, Shotgun) 16-J.Goff pass short middle to 32-D.Swift to SF 44 for 5 yards (45-D.Flannigan-Fowles)."/>
    <s v="pass"/>
    <n v="0"/>
    <n v="1"/>
    <n v="0"/>
    <n v="0"/>
    <s v="D.Swift"/>
    <n v="2"/>
    <n v="2"/>
    <n v="0"/>
    <n v="1"/>
    <n v="0"/>
    <n v="1.6"/>
    <n v="1.635"/>
    <n v="1.635"/>
    <x v="33"/>
  </r>
  <r>
    <x v="1"/>
    <s v="DET"/>
    <s v="SF"/>
    <n v="44"/>
    <n v="56"/>
    <s v="(3:24) (No Huddle, Shotgun) 16-J.Goff pass short left to 30-J.Williams to SF 41 for 3 yards (56-S.Ebukam; 95-K.Street)."/>
    <s v="pass"/>
    <n v="0"/>
    <n v="1"/>
    <n v="0"/>
    <n v="0"/>
    <s v="J.Williams"/>
    <n v="-1"/>
    <n v="-1"/>
    <n v="0"/>
    <n v="1"/>
    <n v="0"/>
    <n v="1.6"/>
    <n v="1.5825"/>
    <n v="1.5825"/>
    <x v="94"/>
  </r>
  <r>
    <x v="1"/>
    <s v="DET"/>
    <s v="SF"/>
    <n v="41"/>
    <n v="59"/>
    <s v="(3:03) (No Huddle, Shotgun) 16-J.Goff pass short middle to 30-J.Williams to SF 33 for 8 yards (45-D.Flannigan-Fowles; 51-A.Al-Shaair). SF-51-A.Al-Shaair was injured during the play."/>
    <s v="pass"/>
    <n v="0"/>
    <n v="1"/>
    <n v="0"/>
    <n v="0"/>
    <s v="J.Williams"/>
    <n v="3"/>
    <n v="3"/>
    <n v="0"/>
    <n v="1"/>
    <n v="0"/>
    <n v="1.6"/>
    <n v="1.6525000000000001"/>
    <n v="1.6525000000000001"/>
    <x v="94"/>
  </r>
  <r>
    <x v="1"/>
    <s v="DET"/>
    <s v="SF"/>
    <n v="33"/>
    <n v="67"/>
    <s v="(2:32) (Shotgun) 16-J.Goff pass short right to 87-Q.Cephus to SF 26 for 7 yards (45-D.Flannigan-Fowles)."/>
    <s v="pass"/>
    <n v="0"/>
    <n v="1"/>
    <n v="0"/>
    <n v="0"/>
    <s v="Q.Cephus"/>
    <n v="6"/>
    <n v="6"/>
    <n v="0"/>
    <n v="1"/>
    <n v="0"/>
    <n v="1.6"/>
    <n v="1.7050000000000001"/>
    <n v="1.7050000000000001"/>
    <x v="96"/>
  </r>
  <r>
    <x v="1"/>
    <s v="DET"/>
    <s v="SF"/>
    <n v="26"/>
    <n v="74"/>
    <s v="(2:09) (No Huddle, Shotgun) 16-J.Goff pass short left to 30-J.Williams to SF 17 for 9 yards (36-M.Harris)."/>
    <s v="pass"/>
    <n v="0"/>
    <n v="1"/>
    <n v="0"/>
    <n v="0"/>
    <s v="J.Williams"/>
    <n v="-4"/>
    <n v="-4"/>
    <n v="0"/>
    <n v="1"/>
    <n v="0"/>
    <n v="1.6"/>
    <n v="1.53"/>
    <n v="1.53"/>
    <x v="94"/>
  </r>
  <r>
    <x v="1"/>
    <s v="DET"/>
    <s v="SF"/>
    <n v="59"/>
    <n v="41"/>
    <s v="(1:52) (Shotgun) 16-J.Goff pass short right to 17-T.Benson to SF 48 for 11 yards (20-A.Thomas)."/>
    <s v="pass"/>
    <n v="0"/>
    <n v="1"/>
    <n v="0"/>
    <n v="0"/>
    <s v="T.Benson"/>
    <n v="11"/>
    <n v="11"/>
    <n v="0"/>
    <n v="1"/>
    <n v="0"/>
    <n v="1.6"/>
    <n v="1.7925"/>
    <n v="1.7925"/>
    <x v="97"/>
  </r>
  <r>
    <x v="1"/>
    <s v="DET"/>
    <s v="SF"/>
    <n v="48"/>
    <n v="52"/>
    <s v="(1:35) (No Huddle, Shotgun) 16-J.Goff pass short right to 88-T.Hockenson pushed ob at SF 35 for 13 yards (20-A.Thomas)."/>
    <s v="pass"/>
    <n v="0"/>
    <n v="1"/>
    <n v="0"/>
    <n v="0"/>
    <s v="T.Hockenson"/>
    <n v="10"/>
    <n v="10"/>
    <n v="0"/>
    <n v="1"/>
    <n v="0"/>
    <n v="1.6"/>
    <n v="1.7750000000000001"/>
    <n v="1.7750000000000001"/>
    <x v="93"/>
  </r>
  <r>
    <x v="1"/>
    <s v="DET"/>
    <s v="SF"/>
    <n v="25"/>
    <n v="75"/>
    <s v="(1:22) (Shotgun) 16-J.Goff pass short left to 87-Q.Cephus pushed ob at SF 22 for 3 yards (27-D.Johnson)."/>
    <s v="pass"/>
    <n v="0"/>
    <n v="1"/>
    <n v="0"/>
    <n v="0"/>
    <s v="Q.Cephus"/>
    <n v="3"/>
    <n v="3"/>
    <n v="0"/>
    <n v="1"/>
    <n v="0"/>
    <n v="1.8"/>
    <n v="1.6525000000000001"/>
    <n v="1.7498500000000003"/>
    <x v="96"/>
  </r>
  <r>
    <x v="1"/>
    <s v="DET"/>
    <s v="SF"/>
    <n v="22"/>
    <n v="78"/>
    <s v="(1:18) (Shotgun) 16-J.Goff pass deep right to 11-K.Raymond ran ob at SF 2 for 20 yards."/>
    <s v="pass"/>
    <n v="0"/>
    <n v="1"/>
    <n v="0"/>
    <n v="0"/>
    <s v="K.Raymond"/>
    <n v="18"/>
    <n v="18"/>
    <n v="0"/>
    <n v="1"/>
    <n v="0"/>
    <n v="1.8"/>
    <n v="1.915"/>
    <n v="1.8391000000000002"/>
    <x v="270"/>
  </r>
  <r>
    <x v="1"/>
    <s v="DET"/>
    <s v="SF"/>
    <n v="2"/>
    <n v="98"/>
    <s v="(1:10) (No Huddle) 16-J.Goff pass short left to 87-Q.Cephus for 2 yards, TOUCHDOWN."/>
    <s v="pass"/>
    <n v="0"/>
    <n v="1"/>
    <n v="0"/>
    <n v="0"/>
    <s v="Q.Cephus"/>
    <n v="2"/>
    <n v="2"/>
    <n v="0"/>
    <n v="1"/>
    <n v="0"/>
    <n v="3.7"/>
    <n v="1.635"/>
    <n v="3.7"/>
    <x v="96"/>
  </r>
  <r>
    <x v="1"/>
    <s v="SF"/>
    <s v="DET"/>
    <n v="46"/>
    <n v="54"/>
    <s v="(:58) 10-J.Garoppolo pass short middle to 19-D.Samuel to DET 35 for 11 yards (90-T.Flowers). FUMBLES (90-T.Flowers), RECOVERED by DET-26-I.Melifonwu at DET 30."/>
    <s v="pass"/>
    <n v="0"/>
    <n v="1"/>
    <n v="0"/>
    <n v="0"/>
    <s v="D.Samuel"/>
    <n v="6"/>
    <n v="6"/>
    <n v="0"/>
    <n v="1"/>
    <n v="0"/>
    <n v="1.6"/>
    <n v="1.7050000000000001"/>
    <n v="1.7050000000000001"/>
    <x v="27"/>
  </r>
  <r>
    <x v="1"/>
    <s v="DET"/>
    <s v="SF"/>
    <n v="70"/>
    <n v="30"/>
    <s v="(:52) (Shotgun) 16-J.Goff pass incomplete deep left to 17-T.Benson (27-D.Johnson)."/>
    <s v="pass"/>
    <n v="0"/>
    <n v="1"/>
    <n v="0"/>
    <n v="0"/>
    <s v="T.Benson"/>
    <n v="25"/>
    <n v="25"/>
    <n v="0"/>
    <n v="1"/>
    <n v="0"/>
    <n v="1.6"/>
    <n v="2.0375000000000001"/>
    <n v="2.0375000000000001"/>
    <x v="97"/>
  </r>
  <r>
    <x v="1"/>
    <s v="DET"/>
    <s v="SF"/>
    <n v="70"/>
    <n v="30"/>
    <s v="(:47) (Shotgun) 16-J.Goff pass deep left to 14-A.St. Brown pushed ob at 50 for 20 yards (27-D.Johnson)."/>
    <s v="pass"/>
    <n v="0"/>
    <n v="1"/>
    <n v="0"/>
    <n v="0"/>
    <s v="A.St"/>
    <n v="20"/>
    <n v="20"/>
    <n v="0"/>
    <n v="1"/>
    <n v="0"/>
    <n v="1.6"/>
    <n v="1.9500000000000002"/>
    <n v="1.9500000000000002"/>
    <x v="48"/>
  </r>
  <r>
    <x v="1"/>
    <s v="DET"/>
    <s v="SF"/>
    <n v="50"/>
    <n v="50"/>
    <s v="(:42) (Shotgun) 16-J.Goff pass incomplete deep left to 87-Q.Cephus."/>
    <s v="pass"/>
    <n v="0"/>
    <n v="1"/>
    <n v="0"/>
    <n v="0"/>
    <s v="Q.Cephus"/>
    <n v="22"/>
    <n v="22"/>
    <n v="0"/>
    <n v="1"/>
    <n v="0"/>
    <n v="1.6"/>
    <n v="1.9850000000000001"/>
    <n v="1.9850000000000001"/>
    <x v="96"/>
  </r>
  <r>
    <x v="1"/>
    <s v="DET"/>
    <s v="SF"/>
    <n v="50"/>
    <n v="50"/>
    <s v="(:37) (Shotgun) 16-J.Goff pass deep middle to 11-K.Raymond to SF 25 for 25 yards (1-J.Ward)."/>
    <s v="pass"/>
    <n v="0"/>
    <n v="1"/>
    <n v="0"/>
    <n v="0"/>
    <s v="K.Raymond"/>
    <n v="23"/>
    <n v="23"/>
    <n v="0"/>
    <n v="1"/>
    <n v="0"/>
    <n v="1.6"/>
    <n v="2.0024999999999999"/>
    <n v="2.0024999999999999"/>
    <x v="270"/>
  </r>
  <r>
    <x v="1"/>
    <s v="DET"/>
    <s v="SF"/>
    <n v="24"/>
    <n v="76"/>
    <s v="(:20) (Shotgun) 16-J.Goff pass incomplete short right to 87-Q.Cephus (51-A.Al-Shaair)."/>
    <s v="pass"/>
    <n v="0"/>
    <n v="1"/>
    <n v="0"/>
    <n v="0"/>
    <s v="Q.Cephus"/>
    <n v="5"/>
    <n v="5"/>
    <n v="0"/>
    <n v="1"/>
    <n v="0"/>
    <n v="1.8"/>
    <n v="1.6875"/>
    <n v="1.7617500000000001"/>
    <x v="96"/>
  </r>
  <r>
    <x v="1"/>
    <s v="DET"/>
    <s v="SF"/>
    <n v="24"/>
    <n v="76"/>
    <s v="(:17) (Shotgun) 16-J.Goff pass incomplete short left to 14-A.St. Brown [56-S.Ebukam]."/>
    <s v="pass"/>
    <n v="0"/>
    <n v="1"/>
    <n v="0"/>
    <n v="0"/>
    <s v="A.St"/>
    <n v="8"/>
    <n v="8"/>
    <n v="0"/>
    <n v="1"/>
    <n v="0"/>
    <n v="1.8"/>
    <n v="1.74"/>
    <n v="1.7796000000000003"/>
    <x v="48"/>
  </r>
  <r>
    <x v="0"/>
    <s v="TB"/>
    <s v="ATL"/>
    <n v="47"/>
    <n v="53"/>
    <s v="(13:54) (Shotgun) 12-T.Brady pass deep middle to 13-M.Evans to ATL 22 for 25 yards (21-D.Harmon; 54-F.Oluokun)."/>
    <s v="pass"/>
    <n v="0"/>
    <n v="1"/>
    <n v="0"/>
    <n v="0"/>
    <s v="M.Evans"/>
    <n v="22"/>
    <n v="22"/>
    <n v="0"/>
    <n v="1"/>
    <n v="0"/>
    <n v="1.6"/>
    <n v="1.9850000000000001"/>
    <n v="1.9850000000000001"/>
    <x v="35"/>
  </r>
  <r>
    <x v="0"/>
    <s v="TB"/>
    <s v="ATL"/>
    <n v="22"/>
    <n v="78"/>
    <s v="(13:17) 12-T.Brady pass incomplete deep right to 81-A.Brown (24-A.Terrell)."/>
    <s v="pass"/>
    <n v="0"/>
    <n v="1"/>
    <n v="0"/>
    <n v="0"/>
    <s v="A.Brown"/>
    <n v="19"/>
    <n v="19"/>
    <n v="0"/>
    <n v="1"/>
    <n v="0"/>
    <n v="1.8"/>
    <n v="1.9325000000000001"/>
    <n v="1.8450500000000003"/>
    <x v="165"/>
  </r>
  <r>
    <x v="0"/>
    <s v="TB"/>
    <s v="ATL"/>
    <n v="20"/>
    <n v="80"/>
    <s v="(12:28) (Shotgun) 12-T.Brady pass deep right to 87-R.Gronkowski for 20 yards, TOUCHDOWN."/>
    <s v="pass"/>
    <n v="0"/>
    <n v="1"/>
    <n v="0"/>
    <n v="0"/>
    <s v="R.Gronkowski"/>
    <n v="16"/>
    <n v="16"/>
    <n v="0"/>
    <n v="1"/>
    <n v="0"/>
    <n v="1.8"/>
    <n v="1.8800000000000001"/>
    <n v="1.8272000000000004"/>
    <x v="139"/>
  </r>
  <r>
    <x v="0"/>
    <s v="ATL"/>
    <s v="TB"/>
    <n v="73"/>
    <n v="27"/>
    <s v="(12:17) 2-M.Ryan pass short right to 28-M.Davis pushed ob at ATL 27 for no gain (24-C.Davis)."/>
    <s v="pass"/>
    <n v="0"/>
    <n v="1"/>
    <n v="0"/>
    <n v="0"/>
    <s v="M.Davis"/>
    <n v="-3"/>
    <n v="-3"/>
    <n v="0"/>
    <n v="1"/>
    <n v="0"/>
    <n v="1.6"/>
    <n v="1.5475000000000001"/>
    <n v="1.5475000000000001"/>
    <x v="13"/>
  </r>
  <r>
    <x v="0"/>
    <s v="ATL"/>
    <s v="TB"/>
    <n v="66"/>
    <n v="34"/>
    <s v="(11:23) (Shotgun) 2-M.Ryan pass incomplete short left to 84-C.Patterson."/>
    <s v="pass"/>
    <n v="0"/>
    <n v="1"/>
    <n v="0"/>
    <n v="0"/>
    <s v="C.Patterson"/>
    <n v="1"/>
    <n v="1"/>
    <n v="0"/>
    <n v="1"/>
    <n v="0"/>
    <n v="1.6"/>
    <n v="1.6175000000000002"/>
    <n v="1.6175000000000002"/>
    <x v="51"/>
  </r>
  <r>
    <x v="0"/>
    <s v="TB"/>
    <s v="ATL"/>
    <n v="64"/>
    <n v="36"/>
    <s v="(11:13) 12-T.Brady pass short middle to 14-C.Godwin to ATL 48 for 16 yards (21-D.Harmon; 24-A.Terrell)."/>
    <s v="pass"/>
    <n v="0"/>
    <n v="1"/>
    <n v="0"/>
    <n v="0"/>
    <s v="C.Godwin"/>
    <n v="13"/>
    <n v="13"/>
    <n v="0"/>
    <n v="1"/>
    <n v="0"/>
    <n v="1.6"/>
    <n v="1.8275000000000001"/>
    <n v="1.8275000000000001"/>
    <x v="98"/>
  </r>
  <r>
    <x v="0"/>
    <s v="TB"/>
    <s v="ATL"/>
    <n v="41"/>
    <n v="59"/>
    <s v="(10:12) 12-T.Brady pass short right to 7-L.Fournette pushed ob at ATL 25 for 16 yards (23-E.Harris)."/>
    <s v="pass"/>
    <n v="0"/>
    <n v="1"/>
    <n v="0"/>
    <n v="0"/>
    <s v="L.Fournette"/>
    <n v="-2"/>
    <n v="-2"/>
    <n v="0"/>
    <n v="1"/>
    <n v="0"/>
    <n v="1.6"/>
    <n v="1.5650000000000002"/>
    <n v="1.5650000000000002"/>
    <x v="140"/>
  </r>
  <r>
    <x v="0"/>
    <s v="TB"/>
    <s v="ATL"/>
    <n v="25"/>
    <n v="75"/>
    <s v="(9:38) (Shotgun) 12-T.Brady pass short right to 87-R.Gronkowski to ATL 16 for 9 yards (54-F.Oluokun)."/>
    <s v="pass"/>
    <n v="0"/>
    <n v="1"/>
    <n v="0"/>
    <n v="0"/>
    <s v="R.Gronkowski"/>
    <n v="5"/>
    <n v="5"/>
    <n v="0"/>
    <n v="1"/>
    <n v="0"/>
    <n v="1.8"/>
    <n v="1.6875"/>
    <n v="1.7617500000000001"/>
    <x v="139"/>
  </r>
  <r>
    <x v="0"/>
    <s v="TB"/>
    <s v="ATL"/>
    <n v="13"/>
    <n v="87"/>
    <s v="(8:14) (Shotgun) 12-T.Brady pass incomplete short right to 13-M.Evans."/>
    <s v="pass"/>
    <n v="0"/>
    <n v="1"/>
    <n v="0"/>
    <n v="0"/>
    <s v="M.Evans"/>
    <n v="13"/>
    <n v="13"/>
    <n v="0"/>
    <n v="1"/>
    <n v="0"/>
    <n v="2.2000000000000002"/>
    <n v="1.8275000000000001"/>
    <n v="2.0733500000000005"/>
    <x v="35"/>
  </r>
  <r>
    <x v="0"/>
    <s v="TB"/>
    <s v="ATL"/>
    <n v="13"/>
    <n v="87"/>
    <s v="(8:09) 12-T.Brady pass short right to 7-L.Fournette to ATL 8 for 5 yards (54-F.Oluokun; 91-J.Tuioti-Mariner). PENALTY on TB-66-R.Jensen, Unnecessary Roughness, 15 yards, enforced at ATL 8."/>
    <s v="pass"/>
    <n v="0"/>
    <n v="1"/>
    <n v="0"/>
    <n v="0"/>
    <s v="L.Fournette"/>
    <n v="-6"/>
    <n v="-6"/>
    <n v="0"/>
    <n v="1"/>
    <n v="0"/>
    <n v="2.2000000000000002"/>
    <n v="1.4950000000000001"/>
    <n v="1.9603000000000002"/>
    <x v="140"/>
  </r>
  <r>
    <x v="0"/>
    <s v="ATL"/>
    <s v="TB"/>
    <n v="71"/>
    <n v="29"/>
    <s v="(7:40) 2-M.Ryan pass short right to 18-C.Ridley to ATL 38 for 9 yards (24-C.Davis)."/>
    <s v="pass"/>
    <n v="0"/>
    <n v="1"/>
    <n v="0"/>
    <n v="0"/>
    <s v="C.Ridley"/>
    <n v="9"/>
    <n v="9"/>
    <n v="0"/>
    <n v="1"/>
    <n v="0"/>
    <n v="1.6"/>
    <n v="1.7575000000000001"/>
    <n v="1.7575000000000001"/>
    <x v="49"/>
  </r>
  <r>
    <x v="0"/>
    <s v="ATL"/>
    <s v="TB"/>
    <n v="63"/>
    <n v="37"/>
    <s v="(6:30) (Shotgun) 2-M.Ryan pass short right to 14-R.Gage to ATL 42 for 5 yards (43-R.Cockrell)."/>
    <s v="pass"/>
    <n v="0"/>
    <n v="1"/>
    <n v="0"/>
    <n v="0"/>
    <s v="R.Gage"/>
    <n v="2"/>
    <n v="2"/>
    <n v="0"/>
    <n v="1"/>
    <n v="0"/>
    <n v="1.6"/>
    <n v="1.635"/>
    <n v="1.635"/>
    <x v="164"/>
  </r>
  <r>
    <x v="0"/>
    <s v="ATL"/>
    <s v="TB"/>
    <n v="58"/>
    <n v="42"/>
    <s v="(5:56) 2-M.Ryan pass incomplete short right to 17-O.Zaccheaus."/>
    <s v="pass"/>
    <n v="0"/>
    <n v="1"/>
    <n v="0"/>
    <n v="0"/>
    <s v="O.Zaccheaus"/>
    <n v="5"/>
    <n v="5"/>
    <n v="0"/>
    <n v="1"/>
    <n v="0"/>
    <n v="1.6"/>
    <n v="1.6875"/>
    <n v="1.6875"/>
    <x v="166"/>
  </r>
  <r>
    <x v="0"/>
    <s v="ATL"/>
    <s v="TB"/>
    <n v="58"/>
    <n v="42"/>
    <s v="(5:51) (Shotgun) 2-M.Ryan pass short middle to 85-L.Smith to TB 49 for 9 yards (45-D.White)."/>
    <s v="pass"/>
    <n v="0"/>
    <n v="1"/>
    <n v="0"/>
    <n v="0"/>
    <s v="L.Smith"/>
    <n v="6"/>
    <n v="6"/>
    <n v="0"/>
    <n v="1"/>
    <n v="0"/>
    <n v="1.6"/>
    <n v="1.7050000000000001"/>
    <n v="1.7050000000000001"/>
    <x v="272"/>
  </r>
  <r>
    <x v="0"/>
    <s v="ATL"/>
    <s v="TB"/>
    <n v="62"/>
    <n v="38"/>
    <s v="(2:17) (Shotgun) 2-M.Ryan pass short middle to 8-K.Pitts to ATL 42 for 4 yards (45-D.White)."/>
    <s v="pass"/>
    <n v="0"/>
    <n v="1"/>
    <n v="0"/>
    <n v="0"/>
    <s v="K.Pitts"/>
    <n v="4"/>
    <n v="4"/>
    <n v="0"/>
    <n v="1"/>
    <n v="0"/>
    <n v="1.6"/>
    <n v="1.6700000000000002"/>
    <n v="1.6700000000000002"/>
    <x v="30"/>
  </r>
  <r>
    <x v="0"/>
    <s v="TB"/>
    <s v="ATL"/>
    <n v="38"/>
    <n v="62"/>
    <s v="(15:00) (Shotgun) 12-T.Brady pass short middle to 14-C.Godwin to ATL 30 for 8 yards (3-M.Walker; 45-D.Jones). ATL-55-S.Means was injured during the play. His return is Questionable."/>
    <s v="pass"/>
    <n v="0"/>
    <n v="1"/>
    <n v="0"/>
    <n v="0"/>
    <s v="C.Godwin"/>
    <n v="4"/>
    <n v="4"/>
    <n v="0"/>
    <n v="1"/>
    <n v="0"/>
    <n v="1.6"/>
    <n v="1.6700000000000002"/>
    <n v="1.6700000000000002"/>
    <x v="98"/>
  </r>
  <r>
    <x v="0"/>
    <s v="TB"/>
    <s v="ATL"/>
    <n v="1"/>
    <n v="99"/>
    <s v="(14:12) 50-V.Vea reported in as eligible.  12-T.Brady pass short right to 87-R.Gronkowski for 1 yard, TOUCHDOWN."/>
    <s v="pass"/>
    <n v="0"/>
    <n v="1"/>
    <n v="0"/>
    <n v="0"/>
    <s v="R.Gronkowski"/>
    <n v="1"/>
    <n v="1"/>
    <n v="0"/>
    <n v="1"/>
    <n v="0"/>
    <n v="4"/>
    <n v="1.6175000000000002"/>
    <n v="4"/>
    <x v="139"/>
  </r>
  <r>
    <x v="0"/>
    <s v="ATL"/>
    <s v="TB"/>
    <n v="66"/>
    <n v="34"/>
    <s v="(14:01) (Shotgun) 2-M.Ryan pass short right to 14-R.Gage to ATL 39 for 5 yards (54-L.David)."/>
    <s v="pass"/>
    <n v="0"/>
    <n v="1"/>
    <n v="0"/>
    <n v="0"/>
    <s v="R.Gage"/>
    <n v="5"/>
    <n v="5"/>
    <n v="0"/>
    <n v="1"/>
    <n v="0"/>
    <n v="1.6"/>
    <n v="1.6875"/>
    <n v="1.6875"/>
    <x v="164"/>
  </r>
  <r>
    <x v="0"/>
    <s v="ATL"/>
    <s v="TB"/>
    <n v="61"/>
    <n v="39"/>
    <s v="(13:34) (No Huddle) 2-M.Ryan pass short left to 84-C.Patterson to TB 38 for 23 yards (45-D.White; 96-S.McLendon). TB-35-J.Dean was injured during the play. His return is Questionable."/>
    <s v="pass"/>
    <n v="0"/>
    <n v="1"/>
    <n v="0"/>
    <n v="0"/>
    <s v="C.Patterson"/>
    <n v="-6"/>
    <n v="-6"/>
    <n v="0"/>
    <n v="1"/>
    <n v="0"/>
    <n v="1.6"/>
    <n v="1.4950000000000001"/>
    <n v="1.4950000000000001"/>
    <x v="51"/>
  </r>
  <r>
    <x v="0"/>
    <s v="ATL"/>
    <s v="TB"/>
    <n v="38"/>
    <n v="62"/>
    <s v="(13:03) (Shotgun) 2-M.Ryan pass short left to 8-K.Pitts pushed ob at TB 14 for 24 yards (45-D.White)."/>
    <s v="pass"/>
    <n v="0"/>
    <n v="1"/>
    <n v="0"/>
    <n v="0"/>
    <s v="K.Pitts"/>
    <n v="14"/>
    <n v="14"/>
    <n v="0"/>
    <n v="1"/>
    <n v="0"/>
    <n v="1.6"/>
    <n v="1.845"/>
    <n v="1.845"/>
    <x v="30"/>
  </r>
  <r>
    <x v="0"/>
    <s v="ATL"/>
    <s v="TB"/>
    <n v="14"/>
    <n v="86"/>
    <s v="(12:29) (Shotgun) 2-M.Ryan pass short left to 84-C.Patterson to TB 10 for 4 yards (33-J.Whitehead)."/>
    <s v="pass"/>
    <n v="0"/>
    <n v="1"/>
    <n v="0"/>
    <n v="0"/>
    <s v="C.Patterson"/>
    <n v="4"/>
    <n v="4"/>
    <n v="0"/>
    <n v="1"/>
    <n v="0"/>
    <n v="2"/>
    <n v="1.6700000000000002"/>
    <n v="1.8878000000000001"/>
    <x v="51"/>
  </r>
  <r>
    <x v="0"/>
    <s v="TB"/>
    <s v="ATL"/>
    <n v="57"/>
    <n v="43"/>
    <s v="(10:43) 12-T.Brady pass incomplete short right to 27-R.Jones (91-J.Tuioti-Mariner)."/>
    <s v="pass"/>
    <n v="0"/>
    <n v="1"/>
    <n v="0"/>
    <n v="0"/>
    <s v="R.Jones"/>
    <n v="-1"/>
    <n v="-1"/>
    <n v="0"/>
    <n v="1"/>
    <n v="0"/>
    <n v="1.6"/>
    <n v="1.5825"/>
    <n v="1.5825"/>
    <x v="163"/>
  </r>
  <r>
    <x v="0"/>
    <s v="TB"/>
    <s v="ATL"/>
    <n v="57"/>
    <n v="43"/>
    <s v="(10:37) (Shotgun) 12-T.Brady pass short middle to 18-T.Johnson to TB 48 for 5 yards (54-F.Oluokun)."/>
    <s v="pass"/>
    <n v="0"/>
    <n v="1"/>
    <n v="0"/>
    <n v="0"/>
    <s v="T.Johnson"/>
    <n v="5"/>
    <n v="5"/>
    <n v="0"/>
    <n v="1"/>
    <n v="0"/>
    <n v="1.6"/>
    <n v="1.6875"/>
    <n v="1.6875"/>
    <x v="209"/>
  </r>
  <r>
    <x v="0"/>
    <s v="TB"/>
    <s v="ATL"/>
    <n v="52"/>
    <n v="48"/>
    <s v="(10:16) (No Huddle, Shotgun) 12-T.Brady pass incomplete short middle to 14-C.Godwin (26-I.Oliver)."/>
    <s v="pass"/>
    <n v="0"/>
    <n v="1"/>
    <n v="0"/>
    <n v="0"/>
    <s v="C.Godwin"/>
    <n v="6"/>
    <n v="6"/>
    <n v="0"/>
    <n v="1"/>
    <n v="0"/>
    <n v="1.6"/>
    <n v="1.7050000000000001"/>
    <n v="1.7050000000000001"/>
    <x v="98"/>
  </r>
  <r>
    <x v="0"/>
    <s v="ATL"/>
    <s v="TB"/>
    <n v="62"/>
    <n v="38"/>
    <s v="(7:43) 2-M.Ryan pass short right to 18-C.Ridley to ATL 45 for 7 yards (54-L.David)."/>
    <s v="pass"/>
    <n v="0"/>
    <n v="1"/>
    <n v="0"/>
    <n v="0"/>
    <s v="C.Ridley"/>
    <n v="2"/>
    <n v="2"/>
    <n v="0"/>
    <n v="1"/>
    <n v="0"/>
    <n v="1.6"/>
    <n v="1.635"/>
    <n v="1.635"/>
    <x v="49"/>
  </r>
  <r>
    <x v="0"/>
    <s v="ATL"/>
    <s v="TB"/>
    <n v="55"/>
    <n v="45"/>
    <s v="(7:00) (Shotgun) 2-M.Ryan pass short right to 81-H.Hurst pushed ob at TB 49 for 6 yards (32-M.Edwards)."/>
    <s v="pass"/>
    <n v="0"/>
    <n v="1"/>
    <n v="0"/>
    <n v="0"/>
    <s v="H.Hurst"/>
    <n v="6"/>
    <n v="6"/>
    <n v="0"/>
    <n v="1"/>
    <n v="0"/>
    <n v="1.6"/>
    <n v="1.7050000000000001"/>
    <n v="1.7050000000000001"/>
    <x v="88"/>
  </r>
  <r>
    <x v="0"/>
    <s v="ATL"/>
    <s v="TB"/>
    <n v="49"/>
    <n v="51"/>
    <s v="(5:49) (Shotgun) 2-M.Ryan pass short right to 28-M.Davis to TB 48 for 1 yard (54-L.David)."/>
    <s v="pass"/>
    <n v="0"/>
    <n v="1"/>
    <n v="0"/>
    <n v="0"/>
    <s v="M.Davis"/>
    <n v="-5"/>
    <n v="-5"/>
    <n v="0"/>
    <n v="1"/>
    <n v="0"/>
    <n v="1.6"/>
    <n v="1.5125000000000002"/>
    <n v="1.5125000000000002"/>
    <x v="13"/>
  </r>
  <r>
    <x v="0"/>
    <s v="TB"/>
    <s v="ATL"/>
    <n v="53"/>
    <n v="47"/>
    <s v="(2:20) 12-T.Brady pass deep left to 81-A.Brown to ATL 36 for 17 yards (21-D.Harmon)."/>
    <s v="pass"/>
    <n v="0"/>
    <n v="1"/>
    <n v="0"/>
    <n v="0"/>
    <s v="A.Brown"/>
    <n v="17"/>
    <n v="17"/>
    <n v="0"/>
    <n v="1"/>
    <n v="0"/>
    <n v="1.6"/>
    <n v="1.8975"/>
    <n v="1.8975"/>
    <x v="165"/>
  </r>
  <r>
    <x v="0"/>
    <s v="TB"/>
    <s v="ATL"/>
    <n v="36"/>
    <n v="64"/>
    <s v="(2:00) 12-T.Brady pass deep middle to 80-O.Howard to ATL 15 for 21 yards (23-E.Harris)."/>
    <s v="pass"/>
    <n v="0"/>
    <n v="1"/>
    <n v="0"/>
    <n v="0"/>
    <s v="O.Howard"/>
    <n v="19"/>
    <n v="19"/>
    <n v="0"/>
    <n v="1"/>
    <n v="0"/>
    <n v="1.6"/>
    <n v="1.9325000000000001"/>
    <n v="1.9325000000000001"/>
    <x v="273"/>
  </r>
  <r>
    <x v="0"/>
    <s v="TB"/>
    <s v="ATL"/>
    <n v="3"/>
    <n v="97"/>
    <s v="(:47) 72-J.Wells reported in as eligible.  12-T.Brady pass short left to 13-M.Evans for 3 yards, TOUCHDOWN."/>
    <s v="pass"/>
    <n v="0"/>
    <n v="1"/>
    <n v="0"/>
    <n v="0"/>
    <s v="M.Evans"/>
    <n v="3"/>
    <n v="3"/>
    <n v="0"/>
    <n v="1"/>
    <n v="0"/>
    <n v="3.5"/>
    <n v="1.6525000000000001"/>
    <n v="3.5"/>
    <x v="35"/>
  </r>
  <r>
    <x v="0"/>
    <s v="ATL"/>
    <s v="TB"/>
    <n v="65"/>
    <n v="35"/>
    <s v="(:40) (Shotgun) 2-M.Ryan pass short middle to 8-K.Pitts to ATL 49 for 14 yards (32-M.Edwards)."/>
    <s v="pass"/>
    <n v="0"/>
    <n v="1"/>
    <n v="0"/>
    <n v="0"/>
    <s v="K.Pitts"/>
    <n v="11"/>
    <n v="11"/>
    <n v="0"/>
    <n v="1"/>
    <n v="0"/>
    <n v="1.6"/>
    <n v="1.7925"/>
    <n v="1.7925"/>
    <x v="30"/>
  </r>
  <r>
    <x v="0"/>
    <s v="ATL"/>
    <s v="TB"/>
    <n v="46"/>
    <n v="54"/>
    <s v="(:19) (Shotgun) 2-M.Ryan pass short right to 13-C.Blake pushed ob at TB 38 for 8 yards (24-C.Davis). PENALTY on TB-24-C.Davis, Unnecessary Roughness, 15 yards, enforced at TB 38."/>
    <s v="pass"/>
    <n v="0"/>
    <n v="1"/>
    <n v="0"/>
    <n v="0"/>
    <s v="C.Blake"/>
    <n v="8"/>
    <n v="8"/>
    <n v="0"/>
    <n v="1"/>
    <n v="0"/>
    <n v="1.6"/>
    <n v="1.74"/>
    <n v="1.74"/>
    <x v="274"/>
  </r>
  <r>
    <x v="0"/>
    <s v="ATL"/>
    <s v="TB"/>
    <n v="18"/>
    <n v="82"/>
    <s v="(:10) (Shotgun) 2-M.Ryan pass incomplete deep left to 18-C.Ridley [50-V.Vea]."/>
    <s v="pass"/>
    <n v="0"/>
    <n v="1"/>
    <n v="0"/>
    <n v="0"/>
    <s v="C.Ridley"/>
    <n v="18"/>
    <n v="18"/>
    <n v="0"/>
    <n v="1"/>
    <n v="0"/>
    <n v="2"/>
    <n v="1.915"/>
    <n v="1.9711000000000001"/>
    <x v="49"/>
  </r>
  <r>
    <x v="0"/>
    <s v="TB"/>
    <s v="ATL"/>
    <n v="18"/>
    <n v="82"/>
    <s v="(14:19) (Shotgun) 12-T.Brady pass incomplete short left to 13-M.Evans."/>
    <s v="pass"/>
    <n v="0"/>
    <n v="1"/>
    <n v="0"/>
    <n v="0"/>
    <s v="M.Evans"/>
    <n v="15"/>
    <n v="15"/>
    <n v="0"/>
    <n v="1"/>
    <n v="0"/>
    <n v="2"/>
    <n v="1.8625"/>
    <n v="1.9532500000000002"/>
    <x v="35"/>
  </r>
  <r>
    <x v="0"/>
    <s v="TB"/>
    <s v="ATL"/>
    <n v="18"/>
    <n v="82"/>
    <s v="(14:15) (Shotgun) 12-T.Brady pass short left to 84-C.Brate to ATL 10 for 8 yards (55-S.Means)."/>
    <s v="pass"/>
    <n v="0"/>
    <n v="1"/>
    <n v="0"/>
    <n v="0"/>
    <s v="C.Brate"/>
    <n v="7"/>
    <n v="7"/>
    <n v="0"/>
    <n v="1"/>
    <n v="0"/>
    <n v="2"/>
    <n v="1.7225000000000001"/>
    <n v="1.9056500000000001"/>
    <x v="275"/>
  </r>
  <r>
    <x v="0"/>
    <s v="TB"/>
    <s v="ATL"/>
    <n v="1"/>
    <n v="99"/>
    <s v="(12:47) 12-T.Brady pass short left to 13-M.Evans for 1 yard, TOUCHDOWN."/>
    <s v="pass"/>
    <n v="0"/>
    <n v="1"/>
    <n v="0"/>
    <n v="0"/>
    <s v="M.Evans"/>
    <n v="1"/>
    <n v="1"/>
    <n v="0"/>
    <n v="1"/>
    <n v="0"/>
    <n v="4"/>
    <n v="1.6175000000000002"/>
    <n v="4"/>
    <x v="35"/>
  </r>
  <r>
    <x v="0"/>
    <s v="ATL"/>
    <s v="TB"/>
    <n v="72"/>
    <n v="28"/>
    <s v="(12:11) 2-M.Ryan pass short left to 14-R.Gage to ATL 36 for 8 yards (35-J.Dean)."/>
    <s v="pass"/>
    <n v="0"/>
    <n v="1"/>
    <n v="0"/>
    <n v="0"/>
    <s v="R.Gage"/>
    <n v="-2"/>
    <n v="-2"/>
    <n v="0"/>
    <n v="1"/>
    <n v="0"/>
    <n v="1.6"/>
    <n v="1.5650000000000002"/>
    <n v="1.5650000000000002"/>
    <x v="164"/>
  </r>
  <r>
    <x v="0"/>
    <s v="ATL"/>
    <s v="TB"/>
    <n v="64"/>
    <n v="36"/>
    <s v="(11:39) (No Huddle) 2-M.Ryan pass short left to 18-C.Ridley pushed ob at 50 for 14 yards (43-R.Cockrell)."/>
    <s v="pass"/>
    <n v="0"/>
    <n v="1"/>
    <n v="0"/>
    <n v="0"/>
    <s v="C.Ridley"/>
    <n v="14"/>
    <n v="14"/>
    <n v="0"/>
    <n v="1"/>
    <n v="0"/>
    <n v="1.6"/>
    <n v="1.845"/>
    <n v="1.845"/>
    <x v="49"/>
  </r>
  <r>
    <x v="0"/>
    <s v="ATL"/>
    <s v="TB"/>
    <n v="50"/>
    <n v="50"/>
    <s v="(11:04) (No Huddle) 2-M.Ryan pass incomplete short left to 40-K.Smith."/>
    <s v="pass"/>
    <n v="0"/>
    <n v="1"/>
    <n v="0"/>
    <n v="0"/>
    <s v="K.Smith"/>
    <n v="3"/>
    <n v="3"/>
    <n v="0"/>
    <n v="1"/>
    <n v="0"/>
    <n v="1.6"/>
    <n v="1.6525000000000001"/>
    <n v="1.6525000000000001"/>
    <x v="22"/>
  </r>
  <r>
    <x v="0"/>
    <s v="ATL"/>
    <s v="TB"/>
    <n v="50"/>
    <n v="50"/>
    <s v="(11:00) (Shotgun) 2-M.Ryan pass short left to 28-M.Davis pushed ob at TB 46 for 4 yards (43-R.Cockrell)."/>
    <s v="pass"/>
    <n v="0"/>
    <n v="1"/>
    <n v="0"/>
    <n v="0"/>
    <s v="M.Davis"/>
    <n v="-1"/>
    <n v="-1"/>
    <n v="0"/>
    <n v="1"/>
    <n v="0"/>
    <n v="1.6"/>
    <n v="1.5825"/>
    <n v="1.5825"/>
    <x v="13"/>
  </r>
  <r>
    <x v="0"/>
    <s v="ATL"/>
    <s v="TB"/>
    <n v="46"/>
    <n v="54"/>
    <s v="(10:28) (Shotgun) 2-M.Ryan pass short left to 84-C.Patterson pushed ob at TB 23 for 23 yards (33-J.Whitehead)."/>
    <s v="pass"/>
    <n v="0"/>
    <n v="1"/>
    <n v="0"/>
    <n v="0"/>
    <s v="C.Patterson"/>
    <n v="4"/>
    <n v="4"/>
    <n v="0"/>
    <n v="1"/>
    <n v="0"/>
    <n v="1.6"/>
    <n v="1.6700000000000002"/>
    <n v="1.6700000000000002"/>
    <x v="51"/>
  </r>
  <r>
    <x v="0"/>
    <s v="ATL"/>
    <s v="TB"/>
    <n v="21"/>
    <n v="79"/>
    <s v="(9:28) (Shotgun) 2-M.Ryan pass incomplete short right to 18-C.Ridley."/>
    <s v="pass"/>
    <n v="0"/>
    <n v="1"/>
    <n v="0"/>
    <n v="0"/>
    <s v="C.Ridley"/>
    <n v="7"/>
    <n v="7"/>
    <n v="0"/>
    <n v="1"/>
    <n v="0"/>
    <n v="1.8"/>
    <n v="1.7225000000000001"/>
    <n v="1.7736500000000004"/>
    <x v="49"/>
  </r>
  <r>
    <x v="0"/>
    <s v="ATL"/>
    <s v="TB"/>
    <n v="21"/>
    <n v="79"/>
    <s v="(9:24) (Shotgun) 2-M.Ryan pass short left to 17-O.Zaccheaus to TB 9 for 12 yards (32-M.Edwards)."/>
    <s v="pass"/>
    <n v="0"/>
    <n v="1"/>
    <n v="0"/>
    <n v="0"/>
    <s v="O.Zaccheaus"/>
    <n v="12"/>
    <n v="12"/>
    <n v="0"/>
    <n v="1"/>
    <n v="0"/>
    <n v="1.8"/>
    <n v="1.81"/>
    <n v="1.8034000000000003"/>
    <x v="166"/>
  </r>
  <r>
    <x v="0"/>
    <s v="ATL"/>
    <s v="TB"/>
    <n v="9"/>
    <n v="91"/>
    <s v="(8:39) (Shotgun) 2-M.Ryan pass short right to 14-R.Gage to TB 1 for 8 yards (24-C.Davis)."/>
    <s v="pass"/>
    <n v="0"/>
    <n v="1"/>
    <n v="0"/>
    <n v="0"/>
    <s v="R.Gage"/>
    <n v="4"/>
    <n v="4"/>
    <n v="0"/>
    <n v="1"/>
    <n v="0"/>
    <n v="2.5"/>
    <n v="1.6700000000000002"/>
    <n v="2.2178000000000004"/>
    <x v="164"/>
  </r>
  <r>
    <x v="0"/>
    <s v="ATL"/>
    <s v="TB"/>
    <n v="10"/>
    <n v="90"/>
    <s v="(7:21) (Shotgun) 2-M.Ryan pass short left to 8-K.Pitts to TB 3 for 7 yards (33-J.Whitehead)."/>
    <s v="pass"/>
    <n v="0"/>
    <n v="1"/>
    <n v="0"/>
    <n v="0"/>
    <s v="K.Pitts"/>
    <n v="4"/>
    <n v="4"/>
    <n v="0"/>
    <n v="1"/>
    <n v="0"/>
    <n v="2.2000000000000002"/>
    <n v="1.6700000000000002"/>
    <n v="2.0198"/>
    <x v="30"/>
  </r>
  <r>
    <x v="0"/>
    <s v="ATL"/>
    <s v="TB"/>
    <n v="3"/>
    <n v="97"/>
    <s v="(6:40) (Shotgun) 2-M.Ryan pass short right to 18-C.Ridley for 3 yards, TOUCHDOWN."/>
    <s v="pass"/>
    <n v="0"/>
    <n v="1"/>
    <n v="0"/>
    <n v="0"/>
    <s v="C.Ridley"/>
    <n v="3"/>
    <n v="3"/>
    <n v="0"/>
    <n v="1"/>
    <n v="0"/>
    <n v="3.5"/>
    <n v="1.6525000000000001"/>
    <n v="3.5"/>
    <x v="49"/>
  </r>
  <r>
    <x v="0"/>
    <s v="ATL"/>
    <s v="TB"/>
    <n v="43"/>
    <n v="57"/>
    <s v="(3:46) (Shotgun) 2-M.Ryan pass incomplete short right to 17-O.Zaccheaus (90-J.Pierre-Paul)."/>
    <s v="pass"/>
    <n v="0"/>
    <n v="1"/>
    <n v="0"/>
    <n v="0"/>
    <s v="O.Zaccheaus"/>
    <n v="-2"/>
    <n v="-2"/>
    <n v="0"/>
    <n v="1"/>
    <n v="0"/>
    <n v="1.6"/>
    <n v="1.5650000000000002"/>
    <n v="1.5650000000000002"/>
    <x v="166"/>
  </r>
  <r>
    <x v="0"/>
    <s v="ATL"/>
    <s v="TB"/>
    <n v="43"/>
    <n v="57"/>
    <s v="(3:42) (Shotgun) 2-M.Ryan pass short middle to 18-C.Ridley to TB 21 for 22 yards (32-M.Edwards)."/>
    <s v="pass"/>
    <n v="0"/>
    <n v="1"/>
    <n v="0"/>
    <n v="0"/>
    <s v="C.Ridley"/>
    <n v="4"/>
    <n v="4"/>
    <n v="0"/>
    <n v="1"/>
    <n v="0"/>
    <n v="1.6"/>
    <n v="1.6700000000000002"/>
    <n v="1.6700000000000002"/>
    <x v="49"/>
  </r>
  <r>
    <x v="0"/>
    <s v="ATL"/>
    <s v="TB"/>
    <n v="20"/>
    <n v="80"/>
    <s v="(2:19) (Shotgun) 2-M.Ryan pass short right to 18-C.Ridley to TB 15 for 5 yards (24-C.Davis) [45-D.White]. PENALTY on TB-24-C.Davis, Face Mask (15 Yards), 8 yards, enforced at TB 15."/>
    <s v="pass"/>
    <n v="0"/>
    <n v="1"/>
    <n v="0"/>
    <n v="0"/>
    <s v="C.Ridley"/>
    <n v="5"/>
    <n v="5"/>
    <n v="0"/>
    <n v="1"/>
    <n v="0"/>
    <n v="1.8"/>
    <n v="1.6875"/>
    <n v="1.7617500000000001"/>
    <x v="49"/>
  </r>
  <r>
    <x v="0"/>
    <s v="ATL"/>
    <s v="TB"/>
    <n v="7"/>
    <n v="93"/>
    <s v="(1:53) (Shotgun) 2-M.Ryan pass short middle to 84-C.Patterson for 7 yards, TOUCHDOWN [45-D.White]."/>
    <s v="pass"/>
    <n v="0"/>
    <n v="1"/>
    <n v="0"/>
    <n v="0"/>
    <s v="C.Patterson"/>
    <n v="-1"/>
    <n v="-1"/>
    <n v="0"/>
    <n v="1"/>
    <n v="0"/>
    <n v="2.7"/>
    <n v="1.5825"/>
    <n v="2.3200500000000002"/>
    <x v="51"/>
  </r>
  <r>
    <x v="0"/>
    <s v="TB"/>
    <s v="ATL"/>
    <n v="68"/>
    <n v="32"/>
    <s v="(1:37) 12-T.Brady pass short left to 27-R.Jones pushed ob at TB 41 for 9 yards (22-F.Moreau). TB-13-M.Evans was injured during the play. His return is Questionable."/>
    <s v="pass"/>
    <n v="0"/>
    <n v="1"/>
    <n v="0"/>
    <n v="0"/>
    <s v="R.Jones"/>
    <n v="3"/>
    <n v="3"/>
    <n v="0"/>
    <n v="1"/>
    <n v="0"/>
    <n v="1.6"/>
    <n v="1.6525000000000001"/>
    <n v="1.6525000000000001"/>
    <x v="163"/>
  </r>
  <r>
    <x v="0"/>
    <s v="TB"/>
    <s v="ATL"/>
    <n v="59"/>
    <n v="41"/>
    <s v="(:38) 12-T.Brady pass incomplete short left to 18-T.Johnson."/>
    <s v="pass"/>
    <n v="0"/>
    <n v="1"/>
    <n v="0"/>
    <n v="0"/>
    <s v="T.Johnson"/>
    <n v="-1"/>
    <n v="-1"/>
    <n v="0"/>
    <n v="1"/>
    <n v="0"/>
    <n v="1.6"/>
    <n v="1.5825"/>
    <n v="1.5825"/>
    <x v="209"/>
  </r>
  <r>
    <x v="0"/>
    <s v="TB"/>
    <s v="ATL"/>
    <n v="64"/>
    <n v="36"/>
    <s v="(14:34) 12-T.Brady pass incomplete deep right to 87-R.Gronkowski."/>
    <s v="pass"/>
    <n v="0"/>
    <n v="1"/>
    <n v="0"/>
    <n v="0"/>
    <s v="R.Gronkowski"/>
    <n v="20"/>
    <n v="20"/>
    <n v="0"/>
    <n v="1"/>
    <n v="0"/>
    <n v="1.6"/>
    <n v="1.9500000000000002"/>
    <n v="1.9500000000000002"/>
    <x v="139"/>
  </r>
  <r>
    <x v="0"/>
    <s v="TB"/>
    <s v="ATL"/>
    <n v="71"/>
    <n v="29"/>
    <s v="(13:51) (Shotgun) 12-T.Brady pass short middle to 25-G.Bernard to TB 39 for 10 yards (45-D.Jones)."/>
    <s v="pass"/>
    <n v="0"/>
    <n v="1"/>
    <n v="0"/>
    <n v="0"/>
    <s v="G.Bernard"/>
    <n v="5"/>
    <n v="5"/>
    <n v="0"/>
    <n v="1"/>
    <n v="0"/>
    <n v="1.6"/>
    <n v="1.6875"/>
    <n v="1.6875"/>
    <x v="141"/>
  </r>
  <r>
    <x v="0"/>
    <s v="TB"/>
    <s v="ATL"/>
    <n v="43"/>
    <n v="57"/>
    <s v="(10:53) 72-J.Wells reported in as eligible.  12-T.Brady pass deep right to 13-M.Evans to ATL 17 for 26 yards (54-F.Oluokun; 39-T.Green)."/>
    <s v="pass"/>
    <n v="0"/>
    <n v="1"/>
    <n v="0"/>
    <n v="0"/>
    <s v="M.Evans"/>
    <n v="22"/>
    <n v="22"/>
    <n v="0"/>
    <n v="1"/>
    <n v="0"/>
    <n v="1.6"/>
    <n v="1.9850000000000001"/>
    <n v="1.9850000000000001"/>
    <x v="35"/>
  </r>
  <r>
    <x v="0"/>
    <s v="TB"/>
    <s v="ATL"/>
    <n v="17"/>
    <n v="83"/>
    <s v="(10:05) 12-T.Brady pass short left to 7-L.Fournette to ATL 12 for 5 yards (26-I.Oliver)."/>
    <s v="pass"/>
    <n v="0"/>
    <n v="1"/>
    <n v="0"/>
    <n v="0"/>
    <s v="L.Fournette"/>
    <n v="4"/>
    <n v="4"/>
    <n v="0"/>
    <n v="1"/>
    <n v="0"/>
    <n v="2"/>
    <n v="1.6700000000000002"/>
    <n v="1.8878000000000001"/>
    <x v="140"/>
  </r>
  <r>
    <x v="0"/>
    <s v="TB"/>
    <s v="ATL"/>
    <n v="12"/>
    <n v="88"/>
    <s v="(9:24) (Shotgun) 12-T.Brady pass short right to 14-C.Godwin for 12 yards, TOUCHDOWN."/>
    <s v="pass"/>
    <n v="0"/>
    <n v="1"/>
    <n v="0"/>
    <n v="0"/>
    <s v="C.Godwin"/>
    <n v="12"/>
    <n v="12"/>
    <n v="0"/>
    <n v="1"/>
    <n v="0"/>
    <n v="2.2000000000000002"/>
    <n v="1.81"/>
    <n v="2.0674000000000001"/>
    <x v="98"/>
  </r>
  <r>
    <x v="0"/>
    <s v="ATL"/>
    <s v="TB"/>
    <n v="73"/>
    <n v="27"/>
    <s v="(8:51) 2-M.Ryan pass short left to 28-M.Davis to ATL 31 for 4 yards (90-J.Pierre-Paul; 35-J.Dean)."/>
    <s v="pass"/>
    <n v="0"/>
    <n v="1"/>
    <n v="0"/>
    <n v="0"/>
    <s v="M.Davis"/>
    <n v="-3"/>
    <n v="-3"/>
    <n v="0"/>
    <n v="1"/>
    <n v="0"/>
    <n v="1.6"/>
    <n v="1.5475000000000001"/>
    <n v="1.5475000000000001"/>
    <x v="13"/>
  </r>
  <r>
    <x v="0"/>
    <s v="ATL"/>
    <s v="TB"/>
    <n v="69"/>
    <n v="31"/>
    <s v="(8:02) (Shotgun) 2-M.Ryan pass short right intended for 14-R.Gage INTERCEPTED by 32-M.Edwards [92-W.Gholston] at ATL 31. 32-M.Edwards for 31 yards, TOUCHDOWN."/>
    <s v="pass"/>
    <n v="0"/>
    <n v="1"/>
    <n v="0"/>
    <n v="0"/>
    <s v="R.Gage"/>
    <n v="0"/>
    <n v="0"/>
    <n v="0"/>
    <n v="1"/>
    <n v="0"/>
    <n v="1.6"/>
    <n v="1.6"/>
    <n v="1.6"/>
    <x v="164"/>
  </r>
  <r>
    <x v="0"/>
    <s v="ATL"/>
    <s v="TB"/>
    <n v="64"/>
    <n v="36"/>
    <s v="(6:50) (Shotgun) 2-M.Ryan pass short right to 28-M.Davis pushed ob at ATL 38 for 2 yards (24-C.Davis)."/>
    <s v="pass"/>
    <n v="0"/>
    <n v="1"/>
    <n v="0"/>
    <n v="0"/>
    <s v="M.Davis"/>
    <n v="-2"/>
    <n v="-2"/>
    <n v="0"/>
    <n v="1"/>
    <n v="0"/>
    <n v="1.6"/>
    <n v="1.5650000000000002"/>
    <n v="1.5650000000000002"/>
    <x v="13"/>
  </r>
  <r>
    <x v="0"/>
    <s v="ATL"/>
    <s v="TB"/>
    <n v="62"/>
    <n v="38"/>
    <s v="(6:25) (Shotgun) 2-M.Ryan pass short middle to 28-M.Davis to ATL 44 for 6 yards (54-L.David; 33-J.Whitehead) [93-N.Suh]."/>
    <s v="pass"/>
    <n v="0"/>
    <n v="1"/>
    <n v="0"/>
    <n v="0"/>
    <s v="M.Davis"/>
    <n v="2"/>
    <n v="2"/>
    <n v="0"/>
    <n v="1"/>
    <n v="0"/>
    <n v="1.6"/>
    <n v="1.635"/>
    <n v="1.635"/>
    <x v="13"/>
  </r>
  <r>
    <x v="0"/>
    <s v="ATL"/>
    <s v="TB"/>
    <n v="56"/>
    <n v="44"/>
    <s v="(5:43) (Shotgun) 2-M.Ryan pass incomplete short middle to 8-K.Pitts [45-D.White]."/>
    <s v="pass"/>
    <n v="0"/>
    <n v="1"/>
    <n v="0"/>
    <n v="0"/>
    <s v="K.Pitts"/>
    <n v="2"/>
    <n v="2"/>
    <n v="0"/>
    <n v="1"/>
    <n v="0"/>
    <n v="1.6"/>
    <n v="1.635"/>
    <n v="1.635"/>
    <x v="30"/>
  </r>
  <r>
    <x v="0"/>
    <s v="TB"/>
    <s v="ATL"/>
    <n v="40"/>
    <n v="60"/>
    <s v="(5:00) (Shotgun) 12-T.Brady pass short right to 25-G.Bernard to ATL 34 for 6 yards (6-D.Fowler)."/>
    <s v="pass"/>
    <n v="0"/>
    <n v="1"/>
    <n v="0"/>
    <n v="0"/>
    <s v="G.Bernard"/>
    <n v="-4"/>
    <n v="-4"/>
    <n v="0"/>
    <n v="1"/>
    <n v="0"/>
    <n v="1.6"/>
    <n v="1.53"/>
    <n v="1.53"/>
    <x v="141"/>
  </r>
  <r>
    <x v="0"/>
    <s v="ATL"/>
    <s v="TB"/>
    <n v="55"/>
    <n v="45"/>
    <s v="(2:08) (No Huddle) 16-J.Rosen pass incomplete short left to 46-P.Hesse (32-M.Edwards)."/>
    <s v="pass"/>
    <n v="0"/>
    <n v="1"/>
    <n v="0"/>
    <n v="0"/>
    <s v="P.Hesse"/>
    <n v="0"/>
    <n v="0"/>
    <n v="0"/>
    <n v="1"/>
    <n v="0"/>
    <n v="1.6"/>
    <n v="1.6"/>
    <n v="1.6"/>
    <x v="276"/>
  </r>
  <r>
    <x v="0"/>
    <s v="ATL"/>
    <s v="TB"/>
    <n v="52"/>
    <n v="48"/>
    <s v="(2:00) (Shotgun) 16-J.Rosen pass incomplete deep right to 4-T.Sharpe."/>
    <s v="pass"/>
    <n v="0"/>
    <n v="1"/>
    <n v="0"/>
    <n v="0"/>
    <s v="T.Sharpe"/>
    <n v="16"/>
    <n v="16"/>
    <n v="0"/>
    <n v="1"/>
    <n v="0"/>
    <n v="1.6"/>
    <n v="1.8800000000000001"/>
    <n v="1.8800000000000001"/>
    <x v="50"/>
  </r>
  <r>
    <x v="0"/>
    <s v="BUF"/>
    <s v="MIA"/>
    <n v="46"/>
    <n v="54"/>
    <s v="(12:45) (Shotgun) 17-J.Allen pass incomplete short left to 14-S.Diggs."/>
    <s v="pass"/>
    <n v="0"/>
    <n v="1"/>
    <n v="0"/>
    <n v="0"/>
    <s v="S.Diggs"/>
    <n v="4"/>
    <n v="4"/>
    <n v="0"/>
    <n v="1"/>
    <n v="0"/>
    <n v="1.6"/>
    <n v="1.6700000000000002"/>
    <n v="1.6700000000000002"/>
    <x v="42"/>
  </r>
  <r>
    <x v="0"/>
    <s v="MIA"/>
    <s v="BUF"/>
    <n v="61"/>
    <n v="39"/>
    <s v="(11:33) (Shotgun) 1-T.Tagovailoa pass incomplete short right to 37-M.Gaskin."/>
    <s v="pass"/>
    <n v="0"/>
    <n v="1"/>
    <n v="0"/>
    <n v="0"/>
    <s v="M.Gaskin"/>
    <n v="-7"/>
    <n v="-7"/>
    <n v="0"/>
    <n v="1"/>
    <n v="0"/>
    <n v="1.6"/>
    <n v="1.4775"/>
    <n v="1.4775"/>
    <x v="152"/>
  </r>
  <r>
    <x v="0"/>
    <s v="MIA"/>
    <s v="BUF"/>
    <n v="61"/>
    <n v="39"/>
    <s v="(11:29) (Shotgun) 1-T.Tagovailoa pass short left to 17-J.Waddle to BUF 48 for 13 yards (61-J.Zimmer; 27-T.White)."/>
    <s v="pass"/>
    <n v="0"/>
    <n v="1"/>
    <n v="0"/>
    <n v="0"/>
    <s v="J.Waddle"/>
    <n v="-6"/>
    <n v="-6"/>
    <n v="0"/>
    <n v="1"/>
    <n v="0"/>
    <n v="1.6"/>
    <n v="1.4950000000000001"/>
    <n v="1.4950000000000001"/>
    <x v="149"/>
  </r>
  <r>
    <x v="0"/>
    <s v="MIA"/>
    <s v="BUF"/>
    <n v="48"/>
    <n v="52"/>
    <s v="(10:44) (Shotgun) 1-T.Tagovailoa pass incomplete short right to 17-J.Waddle [57-A.Epenesa]. MIA-1-T.Tagovailoa was injured during the play."/>
    <s v="pass"/>
    <n v="0"/>
    <n v="1"/>
    <n v="0"/>
    <n v="0"/>
    <s v="J.Waddle"/>
    <n v="7"/>
    <n v="7"/>
    <n v="0"/>
    <n v="1"/>
    <n v="0"/>
    <n v="1.6"/>
    <n v="1.7225000000000001"/>
    <n v="1.7225000000000001"/>
    <x v="149"/>
  </r>
  <r>
    <x v="0"/>
    <s v="BUF"/>
    <s v="MIA"/>
    <n v="52"/>
    <n v="48"/>
    <s v="(10:41) (Shotgun) 17-J.Allen pass short left to 19-I.McKenzie to BUF 49 for 1 yard (27-J.Coleman)."/>
    <s v="pass"/>
    <n v="0"/>
    <n v="1"/>
    <n v="0"/>
    <n v="0"/>
    <s v="I.McKenzie"/>
    <n v="-1"/>
    <n v="-1"/>
    <n v="0"/>
    <n v="1"/>
    <n v="0"/>
    <n v="1.6"/>
    <n v="1.5825"/>
    <n v="1.5825"/>
    <x v="277"/>
  </r>
  <r>
    <x v="0"/>
    <s v="BUF"/>
    <s v="MIA"/>
    <n v="41"/>
    <n v="59"/>
    <s v="(8:42) 17-J.Allen pass deep left to 1-E.Sanders to MIA 6 for 35 yards (24-By.Jones)."/>
    <s v="pass"/>
    <n v="0"/>
    <n v="1"/>
    <n v="0"/>
    <n v="0"/>
    <s v="E.Sanders"/>
    <n v="31"/>
    <n v="31"/>
    <n v="0"/>
    <n v="1"/>
    <n v="0"/>
    <n v="1.6"/>
    <n v="2.1425000000000001"/>
    <n v="2.1425000000000001"/>
    <x v="31"/>
  </r>
  <r>
    <x v="0"/>
    <s v="BUF"/>
    <s v="MIA"/>
    <n v="5"/>
    <n v="95"/>
    <s v="(7:10) (Shotgun) 17-J.Allen pass short middle to 14-S.Diggs for 5 yards, TOUCHDOWN [91-E.Ogbah]."/>
    <s v="pass"/>
    <n v="0"/>
    <n v="1"/>
    <n v="0"/>
    <n v="0"/>
    <s v="S.Diggs"/>
    <n v="5"/>
    <n v="5"/>
    <n v="0"/>
    <n v="1"/>
    <n v="0"/>
    <n v="3.2"/>
    <n v="1.6875"/>
    <n v="3.2"/>
    <x v="42"/>
  </r>
  <r>
    <x v="0"/>
    <s v="BUF"/>
    <s v="MIA"/>
    <n v="63"/>
    <n v="37"/>
    <s v="(4:01) (Shotgun) 17-J.Allen pass short right to 20-Z.Moss to BUF 43 for 6 yards (55-J.Baker). FUMBLES (55-J.Baker), RECOVERED by MIA-29-Br.Jones at BUF 48. 29-Br.Jones to BUF 45 for 3 yards (88-D.Knox). FUMBLES (88-D.Knox), recovered by MIA-8-J.Holland at BUF 45. 8-J.Holland to BUF 42 for 3 yards."/>
    <s v="pass"/>
    <n v="0"/>
    <n v="1"/>
    <n v="0"/>
    <n v="0"/>
    <s v="Z.Moss"/>
    <n v="0"/>
    <n v="0"/>
    <n v="0"/>
    <n v="1"/>
    <n v="0"/>
    <n v="1.6"/>
    <n v="1.6"/>
    <n v="1.6"/>
    <x v="278"/>
  </r>
  <r>
    <x v="0"/>
    <s v="MIA"/>
    <s v="BUF"/>
    <n v="45"/>
    <n v="55"/>
    <s v="(2:49) (Shotgun) 14-J.Brissett pass incomplete short right to 11-D.Parker (39-L.Wallace). PENALTY on BUF-39-L.Wallace, Taunting, 15 yards, enforced at BUF 45."/>
    <s v="pass"/>
    <n v="0"/>
    <n v="1"/>
    <n v="0"/>
    <n v="0"/>
    <s v="D.Parker"/>
    <n v="3"/>
    <n v="3"/>
    <n v="0"/>
    <n v="1"/>
    <n v="0"/>
    <n v="1.6"/>
    <n v="1.6525000000000001"/>
    <n v="1.6525000000000001"/>
    <x v="10"/>
  </r>
  <r>
    <x v="0"/>
    <s v="MIA"/>
    <s v="BUF"/>
    <n v="31"/>
    <n v="69"/>
    <s v="(2:04) 14-J.Brissett pass deep right intended for 88-M.Gesicki INTERCEPTED by 39-L.Wallace at BUF 15. 39-L.Wallace to BUF 29 for 14 yards (26-S.Ahmed)."/>
    <s v="pass"/>
    <n v="0"/>
    <n v="1"/>
    <n v="0"/>
    <n v="0"/>
    <s v="M.Gesicki"/>
    <n v="16"/>
    <n v="16"/>
    <n v="0"/>
    <n v="1"/>
    <n v="0"/>
    <n v="1.6"/>
    <n v="1.8800000000000001"/>
    <n v="1.8800000000000001"/>
    <x v="150"/>
  </r>
  <r>
    <x v="0"/>
    <s v="BUF"/>
    <s v="MIA"/>
    <n v="72"/>
    <n v="28"/>
    <s v="(1:07) (Shotgun) 17-J.Allen pass incomplete short right to 1-E.Sanders (55-J.Baker) [49-S.Eguavoen]."/>
    <s v="pass"/>
    <n v="0"/>
    <n v="1"/>
    <n v="0"/>
    <n v="0"/>
    <s v="E.Sanders"/>
    <n v="8"/>
    <n v="8"/>
    <n v="0"/>
    <n v="1"/>
    <n v="0"/>
    <n v="1.6"/>
    <n v="1.74"/>
    <n v="1.74"/>
    <x v="31"/>
  </r>
  <r>
    <x v="0"/>
    <s v="MIA"/>
    <s v="BUF"/>
    <n v="73"/>
    <n v="27"/>
    <s v="(:23) (Shotgun) 14-J.Brissett pass incomplete short middle to 88-M.Gesicki (21-J.Poyer)."/>
    <s v="pass"/>
    <n v="0"/>
    <n v="1"/>
    <n v="0"/>
    <n v="0"/>
    <s v="M.Gesicki"/>
    <n v="9"/>
    <n v="9"/>
    <n v="0"/>
    <n v="1"/>
    <n v="0"/>
    <n v="1.6"/>
    <n v="1.7575000000000001"/>
    <n v="1.7575000000000001"/>
    <x v="150"/>
  </r>
  <r>
    <x v="0"/>
    <s v="MIA"/>
    <s v="BUF"/>
    <n v="73"/>
    <n v="27"/>
    <s v="(:19) (Shotgun) 14-J.Brissett pass short right to 17-J.Waddle ran ob at MIA 36 for 9 yards (39-L.Wallace)."/>
    <s v="pass"/>
    <n v="0"/>
    <n v="1"/>
    <n v="0"/>
    <n v="0"/>
    <s v="J.Waddle"/>
    <n v="9"/>
    <n v="9"/>
    <n v="0"/>
    <n v="1"/>
    <n v="0"/>
    <n v="1.6"/>
    <n v="1.7575000000000001"/>
    <n v="1.7575000000000001"/>
    <x v="149"/>
  </r>
  <r>
    <x v="0"/>
    <s v="MIA"/>
    <s v="BUF"/>
    <n v="58"/>
    <n v="42"/>
    <s v="(14:30) (Shotgun) 14-J.Brissett pass short middle to 17-J.Waddle to MIA 47 for 5 yards (27-T.White)."/>
    <s v="pass"/>
    <n v="0"/>
    <n v="1"/>
    <n v="0"/>
    <n v="0"/>
    <s v="J.Waddle"/>
    <n v="3"/>
    <n v="3"/>
    <n v="0"/>
    <n v="1"/>
    <n v="0"/>
    <n v="1.6"/>
    <n v="1.6525000000000001"/>
    <n v="1.6525000000000001"/>
    <x v="149"/>
  </r>
  <r>
    <x v="0"/>
    <s v="MIA"/>
    <s v="BUF"/>
    <n v="50"/>
    <n v="50"/>
    <s v="(12:42) (Shotgun) 14-J.Brissett pass short middle to 88-M.Gesicki to BUF 32 for 18 yards (21-J.Poyer) [58-M.Milano]."/>
    <s v="pass"/>
    <n v="0"/>
    <n v="1"/>
    <n v="0"/>
    <n v="0"/>
    <s v="M.Gesicki"/>
    <n v="15"/>
    <n v="15"/>
    <n v="0"/>
    <n v="1"/>
    <n v="0"/>
    <n v="1.6"/>
    <n v="1.8625"/>
    <n v="1.8625"/>
    <x v="150"/>
  </r>
  <r>
    <x v="0"/>
    <s v="MIA"/>
    <s v="BUF"/>
    <n v="32"/>
    <n v="68"/>
    <s v="(11:59) (Shotgun) 14-J.Brissett pass incomplete deep middle to 11-D.Parker."/>
    <s v="pass"/>
    <n v="0"/>
    <n v="1"/>
    <n v="0"/>
    <n v="0"/>
    <s v="D.Parker"/>
    <n v="32"/>
    <n v="32"/>
    <n v="0"/>
    <n v="1"/>
    <n v="0"/>
    <n v="1.6"/>
    <n v="2.16"/>
    <n v="2.16"/>
    <x v="10"/>
  </r>
  <r>
    <x v="0"/>
    <s v="MIA"/>
    <s v="BUF"/>
    <n v="27"/>
    <n v="73"/>
    <s v="(11:27) (Shotgun) 14-J.Brissett pass short middle to 88-M.Gesicki to BUF 15 for 12 yards (21-J.Poyer). BUF-39-L.Wallace was injured during the play."/>
    <s v="pass"/>
    <n v="0"/>
    <n v="1"/>
    <n v="0"/>
    <n v="0"/>
    <s v="M.Gesicki"/>
    <n v="12"/>
    <n v="12"/>
    <n v="0"/>
    <n v="1"/>
    <n v="0"/>
    <n v="1.6"/>
    <n v="1.81"/>
    <n v="1.81"/>
    <x v="150"/>
  </r>
  <r>
    <x v="0"/>
    <s v="MIA"/>
    <s v="BUF"/>
    <n v="15"/>
    <n v="85"/>
    <s v="(10:44) (Shotgun) 14-J.Brissett pass short right to 17-J.Waddle to BUF 11 for 4 yards (21-J.Poyer)."/>
    <s v="pass"/>
    <n v="0"/>
    <n v="1"/>
    <n v="0"/>
    <n v="0"/>
    <s v="J.Waddle"/>
    <n v="-4"/>
    <n v="-4"/>
    <n v="0"/>
    <n v="1"/>
    <n v="0"/>
    <n v="2"/>
    <n v="1.53"/>
    <n v="1.8402000000000001"/>
    <x v="149"/>
  </r>
  <r>
    <x v="0"/>
    <s v="MIA"/>
    <s v="BUF"/>
    <n v="11"/>
    <n v="89"/>
    <s v="(10:02) (Shotgun) 14-J.Brissett pass incomplete short left to 2-A.Wilson."/>
    <s v="pass"/>
    <n v="0"/>
    <n v="1"/>
    <n v="0"/>
    <n v="0"/>
    <s v="A.Wilson"/>
    <n v="6"/>
    <n v="6"/>
    <n v="0"/>
    <n v="1"/>
    <n v="0"/>
    <n v="2.2000000000000002"/>
    <n v="1.7050000000000001"/>
    <n v="2.0317000000000003"/>
    <x v="167"/>
  </r>
  <r>
    <x v="0"/>
    <s v="MIA"/>
    <s v="BUF"/>
    <n v="11"/>
    <n v="89"/>
    <s v="(9:58) (Shotgun) 14-J.Brissett pass short middle to 19-J.Grant to BUF 6 for 5 yards (24-T.Johnson). FUMBLES (24-T.Johnson), RECOVERED by BUF-58-M.Milano at BUF 11."/>
    <s v="pass"/>
    <n v="0"/>
    <n v="1"/>
    <n v="0"/>
    <n v="0"/>
    <s v="J.Grant"/>
    <n v="5"/>
    <n v="5"/>
    <n v="0"/>
    <n v="1"/>
    <n v="0"/>
    <n v="2.2000000000000002"/>
    <n v="1.6875"/>
    <n v="2.0257500000000004"/>
    <x v="279"/>
  </r>
  <r>
    <x v="0"/>
    <s v="MIA"/>
    <s v="BUF"/>
    <n v="30"/>
    <n v="70"/>
    <s v="(6:27) (Shotgun) 14-J.Brissett pass short right to 17-J.Waddle to BUF 16 for 14 yards (49-Tr.Edmunds; 23-M.Hyde)."/>
    <s v="pass"/>
    <n v="0"/>
    <n v="1"/>
    <n v="0"/>
    <n v="0"/>
    <s v="J.Waddle"/>
    <n v="10"/>
    <n v="10"/>
    <n v="0"/>
    <n v="1"/>
    <n v="0"/>
    <n v="1.6"/>
    <n v="1.7750000000000001"/>
    <n v="1.7750000000000001"/>
    <x v="149"/>
  </r>
  <r>
    <x v="0"/>
    <s v="MIA"/>
    <s v="BUF"/>
    <n v="71"/>
    <n v="29"/>
    <s v="(2:28) (Shotgun) 14-J.Brissett pass short left to 37-M.Gaskin to MIA 40 for 11 yards (27-T.White)."/>
    <s v="pass"/>
    <n v="0"/>
    <n v="1"/>
    <n v="0"/>
    <n v="0"/>
    <s v="M.Gaskin"/>
    <n v="1"/>
    <n v="1"/>
    <n v="0"/>
    <n v="1"/>
    <n v="0"/>
    <n v="1.6"/>
    <n v="1.6175000000000002"/>
    <n v="1.6175000000000002"/>
    <x v="152"/>
  </r>
  <r>
    <x v="0"/>
    <s v="MIA"/>
    <s v="BUF"/>
    <n v="60"/>
    <n v="40"/>
    <s v="(2:00) (Shotgun) 14-J.Brissett pass short left to 11-D.Parker pushed ob at BUF 44 for 16 yards (27-T.White). Penalty on BUF-27-T.White, Defensive Holding, declined."/>
    <s v="pass"/>
    <n v="0"/>
    <n v="1"/>
    <n v="0"/>
    <n v="0"/>
    <s v="D.Parker"/>
    <n v="11"/>
    <n v="11"/>
    <n v="0"/>
    <n v="1"/>
    <n v="0"/>
    <n v="1.6"/>
    <n v="1.7925"/>
    <n v="1.7925"/>
    <x v="10"/>
  </r>
  <r>
    <x v="0"/>
    <s v="MIA"/>
    <s v="BUF"/>
    <n v="44"/>
    <n v="56"/>
    <s v="(1:54) (Shotgun) 14-J.Brissett pass incomplete deep left to 11-D.Parker [97-M.Addison]."/>
    <s v="pass"/>
    <n v="0"/>
    <n v="1"/>
    <n v="0"/>
    <n v="0"/>
    <s v="D.Parker"/>
    <n v="17"/>
    <n v="17"/>
    <n v="0"/>
    <n v="1"/>
    <n v="0"/>
    <n v="1.6"/>
    <n v="1.8975"/>
    <n v="1.8975"/>
    <x v="10"/>
  </r>
  <r>
    <x v="0"/>
    <s v="MIA"/>
    <s v="BUF"/>
    <n v="42"/>
    <n v="58"/>
    <s v="(1:41) (Shotgun) 14-J.Brissett pass short left to 88-M.Gesicki pushed ob at BUF 31 for 11 yards (23-M.Hyde)."/>
    <s v="pass"/>
    <n v="0"/>
    <n v="1"/>
    <n v="0"/>
    <n v="0"/>
    <s v="M.Gesicki"/>
    <n v="7"/>
    <n v="7"/>
    <n v="0"/>
    <n v="1"/>
    <n v="0"/>
    <n v="1.6"/>
    <n v="1.7225000000000001"/>
    <n v="1.7225000000000001"/>
    <x v="150"/>
  </r>
  <r>
    <x v="0"/>
    <s v="MIA"/>
    <s v="BUF"/>
    <n v="31"/>
    <n v="69"/>
    <s v="(1:36) (Shotgun) 14-J.Brissett pass incomplete short right to 2-A.Wilson."/>
    <s v="pass"/>
    <n v="0"/>
    <n v="1"/>
    <n v="0"/>
    <n v="0"/>
    <s v="A.Wilson"/>
    <n v="5"/>
    <n v="5"/>
    <n v="0"/>
    <n v="1"/>
    <n v="0"/>
    <n v="1.6"/>
    <n v="1.6875"/>
    <n v="1.6875"/>
    <x v="167"/>
  </r>
  <r>
    <x v="0"/>
    <s v="MIA"/>
    <s v="BUF"/>
    <n v="41"/>
    <n v="59"/>
    <s v="(1:27) (Shotgun) 14-J.Brissett pass short right to 17-J.Waddle to BUF 38 for 3 yards (97-M.Addison)."/>
    <s v="pass"/>
    <n v="0"/>
    <n v="1"/>
    <n v="0"/>
    <n v="0"/>
    <s v="J.Waddle"/>
    <n v="0"/>
    <n v="0"/>
    <n v="0"/>
    <n v="1"/>
    <n v="0"/>
    <n v="1.6"/>
    <n v="1.6"/>
    <n v="1.6"/>
    <x v="149"/>
  </r>
  <r>
    <x v="0"/>
    <s v="BUF"/>
    <s v="MIA"/>
    <n v="42"/>
    <n v="58"/>
    <s v="(:29) (Shotgun) 17-J.Allen pass incomplete deep left to 14-S.Diggs (24-By.Jones)."/>
    <s v="pass"/>
    <n v="0"/>
    <n v="1"/>
    <n v="0"/>
    <n v="0"/>
    <s v="S.Diggs"/>
    <n v="27"/>
    <n v="27"/>
    <n v="0"/>
    <n v="1"/>
    <n v="0"/>
    <n v="1.6"/>
    <n v="2.0725000000000002"/>
    <n v="2.0725000000000002"/>
    <x v="42"/>
  </r>
  <r>
    <x v="0"/>
    <s v="BUF"/>
    <s v="MIA"/>
    <n v="42"/>
    <n v="58"/>
    <s v="(:23) (Shotgun) 17-J.Allen pass short left to 14-S.Diggs to MIA 35 for 7 yards (29-Br.Jones)."/>
    <s v="pass"/>
    <n v="0"/>
    <n v="1"/>
    <n v="0"/>
    <n v="0"/>
    <s v="S.Diggs"/>
    <n v="4"/>
    <n v="4"/>
    <n v="0"/>
    <n v="1"/>
    <n v="0"/>
    <n v="1.6"/>
    <n v="1.6700000000000002"/>
    <n v="1.6700000000000002"/>
    <x v="42"/>
  </r>
  <r>
    <x v="0"/>
    <s v="BUF"/>
    <s v="MIA"/>
    <n v="53"/>
    <n v="47"/>
    <s v="(14:31) (No Huddle, Shotgun) 17-J.Allen pass short middle to 1-E.Sanders to MIA 40 for 13 yards (24-By.Jones)."/>
    <s v="pass"/>
    <n v="0"/>
    <n v="1"/>
    <n v="0"/>
    <n v="0"/>
    <s v="E.Sanders"/>
    <n v="12"/>
    <n v="12"/>
    <n v="0"/>
    <n v="1"/>
    <n v="0"/>
    <n v="1.6"/>
    <n v="1.81"/>
    <n v="1.81"/>
    <x v="31"/>
  </r>
  <r>
    <x v="0"/>
    <s v="BUF"/>
    <s v="MIA"/>
    <n v="40"/>
    <n v="60"/>
    <s v="(13:59) (No Huddle, Shotgun) 17-J.Allen pass incomplete short left to 1-E.Sanders."/>
    <s v="pass"/>
    <n v="0"/>
    <n v="1"/>
    <n v="0"/>
    <n v="0"/>
    <s v="E.Sanders"/>
    <n v="15"/>
    <n v="15"/>
    <n v="0"/>
    <n v="1"/>
    <n v="0"/>
    <n v="1.6"/>
    <n v="1.8625"/>
    <n v="1.8625"/>
    <x v="31"/>
  </r>
  <r>
    <x v="0"/>
    <s v="BUF"/>
    <s v="MIA"/>
    <n v="40"/>
    <n v="60"/>
    <s v="(13:54) (Shotgun) 17-J.Allen pass short left to 26-D.Singletary to MIA 34 for 6 yards (43-A.Van Ginkel). FUMBLES (43-A.Van Ginkel), ball out of bounds at BUF 34. PENALTY on MIA-27-J.Coleman, Face Mask (15 Yards), 15 yards, enforced at MIA 34."/>
    <s v="pass"/>
    <n v="0"/>
    <n v="1"/>
    <n v="0"/>
    <n v="0"/>
    <s v="D.Singletary"/>
    <n v="-4"/>
    <n v="-4"/>
    <n v="0"/>
    <n v="1"/>
    <n v="0"/>
    <n v="1.6"/>
    <n v="1.53"/>
    <n v="1.53"/>
    <x v="99"/>
  </r>
  <r>
    <x v="0"/>
    <s v="BUF"/>
    <s v="MIA"/>
    <n v="15"/>
    <n v="85"/>
    <s v="(12:40) (Shotgun) 17-J.Allen pass short left to 14-S.Diggs to MIA 8 for 7 yards (24-By.Jones)."/>
    <s v="pass"/>
    <n v="0"/>
    <n v="1"/>
    <n v="0"/>
    <n v="0"/>
    <s v="S.Diggs"/>
    <n v="6"/>
    <n v="6"/>
    <n v="0"/>
    <n v="1"/>
    <n v="0"/>
    <n v="2"/>
    <n v="1.7050000000000001"/>
    <n v="1.8997000000000002"/>
    <x v="42"/>
  </r>
  <r>
    <x v="0"/>
    <s v="BUF"/>
    <s v="MIA"/>
    <n v="8"/>
    <n v="92"/>
    <s v="(11:54) 17-J.Allen pass short left to 88-D.Knox for 8 yards, TOUCHDOWN."/>
    <s v="pass"/>
    <n v="0"/>
    <n v="1"/>
    <n v="0"/>
    <n v="0"/>
    <s v="D.Knox"/>
    <n v="8"/>
    <n v="8"/>
    <n v="0"/>
    <n v="1"/>
    <n v="0"/>
    <n v="2.7"/>
    <n v="1.74"/>
    <n v="2.3736000000000002"/>
    <x v="43"/>
  </r>
  <r>
    <x v="0"/>
    <s v="MIA"/>
    <s v="BUF"/>
    <n v="70"/>
    <n v="30"/>
    <s v="(11:08) (Shotgun) 14-J.Brissett pass incomplete short middle to 88-M.Gesicki."/>
    <s v="pass"/>
    <n v="0"/>
    <n v="1"/>
    <n v="0"/>
    <n v="0"/>
    <s v="M.Gesicki"/>
    <n v="5"/>
    <n v="5"/>
    <n v="0"/>
    <n v="1"/>
    <n v="0"/>
    <n v="1.6"/>
    <n v="1.6875"/>
    <n v="1.6875"/>
    <x v="150"/>
  </r>
  <r>
    <x v="0"/>
    <s v="MIA"/>
    <s v="BUF"/>
    <n v="70"/>
    <n v="30"/>
    <s v="(11:03) (No Huddle, Shotgun) 14-J.Brissett pass short left to 11-D.Parker to MIA 38 for 8 yards (27-T.White)."/>
    <s v="pass"/>
    <n v="0"/>
    <n v="1"/>
    <n v="0"/>
    <n v="0"/>
    <s v="D.Parker"/>
    <n v="8"/>
    <n v="8"/>
    <n v="0"/>
    <n v="1"/>
    <n v="0"/>
    <n v="1.6"/>
    <n v="1.74"/>
    <n v="1.74"/>
    <x v="10"/>
  </r>
  <r>
    <x v="0"/>
    <s v="MIA"/>
    <s v="BUF"/>
    <n v="54"/>
    <n v="46"/>
    <s v="(9:46) (No Huddle, Shotgun) 14-J.Brissett pass incomplete short right to 17-J.Waddle."/>
    <s v="pass"/>
    <n v="0"/>
    <n v="1"/>
    <n v="0"/>
    <n v="0"/>
    <s v="J.Waddle"/>
    <n v="0"/>
    <n v="0"/>
    <n v="0"/>
    <n v="1"/>
    <n v="0"/>
    <n v="1.6"/>
    <n v="1.6"/>
    <n v="1.6"/>
    <x v="149"/>
  </r>
  <r>
    <x v="0"/>
    <s v="MIA"/>
    <s v="BUF"/>
    <n v="59"/>
    <n v="41"/>
    <s v="(9:43) (Shotgun) 14-J.Brissett pass short left to 37-M.Gaskin to MIA 41 for no gain (23-M.Hyde)."/>
    <s v="pass"/>
    <n v="0"/>
    <n v="1"/>
    <n v="0"/>
    <n v="0"/>
    <s v="M.Gaskin"/>
    <n v="-1"/>
    <n v="-1"/>
    <n v="0"/>
    <n v="1"/>
    <n v="0"/>
    <n v="1.6"/>
    <n v="1.5825"/>
    <n v="1.5825"/>
    <x v="152"/>
  </r>
  <r>
    <x v="0"/>
    <s v="BUF"/>
    <s v="MIA"/>
    <n v="46"/>
    <n v="54"/>
    <s v="(7:20) (Shotgun) 17-J.Allen pass incomplete short right to 88-D.Knox [8-J.Holland]."/>
    <s v="pass"/>
    <n v="0"/>
    <n v="1"/>
    <n v="0"/>
    <n v="0"/>
    <s v="D.Knox"/>
    <n v="5"/>
    <n v="5"/>
    <n v="0"/>
    <n v="1"/>
    <n v="0"/>
    <n v="1.6"/>
    <n v="1.6875"/>
    <n v="1.6875"/>
    <x v="43"/>
  </r>
  <r>
    <x v="0"/>
    <s v="BUF"/>
    <s v="MIA"/>
    <n v="46"/>
    <n v="54"/>
    <s v="(7:15) (No Huddle, Shotgun) 17-J.Allen pass incomplete short left to 14-S.Diggs."/>
    <s v="pass"/>
    <n v="0"/>
    <n v="1"/>
    <n v="0"/>
    <n v="0"/>
    <s v="S.Diggs"/>
    <n v="14"/>
    <n v="14"/>
    <n v="0"/>
    <n v="1"/>
    <n v="0"/>
    <n v="1.6"/>
    <n v="1.845"/>
    <n v="1.845"/>
    <x v="42"/>
  </r>
  <r>
    <x v="0"/>
    <s v="MIA"/>
    <s v="BUF"/>
    <n v="74"/>
    <n v="26"/>
    <s v="(5:18) (No Huddle, Shotgun) 14-J.Brissett pass short right to 11-D.Parker to MIA 33 for 7 yards (23-M.Hyde)."/>
    <s v="pass"/>
    <n v="0"/>
    <n v="1"/>
    <n v="0"/>
    <n v="0"/>
    <s v="D.Parker"/>
    <n v="4"/>
    <n v="4"/>
    <n v="0"/>
    <n v="1"/>
    <n v="0"/>
    <n v="1.6"/>
    <n v="1.6700000000000002"/>
    <n v="1.6700000000000002"/>
    <x v="10"/>
  </r>
  <r>
    <x v="0"/>
    <s v="MIA"/>
    <s v="BUF"/>
    <n v="67"/>
    <n v="33"/>
    <s v="(4:47) (No Huddle, Shotgun) 14-J.Brissett pass short right to 82-C.Carter to MIA 41 for 8 yards (24-T.Johnson; 54-A.Klein)."/>
    <s v="pass"/>
    <n v="0"/>
    <n v="1"/>
    <n v="0"/>
    <n v="0"/>
    <s v="C.Carter"/>
    <n v="7"/>
    <n v="7"/>
    <n v="0"/>
    <n v="1"/>
    <n v="0"/>
    <n v="1.6"/>
    <n v="1.7225000000000001"/>
    <n v="1.7225000000000001"/>
    <x v="280"/>
  </r>
  <r>
    <x v="0"/>
    <s v="MIA"/>
    <s v="BUF"/>
    <n v="59"/>
    <n v="41"/>
    <s v="(4:12) (No Huddle, Shotgun) 14-J.Brissett pass incomplete short right to 26-S.Ahmed."/>
    <s v="pass"/>
    <n v="0"/>
    <n v="1"/>
    <n v="0"/>
    <n v="0"/>
    <s v="S.Ahmed"/>
    <n v="0"/>
    <n v="0"/>
    <n v="0"/>
    <n v="1"/>
    <n v="0"/>
    <n v="1.6"/>
    <n v="1.6"/>
    <n v="1.6"/>
    <x v="151"/>
  </r>
  <r>
    <x v="0"/>
    <s v="MIA"/>
    <s v="BUF"/>
    <n v="59"/>
    <n v="41"/>
    <s v="(4:08) (Shotgun) 14-J.Brissett pass incomplete short right to 18-P.Williams (24-T.Johnson)."/>
    <s v="pass"/>
    <n v="0"/>
    <n v="1"/>
    <n v="0"/>
    <n v="0"/>
    <s v="P.Williams"/>
    <n v="-1"/>
    <n v="-1"/>
    <n v="0"/>
    <n v="1"/>
    <n v="0"/>
    <n v="1.6"/>
    <n v="1.5825"/>
    <n v="1.5825"/>
    <x v="168"/>
  </r>
  <r>
    <x v="0"/>
    <s v="MIA"/>
    <s v="BUF"/>
    <n v="59"/>
    <n v="41"/>
    <s v="(4:05) (Shotgun) 14-J.Brissett pass incomplete short left to 18-P.Williams (24-T.Johnson)."/>
    <s v="pass"/>
    <n v="0"/>
    <n v="1"/>
    <n v="0"/>
    <n v="0"/>
    <s v="P.Williams"/>
    <n v="-1"/>
    <n v="-1"/>
    <n v="0"/>
    <n v="1"/>
    <n v="0"/>
    <n v="1.6"/>
    <n v="1.5825"/>
    <n v="1.5825"/>
    <x v="168"/>
  </r>
  <r>
    <x v="0"/>
    <s v="BUF"/>
    <s v="MIA"/>
    <n v="41"/>
    <n v="59"/>
    <s v="(3:59) (Shotgun) 17-J.Allen pass short right to 11-C.Beasley to MIA 35 for 6 yards (27-J.Coleman)."/>
    <s v="pass"/>
    <n v="0"/>
    <n v="1"/>
    <n v="0"/>
    <n v="0"/>
    <s v="C.Beasley"/>
    <n v="-2"/>
    <n v="-2"/>
    <n v="0"/>
    <n v="1"/>
    <n v="0"/>
    <n v="1.6"/>
    <n v="1.5650000000000002"/>
    <n v="1.5650000000000002"/>
    <x v="44"/>
  </r>
  <r>
    <x v="0"/>
    <s v="BUF"/>
    <s v="MIA"/>
    <n v="28"/>
    <n v="72"/>
    <s v="(1:50) (Shotgun) 17-J.Allen pass incomplete deep left to 19-I.McKenzie (25-X.Howard)."/>
    <s v="pass"/>
    <n v="0"/>
    <n v="1"/>
    <n v="0"/>
    <n v="0"/>
    <s v="I.McKenzie"/>
    <n v="16"/>
    <n v="16"/>
    <n v="0"/>
    <n v="1"/>
    <n v="0"/>
    <n v="1.6"/>
    <n v="1.8800000000000001"/>
    <n v="1.8800000000000001"/>
    <x v="277"/>
  </r>
  <r>
    <x v="0"/>
    <s v="BUF"/>
    <s v="MIA"/>
    <n v="28"/>
    <n v="72"/>
    <s v="(1:44) (Shotgun) 17-J.Allen pass short left to 88-D.Knox pushed ob at MIA 19 for 9 yards (30-J.McCourty)."/>
    <s v="pass"/>
    <n v="0"/>
    <n v="1"/>
    <n v="0"/>
    <n v="0"/>
    <s v="D.Knox"/>
    <n v="0"/>
    <n v="0"/>
    <n v="0"/>
    <n v="1"/>
    <n v="0"/>
    <n v="1.6"/>
    <n v="1.6"/>
    <n v="1.6"/>
    <x v="43"/>
  </r>
  <r>
    <x v="0"/>
    <s v="BUF"/>
    <s v="MIA"/>
    <n v="17"/>
    <n v="83"/>
    <s v="(15:00) 17-J.Allen pass incomplete deep right to 1-E.Sanders (24-By.Jones)."/>
    <s v="pass"/>
    <n v="0"/>
    <n v="1"/>
    <n v="0"/>
    <n v="0"/>
    <s v="E.Sanders"/>
    <n v="17"/>
    <n v="17"/>
    <n v="0"/>
    <n v="1"/>
    <n v="0"/>
    <n v="2"/>
    <n v="1.8975"/>
    <n v="1.96515"/>
    <x v="31"/>
  </r>
  <r>
    <x v="0"/>
    <s v="BUF"/>
    <s v="MIA"/>
    <n v="17"/>
    <n v="83"/>
    <s v="(14:55) (Shotgun) 17-J.Allen pass short middle to 20-Z.Moss pushed ob at MIA 15 for 2 yards (55-J.Baker). PENALTY on MIA-91-E.Ogbah, Unnecessary Roughness, 8 yards, enforced at MIA 15."/>
    <s v="pass"/>
    <n v="0"/>
    <n v="1"/>
    <n v="0"/>
    <n v="0"/>
    <s v="Z.Moss"/>
    <n v="-3"/>
    <n v="-3"/>
    <n v="0"/>
    <n v="1"/>
    <n v="0"/>
    <n v="2"/>
    <n v="1.5475000000000001"/>
    <n v="1.8461500000000002"/>
    <x v="278"/>
  </r>
  <r>
    <x v="0"/>
    <s v="BUF"/>
    <s v="MIA"/>
    <n v="62"/>
    <n v="38"/>
    <s v="(11:58) 79-S.Brown reported in as eligible.  17-J.Allen pass deep left to 14-S.Diggs to MIA 21 for 41 yards (25-X.Howard)."/>
    <s v="pass"/>
    <n v="0"/>
    <n v="1"/>
    <n v="0"/>
    <n v="0"/>
    <s v="S.Diggs"/>
    <n v="39"/>
    <n v="39"/>
    <n v="0"/>
    <n v="1"/>
    <n v="0"/>
    <n v="1.6"/>
    <n v="2.2824999999999998"/>
    <n v="2.2824999999999998"/>
    <x v="42"/>
  </r>
  <r>
    <x v="0"/>
    <s v="BUF"/>
    <s v="MIA"/>
    <n v="21"/>
    <n v="79"/>
    <s v="(11:09) (Shotgun) 17-J.Allen pass short left to 26-D.Singletary pushed ob at MIA 18 for 3 yards (29-Br.Jones)."/>
    <s v="pass"/>
    <n v="0"/>
    <n v="1"/>
    <n v="0"/>
    <n v="0"/>
    <s v="D.Singletary"/>
    <n v="-5"/>
    <n v="-5"/>
    <n v="0"/>
    <n v="1"/>
    <n v="0"/>
    <n v="1.8"/>
    <n v="1.5125000000000002"/>
    <n v="1.7022500000000003"/>
    <x v="99"/>
  </r>
  <r>
    <x v="0"/>
    <s v="BUF"/>
    <s v="MIA"/>
    <n v="11"/>
    <n v="89"/>
    <s v="(9:07) 17-J.Allen pass incomplete short middle to 15-J.Kumerow [43-A.Van Ginkel]."/>
    <s v="pass"/>
    <n v="0"/>
    <n v="1"/>
    <n v="0"/>
    <n v="0"/>
    <s v="J.Kumerow"/>
    <n v="11"/>
    <n v="11"/>
    <n v="0"/>
    <n v="1"/>
    <n v="0"/>
    <n v="2.2000000000000002"/>
    <n v="1.7925"/>
    <n v="2.0614500000000002"/>
    <x v="281"/>
  </r>
  <r>
    <x v="0"/>
    <s v="MIA"/>
    <s v="BUF"/>
    <n v="68"/>
    <n v="32"/>
    <s v="(6:28) (Shotgun) 14-J.Brissett pass short left to 2-A.Wilson to MIA 36 for 4 yards (53-T.Dodson)."/>
    <s v="pass"/>
    <n v="0"/>
    <n v="1"/>
    <n v="0"/>
    <n v="0"/>
    <s v="A.Wilson"/>
    <n v="2"/>
    <n v="2"/>
    <n v="0"/>
    <n v="1"/>
    <n v="0"/>
    <n v="1.6"/>
    <n v="1.635"/>
    <n v="1.635"/>
    <x v="167"/>
  </r>
  <r>
    <x v="0"/>
    <s v="MIA"/>
    <s v="BUF"/>
    <n v="64"/>
    <n v="36"/>
    <s v="(5:48) (Shotgun) 14-J.Brissett pass short right to 2-A.Wilson pushed ob at MIA 41 for 5 yards (30-D.Jackson)."/>
    <s v="pass"/>
    <n v="0"/>
    <n v="1"/>
    <n v="0"/>
    <n v="0"/>
    <s v="A.Wilson"/>
    <n v="-1"/>
    <n v="-1"/>
    <n v="0"/>
    <n v="1"/>
    <n v="0"/>
    <n v="1.6"/>
    <n v="1.5825"/>
    <n v="1.5825"/>
    <x v="167"/>
  </r>
  <r>
    <x v="0"/>
    <s v="MIA"/>
    <s v="BUF"/>
    <n v="25"/>
    <n v="75"/>
    <s v="(2:00) (Shotgun) 14-J.Brissett pass short right to 2-A.Wilson ran ob at BUF 19 for 6 yards (54-A.Klein)."/>
    <s v="pass"/>
    <n v="0"/>
    <n v="1"/>
    <n v="0"/>
    <n v="0"/>
    <s v="A.Wilson"/>
    <n v="5"/>
    <n v="5"/>
    <n v="0"/>
    <n v="1"/>
    <n v="0"/>
    <n v="1.8"/>
    <n v="1.6875"/>
    <n v="1.7617500000000001"/>
    <x v="167"/>
  </r>
  <r>
    <x v="0"/>
    <s v="MIA"/>
    <s v="BUF"/>
    <n v="19"/>
    <n v="81"/>
    <s v="(1:19) (Shotgun) 14-J.Brissett pass incomplete short middle to 26-S.Ahmed (31-D.Hamlin)."/>
    <s v="pass"/>
    <n v="0"/>
    <n v="1"/>
    <n v="0"/>
    <n v="0"/>
    <s v="S.Ahmed"/>
    <n v="3"/>
    <n v="3"/>
    <n v="0"/>
    <n v="1"/>
    <n v="0"/>
    <n v="2"/>
    <n v="1.6525000000000001"/>
    <n v="1.88185"/>
    <x v="151"/>
  </r>
  <r>
    <x v="0"/>
    <s v="MIA"/>
    <s v="BUF"/>
    <n v="19"/>
    <n v="81"/>
    <s v="(1:15) (Shotgun) 14-J.Brissett pass incomplete short left to 26-S.Ahmed."/>
    <s v="pass"/>
    <n v="0"/>
    <n v="1"/>
    <n v="0"/>
    <n v="0"/>
    <s v="S.Ahmed"/>
    <n v="4"/>
    <n v="4"/>
    <n v="0"/>
    <n v="1"/>
    <n v="0"/>
    <n v="2"/>
    <n v="1.6700000000000002"/>
    <n v="1.8878000000000001"/>
    <x v="151"/>
  </r>
  <r>
    <x v="0"/>
    <s v="CHI"/>
    <s v="CIN"/>
    <n v="73"/>
    <n v="27"/>
    <s v="(14:17) (Shotgun) 14-A.Dalton pass short middle to 11-D.Mooney to CHI 37 for 10 yards (30-J.Bates)."/>
    <s v="pass"/>
    <n v="0"/>
    <n v="1"/>
    <n v="0"/>
    <n v="0"/>
    <s v="D.Mooney"/>
    <n v="10"/>
    <n v="10"/>
    <n v="0"/>
    <n v="1"/>
    <n v="0"/>
    <n v="1.6"/>
    <n v="1.7750000000000001"/>
    <n v="1.7750000000000001"/>
    <x v="69"/>
  </r>
  <r>
    <x v="0"/>
    <s v="CHI"/>
    <s v="CIN"/>
    <n v="63"/>
    <n v="37"/>
    <s v="(13:37) 14-A.Dalton pass short right to 11-D.Mooney to CIN 46 for 17 yards (30-J.Bates)."/>
    <s v="pass"/>
    <n v="0"/>
    <n v="1"/>
    <n v="0"/>
    <n v="0"/>
    <s v="D.Mooney"/>
    <n v="15"/>
    <n v="15"/>
    <n v="0"/>
    <n v="1"/>
    <n v="0"/>
    <n v="1.6"/>
    <n v="1.8625"/>
    <n v="1.8625"/>
    <x v="69"/>
  </r>
  <r>
    <x v="0"/>
    <s v="CHI"/>
    <s v="CIN"/>
    <n v="46"/>
    <n v="54"/>
    <s v="(12:57) (Shotgun) 14-A.Dalton pass short middle to 8-D.Williams to CHI 49 for -5 yards (65-L.Ogunjobi)."/>
    <s v="pass"/>
    <n v="0"/>
    <n v="1"/>
    <n v="0"/>
    <n v="0"/>
    <s v="D.Williams"/>
    <n v="-4"/>
    <n v="-4"/>
    <n v="0"/>
    <n v="1"/>
    <n v="0"/>
    <n v="1.6"/>
    <n v="1.53"/>
    <n v="1.53"/>
    <x v="134"/>
  </r>
  <r>
    <x v="0"/>
    <s v="CHI"/>
    <s v="CIN"/>
    <n v="51"/>
    <n v="49"/>
    <s v="(12:13) (Shotgun) 14-A.Dalton pass short right to 8-D.Williams to CIN 48 for 3 yards (59-A.Davis-Gaither)."/>
    <s v="pass"/>
    <n v="0"/>
    <n v="1"/>
    <n v="0"/>
    <n v="0"/>
    <s v="D.Williams"/>
    <n v="2"/>
    <n v="2"/>
    <n v="0"/>
    <n v="1"/>
    <n v="0"/>
    <n v="1.6"/>
    <n v="1.635"/>
    <n v="1.635"/>
    <x v="134"/>
  </r>
  <r>
    <x v="0"/>
    <s v="CHI"/>
    <s v="CIN"/>
    <n v="16"/>
    <n v="84"/>
    <s v="(11:22) 14-A.Dalton pass short middle to 32-D.Montgomery to CIN 13 for 3 yards (21-M.Hilton)."/>
    <s v="pass"/>
    <n v="0"/>
    <n v="1"/>
    <n v="0"/>
    <n v="0"/>
    <s v="D.Montgomery"/>
    <n v="2"/>
    <n v="2"/>
    <n v="0"/>
    <n v="1"/>
    <n v="0"/>
    <n v="2"/>
    <n v="1.635"/>
    <n v="1.8759000000000001"/>
    <x v="14"/>
  </r>
  <r>
    <x v="0"/>
    <s v="CHI"/>
    <s v="CIN"/>
    <n v="11"/>
    <n v="89"/>
    <s v="(10:01) (Shotgun) 14-A.Dalton pass short middle to 12-A.Robinson for 11 yards, TOUCHDOWN."/>
    <s v="pass"/>
    <n v="0"/>
    <n v="1"/>
    <n v="0"/>
    <n v="0"/>
    <s v="A.Robinson"/>
    <n v="10"/>
    <n v="10"/>
    <n v="0"/>
    <n v="1"/>
    <n v="0"/>
    <n v="2.2000000000000002"/>
    <n v="1.7750000000000001"/>
    <n v="2.0555000000000003"/>
    <x v="135"/>
  </r>
  <r>
    <x v="0"/>
    <s v="CIN"/>
    <s v="CHI"/>
    <n v="60"/>
    <n v="40"/>
    <s v="(6:26) (Shotgun) 9-J.Burrow pass short middle to 83-T.Boyd to CHI 48 for 12 yards (38-Ta.Gipson; 22-K.Vildor)."/>
    <s v="pass"/>
    <n v="0"/>
    <n v="1"/>
    <n v="0"/>
    <n v="0"/>
    <s v="T.Boyd"/>
    <n v="10"/>
    <n v="10"/>
    <n v="0"/>
    <n v="1"/>
    <n v="0"/>
    <n v="1.6"/>
    <n v="1.7750000000000001"/>
    <n v="1.7750000000000001"/>
    <x v="24"/>
  </r>
  <r>
    <x v="0"/>
    <s v="CIN"/>
    <s v="CHI"/>
    <n v="45"/>
    <n v="55"/>
    <s v="(5:02) (Shotgun) 9-J.Burrow pass short right to 83-T.Boyd to CHI 35 for 10 yards (38-Ta.Gipson)."/>
    <s v="pass"/>
    <n v="0"/>
    <n v="1"/>
    <n v="0"/>
    <n v="0"/>
    <s v="T.Boyd"/>
    <n v="5"/>
    <n v="5"/>
    <n v="0"/>
    <n v="1"/>
    <n v="0"/>
    <n v="1.6"/>
    <n v="1.6875"/>
    <n v="1.6875"/>
    <x v="24"/>
  </r>
  <r>
    <x v="0"/>
    <s v="CIN"/>
    <s v="CHI"/>
    <n v="35"/>
    <n v="65"/>
    <s v="(4:13) (Shotgun) 9-J.Burrow pass incomplete short left to 85-T.Higgins (33-Ja.Johnson)."/>
    <s v="pass"/>
    <n v="0"/>
    <n v="1"/>
    <n v="0"/>
    <n v="0"/>
    <s v="T.Higgins"/>
    <n v="3"/>
    <n v="3"/>
    <n v="0"/>
    <n v="1"/>
    <n v="0"/>
    <n v="1.6"/>
    <n v="1.6525000000000001"/>
    <n v="1.6525000000000001"/>
    <x v="16"/>
  </r>
  <r>
    <x v="0"/>
    <s v="CHI"/>
    <s v="CIN"/>
    <n v="63"/>
    <n v="37"/>
    <s v="(:22) #1 J.Fields in at QB 1-J.Fields pass incomplete deep right to 84-M.Goodwin (20-E.Apple)."/>
    <s v="pass"/>
    <n v="0"/>
    <n v="1"/>
    <n v="0"/>
    <n v="0"/>
    <s v="M.Goodwin"/>
    <n v="18"/>
    <n v="18"/>
    <n v="0"/>
    <n v="1"/>
    <n v="0"/>
    <n v="1.6"/>
    <n v="1.915"/>
    <n v="1.915"/>
    <x v="133"/>
  </r>
  <r>
    <x v="0"/>
    <s v="CIN"/>
    <s v="CHI"/>
    <n v="67"/>
    <n v="33"/>
    <s v="(11:43) 9-J.Burrow pass short right to 87-C.Uzomah to CIN 36 for 3 yards (58-R.Smith)."/>
    <s v="pass"/>
    <n v="0"/>
    <n v="1"/>
    <n v="0"/>
    <n v="0"/>
    <s v="C.Uzomah"/>
    <n v="-2"/>
    <n v="-2"/>
    <n v="0"/>
    <n v="1"/>
    <n v="0"/>
    <n v="1.6"/>
    <n v="1.5650000000000002"/>
    <n v="1.5650000000000002"/>
    <x v="246"/>
  </r>
  <r>
    <x v="0"/>
    <s v="CIN"/>
    <s v="CHI"/>
    <n v="64"/>
    <n v="36"/>
    <s v="(11:02) (Shotgun) 9-J.Burrow pass short left to 1-J.Chase to CIN 48 for 12 yards (4-E.Jackson)."/>
    <s v="pass"/>
    <n v="0"/>
    <n v="1"/>
    <n v="0"/>
    <n v="0"/>
    <s v="J.Chase"/>
    <n v="7"/>
    <n v="7"/>
    <n v="0"/>
    <n v="1"/>
    <n v="0"/>
    <n v="1.6"/>
    <n v="1.7225000000000001"/>
    <n v="1.7225000000000001"/>
    <x v="83"/>
  </r>
  <r>
    <x v="0"/>
    <s v="CIN"/>
    <s v="CHI"/>
    <n v="52"/>
    <n v="48"/>
    <s v="(10:39) (No Huddle, Shotgun) 9-J.Burrow pass short right to 87-C.Uzomah to CIN 49 for 1 yard (20-D.Shelley)."/>
    <s v="pass"/>
    <n v="0"/>
    <n v="1"/>
    <n v="0"/>
    <n v="0"/>
    <s v="C.Uzomah"/>
    <n v="1"/>
    <n v="1"/>
    <n v="0"/>
    <n v="1"/>
    <n v="0"/>
    <n v="1.6"/>
    <n v="1.6175000000000002"/>
    <n v="1.6175000000000002"/>
    <x v="246"/>
  </r>
  <r>
    <x v="0"/>
    <s v="CIN"/>
    <s v="CHI"/>
    <n v="44"/>
    <n v="56"/>
    <s v="(8:26) (Shotgun) 9-J.Burrow pass incomplete short right to 85-T.Higgins (22-K.Vildor)."/>
    <s v="pass"/>
    <n v="0"/>
    <n v="1"/>
    <n v="0"/>
    <n v="0"/>
    <s v="T.Higgins"/>
    <n v="3"/>
    <n v="3"/>
    <n v="0"/>
    <n v="1"/>
    <n v="0"/>
    <n v="1.6"/>
    <n v="1.6525000000000001"/>
    <n v="1.6525000000000001"/>
    <x v="16"/>
  </r>
  <r>
    <x v="0"/>
    <s v="CHI"/>
    <s v="CIN"/>
    <n v="55"/>
    <n v="45"/>
    <s v="(8:22) #14 A.Dalton in at QB 14-A.Dalton pass short left to 32-D.Montgomery pushed ob at CIN 45 for 10 yards (50-J.Evans)."/>
    <s v="pass"/>
    <n v="0"/>
    <n v="1"/>
    <n v="0"/>
    <n v="0"/>
    <s v="D.Montgomery"/>
    <n v="2"/>
    <n v="2"/>
    <n v="0"/>
    <n v="1"/>
    <n v="0"/>
    <n v="1.6"/>
    <n v="1.635"/>
    <n v="1.635"/>
    <x v="14"/>
  </r>
  <r>
    <x v="0"/>
    <s v="CHI"/>
    <s v="CIN"/>
    <n v="54"/>
    <n v="46"/>
    <s v="(6:19) (Shotgun) 14-A.Dalton pass short right to 11-D.Mooney to CIN 49 for 5 yards (20-E.Apple)."/>
    <s v="pass"/>
    <n v="0"/>
    <n v="1"/>
    <n v="0"/>
    <n v="0"/>
    <s v="D.Mooney"/>
    <n v="5"/>
    <n v="5"/>
    <n v="0"/>
    <n v="1"/>
    <n v="0"/>
    <n v="1.6"/>
    <n v="1.6875"/>
    <n v="1.6875"/>
    <x v="69"/>
  </r>
  <r>
    <x v="0"/>
    <s v="CIN"/>
    <s v="CHI"/>
    <n v="73"/>
    <n v="27"/>
    <s v="(2:00) (Shotgun) 9-J.Burrow pass incomplete short left to 28-J.Mixon (33-Ja.Johnson)."/>
    <s v="pass"/>
    <n v="0"/>
    <n v="1"/>
    <n v="0"/>
    <n v="0"/>
    <s v="J.Mixon"/>
    <n v="1"/>
    <n v="1"/>
    <n v="0"/>
    <n v="1"/>
    <n v="0"/>
    <n v="1.6"/>
    <n v="1.6175000000000002"/>
    <n v="1.6175000000000002"/>
    <x v="32"/>
  </r>
  <r>
    <x v="0"/>
    <s v="CHI"/>
    <s v="CIN"/>
    <n v="60"/>
    <n v="40"/>
    <s v="(1:23) (Shotgun) 1-J.Fields pass short right to 11-D.Mooney ran ob at CIN 49 for 11 yards."/>
    <s v="pass"/>
    <n v="0"/>
    <n v="1"/>
    <n v="0"/>
    <n v="0"/>
    <s v="D.Mooney"/>
    <n v="11"/>
    <n v="11"/>
    <n v="0"/>
    <n v="1"/>
    <n v="0"/>
    <n v="1.6"/>
    <n v="1.7925"/>
    <n v="1.7925"/>
    <x v="69"/>
  </r>
  <r>
    <x v="0"/>
    <s v="CHI"/>
    <s v="CIN"/>
    <n v="58"/>
    <n v="42"/>
    <s v="(:56) (No Huddle, Shotgun) 1-J.Fields pass short right to 84-M.Goodwin to CIN 48 for 10 yards (20-E.Apple). The Replay Official reviewed the pass completion ruling, and the play was Upheld. The ruling on the field stands."/>
    <s v="pass"/>
    <n v="0"/>
    <n v="1"/>
    <n v="0"/>
    <n v="0"/>
    <s v="M.Goodwin"/>
    <n v="10"/>
    <n v="10"/>
    <n v="0"/>
    <n v="1"/>
    <n v="0"/>
    <n v="1.6"/>
    <n v="1.7750000000000001"/>
    <n v="1.7750000000000001"/>
    <x v="133"/>
  </r>
  <r>
    <x v="0"/>
    <s v="CHI"/>
    <s v="CIN"/>
    <n v="48"/>
    <n v="52"/>
    <s v="(:47) (Shotgun) 1-J.Fields pass incomplete short middle to 8-D.Williams [91-T.Hendrickson]."/>
    <s v="pass"/>
    <n v="0"/>
    <n v="1"/>
    <n v="0"/>
    <n v="0"/>
    <s v="D.Williams"/>
    <n v="3"/>
    <n v="3"/>
    <n v="0"/>
    <n v="1"/>
    <n v="0"/>
    <n v="1.6"/>
    <n v="1.6525000000000001"/>
    <n v="1.6525000000000001"/>
    <x v="134"/>
  </r>
  <r>
    <x v="0"/>
    <s v="CIN"/>
    <s v="CHI"/>
    <n v="72"/>
    <n v="28"/>
    <s v="(13:31) (Shotgun) 9-J.Burrow pass short middle to 83-T.Boyd to CIN 35 for 7 yards (22-K.Vildor, 58-R.Smith)."/>
    <s v="pass"/>
    <n v="0"/>
    <n v="1"/>
    <n v="0"/>
    <n v="0"/>
    <s v="T.Boyd"/>
    <n v="4"/>
    <n v="4"/>
    <n v="0"/>
    <n v="1"/>
    <n v="0"/>
    <n v="1.6"/>
    <n v="1.6700000000000002"/>
    <n v="1.6700000000000002"/>
    <x v="24"/>
  </r>
  <r>
    <x v="0"/>
    <s v="CIN"/>
    <s v="CHI"/>
    <n v="65"/>
    <n v="35"/>
    <s v="(12:48) (Shotgun) 9-J.Burrow pass incomplete deep left to 85-T.Higgins (33-Ja.Johnson) [96-A.Hicks]."/>
    <s v="pass"/>
    <n v="0"/>
    <n v="1"/>
    <n v="0"/>
    <n v="0"/>
    <s v="T.Higgins"/>
    <n v="40"/>
    <n v="40"/>
    <n v="0"/>
    <n v="1"/>
    <n v="0"/>
    <n v="1.6"/>
    <n v="2.2999999999999998"/>
    <n v="2.2999999999999998"/>
    <x v="16"/>
  </r>
  <r>
    <x v="0"/>
    <s v="CIN"/>
    <s v="CHI"/>
    <n v="41"/>
    <n v="59"/>
    <s v="(10:01) 9-J.Burrow pass incomplete short left to 34-S.Perine."/>
    <s v="pass"/>
    <n v="0"/>
    <n v="1"/>
    <n v="0"/>
    <n v="0"/>
    <s v="S.Perine"/>
    <n v="0"/>
    <n v="0"/>
    <n v="0"/>
    <n v="1"/>
    <n v="0"/>
    <n v="1.6"/>
    <n v="1.6"/>
    <n v="1.6"/>
    <x v="247"/>
  </r>
  <r>
    <x v="0"/>
    <s v="CIN"/>
    <s v="CHI"/>
    <n v="49"/>
    <n v="51"/>
    <s v="(9:14) (Shotgun) 9-J.Burrow pass short middle to 25-C.Evans to CHI 35 for 14 yards (58-R.Smith; 36-D.Houston-Carson)."/>
    <s v="pass"/>
    <n v="0"/>
    <n v="1"/>
    <n v="0"/>
    <n v="0"/>
    <s v="C.Evans"/>
    <n v="4"/>
    <n v="4"/>
    <n v="0"/>
    <n v="1"/>
    <n v="0"/>
    <n v="1.6"/>
    <n v="1.6700000000000002"/>
    <n v="1.6700000000000002"/>
    <x v="282"/>
  </r>
  <r>
    <x v="0"/>
    <s v="CHI"/>
    <s v="CIN"/>
    <n v="53"/>
    <n v="47"/>
    <s v="(6:36) 1-J.Fields pass incomplete deep left to 11-D.Mooney."/>
    <s v="pass"/>
    <n v="0"/>
    <n v="1"/>
    <n v="0"/>
    <n v="0"/>
    <s v="D.Mooney"/>
    <n v="23"/>
    <n v="23"/>
    <n v="0"/>
    <n v="1"/>
    <n v="0"/>
    <n v="1.6"/>
    <n v="2.0024999999999999"/>
    <n v="2.0024999999999999"/>
    <x v="69"/>
  </r>
  <r>
    <x v="0"/>
    <s v="CIN"/>
    <s v="CHI"/>
    <n v="65"/>
    <n v="35"/>
    <s v="(5:01) (Shotgun) 9-J.Burrow pass short middle to 85-T.Higgins to CIN 49 for 14 yards (4-E.Jackson) [90-A.Blackson]. FUMBLES (4-E.Jackson), RECOVERED by CHI-38-Ta.Gipson at CHI 48. 38-Ta.Gipson to CIN 39 for 13 yards (85-T.Higgins)."/>
    <s v="pass"/>
    <n v="0"/>
    <n v="1"/>
    <n v="0"/>
    <n v="0"/>
    <s v="T.Higgins"/>
    <n v="13"/>
    <n v="13"/>
    <n v="0"/>
    <n v="1"/>
    <n v="0"/>
    <n v="1.6"/>
    <n v="1.8275000000000001"/>
    <n v="1.8275000000000001"/>
    <x v="16"/>
  </r>
  <r>
    <x v="0"/>
    <s v="CHI"/>
    <s v="CIN"/>
    <n v="42"/>
    <n v="58"/>
    <s v="(3:03) (Shotgun) 1-J.Fields pass short left to 12-A.Robinson to CIN 29 for 13 yards (30-J.Bates)."/>
    <s v="pass"/>
    <n v="0"/>
    <n v="1"/>
    <n v="0"/>
    <n v="0"/>
    <s v="A.Robinson"/>
    <n v="4"/>
    <n v="4"/>
    <n v="0"/>
    <n v="1"/>
    <n v="0"/>
    <n v="1.6"/>
    <n v="1.6700000000000002"/>
    <n v="1.6700000000000002"/>
    <x v="135"/>
  </r>
  <r>
    <x v="0"/>
    <s v="CHI"/>
    <s v="CIN"/>
    <n v="29"/>
    <n v="71"/>
    <s v="(2:22) (Shotgun) 1-J.Fields pass deep left to 11-D.Mooney ran ob at CIN 8 for 21 yards."/>
    <s v="pass"/>
    <n v="0"/>
    <n v="1"/>
    <n v="0"/>
    <n v="0"/>
    <s v="D.Mooney"/>
    <n v="20"/>
    <n v="20"/>
    <n v="0"/>
    <n v="1"/>
    <n v="0"/>
    <n v="1.6"/>
    <n v="1.9500000000000002"/>
    <n v="1.9500000000000002"/>
    <x v="69"/>
  </r>
  <r>
    <x v="0"/>
    <s v="CHI"/>
    <s v="CIN"/>
    <n v="10"/>
    <n v="90"/>
    <s v="(15:00) (Shotgun) 1-J.Fields pass incomplete short left to 12-A.Robinson (22-C.Awuzie)."/>
    <s v="pass"/>
    <n v="0"/>
    <n v="1"/>
    <n v="0"/>
    <n v="0"/>
    <s v="A.Robinson"/>
    <n v="10"/>
    <n v="10"/>
    <n v="0"/>
    <n v="1"/>
    <n v="0"/>
    <n v="2.2000000000000002"/>
    <n v="1.7750000000000001"/>
    <n v="2.0555000000000003"/>
    <x v="135"/>
  </r>
  <r>
    <x v="0"/>
    <s v="CIN"/>
    <s v="CHI"/>
    <n v="48"/>
    <n v="52"/>
    <s v="(11:07) (No Huddle, Shotgun) 9-J.Burrow pass short right intended for 83-T.Boyd INTERCEPTED by 58-R.Smith at CHI 47. 58-R.Smith for 53 yards, TOUCHDOWN."/>
    <s v="pass"/>
    <n v="0"/>
    <n v="1"/>
    <n v="0"/>
    <n v="0"/>
    <s v="T.Boyd"/>
    <n v="1"/>
    <n v="1"/>
    <n v="0"/>
    <n v="1"/>
    <n v="0"/>
    <n v="1.6"/>
    <n v="1.6175000000000002"/>
    <n v="1.6175000000000002"/>
    <x v="24"/>
  </r>
  <r>
    <x v="0"/>
    <s v="CIN"/>
    <s v="CHI"/>
    <n v="71"/>
    <n v="29"/>
    <s v="(10:19) (Shotgun) 9-J.Burrow pass short left intended for 85-T.Higgins INTERCEPTED by 33-Ja.Johnson at CIN 39. 33-Ja.Johnson to CIN 36 for 3 yards (85-T.Higgins)."/>
    <s v="pass"/>
    <n v="0"/>
    <n v="1"/>
    <n v="0"/>
    <n v="0"/>
    <s v="T.Higgins"/>
    <n v="10"/>
    <n v="10"/>
    <n v="0"/>
    <n v="1"/>
    <n v="0"/>
    <n v="1.6"/>
    <n v="1.7750000000000001"/>
    <n v="1.7750000000000001"/>
    <x v="16"/>
  </r>
  <r>
    <x v="0"/>
    <s v="CHI"/>
    <s v="CIN"/>
    <n v="35"/>
    <n v="65"/>
    <s v="(9:39) (Shotgun) 1-J.Fields pass incomplete deep left to 12-A.Robinson."/>
    <s v="pass"/>
    <n v="0"/>
    <n v="1"/>
    <n v="0"/>
    <n v="0"/>
    <s v="A.Robinson"/>
    <n v="35"/>
    <n v="35"/>
    <n v="0"/>
    <n v="1"/>
    <n v="0"/>
    <n v="1.6"/>
    <n v="2.2124999999999999"/>
    <n v="2.2124999999999999"/>
    <x v="135"/>
  </r>
  <r>
    <x v="0"/>
    <s v="CHI"/>
    <s v="CIN"/>
    <n v="45"/>
    <n v="55"/>
    <s v="(9:00) (Shotgun) 1-J.Fields pass short right to 32-D.Montgomery to CIN 40 for 5 yards (55-L.Wilson; 24-V.Bell)."/>
    <s v="pass"/>
    <n v="0"/>
    <n v="1"/>
    <n v="0"/>
    <n v="0"/>
    <s v="D.Montgomery"/>
    <n v="0"/>
    <n v="0"/>
    <n v="0"/>
    <n v="1"/>
    <n v="0"/>
    <n v="1.6"/>
    <n v="1.6"/>
    <n v="1.6"/>
    <x v="14"/>
  </r>
  <r>
    <x v="0"/>
    <s v="CHI"/>
    <s v="CIN"/>
    <n v="4"/>
    <n v="96"/>
    <s v="(6:48) (Shotgun) 1-J.Fields pass incomplete short left to 11-D.Mooney."/>
    <s v="pass"/>
    <n v="0"/>
    <n v="1"/>
    <n v="0"/>
    <n v="0"/>
    <s v="D.Mooney"/>
    <n v="4"/>
    <n v="4"/>
    <n v="0"/>
    <n v="1"/>
    <n v="0"/>
    <n v="3.2"/>
    <n v="1.6700000000000002"/>
    <n v="3.2"/>
    <x v="69"/>
  </r>
  <r>
    <x v="0"/>
    <s v="CIN"/>
    <s v="CHI"/>
    <n v="70"/>
    <n v="30"/>
    <s v="(6:07) (Shotgun) 9-J.Burrow pass short left to 85-T.Higgins to CIN 40 for 10 yards (96-A.Hicks). CIN-85-T.Higgins was injured during the play."/>
    <s v="pass"/>
    <n v="0"/>
    <n v="1"/>
    <n v="0"/>
    <n v="0"/>
    <s v="T.Higgins"/>
    <n v="-1"/>
    <n v="-1"/>
    <n v="0"/>
    <n v="1"/>
    <n v="0"/>
    <n v="1.6"/>
    <n v="1.5825"/>
    <n v="1.5825"/>
    <x v="16"/>
  </r>
  <r>
    <x v="0"/>
    <s v="CIN"/>
    <s v="CHI"/>
    <n v="60"/>
    <n v="40"/>
    <s v="(5:35) (Shotgun) 9-J.Burrow pass incomplete deep left to 1-J.Chase."/>
    <s v="pass"/>
    <n v="0"/>
    <n v="1"/>
    <n v="0"/>
    <n v="0"/>
    <s v="J.Chase"/>
    <n v="35"/>
    <n v="35"/>
    <n v="0"/>
    <n v="1"/>
    <n v="0"/>
    <n v="1.6"/>
    <n v="2.2124999999999999"/>
    <n v="2.2124999999999999"/>
    <x v="83"/>
  </r>
  <r>
    <x v="0"/>
    <s v="CIN"/>
    <s v="CHI"/>
    <n v="57"/>
    <n v="43"/>
    <s v="(4:53) (Shotgun) 9-J.Burrow pass short right to 83-T.Boyd pushed ob at CHI 42 for 15 yards (20-D.Shelley)."/>
    <s v="pass"/>
    <n v="0"/>
    <n v="1"/>
    <n v="0"/>
    <n v="0"/>
    <s v="T.Boyd"/>
    <n v="14"/>
    <n v="14"/>
    <n v="0"/>
    <n v="1"/>
    <n v="0"/>
    <n v="1.6"/>
    <n v="1.845"/>
    <n v="1.845"/>
    <x v="24"/>
  </r>
  <r>
    <x v="0"/>
    <s v="CIN"/>
    <s v="CHI"/>
    <n v="42"/>
    <n v="58"/>
    <s v="(4:47) (Shotgun) 9-J.Burrow pass deep right to 1-J.Chase for 42 yards, TOUCHDOWN."/>
    <s v="pass"/>
    <n v="0"/>
    <n v="1"/>
    <n v="0"/>
    <n v="0"/>
    <s v="J.Chase"/>
    <n v="33"/>
    <n v="33"/>
    <n v="0"/>
    <n v="1"/>
    <n v="0"/>
    <n v="1.6"/>
    <n v="2.1775000000000002"/>
    <n v="2.1775000000000002"/>
    <x v="83"/>
  </r>
  <r>
    <x v="0"/>
    <s v="CIN"/>
    <s v="CHI"/>
    <n v="7"/>
    <n v="93"/>
    <s v="(3:43) (Shotgun) 9-J.Burrow pass short right to 85-T.Higgins for 7 yards, TOUCHDOWN."/>
    <s v="pass"/>
    <n v="0"/>
    <n v="1"/>
    <n v="0"/>
    <n v="0"/>
    <s v="T.Higgins"/>
    <n v="7"/>
    <n v="7"/>
    <n v="0"/>
    <n v="1"/>
    <n v="0"/>
    <n v="2.7"/>
    <n v="1.7225000000000001"/>
    <n v="2.3676500000000003"/>
    <x v="16"/>
  </r>
  <r>
    <x v="0"/>
    <s v="CHI"/>
    <s v="CIN"/>
    <n v="74"/>
    <n v="26"/>
    <s v="(3:34) (Shotgun) 1-J.Fields pass short right to 85-C.Kmet to CHI 26 for no gain (30-J.Bates)."/>
    <s v="pass"/>
    <n v="0"/>
    <n v="1"/>
    <n v="0"/>
    <n v="0"/>
    <s v="C.Kmet"/>
    <n v="0"/>
    <n v="0"/>
    <n v="0"/>
    <n v="1"/>
    <n v="0"/>
    <n v="1.6"/>
    <n v="1.6"/>
    <n v="1.6"/>
    <x v="197"/>
  </r>
  <r>
    <x v="0"/>
    <s v="DAL"/>
    <s v="LAC"/>
    <n v="61"/>
    <n v="39"/>
    <s v="(13:12) (Shotgun) 4-D.Prescott pass short left to 86-D.Schultz pushed ob at DAL 46 for 7 yards (9-K.Murray; 32-A.Gilman)."/>
    <s v="pass"/>
    <n v="0"/>
    <n v="1"/>
    <n v="0"/>
    <n v="0"/>
    <s v="D.Schultz"/>
    <n v="-2"/>
    <n v="-2"/>
    <n v="0"/>
    <n v="1"/>
    <n v="0"/>
    <n v="1.6"/>
    <n v="1.5650000000000002"/>
    <n v="1.5650000000000002"/>
    <x v="36"/>
  </r>
  <r>
    <x v="0"/>
    <s v="DAL"/>
    <s v="LAC"/>
    <n v="45"/>
    <n v="55"/>
    <s v="(11:20) (Shotgun) 4-D.Prescott pass short right to 20-T.Pollard to LAC 39 for 6 yards (26-A.Samuel)."/>
    <s v="pass"/>
    <n v="0"/>
    <n v="1"/>
    <n v="0"/>
    <n v="0"/>
    <s v="T.Pollard"/>
    <n v="-5"/>
    <n v="-5"/>
    <n v="0"/>
    <n v="1"/>
    <n v="0"/>
    <n v="1.6"/>
    <n v="1.5125000000000002"/>
    <n v="1.5125000000000002"/>
    <x v="17"/>
  </r>
  <r>
    <x v="0"/>
    <s v="DAL"/>
    <s v="LAC"/>
    <n v="36"/>
    <n v="64"/>
    <s v="(9:46) (Shotgun) 4-D.Prescott pass short middle to 89-B.Jarwin to LAC 16 for 20 yards (24-N.Adderley; 32-A.Gilman)."/>
    <s v="pass"/>
    <n v="0"/>
    <n v="1"/>
    <n v="0"/>
    <n v="0"/>
    <s v="B.Jarwin"/>
    <n v="11"/>
    <n v="11"/>
    <n v="0"/>
    <n v="1"/>
    <n v="0"/>
    <n v="1.6"/>
    <n v="1.7925"/>
    <n v="1.7925"/>
    <x v="52"/>
  </r>
  <r>
    <x v="0"/>
    <s v="DAL"/>
    <s v="LAC"/>
    <n v="11"/>
    <n v="89"/>
    <s v="(8:44) (Shotgun) 4-D.Prescott pass incomplete short middle to 19-A.Cooper (26-A.Samuel)."/>
    <s v="pass"/>
    <n v="0"/>
    <n v="1"/>
    <n v="0"/>
    <n v="0"/>
    <s v="A.Cooper"/>
    <n v="11"/>
    <n v="11"/>
    <n v="0"/>
    <n v="1"/>
    <n v="0"/>
    <n v="2.2000000000000002"/>
    <n v="1.7925"/>
    <n v="2.0614500000000002"/>
    <x v="2"/>
  </r>
  <r>
    <x v="0"/>
    <s v="DAL"/>
    <s v="LAC"/>
    <n v="11"/>
    <n v="89"/>
    <s v="(8:40) (Shotgun) 4-D.Prescott pass short right to 19-A.Cooper pushed ob at LAC 4 for 7 yards (43-M.Davis)."/>
    <s v="pass"/>
    <n v="0"/>
    <n v="1"/>
    <n v="0"/>
    <n v="0"/>
    <s v="A.Cooper"/>
    <n v="6"/>
    <n v="6"/>
    <n v="0"/>
    <n v="1"/>
    <n v="0"/>
    <n v="2.2000000000000002"/>
    <n v="1.7050000000000001"/>
    <n v="2.0317000000000003"/>
    <x v="2"/>
  </r>
  <r>
    <x v="0"/>
    <s v="LAC"/>
    <s v="DAL"/>
    <n v="55"/>
    <n v="45"/>
    <s v="(7:35) (Shotgun) 10-J.Herbert pass deep right to 13-K.Allen ran ob at DAL 33 for 22 yards."/>
    <s v="pass"/>
    <n v="0"/>
    <n v="1"/>
    <n v="0"/>
    <n v="0"/>
    <s v="K.Allen"/>
    <n v="22"/>
    <n v="22"/>
    <n v="0"/>
    <n v="1"/>
    <n v="0"/>
    <n v="1.6"/>
    <n v="1.9850000000000001"/>
    <n v="1.9850000000000001"/>
    <x v="38"/>
  </r>
  <r>
    <x v="0"/>
    <s v="LAC"/>
    <s v="DAL"/>
    <n v="33"/>
    <n v="67"/>
    <s v="(7:06) 10-J.Herbert pass short left intended for 13-K.Allen INTERCEPTED by 7-T.Diggs at DAL 20. 7-T.Diggs to DAL 20 for no gain (13-K.Allen)."/>
    <s v="pass"/>
    <n v="0"/>
    <n v="1"/>
    <n v="0"/>
    <n v="0"/>
    <s v="K.Allen"/>
    <n v="13"/>
    <n v="13"/>
    <n v="0"/>
    <n v="1"/>
    <n v="0"/>
    <n v="1.6"/>
    <n v="1.8275000000000001"/>
    <n v="1.8275000000000001"/>
    <x v="38"/>
  </r>
  <r>
    <x v="0"/>
    <s v="DAL"/>
    <s v="LAC"/>
    <n v="55"/>
    <n v="45"/>
    <s v="(6:09) 4-D.Prescott pass deep right intended for 88-C.Lamb INTERCEPTED by 26-A.Samuel at LAC 29. 26-A.Samuel ran ob at DAL 45 for 26 yards (4-D.Prescott)."/>
    <s v="pass"/>
    <n v="0"/>
    <n v="1"/>
    <n v="0"/>
    <n v="0"/>
    <s v="C.Lamb"/>
    <n v="26"/>
    <n v="26"/>
    <n v="0"/>
    <n v="1"/>
    <n v="0"/>
    <n v="1.6"/>
    <n v="2.0550000000000002"/>
    <n v="2.0550000000000002"/>
    <x v="73"/>
  </r>
  <r>
    <x v="0"/>
    <s v="LAC"/>
    <s v="DAL"/>
    <n v="45"/>
    <n v="55"/>
    <s v="(5:56) 10-J.Herbert pass short left to 30-A.Ekeler to DAL 34 for 11 yards (30-A.Brown)."/>
    <s v="pass"/>
    <n v="0"/>
    <n v="1"/>
    <n v="0"/>
    <n v="0"/>
    <s v="A.Ekeler"/>
    <n v="-5"/>
    <n v="-5"/>
    <n v="0"/>
    <n v="1"/>
    <n v="0"/>
    <n v="1.6"/>
    <n v="1.5125000000000002"/>
    <n v="1.5125000000000002"/>
    <x v="100"/>
  </r>
  <r>
    <x v="0"/>
    <s v="LAC"/>
    <s v="DAL"/>
    <n v="34"/>
    <n v="66"/>
    <s v="(5:34) (No Huddle) 10-J.Herbert pass short right to 81-M.Williams pushed ob at DAL 27 for 7 yards (55-L.Vander Esch)."/>
    <s v="pass"/>
    <n v="0"/>
    <n v="1"/>
    <n v="0"/>
    <n v="0"/>
    <s v="M.Williams"/>
    <n v="0"/>
    <n v="0"/>
    <n v="0"/>
    <n v="1"/>
    <n v="0"/>
    <n v="1.6"/>
    <n v="1.6"/>
    <n v="1.6"/>
    <x v="29"/>
  </r>
  <r>
    <x v="0"/>
    <s v="LAC"/>
    <s v="DAL"/>
    <n v="28"/>
    <n v="72"/>
    <s v="(4:21) (Shotgun) 10-J.Herbert pass short left to 30-A.Ekeler to DAL 28 for no gain (9-J.Smith; 93-T.Basham)."/>
    <s v="pass"/>
    <n v="0"/>
    <n v="1"/>
    <n v="0"/>
    <n v="0"/>
    <s v="A.Ekeler"/>
    <n v="-6"/>
    <n v="-6"/>
    <n v="0"/>
    <n v="1"/>
    <n v="0"/>
    <n v="1.6"/>
    <n v="1.4950000000000001"/>
    <n v="1.4950000000000001"/>
    <x v="100"/>
  </r>
  <r>
    <x v="0"/>
    <s v="DAL"/>
    <s v="LAC"/>
    <n v="53"/>
    <n v="47"/>
    <s v="(2:36) (Shotgun) 4-D.Prescott pass short right to 20-T.Pollard ran ob at LAC 41 for 12 yards (43-M.Davis)."/>
    <s v="pass"/>
    <n v="0"/>
    <n v="1"/>
    <n v="0"/>
    <n v="0"/>
    <s v="T.Pollard"/>
    <n v="0"/>
    <n v="0"/>
    <n v="0"/>
    <n v="1"/>
    <n v="0"/>
    <n v="1.6"/>
    <n v="1.6"/>
    <n v="1.6"/>
    <x v="17"/>
  </r>
  <r>
    <x v="0"/>
    <s v="DAL"/>
    <s v="LAC"/>
    <n v="28"/>
    <n v="72"/>
    <s v="(1:42) (Shotgun) 4-D.Prescott pass short left to 88-C.Lamb to LAC 18 for 10 yards (26-A.Samuel)."/>
    <s v="pass"/>
    <n v="0"/>
    <n v="1"/>
    <n v="0"/>
    <n v="0"/>
    <s v="C.Lamb"/>
    <n v="7"/>
    <n v="7"/>
    <n v="0"/>
    <n v="1"/>
    <n v="0"/>
    <n v="1.6"/>
    <n v="1.7225000000000001"/>
    <n v="1.7225000000000001"/>
    <x v="73"/>
  </r>
  <r>
    <x v="0"/>
    <s v="DAL"/>
    <s v="LAC"/>
    <n v="18"/>
    <n v="82"/>
    <s v="(1:06) (Shotgun) 4-D.Prescott pass short middle to 88-C.Lamb to LAC 5 for 13 yards (49-D.Tranquill)."/>
    <s v="pass"/>
    <n v="0"/>
    <n v="1"/>
    <n v="0"/>
    <n v="0"/>
    <s v="C.Lamb"/>
    <n v="4"/>
    <n v="4"/>
    <n v="0"/>
    <n v="1"/>
    <n v="0"/>
    <n v="2"/>
    <n v="1.6700000000000002"/>
    <n v="1.8878000000000001"/>
    <x v="73"/>
  </r>
  <r>
    <x v="0"/>
    <s v="LAC"/>
    <s v="DAL"/>
    <n v="64"/>
    <n v="36"/>
    <s v="(15:00) 10-J.Herbert pass short right to 5-J.Palmer to LAC 41 for 5 yards (26-J.Lewis)."/>
    <s v="pass"/>
    <n v="0"/>
    <n v="1"/>
    <n v="0"/>
    <n v="0"/>
    <s v="J.Palmer"/>
    <n v="0"/>
    <n v="0"/>
    <n v="0"/>
    <n v="1"/>
    <n v="0"/>
    <n v="1.6"/>
    <n v="1.6"/>
    <n v="1.6"/>
    <x v="236"/>
  </r>
  <r>
    <x v="0"/>
    <s v="LAC"/>
    <s v="DAL"/>
    <n v="59"/>
    <n v="41"/>
    <s v="(14:23) (Shotgun) 10-J.Herbert pass short right to 13-K.Allen to DAL 45 for 14 yards (56-B.Anae). PENALTY on LAC-13-K.Allen, Taunting, 15 yards, enforced between downs."/>
    <s v="pass"/>
    <n v="0"/>
    <n v="1"/>
    <n v="0"/>
    <n v="0"/>
    <s v="K.Allen"/>
    <n v="3"/>
    <n v="3"/>
    <n v="0"/>
    <n v="1"/>
    <n v="0"/>
    <n v="1.6"/>
    <n v="1.6525000000000001"/>
    <n v="1.6525000000000001"/>
    <x v="38"/>
  </r>
  <r>
    <x v="0"/>
    <s v="LAC"/>
    <s v="DAL"/>
    <n v="46"/>
    <n v="54"/>
    <s v="(13:07) (Shotgun) 10-J.Herbert pass short right to 30-A.Ekeler to DAL 48 for -2 yards (27-J.Kearse) [92-D.Armstrong]."/>
    <s v="pass"/>
    <n v="0"/>
    <n v="1"/>
    <n v="0"/>
    <n v="0"/>
    <s v="A.Ekeler"/>
    <n v="-4"/>
    <n v="-4"/>
    <n v="0"/>
    <n v="1"/>
    <n v="0"/>
    <n v="1.6"/>
    <n v="1.53"/>
    <n v="1.53"/>
    <x v="100"/>
  </r>
  <r>
    <x v="0"/>
    <s v="LAC"/>
    <s v="DAL"/>
    <n v="48"/>
    <n v="52"/>
    <s v="(12:26) (Shotgun) 10-J.Herbert pass short left to 87-J.Cook pushed ob at DAL 36 for 12 yards (7-T.Diggs) [11-M.Parsons]."/>
    <s v="pass"/>
    <n v="0"/>
    <n v="1"/>
    <n v="0"/>
    <n v="0"/>
    <s v="J.Cook"/>
    <n v="3"/>
    <n v="3"/>
    <n v="0"/>
    <n v="1"/>
    <n v="0"/>
    <n v="1.6"/>
    <n v="1.6525000000000001"/>
    <n v="1.6525000000000001"/>
    <x v="233"/>
  </r>
  <r>
    <x v="0"/>
    <s v="LAC"/>
    <s v="DAL"/>
    <n v="46"/>
    <n v="54"/>
    <s v="(11:35) (Shotgun) 10-J.Herbert pass short right to 15-J.Guyton pushed ob at DAL 37 for 9 yards (7-T.Diggs)."/>
    <s v="pass"/>
    <n v="0"/>
    <n v="1"/>
    <n v="0"/>
    <n v="0"/>
    <s v="J.Guyton"/>
    <n v="4"/>
    <n v="4"/>
    <n v="0"/>
    <n v="1"/>
    <n v="0"/>
    <n v="1.6"/>
    <n v="1.6700000000000002"/>
    <n v="1.6700000000000002"/>
    <x v="147"/>
  </r>
  <r>
    <x v="0"/>
    <s v="LAC"/>
    <s v="DAL"/>
    <n v="39"/>
    <n v="61"/>
    <s v="(10:24) (Shotgun) 10-J.Herbert pass deep middle to 81-M.Williams to DAL 12 for 27 yards (18-D.Kazee). Penalty on DAL-11-M.Parsons, Defensive Offside, declined."/>
    <s v="pass"/>
    <n v="0"/>
    <n v="1"/>
    <n v="0"/>
    <n v="0"/>
    <s v="M.Williams"/>
    <n v="19"/>
    <n v="19"/>
    <n v="0"/>
    <n v="1"/>
    <n v="0"/>
    <n v="1.6"/>
    <n v="1.9325000000000001"/>
    <n v="1.9325000000000001"/>
    <x v="29"/>
  </r>
  <r>
    <x v="0"/>
    <s v="LAC"/>
    <s v="DAL"/>
    <n v="12"/>
    <n v="88"/>
    <s v="(9:55) 10-J.Herbert pass short left to 81-M.Williams for 12 yards, TOUCHDOWN."/>
    <s v="pass"/>
    <n v="0"/>
    <n v="1"/>
    <n v="0"/>
    <n v="0"/>
    <s v="M.Williams"/>
    <n v="0"/>
    <n v="0"/>
    <n v="0"/>
    <n v="1"/>
    <n v="0"/>
    <n v="2.2000000000000002"/>
    <n v="1.6"/>
    <n v="1.9960000000000002"/>
    <x v="29"/>
  </r>
  <r>
    <x v="0"/>
    <s v="DAL"/>
    <s v="LAC"/>
    <n v="62"/>
    <n v="38"/>
    <s v="(7:55) 4-D.Prescott pass short left to 1-C.Wilson to LAC 46 for 16 yards (24-N.Adderley)."/>
    <s v="pass"/>
    <n v="0"/>
    <n v="1"/>
    <n v="0"/>
    <n v="0"/>
    <s v="C.Wilson"/>
    <n v="-4"/>
    <n v="-4"/>
    <n v="0"/>
    <n v="1"/>
    <n v="0"/>
    <n v="1.6"/>
    <n v="1.53"/>
    <n v="1.53"/>
    <x v="6"/>
  </r>
  <r>
    <x v="0"/>
    <s v="DAL"/>
    <s v="LAC"/>
    <n v="51"/>
    <n v="49"/>
    <s v="(5:38) (Shotgun) 4-D.Prescott pass short left to 89-B.Jarwin to LAC 41 for 10 yards (37-K.Hall)."/>
    <s v="pass"/>
    <n v="0"/>
    <n v="1"/>
    <n v="0"/>
    <n v="0"/>
    <s v="B.Jarwin"/>
    <n v="10"/>
    <n v="10"/>
    <n v="0"/>
    <n v="1"/>
    <n v="0"/>
    <n v="1.6"/>
    <n v="1.7750000000000001"/>
    <n v="1.7750000000000001"/>
    <x v="52"/>
  </r>
  <r>
    <x v="0"/>
    <s v="DAL"/>
    <s v="LAC"/>
    <n v="41"/>
    <n v="59"/>
    <s v="(4:58) (No Huddle, Shotgun) 4-D.Prescott pass incomplete short right to 19-A.Cooper (26-A.Samuel)."/>
    <s v="pass"/>
    <n v="0"/>
    <n v="1"/>
    <n v="0"/>
    <n v="0"/>
    <s v="A.Cooper"/>
    <n v="14"/>
    <n v="14"/>
    <n v="0"/>
    <n v="1"/>
    <n v="0"/>
    <n v="1.6"/>
    <n v="1.845"/>
    <n v="1.845"/>
    <x v="2"/>
  </r>
  <r>
    <x v="0"/>
    <s v="LAC"/>
    <s v="DAL"/>
    <n v="58"/>
    <n v="42"/>
    <s v="(4:17) (Shotgun) 10-J.Herbert pass short middle to 81-M.Williams to DAL 44 for 14 yards (30-A.Brown)."/>
    <s v="pass"/>
    <n v="0"/>
    <n v="1"/>
    <n v="0"/>
    <n v="0"/>
    <s v="M.Williams"/>
    <n v="6"/>
    <n v="6"/>
    <n v="0"/>
    <n v="1"/>
    <n v="0"/>
    <n v="1.6"/>
    <n v="1.7050000000000001"/>
    <n v="1.7050000000000001"/>
    <x v="29"/>
  </r>
  <r>
    <x v="0"/>
    <s v="LAC"/>
    <s v="DAL"/>
    <n v="44"/>
    <n v="56"/>
    <s v="(3:40) (Shotgun) 10-J.Herbert pass short right to 81-M.Williams to DAL 36 for 8 yards (30-A.Brown)."/>
    <s v="pass"/>
    <n v="0"/>
    <n v="1"/>
    <n v="0"/>
    <n v="0"/>
    <s v="M.Williams"/>
    <n v="5"/>
    <n v="5"/>
    <n v="0"/>
    <n v="1"/>
    <n v="0"/>
    <n v="1.6"/>
    <n v="1.6875"/>
    <n v="1.6875"/>
    <x v="29"/>
  </r>
  <r>
    <x v="0"/>
    <s v="LAC"/>
    <s v="DAL"/>
    <n v="46"/>
    <n v="54"/>
    <s v="(2:46) (Shotgun) 10-J.Herbert pass short right to 35-L.Rountree to DAL 47 for -1 yards (42-K.Neal)."/>
    <s v="pass"/>
    <n v="0"/>
    <n v="1"/>
    <n v="0"/>
    <n v="0"/>
    <s v="L.Rountree"/>
    <n v="-1"/>
    <n v="-1"/>
    <n v="0"/>
    <n v="1"/>
    <n v="0"/>
    <n v="1.6"/>
    <n v="1.5825"/>
    <n v="1.5825"/>
    <x v="283"/>
  </r>
  <r>
    <x v="0"/>
    <s v="LAC"/>
    <s v="DAL"/>
    <n v="49"/>
    <n v="51"/>
    <s v="(1:47) (Shotgun) 10-J.Herbert pass short left to 87-J.Cook to DAL 43 for 6 yards (26-J.Lewis) [11-M.Parsons]."/>
    <s v="pass"/>
    <n v="0"/>
    <n v="1"/>
    <n v="0"/>
    <n v="0"/>
    <s v="J.Cook"/>
    <n v="4"/>
    <n v="4"/>
    <n v="0"/>
    <n v="1"/>
    <n v="0"/>
    <n v="1.6"/>
    <n v="1.6700000000000002"/>
    <n v="1.6700000000000002"/>
    <x v="233"/>
  </r>
  <r>
    <x v="0"/>
    <s v="LAC"/>
    <s v="DAL"/>
    <n v="43"/>
    <n v="57"/>
    <s v="(1:13) (Shotgun) 10-J.Herbert pass short middle to 87-J.Cook to DAL 33 for 10 yards (27-J.Kearse)."/>
    <s v="pass"/>
    <n v="0"/>
    <n v="1"/>
    <n v="0"/>
    <n v="0"/>
    <s v="J.Cook"/>
    <n v="4"/>
    <n v="4"/>
    <n v="0"/>
    <n v="1"/>
    <n v="0"/>
    <n v="1.6"/>
    <n v="1.6700000000000002"/>
    <n v="1.6700000000000002"/>
    <x v="233"/>
  </r>
  <r>
    <x v="0"/>
    <s v="LAC"/>
    <s v="DAL"/>
    <n v="28"/>
    <n v="72"/>
    <s v="(:25) (Shotgun) 10-J.Herbert pass short left to 30-A.Ekeler to DAL 21 for 7 yards (9-J.Smith)."/>
    <s v="pass"/>
    <n v="0"/>
    <n v="1"/>
    <n v="0"/>
    <n v="0"/>
    <s v="A.Ekeler"/>
    <n v="1"/>
    <n v="1"/>
    <n v="0"/>
    <n v="1"/>
    <n v="0"/>
    <n v="1.6"/>
    <n v="1.6175000000000002"/>
    <n v="1.6175000000000002"/>
    <x v="100"/>
  </r>
  <r>
    <x v="0"/>
    <s v="LAC"/>
    <s v="DAL"/>
    <n v="26"/>
    <n v="74"/>
    <s v="(:17) (Shotgun) 10-J.Herbert pass incomplete deep right to 81-M.Williams [11-M.Parsons]."/>
    <s v="pass"/>
    <n v="0"/>
    <n v="1"/>
    <n v="0"/>
    <n v="0"/>
    <s v="M.Williams"/>
    <n v="26"/>
    <n v="26"/>
    <n v="0"/>
    <n v="1"/>
    <n v="0"/>
    <n v="1.6"/>
    <n v="2.0550000000000002"/>
    <n v="2.0550000000000002"/>
    <x v="29"/>
  </r>
  <r>
    <x v="0"/>
    <s v="LAC"/>
    <s v="DAL"/>
    <n v="26"/>
    <n v="74"/>
    <s v="(:11) (Shotgun) 10-J.Herbert pass incomplete short right to 13-K.Allen."/>
    <s v="pass"/>
    <n v="0"/>
    <n v="1"/>
    <n v="0"/>
    <n v="0"/>
    <s v="K.Allen"/>
    <n v="5"/>
    <n v="5"/>
    <n v="0"/>
    <n v="1"/>
    <n v="0"/>
    <n v="1.6"/>
    <n v="1.6875"/>
    <n v="1.6875"/>
    <x v="38"/>
  </r>
  <r>
    <x v="0"/>
    <s v="DAL"/>
    <s v="LAC"/>
    <n v="51"/>
    <n v="49"/>
    <s v="(:03) (Shotgun) 4-D.Prescott pass short left to 88-C.Lamb to LAC 17 for 34 yards. Lateral to 21-E.Elliott pushed ob at LAC 3 for 14 yards (33-D.James)."/>
    <s v="pass"/>
    <n v="0"/>
    <n v="1"/>
    <n v="0"/>
    <n v="0"/>
    <s v="C.Lamb"/>
    <n v="6"/>
    <n v="6"/>
    <n v="0"/>
    <n v="1"/>
    <n v="0"/>
    <n v="1.6"/>
    <n v="1.7050000000000001"/>
    <n v="1.7050000000000001"/>
    <x v="73"/>
  </r>
  <r>
    <x v="0"/>
    <s v="LAC"/>
    <s v="DAL"/>
    <n v="74"/>
    <n v="26"/>
    <s v="(14:22) (Shotgun) 10-J.Herbert pass short left to 30-A.Ekeler pushed ob at LAC 34 for 8 yards (9-J.Smith)."/>
    <s v="pass"/>
    <n v="0"/>
    <n v="1"/>
    <n v="0"/>
    <n v="0"/>
    <s v="A.Ekeler"/>
    <n v="1"/>
    <n v="1"/>
    <n v="0"/>
    <n v="1"/>
    <n v="0"/>
    <n v="1.6"/>
    <n v="1.6175000000000002"/>
    <n v="1.6175000000000002"/>
    <x v="100"/>
  </r>
  <r>
    <x v="0"/>
    <s v="LAC"/>
    <s v="DAL"/>
    <n v="68"/>
    <n v="32"/>
    <s v="(12:36) (Shotgun) 10-J.Herbert pass incomplete short middle to 87-J.Cook (27-J.Kearse)."/>
    <s v="pass"/>
    <n v="0"/>
    <n v="1"/>
    <n v="0"/>
    <n v="0"/>
    <s v="J.Cook"/>
    <n v="12"/>
    <n v="12"/>
    <n v="0"/>
    <n v="1"/>
    <n v="0"/>
    <n v="1.6"/>
    <n v="1.81"/>
    <n v="1.81"/>
    <x v="233"/>
  </r>
  <r>
    <x v="0"/>
    <s v="LAC"/>
    <s v="DAL"/>
    <n v="68"/>
    <n v="32"/>
    <s v="(12:32) (Shotgun) 10-J.Herbert pass deep right to 13-K.Allen ran ob at DAL 26 for 42 yards."/>
    <s v="pass"/>
    <n v="0"/>
    <n v="1"/>
    <n v="0"/>
    <n v="0"/>
    <s v="K.Allen"/>
    <n v="42"/>
    <n v="42"/>
    <n v="0"/>
    <n v="1"/>
    <n v="0"/>
    <n v="1.6"/>
    <n v="2.335"/>
    <n v="2.335"/>
    <x v="38"/>
  </r>
  <r>
    <x v="0"/>
    <s v="LAC"/>
    <s v="DAL"/>
    <n v="26"/>
    <n v="74"/>
    <s v="(12:00) 10-J.Herbert pass short middle to 22-J.Jackson to DAL 18 for 8 yards (9-J.Smith; 55-L.Vander Esch)."/>
    <s v="pass"/>
    <n v="0"/>
    <n v="1"/>
    <n v="0"/>
    <n v="0"/>
    <s v="J.Jackson"/>
    <n v="2"/>
    <n v="2"/>
    <n v="0"/>
    <n v="1"/>
    <n v="0"/>
    <n v="1.6"/>
    <n v="1.635"/>
    <n v="1.635"/>
    <x v="39"/>
  </r>
  <r>
    <x v="0"/>
    <s v="LAC"/>
    <s v="DAL"/>
    <n v="13"/>
    <n v="87"/>
    <s v="(10:44) (Shotgun) 10-J.Herbert pass short right to 30-A.Ekeler to DAL 15 for -2 yards (55-L.Vander Esch)."/>
    <s v="pass"/>
    <n v="0"/>
    <n v="1"/>
    <n v="0"/>
    <n v="0"/>
    <s v="A.Ekeler"/>
    <n v="-2"/>
    <n v="-2"/>
    <n v="0"/>
    <n v="1"/>
    <n v="0"/>
    <n v="2.2000000000000002"/>
    <n v="1.5650000000000002"/>
    <n v="1.9841000000000002"/>
    <x v="100"/>
  </r>
  <r>
    <x v="0"/>
    <s v="LAC"/>
    <s v="DAL"/>
    <n v="14"/>
    <n v="86"/>
    <s v="(9:31) (Shotgun) 10-J.Herbert pass incomplete short middle to 87-J.Cook."/>
    <s v="pass"/>
    <n v="0"/>
    <n v="1"/>
    <n v="0"/>
    <n v="0"/>
    <s v="J.Cook"/>
    <n v="11"/>
    <n v="11"/>
    <n v="0"/>
    <n v="1"/>
    <n v="0"/>
    <n v="2"/>
    <n v="1.7925"/>
    <n v="1.9294500000000001"/>
    <x v="233"/>
  </r>
  <r>
    <x v="0"/>
    <s v="DAL"/>
    <s v="LAC"/>
    <n v="69"/>
    <n v="31"/>
    <s v="(8:53) (Shotgun) 4-D.Prescott pass short left to 88-C.Lamb to DAL 35 for 4 yards (24-N.Adderley)."/>
    <s v="pass"/>
    <n v="0"/>
    <n v="1"/>
    <n v="0"/>
    <n v="0"/>
    <s v="C.Lamb"/>
    <n v="4"/>
    <n v="4"/>
    <n v="0"/>
    <n v="1"/>
    <n v="0"/>
    <n v="1.6"/>
    <n v="1.6700000000000002"/>
    <n v="1.6700000000000002"/>
    <x v="73"/>
  </r>
  <r>
    <x v="0"/>
    <s v="DAL"/>
    <s v="LAC"/>
    <n v="46"/>
    <n v="54"/>
    <s v="(7:48) (Shotgun) 4-D.Prescott pass short left to 20-T.Pollard to LAC 33 for 13 yards (44-K.White; 43-M.Davis)."/>
    <s v="pass"/>
    <n v="0"/>
    <n v="1"/>
    <n v="0"/>
    <n v="0"/>
    <s v="T.Pollard"/>
    <n v="-4"/>
    <n v="-4"/>
    <n v="0"/>
    <n v="1"/>
    <n v="0"/>
    <n v="1.6"/>
    <n v="1.53"/>
    <n v="1.53"/>
    <x v="17"/>
  </r>
  <r>
    <x v="0"/>
    <s v="DAL"/>
    <s v="LAC"/>
    <n v="28"/>
    <n v="72"/>
    <s v="(6:40) (Shotgun) 4-D.Prescott pass short right to 88-C.Lamb to LAC 32 for -4 yards (33-D.James)."/>
    <s v="pass"/>
    <n v="0"/>
    <n v="1"/>
    <n v="0"/>
    <n v="0"/>
    <s v="C.Lamb"/>
    <n v="-4"/>
    <n v="-4"/>
    <n v="0"/>
    <n v="1"/>
    <n v="0"/>
    <n v="1.6"/>
    <n v="1.53"/>
    <n v="1.53"/>
    <x v="73"/>
  </r>
  <r>
    <x v="0"/>
    <s v="LAC"/>
    <s v="DAL"/>
    <n v="60"/>
    <n v="40"/>
    <s v="(2:29) 10-J.Herbert pass incomplete short middle to 13-K.Allen [27-J.Kearse]."/>
    <s v="pass"/>
    <n v="0"/>
    <n v="1"/>
    <n v="0"/>
    <n v="0"/>
    <s v="K.Allen"/>
    <n v="-2"/>
    <n v="-2"/>
    <n v="0"/>
    <n v="1"/>
    <n v="0"/>
    <n v="1.6"/>
    <n v="1.5650000000000002"/>
    <n v="1.5650000000000002"/>
    <x v="38"/>
  </r>
  <r>
    <x v="0"/>
    <s v="LAC"/>
    <s v="DAL"/>
    <n v="60"/>
    <n v="40"/>
    <s v="(2:23) (Shotgun) 10-J.Herbert pass short right to 5-J.Palmer pushed ob at DAL 44 for 16 yards (7-T.Diggs)."/>
    <s v="pass"/>
    <n v="0"/>
    <n v="1"/>
    <n v="0"/>
    <n v="0"/>
    <s v="J.Palmer"/>
    <n v="8"/>
    <n v="8"/>
    <n v="0"/>
    <n v="1"/>
    <n v="0"/>
    <n v="1.6"/>
    <n v="1.74"/>
    <n v="1.74"/>
    <x v="236"/>
  </r>
  <r>
    <x v="0"/>
    <s v="LAC"/>
    <s v="DAL"/>
    <n v="44"/>
    <n v="56"/>
    <s v="(1:53) (Shotgun) 10-J.Herbert pass short left to 81-M.Williams pushed ob at DAL 36 for 8 yards (30-A.Brown)."/>
    <s v="pass"/>
    <n v="0"/>
    <n v="1"/>
    <n v="0"/>
    <n v="0"/>
    <s v="M.Williams"/>
    <n v="6"/>
    <n v="6"/>
    <n v="0"/>
    <n v="1"/>
    <n v="0"/>
    <n v="1.6"/>
    <n v="1.7050000000000001"/>
    <n v="1.7050000000000001"/>
    <x v="29"/>
  </r>
  <r>
    <x v="0"/>
    <s v="LAC"/>
    <s v="DAL"/>
    <n v="46"/>
    <n v="54"/>
    <s v="(1:15) (Shotgun) 10-J.Herbert pass deep left to 30-A.Ekeler to DAL 26 for 20 yards (7-T.Diggs). Penalty on DAL-56-B.Anae, Defensive Offside, declined. PENALTY on DAL-7-T.Diggs, Unnecessary Roughness, 13 yards, enforced at DAL 26."/>
    <s v="pass"/>
    <n v="0"/>
    <n v="1"/>
    <n v="0"/>
    <n v="0"/>
    <s v="A.Ekeler"/>
    <n v="16"/>
    <n v="16"/>
    <n v="0"/>
    <n v="1"/>
    <n v="0"/>
    <n v="1.6"/>
    <n v="1.8800000000000001"/>
    <n v="1.8800000000000001"/>
    <x v="100"/>
  </r>
  <r>
    <x v="0"/>
    <s v="LAC"/>
    <s v="DAL"/>
    <n v="13"/>
    <n v="87"/>
    <s v="(:57) 10-J.Herbert pass short right to 15-J.Guyton to DAL 9 for 4 yards (7-T.Diggs)."/>
    <s v="pass"/>
    <n v="0"/>
    <n v="1"/>
    <n v="0"/>
    <n v="0"/>
    <s v="J.Guyton"/>
    <n v="4"/>
    <n v="4"/>
    <n v="0"/>
    <n v="1"/>
    <n v="0"/>
    <n v="2.2000000000000002"/>
    <n v="1.6700000000000002"/>
    <n v="2.0198"/>
    <x v="147"/>
  </r>
  <r>
    <x v="0"/>
    <s v="LAC"/>
    <s v="DAL"/>
    <n v="9"/>
    <n v="91"/>
    <s v="(:14) (Shotgun) 10-J.Herbert pass incomplete short left to 81-M.Williams."/>
    <s v="pass"/>
    <n v="0"/>
    <n v="1"/>
    <n v="0"/>
    <n v="0"/>
    <s v="M.Williams"/>
    <n v="8"/>
    <n v="8"/>
    <n v="0"/>
    <n v="1"/>
    <n v="0"/>
    <n v="2.5"/>
    <n v="1.74"/>
    <n v="2.2416"/>
    <x v="29"/>
  </r>
  <r>
    <x v="0"/>
    <s v="LAC"/>
    <s v="DAL"/>
    <n v="9"/>
    <n v="91"/>
    <s v="(:10) (Shotgun) 10-J.Herbert pass short left intended for 13-K.Allen INTERCEPTED by 18-D.Kazee [97-O.Odighizuwa] at DAL -2. Touchback."/>
    <s v="pass"/>
    <n v="0"/>
    <n v="1"/>
    <n v="0"/>
    <n v="0"/>
    <s v="K.Allen"/>
    <n v="9"/>
    <n v="9"/>
    <n v="0"/>
    <n v="1"/>
    <n v="0"/>
    <n v="2.5"/>
    <n v="1.7575000000000001"/>
    <n v="2.2475500000000004"/>
    <x v="38"/>
  </r>
  <r>
    <x v="0"/>
    <s v="DAL"/>
    <s v="LAC"/>
    <n v="23"/>
    <n v="77"/>
    <s v="(13:25) (Shotgun) 4-D.Prescott pass short left to 88-C.Lamb pushed ob at LAC 22 for 1 yard (33-D.James, 26-A.Samuel)."/>
    <s v="pass"/>
    <n v="0"/>
    <n v="1"/>
    <n v="0"/>
    <n v="0"/>
    <s v="C.Lamb"/>
    <n v="-4"/>
    <n v="-4"/>
    <n v="0"/>
    <n v="1"/>
    <n v="0"/>
    <n v="1.8"/>
    <n v="1.53"/>
    <n v="1.7082000000000002"/>
    <x v="73"/>
  </r>
  <r>
    <x v="0"/>
    <s v="DAL"/>
    <s v="LAC"/>
    <n v="22"/>
    <n v="78"/>
    <s v="(12:44) (Shotgun) 4-D.Prescott pass short left to 86-D.Schultz to LAC 11 for 11 yards (24-N.Adderley) [42-U.Nwosu]."/>
    <s v="pass"/>
    <n v="0"/>
    <n v="1"/>
    <n v="0"/>
    <n v="0"/>
    <s v="D.Schultz"/>
    <n v="11"/>
    <n v="11"/>
    <n v="0"/>
    <n v="1"/>
    <n v="0"/>
    <n v="1.8"/>
    <n v="1.7925"/>
    <n v="1.7974500000000002"/>
    <x v="36"/>
  </r>
  <r>
    <x v="0"/>
    <s v="DAL"/>
    <s v="LAC"/>
    <n v="10"/>
    <n v="90"/>
    <s v="(11:27) (Shotgun) 4-D.Prescott pass incomplete short left to 89-B.Jarwin (24-N.Adderley)."/>
    <s v="pass"/>
    <n v="0"/>
    <n v="1"/>
    <n v="0"/>
    <n v="0"/>
    <s v="B.Jarwin"/>
    <n v="10"/>
    <n v="10"/>
    <n v="0"/>
    <n v="1"/>
    <n v="0"/>
    <n v="2.2000000000000002"/>
    <n v="1.7750000000000001"/>
    <n v="2.0555000000000003"/>
    <x v="52"/>
  </r>
  <r>
    <x v="0"/>
    <s v="LAC"/>
    <s v="DAL"/>
    <n v="63"/>
    <n v="37"/>
    <s v="(9:23) (Shotgun) 10-J.Herbert pass short right to 82-S.Anderson to LAC 39 for 2 yards (27-J.Kearse)."/>
    <s v="pass"/>
    <n v="0"/>
    <n v="1"/>
    <n v="0"/>
    <n v="0"/>
    <s v="S.Anderson"/>
    <n v="1"/>
    <n v="1"/>
    <n v="0"/>
    <n v="1"/>
    <n v="0"/>
    <n v="1.6"/>
    <n v="1.6175000000000002"/>
    <n v="1.6175000000000002"/>
    <x v="169"/>
  </r>
  <r>
    <x v="0"/>
    <s v="LAC"/>
    <s v="DAL"/>
    <n v="61"/>
    <n v="39"/>
    <s v="(8:44) (Shotgun) 10-J.Herbert pass short middle to 81-M.Williams to DAL 46 for 15 yards (27-J.Kearse, 18-D.Kazee)."/>
    <s v="pass"/>
    <n v="0"/>
    <n v="1"/>
    <n v="0"/>
    <n v="0"/>
    <s v="M.Williams"/>
    <n v="9"/>
    <n v="9"/>
    <n v="0"/>
    <n v="1"/>
    <n v="0"/>
    <n v="1.6"/>
    <n v="1.7575000000000001"/>
    <n v="1.7575000000000001"/>
    <x v="29"/>
  </r>
  <r>
    <x v="0"/>
    <s v="LAC"/>
    <s v="DAL"/>
    <n v="32"/>
    <n v="68"/>
    <s v="(6:17) 79-T.Pipkins reported in as eligible.  10-J.Herbert pass deep left to 13-K.Allen pushed ob at DAL 2 for 30 yards (7-T.Diggs)."/>
    <s v="pass"/>
    <n v="0"/>
    <n v="1"/>
    <n v="0"/>
    <n v="0"/>
    <s v="K.Allen"/>
    <n v="17"/>
    <n v="17"/>
    <n v="0"/>
    <n v="1"/>
    <n v="0"/>
    <n v="1.6"/>
    <n v="1.8975"/>
    <n v="1.8975"/>
    <x v="38"/>
  </r>
  <r>
    <x v="0"/>
    <s v="LAC"/>
    <s v="DAL"/>
    <n v="7"/>
    <n v="93"/>
    <s v="(5:39) (Shotgun) 10-J.Herbert pass incomplete short right to 81-M.Williams (30-A.Brown)."/>
    <s v="pass"/>
    <n v="0"/>
    <n v="1"/>
    <n v="0"/>
    <n v="0"/>
    <s v="M.Williams"/>
    <n v="7"/>
    <n v="7"/>
    <n v="0"/>
    <n v="1"/>
    <n v="0"/>
    <n v="2.7"/>
    <n v="1.7225000000000001"/>
    <n v="2.3676500000000003"/>
    <x v="29"/>
  </r>
  <r>
    <x v="0"/>
    <s v="LAC"/>
    <s v="DAL"/>
    <n v="25"/>
    <n v="75"/>
    <s v="(4:43) (Shotgun) 10-J.Herbert pass short middle to 30-A.Ekeler to DAL 11 for 14 yards (28-M.Hooker)."/>
    <s v="pass"/>
    <n v="0"/>
    <n v="1"/>
    <n v="0"/>
    <n v="0"/>
    <s v="A.Ekeler"/>
    <n v="9"/>
    <n v="9"/>
    <n v="0"/>
    <n v="1"/>
    <n v="0"/>
    <n v="1.8"/>
    <n v="1.7575000000000001"/>
    <n v="1.7855500000000002"/>
    <x v="100"/>
  </r>
  <r>
    <x v="0"/>
    <s v="DAL"/>
    <s v="LAC"/>
    <n v="62"/>
    <n v="38"/>
    <s v="(1:04) (No Huddle, Shotgun) 4-D.Prescott pass short middle to 21-E.Elliott to DAL 43 for 5 yards (44-K.White)."/>
    <s v="pass"/>
    <n v="0"/>
    <n v="1"/>
    <n v="0"/>
    <n v="0"/>
    <s v="E.Elliott"/>
    <n v="0"/>
    <n v="0"/>
    <n v="0"/>
    <n v="1"/>
    <n v="0"/>
    <n v="1.6"/>
    <n v="1.6"/>
    <n v="1.6"/>
    <x v="101"/>
  </r>
  <r>
    <x v="0"/>
    <s v="DAL"/>
    <s v="LAC"/>
    <n v="57"/>
    <n v="43"/>
    <s v="(:46) (No Huddle, Shotgun) 4-D.Prescott pass short left to 19-A.Cooper to LAC 45 for 12 yards (32-A.Gilman). DAL-19-A.Cooper was injured during the play."/>
    <s v="pass"/>
    <n v="0"/>
    <n v="1"/>
    <n v="0"/>
    <n v="0"/>
    <s v="A.Cooper"/>
    <n v="7"/>
    <n v="7"/>
    <n v="0"/>
    <n v="1"/>
    <n v="0"/>
    <n v="1.6"/>
    <n v="1.7225000000000001"/>
    <n v="1.7225000000000001"/>
    <x v="2"/>
  </r>
  <r>
    <x v="0"/>
    <s v="DAL"/>
    <s v="LAC"/>
    <n v="45"/>
    <n v="55"/>
    <s v="(:36) (Shotgun) 4-D.Prescott pass short left to 1-C.Wilson pushed ob at LAC 41 for 4 yards (33-D.James)."/>
    <s v="pass"/>
    <n v="0"/>
    <n v="1"/>
    <n v="0"/>
    <n v="0"/>
    <s v="C.Wilson"/>
    <n v="2"/>
    <n v="2"/>
    <n v="0"/>
    <n v="1"/>
    <n v="0"/>
    <n v="1.6"/>
    <n v="1.635"/>
    <n v="1.635"/>
    <x v="6"/>
  </r>
  <r>
    <x v="0"/>
    <s v="JAX"/>
    <s v="DEN"/>
    <n v="51"/>
    <n v="49"/>
    <s v="(13:10) 16-T.Lawrence pass incomplete short middle to 10-L.Shenault."/>
    <s v="pass"/>
    <n v="0"/>
    <n v="1"/>
    <n v="0"/>
    <n v="0"/>
    <s v="L.Shenault"/>
    <n v="11"/>
    <n v="11"/>
    <n v="0"/>
    <n v="1"/>
    <n v="0"/>
    <n v="1.6"/>
    <n v="1.7925"/>
    <n v="1.7925"/>
    <x v="78"/>
  </r>
  <r>
    <x v="0"/>
    <s v="JAX"/>
    <s v="DEN"/>
    <n v="42"/>
    <n v="58"/>
    <s v="(12:22) (Shotgun) 16-T.Lawrence pass short left to 11-M.Jones pushed ob at DEN 35 for 7 yards (2-P.Surtain)."/>
    <s v="pass"/>
    <n v="0"/>
    <n v="1"/>
    <n v="0"/>
    <n v="0"/>
    <s v="M.Jones"/>
    <n v="7"/>
    <n v="7"/>
    <n v="0"/>
    <n v="1"/>
    <n v="0"/>
    <n v="1.6"/>
    <n v="1.7225000000000001"/>
    <n v="1.7225000000000001"/>
    <x v="53"/>
  </r>
  <r>
    <x v="0"/>
    <s v="JAX"/>
    <s v="DEN"/>
    <n v="35"/>
    <n v="65"/>
    <s v="(11:52) (Shotgun) 16-T.Lawrence pass incomplete deep right to 18-L.Treadwell."/>
    <s v="pass"/>
    <n v="0"/>
    <n v="1"/>
    <n v="0"/>
    <n v="0"/>
    <s v="L.Treadwell"/>
    <n v="32"/>
    <n v="32"/>
    <n v="0"/>
    <n v="1"/>
    <n v="0"/>
    <n v="1.6"/>
    <n v="2.16"/>
    <n v="2.16"/>
    <x v="284"/>
  </r>
  <r>
    <x v="0"/>
    <s v="JAX"/>
    <s v="DEN"/>
    <n v="35"/>
    <n v="65"/>
    <s v="(11:46) (Shotgun) 16-T.Lawrence pass short left to 11-M.Jones to DEN 22 for 13 yards (22-K.Jackson)."/>
    <s v="pass"/>
    <n v="0"/>
    <n v="1"/>
    <n v="0"/>
    <n v="0"/>
    <s v="M.Jones"/>
    <n v="11"/>
    <n v="11"/>
    <n v="0"/>
    <n v="1"/>
    <n v="0"/>
    <n v="1.6"/>
    <n v="1.7925"/>
    <n v="1.7925"/>
    <x v="53"/>
  </r>
  <r>
    <x v="0"/>
    <s v="JAX"/>
    <s v="DEN"/>
    <n v="25"/>
    <n v="75"/>
    <s v="(9:27) (Shotgun) 16-T.Lawrence pass deep right to 11-M.Jones for 25 yards, TOUCHDOWN."/>
    <s v="pass"/>
    <n v="0"/>
    <n v="1"/>
    <n v="0"/>
    <n v="0"/>
    <s v="M.Jones"/>
    <n v="25"/>
    <n v="25"/>
    <n v="0"/>
    <n v="1"/>
    <n v="0"/>
    <n v="1.8"/>
    <n v="2.0375000000000001"/>
    <n v="1.8807500000000004"/>
    <x v="53"/>
  </r>
  <r>
    <x v="0"/>
    <s v="DEN"/>
    <s v="JAX"/>
    <n v="59"/>
    <n v="41"/>
    <s v="(7:12) 5-T.Bridgewater pass short right to 14-C.Sutton to JAX 46 for 13 yards (26-S.Griffin; 42-A.Wingard) [96-A.Gotsis]."/>
    <s v="pass"/>
    <n v="0"/>
    <n v="1"/>
    <n v="0"/>
    <n v="0"/>
    <s v="C.Sutton"/>
    <n v="11"/>
    <n v="11"/>
    <n v="0"/>
    <n v="1"/>
    <n v="0"/>
    <n v="1.6"/>
    <n v="1.7925"/>
    <n v="1.7925"/>
    <x v="171"/>
  </r>
  <r>
    <x v="0"/>
    <s v="DEN"/>
    <s v="JAX"/>
    <n v="46"/>
    <n v="54"/>
    <s v="(6:27) 5-T.Bridgewater pass short left to 81-T.Patrick to JAX 32 for 14 yards (54-D.Wilson)."/>
    <s v="pass"/>
    <n v="0"/>
    <n v="1"/>
    <n v="0"/>
    <n v="0"/>
    <s v="T.Patrick"/>
    <n v="7"/>
    <n v="7"/>
    <n v="0"/>
    <n v="1"/>
    <n v="0"/>
    <n v="1.6"/>
    <n v="1.7225000000000001"/>
    <n v="1.7225000000000001"/>
    <x v="212"/>
  </r>
  <r>
    <x v="0"/>
    <s v="DEN"/>
    <s v="JAX"/>
    <n v="20"/>
    <n v="80"/>
    <s v="(4:15) 5-T.Bridgewater pass short left to 25-M.Gordon to JAX 12 for 8 yards (23-C.Henderson) [6-J.Ward]."/>
    <s v="pass"/>
    <n v="0"/>
    <n v="1"/>
    <n v="0"/>
    <n v="0"/>
    <s v="M.Gordon"/>
    <n v="2"/>
    <n v="2"/>
    <n v="0"/>
    <n v="1"/>
    <n v="0"/>
    <n v="1.8"/>
    <n v="1.635"/>
    <n v="1.7439000000000002"/>
    <x v="37"/>
  </r>
  <r>
    <x v="0"/>
    <s v="DEN"/>
    <s v="JAX"/>
    <n v="26"/>
    <n v="74"/>
    <s v="(1:59) (Shotgun) 5-T.Bridgewater pass short left to 14-C.Sutton to JAX 20 for 6 yards (27-C.Claybrooks)."/>
    <s v="pass"/>
    <n v="0"/>
    <n v="1"/>
    <n v="0"/>
    <n v="0"/>
    <s v="C.Sutton"/>
    <n v="6"/>
    <n v="6"/>
    <n v="0"/>
    <n v="1"/>
    <n v="0"/>
    <n v="1.6"/>
    <n v="1.7050000000000001"/>
    <n v="1.7050000000000001"/>
    <x v="171"/>
  </r>
  <r>
    <x v="0"/>
    <s v="DEN"/>
    <s v="JAX"/>
    <n v="20"/>
    <n v="80"/>
    <s v="(1:14) (Shotgun) 5-T.Bridgewater pass short left to 87-N.Fant to JAX 14 for 6 yards (32-T.Campbell; 6-J.Ward)."/>
    <s v="pass"/>
    <n v="0"/>
    <n v="1"/>
    <n v="0"/>
    <n v="0"/>
    <s v="N.Fant"/>
    <n v="6"/>
    <n v="6"/>
    <n v="0"/>
    <n v="1"/>
    <n v="0"/>
    <n v="1.8"/>
    <n v="1.7050000000000001"/>
    <n v="1.7677000000000003"/>
    <x v="74"/>
  </r>
  <r>
    <x v="0"/>
    <s v="DEN"/>
    <s v="JAX"/>
    <n v="67"/>
    <n v="33"/>
    <s v="(14:43) 5-T.Bridgewater pass short right to 82-E.Saubert pushed ob at DEN 40 for 7 yards (26-S.Griffin)."/>
    <s v="pass"/>
    <n v="0"/>
    <n v="1"/>
    <n v="0"/>
    <n v="0"/>
    <s v="E.Saubert"/>
    <n v="0"/>
    <n v="0"/>
    <n v="0"/>
    <n v="1"/>
    <n v="0"/>
    <n v="1.6"/>
    <n v="1.6"/>
    <n v="1.6"/>
    <x v="75"/>
  </r>
  <r>
    <x v="0"/>
    <s v="DEN"/>
    <s v="JAX"/>
    <n v="53"/>
    <n v="47"/>
    <s v="(12:35) (Shotgun) 5-T.Bridgewater pass short right to 87-N.Fant pushed ob at JAX 49 for 4 yards (2-R.Jenkins)."/>
    <s v="pass"/>
    <n v="0"/>
    <n v="1"/>
    <n v="0"/>
    <n v="0"/>
    <s v="N.Fant"/>
    <n v="4"/>
    <n v="4"/>
    <n v="0"/>
    <n v="1"/>
    <n v="0"/>
    <n v="1.6"/>
    <n v="1.6700000000000002"/>
    <n v="1.6700000000000002"/>
    <x v="74"/>
  </r>
  <r>
    <x v="0"/>
    <s v="DEN"/>
    <s v="JAX"/>
    <n v="49"/>
    <n v="51"/>
    <s v="(11:54) (Shotgun) 5-T.Bridgewater pass incomplete deep left to 14-C.Sutton."/>
    <s v="pass"/>
    <n v="0"/>
    <n v="1"/>
    <n v="0"/>
    <n v="0"/>
    <s v="C.Sutton"/>
    <n v="47"/>
    <n v="47"/>
    <n v="0"/>
    <n v="1"/>
    <n v="0"/>
    <n v="1.6"/>
    <n v="2.4224999999999999"/>
    <n v="2.4224999999999999"/>
    <x v="171"/>
  </r>
  <r>
    <x v="0"/>
    <s v="JAX"/>
    <s v="DEN"/>
    <n v="28"/>
    <n v="72"/>
    <s v="(10:08) (Shotgun) 16-T.Lawrence pass short right to 10-L.Shenault to DEN 36 for -8 yards (47-J.Jewell)."/>
    <s v="pass"/>
    <n v="0"/>
    <n v="1"/>
    <n v="0"/>
    <n v="0"/>
    <s v="L.Shenault"/>
    <n v="-8"/>
    <n v="-8"/>
    <n v="0"/>
    <n v="1"/>
    <n v="0"/>
    <n v="1.6"/>
    <n v="1.4600000000000002"/>
    <n v="1.4600000000000002"/>
    <x v="78"/>
  </r>
  <r>
    <x v="0"/>
    <s v="JAX"/>
    <s v="DEN"/>
    <n v="34"/>
    <n v="66"/>
    <s v="(8:44) (Shotgun) 16-T.Lawrence pass incomplete deep right to 17-D.Chark."/>
    <s v="pass"/>
    <n v="0"/>
    <n v="1"/>
    <n v="0"/>
    <n v="0"/>
    <s v="D.Chark"/>
    <n v="19"/>
    <n v="19"/>
    <n v="0"/>
    <n v="1"/>
    <n v="0"/>
    <n v="1.6"/>
    <n v="1.9325000000000001"/>
    <n v="1.9325000000000001"/>
    <x v="19"/>
  </r>
  <r>
    <x v="0"/>
    <s v="DEN"/>
    <s v="JAX"/>
    <n v="57"/>
    <n v="43"/>
    <s v="(7:47) (Shotgun) 5-T.Bridgewater pass incomplete deep middle to 14-C.Sutton (26-S.Griffin)."/>
    <s v="pass"/>
    <n v="0"/>
    <n v="1"/>
    <n v="0"/>
    <n v="0"/>
    <s v="C.Sutton"/>
    <n v="45"/>
    <n v="45"/>
    <n v="0"/>
    <n v="1"/>
    <n v="0"/>
    <n v="1.6"/>
    <n v="2.3875000000000002"/>
    <n v="2.3875000000000002"/>
    <x v="171"/>
  </r>
  <r>
    <x v="0"/>
    <s v="DEN"/>
    <s v="JAX"/>
    <n v="57"/>
    <n v="43"/>
    <s v="(7:38) (Shotgun) 5-T.Bridgewater pass incomplete deep left to 1-K.Hamler (2-R.Jenkins)."/>
    <s v="pass"/>
    <n v="0"/>
    <n v="1"/>
    <n v="0"/>
    <n v="0"/>
    <s v="K.Hamler"/>
    <n v="21"/>
    <n v="21"/>
    <n v="0"/>
    <n v="1"/>
    <n v="0"/>
    <n v="1.6"/>
    <n v="1.9675"/>
    <n v="1.9675"/>
    <x v="76"/>
  </r>
  <r>
    <x v="0"/>
    <s v="DEN"/>
    <s v="JAX"/>
    <n v="60"/>
    <n v="40"/>
    <s v="(3:03) (Shotgun) 5-T.Bridgewater pass deep right to 14-C.Sutton to JAX 27 for 33 yards (2-R.Jenkins)."/>
    <s v="pass"/>
    <n v="0"/>
    <n v="1"/>
    <n v="0"/>
    <n v="0"/>
    <s v="C.Sutton"/>
    <n v="26"/>
    <n v="26"/>
    <n v="0"/>
    <n v="1"/>
    <n v="0"/>
    <n v="1.6"/>
    <n v="2.0550000000000002"/>
    <n v="2.0550000000000002"/>
    <x v="171"/>
  </r>
  <r>
    <x v="0"/>
    <s v="DEN"/>
    <s v="JAX"/>
    <n v="27"/>
    <n v="73"/>
    <s v="(2:17) 5-T.Bridgewater pass incomplete short right to 87-N.Fant."/>
    <s v="pass"/>
    <n v="0"/>
    <n v="1"/>
    <n v="0"/>
    <n v="0"/>
    <s v="N.Fant"/>
    <n v="4"/>
    <n v="4"/>
    <n v="0"/>
    <n v="1"/>
    <n v="0"/>
    <n v="1.6"/>
    <n v="1.6700000000000002"/>
    <n v="1.6700000000000002"/>
    <x v="74"/>
  </r>
  <r>
    <x v="0"/>
    <s v="DEN"/>
    <s v="JAX"/>
    <n v="27"/>
    <n v="73"/>
    <s v="(2:13) (Shotgun) 5-T.Bridgewater pass short left to 9-K.Hinton to JAX 12 for 15 yards (23-C.Henderson)."/>
    <s v="pass"/>
    <n v="0"/>
    <n v="1"/>
    <n v="0"/>
    <n v="0"/>
    <s v="K.Hinton"/>
    <n v="9"/>
    <n v="9"/>
    <n v="0"/>
    <n v="1"/>
    <n v="0"/>
    <n v="1.6"/>
    <n v="1.7575000000000001"/>
    <n v="1.7575000000000001"/>
    <x v="285"/>
  </r>
  <r>
    <x v="0"/>
    <s v="DEN"/>
    <s v="JAX"/>
    <n v="12"/>
    <n v="88"/>
    <s v="(2:00) 5-T.Bridgewater pass short left to 81-T.Patrick for 12 yards, TOUCHDOWN [90-M.Brown]."/>
    <s v="pass"/>
    <n v="0"/>
    <n v="1"/>
    <n v="0"/>
    <n v="0"/>
    <s v="T.Patrick"/>
    <n v="3"/>
    <n v="3"/>
    <n v="0"/>
    <n v="1"/>
    <n v="0"/>
    <n v="2.2000000000000002"/>
    <n v="1.6525000000000001"/>
    <n v="2.0138500000000001"/>
    <x v="212"/>
  </r>
  <r>
    <x v="0"/>
    <s v="JAX"/>
    <s v="DEN"/>
    <n v="69"/>
    <n v="31"/>
    <s v="(1:34) (No Huddle, Shotgun) 16-T.Lawrence pass incomplete short right to 11-M.Jones."/>
    <s v="pass"/>
    <n v="0"/>
    <n v="1"/>
    <n v="0"/>
    <n v="0"/>
    <s v="M.Jones"/>
    <n v="14"/>
    <n v="14"/>
    <n v="0"/>
    <n v="1"/>
    <n v="0"/>
    <n v="1.6"/>
    <n v="1.845"/>
    <n v="1.845"/>
    <x v="53"/>
  </r>
  <r>
    <x v="0"/>
    <s v="JAX"/>
    <s v="DEN"/>
    <n v="69"/>
    <n v="31"/>
    <s v="(1:30) (Shotgun) 16-T.Lawrence pass short left to 10-L.Shenault to JAX 36 for 5 yards (29-B.Callahan)."/>
    <s v="pass"/>
    <n v="0"/>
    <n v="1"/>
    <n v="0"/>
    <n v="0"/>
    <s v="L.Shenault"/>
    <n v="2"/>
    <n v="2"/>
    <n v="0"/>
    <n v="1"/>
    <n v="0"/>
    <n v="1.6"/>
    <n v="1.635"/>
    <n v="1.635"/>
    <x v="78"/>
  </r>
  <r>
    <x v="0"/>
    <s v="JAX"/>
    <s v="DEN"/>
    <n v="64"/>
    <n v="36"/>
    <s v="(1:09) (No Huddle, Shotgun) 16-T.Lawrence pass deep middle to 17-D.Chark to DEN 45 for 19 yards (40-J.Strnad; 2-P.Surtain)."/>
    <s v="pass"/>
    <n v="0"/>
    <n v="1"/>
    <n v="0"/>
    <n v="0"/>
    <s v="D.Chark"/>
    <n v="17"/>
    <n v="17"/>
    <n v="0"/>
    <n v="1"/>
    <n v="0"/>
    <n v="1.6"/>
    <n v="1.8975"/>
    <n v="1.8975"/>
    <x v="19"/>
  </r>
  <r>
    <x v="0"/>
    <s v="JAX"/>
    <s v="DEN"/>
    <n v="40"/>
    <n v="60"/>
    <s v="(1:00) (Shotgun) 16-T.Lawrence pass incomplete short right to 24-C.Hyde."/>
    <s v="pass"/>
    <n v="0"/>
    <n v="1"/>
    <n v="0"/>
    <n v="0"/>
    <s v="C.Hyde"/>
    <n v="3"/>
    <n v="3"/>
    <n v="0"/>
    <n v="1"/>
    <n v="0"/>
    <n v="1.6"/>
    <n v="1.6525000000000001"/>
    <n v="1.6525000000000001"/>
    <x v="232"/>
  </r>
  <r>
    <x v="0"/>
    <s v="JAX"/>
    <s v="DEN"/>
    <n v="40"/>
    <n v="60"/>
    <s v="(:55) (Shotgun) 16-T.Lawrence pass incomplete deep right to 11-M.Jones."/>
    <s v="pass"/>
    <n v="0"/>
    <n v="1"/>
    <n v="0"/>
    <n v="0"/>
    <s v="M.Jones"/>
    <n v="27"/>
    <n v="27"/>
    <n v="0"/>
    <n v="1"/>
    <n v="0"/>
    <n v="1.6"/>
    <n v="2.0725000000000002"/>
    <n v="2.0725000000000002"/>
    <x v="53"/>
  </r>
  <r>
    <x v="0"/>
    <s v="JAX"/>
    <s v="DEN"/>
    <n v="40"/>
    <n v="60"/>
    <s v="(:50) (Shotgun) 16-T.Lawrence pass incomplete short right to 10-L.Shenault."/>
    <s v="pass"/>
    <n v="0"/>
    <n v="1"/>
    <n v="0"/>
    <n v="0"/>
    <s v="L.Shenault"/>
    <n v="5"/>
    <n v="5"/>
    <n v="0"/>
    <n v="1"/>
    <n v="0"/>
    <n v="1.6"/>
    <n v="1.6875"/>
    <n v="1.6875"/>
    <x v="78"/>
  </r>
  <r>
    <x v="0"/>
    <s v="JAX"/>
    <s v="DEN"/>
    <n v="30"/>
    <n v="70"/>
    <s v="(:39) (Shotgun) 16-T.Lawrence pass incomplete short middle to 24-C.Hyde."/>
    <s v="pass"/>
    <n v="0"/>
    <n v="1"/>
    <n v="0"/>
    <n v="0"/>
    <s v="C.Hyde"/>
    <n v="5"/>
    <n v="5"/>
    <n v="0"/>
    <n v="1"/>
    <n v="0"/>
    <n v="1.6"/>
    <n v="1.6875"/>
    <n v="1.6875"/>
    <x v="232"/>
  </r>
  <r>
    <x v="0"/>
    <s v="JAX"/>
    <s v="DEN"/>
    <n v="30"/>
    <n v="70"/>
    <s v="(:34) (Shotgun) 16-T.Lawrence pass incomplete short right to 11-M.Jones (29-B.Callahan)."/>
    <s v="pass"/>
    <n v="0"/>
    <n v="1"/>
    <n v="0"/>
    <n v="0"/>
    <s v="M.Jones"/>
    <n v="10"/>
    <n v="10"/>
    <n v="0"/>
    <n v="1"/>
    <n v="0"/>
    <n v="1.6"/>
    <n v="1.7750000000000001"/>
    <n v="1.7750000000000001"/>
    <x v="53"/>
  </r>
  <r>
    <x v="0"/>
    <s v="JAX"/>
    <s v="DEN"/>
    <n v="30"/>
    <n v="70"/>
    <s v="(:30) (Shotgun) 16-T.Lawrence pass incomplete short left to 17-D.Chark [96-S.Harris]."/>
    <s v="pass"/>
    <n v="0"/>
    <n v="1"/>
    <n v="0"/>
    <n v="0"/>
    <s v="D.Chark"/>
    <n v="10"/>
    <n v="10"/>
    <n v="0"/>
    <n v="1"/>
    <n v="0"/>
    <n v="1.6"/>
    <n v="1.7750000000000001"/>
    <n v="1.7750000000000001"/>
    <x v="19"/>
  </r>
  <r>
    <x v="0"/>
    <s v="DEN"/>
    <s v="JAX"/>
    <n v="62"/>
    <n v="38"/>
    <s v="(:19) (Shotgun) 5-T.Bridgewater pass incomplete short left to 87-N.Fant [91-D.Smoot]."/>
    <s v="pass"/>
    <n v="0"/>
    <n v="1"/>
    <n v="0"/>
    <n v="0"/>
    <s v="N.Fant"/>
    <n v="2"/>
    <n v="2"/>
    <n v="0"/>
    <n v="1"/>
    <n v="0"/>
    <n v="1.6"/>
    <n v="1.635"/>
    <n v="1.635"/>
    <x v="74"/>
  </r>
  <r>
    <x v="0"/>
    <s v="DEN"/>
    <s v="JAX"/>
    <n v="62"/>
    <n v="38"/>
    <s v="(:15) (Shotgun) 5-T.Bridgewater pass short right to 87-N.Fant pushed ob at DEN 47 for 9 yards (26-S.Griffin)."/>
    <s v="pass"/>
    <n v="0"/>
    <n v="1"/>
    <n v="0"/>
    <n v="0"/>
    <s v="N.Fant"/>
    <n v="3"/>
    <n v="3"/>
    <n v="0"/>
    <n v="1"/>
    <n v="0"/>
    <n v="1.6"/>
    <n v="1.6525000000000001"/>
    <n v="1.6525000000000001"/>
    <x v="74"/>
  </r>
  <r>
    <x v="0"/>
    <s v="DEN"/>
    <s v="JAX"/>
    <n v="53"/>
    <n v="47"/>
    <s v="(:07) (Shotgun) 5-T.Bridgewater pass incomplete deep left to 1-K.Hamler."/>
    <s v="pass"/>
    <n v="0"/>
    <n v="1"/>
    <n v="0"/>
    <n v="0"/>
    <s v="K.Hamler"/>
    <n v="28"/>
    <n v="28"/>
    <n v="0"/>
    <n v="1"/>
    <n v="0"/>
    <n v="1.6"/>
    <n v="2.09"/>
    <n v="2.09"/>
    <x v="76"/>
  </r>
  <r>
    <x v="0"/>
    <s v="DEN"/>
    <s v="JAX"/>
    <n v="53"/>
    <n v="47"/>
    <s v="(:02) (Shotgun) 5-T.Bridgewater pass short right to 25-M.Gordon to JAX 23 for 30 yards (5-R.Ford)."/>
    <s v="pass"/>
    <n v="0"/>
    <n v="1"/>
    <n v="0"/>
    <n v="0"/>
    <s v="M.Gordon"/>
    <n v="8"/>
    <n v="8"/>
    <n v="0"/>
    <n v="1"/>
    <n v="0"/>
    <n v="1.6"/>
    <n v="1.74"/>
    <n v="1.74"/>
    <x v="37"/>
  </r>
  <r>
    <x v="0"/>
    <s v="DEN"/>
    <s v="JAX"/>
    <n v="72"/>
    <n v="28"/>
    <s v="(14:17) (Shotgun) 5-T.Bridgewater pass deep middle to 14-C.Sutton to JAX 17 for 55 yards (27-C.Claybrooks)."/>
    <s v="pass"/>
    <n v="0"/>
    <n v="1"/>
    <n v="0"/>
    <n v="0"/>
    <s v="C.Sutton"/>
    <n v="52"/>
    <n v="52"/>
    <n v="0"/>
    <n v="1"/>
    <n v="0"/>
    <n v="1.6"/>
    <n v="2.5099999999999998"/>
    <n v="2.5099999999999998"/>
    <x v="171"/>
  </r>
  <r>
    <x v="0"/>
    <s v="DEN"/>
    <s v="JAX"/>
    <n v="14"/>
    <n v="86"/>
    <s v="(12:41) (Shotgun) 5-T.Bridgewater pass short right to 87-N.Fant for 14 yards, TOUCHDOWN."/>
    <s v="pass"/>
    <n v="0"/>
    <n v="1"/>
    <n v="0"/>
    <n v="0"/>
    <s v="N.Fant"/>
    <n v="5"/>
    <n v="5"/>
    <n v="0"/>
    <n v="1"/>
    <n v="0"/>
    <n v="2"/>
    <n v="1.6875"/>
    <n v="1.8937500000000003"/>
    <x v="74"/>
  </r>
  <r>
    <x v="0"/>
    <s v="DEN"/>
    <s v="JAX"/>
    <n v="70"/>
    <n v="30"/>
    <s v="(7:38) (Shotgun) 5-T.Bridgewater pass short left to 14-C.Sutton pushed ob at DEN 40 for 10 yards (44-M.Jack; 27-C.Claybrooks)."/>
    <s v="pass"/>
    <n v="0"/>
    <n v="1"/>
    <n v="0"/>
    <n v="0"/>
    <s v="C.Sutton"/>
    <n v="4"/>
    <n v="4"/>
    <n v="0"/>
    <n v="1"/>
    <n v="0"/>
    <n v="1.6"/>
    <n v="1.6700000000000002"/>
    <n v="1.6700000000000002"/>
    <x v="171"/>
  </r>
  <r>
    <x v="0"/>
    <s v="JAX"/>
    <s v="DEN"/>
    <n v="60"/>
    <n v="40"/>
    <s v="(4:30) (Shotgun) 16-T.Lawrence pass deep left intended for 89-L.Farrell INTERCEPTED by 22-K.Jackson at DEN 42. 22-K.Jackson pushed ob at DEN 49 for 7 yards (10-L.Shenault)."/>
    <s v="pass"/>
    <n v="0"/>
    <n v="1"/>
    <n v="0"/>
    <n v="0"/>
    <s v="L.Farrell"/>
    <n v="18"/>
    <n v="18"/>
    <n v="0"/>
    <n v="1"/>
    <n v="0"/>
    <n v="1.6"/>
    <n v="1.915"/>
    <n v="1.915"/>
    <x v="172"/>
  </r>
  <r>
    <x v="0"/>
    <s v="DEN"/>
    <s v="JAX"/>
    <n v="51"/>
    <n v="49"/>
    <s v="(4:23) (Shotgun) 5-T.Bridgewater pass short right to 14-C.Sutton to JAX 40 for 11 yards (26-S.Griffin)."/>
    <s v="pass"/>
    <n v="0"/>
    <n v="1"/>
    <n v="0"/>
    <n v="0"/>
    <s v="C.Sutton"/>
    <n v="10"/>
    <n v="10"/>
    <n v="0"/>
    <n v="1"/>
    <n v="0"/>
    <n v="1.6"/>
    <n v="1.7750000000000001"/>
    <n v="1.7750000000000001"/>
    <x v="171"/>
  </r>
  <r>
    <x v="0"/>
    <s v="DEN"/>
    <s v="JAX"/>
    <n v="40"/>
    <n v="60"/>
    <s v="(3:52) (Shotgun) 5-T.Bridgewater pass short left to 14-C.Sutton to JAX 31 for 9 yards (32-T.Campbell)."/>
    <s v="pass"/>
    <n v="0"/>
    <n v="1"/>
    <n v="0"/>
    <n v="0"/>
    <s v="C.Sutton"/>
    <n v="7"/>
    <n v="7"/>
    <n v="0"/>
    <n v="1"/>
    <n v="0"/>
    <n v="1.6"/>
    <n v="1.7225000000000001"/>
    <n v="1.7225000000000001"/>
    <x v="171"/>
  </r>
  <r>
    <x v="0"/>
    <s v="DEN"/>
    <s v="JAX"/>
    <n v="27"/>
    <n v="73"/>
    <s v="(1:57) (Shotgun) 5-T.Bridgewater pass short left to 85-A.Okwuegbunam to JAX 27 for no gain (2-R.Jenkins)."/>
    <s v="pass"/>
    <n v="0"/>
    <n v="1"/>
    <n v="0"/>
    <n v="0"/>
    <s v="A.Okwuegbunam"/>
    <n v="-1"/>
    <n v="-1"/>
    <n v="0"/>
    <n v="1"/>
    <n v="0"/>
    <n v="1.6"/>
    <n v="1.5825"/>
    <n v="1.5825"/>
    <x v="170"/>
  </r>
  <r>
    <x v="0"/>
    <s v="DEN"/>
    <s v="JAX"/>
    <n v="27"/>
    <n v="73"/>
    <s v="(1:12) (Shotgun) 5-T.Bridgewater pass incomplete short left to 81-T.Patrick."/>
    <s v="pass"/>
    <n v="0"/>
    <n v="1"/>
    <n v="0"/>
    <n v="0"/>
    <s v="T.Patrick"/>
    <n v="15"/>
    <n v="15"/>
    <n v="0"/>
    <n v="1"/>
    <n v="0"/>
    <n v="1.6"/>
    <n v="1.8625"/>
    <n v="1.8625"/>
    <x v="212"/>
  </r>
  <r>
    <x v="0"/>
    <s v="JAX"/>
    <s v="DEN"/>
    <n v="74"/>
    <n v="26"/>
    <s v="(:26) (Shotgun) 16-T.Lawrence pass incomplete deep right to 17-D.Chark (29-B.Callahan) [93-D.Jones]."/>
    <s v="pass"/>
    <n v="0"/>
    <n v="1"/>
    <n v="0"/>
    <n v="0"/>
    <s v="D.Chark"/>
    <n v="16"/>
    <n v="16"/>
    <n v="0"/>
    <n v="1"/>
    <n v="0"/>
    <n v="1.6"/>
    <n v="1.8800000000000001"/>
    <n v="1.8800000000000001"/>
    <x v="19"/>
  </r>
  <r>
    <x v="0"/>
    <s v="JAX"/>
    <s v="DEN"/>
    <n v="74"/>
    <n v="26"/>
    <s v="(:21) (Shotgun) 16-T.Lawrence pass incomplete short right to 84-C.Manhertz."/>
    <s v="pass"/>
    <n v="0"/>
    <n v="1"/>
    <n v="0"/>
    <n v="0"/>
    <s v="C.Manhertz"/>
    <n v="9"/>
    <n v="9"/>
    <n v="0"/>
    <n v="1"/>
    <n v="0"/>
    <n v="1.6"/>
    <n v="1.7575000000000001"/>
    <n v="1.7575000000000001"/>
    <x v="227"/>
  </r>
  <r>
    <x v="0"/>
    <s v="DEN"/>
    <s v="JAX"/>
    <n v="65"/>
    <n v="35"/>
    <s v="(:01) 5-T.Bridgewater pass short right to 85-A.Okwuegbunam to DEN 39 for 4 yards (44-M.Jack)."/>
    <s v="pass"/>
    <n v="0"/>
    <n v="1"/>
    <n v="0"/>
    <n v="0"/>
    <s v="A.Okwuegbunam"/>
    <n v="2"/>
    <n v="2"/>
    <n v="0"/>
    <n v="1"/>
    <n v="0"/>
    <n v="1.6"/>
    <n v="1.635"/>
    <n v="1.635"/>
    <x v="170"/>
  </r>
  <r>
    <x v="0"/>
    <s v="JAX"/>
    <s v="DEN"/>
    <n v="74"/>
    <n v="26"/>
    <s v="(12:05) (Shotgun) 16-T.Lawrence pass incomplete deep middle to 11-M.Jones."/>
    <s v="pass"/>
    <n v="0"/>
    <n v="1"/>
    <n v="0"/>
    <n v="0"/>
    <s v="M.Jones"/>
    <n v="35"/>
    <n v="35"/>
    <n v="0"/>
    <n v="1"/>
    <n v="0"/>
    <n v="1.6"/>
    <n v="2.2124999999999999"/>
    <n v="2.2124999999999999"/>
    <x v="53"/>
  </r>
  <r>
    <x v="0"/>
    <s v="JAX"/>
    <s v="DEN"/>
    <n v="64"/>
    <n v="36"/>
    <s v="(11:54) (Shotgun) 16-T.Lawrence pass short right to 11-M.Jones pushed ob at JAX 42 for 6 yards (23-K.Fuller)."/>
    <s v="pass"/>
    <n v="0"/>
    <n v="1"/>
    <n v="0"/>
    <n v="0"/>
    <s v="M.Jones"/>
    <n v="6"/>
    <n v="6"/>
    <n v="0"/>
    <n v="1"/>
    <n v="0"/>
    <n v="1.6"/>
    <n v="1.7050000000000001"/>
    <n v="1.7050000000000001"/>
    <x v="53"/>
  </r>
  <r>
    <x v="0"/>
    <s v="JAX"/>
    <s v="DEN"/>
    <n v="58"/>
    <n v="42"/>
    <s v="(11:18) 16-T.Lawrence pass short right to 25-J.Robinson to DEN 45 for 13 yards (22-K.Jackson; 29-B.Callahan)."/>
    <s v="pass"/>
    <n v="0"/>
    <n v="1"/>
    <n v="0"/>
    <n v="0"/>
    <s v="J.Robinson"/>
    <n v="0"/>
    <n v="0"/>
    <n v="0"/>
    <n v="1"/>
    <n v="0"/>
    <n v="1.6"/>
    <n v="1.6"/>
    <n v="1.6"/>
    <x v="79"/>
  </r>
  <r>
    <x v="0"/>
    <s v="JAX"/>
    <s v="DEN"/>
    <n v="50"/>
    <n v="50"/>
    <s v="(10:39) (Shotgun) 16-T.Lawrence pass deep left intended for 12-T.Johnson INTERCEPTED by 2-P.Surtain at DEN 6. 2-P.Surtain ran ob at DEN 6 for no gain (12-T.Johnson)."/>
    <s v="pass"/>
    <n v="0"/>
    <n v="1"/>
    <n v="0"/>
    <n v="0"/>
    <s v="T.Johnson"/>
    <n v="44"/>
    <n v="44"/>
    <n v="0"/>
    <n v="1"/>
    <n v="0"/>
    <n v="1.6"/>
    <n v="2.37"/>
    <n v="2.37"/>
    <x v="18"/>
  </r>
  <r>
    <x v="0"/>
    <s v="DEN"/>
    <s v="JAX"/>
    <n v="30"/>
    <n v="70"/>
    <s v="(6:47) (Shotgun) 5-T.Bridgewater pass incomplete deep right to 14-C.Sutton (32-T.Campbell)."/>
    <s v="pass"/>
    <n v="0"/>
    <n v="1"/>
    <n v="0"/>
    <n v="0"/>
    <s v="C.Sutton"/>
    <n v="30"/>
    <n v="30"/>
    <n v="0"/>
    <n v="1"/>
    <n v="0"/>
    <n v="1.6"/>
    <n v="2.125"/>
    <n v="2.125"/>
    <x v="171"/>
  </r>
  <r>
    <x v="0"/>
    <s v="DEN"/>
    <s v="JAX"/>
    <n v="33"/>
    <n v="67"/>
    <s v="(5:55) (Shotgun) 5-T.Bridgewater pass short left to 81-T.Patrick to JAX 22 for 11 yards (5-R.Ford) [91-D.Smoot]."/>
    <s v="pass"/>
    <n v="0"/>
    <n v="1"/>
    <n v="0"/>
    <n v="0"/>
    <s v="T.Patrick"/>
    <n v="3"/>
    <n v="3"/>
    <n v="0"/>
    <n v="1"/>
    <n v="0"/>
    <n v="1.6"/>
    <n v="1.6525000000000001"/>
    <n v="1.6525000000000001"/>
    <x v="212"/>
  </r>
  <r>
    <x v="0"/>
    <s v="DEN"/>
    <s v="JAX"/>
    <n v="39"/>
    <n v="61"/>
    <s v="(5:25) 5-T.Bridgewater pass short right to 85-A.Okwuegbunam to JAX 25 for 14 yards (38-A.Cisco)."/>
    <s v="pass"/>
    <n v="0"/>
    <n v="1"/>
    <n v="0"/>
    <n v="0"/>
    <s v="A.Okwuegbunam"/>
    <n v="4"/>
    <n v="4"/>
    <n v="0"/>
    <n v="1"/>
    <n v="0"/>
    <n v="1.6"/>
    <n v="1.6700000000000002"/>
    <n v="1.6700000000000002"/>
    <x v="170"/>
  </r>
  <r>
    <x v="0"/>
    <s v="DEN"/>
    <s v="JAX"/>
    <n v="25"/>
    <n v="75"/>
    <s v="(4:36) 5-T.Bridgewater pass short right to 14-C.Sutton to JAX 19 for 6 yards (32-T.Campbell)."/>
    <s v="pass"/>
    <n v="0"/>
    <n v="1"/>
    <n v="0"/>
    <n v="0"/>
    <s v="C.Sutton"/>
    <n v="5"/>
    <n v="5"/>
    <n v="0"/>
    <n v="1"/>
    <n v="0"/>
    <n v="1.8"/>
    <n v="1.6875"/>
    <n v="1.7617500000000001"/>
    <x v="171"/>
  </r>
  <r>
    <x v="0"/>
    <s v="DET"/>
    <s v="GB"/>
    <n v="74"/>
    <n v="26"/>
    <s v="(14:21) (Shotgun) 16-J.Goff pass short left to 11-K.Raymond pushed ob at DET 34 for 8 yards (20-K.King)."/>
    <s v="pass"/>
    <n v="0"/>
    <n v="1"/>
    <n v="0"/>
    <n v="0"/>
    <s v="K.Raymond"/>
    <n v="5"/>
    <n v="5"/>
    <n v="0"/>
    <n v="1"/>
    <n v="0"/>
    <n v="1.6"/>
    <n v="1.6875"/>
    <n v="1.6875"/>
    <x v="270"/>
  </r>
  <r>
    <x v="0"/>
    <s v="DET"/>
    <s v="GB"/>
    <n v="66"/>
    <n v="34"/>
    <s v="(13:43) (Shotgun) 16-J.Goff pass deep left to 87-Q.Cephus to GB 20 for 46 yards (20-K.King)."/>
    <s v="pass"/>
    <n v="0"/>
    <n v="1"/>
    <n v="0"/>
    <n v="0"/>
    <s v="Q.Cephus"/>
    <n v="31"/>
    <n v="31"/>
    <n v="0"/>
    <n v="1"/>
    <n v="0"/>
    <n v="1.6"/>
    <n v="2.1425000000000001"/>
    <n v="2.1425000000000001"/>
    <x v="96"/>
  </r>
  <r>
    <x v="0"/>
    <s v="DET"/>
    <s v="GB"/>
    <n v="20"/>
    <n v="80"/>
    <s v="(12:54) (Shotgun) 16-J.Goff pass short left to 88-T.Hockenson to GB 11 for 9 yards (31-A.Amos)."/>
    <s v="pass"/>
    <n v="0"/>
    <n v="1"/>
    <n v="0"/>
    <n v="0"/>
    <s v="T.Hockenson"/>
    <n v="1"/>
    <n v="1"/>
    <n v="0"/>
    <n v="1"/>
    <n v="0"/>
    <n v="1.8"/>
    <n v="1.6175000000000002"/>
    <n v="1.7379500000000001"/>
    <x v="93"/>
  </r>
  <r>
    <x v="0"/>
    <s v="DET"/>
    <s v="GB"/>
    <n v="5"/>
    <n v="95"/>
    <s v="(10:42) (Shotgun) 16-J.Goff pass short left to 87-Q.Cephus for 5 yards, TOUCHDOWN."/>
    <s v="pass"/>
    <n v="0"/>
    <n v="1"/>
    <n v="0"/>
    <n v="0"/>
    <s v="Q.Cephus"/>
    <n v="5"/>
    <n v="5"/>
    <n v="0"/>
    <n v="1"/>
    <n v="0"/>
    <n v="3.2"/>
    <n v="1.6875"/>
    <n v="3.2"/>
    <x v="96"/>
  </r>
  <r>
    <x v="0"/>
    <s v="GB"/>
    <s v="DET"/>
    <n v="59"/>
    <n v="41"/>
    <s v="(8:43) (Shotgun) 12-Aa.Rodgers pass short middle to 17-D.Adams ran ob at DET 41 for 18 yards (34-A.Anzalone)."/>
    <s v="pass"/>
    <n v="0"/>
    <n v="1"/>
    <n v="0"/>
    <n v="0"/>
    <s v="D.Adams"/>
    <n v="4"/>
    <n v="4"/>
    <n v="0"/>
    <n v="1"/>
    <n v="0"/>
    <n v="1.6"/>
    <n v="1.6700000000000002"/>
    <n v="1.6700000000000002"/>
    <x v="77"/>
  </r>
  <r>
    <x v="0"/>
    <s v="GB"/>
    <s v="DET"/>
    <n v="37"/>
    <n v="63"/>
    <s v="(6:36) (Shotgun) 12-Aa.Rodgers pass short right to 85-R.Tonyan to DET 18 for 19 yards (25-W.Harris)."/>
    <s v="pass"/>
    <n v="0"/>
    <n v="1"/>
    <n v="0"/>
    <n v="0"/>
    <s v="R.Tonyan"/>
    <n v="-3"/>
    <n v="-3"/>
    <n v="0"/>
    <n v="1"/>
    <n v="0"/>
    <n v="1.6"/>
    <n v="1.5475000000000001"/>
    <n v="1.5475000000000001"/>
    <x v="216"/>
  </r>
  <r>
    <x v="0"/>
    <s v="GB"/>
    <s v="DET"/>
    <n v="4"/>
    <n v="96"/>
    <s v="(3:49) (Shotgun) 12-Aa.Rodgers pass short middle to 33-A.Jones for 4 yards, TOUCHDOWN."/>
    <s v="pass"/>
    <n v="0"/>
    <n v="1"/>
    <n v="0"/>
    <n v="0"/>
    <s v="A.Jones"/>
    <n v="-4"/>
    <n v="-4"/>
    <n v="0"/>
    <n v="1"/>
    <n v="0"/>
    <n v="3.2"/>
    <n v="1.53"/>
    <n v="3.2"/>
    <x v="103"/>
  </r>
  <r>
    <x v="0"/>
    <s v="DET"/>
    <s v="GB"/>
    <n v="61"/>
    <n v="39"/>
    <s v="(2:46) (No Huddle, Shotgun) 16-J.Goff pass short right to 88-T.Hockenson ran ob at DET 43 for 4 yards (31-A.Amos)."/>
    <s v="pass"/>
    <n v="0"/>
    <n v="1"/>
    <n v="0"/>
    <n v="0"/>
    <s v="T.Hockenson"/>
    <n v="4"/>
    <n v="4"/>
    <n v="0"/>
    <n v="1"/>
    <n v="0"/>
    <n v="1.6"/>
    <n v="1.6700000000000002"/>
    <n v="1.6700000000000002"/>
    <x v="93"/>
  </r>
  <r>
    <x v="0"/>
    <s v="DET"/>
    <s v="GB"/>
    <n v="65"/>
    <n v="35"/>
    <s v="(:08) (Shotgun) 16-J.Goff pass short left to 87-Q.Cephus to DET 40 for 5 yards (21-E.Stokes, 59-D.Campbell)."/>
    <s v="pass"/>
    <n v="0"/>
    <n v="1"/>
    <n v="0"/>
    <n v="0"/>
    <s v="Q.Cephus"/>
    <n v="2"/>
    <n v="2"/>
    <n v="0"/>
    <n v="1"/>
    <n v="0"/>
    <n v="1.6"/>
    <n v="1.635"/>
    <n v="1.635"/>
    <x v="96"/>
  </r>
  <r>
    <x v="0"/>
    <s v="DET"/>
    <s v="GB"/>
    <n v="60"/>
    <n v="40"/>
    <s v="(15:00) 16-J.Goff pass short left to 32-D.Swift to GB 49 for 11 yards (51-K.Barnes)."/>
    <s v="pass"/>
    <n v="0"/>
    <n v="1"/>
    <n v="0"/>
    <n v="0"/>
    <s v="D.Swift"/>
    <n v="-5"/>
    <n v="-5"/>
    <n v="0"/>
    <n v="1"/>
    <n v="0"/>
    <n v="1.6"/>
    <n v="1.5125000000000002"/>
    <n v="1.5125000000000002"/>
    <x v="33"/>
  </r>
  <r>
    <x v="0"/>
    <s v="DET"/>
    <s v="GB"/>
    <n v="55"/>
    <n v="45"/>
    <s v="(11:49) 16-J.Goff pass short left to 45-J.Cabinda to DET 49 for 4 yards (53-J.Garvin)."/>
    <s v="pass"/>
    <n v="0"/>
    <n v="1"/>
    <n v="0"/>
    <n v="0"/>
    <s v="J.Cabinda"/>
    <n v="0"/>
    <n v="0"/>
    <n v="0"/>
    <n v="1"/>
    <n v="0"/>
    <n v="1.6"/>
    <n v="1.6"/>
    <n v="1.6"/>
    <x v="271"/>
  </r>
  <r>
    <x v="0"/>
    <s v="DET"/>
    <s v="GB"/>
    <n v="19"/>
    <n v="81"/>
    <s v="(8:41) 16-J.Goff pass short left to 11-K.Raymond pushed ob at GB 9 for 10 yards (31-A.Amos)."/>
    <s v="pass"/>
    <n v="0"/>
    <n v="1"/>
    <n v="0"/>
    <n v="0"/>
    <s v="K.Raymond"/>
    <n v="4"/>
    <n v="4"/>
    <n v="0"/>
    <n v="1"/>
    <n v="0"/>
    <n v="2"/>
    <n v="1.6700000000000002"/>
    <n v="1.8878000000000001"/>
    <x v="270"/>
  </r>
  <r>
    <x v="0"/>
    <s v="DET"/>
    <s v="GB"/>
    <n v="8"/>
    <n v="92"/>
    <s v="(7:27) (Shotgun) 16-J.Goff pass short left to 88-T.Hockenson for 8 yards, TOUCHDOWN."/>
    <s v="pass"/>
    <n v="0"/>
    <n v="1"/>
    <n v="0"/>
    <n v="0"/>
    <s v="T.Hockenson"/>
    <n v="8"/>
    <n v="8"/>
    <n v="0"/>
    <n v="1"/>
    <n v="0"/>
    <n v="2.7"/>
    <n v="1.74"/>
    <n v="2.3736000000000002"/>
    <x v="93"/>
  </r>
  <r>
    <x v="0"/>
    <s v="GB"/>
    <s v="DET"/>
    <n v="38"/>
    <n v="62"/>
    <s v="(5:26) (Shotgun) 12-Aa.Rodgers pass short right to 17-D.Adams to DET 32 for 6 yards (41-A.Parker)."/>
    <s v="pass"/>
    <n v="0"/>
    <n v="1"/>
    <n v="0"/>
    <n v="0"/>
    <s v="D.Adams"/>
    <n v="-2"/>
    <n v="-2"/>
    <n v="0"/>
    <n v="1"/>
    <n v="0"/>
    <n v="1.6"/>
    <n v="1.5650000000000002"/>
    <n v="1.5650000000000002"/>
    <x v="77"/>
  </r>
  <r>
    <x v="0"/>
    <s v="GB"/>
    <s v="DET"/>
    <n v="32"/>
    <n v="68"/>
    <s v="(4:45) 12-Aa.Rodgers pass short left to 33-A.Jones pushed ob at DET 23 for 9 yards (34-A.Anzalone)."/>
    <s v="pass"/>
    <n v="0"/>
    <n v="1"/>
    <n v="0"/>
    <n v="0"/>
    <s v="A.Jones"/>
    <n v="1"/>
    <n v="1"/>
    <n v="0"/>
    <n v="1"/>
    <n v="0"/>
    <n v="1.6"/>
    <n v="1.6175000000000002"/>
    <n v="1.6175000000000002"/>
    <x v="103"/>
  </r>
  <r>
    <x v="0"/>
    <s v="GB"/>
    <s v="DET"/>
    <n v="14"/>
    <n v="86"/>
    <s v="(2:45) (Shotgun) 12-Aa.Rodgers pass short left to 33-A.Jones to DET 1 for 13 yards (25-W.Harris, 8-J.Collins) [97-N.Williams]."/>
    <s v="pass"/>
    <n v="0"/>
    <n v="1"/>
    <n v="0"/>
    <n v="0"/>
    <s v="A.Jones"/>
    <n v="-3"/>
    <n v="-3"/>
    <n v="0"/>
    <n v="1"/>
    <n v="0"/>
    <n v="2"/>
    <n v="1.5475000000000001"/>
    <n v="1.8461500000000002"/>
    <x v="103"/>
  </r>
  <r>
    <x v="0"/>
    <s v="GB"/>
    <s v="DET"/>
    <n v="1"/>
    <n v="99"/>
    <s v="(2:00) (Shotgun) 12-Aa.Rodgers pass incomplete short right to 83-M.Valdes-Scantling [95-R.Okwara]."/>
    <s v="pass"/>
    <n v="0"/>
    <n v="1"/>
    <n v="0"/>
    <n v="0"/>
    <s v="M.Valdes-Scantling"/>
    <n v="1"/>
    <n v="1"/>
    <n v="0"/>
    <n v="1"/>
    <n v="0"/>
    <n v="4"/>
    <n v="1.6175000000000002"/>
    <n v="4"/>
    <x v="9"/>
  </r>
  <r>
    <x v="0"/>
    <s v="GB"/>
    <s v="DET"/>
    <n v="1"/>
    <n v="99"/>
    <s v="(1:57) 12-Aa.Rodgers pass short right to 33-A.Jones for 1 yard, TOUCHDOWN."/>
    <s v="pass"/>
    <n v="0"/>
    <n v="1"/>
    <n v="0"/>
    <n v="0"/>
    <s v="A.Jones"/>
    <n v="0"/>
    <n v="0"/>
    <n v="0"/>
    <n v="1"/>
    <n v="0"/>
    <n v="4"/>
    <n v="1.6"/>
    <n v="4"/>
    <x v="103"/>
  </r>
  <r>
    <x v="0"/>
    <s v="DET"/>
    <s v="GB"/>
    <n v="45"/>
    <n v="55"/>
    <s v="(:33) 16-J.Goff pass short middle to 88-T.Hockenson to GB 25 for 20 yards (20-K.King; 39-C.Sullivan)."/>
    <s v="pass"/>
    <n v="0"/>
    <n v="1"/>
    <n v="0"/>
    <n v="0"/>
    <s v="T.Hockenson"/>
    <n v="13"/>
    <n v="13"/>
    <n v="0"/>
    <n v="1"/>
    <n v="0"/>
    <n v="1.6"/>
    <n v="1.8275000000000001"/>
    <n v="1.8275000000000001"/>
    <x v="93"/>
  </r>
  <r>
    <x v="0"/>
    <s v="DET"/>
    <s v="GB"/>
    <n v="25"/>
    <n v="75"/>
    <s v="(:24) (Shotgun) 16-J.Goff pass short left to 30-J.Williams to GB 24 for 1 yard (59-D.Campbell)."/>
    <s v="pass"/>
    <n v="0"/>
    <n v="1"/>
    <n v="0"/>
    <n v="0"/>
    <s v="J.Williams"/>
    <n v="-3"/>
    <n v="-3"/>
    <n v="0"/>
    <n v="1"/>
    <n v="0"/>
    <n v="1.8"/>
    <n v="1.5475000000000001"/>
    <n v="1.7141500000000003"/>
    <x v="94"/>
  </r>
  <r>
    <x v="0"/>
    <s v="DET"/>
    <s v="GB"/>
    <n v="24"/>
    <n v="76"/>
    <s v="(:17) (Shotgun) 16-J.Goff pass incomplete deep right to 14-A.St. Brown."/>
    <s v="pass"/>
    <n v="0"/>
    <n v="1"/>
    <n v="0"/>
    <n v="0"/>
    <s v="A.St"/>
    <n v="19"/>
    <n v="19"/>
    <n v="0"/>
    <n v="1"/>
    <n v="0"/>
    <n v="1.8"/>
    <n v="1.9325000000000001"/>
    <n v="1.8450500000000003"/>
    <x v="48"/>
  </r>
  <r>
    <x v="0"/>
    <s v="DET"/>
    <s v="GB"/>
    <n v="24"/>
    <n v="76"/>
    <s v="(:12) (Shotgun) 16-J.Goff pass incomplete deep left to 87-Q.Cephus (20-K.King)."/>
    <s v="pass"/>
    <n v="0"/>
    <n v="1"/>
    <n v="0"/>
    <n v="0"/>
    <s v="Q.Cephus"/>
    <n v="24"/>
    <n v="24"/>
    <n v="0"/>
    <n v="1"/>
    <n v="0"/>
    <n v="1.8"/>
    <n v="2.02"/>
    <n v="1.8748000000000002"/>
    <x v="96"/>
  </r>
  <r>
    <x v="0"/>
    <s v="GB"/>
    <s v="DET"/>
    <n v="22"/>
    <n v="78"/>
    <s v="(10:30) (Shotgun) 12-Aa.Rodgers pass deep middle to 85-R.Tonyan for 22 yards, TOUCHDOWN."/>
    <s v="pass"/>
    <n v="0"/>
    <n v="1"/>
    <n v="0"/>
    <n v="0"/>
    <s v="R.Tonyan"/>
    <n v="20"/>
    <n v="20"/>
    <n v="0"/>
    <n v="1"/>
    <n v="0"/>
    <n v="1.8"/>
    <n v="1.9500000000000002"/>
    <n v="1.8510000000000004"/>
    <x v="216"/>
  </r>
  <r>
    <x v="0"/>
    <s v="DET"/>
    <s v="GB"/>
    <n v="58"/>
    <n v="42"/>
    <s v="(9:40) 16-J.Goff pass short right to 30-J.Williams to DET 48 for 6 yards (59-D.Campbell) [97-K.Clark]."/>
    <s v="pass"/>
    <n v="0"/>
    <n v="1"/>
    <n v="0"/>
    <n v="0"/>
    <s v="J.Williams"/>
    <n v="3"/>
    <n v="3"/>
    <n v="0"/>
    <n v="1"/>
    <n v="0"/>
    <n v="1.6"/>
    <n v="1.6525000000000001"/>
    <n v="1.6525000000000001"/>
    <x v="94"/>
  </r>
  <r>
    <x v="0"/>
    <s v="DET"/>
    <s v="GB"/>
    <n v="49"/>
    <n v="51"/>
    <s v="(8:15) (Shotgun) 16-J.Goff pass short middle to 88-T.Hockenson to GB 34 for 15 yards (31-A.Amos)."/>
    <s v="pass"/>
    <n v="0"/>
    <n v="1"/>
    <n v="0"/>
    <n v="0"/>
    <s v="T.Hockenson"/>
    <n v="8"/>
    <n v="8"/>
    <n v="0"/>
    <n v="1"/>
    <n v="0"/>
    <n v="1.6"/>
    <n v="1.74"/>
    <n v="1.74"/>
    <x v="93"/>
  </r>
  <r>
    <x v="0"/>
    <s v="DET"/>
    <s v="GB"/>
    <n v="34"/>
    <n v="66"/>
    <s v="(7:34) 16-J.Goff pass incomplete deep left to 88-T.Hockenson."/>
    <s v="pass"/>
    <n v="0"/>
    <n v="1"/>
    <n v="0"/>
    <n v="0"/>
    <s v="T.Hockenson"/>
    <n v="34"/>
    <n v="34"/>
    <n v="0"/>
    <n v="1"/>
    <n v="0"/>
    <n v="1.6"/>
    <n v="2.1950000000000003"/>
    <n v="2.1950000000000003"/>
    <x v="93"/>
  </r>
  <r>
    <x v="0"/>
    <s v="DET"/>
    <s v="GB"/>
    <n v="32"/>
    <n v="68"/>
    <s v="(6:42) (Shotgun) 16-J.Goff pass short middle to 14-A.St. Brown to GB 25 for 7 yards (59-D.Campbell) [20-K.King]."/>
    <s v="pass"/>
    <n v="0"/>
    <n v="1"/>
    <n v="0"/>
    <n v="0"/>
    <s v="A.St"/>
    <n v="7"/>
    <n v="7"/>
    <n v="0"/>
    <n v="1"/>
    <n v="0"/>
    <n v="1.6"/>
    <n v="1.7225000000000001"/>
    <n v="1.7225000000000001"/>
    <x v="48"/>
  </r>
  <r>
    <x v="0"/>
    <s v="DET"/>
    <s v="GB"/>
    <n v="25"/>
    <n v="75"/>
    <s v="(5:57) (Shotgun) 16-J.Goff pass incomplete short left to 87-Q.Cephus."/>
    <s v="pass"/>
    <n v="0"/>
    <n v="1"/>
    <n v="0"/>
    <n v="0"/>
    <s v="Q.Cephus"/>
    <n v="4"/>
    <n v="4"/>
    <n v="0"/>
    <n v="1"/>
    <n v="0"/>
    <n v="1.8"/>
    <n v="1.6700000000000002"/>
    <n v="1.7558000000000002"/>
    <x v="96"/>
  </r>
  <r>
    <x v="0"/>
    <s v="GB"/>
    <s v="DET"/>
    <n v="50"/>
    <n v="50"/>
    <s v="(4:22) 12-Aa.Rodgers pass incomplete deep right to 17-D.Adams."/>
    <s v="pass"/>
    <n v="0"/>
    <n v="1"/>
    <n v="0"/>
    <n v="0"/>
    <s v="D.Adams"/>
    <n v="20"/>
    <n v="20"/>
    <n v="0"/>
    <n v="1"/>
    <n v="0"/>
    <n v="1.6"/>
    <n v="1.9500000000000002"/>
    <n v="1.9500000000000002"/>
    <x v="77"/>
  </r>
  <r>
    <x v="0"/>
    <s v="GB"/>
    <s v="DET"/>
    <n v="50"/>
    <n v="50"/>
    <s v="(4:14) (Shotgun) 12-Aa.Rodgers pass short left to 18-R.Cobb pushed ob at DET 47 for 3 yards (34-A.Anzalone)."/>
    <s v="pass"/>
    <n v="0"/>
    <n v="1"/>
    <n v="0"/>
    <n v="0"/>
    <s v="R.Cobb"/>
    <n v="2"/>
    <n v="2"/>
    <n v="0"/>
    <n v="1"/>
    <n v="0"/>
    <n v="1.6"/>
    <n v="1.635"/>
    <n v="1.635"/>
    <x v="173"/>
  </r>
  <r>
    <x v="0"/>
    <s v="GB"/>
    <s v="DET"/>
    <n v="47"/>
    <n v="53"/>
    <s v="(3:58) (No Huddle, Shotgun) 12-Aa.Rodgers pass short right to 18-R.Cobb to DET 38 for 9 yards (27-B.Price)."/>
    <s v="pass"/>
    <n v="0"/>
    <n v="1"/>
    <n v="0"/>
    <n v="0"/>
    <s v="R.Cobb"/>
    <n v="9"/>
    <n v="9"/>
    <n v="0"/>
    <n v="1"/>
    <n v="0"/>
    <n v="1.6"/>
    <n v="1.7575000000000001"/>
    <n v="1.7575000000000001"/>
    <x v="173"/>
  </r>
  <r>
    <x v="0"/>
    <s v="GB"/>
    <s v="DET"/>
    <n v="38"/>
    <n v="62"/>
    <s v="(3:14) 12-Aa.Rodgers pass short left to 17-D.Adams to DET 33 for 5 yards (90-T.Flowers)."/>
    <s v="pass"/>
    <n v="0"/>
    <n v="1"/>
    <n v="0"/>
    <n v="0"/>
    <s v="D.Adams"/>
    <n v="-1"/>
    <n v="-1"/>
    <n v="0"/>
    <n v="1"/>
    <n v="0"/>
    <n v="1.6"/>
    <n v="1.5825"/>
    <n v="1.5825"/>
    <x v="77"/>
  </r>
  <r>
    <x v="0"/>
    <s v="GB"/>
    <s v="DET"/>
    <n v="33"/>
    <n v="67"/>
    <s v="(2:29) (Shotgun) 12-Aa.Rodgers pass deep middle to 17-D.Adams to DET 11 for 22 yards (8-J.Collins)."/>
    <s v="pass"/>
    <n v="0"/>
    <n v="1"/>
    <n v="0"/>
    <n v="0"/>
    <s v="D.Adams"/>
    <n v="16"/>
    <n v="16"/>
    <n v="0"/>
    <n v="1"/>
    <n v="0"/>
    <n v="1.6"/>
    <n v="1.8800000000000001"/>
    <n v="1.8800000000000001"/>
    <x v="77"/>
  </r>
  <r>
    <x v="0"/>
    <s v="GB"/>
    <s v="DET"/>
    <n v="11"/>
    <n v="89"/>
    <s v="(:13) (Shotgun) 12-Aa.Rodgers pass short left to 33-A.Jones for 11 yards, TOUCHDOWN."/>
    <s v="pass"/>
    <n v="0"/>
    <n v="1"/>
    <n v="0"/>
    <n v="0"/>
    <s v="A.Jones"/>
    <n v="1"/>
    <n v="1"/>
    <n v="0"/>
    <n v="1"/>
    <n v="0"/>
    <n v="2.2000000000000002"/>
    <n v="1.6175000000000002"/>
    <n v="2.0019500000000003"/>
    <x v="103"/>
  </r>
  <r>
    <x v="0"/>
    <s v="GB"/>
    <s v="DET"/>
    <n v="20"/>
    <n v="80"/>
    <s v="(15:00) (Shotgun) 12-Aa.Rodgers pass short right to 85-R.Tonyan to DET 9 for 11 yards (27-B.Price)."/>
    <s v="pass"/>
    <n v="0"/>
    <n v="1"/>
    <n v="0"/>
    <n v="0"/>
    <s v="R.Tonyan"/>
    <n v="-2"/>
    <n v="-2"/>
    <n v="0"/>
    <n v="1"/>
    <n v="0"/>
    <n v="1.8"/>
    <n v="1.5650000000000002"/>
    <n v="1.7201000000000004"/>
    <x v="216"/>
  </r>
  <r>
    <x v="0"/>
    <s v="GB"/>
    <s v="DET"/>
    <n v="9"/>
    <n v="91"/>
    <s v="(14:14) (Shotgun) 12-Aa.Rodgers pass short left to 17-D.Adams to DET 9 for no gain (41-A.Parker)."/>
    <s v="pass"/>
    <n v="0"/>
    <n v="1"/>
    <n v="0"/>
    <n v="0"/>
    <s v="D.Adams"/>
    <n v="0"/>
    <n v="0"/>
    <n v="0"/>
    <n v="1"/>
    <n v="0"/>
    <n v="2.5"/>
    <n v="1.6"/>
    <n v="2.194"/>
    <x v="77"/>
  </r>
  <r>
    <x v="0"/>
    <s v="DET"/>
    <s v="GB"/>
    <n v="70"/>
    <n v="30"/>
    <s v="(11:15) (Shotgun) 16-J.Goff pass short right to 88-T.Hockenson to DET 33 for 3 yards (31-A.Amos)."/>
    <s v="pass"/>
    <n v="0"/>
    <n v="1"/>
    <n v="0"/>
    <n v="0"/>
    <s v="T.Hockenson"/>
    <n v="2"/>
    <n v="2"/>
    <n v="0"/>
    <n v="1"/>
    <n v="0"/>
    <n v="1.6"/>
    <n v="1.635"/>
    <n v="1.635"/>
    <x v="93"/>
  </r>
  <r>
    <x v="0"/>
    <s v="DET"/>
    <s v="GB"/>
    <n v="72"/>
    <n v="28"/>
    <s v="(10:29) (Shotgun) 16-J.Goff pass short right to 30-J.Williams to DET 33 for 5 yards (51-K.Barnes)."/>
    <s v="pass"/>
    <n v="0"/>
    <n v="1"/>
    <n v="0"/>
    <n v="0"/>
    <s v="J.Williams"/>
    <n v="2"/>
    <n v="2"/>
    <n v="0"/>
    <n v="1"/>
    <n v="0"/>
    <n v="1.6"/>
    <n v="1.635"/>
    <n v="1.635"/>
    <x v="94"/>
  </r>
  <r>
    <x v="0"/>
    <s v="DET"/>
    <s v="GB"/>
    <n v="67"/>
    <n v="33"/>
    <s v="(9:55) (Shotgun) 16-J.Goff pass short middle to 87-Q.Cephus to DET 40 for 7 yards (59-D.Campbell)."/>
    <s v="pass"/>
    <n v="0"/>
    <n v="1"/>
    <n v="0"/>
    <n v="0"/>
    <s v="Q.Cephus"/>
    <n v="-1"/>
    <n v="-1"/>
    <n v="0"/>
    <n v="1"/>
    <n v="0"/>
    <n v="1.6"/>
    <n v="1.5825"/>
    <n v="1.5825"/>
    <x v="96"/>
  </r>
  <r>
    <x v="0"/>
    <s v="GB"/>
    <s v="DET"/>
    <n v="62"/>
    <n v="38"/>
    <s v="(6:52) 12-Aa.Rodgers pass short right to 28-A.Dillon pushed ob at GB 46 for 8 yards (34-A.Anzalone)."/>
    <s v="pass"/>
    <n v="0"/>
    <n v="1"/>
    <n v="0"/>
    <n v="0"/>
    <s v="A.Dillon"/>
    <n v="8"/>
    <n v="8"/>
    <n v="0"/>
    <n v="1"/>
    <n v="0"/>
    <n v="1.6"/>
    <n v="1.74"/>
    <n v="1.74"/>
    <x v="145"/>
  </r>
  <r>
    <x v="0"/>
    <s v="GB"/>
    <s v="DET"/>
    <n v="54"/>
    <n v="46"/>
    <s v="(6:15) 12-Aa.Rodgers pass short right to 19-E.St. Brown to GB 46 for no gain (27-B.Price)."/>
    <s v="pass"/>
    <n v="0"/>
    <n v="1"/>
    <n v="0"/>
    <n v="0"/>
    <s v="E.St"/>
    <n v="-1"/>
    <n v="-1"/>
    <n v="0"/>
    <n v="1"/>
    <n v="0"/>
    <n v="1.6"/>
    <n v="1.5825"/>
    <n v="1.5825"/>
    <x v="286"/>
  </r>
  <r>
    <x v="0"/>
    <s v="DET"/>
    <s v="GB"/>
    <n v="55"/>
    <n v="45"/>
    <s v="(3:43) (Shotgun) 16-J.Goff pass short right intended for 17-T.Benson INTERCEPTED by 59-D.Campbell [53-J.Garvin] at GB 43. 59-D.Campbell pushed ob at GB 45 for 2 yards (17-T.Benson)."/>
    <s v="pass"/>
    <n v="0"/>
    <n v="1"/>
    <n v="0"/>
    <n v="0"/>
    <s v="T.Benson"/>
    <n v="12"/>
    <n v="12"/>
    <n v="0"/>
    <n v="1"/>
    <n v="0"/>
    <n v="1.6"/>
    <n v="1.81"/>
    <n v="1.81"/>
    <x v="97"/>
  </r>
  <r>
    <x v="0"/>
    <s v="GB"/>
    <s v="DET"/>
    <n v="47"/>
    <n v="53"/>
    <s v="(3:21) 12-Aa.Rodgers pass incomplete deep right to 83-M.Valdes-Scantling."/>
    <s v="pass"/>
    <n v="0"/>
    <n v="1"/>
    <n v="0"/>
    <n v="0"/>
    <s v="M.Valdes-Scantling"/>
    <n v="34"/>
    <n v="34"/>
    <n v="0"/>
    <n v="1"/>
    <n v="0"/>
    <n v="1.6"/>
    <n v="2.1950000000000003"/>
    <n v="2.1950000000000003"/>
    <x v="9"/>
  </r>
  <r>
    <x v="0"/>
    <s v="DET"/>
    <s v="GB"/>
    <n v="55"/>
    <n v="45"/>
    <s v="(2:36) (Shotgun) 16-J.Goff pass short right to 32-D.Swift to GB 39 for 16 yards (23-J.Alexander)."/>
    <s v="pass"/>
    <n v="0"/>
    <n v="1"/>
    <n v="0"/>
    <n v="0"/>
    <s v="D.Swift"/>
    <n v="-5"/>
    <n v="-5"/>
    <n v="0"/>
    <n v="1"/>
    <n v="0"/>
    <n v="1.6"/>
    <n v="1.5125000000000002"/>
    <n v="1.5125000000000002"/>
    <x v="33"/>
  </r>
  <r>
    <x v="0"/>
    <s v="DET"/>
    <s v="GB"/>
    <n v="39"/>
    <n v="61"/>
    <s v="(2:13) (No Huddle, Shotgun) 16-J.Goff pass incomplete short left to 14-A.St. Brown."/>
    <s v="pass"/>
    <n v="0"/>
    <n v="1"/>
    <n v="0"/>
    <n v="0"/>
    <s v="A.St"/>
    <n v="10"/>
    <n v="10"/>
    <n v="0"/>
    <n v="1"/>
    <n v="0"/>
    <n v="1.6"/>
    <n v="1.7750000000000001"/>
    <n v="1.7750000000000001"/>
    <x v="48"/>
  </r>
  <r>
    <x v="0"/>
    <s v="DET"/>
    <s v="GB"/>
    <n v="39"/>
    <n v="61"/>
    <s v="(2:08) (Shotgun) 16-J.Goff pass short middle to 32-D.Swift to GB 32 for 7 yards (26-D.Savage). GB-39-C.Sullivan was injured during the play."/>
    <s v="pass"/>
    <n v="0"/>
    <n v="1"/>
    <n v="0"/>
    <n v="0"/>
    <s v="D.Swift"/>
    <n v="-5"/>
    <n v="-5"/>
    <n v="0"/>
    <n v="1"/>
    <n v="0"/>
    <n v="1.6"/>
    <n v="1.5125000000000002"/>
    <n v="1.5125000000000002"/>
    <x v="33"/>
  </r>
  <r>
    <x v="0"/>
    <s v="DET"/>
    <s v="GB"/>
    <n v="32"/>
    <n v="68"/>
    <s v="(2:00) (Shotgun) 16-J.Goff pass incomplete short middle to 32-D.Swift."/>
    <s v="pass"/>
    <n v="0"/>
    <n v="1"/>
    <n v="0"/>
    <n v="0"/>
    <s v="D.Swift"/>
    <n v="6"/>
    <n v="6"/>
    <n v="0"/>
    <n v="1"/>
    <n v="0"/>
    <n v="1.6"/>
    <n v="1.7050000000000001"/>
    <n v="1.7050000000000001"/>
    <x v="33"/>
  </r>
  <r>
    <x v="0"/>
    <s v="DET"/>
    <s v="GB"/>
    <n v="32"/>
    <n v="68"/>
    <s v="(1:55) (Shotgun) 16-J.Goff pass incomplete deep left to 17-T.Benson (21-E.Stokes)."/>
    <s v="pass"/>
    <n v="0"/>
    <n v="1"/>
    <n v="0"/>
    <n v="0"/>
    <s v="T.Benson"/>
    <n v="32"/>
    <n v="32"/>
    <n v="0"/>
    <n v="1"/>
    <n v="0"/>
    <n v="1.6"/>
    <n v="2.16"/>
    <n v="2.16"/>
    <x v="97"/>
  </r>
  <r>
    <x v="0"/>
    <s v="CLE"/>
    <s v="HOU"/>
    <n v="63"/>
    <n v="37"/>
    <s v="(14:30) (Shotgun) 6-B.Mayfield pass short right to 80-J.Landry to CLE 46 for 9 yards (37-T.Thomas; 23-E.Murray)."/>
    <s v="pass"/>
    <n v="0"/>
    <n v="1"/>
    <n v="0"/>
    <n v="0"/>
    <s v="J.Landry"/>
    <n v="-2"/>
    <n v="-2"/>
    <n v="0"/>
    <n v="1"/>
    <n v="0"/>
    <n v="1.6"/>
    <n v="1.5650000000000002"/>
    <n v="1.5650000000000002"/>
    <x v="137"/>
  </r>
  <r>
    <x v="0"/>
    <s v="CLE"/>
    <s v="HOU"/>
    <n v="54"/>
    <n v="46"/>
    <s v="(13:52) 6-B.Mayfield pass short left to 24-N.Chubb to CLE 49 for 3 yards (94-C.Omenihu)."/>
    <s v="pass"/>
    <n v="0"/>
    <n v="1"/>
    <n v="0"/>
    <n v="0"/>
    <s v="N.Chubb"/>
    <n v="-5"/>
    <n v="-5"/>
    <n v="0"/>
    <n v="1"/>
    <n v="0"/>
    <n v="1.6"/>
    <n v="1.5125000000000002"/>
    <n v="1.5125000000000002"/>
    <x v="206"/>
  </r>
  <r>
    <x v="0"/>
    <s v="CLE"/>
    <s v="HOU"/>
    <n v="35"/>
    <n v="65"/>
    <s v="(11:58) (Shotgun) 6-B.Mayfield pass deep left to 88-H.Bryant to HOU 6 for 29 yards (26-V.Hargreaves)."/>
    <s v="pass"/>
    <n v="0"/>
    <n v="1"/>
    <n v="0"/>
    <n v="0"/>
    <s v="H.Bryant"/>
    <n v="29"/>
    <n v="29"/>
    <n v="0"/>
    <n v="1"/>
    <n v="0"/>
    <n v="1.6"/>
    <n v="2.1074999999999999"/>
    <n v="2.1074999999999999"/>
    <x v="174"/>
  </r>
  <r>
    <x v="0"/>
    <s v="CLE"/>
    <s v="HOU"/>
    <n v="6"/>
    <n v="94"/>
    <s v="(11:16) (Shotgun) 6-B.Mayfield pass short right to 81-A.Hooper to HOU 2 for 4 yards (23-E.Murray)."/>
    <s v="pass"/>
    <n v="0"/>
    <n v="1"/>
    <n v="0"/>
    <n v="0"/>
    <s v="A.Hooper"/>
    <n v="4"/>
    <n v="4"/>
    <n v="0"/>
    <n v="1"/>
    <n v="0"/>
    <n v="2.8"/>
    <n v="1.6700000000000002"/>
    <n v="2.4157999999999999"/>
    <x v="175"/>
  </r>
  <r>
    <x v="0"/>
    <s v="HOU"/>
    <s v="CLE"/>
    <n v="1"/>
    <n v="99"/>
    <s v="(12:15) 2-M.Ingram up the middle to CLE 2 for -1 yards (33-R.Harrison)."/>
    <s v="run"/>
    <n v="1"/>
    <n v="0"/>
    <n v="0"/>
    <n v="0"/>
    <s v="M.Ingram"/>
    <s v="NA"/>
    <n v="0"/>
    <n v="1"/>
    <n v="0"/>
    <n v="3.3"/>
    <n v="0"/>
    <n v="0"/>
    <n v="3.3"/>
    <x v="230"/>
  </r>
  <r>
    <x v="0"/>
    <s v="HOU"/>
    <s v="CLE"/>
    <n v="51"/>
    <n v="49"/>
    <s v="(7:49) (Shotgun) 5-Ty.Taylor pass short left to 13-B.Cooks pushed ob at CLE 39 for 12 yards (21-D.Ward)."/>
    <s v="pass"/>
    <n v="0"/>
    <n v="1"/>
    <n v="0"/>
    <n v="0"/>
    <s v="B.Cooks"/>
    <n v="12"/>
    <n v="12"/>
    <n v="0"/>
    <n v="1"/>
    <n v="0"/>
    <n v="1.6"/>
    <n v="1.81"/>
    <n v="1.81"/>
    <x v="55"/>
  </r>
  <r>
    <x v="0"/>
    <s v="HOU"/>
    <s v="CLE"/>
    <n v="41"/>
    <n v="59"/>
    <s v="(6:35) (Shotgun) 5-Ty.Taylor pass short left to 18-C.Conley to CLE 28 for 13 yards (43-J.Johnson)."/>
    <s v="pass"/>
    <n v="0"/>
    <n v="1"/>
    <n v="0"/>
    <n v="0"/>
    <s v="C.Conley"/>
    <n v="6"/>
    <n v="6"/>
    <n v="0"/>
    <n v="1"/>
    <n v="0"/>
    <n v="1.6"/>
    <n v="1.7050000000000001"/>
    <n v="1.7050000000000001"/>
    <x v="226"/>
  </r>
  <r>
    <x v="0"/>
    <s v="HOU"/>
    <s v="CLE"/>
    <n v="28"/>
    <n v="72"/>
    <s v="(6:01) (Shotgun) 5-Ty.Taylor pass short right to 13-B.Cooks to CLE 22 for 6 yards (56-M.Smith)."/>
    <s v="pass"/>
    <n v="0"/>
    <n v="1"/>
    <n v="0"/>
    <n v="0"/>
    <s v="B.Cooks"/>
    <n v="5"/>
    <n v="5"/>
    <n v="0"/>
    <n v="1"/>
    <n v="0"/>
    <n v="1.6"/>
    <n v="1.6875"/>
    <n v="1.6875"/>
    <x v="55"/>
  </r>
  <r>
    <x v="0"/>
    <s v="HOU"/>
    <s v="CLE"/>
    <n v="22"/>
    <n v="78"/>
    <s v="(5:27) 5-Ty.Taylor pass short right to 30-P.Lindsay for 22 yards, TOUCHDOWN."/>
    <s v="pass"/>
    <n v="0"/>
    <n v="1"/>
    <n v="0"/>
    <n v="0"/>
    <s v="P.Lindsay"/>
    <n v="-4"/>
    <n v="-4"/>
    <n v="0"/>
    <n v="1"/>
    <n v="0"/>
    <n v="1.8"/>
    <n v="1.53"/>
    <n v="1.7082000000000002"/>
    <x v="225"/>
  </r>
  <r>
    <x v="0"/>
    <s v="CLE"/>
    <s v="HOU"/>
    <n v="74"/>
    <n v="26"/>
    <s v="(4:55) (No Huddle) 6-B.Mayfield pass short left to 85-D.Njoku to CLE 37 for 11 yards (51-K.Grugier-Hill)."/>
    <s v="pass"/>
    <n v="0"/>
    <n v="1"/>
    <n v="0"/>
    <n v="0"/>
    <s v="D.Njoku"/>
    <n v="-3"/>
    <n v="-3"/>
    <n v="0"/>
    <n v="1"/>
    <n v="0"/>
    <n v="1.6"/>
    <n v="1.5475000000000001"/>
    <n v="1.5475000000000001"/>
    <x v="136"/>
  </r>
  <r>
    <x v="0"/>
    <s v="CLE"/>
    <s v="HOU"/>
    <n v="55"/>
    <n v="45"/>
    <s v="(2:55) 6-B.Mayfield pass short left to 81-A.Hooper pushed ob at HOU 42 for 13 yards (1-L.Johnson)."/>
    <s v="pass"/>
    <n v="0"/>
    <n v="1"/>
    <n v="0"/>
    <n v="0"/>
    <s v="A.Hooper"/>
    <n v="0"/>
    <n v="0"/>
    <n v="0"/>
    <n v="1"/>
    <n v="0"/>
    <n v="1.6"/>
    <n v="1.6"/>
    <n v="1.6"/>
    <x v="175"/>
  </r>
  <r>
    <x v="0"/>
    <s v="CLE"/>
    <s v="HOU"/>
    <n v="42"/>
    <n v="58"/>
    <s v="(2:20) (Shotgun) 6-B.Mayfield pass short middle to 11-D.Peoples-Jones to HOU 27 for 15 yards (20-Ju.Reid). FUMBLES (20-Ju.Reid), RECOVERED by HOU-58-C.Kirksey at HOU 28. 58-C.Kirksey to HOU 27 for -1 yards (24-N.Chubb)."/>
    <s v="pass"/>
    <n v="0"/>
    <n v="1"/>
    <n v="0"/>
    <n v="0"/>
    <s v="D.Peoples-Jones"/>
    <n v="15"/>
    <n v="15"/>
    <n v="0"/>
    <n v="1"/>
    <n v="0"/>
    <n v="1.6"/>
    <n v="1.8625"/>
    <n v="1.8625"/>
    <x v="138"/>
  </r>
  <r>
    <x v="0"/>
    <s v="HOU"/>
    <s v="CLE"/>
    <n v="59"/>
    <n v="41"/>
    <s v="(15:00) (Shotgun) 5-Ty.Taylor pass short left to 13-B.Cooks to HOU 38 for -3 yards (56-M.Smith)."/>
    <s v="pass"/>
    <n v="0"/>
    <n v="1"/>
    <n v="0"/>
    <n v="0"/>
    <s v="B.Cooks"/>
    <n v="-5"/>
    <n v="-5"/>
    <n v="0"/>
    <n v="1"/>
    <n v="0"/>
    <n v="1.6"/>
    <n v="1.5125000000000002"/>
    <n v="1.5125000000000002"/>
    <x v="55"/>
  </r>
  <r>
    <x v="0"/>
    <s v="HOU"/>
    <s v="CLE"/>
    <n v="62"/>
    <n v="38"/>
    <s v="(14:18) (Shotgun) 5-Ty.Taylor pass short middle to 13-B.Cooks to CLE 49 for 13 yards (56-M.Smith; 43-J.Johnson). Penalty on CLE-55-T.McKinley, Defensive Offside, declined."/>
    <s v="pass"/>
    <n v="0"/>
    <n v="1"/>
    <n v="0"/>
    <n v="0"/>
    <s v="B.Cooks"/>
    <n v="4"/>
    <n v="4"/>
    <n v="0"/>
    <n v="1"/>
    <n v="0"/>
    <n v="1.6"/>
    <n v="1.6700000000000002"/>
    <n v="1.6700000000000002"/>
    <x v="55"/>
  </r>
  <r>
    <x v="0"/>
    <s v="CLE"/>
    <s v="HOU"/>
    <n v="68"/>
    <n v="32"/>
    <s v="(11:53) (Shotgun) 6-B.Mayfield pass short left to 81-A.Hooper to CLE 45 for 13 yards (58-C.Kirksey)."/>
    <s v="pass"/>
    <n v="0"/>
    <n v="1"/>
    <n v="0"/>
    <n v="0"/>
    <s v="A.Hooper"/>
    <n v="10"/>
    <n v="10"/>
    <n v="0"/>
    <n v="1"/>
    <n v="0"/>
    <n v="1.6"/>
    <n v="1.7750000000000001"/>
    <n v="1.7750000000000001"/>
    <x v="175"/>
  </r>
  <r>
    <x v="0"/>
    <s v="CLE"/>
    <s v="HOU"/>
    <n v="45"/>
    <n v="55"/>
    <s v="(9:57) (Shotgun) 6-B.Mayfield pass incomplete deep left to 85-D.Njoku."/>
    <s v="pass"/>
    <n v="0"/>
    <n v="1"/>
    <n v="0"/>
    <n v="0"/>
    <s v="D.Njoku"/>
    <n v="25"/>
    <n v="25"/>
    <n v="0"/>
    <n v="1"/>
    <n v="0"/>
    <n v="1.6"/>
    <n v="2.0375000000000001"/>
    <n v="2.0375000000000001"/>
    <x v="136"/>
  </r>
  <r>
    <x v="0"/>
    <s v="CLE"/>
    <s v="HOU"/>
    <n v="45"/>
    <n v="55"/>
    <s v="(9:54) (Shotgun) 6-B.Mayfield pass deep middle intended for 10-A.Schwartz INTERCEPTED by 20-Ju.Reid at HOU 29. 20-Ju.Reid to CLE 47 for 24 yards (78-J.Conklin). CLE-6-B.Mayfield was injured during the play. His return is Probable."/>
    <s v="pass"/>
    <n v="0"/>
    <n v="1"/>
    <n v="0"/>
    <n v="0"/>
    <s v="A.Schwartz"/>
    <n v="16"/>
    <n v="16"/>
    <n v="0"/>
    <n v="1"/>
    <n v="0"/>
    <n v="1.6"/>
    <n v="1.8800000000000001"/>
    <n v="1.8800000000000001"/>
    <x v="71"/>
  </r>
  <r>
    <x v="0"/>
    <s v="HOU"/>
    <s v="CLE"/>
    <n v="47"/>
    <n v="53"/>
    <s v="(9:07) (Shotgun) 5-Ty.Taylor pass short right to 89-D.Amendola to CLE 38 for 9 yards (21-D.Ward)."/>
    <s v="pass"/>
    <n v="0"/>
    <n v="1"/>
    <n v="0"/>
    <n v="0"/>
    <s v="D.Amendola"/>
    <n v="4"/>
    <n v="4"/>
    <n v="0"/>
    <n v="1"/>
    <n v="0"/>
    <n v="1.6"/>
    <n v="1.6700000000000002"/>
    <n v="1.6700000000000002"/>
    <x v="224"/>
  </r>
  <r>
    <x v="0"/>
    <s v="HOU"/>
    <s v="CLE"/>
    <n v="38"/>
    <n v="62"/>
    <s v="(8:32) (Shotgun) 5-Ty.Taylor pass short right to 13-B.Cooks ran ob at CLE 16 for 22 yards (33-R.Harrison)."/>
    <s v="pass"/>
    <n v="0"/>
    <n v="1"/>
    <n v="0"/>
    <n v="0"/>
    <s v="B.Cooks"/>
    <n v="15"/>
    <n v="15"/>
    <n v="0"/>
    <n v="1"/>
    <n v="0"/>
    <n v="1.6"/>
    <n v="1.8625"/>
    <n v="1.8625"/>
    <x v="55"/>
  </r>
  <r>
    <x v="1"/>
    <s v="HOU"/>
    <s v="JAX"/>
    <n v="2"/>
    <n v="98"/>
    <s v="(7:16) (Shotgun) 2-M.Ingram right guard to JAX 1 for 1 yard (42-A.Wingard, 45-K.Chaisson)."/>
    <s v="run"/>
    <n v="1"/>
    <n v="0"/>
    <n v="0"/>
    <n v="0"/>
    <s v="M.Ingram"/>
    <s v="NA"/>
    <n v="0"/>
    <n v="1"/>
    <n v="0"/>
    <n v="2.5"/>
    <n v="0"/>
    <n v="0"/>
    <n v="2.5"/>
    <x v="230"/>
  </r>
  <r>
    <x v="0"/>
    <s v="CLE"/>
    <s v="HOU"/>
    <n v="47"/>
    <n v="53"/>
    <s v="(5:45) 6-B.Mayfield pass short left to 88-H.Bryant to HOU 39 for 8 yards (23-E.Murray)."/>
    <s v="pass"/>
    <n v="0"/>
    <n v="1"/>
    <n v="0"/>
    <n v="0"/>
    <s v="H.Bryant"/>
    <n v="0"/>
    <n v="0"/>
    <n v="0"/>
    <n v="1"/>
    <n v="0"/>
    <n v="1.6"/>
    <n v="1.6"/>
    <n v="1.6"/>
    <x v="174"/>
  </r>
  <r>
    <x v="0"/>
    <s v="CLE"/>
    <s v="HOU"/>
    <n v="12"/>
    <n v="88"/>
    <s v="(2:00) (Shotgun) 6-B.Mayfield pass short right to 85-D.Njoku to HOU 5 for 7 yards (41-Z.Cunningham; 39-T.Mitchell)."/>
    <s v="pass"/>
    <n v="0"/>
    <n v="1"/>
    <n v="0"/>
    <n v="0"/>
    <s v="D.Njoku"/>
    <n v="7"/>
    <n v="7"/>
    <n v="0"/>
    <n v="1"/>
    <n v="0"/>
    <n v="2.2000000000000002"/>
    <n v="1.7225000000000001"/>
    <n v="2.0376500000000002"/>
    <x v="136"/>
  </r>
  <r>
    <x v="0"/>
    <s v="HOU"/>
    <s v="CLE"/>
    <n v="71"/>
    <n v="29"/>
    <s v="(13:55) (Shotgun) 10-D.Mills pass incomplete short middle to 13-B.Cooks."/>
    <s v="pass"/>
    <n v="0"/>
    <n v="1"/>
    <n v="0"/>
    <n v="0"/>
    <s v="B.Cooks"/>
    <n v="5"/>
    <n v="5"/>
    <n v="0"/>
    <n v="1"/>
    <n v="0"/>
    <n v="1.6"/>
    <n v="1.6875"/>
    <n v="1.6875"/>
    <x v="55"/>
  </r>
  <r>
    <x v="0"/>
    <s v="CLE"/>
    <s v="HOU"/>
    <n v="71"/>
    <n v="29"/>
    <s v="(12:30) (Shotgun) 6-B.Mayfield pass short middle to 82-R.Higgins to CLE 42 for 13 yards (26-V.Hargreaves)."/>
    <s v="pass"/>
    <n v="0"/>
    <n v="1"/>
    <n v="0"/>
    <n v="0"/>
    <s v="R.Higgins"/>
    <n v="13"/>
    <n v="13"/>
    <n v="0"/>
    <n v="1"/>
    <n v="0"/>
    <n v="1.6"/>
    <n v="1.8275000000000001"/>
    <n v="1.8275000000000001"/>
    <x v="105"/>
  </r>
  <r>
    <x v="0"/>
    <s v="CLE"/>
    <s v="HOU"/>
    <n v="58"/>
    <n v="42"/>
    <s v="(11:48) 6-B.Mayfield pass short right to 88-H.Bryant to CLE 48 for 6 yards (39-T.Mitchell)."/>
    <s v="pass"/>
    <n v="0"/>
    <n v="1"/>
    <n v="0"/>
    <n v="0"/>
    <s v="H.Bryant"/>
    <n v="3"/>
    <n v="3"/>
    <n v="0"/>
    <n v="1"/>
    <n v="0"/>
    <n v="1.6"/>
    <n v="1.6525000000000001"/>
    <n v="1.6525000000000001"/>
    <x v="174"/>
  </r>
  <r>
    <x v="0"/>
    <s v="CLE"/>
    <s v="HOU"/>
    <n v="37"/>
    <n v="63"/>
    <s v="(10:39) 6-B.Mayfield pass short right to 81-A.Hooper to HOU 32 for 5 yards (41-Z.Cunningham; 51-K.Grugier-Hill)."/>
    <s v="pass"/>
    <n v="0"/>
    <n v="1"/>
    <n v="0"/>
    <n v="0"/>
    <s v="A.Hooper"/>
    <n v="-2"/>
    <n v="-2"/>
    <n v="0"/>
    <n v="1"/>
    <n v="0"/>
    <n v="1.6"/>
    <n v="1.5650000000000002"/>
    <n v="1.5650000000000002"/>
    <x v="175"/>
  </r>
  <r>
    <x v="0"/>
    <s v="CLE"/>
    <s v="HOU"/>
    <n v="33"/>
    <n v="67"/>
    <s v="(7:59) (Shotgun) 6-B.Mayfield pass short left to 25-D.Felton for 33 yards, TOUCHDOWN."/>
    <s v="pass"/>
    <n v="0"/>
    <n v="1"/>
    <n v="0"/>
    <n v="0"/>
    <s v="D.Felton"/>
    <n v="-3"/>
    <n v="-3"/>
    <n v="0"/>
    <n v="1"/>
    <n v="0"/>
    <n v="1.6"/>
    <n v="1.5475000000000001"/>
    <n v="1.5475000000000001"/>
    <x v="287"/>
  </r>
  <r>
    <x v="0"/>
    <s v="HOU"/>
    <s v="CLE"/>
    <n v="62"/>
    <n v="38"/>
    <s v="(3:22) 10-D.Mills pass incomplete deep middle to 13-B.Cooks."/>
    <s v="pass"/>
    <n v="0"/>
    <n v="1"/>
    <n v="0"/>
    <n v="0"/>
    <s v="B.Cooks"/>
    <n v="56"/>
    <n v="56"/>
    <n v="0"/>
    <n v="1"/>
    <n v="0"/>
    <n v="1.6"/>
    <n v="2.58"/>
    <n v="2.58"/>
    <x v="55"/>
  </r>
  <r>
    <x v="0"/>
    <s v="HOU"/>
    <s v="CLE"/>
    <n v="59"/>
    <n v="41"/>
    <s v="(2:30) (Shotgun) 10-D.Mills pass short left to 88-J.Akins to CLE 42 for 17 yards (33-R.Harrison). PENALTY on HOU-88-J.Akins, Taunting, 15 yards, enforced at CLE 42."/>
    <s v="pass"/>
    <n v="0"/>
    <n v="1"/>
    <n v="0"/>
    <n v="0"/>
    <s v="J.Akins"/>
    <n v="10"/>
    <n v="10"/>
    <n v="0"/>
    <n v="1"/>
    <n v="0"/>
    <n v="1.6"/>
    <n v="1.7750000000000001"/>
    <n v="1.7750000000000001"/>
    <x v="231"/>
  </r>
  <r>
    <x v="0"/>
    <s v="HOU"/>
    <s v="CLE"/>
    <n v="57"/>
    <n v="43"/>
    <s v="(1:57) (Shotgun) 10-D.Mills pass incomplete short middle to 88-J.Akins."/>
    <s v="pass"/>
    <n v="0"/>
    <n v="1"/>
    <n v="0"/>
    <n v="0"/>
    <s v="J.Akins"/>
    <n v="14"/>
    <n v="14"/>
    <n v="0"/>
    <n v="1"/>
    <n v="0"/>
    <n v="1.6"/>
    <n v="1.845"/>
    <n v="1.845"/>
    <x v="231"/>
  </r>
  <r>
    <x v="0"/>
    <s v="HOU"/>
    <s v="CLE"/>
    <n v="60"/>
    <n v="40"/>
    <s v="(1:22) (Shotgun) 10-D.Mills pass short right to 31-D.Johnson to CLE 46 for 14 yards (43-J.Johnson; 22-G.Delpit). CLE-56-M.Smith was injured during the play. His return is Questionable."/>
    <s v="pass"/>
    <n v="0"/>
    <n v="1"/>
    <n v="0"/>
    <n v="0"/>
    <s v="D.Johnson"/>
    <n v="-1"/>
    <n v="-1"/>
    <n v="0"/>
    <n v="1"/>
    <n v="0"/>
    <n v="1.6"/>
    <n v="1.5825"/>
    <n v="1.5825"/>
    <x v="54"/>
  </r>
  <r>
    <x v="0"/>
    <s v="HOU"/>
    <s v="CLE"/>
    <n v="13"/>
    <n v="87"/>
    <s v="(14:16) (Shotgun) 10-D.Mills pass short left to 13-B.Cooks to CLE 6 for 7 yards (28-J.Owusu-Koramoah)."/>
    <s v="pass"/>
    <n v="0"/>
    <n v="1"/>
    <n v="0"/>
    <n v="0"/>
    <s v="B.Cooks"/>
    <n v="7"/>
    <n v="7"/>
    <n v="0"/>
    <n v="1"/>
    <n v="0"/>
    <n v="2.2000000000000002"/>
    <n v="1.7225000000000001"/>
    <n v="2.0376500000000002"/>
    <x v="55"/>
  </r>
  <r>
    <x v="0"/>
    <s v="HOU"/>
    <s v="CLE"/>
    <n v="2"/>
    <n v="98"/>
    <s v="(11:34) 10-D.Mills pass short right to 13-B.Cooks for 2 yards, TOUCHDOWN."/>
    <s v="pass"/>
    <n v="0"/>
    <n v="1"/>
    <n v="0"/>
    <n v="0"/>
    <s v="B.Cooks"/>
    <n v="1"/>
    <n v="1"/>
    <n v="0"/>
    <n v="1"/>
    <n v="0"/>
    <n v="3.7"/>
    <n v="1.6175000000000002"/>
    <n v="3.7"/>
    <x v="55"/>
  </r>
  <r>
    <x v="0"/>
    <s v="CLE"/>
    <s v="HOU"/>
    <n v="70"/>
    <n v="30"/>
    <s v="(9:34) (Shotgun) 6-B.Mayfield pass short right to 25-D.Felton ran ob at CLE 48 for 18 yards (94-C.Omenihu)."/>
    <s v="pass"/>
    <n v="0"/>
    <n v="1"/>
    <n v="0"/>
    <n v="0"/>
    <s v="D.Felton"/>
    <n v="0"/>
    <n v="0"/>
    <n v="0"/>
    <n v="1"/>
    <n v="0"/>
    <n v="1.6"/>
    <n v="1.6"/>
    <n v="1.6"/>
    <x v="287"/>
  </r>
  <r>
    <x v="0"/>
    <s v="CLE"/>
    <s v="HOU"/>
    <n v="57"/>
    <n v="43"/>
    <s v="(3:46) (Shotgun) 6-B.Mayfield pass short right to 27-K.Hunt to CLE 45 for 2 yards (41-Z.Cunningham)."/>
    <s v="pass"/>
    <n v="0"/>
    <n v="1"/>
    <n v="0"/>
    <n v="0"/>
    <s v="K.Hunt"/>
    <n v="2"/>
    <n v="2"/>
    <n v="0"/>
    <n v="1"/>
    <n v="0"/>
    <n v="1.6"/>
    <n v="1.635"/>
    <n v="1.635"/>
    <x v="70"/>
  </r>
  <r>
    <x v="0"/>
    <s v="HOU"/>
    <s v="CLE"/>
    <n v="56"/>
    <n v="44"/>
    <s v="(2:54) (No Huddle, Shotgun) 10-D.Mills pass incomplete short right to 18-C.Conley."/>
    <s v="pass"/>
    <n v="0"/>
    <n v="1"/>
    <n v="0"/>
    <n v="0"/>
    <s v="C.Conley"/>
    <n v="6"/>
    <n v="6"/>
    <n v="0"/>
    <n v="1"/>
    <n v="0"/>
    <n v="1.6"/>
    <n v="1.7050000000000001"/>
    <n v="1.7050000000000001"/>
    <x v="226"/>
  </r>
  <r>
    <x v="0"/>
    <s v="HOU"/>
    <s v="CLE"/>
    <n v="56"/>
    <n v="44"/>
    <s v="(2:47) (Shotgun) 10-D.Mills pass deep right to 19-A.Roberts ran ob at CLE 21 for 35 yards (43-J.Johnson)."/>
    <s v="pass"/>
    <n v="0"/>
    <n v="1"/>
    <n v="0"/>
    <n v="0"/>
    <s v="A.Roberts"/>
    <n v="19"/>
    <n v="19"/>
    <n v="0"/>
    <n v="1"/>
    <n v="0"/>
    <n v="1.6"/>
    <n v="1.9325000000000001"/>
    <n v="1.9325000000000001"/>
    <x v="25"/>
  </r>
  <r>
    <x v="0"/>
    <s v="HOU"/>
    <s v="CLE"/>
    <n v="23"/>
    <n v="77"/>
    <s v="(2:08) (Shotgun) 10-D.Mills pass incomplete short left to 13-B.Cooks [90-J.Clowney]."/>
    <s v="pass"/>
    <n v="0"/>
    <n v="1"/>
    <n v="0"/>
    <n v="0"/>
    <s v="B.Cooks"/>
    <n v="8"/>
    <n v="8"/>
    <n v="0"/>
    <n v="1"/>
    <n v="0"/>
    <n v="1.8"/>
    <n v="1.74"/>
    <n v="1.7796000000000003"/>
    <x v="55"/>
  </r>
  <r>
    <x v="0"/>
    <s v="BAL"/>
    <s v="KC"/>
    <n v="73"/>
    <n v="27"/>
    <s v="(14:25) (Shotgun) 8-L.Jackson pass incomplete deep middle to 5-M.Brown."/>
    <s v="pass"/>
    <n v="0"/>
    <n v="1"/>
    <n v="0"/>
    <n v="0"/>
    <s v="M.Brown"/>
    <n v="45"/>
    <n v="45"/>
    <n v="0"/>
    <n v="1"/>
    <n v="0"/>
    <n v="1.6"/>
    <n v="2.3875000000000002"/>
    <n v="2.3875000000000002"/>
    <x v="68"/>
  </r>
  <r>
    <x v="0"/>
    <s v="BAL"/>
    <s v="KC"/>
    <n v="73"/>
    <n v="27"/>
    <s v="(14:19) (Shotgun) 8-L.Jackson pass short right intended for 14-S.Watkins INTERCEPTED by 32-T.Mathieu at BAL 34. 32-T.Mathieu for 34 yards, TOUCHDOWN."/>
    <s v="pass"/>
    <n v="0"/>
    <n v="1"/>
    <n v="0"/>
    <n v="0"/>
    <s v="S.Watkins"/>
    <n v="7"/>
    <n v="7"/>
    <n v="0"/>
    <n v="1"/>
    <n v="0"/>
    <n v="1.6"/>
    <n v="1.7225000000000001"/>
    <n v="1.7225000000000001"/>
    <x v="131"/>
  </r>
  <r>
    <x v="0"/>
    <s v="BAL"/>
    <s v="KC"/>
    <n v="64"/>
    <n v="36"/>
    <s v="(12:51) (Shotgun) 8-L.Jackson pass short left to 5-M.Brown to BAL 47 for 11 yards (38-L.Sneed)."/>
    <s v="pass"/>
    <n v="0"/>
    <n v="1"/>
    <n v="0"/>
    <n v="0"/>
    <s v="M.Brown"/>
    <n v="8"/>
    <n v="8"/>
    <n v="0"/>
    <n v="1"/>
    <n v="0"/>
    <n v="1.6"/>
    <n v="1.74"/>
    <n v="1.74"/>
    <x v="68"/>
  </r>
  <r>
    <x v="0"/>
    <s v="KC"/>
    <s v="BAL"/>
    <n v="70"/>
    <n v="30"/>
    <s v="(8:51) (Shotgun) 15-P.Mahomes pass short middle to 17-M.Hardman ran ob at KC 49 for 19 yards (44-M.Humphrey)."/>
    <s v="pass"/>
    <n v="0"/>
    <n v="1"/>
    <n v="0"/>
    <n v="0"/>
    <s v="M.Hardman"/>
    <n v="9"/>
    <n v="9"/>
    <n v="0"/>
    <n v="1"/>
    <n v="0"/>
    <n v="1.6"/>
    <n v="1.7575000000000001"/>
    <n v="1.7575000000000001"/>
    <x v="106"/>
  </r>
  <r>
    <x v="0"/>
    <s v="KC"/>
    <s v="BAL"/>
    <n v="43"/>
    <n v="57"/>
    <s v="(6:54) (Shotgun) 15-P.Mahomes pass short left to 87-T.Kelce to BAL 33 for 10 yards (6-P.Queen)."/>
    <s v="pass"/>
    <n v="0"/>
    <n v="1"/>
    <n v="0"/>
    <n v="0"/>
    <s v="T.Kelce"/>
    <n v="0"/>
    <n v="0"/>
    <n v="0"/>
    <n v="1"/>
    <n v="0"/>
    <n v="1.6"/>
    <n v="1.6"/>
    <n v="1.6"/>
    <x v="56"/>
  </r>
  <r>
    <x v="0"/>
    <s v="KC"/>
    <s v="BAL"/>
    <n v="33"/>
    <n v="67"/>
    <s v="(6:12) 15-P.Mahomes pass deep middle to 11-D.Robinson for 33 yards, TOUCHDOWN."/>
    <s v="pass"/>
    <n v="0"/>
    <n v="1"/>
    <n v="0"/>
    <n v="0"/>
    <s v="D.Robinson"/>
    <n v="33"/>
    <n v="33"/>
    <n v="0"/>
    <n v="1"/>
    <n v="0"/>
    <n v="1.6"/>
    <n v="2.1775000000000002"/>
    <n v="2.1775000000000002"/>
    <x v="204"/>
  </r>
  <r>
    <x v="0"/>
    <s v="BAL"/>
    <s v="KC"/>
    <n v="24"/>
    <n v="76"/>
    <s v="(2:13) (Shotgun) 8-L.Jackson pass incomplete deep right to 14-S.Watkins."/>
    <s v="pass"/>
    <n v="0"/>
    <n v="1"/>
    <n v="0"/>
    <n v="0"/>
    <s v="S.Watkins"/>
    <n v="24"/>
    <n v="24"/>
    <n v="0"/>
    <n v="1"/>
    <n v="0"/>
    <n v="1.8"/>
    <n v="2.02"/>
    <n v="1.8748000000000002"/>
    <x v="131"/>
  </r>
  <r>
    <x v="0"/>
    <s v="BAL"/>
    <s v="KC"/>
    <n v="24"/>
    <n v="76"/>
    <s v="(2:08) (Shotgun) 8-L.Jackson pass short right to 5-M.Brown to KC 28 for -4 yards (53-A.Hitchens)."/>
    <s v="pass"/>
    <n v="0"/>
    <n v="1"/>
    <n v="0"/>
    <n v="0"/>
    <s v="M.Brown"/>
    <n v="-5"/>
    <n v="-5"/>
    <n v="0"/>
    <n v="1"/>
    <n v="0"/>
    <n v="1.8"/>
    <n v="1.5125000000000002"/>
    <n v="1.7022500000000003"/>
    <x v="68"/>
  </r>
  <r>
    <x v="0"/>
    <s v="BAL"/>
    <s v="KC"/>
    <n v="28"/>
    <n v="72"/>
    <s v="(1:24) (Shotgun) 8-L.Jackson pass deep middle intended for 5-M.Brown INTERCEPTED by 32-T.Mathieu at KC -2. 32-T.Mathieu to KC 14 for 16 yards (89-M.Andrews)."/>
    <s v="pass"/>
    <n v="0"/>
    <n v="1"/>
    <n v="0"/>
    <n v="0"/>
    <s v="M.Brown"/>
    <n v="28"/>
    <n v="28"/>
    <n v="0"/>
    <n v="1"/>
    <n v="0"/>
    <n v="1.6"/>
    <n v="2.09"/>
    <n v="2.09"/>
    <x v="68"/>
  </r>
  <r>
    <x v="0"/>
    <s v="BAL"/>
    <s v="KC"/>
    <n v="67"/>
    <n v="33"/>
    <s v="(13:36) (Shotgun) 8-L.Jackson pass short middle to 89-M.Andrews to BAL 40 for 7 yards (32-T.Mathieu)."/>
    <s v="pass"/>
    <n v="0"/>
    <n v="1"/>
    <n v="0"/>
    <n v="0"/>
    <s v="M.Andrews"/>
    <n v="2"/>
    <n v="2"/>
    <n v="0"/>
    <n v="1"/>
    <n v="0"/>
    <n v="1.6"/>
    <n v="1.635"/>
    <n v="1.635"/>
    <x v="132"/>
  </r>
  <r>
    <x v="0"/>
    <s v="KC"/>
    <s v="BAL"/>
    <n v="71"/>
    <n v="29"/>
    <s v="(10:00) (Shotgun) 15-P.Mahomes pass short middle to 11-D.Robinson to KC 39 for 10 yards (49-C.Board)."/>
    <s v="pass"/>
    <n v="0"/>
    <n v="1"/>
    <n v="0"/>
    <n v="0"/>
    <s v="D.Robinson"/>
    <n v="6"/>
    <n v="6"/>
    <n v="0"/>
    <n v="1"/>
    <n v="0"/>
    <n v="1.6"/>
    <n v="1.7050000000000001"/>
    <n v="1.7050000000000001"/>
    <x v="204"/>
  </r>
  <r>
    <x v="0"/>
    <s v="KC"/>
    <s v="BAL"/>
    <n v="61"/>
    <n v="39"/>
    <s v="(9:20) 15-P.Mahomes pass incomplete deep middle to 17-M.Hardman (44-M.Humphrey)."/>
    <s v="pass"/>
    <n v="0"/>
    <n v="1"/>
    <n v="0"/>
    <n v="0"/>
    <s v="M.Hardman"/>
    <n v="16"/>
    <n v="16"/>
    <n v="0"/>
    <n v="1"/>
    <n v="0"/>
    <n v="1.6"/>
    <n v="1.8800000000000001"/>
    <n v="1.8800000000000001"/>
    <x v="106"/>
  </r>
  <r>
    <x v="0"/>
    <s v="KC"/>
    <s v="BAL"/>
    <n v="61"/>
    <n v="39"/>
    <s v="(9:16) (Shotgun) 15-P.Mahomes pass incomplete deep right to 17-M.Hardman."/>
    <s v="pass"/>
    <n v="0"/>
    <n v="1"/>
    <n v="0"/>
    <n v="0"/>
    <s v="M.Hardman"/>
    <n v="29"/>
    <n v="29"/>
    <n v="0"/>
    <n v="1"/>
    <n v="0"/>
    <n v="1.6"/>
    <n v="2.1074999999999999"/>
    <n v="2.1074999999999999"/>
    <x v="106"/>
  </r>
  <r>
    <x v="0"/>
    <s v="KC"/>
    <s v="BAL"/>
    <n v="61"/>
    <n v="39"/>
    <s v="(9:11) (Shotgun) 15-P.Mahomes pass incomplete short right to 11-D.Robinson [32-D.Elliott]."/>
    <s v="pass"/>
    <n v="0"/>
    <n v="1"/>
    <n v="0"/>
    <n v="0"/>
    <s v="D.Robinson"/>
    <n v="13"/>
    <n v="13"/>
    <n v="0"/>
    <n v="1"/>
    <n v="0"/>
    <n v="1.6"/>
    <n v="1.8275000000000001"/>
    <n v="1.8275000000000001"/>
    <x v="204"/>
  </r>
  <r>
    <x v="0"/>
    <s v="BAL"/>
    <s v="KC"/>
    <n v="48"/>
    <n v="52"/>
    <s v="(7:32) (Shotgun) 8-L.Jackson pass deep middle to 5-M.Brown to KC 28 for 20 yards (49-D.Sorensen)."/>
    <s v="pass"/>
    <n v="0"/>
    <n v="1"/>
    <n v="0"/>
    <n v="0"/>
    <s v="M.Brown"/>
    <n v="16"/>
    <n v="16"/>
    <n v="0"/>
    <n v="1"/>
    <n v="0"/>
    <n v="1.6"/>
    <n v="1.8800000000000001"/>
    <n v="1.8800000000000001"/>
    <x v="68"/>
  </r>
  <r>
    <x v="0"/>
    <s v="BAL"/>
    <s v="KC"/>
    <n v="28"/>
    <n v="72"/>
    <s v="(6:46) (Shotgun) 63-T.Colon reported in as eligible.  8-L.Jackson pass short left to 89-M.Andrews to KC 20 for 8 yards (49-D.Sorensen)."/>
    <s v="pass"/>
    <n v="0"/>
    <n v="1"/>
    <n v="0"/>
    <n v="0"/>
    <s v="M.Andrews"/>
    <n v="8"/>
    <n v="8"/>
    <n v="0"/>
    <n v="1"/>
    <n v="0"/>
    <n v="1.6"/>
    <n v="1.74"/>
    <n v="1.74"/>
    <x v="132"/>
  </r>
  <r>
    <x v="0"/>
    <s v="BAL"/>
    <s v="KC"/>
    <n v="16"/>
    <n v="84"/>
    <s v="(5:24) (Shotgun) 8-L.Jackson pass incomplete short middle to 5-M.Brown."/>
    <s v="pass"/>
    <n v="0"/>
    <n v="1"/>
    <n v="0"/>
    <n v="0"/>
    <s v="M.Brown"/>
    <n v="3"/>
    <n v="3"/>
    <n v="0"/>
    <n v="1"/>
    <n v="0"/>
    <n v="2"/>
    <n v="1.6525000000000001"/>
    <n v="1.88185"/>
    <x v="68"/>
  </r>
  <r>
    <x v="0"/>
    <s v="BAL"/>
    <s v="KC"/>
    <n v="21"/>
    <n v="79"/>
    <s v="(4:56) (Shotgun) 8-L.Jackson pass short left to 34-T.Williams to KC 12 for 9 yards (54-N.Bolton)."/>
    <s v="pass"/>
    <n v="0"/>
    <n v="1"/>
    <n v="0"/>
    <n v="0"/>
    <s v="T.Williams"/>
    <n v="1"/>
    <n v="1"/>
    <n v="0"/>
    <n v="1"/>
    <n v="0"/>
    <n v="1.8"/>
    <n v="1.6175000000000002"/>
    <n v="1.7379500000000001"/>
    <x v="192"/>
  </r>
  <r>
    <x v="0"/>
    <s v="BAL"/>
    <s v="KC"/>
    <n v="12"/>
    <n v="88"/>
    <s v="(4:14) (Shotgun) 8-L.Jackson pass short left to 34-T.Williams to KC 5 for 7 yards (54-N.Bolton)."/>
    <s v="pass"/>
    <n v="0"/>
    <n v="1"/>
    <n v="0"/>
    <n v="0"/>
    <s v="T.Williams"/>
    <n v="2"/>
    <n v="2"/>
    <n v="0"/>
    <n v="1"/>
    <n v="0"/>
    <n v="2.2000000000000002"/>
    <n v="1.635"/>
    <n v="2.0079000000000002"/>
    <x v="192"/>
  </r>
  <r>
    <x v="0"/>
    <s v="KC"/>
    <s v="BAL"/>
    <n v="58"/>
    <n v="42"/>
    <s v="(2:42) (Shotgun) 15-P.Mahomes pass short left to 10-T.Hill ran ob at KC 46 for 4 yards (32-D.Elliott)."/>
    <s v="pass"/>
    <n v="0"/>
    <n v="1"/>
    <n v="0"/>
    <n v="0"/>
    <s v="T.Hill"/>
    <n v="-2"/>
    <n v="-2"/>
    <n v="0"/>
    <n v="1"/>
    <n v="0"/>
    <n v="1.6"/>
    <n v="1.5650000000000002"/>
    <n v="1.5650000000000002"/>
    <x v="72"/>
  </r>
  <r>
    <x v="0"/>
    <s v="KC"/>
    <s v="BAL"/>
    <n v="54"/>
    <n v="46"/>
    <s v="(2:13) (Shotgun) 15-P.Mahomes pass short left to 87-T.Kelce ran ob at BAL 40 for 14 yards (40-M.Harrison)."/>
    <s v="pass"/>
    <n v="0"/>
    <n v="1"/>
    <n v="0"/>
    <n v="0"/>
    <s v="T.Kelce"/>
    <n v="6"/>
    <n v="6"/>
    <n v="0"/>
    <n v="1"/>
    <n v="0"/>
    <n v="1.6"/>
    <n v="1.7050000000000001"/>
    <n v="1.7050000000000001"/>
    <x v="56"/>
  </r>
  <r>
    <x v="0"/>
    <s v="KC"/>
    <s v="BAL"/>
    <n v="40"/>
    <n v="60"/>
    <s v="(2:00) 15-P.Mahomes pass short middle to 81-B.Bell to BAL 20 for 20 yards (32-D.Elliott). BAL-32-D.Elliott was injured during the play."/>
    <s v="pass"/>
    <n v="0"/>
    <n v="1"/>
    <n v="0"/>
    <n v="0"/>
    <s v="B.Bell"/>
    <n v="-3"/>
    <n v="-3"/>
    <n v="0"/>
    <n v="1"/>
    <n v="0"/>
    <n v="1.6"/>
    <n v="1.5475000000000001"/>
    <n v="1.5475000000000001"/>
    <x v="207"/>
  </r>
  <r>
    <x v="0"/>
    <s v="KC"/>
    <s v="BAL"/>
    <n v="16"/>
    <n v="84"/>
    <s v="(1:01) (Shotgun) 15-P.Mahomes pass short left to 1-J.McKinnon pushed ob at BAL 2 for 14 yards (6-P.Queen)."/>
    <s v="pass"/>
    <n v="0"/>
    <n v="1"/>
    <n v="0"/>
    <n v="0"/>
    <s v="J.McKinnon"/>
    <n v="2"/>
    <n v="2"/>
    <n v="0"/>
    <n v="1"/>
    <n v="0"/>
    <n v="2"/>
    <n v="1.635"/>
    <n v="1.8759000000000001"/>
    <x v="288"/>
  </r>
  <r>
    <x v="0"/>
    <s v="BAL"/>
    <s v="KC"/>
    <n v="59"/>
    <n v="41"/>
    <s v="(:33) (Shotgun) 8-L.Jackson pass short middle to 89-M.Andrews pushed ob at KC 47 for 12 yards (35-C.Ward)."/>
    <s v="pass"/>
    <n v="0"/>
    <n v="1"/>
    <n v="0"/>
    <n v="0"/>
    <s v="M.Andrews"/>
    <n v="9"/>
    <n v="9"/>
    <n v="0"/>
    <n v="1"/>
    <n v="0"/>
    <n v="1.6"/>
    <n v="1.7575000000000001"/>
    <n v="1.7575000000000001"/>
    <x v="132"/>
  </r>
  <r>
    <x v="0"/>
    <s v="BAL"/>
    <s v="KC"/>
    <n v="33"/>
    <n v="67"/>
    <s v="(:11) (Shotgun) 8-L.Jackson pass short left to 14-S.Watkins ran ob at KC 25 for 8 yards (27-R.Fenton)."/>
    <s v="pass"/>
    <n v="0"/>
    <n v="1"/>
    <n v="0"/>
    <n v="0"/>
    <s v="S.Watkins"/>
    <n v="6"/>
    <n v="6"/>
    <n v="0"/>
    <n v="1"/>
    <n v="0"/>
    <n v="1.6"/>
    <n v="1.7050000000000001"/>
    <n v="1.7050000000000001"/>
    <x v="131"/>
  </r>
  <r>
    <x v="0"/>
    <s v="KC"/>
    <s v="BAL"/>
    <n v="62"/>
    <n v="38"/>
    <s v="(14:01) (Shotgun) 15-P.Mahomes pass short right to 87-T.Kelce to KC 43 for 5 yards (44-M.Humphrey)."/>
    <s v="pass"/>
    <n v="0"/>
    <n v="1"/>
    <n v="0"/>
    <n v="0"/>
    <s v="T.Kelce"/>
    <n v="4"/>
    <n v="4"/>
    <n v="0"/>
    <n v="1"/>
    <n v="0"/>
    <n v="1.6"/>
    <n v="1.6700000000000002"/>
    <n v="1.6700000000000002"/>
    <x v="56"/>
  </r>
  <r>
    <x v="0"/>
    <s v="KC"/>
    <s v="BAL"/>
    <n v="57"/>
    <n v="43"/>
    <s v="(13:25) 15-P.Mahomes pass short left to 45-M.Burton to BAL 46 for 11 yards (23-A.Averett)."/>
    <s v="pass"/>
    <n v="0"/>
    <n v="1"/>
    <n v="0"/>
    <n v="0"/>
    <s v="M.Burton"/>
    <n v="-2"/>
    <n v="-2"/>
    <n v="0"/>
    <n v="1"/>
    <n v="0"/>
    <n v="1.6"/>
    <n v="1.5650000000000002"/>
    <n v="1.5650000000000002"/>
    <x v="289"/>
  </r>
  <r>
    <x v="0"/>
    <s v="KC"/>
    <s v="BAL"/>
    <n v="40"/>
    <n v="60"/>
    <s v="(12:01) (Shotgun) 15-P.Mahomes pass short middle to 13-B.Pringle for 40 yards, TOUCHDOWN."/>
    <s v="pass"/>
    <n v="0"/>
    <n v="1"/>
    <n v="0"/>
    <n v="0"/>
    <s v="B.Pringle"/>
    <n v="6"/>
    <n v="6"/>
    <n v="0"/>
    <n v="1"/>
    <n v="0"/>
    <n v="1.6"/>
    <n v="1.7050000000000001"/>
    <n v="1.7050000000000001"/>
    <x v="177"/>
  </r>
  <r>
    <x v="0"/>
    <s v="BAL"/>
    <s v="KC"/>
    <n v="62"/>
    <n v="38"/>
    <s v="(10:05) (Shotgun) 8-L.Jackson pass short left to 89-M.Andrews pushed ob at KC 42 for 20 yards (32-T.Mathieu)."/>
    <s v="pass"/>
    <n v="0"/>
    <n v="1"/>
    <n v="0"/>
    <n v="0"/>
    <s v="M.Andrews"/>
    <n v="3"/>
    <n v="3"/>
    <n v="0"/>
    <n v="1"/>
    <n v="0"/>
    <n v="1.6"/>
    <n v="1.6525000000000001"/>
    <n v="1.6525000000000001"/>
    <x v="132"/>
  </r>
  <r>
    <x v="0"/>
    <s v="BAL"/>
    <s v="KC"/>
    <n v="42"/>
    <n v="58"/>
    <s v="(9:39) 8-L.Jackson pass deep middle to 5-M.Brown for 42 yards, TOUCHDOWN."/>
    <s v="pass"/>
    <n v="0"/>
    <n v="1"/>
    <n v="0"/>
    <n v="0"/>
    <s v="M.Brown"/>
    <n v="19"/>
    <n v="19"/>
    <n v="0"/>
    <n v="1"/>
    <n v="0"/>
    <n v="1.6"/>
    <n v="1.9325000000000001"/>
    <n v="1.9325000000000001"/>
    <x v="68"/>
  </r>
  <r>
    <x v="0"/>
    <s v="KC"/>
    <s v="BAL"/>
    <n v="59"/>
    <n v="41"/>
    <s v="(8:20) (Shotgun) 15-P.Mahomes pass short left to 17-M.Hardman to KC 46 for 5 yards (6-P.Queen; 23-A.Averett)."/>
    <s v="pass"/>
    <n v="0"/>
    <n v="1"/>
    <n v="0"/>
    <n v="0"/>
    <s v="M.Hardman"/>
    <n v="5"/>
    <n v="5"/>
    <n v="0"/>
    <n v="1"/>
    <n v="0"/>
    <n v="1.6"/>
    <n v="1.6875"/>
    <n v="1.6875"/>
    <x v="106"/>
  </r>
  <r>
    <x v="0"/>
    <s v="KC"/>
    <s v="BAL"/>
    <n v="46"/>
    <n v="54"/>
    <s v="(7:14) 15-P.Mahomes pass incomplete deep left to 17-M.Hardman."/>
    <s v="pass"/>
    <n v="0"/>
    <n v="1"/>
    <n v="0"/>
    <n v="0"/>
    <s v="M.Hardman"/>
    <n v="46"/>
    <n v="46"/>
    <n v="0"/>
    <n v="1"/>
    <n v="0"/>
    <n v="1.6"/>
    <n v="2.4050000000000002"/>
    <n v="2.4050000000000002"/>
    <x v="106"/>
  </r>
  <r>
    <x v="0"/>
    <s v="KC"/>
    <s v="BAL"/>
    <n v="46"/>
    <n v="54"/>
    <s v="(7:07) (Shotgun) 15-P.Mahomes pass short right to 87-T.Kelce for 46 yards, TOUCHDOWN."/>
    <s v="pass"/>
    <n v="0"/>
    <n v="1"/>
    <n v="0"/>
    <n v="0"/>
    <s v="T.Kelce"/>
    <n v="3"/>
    <n v="3"/>
    <n v="0"/>
    <n v="1"/>
    <n v="0"/>
    <n v="1.6"/>
    <n v="1.6525000000000001"/>
    <n v="1.6525000000000001"/>
    <x v="56"/>
  </r>
  <r>
    <x v="0"/>
    <s v="KC"/>
    <s v="BAL"/>
    <n v="54"/>
    <n v="46"/>
    <s v="(2:35) (Shotgun) 15-P.Mahomes pass short right to 10-T.Hill pushed ob at KC 49 for 3 yards (44-M.Humphrey)."/>
    <s v="pass"/>
    <n v="0"/>
    <n v="1"/>
    <n v="0"/>
    <n v="0"/>
    <s v="T.Hill"/>
    <n v="-4"/>
    <n v="-4"/>
    <n v="0"/>
    <n v="1"/>
    <n v="0"/>
    <n v="1.6"/>
    <n v="1.53"/>
    <n v="1.53"/>
    <x v="72"/>
  </r>
  <r>
    <x v="0"/>
    <s v="KC"/>
    <s v="BAL"/>
    <n v="51"/>
    <n v="49"/>
    <s v="(2:09) (Shotgun) 15-P.Mahomes pass short middle intended for 87-T.Kelce INTERCEPTED by 25-T.Young [99-O.Oweh] at BAL 44. 25-T.Young to BAL 44 for no gain (87-T.Kelce)."/>
    <s v="pass"/>
    <n v="0"/>
    <n v="1"/>
    <n v="0"/>
    <n v="0"/>
    <s v="T.Kelce"/>
    <n v="7"/>
    <n v="7"/>
    <n v="0"/>
    <n v="1"/>
    <n v="0"/>
    <n v="1.6"/>
    <n v="1.7225000000000001"/>
    <n v="1.7225000000000001"/>
    <x v="56"/>
  </r>
  <r>
    <x v="0"/>
    <s v="BAL"/>
    <s v="KC"/>
    <n v="36"/>
    <n v="64"/>
    <s v="(1:16) (Shotgun) 8-L.Jackson pass short middle to 14-S.Watkins to KC 17 for 19 yards (38-L.Sneed)."/>
    <s v="pass"/>
    <n v="0"/>
    <n v="1"/>
    <n v="0"/>
    <n v="0"/>
    <s v="S.Watkins"/>
    <n v="12"/>
    <n v="12"/>
    <n v="0"/>
    <n v="1"/>
    <n v="0"/>
    <n v="1.6"/>
    <n v="1.81"/>
    <n v="1.81"/>
    <x v="131"/>
  </r>
  <r>
    <x v="0"/>
    <s v="BAL"/>
    <s v="KC"/>
    <n v="11"/>
    <n v="89"/>
    <s v="(15:00) (Shotgun) 8-L.Jackson pass short left to 84-J.Oliver to KC 2 for 9 yards (56-B.Niemann)."/>
    <s v="pass"/>
    <n v="0"/>
    <n v="1"/>
    <n v="0"/>
    <n v="0"/>
    <s v="J.Oliver"/>
    <n v="5"/>
    <n v="5"/>
    <n v="0"/>
    <n v="1"/>
    <n v="0"/>
    <n v="2.2000000000000002"/>
    <n v="1.6875"/>
    <n v="2.0257500000000004"/>
    <x v="193"/>
  </r>
  <r>
    <x v="0"/>
    <s v="KC"/>
    <s v="BAL"/>
    <n v="73"/>
    <n v="27"/>
    <s v="(13:27) (Shotgun) 15-P.Mahomes pass short middle to 17-M.Hardman to KC 35 for 8 yards (6-P.Queen)."/>
    <s v="pass"/>
    <n v="0"/>
    <n v="1"/>
    <n v="0"/>
    <n v="0"/>
    <s v="M.Hardman"/>
    <n v="4"/>
    <n v="4"/>
    <n v="0"/>
    <n v="1"/>
    <n v="0"/>
    <n v="1.6"/>
    <n v="1.6700000000000002"/>
    <n v="1.6700000000000002"/>
    <x v="106"/>
  </r>
  <r>
    <x v="0"/>
    <s v="KC"/>
    <s v="BAL"/>
    <n v="67"/>
    <n v="33"/>
    <s v="(12:12) (Shotgun) 15-P.Mahomes pass short left to 11-D.Robinson to KC 36 for 3 yards (23-A.Averett)."/>
    <s v="pass"/>
    <n v="0"/>
    <n v="1"/>
    <n v="0"/>
    <n v="0"/>
    <s v="D.Robinson"/>
    <n v="3"/>
    <n v="3"/>
    <n v="0"/>
    <n v="1"/>
    <n v="0"/>
    <n v="1.6"/>
    <n v="1.6525000000000001"/>
    <n v="1.6525000000000001"/>
    <x v="204"/>
  </r>
  <r>
    <x v="0"/>
    <s v="KC"/>
    <s v="BAL"/>
    <n v="64"/>
    <n v="36"/>
    <s v="(11:28) (Shotgun) 15-P.Mahomes pass incomplete deep right to 10-T.Hill (23-A.Averett)."/>
    <s v="pass"/>
    <n v="0"/>
    <n v="1"/>
    <n v="0"/>
    <n v="0"/>
    <s v="T.Hill"/>
    <n v="16"/>
    <n v="16"/>
    <n v="0"/>
    <n v="1"/>
    <n v="0"/>
    <n v="1.6"/>
    <n v="1.8800000000000001"/>
    <n v="1.8800000000000001"/>
    <x v="72"/>
  </r>
  <r>
    <x v="0"/>
    <s v="BAL"/>
    <s v="KC"/>
    <n v="55"/>
    <n v="45"/>
    <s v="(9:51) (Shotgun) 8-L.Jackson pass incomplete short middle to 14-S.Watkins."/>
    <s v="pass"/>
    <n v="0"/>
    <n v="1"/>
    <n v="0"/>
    <n v="0"/>
    <s v="S.Watkins"/>
    <n v="8"/>
    <n v="8"/>
    <n v="0"/>
    <n v="1"/>
    <n v="0"/>
    <n v="1.6"/>
    <n v="1.74"/>
    <n v="1.74"/>
    <x v="131"/>
  </r>
  <r>
    <x v="0"/>
    <s v="BAL"/>
    <s v="KC"/>
    <n v="39"/>
    <n v="61"/>
    <s v="(8:06) (Shotgun) 8-L.Jackson pass short left to 89-M.Andrews pushed ob at KC 29 for 10 yards (49-D.Sorensen)."/>
    <s v="pass"/>
    <n v="0"/>
    <n v="1"/>
    <n v="0"/>
    <n v="0"/>
    <s v="M.Andrews"/>
    <n v="8"/>
    <n v="8"/>
    <n v="0"/>
    <n v="1"/>
    <n v="0"/>
    <n v="1.6"/>
    <n v="1.74"/>
    <n v="1.74"/>
    <x v="132"/>
  </r>
  <r>
    <x v="0"/>
    <s v="BAL"/>
    <s v="KC"/>
    <n v="12"/>
    <n v="88"/>
    <s v="(5:36) (Shotgun) 8-L.Jackson pass incomplete short middle to 5-M.Brown (32-T.Mathieu)."/>
    <s v="pass"/>
    <n v="0"/>
    <n v="1"/>
    <n v="0"/>
    <n v="0"/>
    <s v="M.Brown"/>
    <n v="12"/>
    <n v="12"/>
    <n v="0"/>
    <n v="1"/>
    <n v="0"/>
    <n v="2.2000000000000002"/>
    <n v="1.81"/>
    <n v="2.0674000000000001"/>
    <x v="68"/>
  </r>
  <r>
    <x v="0"/>
    <s v="KC"/>
    <s v="BAL"/>
    <n v="52"/>
    <n v="48"/>
    <s v="(2:35) (Shotgun) 15-P.Mahomes pass short middle to 87-T.Kelce to BAL 39 for 13 yards (49-C.Board)."/>
    <s v="pass"/>
    <n v="0"/>
    <n v="1"/>
    <n v="0"/>
    <n v="0"/>
    <s v="T.Kelce"/>
    <n v="5"/>
    <n v="5"/>
    <n v="0"/>
    <n v="1"/>
    <n v="0"/>
    <n v="1.6"/>
    <n v="1.6875"/>
    <n v="1.6875"/>
    <x v="56"/>
  </r>
  <r>
    <x v="0"/>
    <s v="KC"/>
    <s v="BAL"/>
    <n v="39"/>
    <n v="61"/>
    <s v="(2:00) (Shotgun) 15-P.Mahomes pass short left to 87-T.Kelce to BAL 32 for 7 yards (54-T.Bowser)."/>
    <s v="pass"/>
    <n v="0"/>
    <n v="1"/>
    <n v="0"/>
    <n v="0"/>
    <s v="T.Kelce"/>
    <n v="-1"/>
    <n v="-1"/>
    <n v="0"/>
    <n v="1"/>
    <n v="0"/>
    <n v="1.6"/>
    <n v="1.5825"/>
    <n v="1.5825"/>
    <x v="56"/>
  </r>
  <r>
    <x v="0"/>
    <s v="BAL"/>
    <s v="KC"/>
    <n v="63"/>
    <n v="37"/>
    <s v="(1:11) (Shotgun) 8-L.Jackson pass short middle to 14-S.Watkins to BAL 43 for 6 yards (21-M.Hughes)."/>
    <s v="pass"/>
    <n v="0"/>
    <n v="1"/>
    <n v="0"/>
    <n v="0"/>
    <s v="S.Watkins"/>
    <n v="5"/>
    <n v="5"/>
    <n v="0"/>
    <n v="1"/>
    <n v="0"/>
    <n v="1.6"/>
    <n v="1.6875"/>
    <n v="1.6875"/>
    <x v="131"/>
  </r>
  <r>
    <x v="0"/>
    <s v="IND"/>
    <s v="LA"/>
    <n v="59"/>
    <n v="41"/>
    <s v="(14:50) (Shotgun) 2-C.Wentz pass short right to 11-M.Pittman to LA 45 for 14 yards (41-K.Young)."/>
    <s v="pass"/>
    <n v="0"/>
    <n v="1"/>
    <n v="0"/>
    <n v="0"/>
    <s v="M.Pittman"/>
    <n v="4"/>
    <n v="4"/>
    <n v="0"/>
    <n v="1"/>
    <n v="0"/>
    <n v="1.6"/>
    <n v="1.6700000000000002"/>
    <n v="1.6700000000000002"/>
    <x v="58"/>
  </r>
  <r>
    <x v="0"/>
    <s v="IND"/>
    <s v="LA"/>
    <n v="45"/>
    <n v="55"/>
    <s v="(14:14) (Shotgun) 2-C.Wentz pass short middle to 16-A.Dulin pushed ob at LA 35 for 10 yards (24-T.Rapp)."/>
    <s v="pass"/>
    <n v="0"/>
    <n v="1"/>
    <n v="0"/>
    <n v="0"/>
    <s v="A.Dulin"/>
    <n v="-4"/>
    <n v="-4"/>
    <n v="0"/>
    <n v="1"/>
    <n v="0"/>
    <n v="1.6"/>
    <n v="1.53"/>
    <n v="1.53"/>
    <x v="290"/>
  </r>
  <r>
    <x v="0"/>
    <s v="IND"/>
    <s v="LA"/>
    <n v="35"/>
    <n v="65"/>
    <s v="(13:36) (Shotgun) 2-C.Wentz pass short right to 11-M.Pittman to LA 26 for 9 yards (22-D.Long)."/>
    <s v="pass"/>
    <n v="0"/>
    <n v="1"/>
    <n v="0"/>
    <n v="0"/>
    <s v="M.Pittman"/>
    <n v="6"/>
    <n v="6"/>
    <n v="0"/>
    <n v="1"/>
    <n v="0"/>
    <n v="1.6"/>
    <n v="1.7050000000000001"/>
    <n v="1.7050000000000001"/>
    <x v="58"/>
  </r>
  <r>
    <x v="0"/>
    <s v="IND"/>
    <s v="LA"/>
    <n v="19"/>
    <n v="81"/>
    <s v="(11:33) (Shotgun) 2-C.Wentz pass short right to 84-J.Doyle to LA 14 for 5 yards (11-D.Williams)."/>
    <s v="pass"/>
    <n v="0"/>
    <n v="1"/>
    <n v="0"/>
    <n v="0"/>
    <s v="J.Doyle"/>
    <n v="5"/>
    <n v="5"/>
    <n v="0"/>
    <n v="1"/>
    <n v="0"/>
    <n v="2"/>
    <n v="1.6875"/>
    <n v="1.8937500000000003"/>
    <x v="162"/>
  </r>
  <r>
    <x v="0"/>
    <s v="LA"/>
    <s v="IND"/>
    <n v="72"/>
    <n v="28"/>
    <s v="(6:47) 9-M.Stafford pass short left to 27-D.Henderson to IND 49 for 23 yards (32-J.Blackmon; 58-B.Okereke)."/>
    <s v="pass"/>
    <n v="0"/>
    <n v="1"/>
    <n v="0"/>
    <n v="0"/>
    <s v="D.Henderson"/>
    <n v="1"/>
    <n v="1"/>
    <n v="0"/>
    <n v="1"/>
    <n v="0"/>
    <n v="1.6"/>
    <n v="1.6175000000000002"/>
    <n v="1.6175000000000002"/>
    <x v="200"/>
  </r>
  <r>
    <x v="0"/>
    <s v="LA"/>
    <s v="IND"/>
    <n v="49"/>
    <n v="51"/>
    <s v="(6:10) (No Huddle, Shotgun) 9-M.Stafford pass short middle to 12-V.Jefferson to IND 35 for 14 yards (38-T.Carrie)."/>
    <s v="pass"/>
    <n v="0"/>
    <n v="1"/>
    <n v="0"/>
    <n v="0"/>
    <s v="V.Jefferson"/>
    <n v="14"/>
    <n v="14"/>
    <n v="0"/>
    <n v="1"/>
    <n v="0"/>
    <n v="1.6"/>
    <n v="1.845"/>
    <n v="1.845"/>
    <x v="57"/>
  </r>
  <r>
    <x v="0"/>
    <s v="LA"/>
    <s v="IND"/>
    <n v="33"/>
    <n v="67"/>
    <s v="(4:43) (Shotgun) 9-M.Stafford pass short left to 10-C.Kupp to IND 20 for 13 yards (38-T.Carrie, 32-J.Blackmon)."/>
    <s v="pass"/>
    <n v="0"/>
    <n v="1"/>
    <n v="0"/>
    <n v="0"/>
    <s v="C.Kupp"/>
    <n v="-1"/>
    <n v="-1"/>
    <n v="0"/>
    <n v="1"/>
    <n v="0"/>
    <n v="1.6"/>
    <n v="1.5825"/>
    <n v="1.5825"/>
    <x v="15"/>
  </r>
  <r>
    <x v="0"/>
    <s v="LA"/>
    <s v="IND"/>
    <n v="16"/>
    <n v="84"/>
    <s v="(3:23) (Shotgun) 9-M.Stafford pass deep left to 10-C.Kupp for 16 yards, TOUCHDOWN."/>
    <s v="pass"/>
    <n v="0"/>
    <n v="1"/>
    <n v="0"/>
    <n v="0"/>
    <s v="C.Kupp"/>
    <n v="16"/>
    <n v="16"/>
    <n v="0"/>
    <n v="1"/>
    <n v="0"/>
    <n v="2"/>
    <n v="1.8800000000000001"/>
    <n v="1.9592000000000001"/>
    <x v="15"/>
  </r>
  <r>
    <x v="0"/>
    <s v="IND"/>
    <s v="LA"/>
    <n v="32"/>
    <n v="68"/>
    <s v="(:02) (Shotgun) 2-C.Wentz pass short right to 28-J.Taylor to LA 30 for 2 yards (11-D.Williams, 54-L.Floyd)."/>
    <s v="pass"/>
    <n v="0"/>
    <n v="1"/>
    <n v="0"/>
    <n v="0"/>
    <s v="J.Taylor"/>
    <n v="-1"/>
    <n v="-1"/>
    <n v="0"/>
    <n v="1"/>
    <n v="0"/>
    <n v="1.6"/>
    <n v="1.5825"/>
    <n v="1.5825"/>
    <x v="45"/>
  </r>
  <r>
    <x v="0"/>
    <s v="IND"/>
    <s v="LA"/>
    <n v="30"/>
    <n v="70"/>
    <s v="(15:00) (Shotgun) 2-C.Wentz pass incomplete short left to 21-N.Hines."/>
    <s v="pass"/>
    <n v="0"/>
    <n v="1"/>
    <n v="0"/>
    <n v="0"/>
    <s v="N.Hines"/>
    <n v="4"/>
    <n v="4"/>
    <n v="0"/>
    <n v="1"/>
    <n v="0"/>
    <n v="1.6"/>
    <n v="1.6700000000000002"/>
    <n v="1.6700000000000002"/>
    <x v="91"/>
  </r>
  <r>
    <x v="0"/>
    <s v="IND"/>
    <s v="LA"/>
    <n v="40"/>
    <n v="60"/>
    <s v="(13:57) (Shotgun) 2-C.Wentz pass short left to 81-M.Alie-Cox to LA 22 for 18 yards (41-K.Young)."/>
    <s v="pass"/>
    <n v="0"/>
    <n v="1"/>
    <n v="0"/>
    <n v="0"/>
    <s v="M.Alie-Cox"/>
    <n v="5"/>
    <n v="5"/>
    <n v="0"/>
    <n v="1"/>
    <n v="0"/>
    <n v="1.6"/>
    <n v="1.6875"/>
    <n v="1.6875"/>
    <x v="264"/>
  </r>
  <r>
    <x v="0"/>
    <s v="IND"/>
    <s v="LA"/>
    <n v="10"/>
    <n v="90"/>
    <s v="(11:42) (Shotgun) 2-C.Wentz pass short right to 11-M.Pittman to LA 3 for 7 yards (11-D.Williams)."/>
    <s v="pass"/>
    <n v="0"/>
    <n v="1"/>
    <n v="0"/>
    <n v="0"/>
    <s v="M.Pittman"/>
    <n v="5"/>
    <n v="5"/>
    <n v="0"/>
    <n v="1"/>
    <n v="0"/>
    <n v="2.2000000000000002"/>
    <n v="1.6875"/>
    <n v="2.0257500000000004"/>
    <x v="58"/>
  </r>
  <r>
    <x v="0"/>
    <s v="IND"/>
    <s v="LA"/>
    <n v="3"/>
    <n v="97"/>
    <s v="(10:14) (Shotgun) 2-C.Wentz pass short middle intended for 84-J.Doyle INTERCEPTED by 51-T.Reeder at LA 3. 51-T.Reeder to LA 5 for 2 yards (73-J.Davenport)."/>
    <s v="pass"/>
    <n v="0"/>
    <n v="1"/>
    <n v="0"/>
    <n v="0"/>
    <s v="J.Doyle"/>
    <n v="0"/>
    <n v="0"/>
    <n v="0"/>
    <n v="1"/>
    <n v="0"/>
    <n v="3.5"/>
    <n v="1.6"/>
    <n v="3.5"/>
    <x v="162"/>
  </r>
  <r>
    <x v="0"/>
    <s v="LA"/>
    <s v="IND"/>
    <n v="73"/>
    <n v="27"/>
    <s v="(9:06) (No Huddle) 9-M.Stafford pass short left to 27-D.Henderson to LA 31 for 4 yards (23-K.Moore)."/>
    <s v="pass"/>
    <n v="0"/>
    <n v="1"/>
    <n v="0"/>
    <n v="0"/>
    <s v="D.Henderson"/>
    <n v="1"/>
    <n v="1"/>
    <n v="0"/>
    <n v="1"/>
    <n v="0"/>
    <n v="1.6"/>
    <n v="1.6175000000000002"/>
    <n v="1.6175000000000002"/>
    <x v="200"/>
  </r>
  <r>
    <x v="0"/>
    <s v="LA"/>
    <s v="IND"/>
    <n v="67"/>
    <n v="33"/>
    <s v="(7:42) (Shotgun) 9-M.Stafford pass short right to 89-T.Higbee to LA 41 for 8 yards (23-K.Moore, 53-D.Leonard)."/>
    <s v="pass"/>
    <n v="0"/>
    <n v="1"/>
    <n v="0"/>
    <n v="0"/>
    <s v="T.Higbee"/>
    <n v="5"/>
    <n v="5"/>
    <n v="0"/>
    <n v="1"/>
    <n v="0"/>
    <n v="1.6"/>
    <n v="1.6875"/>
    <n v="1.6875"/>
    <x v="34"/>
  </r>
  <r>
    <x v="0"/>
    <s v="LA"/>
    <s v="IND"/>
    <n v="63"/>
    <n v="37"/>
    <s v="(6:14) (Shotgun) 9-M.Stafford pass short middle to 2-R.Woods to IND 47 for 16 yards (34-I.Rodgers)."/>
    <s v="pass"/>
    <n v="0"/>
    <n v="1"/>
    <n v="0"/>
    <n v="0"/>
    <s v="R.Woods"/>
    <n v="14"/>
    <n v="14"/>
    <n v="0"/>
    <n v="1"/>
    <n v="0"/>
    <n v="1.6"/>
    <n v="1.845"/>
    <n v="1.845"/>
    <x v="1"/>
  </r>
  <r>
    <x v="0"/>
    <s v="LA"/>
    <s v="IND"/>
    <n v="47"/>
    <n v="53"/>
    <s v="(4:28) (Shotgun) 9-M.Stafford pass short left to 10-C.Kupp to IND 36 for 11 yards (23-K.Moore)."/>
    <s v="pass"/>
    <n v="0"/>
    <n v="1"/>
    <n v="0"/>
    <n v="0"/>
    <s v="C.Kupp"/>
    <n v="12"/>
    <n v="12"/>
    <n v="0"/>
    <n v="1"/>
    <n v="0"/>
    <n v="1.6"/>
    <n v="1.81"/>
    <n v="1.81"/>
    <x v="15"/>
  </r>
  <r>
    <x v="0"/>
    <s v="LA"/>
    <s v="IND"/>
    <n v="31"/>
    <n v="69"/>
    <s v="(2:59) (Shotgun) 9-M.Stafford pass short left to 10-C.Kupp pushed ob at IND 17 for 14 yards (23-K.Moore) [99-D.Buckner]."/>
    <s v="pass"/>
    <n v="0"/>
    <n v="1"/>
    <n v="0"/>
    <n v="0"/>
    <s v="C.Kupp"/>
    <n v="4"/>
    <n v="4"/>
    <n v="0"/>
    <n v="1"/>
    <n v="0"/>
    <n v="1.6"/>
    <n v="1.6700000000000002"/>
    <n v="1.6700000000000002"/>
    <x v="15"/>
  </r>
  <r>
    <x v="0"/>
    <s v="LA"/>
    <s v="IND"/>
    <n v="17"/>
    <n v="83"/>
    <s v="(2:21) (Shotgun) 9-M.Stafford pass incomplete short right to 27-D.Henderson."/>
    <s v="pass"/>
    <n v="0"/>
    <n v="1"/>
    <n v="0"/>
    <n v="0"/>
    <s v="D.Henderson"/>
    <n v="-1"/>
    <n v="-1"/>
    <n v="0"/>
    <n v="1"/>
    <n v="0"/>
    <n v="2"/>
    <n v="1.5825"/>
    <n v="1.85805"/>
    <x v="200"/>
  </r>
  <r>
    <x v="0"/>
    <s v="LA"/>
    <s v="IND"/>
    <n v="16"/>
    <n v="84"/>
    <s v="(2:00) (Shotgun) 9-M.Stafford pass incomplete deep left to 2-R.Woods (99-D.Buckner) [99-D.Buckner]."/>
    <s v="pass"/>
    <n v="0"/>
    <n v="1"/>
    <n v="0"/>
    <n v="0"/>
    <s v="R.Woods"/>
    <n v="16"/>
    <n v="16"/>
    <n v="0"/>
    <n v="1"/>
    <n v="0"/>
    <n v="2"/>
    <n v="1.8800000000000001"/>
    <n v="1.9592000000000001"/>
    <x v="1"/>
  </r>
  <r>
    <x v="0"/>
    <s v="IND"/>
    <s v="LA"/>
    <n v="62"/>
    <n v="38"/>
    <s v="(1:19) (Shotgun) 2-C.Wentz pass short left to 21-N.Hines to IND 45 for 7 yards (41-K.Young) [69-S.Joseph]."/>
    <s v="pass"/>
    <n v="0"/>
    <n v="1"/>
    <n v="0"/>
    <n v="0"/>
    <s v="N.Hines"/>
    <n v="2"/>
    <n v="2"/>
    <n v="0"/>
    <n v="1"/>
    <n v="0"/>
    <n v="1.6"/>
    <n v="1.635"/>
    <n v="1.635"/>
    <x v="91"/>
  </r>
  <r>
    <x v="0"/>
    <s v="IND"/>
    <s v="LA"/>
    <n v="38"/>
    <n v="62"/>
    <s v="(:38) (Shotgun) 2-C.Wentz pass short left to 11-M.Pittman to LA 35 for 3 yards (11-D.Williams)."/>
    <s v="pass"/>
    <n v="0"/>
    <n v="1"/>
    <n v="0"/>
    <n v="0"/>
    <s v="M.Pittman"/>
    <n v="3"/>
    <n v="3"/>
    <n v="0"/>
    <n v="1"/>
    <n v="0"/>
    <n v="1.6"/>
    <n v="1.6525000000000001"/>
    <n v="1.6525000000000001"/>
    <x v="58"/>
  </r>
  <r>
    <x v="0"/>
    <s v="IND"/>
    <s v="LA"/>
    <n v="35"/>
    <n v="65"/>
    <s v="(:19) (No Huddle, Shotgun) 2-C.Wentz pass short left to 14-Z.Pascal pushed ob at LA 28 for 7 yards (5-J.Ramsey)."/>
    <s v="pass"/>
    <n v="0"/>
    <n v="1"/>
    <n v="0"/>
    <n v="0"/>
    <s v="Z.Pascal"/>
    <n v="3"/>
    <n v="3"/>
    <n v="0"/>
    <n v="1"/>
    <n v="0"/>
    <n v="1.6"/>
    <n v="1.6525000000000001"/>
    <n v="1.6525000000000001"/>
    <x v="46"/>
  </r>
  <r>
    <x v="0"/>
    <s v="IND"/>
    <s v="LA"/>
    <n v="28"/>
    <n v="72"/>
    <s v="(:07) (Shotgun) 2-C.Wentz pass incomplete deep left to 17-M.Strachan."/>
    <s v="pass"/>
    <n v="0"/>
    <n v="1"/>
    <n v="0"/>
    <n v="0"/>
    <s v="M.Strachan"/>
    <n v="28"/>
    <n v="28"/>
    <n v="0"/>
    <n v="1"/>
    <n v="0"/>
    <n v="1.6"/>
    <n v="2.09"/>
    <n v="2.09"/>
    <x v="47"/>
  </r>
  <r>
    <x v="0"/>
    <s v="LA"/>
    <s v="IND"/>
    <n v="74"/>
    <n v="26"/>
    <s v="(14:56) (Shotgun) 9-M.Stafford pass incomplete short right to 2-R.Woods."/>
    <s v="pass"/>
    <n v="0"/>
    <n v="1"/>
    <n v="0"/>
    <n v="0"/>
    <s v="R.Woods"/>
    <n v="5"/>
    <n v="5"/>
    <n v="0"/>
    <n v="1"/>
    <n v="0"/>
    <n v="1.6"/>
    <n v="1.6875"/>
    <n v="1.6875"/>
    <x v="1"/>
  </r>
  <r>
    <x v="0"/>
    <s v="LA"/>
    <s v="IND"/>
    <n v="74"/>
    <n v="26"/>
    <s v="(14:53) (Shotgun) 9-M.Stafford pass short left to 10-C.Kupp pushed ob at IND 31 for 43 yards (32-J.Blackmon)."/>
    <s v="pass"/>
    <n v="0"/>
    <n v="1"/>
    <n v="0"/>
    <n v="0"/>
    <s v="C.Kupp"/>
    <n v="0"/>
    <n v="0"/>
    <n v="0"/>
    <n v="1"/>
    <n v="0"/>
    <n v="1.6"/>
    <n v="1.6"/>
    <n v="1.6"/>
    <x v="15"/>
  </r>
  <r>
    <x v="0"/>
    <s v="IND"/>
    <s v="LA"/>
    <n v="74"/>
    <n v="26"/>
    <s v="(10:54) (Shotgun) 2-C.Wentz pass incomplete short middle to 81-M.Alie-Cox."/>
    <s v="pass"/>
    <n v="0"/>
    <n v="1"/>
    <n v="0"/>
    <n v="0"/>
    <s v="M.Alie-Cox"/>
    <n v="2"/>
    <n v="2"/>
    <n v="0"/>
    <n v="1"/>
    <n v="0"/>
    <n v="1.6"/>
    <n v="1.635"/>
    <n v="1.635"/>
    <x v="264"/>
  </r>
  <r>
    <x v="0"/>
    <s v="LA"/>
    <s v="IND"/>
    <n v="61"/>
    <n v="39"/>
    <s v="(10:03) 9-M.Stafford pass short left to 27-D.Henderson to LA 41 for 2 yards (23-K.Moore)."/>
    <s v="pass"/>
    <n v="0"/>
    <n v="1"/>
    <n v="0"/>
    <n v="0"/>
    <s v="D.Henderson"/>
    <n v="-3"/>
    <n v="-3"/>
    <n v="0"/>
    <n v="1"/>
    <n v="0"/>
    <n v="1.6"/>
    <n v="1.5475000000000001"/>
    <n v="1.5475000000000001"/>
    <x v="200"/>
  </r>
  <r>
    <x v="0"/>
    <s v="LA"/>
    <s v="IND"/>
    <n v="59"/>
    <n v="41"/>
    <s v="(9:35) (No Huddle, Shotgun) 9-M.Stafford pass incomplete short left to 27-D.Henderson."/>
    <s v="pass"/>
    <n v="0"/>
    <n v="1"/>
    <n v="0"/>
    <n v="0"/>
    <s v="D.Henderson"/>
    <n v="-3"/>
    <n v="-3"/>
    <n v="0"/>
    <n v="1"/>
    <n v="0"/>
    <n v="1.6"/>
    <n v="1.5475000000000001"/>
    <n v="1.5475000000000001"/>
    <x v="200"/>
  </r>
  <r>
    <x v="0"/>
    <s v="LA"/>
    <s v="IND"/>
    <n v="59"/>
    <n v="41"/>
    <s v="(9:32) (Shotgun) 9-M.Stafford pass incomplete short middle to 10-C.Kupp (53-D.Leonard)."/>
    <s v="pass"/>
    <n v="0"/>
    <n v="1"/>
    <n v="0"/>
    <n v="0"/>
    <s v="C.Kupp"/>
    <n v="9"/>
    <n v="9"/>
    <n v="0"/>
    <n v="1"/>
    <n v="0"/>
    <n v="1.6"/>
    <n v="1.7575000000000001"/>
    <n v="1.7575000000000001"/>
    <x v="15"/>
  </r>
  <r>
    <x v="0"/>
    <s v="IND"/>
    <s v="LA"/>
    <n v="52"/>
    <n v="48"/>
    <s v="(7:08) (Shotgun) 2-C.Wentz pass short left to 84-J.Doyle to LA 40 for 12 yards (11-D.Williams)."/>
    <s v="pass"/>
    <n v="0"/>
    <n v="1"/>
    <n v="0"/>
    <n v="0"/>
    <s v="J.Doyle"/>
    <n v="2"/>
    <n v="2"/>
    <n v="0"/>
    <n v="1"/>
    <n v="0"/>
    <n v="1.6"/>
    <n v="1.635"/>
    <n v="1.635"/>
    <x v="162"/>
  </r>
  <r>
    <x v="0"/>
    <s v="IND"/>
    <s v="LA"/>
    <n v="40"/>
    <n v="60"/>
    <s v="(6:24) 2-C.Wentz pass deep left to 11-M.Pittman pushed ob at LA 17 for 23 yards (24-T.Rapp)."/>
    <s v="pass"/>
    <n v="0"/>
    <n v="1"/>
    <n v="0"/>
    <n v="0"/>
    <s v="M.Pittman"/>
    <n v="21"/>
    <n v="21"/>
    <n v="0"/>
    <n v="1"/>
    <n v="0"/>
    <n v="1.6"/>
    <n v="1.9675"/>
    <n v="1.9675"/>
    <x v="58"/>
  </r>
  <r>
    <x v="0"/>
    <s v="IND"/>
    <s v="LA"/>
    <n v="17"/>
    <n v="83"/>
    <s v="(5:48) (Shotgun) 2-C.Wentz pass incomplete short left to 84-J.Doyle (11-D.Williams)."/>
    <s v="pass"/>
    <n v="0"/>
    <n v="1"/>
    <n v="0"/>
    <n v="0"/>
    <s v="J.Doyle"/>
    <n v="6"/>
    <n v="6"/>
    <n v="0"/>
    <n v="1"/>
    <n v="0"/>
    <n v="2"/>
    <n v="1.7050000000000001"/>
    <n v="1.8997000000000002"/>
    <x v="162"/>
  </r>
  <r>
    <x v="0"/>
    <s v="IND"/>
    <s v="LA"/>
    <n v="8"/>
    <n v="92"/>
    <s v="(3:54) (Shotgun) 2-C.Wentz pass incomplete short right to 11-M.Pittman."/>
    <s v="pass"/>
    <n v="0"/>
    <n v="1"/>
    <n v="0"/>
    <n v="0"/>
    <s v="M.Pittman"/>
    <n v="4"/>
    <n v="4"/>
    <n v="0"/>
    <n v="1"/>
    <n v="0"/>
    <n v="2.7"/>
    <n v="1.6700000000000002"/>
    <n v="2.3498000000000001"/>
    <x v="58"/>
  </r>
  <r>
    <x v="0"/>
    <s v="IND"/>
    <s v="LA"/>
    <n v="8"/>
    <n v="92"/>
    <s v="(3:46) (Shotgun) 2-C.Wentz pass short right to 14-Z.Pascal for 8 yards, TOUCHDOWN."/>
    <s v="pass"/>
    <n v="0"/>
    <n v="1"/>
    <n v="0"/>
    <n v="0"/>
    <s v="Z.Pascal"/>
    <n v="8"/>
    <n v="8"/>
    <n v="0"/>
    <n v="1"/>
    <n v="0"/>
    <n v="2.7"/>
    <n v="1.74"/>
    <n v="2.3736000000000002"/>
    <x v="46"/>
  </r>
  <r>
    <x v="0"/>
    <s v="IND"/>
    <s v="LA"/>
    <n v="63"/>
    <n v="37"/>
    <s v="(2:49) 2-C.Wentz pass short right to 84-J.Doyle to IND 37 for no gain (4-J.Fuller) [54-L.Floyd]."/>
    <s v="pass"/>
    <n v="0"/>
    <n v="1"/>
    <n v="0"/>
    <n v="0"/>
    <s v="J.Doyle"/>
    <n v="-9"/>
    <n v="-9"/>
    <n v="0"/>
    <n v="1"/>
    <n v="0"/>
    <n v="1.6"/>
    <n v="1.4425000000000001"/>
    <n v="1.4425000000000001"/>
    <x v="162"/>
  </r>
  <r>
    <x v="0"/>
    <s v="IND"/>
    <s v="LA"/>
    <n v="63"/>
    <n v="37"/>
    <s v="(2:08) (Shotgun) 2-C.Wentz pass short right to 11-M.Pittman to LA 48 for 15 yards (4-J.Fuller, 5-J.Ramsey)."/>
    <s v="pass"/>
    <n v="0"/>
    <n v="1"/>
    <n v="0"/>
    <n v="0"/>
    <s v="M.Pittman"/>
    <n v="8"/>
    <n v="8"/>
    <n v="0"/>
    <n v="1"/>
    <n v="0"/>
    <n v="1.6"/>
    <n v="1.74"/>
    <n v="1.74"/>
    <x v="58"/>
  </r>
  <r>
    <x v="0"/>
    <s v="IND"/>
    <s v="LA"/>
    <n v="48"/>
    <n v="52"/>
    <s v="(1:25) 2-C.Wentz pass incomplete short right to 25-M.Mack."/>
    <s v="pass"/>
    <n v="0"/>
    <n v="1"/>
    <n v="0"/>
    <n v="0"/>
    <s v="M.Mack"/>
    <n v="0"/>
    <n v="0"/>
    <n v="0"/>
    <n v="1"/>
    <n v="0"/>
    <n v="1.6"/>
    <n v="1.6"/>
    <n v="1.6"/>
    <x v="291"/>
  </r>
  <r>
    <x v="0"/>
    <s v="IND"/>
    <s v="LA"/>
    <n v="47"/>
    <n v="53"/>
    <s v="(:32) (Shotgun) 2-C.Wentz pass incomplete deep right to 11-M.Pittman [51-T.Reeder]."/>
    <s v="pass"/>
    <n v="0"/>
    <n v="1"/>
    <n v="0"/>
    <n v="0"/>
    <s v="M.Pittman"/>
    <n v="20"/>
    <n v="20"/>
    <n v="0"/>
    <n v="1"/>
    <n v="0"/>
    <n v="1.6"/>
    <n v="1.9500000000000002"/>
    <n v="1.9500000000000002"/>
    <x v="58"/>
  </r>
  <r>
    <x v="0"/>
    <s v="LA"/>
    <s v="IND"/>
    <n v="70"/>
    <n v="30"/>
    <s v="(14:07) 9-M.Stafford pass short left to 2-R.Woods pushed ob at LA 41 for 11 yards (38-T.Carrie)."/>
    <s v="pass"/>
    <n v="0"/>
    <n v="1"/>
    <n v="0"/>
    <n v="0"/>
    <s v="R.Woods"/>
    <n v="7"/>
    <n v="7"/>
    <n v="0"/>
    <n v="1"/>
    <n v="0"/>
    <n v="1.6"/>
    <n v="1.7225000000000001"/>
    <n v="1.7225000000000001"/>
    <x v="1"/>
  </r>
  <r>
    <x v="0"/>
    <s v="LA"/>
    <s v="IND"/>
    <n v="54"/>
    <n v="46"/>
    <s v="(12:55) (Shotgun) 9-M.Stafford pass deep left to 10-C.Kupp pushed ob at IND 10 for 44 yards (38-T.Carrie)."/>
    <s v="pass"/>
    <n v="0"/>
    <n v="1"/>
    <n v="0"/>
    <n v="0"/>
    <s v="C.Kupp"/>
    <n v="22"/>
    <n v="22"/>
    <n v="0"/>
    <n v="1"/>
    <n v="0"/>
    <n v="1.6"/>
    <n v="1.9850000000000001"/>
    <n v="1.9850000000000001"/>
    <x v="15"/>
  </r>
  <r>
    <x v="0"/>
    <s v="LA"/>
    <s v="IND"/>
    <n v="10"/>
    <n v="90"/>
    <s v="(12:12) (Shotgun) 9-M.Stafford pass short middle to 10-C.Kupp for 10 yards, TOUCHDOWN."/>
    <s v="pass"/>
    <n v="0"/>
    <n v="1"/>
    <n v="0"/>
    <n v="0"/>
    <s v="C.Kupp"/>
    <n v="10"/>
    <n v="10"/>
    <n v="0"/>
    <n v="1"/>
    <n v="0"/>
    <n v="2.2000000000000002"/>
    <n v="1.7750000000000001"/>
    <n v="2.0555000000000003"/>
    <x v="15"/>
  </r>
  <r>
    <x v="0"/>
    <s v="IND"/>
    <s v="LA"/>
    <n v="63"/>
    <n v="37"/>
    <s v="(10:47) (Shotgun) 2-C.Wentz pass short left to 14-Z.Pascal to IND 46 for 9 yards (24-T.Rapp, 31-R.Rochell)."/>
    <s v="pass"/>
    <n v="0"/>
    <n v="1"/>
    <n v="0"/>
    <n v="0"/>
    <s v="Z.Pascal"/>
    <n v="-3"/>
    <n v="-3"/>
    <n v="0"/>
    <n v="1"/>
    <n v="0"/>
    <n v="1.6"/>
    <n v="1.5475000000000001"/>
    <n v="1.5475000000000001"/>
    <x v="46"/>
  </r>
  <r>
    <x v="0"/>
    <s v="IND"/>
    <s v="LA"/>
    <n v="56"/>
    <n v="44"/>
    <s v="(9:28) 2-C.Wentz pass deep right to 84-J.Doyle pushed ob at LA 22 for 34 yards (4-J.Fuller)."/>
    <s v="pass"/>
    <n v="0"/>
    <n v="1"/>
    <n v="0"/>
    <n v="0"/>
    <s v="J.Doyle"/>
    <n v="16"/>
    <n v="16"/>
    <n v="0"/>
    <n v="1"/>
    <n v="0"/>
    <n v="1.6"/>
    <n v="1.8800000000000001"/>
    <n v="1.8800000000000001"/>
    <x v="162"/>
  </r>
  <r>
    <x v="0"/>
    <s v="IND"/>
    <s v="LA"/>
    <n v="17"/>
    <n v="83"/>
    <s v="(7:31) (Shotgun) 2-C.Wentz pass incomplete short left to 11-M.Pittman [99-A.Donald]."/>
    <s v="pass"/>
    <n v="0"/>
    <n v="1"/>
    <n v="0"/>
    <n v="0"/>
    <s v="M.Pittman"/>
    <n v="5"/>
    <n v="5"/>
    <n v="0"/>
    <n v="1"/>
    <n v="0"/>
    <n v="2"/>
    <n v="1.6875"/>
    <n v="1.8937500000000003"/>
    <x v="58"/>
  </r>
  <r>
    <x v="0"/>
    <s v="LA"/>
    <s v="IND"/>
    <n v="59"/>
    <n v="41"/>
    <s v="(5:58) (Shotgun) 9-M.Stafford pass short left to 2-R.Woods to LA 48 for 7 yards (23-K.Moore)."/>
    <s v="pass"/>
    <n v="0"/>
    <n v="1"/>
    <n v="0"/>
    <n v="0"/>
    <s v="R.Woods"/>
    <n v="6"/>
    <n v="6"/>
    <n v="0"/>
    <n v="1"/>
    <n v="0"/>
    <n v="1.6"/>
    <n v="1.7050000000000001"/>
    <n v="1.7050000000000001"/>
    <x v="1"/>
  </r>
  <r>
    <x v="0"/>
    <s v="LA"/>
    <s v="IND"/>
    <n v="52"/>
    <n v="48"/>
    <s v="(5:17) 9-M.Stafford pass short right to 10-C.Kupp pushed ob at IND 49 for 3 yards (53-D.Leonard)."/>
    <s v="pass"/>
    <n v="0"/>
    <n v="1"/>
    <n v="0"/>
    <n v="0"/>
    <s v="C.Kupp"/>
    <n v="-1"/>
    <n v="-1"/>
    <n v="0"/>
    <n v="1"/>
    <n v="0"/>
    <n v="1.6"/>
    <n v="1.5825"/>
    <n v="1.5825"/>
    <x v="15"/>
  </r>
  <r>
    <x v="0"/>
    <s v="PIT"/>
    <s v="LV"/>
    <n v="68"/>
    <n v="32"/>
    <s v="(14:55) (Shotgun) 7-B.Roethlisberger pass short left to 19-J.Smith-Schuster to PIT 38 for 6 yards (27-T.Mullen)."/>
    <s v="pass"/>
    <n v="0"/>
    <n v="1"/>
    <n v="0"/>
    <n v="0"/>
    <s v="J.Smith-Schuster"/>
    <n v="5"/>
    <n v="5"/>
    <n v="0"/>
    <n v="1"/>
    <n v="0"/>
    <n v="1.6"/>
    <n v="1.6875"/>
    <n v="1.6875"/>
    <x v="12"/>
  </r>
  <r>
    <x v="0"/>
    <s v="PIT"/>
    <s v="LV"/>
    <n v="60"/>
    <n v="40"/>
    <s v="(13:39) (Shotgun) 7-B.Roethlisberger pass short right to 19-J.Smith-Schuster to PIT 45 for 5 yards (24-J.Abram)."/>
    <s v="pass"/>
    <n v="0"/>
    <n v="1"/>
    <n v="0"/>
    <n v="0"/>
    <s v="J.Smith-Schuster"/>
    <n v="4"/>
    <n v="4"/>
    <n v="0"/>
    <n v="1"/>
    <n v="0"/>
    <n v="1.6"/>
    <n v="1.6700000000000002"/>
    <n v="1.6700000000000002"/>
    <x v="12"/>
  </r>
  <r>
    <x v="0"/>
    <s v="PIT"/>
    <s v="LV"/>
    <n v="56"/>
    <n v="44"/>
    <s v="(12:22) 7-B.Roethlisberger pass short right to 19-J.Smith-Schuster to PIT 46 for 2 yards (39-N.Hobbs)."/>
    <s v="pass"/>
    <n v="0"/>
    <n v="1"/>
    <n v="0"/>
    <n v="0"/>
    <s v="J.Smith-Schuster"/>
    <n v="-1"/>
    <n v="-1"/>
    <n v="0"/>
    <n v="1"/>
    <n v="0"/>
    <n v="1.6"/>
    <n v="1.5825"/>
    <n v="1.5825"/>
    <x v="12"/>
  </r>
  <r>
    <x v="0"/>
    <s v="PIT"/>
    <s v="LV"/>
    <n v="54"/>
    <n v="46"/>
    <s v="(11:42) (Shotgun) 7-B.Roethlisberger pass incomplete short left to 85-E.Ebron [98-M.Crosby]."/>
    <s v="pass"/>
    <n v="0"/>
    <n v="1"/>
    <n v="0"/>
    <n v="0"/>
    <s v="E.Ebron"/>
    <n v="14"/>
    <n v="14"/>
    <n v="0"/>
    <n v="1"/>
    <n v="0"/>
    <n v="1.6"/>
    <n v="1.845"/>
    <n v="1.845"/>
    <x v="260"/>
  </r>
  <r>
    <x v="0"/>
    <s v="LV"/>
    <s v="PIT"/>
    <n v="69"/>
    <n v="31"/>
    <s v="(9:42) (Shotgun) 4-D.Carr pass short right to 13-H.Renfrow to LV 34 for 3 yards (42-J.Pierre, 90-T.Watt)."/>
    <s v="pass"/>
    <n v="0"/>
    <n v="1"/>
    <n v="0"/>
    <n v="0"/>
    <s v="H.Renfrow"/>
    <n v="2"/>
    <n v="2"/>
    <n v="0"/>
    <n v="1"/>
    <n v="0"/>
    <n v="1.6"/>
    <n v="1.635"/>
    <n v="1.635"/>
    <x v="190"/>
  </r>
  <r>
    <x v="0"/>
    <s v="LV"/>
    <s v="PIT"/>
    <n v="39"/>
    <n v="61"/>
    <s v="(5:44) (Shotgun) 4-D.Carr pass short left to 23-K.Drake pushed ob at PIT 28 for 11 yards (39-M.Fitzpatrick)."/>
    <s v="pass"/>
    <n v="0"/>
    <n v="1"/>
    <n v="0"/>
    <n v="0"/>
    <s v="K.Drake"/>
    <n v="-1"/>
    <n v="-1"/>
    <n v="0"/>
    <n v="1"/>
    <n v="0"/>
    <n v="1.6"/>
    <n v="1.5825"/>
    <n v="1.5825"/>
    <x v="4"/>
  </r>
  <r>
    <x v="0"/>
    <s v="LV"/>
    <s v="PIT"/>
    <n v="37"/>
    <n v="63"/>
    <s v="(4:00) (Shotgun) 4-D.Carr pass short left to 23-K.Drake to PIT 27 for 10 yards (93-J.Schobert; 39-M.Fitzpatrick)."/>
    <s v="pass"/>
    <n v="0"/>
    <n v="1"/>
    <n v="0"/>
    <n v="0"/>
    <s v="K.Drake"/>
    <n v="5"/>
    <n v="5"/>
    <n v="0"/>
    <n v="1"/>
    <n v="0"/>
    <n v="1.6"/>
    <n v="1.6875"/>
    <n v="1.6875"/>
    <x v="4"/>
  </r>
  <r>
    <x v="0"/>
    <s v="PIT"/>
    <s v="LV"/>
    <n v="69"/>
    <n v="31"/>
    <s v="(2:26) (Shotgun) 7-B.Roethlisberger pass short left to 18-D.Johnson to PIT 38 for 7 yards (25-T.Moehrig). PENALTY on PIT-19-J.Smith-Schuster, Offensive Holding, 10 yards, enforced at PIT 38."/>
    <s v="pass"/>
    <n v="0"/>
    <n v="1"/>
    <n v="0"/>
    <n v="0"/>
    <s v="D.Johnson"/>
    <n v="-4"/>
    <n v="-4"/>
    <n v="0"/>
    <n v="1"/>
    <n v="0"/>
    <n v="1.6"/>
    <n v="1.53"/>
    <n v="1.53"/>
    <x v="23"/>
  </r>
  <r>
    <x v="0"/>
    <s v="PIT"/>
    <s v="LV"/>
    <n v="72"/>
    <n v="28"/>
    <s v="(1:58) (Shotgun) 7-B.Roethlisberger pass short left to 18-D.Johnson to PIT 37 for 9 yards (52-D.Perryman). Penalty on LV-90-J.Hankins, Illegal Use of Hands, declined."/>
    <s v="pass"/>
    <n v="0"/>
    <n v="1"/>
    <n v="0"/>
    <n v="0"/>
    <s v="D.Johnson"/>
    <n v="7"/>
    <n v="7"/>
    <n v="0"/>
    <n v="1"/>
    <n v="0"/>
    <n v="1.6"/>
    <n v="1.7225000000000001"/>
    <n v="1.7225000000000001"/>
    <x v="23"/>
  </r>
  <r>
    <x v="0"/>
    <s v="PIT"/>
    <s v="LV"/>
    <n v="61"/>
    <n v="39"/>
    <s v="(:09) (Shotgun) 7-B.Roethlisberger pass short left to 19-J.Smith-Schuster pushed ob at LV 44 for 17 yards (29-C.Hayward)."/>
    <s v="pass"/>
    <n v="0"/>
    <n v="1"/>
    <n v="0"/>
    <n v="0"/>
    <s v="J.Smith-Schuster"/>
    <n v="-3"/>
    <n v="-3"/>
    <n v="0"/>
    <n v="1"/>
    <n v="0"/>
    <n v="1.6"/>
    <n v="1.5475000000000001"/>
    <n v="1.5475000000000001"/>
    <x v="12"/>
  </r>
  <r>
    <x v="0"/>
    <s v="PIT"/>
    <s v="LV"/>
    <n v="44"/>
    <n v="56"/>
    <s v="(14:17) (Shotgun) 7-B.Roethlisberger pass short middle to 19-J.Smith-Schuster to LV 38 for 6 yards (42-C.Littleton)."/>
    <s v="pass"/>
    <n v="0"/>
    <n v="1"/>
    <n v="0"/>
    <n v="0"/>
    <s v="J.Smith-Schuster"/>
    <n v="5"/>
    <n v="5"/>
    <n v="0"/>
    <n v="1"/>
    <n v="0"/>
    <n v="1.6"/>
    <n v="1.6875"/>
    <n v="1.6875"/>
    <x v="12"/>
  </r>
  <r>
    <x v="0"/>
    <s v="PIT"/>
    <s v="LV"/>
    <n v="38"/>
    <n v="62"/>
    <s v="(13:44) (Shotgun) 7-B.Roethlisberger pass incomplete deep left to 11-C.Claypool (29-C.Hayward). LV-29-C.Hayward was injured during the play."/>
    <s v="pass"/>
    <n v="0"/>
    <n v="1"/>
    <n v="0"/>
    <n v="0"/>
    <s v="C.Claypool"/>
    <n v="38"/>
    <n v="38"/>
    <n v="0"/>
    <n v="1"/>
    <n v="0"/>
    <n v="1.6"/>
    <n v="2.2650000000000001"/>
    <n v="2.2650000000000001"/>
    <x v="26"/>
  </r>
  <r>
    <x v="0"/>
    <s v="PIT"/>
    <s v="LV"/>
    <n v="38"/>
    <n v="62"/>
    <s v="(13:37) (Shotgun) 7-B.Roethlisberger pass incomplete deep right to 11-C.Claypool [77-Q.Jefferson]."/>
    <s v="pass"/>
    <n v="0"/>
    <n v="1"/>
    <n v="0"/>
    <n v="0"/>
    <s v="C.Claypool"/>
    <n v="23"/>
    <n v="23"/>
    <n v="0"/>
    <n v="1"/>
    <n v="0"/>
    <n v="1.6"/>
    <n v="2.0024999999999999"/>
    <n v="2.0024999999999999"/>
    <x v="26"/>
  </r>
  <r>
    <x v="0"/>
    <s v="LV"/>
    <s v="PIT"/>
    <n v="40"/>
    <n v="60"/>
    <s v="(11:49) (No Huddle, Shotgun) 4-D.Carr pass short right to 13-H.Renfrow to PIT 23 for 17 yards (97-C.Heyward)."/>
    <s v="pass"/>
    <n v="0"/>
    <n v="1"/>
    <n v="0"/>
    <n v="0"/>
    <s v="H.Renfrow"/>
    <n v="4"/>
    <n v="4"/>
    <n v="0"/>
    <n v="1"/>
    <n v="0"/>
    <n v="1.6"/>
    <n v="1.6700000000000002"/>
    <n v="1.6700000000000002"/>
    <x v="190"/>
  </r>
  <r>
    <x v="0"/>
    <s v="LV"/>
    <s v="PIT"/>
    <n v="15"/>
    <n v="85"/>
    <s v="(9:42) 4-D.Carr pass incomplete short right to 83-D.Waller."/>
    <s v="pass"/>
    <n v="0"/>
    <n v="1"/>
    <n v="0"/>
    <n v="0"/>
    <s v="D.Waller"/>
    <n v="0"/>
    <n v="0"/>
    <n v="0"/>
    <n v="1"/>
    <n v="0"/>
    <n v="2"/>
    <n v="1.6"/>
    <n v="1.8640000000000001"/>
    <x v="28"/>
  </r>
  <r>
    <x v="0"/>
    <s v="PIT"/>
    <s v="LV"/>
    <n v="51"/>
    <n v="49"/>
    <s v="(8:13) (Shotgun) 7-B.Roethlisberger pass short middle to 19-J.Smith-Schuster to LV 46 for 5 yards (27-T.Mullen)."/>
    <s v="pass"/>
    <n v="0"/>
    <n v="1"/>
    <n v="0"/>
    <n v="0"/>
    <s v="J.Smith-Schuster"/>
    <n v="5"/>
    <n v="5"/>
    <n v="0"/>
    <n v="1"/>
    <n v="0"/>
    <n v="1.6"/>
    <n v="1.6875"/>
    <n v="1.6875"/>
    <x v="12"/>
  </r>
  <r>
    <x v="0"/>
    <s v="PIT"/>
    <s v="LV"/>
    <n v="46"/>
    <n v="54"/>
    <s v="(7:33) (Shotgun) 7-B.Roethlisberger pass deep left to 18-D.Johnson pushed ob at LV 5 for 41 yards (27-T.Mullen). Penalty on LV-27-T.Mullen, Illegal Contact, declined."/>
    <s v="pass"/>
    <n v="0"/>
    <n v="1"/>
    <n v="0"/>
    <n v="0"/>
    <s v="D.Johnson"/>
    <n v="32"/>
    <n v="32"/>
    <n v="0"/>
    <n v="1"/>
    <n v="0"/>
    <n v="1.6"/>
    <n v="2.16"/>
    <n v="2.16"/>
    <x v="23"/>
  </r>
  <r>
    <x v="0"/>
    <s v="LV"/>
    <s v="PIT"/>
    <n v="62"/>
    <n v="38"/>
    <s v="(5:46) (Shotgun) 4-D.Carr pass short middle to 13-H.Renfrow to LV 48 for 10 yards (41-R.Spillane)."/>
    <s v="pass"/>
    <n v="0"/>
    <n v="1"/>
    <n v="0"/>
    <n v="0"/>
    <s v="H.Renfrow"/>
    <n v="10"/>
    <n v="10"/>
    <n v="0"/>
    <n v="1"/>
    <n v="0"/>
    <n v="1.6"/>
    <n v="1.7750000000000001"/>
    <n v="1.7750000000000001"/>
    <x v="190"/>
  </r>
  <r>
    <x v="0"/>
    <s v="LV"/>
    <s v="PIT"/>
    <n v="52"/>
    <n v="48"/>
    <s v="(5:03) 4-D.Carr pass deep left to 87-F.Moreau to PIT 27 for 25 yards (93-J.Schobert)."/>
    <s v="pass"/>
    <n v="0"/>
    <n v="1"/>
    <n v="0"/>
    <n v="0"/>
    <s v="F.Moreau"/>
    <n v="21"/>
    <n v="21"/>
    <n v="0"/>
    <n v="1"/>
    <n v="0"/>
    <n v="1.6"/>
    <n v="1.9675"/>
    <n v="1.9675"/>
    <x v="107"/>
  </r>
  <r>
    <x v="0"/>
    <s v="LV"/>
    <s v="PIT"/>
    <n v="27"/>
    <n v="73"/>
    <s v="(4:26) 4-D.Carr pass incomplete deep right to 45-A.Ingold (93-J.Schobert)."/>
    <s v="pass"/>
    <n v="0"/>
    <n v="1"/>
    <n v="0"/>
    <n v="0"/>
    <s v="A.Ingold"/>
    <n v="17"/>
    <n v="17"/>
    <n v="0"/>
    <n v="1"/>
    <n v="0"/>
    <n v="1.6"/>
    <n v="1.8975"/>
    <n v="1.8975"/>
    <x v="129"/>
  </r>
  <r>
    <x v="0"/>
    <s v="LV"/>
    <s v="PIT"/>
    <n v="27"/>
    <n v="73"/>
    <s v="(4:20) (Shotgun) 4-D.Carr pass short left to 89-B.Edwards to PIT 21 for 6 yards (56-A.Highsmith)."/>
    <s v="pass"/>
    <n v="0"/>
    <n v="1"/>
    <n v="0"/>
    <n v="0"/>
    <s v="B.Edwards"/>
    <n v="4"/>
    <n v="4"/>
    <n v="0"/>
    <n v="1"/>
    <n v="0"/>
    <n v="1.6"/>
    <n v="1.6700000000000002"/>
    <n v="1.6700000000000002"/>
    <x v="110"/>
  </r>
  <r>
    <x v="0"/>
    <s v="LV"/>
    <s v="PIT"/>
    <n v="21"/>
    <n v="79"/>
    <s v="(3:36) (Shotgun) 4-D.Carr pass short left to 13-H.Renfrow to PIT 17 for 4 yards (31-J.Layne)."/>
    <s v="pass"/>
    <n v="0"/>
    <n v="1"/>
    <n v="0"/>
    <n v="0"/>
    <s v="H.Renfrow"/>
    <n v="3"/>
    <n v="3"/>
    <n v="0"/>
    <n v="1"/>
    <n v="0"/>
    <n v="1.8"/>
    <n v="1.6525000000000001"/>
    <n v="1.7498500000000003"/>
    <x v="190"/>
  </r>
  <r>
    <x v="0"/>
    <s v="LV"/>
    <s v="PIT"/>
    <n v="19"/>
    <n v="81"/>
    <s v="(2:10) (Shotgun) 4-D.Carr pass short left to 23-K.Drake ran ob at PIT 16 for 3 yards (93-J.Schobert)."/>
    <s v="pass"/>
    <n v="0"/>
    <n v="1"/>
    <n v="0"/>
    <n v="0"/>
    <s v="K.Drake"/>
    <n v="0"/>
    <n v="0"/>
    <n v="0"/>
    <n v="1"/>
    <n v="0"/>
    <n v="2"/>
    <n v="1.6"/>
    <n v="1.8640000000000001"/>
    <x v="4"/>
  </r>
  <r>
    <x v="0"/>
    <s v="LV"/>
    <s v="PIT"/>
    <n v="16"/>
    <n v="84"/>
    <s v="(2:00) (Shotgun) 4-D.Carr pass short left to 83-D.Waller to PIT 8 for 8 yards (93-J.Schobert). Official measurement."/>
    <s v="pass"/>
    <n v="0"/>
    <n v="1"/>
    <n v="0"/>
    <n v="0"/>
    <s v="D.Waller"/>
    <n v="7"/>
    <n v="7"/>
    <n v="0"/>
    <n v="1"/>
    <n v="0"/>
    <n v="2"/>
    <n v="1.7225000000000001"/>
    <n v="1.9056500000000001"/>
    <x v="28"/>
  </r>
  <r>
    <x v="0"/>
    <s v="LV"/>
    <s v="PIT"/>
    <n v="17"/>
    <n v="83"/>
    <s v="(:18) (Shotgun) 4-D.Carr pass incomplete deep right to 83-D.Waller. Pressure by 8-Ingram."/>
    <s v="pass"/>
    <n v="0"/>
    <n v="1"/>
    <n v="0"/>
    <n v="0"/>
    <s v="D.Waller"/>
    <n v="16"/>
    <n v="16"/>
    <n v="0"/>
    <n v="1"/>
    <n v="0"/>
    <n v="2"/>
    <n v="1.8800000000000001"/>
    <n v="1.9592000000000001"/>
    <x v="28"/>
  </r>
  <r>
    <x v="0"/>
    <s v="LV"/>
    <s v="PIT"/>
    <n v="68"/>
    <n v="32"/>
    <s v="(13:45) (Shotgun) 4-D.Carr pass short right to 17-W.Snead to LV 46 for 14 yards (39-M.Fitzpatrick)."/>
    <s v="pass"/>
    <n v="0"/>
    <n v="1"/>
    <n v="0"/>
    <n v="0"/>
    <s v="W.Snead"/>
    <n v="7"/>
    <n v="7"/>
    <n v="0"/>
    <n v="1"/>
    <n v="0"/>
    <n v="1.6"/>
    <n v="1.7225000000000001"/>
    <n v="1.7225000000000001"/>
    <x v="196"/>
  </r>
  <r>
    <x v="0"/>
    <s v="LV"/>
    <s v="PIT"/>
    <n v="54"/>
    <n v="46"/>
    <s v="(13:12) (Shotgun) 4-D.Carr pass incomplete short middle to 11-H.Ruggs (95-C.Wormley) [8-M.Ingram]."/>
    <s v="pass"/>
    <n v="0"/>
    <n v="1"/>
    <n v="0"/>
    <n v="0"/>
    <s v="H.Ruggs"/>
    <n v="0"/>
    <n v="0"/>
    <n v="0"/>
    <n v="1"/>
    <n v="0"/>
    <n v="1.6"/>
    <n v="1.6"/>
    <n v="1.6"/>
    <x v="111"/>
  </r>
  <r>
    <x v="0"/>
    <s v="LV"/>
    <s v="PIT"/>
    <n v="53"/>
    <n v="47"/>
    <s v="(12:30) (Shotgun) 4-D.Carr pass incomplete short left to 23-K.Drake."/>
    <s v="pass"/>
    <n v="0"/>
    <n v="1"/>
    <n v="0"/>
    <n v="0"/>
    <s v="K.Drake"/>
    <n v="8"/>
    <n v="8"/>
    <n v="0"/>
    <n v="1"/>
    <n v="0"/>
    <n v="1.6"/>
    <n v="1.74"/>
    <n v="1.74"/>
    <x v="4"/>
  </r>
  <r>
    <x v="0"/>
    <s v="PIT"/>
    <s v="LV"/>
    <n v="70"/>
    <n v="30"/>
    <s v="(9:56) (Shotgun) 7-B.Roethlisberger pass short middle to 18-D.Johnson to PIT 33 for 3 yards (39-N.Hobbs)."/>
    <s v="pass"/>
    <n v="0"/>
    <n v="1"/>
    <n v="0"/>
    <n v="0"/>
    <s v="D.Johnson"/>
    <n v="0"/>
    <n v="0"/>
    <n v="0"/>
    <n v="1"/>
    <n v="0"/>
    <n v="1.6"/>
    <n v="1.6"/>
    <n v="1.6"/>
    <x v="23"/>
  </r>
  <r>
    <x v="0"/>
    <s v="LV"/>
    <s v="PIT"/>
    <n v="64"/>
    <n v="36"/>
    <s v="(8:31) (No Huddle, Shotgun) 4-D.Carr pass short middle to 23-K.Drake to LV 45 for 9 yards (41-R.Spillane)."/>
    <s v="pass"/>
    <n v="0"/>
    <n v="1"/>
    <n v="0"/>
    <n v="0"/>
    <s v="K.Drake"/>
    <n v="4"/>
    <n v="4"/>
    <n v="0"/>
    <n v="1"/>
    <n v="0"/>
    <n v="1.6"/>
    <n v="1.6700000000000002"/>
    <n v="1.6700000000000002"/>
    <x v="4"/>
  </r>
  <r>
    <x v="0"/>
    <s v="LV"/>
    <s v="PIT"/>
    <n v="63"/>
    <n v="37"/>
    <s v="(7:08) (Shotgun) 4-D.Carr pass deep right to 13-H.Renfrow to PIT 40 for 23 yards (21-T.Norwood)."/>
    <s v="pass"/>
    <n v="0"/>
    <n v="1"/>
    <n v="0"/>
    <n v="0"/>
    <s v="H.Renfrow"/>
    <n v="21"/>
    <n v="21"/>
    <n v="0"/>
    <n v="1"/>
    <n v="0"/>
    <n v="1.6"/>
    <n v="1.9675"/>
    <n v="1.9675"/>
    <x v="190"/>
  </r>
  <r>
    <x v="0"/>
    <s v="LV"/>
    <s v="PIT"/>
    <n v="39"/>
    <n v="61"/>
    <s v="(5:55) (Shotgun) 4-D.Carr pass deep middle to 11-H.Ruggs to PIT 9 for 30 yards (34-Te.Edmunds)."/>
    <s v="pass"/>
    <n v="0"/>
    <n v="1"/>
    <n v="0"/>
    <n v="0"/>
    <s v="H.Ruggs"/>
    <n v="17"/>
    <n v="17"/>
    <n v="0"/>
    <n v="1"/>
    <n v="0"/>
    <n v="1.6"/>
    <n v="1.8975"/>
    <n v="1.8975"/>
    <x v="111"/>
  </r>
  <r>
    <x v="0"/>
    <s v="LV"/>
    <s v="PIT"/>
    <n v="9"/>
    <n v="91"/>
    <s v="(5:07) (Shotgun) 4-D.Carr pass short left to 87-F.Moreau for 9 yards, TOUCHDOWN [40-J.Jones]. LV-4-D.Carr was injured during the play."/>
    <s v="pass"/>
    <n v="0"/>
    <n v="1"/>
    <n v="0"/>
    <n v="0"/>
    <s v="F.Moreau"/>
    <n v="9"/>
    <n v="9"/>
    <n v="0"/>
    <n v="1"/>
    <n v="0"/>
    <n v="2.5"/>
    <n v="1.7575000000000001"/>
    <n v="2.2475500000000004"/>
    <x v="107"/>
  </r>
  <r>
    <x v="0"/>
    <s v="PIT"/>
    <s v="LV"/>
    <n v="61"/>
    <n v="39"/>
    <s v="(3:31) (Shotgun) 7-B.Roethlisberger pass short left to 11-C.Claypool ran ob at LV 45 for 16 yards."/>
    <s v="pass"/>
    <n v="0"/>
    <n v="1"/>
    <n v="0"/>
    <n v="0"/>
    <s v="C.Claypool"/>
    <n v="14"/>
    <n v="14"/>
    <n v="0"/>
    <n v="1"/>
    <n v="0"/>
    <n v="1.6"/>
    <n v="1.845"/>
    <n v="1.845"/>
    <x v="26"/>
  </r>
  <r>
    <x v="0"/>
    <s v="PIT"/>
    <s v="LV"/>
    <n v="45"/>
    <n v="55"/>
    <s v="(2:04) (Shotgun) 7-B.Roethlisberger pass incomplete short right to 11-C.Claypool (20-D.Arnette)."/>
    <s v="pass"/>
    <n v="0"/>
    <n v="1"/>
    <n v="0"/>
    <n v="0"/>
    <s v="C.Claypool"/>
    <n v="10"/>
    <n v="10"/>
    <n v="0"/>
    <n v="1"/>
    <n v="0"/>
    <n v="1.6"/>
    <n v="1.7750000000000001"/>
    <n v="1.7750000000000001"/>
    <x v="26"/>
  </r>
  <r>
    <x v="0"/>
    <s v="PIT"/>
    <s v="LV"/>
    <n v="45"/>
    <n v="55"/>
    <s v="(2:00) (Shotgun) 7-B.Roethlisberger pass incomplete deep right to 18-D.Johnson [98-M.Crosby]."/>
    <s v="pass"/>
    <n v="0"/>
    <n v="1"/>
    <n v="0"/>
    <n v="0"/>
    <s v="D.Johnson"/>
    <n v="30"/>
    <n v="30"/>
    <n v="0"/>
    <n v="1"/>
    <n v="0"/>
    <n v="1.6"/>
    <n v="2.125"/>
    <n v="2.125"/>
    <x v="23"/>
  </r>
  <r>
    <x v="0"/>
    <s v="LV"/>
    <s v="PIT"/>
    <n v="69"/>
    <n v="31"/>
    <s v="(15:00) 4-D.Carr pass short left to 89-B.Edwards to LV 47 for 16 yards (39-M.Fitzpatrick)."/>
    <s v="pass"/>
    <n v="0"/>
    <n v="1"/>
    <n v="0"/>
    <n v="0"/>
    <s v="B.Edwards"/>
    <n v="4"/>
    <n v="4"/>
    <n v="0"/>
    <n v="1"/>
    <n v="0"/>
    <n v="1.6"/>
    <n v="1.6700000000000002"/>
    <n v="1.6700000000000002"/>
    <x v="110"/>
  </r>
  <r>
    <x v="0"/>
    <s v="LV"/>
    <s v="PIT"/>
    <n v="53"/>
    <n v="47"/>
    <s v="(14:30) (Shotgun) 4-D.Carr pass short right to 11-H.Ruggs to PIT 46 for 7 yards (42-J.Pierre)."/>
    <s v="pass"/>
    <n v="0"/>
    <n v="1"/>
    <n v="0"/>
    <n v="0"/>
    <s v="H.Ruggs"/>
    <n v="4"/>
    <n v="4"/>
    <n v="0"/>
    <n v="1"/>
    <n v="0"/>
    <n v="1.6"/>
    <n v="1.6700000000000002"/>
    <n v="1.6700000000000002"/>
    <x v="111"/>
  </r>
  <r>
    <x v="0"/>
    <s v="LV"/>
    <s v="PIT"/>
    <n v="50"/>
    <n v="50"/>
    <s v="(13:06) (No Huddle, Shotgun) 4-D.Carr pass incomplete short middle to 13-H.Renfrow (97-C.Heyward)."/>
    <s v="pass"/>
    <n v="0"/>
    <n v="1"/>
    <n v="0"/>
    <n v="0"/>
    <s v="H.Renfrow"/>
    <n v="0"/>
    <n v="0"/>
    <n v="0"/>
    <n v="1"/>
    <n v="0"/>
    <n v="1.6"/>
    <n v="1.6"/>
    <n v="1.6"/>
    <x v="190"/>
  </r>
  <r>
    <x v="0"/>
    <s v="PIT"/>
    <s v="LV"/>
    <n v="25"/>
    <n v="75"/>
    <s v="(11:30) (No Huddle, Shotgun) 7-B.Roethlisberger to LV 25 for no gain. FUMBLES, and recovers at LV 30. 7-B.Roethlisberger pass incomplete middle to 85-E.Ebron [98-M.Crosby]."/>
    <s v="pass"/>
    <n v="0"/>
    <n v="1"/>
    <n v="0"/>
    <n v="0"/>
    <s v="E.Ebron"/>
    <s v="NA"/>
    <n v="0"/>
    <n v="0"/>
    <n v="0"/>
    <n v="0"/>
    <n v="1.8"/>
    <n v="0"/>
    <n v="1.1880000000000002"/>
    <x v="260"/>
  </r>
  <r>
    <x v="0"/>
    <s v="PIT"/>
    <s v="LV"/>
    <n v="25"/>
    <n v="75"/>
    <s v="(11:29) (Shotgun) 7-B.Roethlisberger pass incomplete deep left to 18-D.Johnson. Coverage by 25-Moehrig, 27-Mullen."/>
    <s v="pass"/>
    <n v="0"/>
    <n v="1"/>
    <n v="0"/>
    <n v="0"/>
    <s v="D.Johnson"/>
    <n v="25"/>
    <n v="25"/>
    <n v="0"/>
    <n v="1"/>
    <n v="0"/>
    <n v="1.8"/>
    <n v="2.0375000000000001"/>
    <n v="1.8807500000000004"/>
    <x v="23"/>
  </r>
  <r>
    <x v="0"/>
    <s v="PIT"/>
    <s v="LV"/>
    <n v="25"/>
    <n v="75"/>
    <s v="(11:23) (Shotgun) 7-B.Roethlisberger pass short left to 22-N.Harris for 25 yards, TOUCHDOWN. Penalty on LV-92-S.Thomas, Unsportsmanlike Conduct, offsetting. Penalty on PIT-51-T.Turner, Disqualification, offsetting."/>
    <s v="pass"/>
    <n v="0"/>
    <n v="1"/>
    <n v="0"/>
    <n v="0"/>
    <s v="N.Harris"/>
    <n v="4"/>
    <n v="4"/>
    <n v="0"/>
    <n v="1"/>
    <n v="0"/>
    <n v="1.8"/>
    <n v="1.6700000000000002"/>
    <n v="1.7558000000000002"/>
    <x v="178"/>
  </r>
  <r>
    <x v="0"/>
    <s v="LV"/>
    <s v="PIT"/>
    <n v="71"/>
    <n v="29"/>
    <s v="(10:32) (Shotgun) 4-D.Carr pass short left to 83-D.Waller pushed ob at LV 39 for 10 yards (34-Te.Edmunds)."/>
    <s v="pass"/>
    <n v="0"/>
    <n v="1"/>
    <n v="0"/>
    <n v="0"/>
    <s v="D.Waller"/>
    <n v="9"/>
    <n v="9"/>
    <n v="0"/>
    <n v="1"/>
    <n v="0"/>
    <n v="1.6"/>
    <n v="1.7575000000000001"/>
    <n v="1.7575000000000001"/>
    <x v="28"/>
  </r>
  <r>
    <x v="0"/>
    <s v="LV"/>
    <s v="PIT"/>
    <n v="61"/>
    <n v="39"/>
    <s v="(9:54) (Shotgun) 4-D.Carr pass incomplete deep right to 13-H.Renfrow."/>
    <s v="pass"/>
    <n v="0"/>
    <n v="1"/>
    <n v="0"/>
    <n v="0"/>
    <s v="H.Renfrow"/>
    <n v="21"/>
    <n v="21"/>
    <n v="0"/>
    <n v="1"/>
    <n v="0"/>
    <n v="1.6"/>
    <n v="1.9675"/>
    <n v="1.9675"/>
    <x v="190"/>
  </r>
  <r>
    <x v="0"/>
    <s v="LV"/>
    <s v="PIT"/>
    <n v="61"/>
    <n v="39"/>
    <s v="(9:48) (Shotgun) 4-D.Carr pass incomplete short right to 11-H.Ruggs. Coverage by 21-Norwood, 42-Pierre."/>
    <s v="pass"/>
    <n v="0"/>
    <n v="1"/>
    <n v="0"/>
    <n v="0"/>
    <s v="H.Ruggs"/>
    <n v="13"/>
    <n v="13"/>
    <n v="0"/>
    <n v="1"/>
    <n v="0"/>
    <n v="1.6"/>
    <n v="1.8275000000000001"/>
    <n v="1.8275000000000001"/>
    <x v="111"/>
  </r>
  <r>
    <x v="0"/>
    <s v="LV"/>
    <s v="PIT"/>
    <n v="61"/>
    <n v="39"/>
    <s v="(9:44) (Shotgun) 4-D.Carr pass deep middle to 11-H.Ruggs for 61 yards, TOUCHDOWN."/>
    <s v="pass"/>
    <n v="0"/>
    <n v="1"/>
    <n v="0"/>
    <n v="0"/>
    <s v="H.Ruggs"/>
    <n v="46"/>
    <n v="46"/>
    <n v="0"/>
    <n v="1"/>
    <n v="0"/>
    <n v="1.6"/>
    <n v="2.4050000000000002"/>
    <n v="2.4050000000000002"/>
    <x v="111"/>
  </r>
  <r>
    <x v="0"/>
    <s v="PIT"/>
    <s v="LV"/>
    <n v="71"/>
    <n v="29"/>
    <s v="(9:17) (No Huddle, Shotgun) 7-B.Roethlisberger pass incomplete short right to 13-J.Washington."/>
    <s v="pass"/>
    <n v="0"/>
    <n v="1"/>
    <n v="0"/>
    <n v="0"/>
    <s v="J.Washington"/>
    <n v="4"/>
    <n v="4"/>
    <n v="0"/>
    <n v="1"/>
    <n v="0"/>
    <n v="1.6"/>
    <n v="1.6700000000000002"/>
    <n v="1.6700000000000002"/>
    <x v="258"/>
  </r>
  <r>
    <x v="0"/>
    <s v="PIT"/>
    <s v="LV"/>
    <n v="71"/>
    <n v="29"/>
    <s v="(9:14) (Shotgun) 7-B.Roethlisberger pass short left to 88-P.Freiermuth to PIT 34 for 5 yards (27-T.Mullen; 32-D.Leavitt)."/>
    <s v="pass"/>
    <n v="0"/>
    <n v="1"/>
    <n v="0"/>
    <n v="0"/>
    <s v="P.Freiermuth"/>
    <n v="2"/>
    <n v="2"/>
    <n v="0"/>
    <n v="1"/>
    <n v="0"/>
    <n v="1.6"/>
    <n v="1.635"/>
    <n v="1.635"/>
    <x v="109"/>
  </r>
  <r>
    <x v="0"/>
    <s v="PIT"/>
    <s v="LV"/>
    <n v="68"/>
    <n v="32"/>
    <s v="(5:51) (Shotgun) 7-B.Roethlisberger pass short middle to 88-P.Freiermuth to PIT 41 for 9 yards (52-D.Perryman, 39-N.Hobbs) [77-Q.Jefferson]."/>
    <s v="pass"/>
    <n v="0"/>
    <n v="1"/>
    <n v="0"/>
    <n v="0"/>
    <s v="P.Freiermuth"/>
    <n v="5"/>
    <n v="5"/>
    <n v="0"/>
    <n v="1"/>
    <n v="0"/>
    <n v="1.6"/>
    <n v="1.6875"/>
    <n v="1.6875"/>
    <x v="109"/>
  </r>
  <r>
    <x v="0"/>
    <s v="PIT"/>
    <s v="LV"/>
    <n v="59"/>
    <n v="41"/>
    <s v="(5:26) (No Huddle, Shotgun) 7-B.Roethlisberger pass short right to 22-N.Harris to PIT 46 for 5 yards (39-N.Hobbs, 52-D.Perryman)."/>
    <s v="pass"/>
    <n v="0"/>
    <n v="1"/>
    <n v="0"/>
    <n v="0"/>
    <s v="N.Harris"/>
    <n v="2"/>
    <n v="2"/>
    <n v="0"/>
    <n v="1"/>
    <n v="0"/>
    <n v="1.6"/>
    <n v="1.635"/>
    <n v="1.635"/>
    <x v="178"/>
  </r>
  <r>
    <x v="0"/>
    <s v="PIT"/>
    <s v="LV"/>
    <n v="54"/>
    <n v="46"/>
    <s v="(4:59) (No Huddle, Shotgun) 7-B.Roethlisberger pass short middle to 22-N.Harris to 50 for 4 yards (32-D.Leavitt, 52-D.Perryman)."/>
    <s v="pass"/>
    <n v="0"/>
    <n v="1"/>
    <n v="0"/>
    <n v="0"/>
    <s v="N.Harris"/>
    <n v="-2"/>
    <n v="-2"/>
    <n v="0"/>
    <n v="1"/>
    <n v="0"/>
    <n v="1.6"/>
    <n v="1.5650000000000002"/>
    <n v="1.5650000000000002"/>
    <x v="178"/>
  </r>
  <r>
    <x v="0"/>
    <s v="PIT"/>
    <s v="LV"/>
    <n v="50"/>
    <n v="50"/>
    <s v="(4:34) (No Huddle, Shotgun) 7-B.Roethlisberger pass short left to 18-D.Johnson pushed ob at LV 38 for 12 yards (27-T.Mullen)."/>
    <s v="pass"/>
    <n v="0"/>
    <n v="1"/>
    <n v="0"/>
    <n v="0"/>
    <s v="D.Johnson"/>
    <n v="0"/>
    <n v="0"/>
    <n v="0"/>
    <n v="1"/>
    <n v="0"/>
    <n v="1.6"/>
    <n v="1.6"/>
    <n v="1.6"/>
    <x v="23"/>
  </r>
  <r>
    <x v="0"/>
    <s v="PIT"/>
    <s v="LV"/>
    <n v="38"/>
    <n v="62"/>
    <s v="(4:28) (No Huddle, Shotgun) 7-B.Roethlisberger pass short left to 22-N.Harris to LV 38 for no gain (52-D.Perryman) [98-M.Crosby]."/>
    <s v="pass"/>
    <n v="0"/>
    <n v="1"/>
    <n v="0"/>
    <n v="0"/>
    <s v="N.Harris"/>
    <n v="-1"/>
    <n v="-1"/>
    <n v="0"/>
    <n v="1"/>
    <n v="0"/>
    <n v="1.6"/>
    <n v="1.5825"/>
    <n v="1.5825"/>
    <x v="178"/>
  </r>
  <r>
    <x v="0"/>
    <s v="PIT"/>
    <s v="LV"/>
    <n v="38"/>
    <n v="62"/>
    <s v="(3:55) (Shotgun) 7-B.Roethlisberger pass incomplete short left to 19-J.Smith-Schuster (92-S.Thomas). LV-29-C.Hayward was injured during the play."/>
    <s v="pass"/>
    <n v="0"/>
    <n v="1"/>
    <n v="0"/>
    <n v="0"/>
    <s v="J.Smith-Schuster"/>
    <n v="2"/>
    <n v="2"/>
    <n v="0"/>
    <n v="1"/>
    <n v="0"/>
    <n v="1.6"/>
    <n v="1.635"/>
    <n v="1.635"/>
    <x v="12"/>
  </r>
  <r>
    <x v="0"/>
    <s v="PIT"/>
    <s v="LV"/>
    <n v="38"/>
    <n v="62"/>
    <s v="(3:52) (Shotgun) 7-B.Roethlisberger pass incomplete short middle to 11-C.Claypool (32-D.Leavitt). LV-32-D.Leavitt was injured during the play."/>
    <s v="pass"/>
    <n v="0"/>
    <n v="1"/>
    <n v="0"/>
    <n v="0"/>
    <s v="C.Claypool"/>
    <n v="11"/>
    <n v="11"/>
    <n v="0"/>
    <n v="1"/>
    <n v="0"/>
    <n v="1.6"/>
    <n v="1.7925"/>
    <n v="1.7925"/>
    <x v="26"/>
  </r>
  <r>
    <x v="0"/>
    <s v="LV"/>
    <s v="PIT"/>
    <n v="70"/>
    <n v="30"/>
    <s v="(2:55) 4-D.Carr pass deep right to 83-D.Waller to PIT 45 for 25 yards (93-J.Schobert)."/>
    <s v="pass"/>
    <n v="0"/>
    <n v="1"/>
    <n v="0"/>
    <n v="0"/>
    <s v="D.Waller"/>
    <n v="23"/>
    <n v="23"/>
    <n v="0"/>
    <n v="1"/>
    <n v="0"/>
    <n v="1.6"/>
    <n v="2.0024999999999999"/>
    <n v="2.0024999999999999"/>
    <x v="28"/>
  </r>
  <r>
    <x v="0"/>
    <s v="MIN"/>
    <s v="ARI"/>
    <n v="64"/>
    <n v="36"/>
    <s v="(14:27) 8-K.Cousins pass deep right to 17-K.Osborn for 64 yards, TOUCHDOWN."/>
    <s v="pass"/>
    <n v="0"/>
    <n v="1"/>
    <n v="0"/>
    <n v="0"/>
    <s v="K.Osborn"/>
    <n v="30"/>
    <n v="30"/>
    <n v="0"/>
    <n v="1"/>
    <n v="0"/>
    <n v="1.6"/>
    <n v="2.125"/>
    <n v="2.125"/>
    <x v="154"/>
  </r>
  <r>
    <x v="0"/>
    <s v="MIN"/>
    <s v="ARI"/>
    <n v="73"/>
    <n v="27"/>
    <s v="(11:22) 8-K.Cousins pass short right to 18-J.Jefferson to MIN 33 for 6 yards (7-B.Murphy; 58-J.Hicks)."/>
    <s v="pass"/>
    <n v="0"/>
    <n v="1"/>
    <n v="0"/>
    <n v="0"/>
    <s v="J.Jefferson"/>
    <n v="6"/>
    <n v="6"/>
    <n v="0"/>
    <n v="1"/>
    <n v="0"/>
    <n v="1.6"/>
    <n v="1.7050000000000001"/>
    <n v="1.7050000000000001"/>
    <x v="0"/>
  </r>
  <r>
    <x v="0"/>
    <s v="MIN"/>
    <s v="ARI"/>
    <n v="67"/>
    <n v="33"/>
    <s v="(10:41) (Shotgun) 8-K.Cousins pass incomplete short middle to 83-T.Conklin (25-Z.Collins) [55-C.Jones]."/>
    <s v="pass"/>
    <n v="0"/>
    <n v="1"/>
    <n v="0"/>
    <n v="0"/>
    <s v="T.Conklin"/>
    <n v="2"/>
    <n v="2"/>
    <n v="0"/>
    <n v="1"/>
    <n v="0"/>
    <n v="1.6"/>
    <n v="1.635"/>
    <n v="1.635"/>
    <x v="40"/>
  </r>
  <r>
    <x v="0"/>
    <s v="ARI"/>
    <s v="MIN"/>
    <n v="59"/>
    <n v="41"/>
    <s v="(9:55) (No Huddle, Shotgun) 1-K.Murray pass short left to 10-D.Hopkins to MIN 44 for 15 yards (54-E.Kendricks)."/>
    <s v="pass"/>
    <n v="0"/>
    <n v="1"/>
    <n v="0"/>
    <n v="0"/>
    <s v="D.Hopkins"/>
    <n v="13"/>
    <n v="13"/>
    <n v="0"/>
    <n v="1"/>
    <n v="0"/>
    <n v="1.6"/>
    <n v="1.8275000000000001"/>
    <n v="1.8275000000000001"/>
    <x v="112"/>
  </r>
  <r>
    <x v="0"/>
    <s v="ARI"/>
    <s v="MIN"/>
    <n v="44"/>
    <n v="56"/>
    <s v="(9:30) (No Huddle, Shotgun) 1-K.Murray pass short middle to 10-D.Hopkins to MIN 28 for 16 yards (22-H.Smith)."/>
    <s v="pass"/>
    <n v="0"/>
    <n v="1"/>
    <n v="0"/>
    <n v="0"/>
    <s v="D.Hopkins"/>
    <n v="10"/>
    <n v="10"/>
    <n v="0"/>
    <n v="1"/>
    <n v="0"/>
    <n v="1.6"/>
    <n v="1.7750000000000001"/>
    <n v="1.7750000000000001"/>
    <x v="112"/>
  </r>
  <r>
    <x v="0"/>
    <s v="ARI"/>
    <s v="MIN"/>
    <n v="28"/>
    <n v="72"/>
    <s v="(8:13) (No Huddle, Shotgun) 1-K.Murray pass short right to 2-C.Edmonds to MIN 24 for 4 yards (54-E.Kendricks)."/>
    <s v="pass"/>
    <n v="0"/>
    <n v="1"/>
    <n v="0"/>
    <n v="0"/>
    <s v="C.Edmonds"/>
    <n v="4"/>
    <n v="4"/>
    <n v="0"/>
    <n v="1"/>
    <n v="0"/>
    <n v="1.6"/>
    <n v="1.6700000000000002"/>
    <n v="1.6700000000000002"/>
    <x v="127"/>
  </r>
  <r>
    <x v="0"/>
    <s v="ARI"/>
    <s v="MIN"/>
    <n v="15"/>
    <n v="85"/>
    <s v="(6:38) (No Huddle, Shotgun) 1-K.Murray pass short left to 4-R.Moore pushed ob at MIN 15 for no gain (23-X.Woods)."/>
    <s v="pass"/>
    <n v="0"/>
    <n v="1"/>
    <n v="0"/>
    <n v="0"/>
    <s v="R.Moore"/>
    <n v="-5"/>
    <n v="-5"/>
    <n v="0"/>
    <n v="1"/>
    <n v="0"/>
    <n v="2"/>
    <n v="1.5125000000000002"/>
    <n v="1.8342500000000002"/>
    <x v="125"/>
  </r>
  <r>
    <x v="0"/>
    <s v="ARI"/>
    <s v="MIN"/>
    <n v="15"/>
    <n v="85"/>
    <s v="(5:57) (Shotgun) 1-K.Murray pass short left to 10-D.Hopkins for 15 yards, TOUCHDOWN."/>
    <s v="pass"/>
    <n v="0"/>
    <n v="1"/>
    <n v="0"/>
    <n v="0"/>
    <s v="D.Hopkins"/>
    <n v="15"/>
    <n v="15"/>
    <n v="0"/>
    <n v="1"/>
    <n v="0"/>
    <n v="2"/>
    <n v="1.8625"/>
    <n v="1.9532500000000002"/>
    <x v="112"/>
  </r>
  <r>
    <x v="0"/>
    <s v="MIN"/>
    <s v="ARI"/>
    <n v="45"/>
    <n v="55"/>
    <s v="(4:25) 8-K.Cousins pass short middle to 33-D.Cook to ARI 31 for 14 yards (25-Z.Collins)."/>
    <s v="pass"/>
    <n v="0"/>
    <n v="1"/>
    <n v="0"/>
    <n v="0"/>
    <s v="D.Cook"/>
    <n v="3"/>
    <n v="3"/>
    <n v="0"/>
    <n v="1"/>
    <n v="0"/>
    <n v="1.6"/>
    <n v="1.6525000000000001"/>
    <n v="1.6525000000000001"/>
    <x v="11"/>
  </r>
  <r>
    <x v="0"/>
    <s v="MIN"/>
    <s v="ARI"/>
    <n v="31"/>
    <n v="69"/>
    <s v="(3:45) 8-K.Cousins pass short left to 19-A.Thielen to ARI 26 for 5 yards (9-I.Simmons; 20-M.Wilson)."/>
    <s v="pass"/>
    <n v="0"/>
    <n v="1"/>
    <n v="0"/>
    <n v="0"/>
    <s v="A.Thielen"/>
    <n v="0"/>
    <n v="0"/>
    <n v="0"/>
    <n v="1"/>
    <n v="0"/>
    <n v="1.6"/>
    <n v="1.6"/>
    <n v="1.6"/>
    <x v="153"/>
  </r>
  <r>
    <x v="0"/>
    <s v="MIN"/>
    <s v="ARI"/>
    <n v="20"/>
    <n v="80"/>
    <s v="(2:24) (Shotgun) 8-K.Cousins pass short middle to 33-D.Cook to ARI 17 for 3 yards (34-J.Thompson)."/>
    <s v="pass"/>
    <n v="0"/>
    <n v="1"/>
    <n v="0"/>
    <n v="0"/>
    <s v="D.Cook"/>
    <n v="-3"/>
    <n v="-3"/>
    <n v="0"/>
    <n v="1"/>
    <n v="0"/>
    <n v="1.8"/>
    <n v="1.5475000000000001"/>
    <n v="1.7141500000000003"/>
    <x v="11"/>
  </r>
  <r>
    <x v="0"/>
    <s v="MIN"/>
    <s v="ARI"/>
    <n v="7"/>
    <n v="93"/>
    <s v="(:28) 8-K.Cousins pass short middle to 19-A.Thielen for 7 yards, TOUCHDOWN."/>
    <s v="pass"/>
    <n v="0"/>
    <n v="1"/>
    <n v="0"/>
    <n v="0"/>
    <s v="A.Thielen"/>
    <n v="7"/>
    <n v="7"/>
    <n v="0"/>
    <n v="1"/>
    <n v="0"/>
    <n v="2.7"/>
    <n v="1.7225000000000001"/>
    <n v="2.3676500000000003"/>
    <x v="153"/>
  </r>
  <r>
    <x v="0"/>
    <s v="ARI"/>
    <s v="MIN"/>
    <n v="69"/>
    <n v="31"/>
    <s v="(:06) (No Huddle, Shotgun) 1-K.Murray pass short right to 87-M.Williams to ARI 34 for 3 yards (21-B.Breeland)."/>
    <s v="pass"/>
    <n v="0"/>
    <n v="1"/>
    <n v="0"/>
    <n v="0"/>
    <s v="M.Williams"/>
    <n v="-4"/>
    <n v="-4"/>
    <n v="0"/>
    <n v="1"/>
    <n v="0"/>
    <n v="1.6"/>
    <n v="1.53"/>
    <n v="1.53"/>
    <x v="123"/>
  </r>
  <r>
    <x v="0"/>
    <s v="MIN"/>
    <s v="ARI"/>
    <n v="67"/>
    <n v="33"/>
    <s v="(12:13) (Shotgun) 8-K.Cousins pass short left to 83-T.Conklin to MIN 42 for 9 yards (44-M.Golden). ARI-20-M.Wilson was injured during the play."/>
    <s v="pass"/>
    <n v="0"/>
    <n v="1"/>
    <n v="0"/>
    <n v="0"/>
    <s v="T.Conklin"/>
    <n v="-4"/>
    <n v="-4"/>
    <n v="0"/>
    <n v="1"/>
    <n v="0"/>
    <n v="1.6"/>
    <n v="1.53"/>
    <n v="1.53"/>
    <x v="40"/>
  </r>
  <r>
    <x v="0"/>
    <s v="MIN"/>
    <s v="ARI"/>
    <n v="14"/>
    <n v="86"/>
    <s v="(9:05) 8-K.Cousins pass short left to 18-J.Jefferson for 14 yards, TOUCHDOWN [34-J.Thompson]. Penalty on ARI-3-B.Baker, Defensive Holding, declined."/>
    <s v="pass"/>
    <n v="0"/>
    <n v="1"/>
    <n v="0"/>
    <n v="0"/>
    <s v="J.Jefferson"/>
    <n v="14"/>
    <n v="14"/>
    <n v="0"/>
    <n v="1"/>
    <n v="0"/>
    <n v="2"/>
    <n v="1.845"/>
    <n v="1.9473000000000003"/>
    <x v="0"/>
  </r>
  <r>
    <x v="0"/>
    <s v="ARI"/>
    <s v="MIN"/>
    <n v="35"/>
    <n v="65"/>
    <s v="(7:13) (No Huddle, Shotgun) 1-K.Murray pass short left to 87-M.Williams to MIN 26 for 9 yards (22-H.Smith)."/>
    <s v="pass"/>
    <n v="0"/>
    <n v="1"/>
    <n v="0"/>
    <n v="0"/>
    <s v="M.Williams"/>
    <n v="4"/>
    <n v="4"/>
    <n v="0"/>
    <n v="1"/>
    <n v="0"/>
    <n v="1.6"/>
    <n v="1.6700000000000002"/>
    <n v="1.6700000000000002"/>
    <x v="123"/>
  </r>
  <r>
    <x v="0"/>
    <s v="ARI"/>
    <s v="MIN"/>
    <n v="32"/>
    <n v="68"/>
    <s v="(5:16) (Shotgun) 1-K.Murray pass deep middle to 13-C.Kirk to MIN 13 for 19 yards (54-E.Kendricks, 24-M.Alexander)."/>
    <s v="pass"/>
    <n v="0"/>
    <n v="1"/>
    <n v="0"/>
    <n v="0"/>
    <s v="C.Kirk"/>
    <n v="19"/>
    <n v="19"/>
    <n v="0"/>
    <n v="1"/>
    <n v="0"/>
    <n v="1.6"/>
    <n v="1.9325000000000001"/>
    <n v="1.9325000000000001"/>
    <x v="113"/>
  </r>
  <r>
    <x v="0"/>
    <s v="ARI"/>
    <s v="MIN"/>
    <n v="5"/>
    <n v="95"/>
    <s v="(3:49) (Shotgun) 1-K.Murray pass short middle to 4-R.Moore to MIN 1 for 4 yards (21-B.Breeland). FUMBLES (21-B.Breeland), RECOVERED by MIN-59-N.Vigil at MIN 2. 59-N.Vigil ran ob at MIN 2 for no gain. Penalty on ARI-18-A.Green, Offensive Holding, declined. The Replay Official reviewed the loose ball recovery ruling, and the play was REVERSED. (Shotgun) 1-K.Murray pass short middle to 4-R.Moore to MIN 1 for 4 yards (21-B.Breeland). FUMBLES (21-B.Breeland), ball out of bounds at MIN 2. PENALTY on ARI-18-A.Green, Offensive Holding, 10 yards, enforced at MIN 2."/>
    <s v="pass"/>
    <n v="0"/>
    <n v="1"/>
    <n v="0"/>
    <n v="0"/>
    <s v="R.Moore"/>
    <n v="-4"/>
    <n v="-4"/>
    <n v="0"/>
    <n v="1"/>
    <n v="0"/>
    <n v="3.2"/>
    <n v="1.53"/>
    <n v="3.2"/>
    <x v="125"/>
  </r>
  <r>
    <x v="0"/>
    <s v="MIN"/>
    <s v="ARI"/>
    <n v="71"/>
    <n v="29"/>
    <s v="(1:29) (Shotgun) 8-K.Cousins pass short right to 19-A.Thielen pushed ob at MIN 44 for 15 yards (7-B.Murphy)."/>
    <s v="pass"/>
    <n v="0"/>
    <n v="1"/>
    <n v="0"/>
    <n v="0"/>
    <s v="A.Thielen"/>
    <n v="15"/>
    <n v="15"/>
    <n v="0"/>
    <n v="1"/>
    <n v="0"/>
    <n v="1.6"/>
    <n v="1.8625"/>
    <n v="1.8625"/>
    <x v="153"/>
  </r>
  <r>
    <x v="0"/>
    <s v="MIN"/>
    <s v="ARI"/>
    <n v="56"/>
    <n v="44"/>
    <s v="(1:05) (Shotgun) 8-K.Cousins pass short right to 83-T.Conklin ran ob at 50 for 6 yards (34-J.Thompson)."/>
    <s v="pass"/>
    <n v="0"/>
    <n v="1"/>
    <n v="0"/>
    <n v="0"/>
    <s v="T.Conklin"/>
    <n v="1"/>
    <n v="1"/>
    <n v="0"/>
    <n v="1"/>
    <n v="0"/>
    <n v="1.6"/>
    <n v="1.6175000000000002"/>
    <n v="1.6175000000000002"/>
    <x v="40"/>
  </r>
  <r>
    <x v="0"/>
    <s v="MIN"/>
    <s v="ARI"/>
    <n v="40"/>
    <n v="60"/>
    <s v="(:35) (Shotgun) 8-K.Cousins pass incomplete short middle to 83-T.Conklin."/>
    <s v="pass"/>
    <n v="0"/>
    <n v="1"/>
    <n v="0"/>
    <n v="0"/>
    <s v="T.Conklin"/>
    <n v="8"/>
    <n v="8"/>
    <n v="0"/>
    <n v="1"/>
    <n v="0"/>
    <n v="1.6"/>
    <n v="1.74"/>
    <n v="1.74"/>
    <x v="40"/>
  </r>
  <r>
    <x v="0"/>
    <s v="MIN"/>
    <s v="ARI"/>
    <n v="40"/>
    <n v="60"/>
    <s v="(:30) (Shotgun) 8-K.Cousins pass short right to 17-K.Osborn pushed ob at ARI 34 for 6 yards (23-R.Alford)."/>
    <s v="pass"/>
    <n v="0"/>
    <n v="1"/>
    <n v="0"/>
    <n v="0"/>
    <s v="K.Osborn"/>
    <n v="4"/>
    <n v="4"/>
    <n v="0"/>
    <n v="1"/>
    <n v="0"/>
    <n v="1.6"/>
    <n v="1.6700000000000002"/>
    <n v="1.6700000000000002"/>
    <x v="154"/>
  </r>
  <r>
    <x v="0"/>
    <s v="ARI"/>
    <s v="MIN"/>
    <n v="66"/>
    <n v="34"/>
    <s v="(:16) (Shotgun) 1-K.Murray pass short right to 4-R.Moore ran ob at ARI 38 for 4 yards (54-E.Kendricks). MIN-21-B.Breeland was injured during the play."/>
    <s v="pass"/>
    <n v="0"/>
    <n v="1"/>
    <n v="0"/>
    <n v="0"/>
    <s v="R.Moore"/>
    <n v="-2"/>
    <n v="-2"/>
    <n v="0"/>
    <n v="1"/>
    <n v="0"/>
    <n v="1.6"/>
    <n v="1.5650000000000002"/>
    <n v="1.5650000000000002"/>
    <x v="125"/>
  </r>
  <r>
    <x v="0"/>
    <s v="ARI"/>
    <s v="MIN"/>
    <n v="62"/>
    <n v="38"/>
    <s v="(:10) (Shotgun) 1-K.Murray pass short left to 4-R.Moore ran ob at MIN 44 for 18 yards (23-X.Woods)."/>
    <s v="pass"/>
    <n v="0"/>
    <n v="1"/>
    <n v="0"/>
    <n v="0"/>
    <s v="R.Moore"/>
    <n v="2"/>
    <n v="2"/>
    <n v="0"/>
    <n v="1"/>
    <n v="0"/>
    <n v="1.6"/>
    <n v="1.635"/>
    <n v="1.635"/>
    <x v="125"/>
  </r>
  <r>
    <x v="0"/>
    <s v="ARI"/>
    <s v="MIN"/>
    <n v="68"/>
    <n v="32"/>
    <s v="(14:09) (No Huddle, Shotgun) 1-K.Murray pass short right intended for 4-R.Moore INTERCEPTED by 59-N.Vigil at ARI 38. 59-N.Vigil for 38 yards, TOUCHDOWN."/>
    <s v="pass"/>
    <n v="0"/>
    <n v="1"/>
    <n v="0"/>
    <n v="0"/>
    <s v="R.Moore"/>
    <n v="6"/>
    <n v="6"/>
    <n v="0"/>
    <n v="1"/>
    <n v="0"/>
    <n v="1.6"/>
    <n v="1.7050000000000001"/>
    <n v="1.7050000000000001"/>
    <x v="125"/>
  </r>
  <r>
    <x v="0"/>
    <s v="ARI"/>
    <s v="MIN"/>
    <n v="63"/>
    <n v="37"/>
    <s v="(12:45) (No Huddle, Shotgun) 1-K.Murray pass short left to 4-R.Moore to ARI 43 for 6 yards (48-B.Lynch)."/>
    <s v="pass"/>
    <n v="0"/>
    <n v="1"/>
    <n v="0"/>
    <n v="0"/>
    <s v="R.Moore"/>
    <n v="-3"/>
    <n v="-3"/>
    <n v="0"/>
    <n v="1"/>
    <n v="0"/>
    <n v="1.6"/>
    <n v="1.5475000000000001"/>
    <n v="1.5475000000000001"/>
    <x v="125"/>
  </r>
  <r>
    <x v="0"/>
    <s v="ARI"/>
    <s v="MIN"/>
    <n v="53"/>
    <n v="47"/>
    <s v="(11:26) (No Huddle, Shotgun) 1-K.Murray pass short left to 2-C.Edmonds to MIN 40 for 13 yards (7-P.Peterson; 59-N.Vigil)."/>
    <s v="pass"/>
    <n v="0"/>
    <n v="1"/>
    <n v="0"/>
    <n v="0"/>
    <s v="C.Edmonds"/>
    <n v="6"/>
    <n v="6"/>
    <n v="0"/>
    <n v="1"/>
    <n v="0"/>
    <n v="1.6"/>
    <n v="1.7050000000000001"/>
    <n v="1.7050000000000001"/>
    <x v="127"/>
  </r>
  <r>
    <x v="0"/>
    <s v="ARI"/>
    <s v="MIN"/>
    <n v="34"/>
    <n v="66"/>
    <s v="(9:57) (No Huddle, Shotgun) 1-K.Murray pass deep right to 87-M.Williams to MIN 9 for 25 yards (22-H.Smith)."/>
    <s v="pass"/>
    <n v="0"/>
    <n v="1"/>
    <n v="0"/>
    <n v="0"/>
    <s v="M.Williams"/>
    <n v="21"/>
    <n v="21"/>
    <n v="0"/>
    <n v="1"/>
    <n v="0"/>
    <n v="1.6"/>
    <n v="1.9675"/>
    <n v="1.9675"/>
    <x v="123"/>
  </r>
  <r>
    <x v="0"/>
    <s v="ARI"/>
    <s v="MIN"/>
    <n v="9"/>
    <n v="91"/>
    <s v="(9:16) (No Huddle, Shotgun) 1-K.Murray pass short right to 18-A.Green for 9 yards, TOUCHDOWN."/>
    <s v="pass"/>
    <n v="0"/>
    <n v="1"/>
    <n v="0"/>
    <n v="0"/>
    <s v="A.Green"/>
    <n v="0"/>
    <n v="0"/>
    <n v="0"/>
    <n v="1"/>
    <n v="0"/>
    <n v="2.5"/>
    <n v="1.6"/>
    <n v="2.194"/>
    <x v="124"/>
  </r>
  <r>
    <x v="0"/>
    <s v="MIN"/>
    <s v="ARI"/>
    <n v="69"/>
    <n v="31"/>
    <s v="(8:31) 8-K.Cousins pass incomplete short left to 19-A.Thielen (25-Z.Collins)."/>
    <s v="pass"/>
    <n v="0"/>
    <n v="1"/>
    <n v="0"/>
    <n v="0"/>
    <s v="A.Thielen"/>
    <n v="9"/>
    <n v="9"/>
    <n v="0"/>
    <n v="1"/>
    <n v="0"/>
    <n v="1.6"/>
    <n v="1.7575000000000001"/>
    <n v="1.7575000000000001"/>
    <x v="153"/>
  </r>
  <r>
    <x v="0"/>
    <s v="MIN"/>
    <s v="ARI"/>
    <n v="72"/>
    <n v="28"/>
    <s v="(7:25) (Shotgun) 8-K.Cousins pass short left to 18-J.Jefferson to MIN 40 for 12 yards (3-B.Baker; 44-M.Golden)."/>
    <s v="pass"/>
    <n v="0"/>
    <n v="1"/>
    <n v="0"/>
    <n v="0"/>
    <s v="J.Jefferson"/>
    <n v="1"/>
    <n v="1"/>
    <n v="0"/>
    <n v="1"/>
    <n v="0"/>
    <n v="1.6"/>
    <n v="1.6175000000000002"/>
    <n v="1.6175000000000002"/>
    <x v="0"/>
  </r>
  <r>
    <x v="0"/>
    <s v="ARI"/>
    <s v="MIN"/>
    <n v="68"/>
    <n v="32"/>
    <s v="(4:57) (No Huddle, Shotgun) 1-K.Murray pass deep right to 18-A.Green pushed ob at MIN 39 for 29 yards (21-B.Breeland)."/>
    <s v="pass"/>
    <n v="0"/>
    <n v="1"/>
    <n v="0"/>
    <n v="0"/>
    <s v="A.Green"/>
    <n v="24"/>
    <n v="24"/>
    <n v="0"/>
    <n v="1"/>
    <n v="0"/>
    <n v="1.6"/>
    <n v="2.02"/>
    <n v="2.02"/>
    <x v="124"/>
  </r>
  <r>
    <x v="0"/>
    <s v="ARI"/>
    <s v="MIN"/>
    <n v="38"/>
    <n v="62"/>
    <s v="(3:43) (No Huddle, Shotgun) 1-K.Murray pass deep middle intended for 13-C.Kirk INTERCEPTED by 23-X.Woods at MIN 4. 23-X.Woods ran ob at MIN 31 for 27 yards (71-J.Murray)."/>
    <s v="pass"/>
    <n v="0"/>
    <n v="1"/>
    <n v="0"/>
    <n v="0"/>
    <s v="C.Kirk"/>
    <n v="34"/>
    <n v="34"/>
    <n v="0"/>
    <n v="1"/>
    <n v="0"/>
    <n v="1.6"/>
    <n v="2.1950000000000003"/>
    <n v="2.1950000000000003"/>
    <x v="113"/>
  </r>
  <r>
    <x v="0"/>
    <s v="MIN"/>
    <s v="ARI"/>
    <n v="69"/>
    <n v="31"/>
    <s v="(3:29) 8-K.Cousins pass incomplete short left to 18-J.Jefferson."/>
    <s v="pass"/>
    <n v="0"/>
    <n v="1"/>
    <n v="0"/>
    <n v="0"/>
    <s v="J.Jefferson"/>
    <n v="6"/>
    <n v="6"/>
    <n v="0"/>
    <n v="1"/>
    <n v="0"/>
    <n v="1.6"/>
    <n v="1.7050000000000001"/>
    <n v="1.7050000000000001"/>
    <x v="0"/>
  </r>
  <r>
    <x v="0"/>
    <s v="MIN"/>
    <s v="ARI"/>
    <n v="66"/>
    <n v="34"/>
    <s v="(2:48) (Shotgun) 8-K.Cousins pass incomplete short right to 18-J.Jefferson [55-C.Jones]."/>
    <s v="pass"/>
    <n v="0"/>
    <n v="1"/>
    <n v="0"/>
    <n v="0"/>
    <s v="J.Jefferson"/>
    <n v="8"/>
    <n v="8"/>
    <n v="0"/>
    <n v="1"/>
    <n v="0"/>
    <n v="1.6"/>
    <n v="1.74"/>
    <n v="1.74"/>
    <x v="0"/>
  </r>
  <r>
    <x v="0"/>
    <s v="MIN"/>
    <s v="ARI"/>
    <n v="51"/>
    <n v="49"/>
    <s v="(1:54) (Shotgun) 8-K.Cousins pass incomplete short left to 33-D.Cook."/>
    <s v="pass"/>
    <n v="0"/>
    <n v="1"/>
    <n v="0"/>
    <n v="0"/>
    <s v="D.Cook"/>
    <n v="-5"/>
    <n v="-5"/>
    <n v="0"/>
    <n v="1"/>
    <n v="0"/>
    <n v="1.6"/>
    <n v="1.5125000000000002"/>
    <n v="1.5125000000000002"/>
    <x v="11"/>
  </r>
  <r>
    <x v="0"/>
    <s v="MIN"/>
    <s v="ARI"/>
    <n v="51"/>
    <n v="49"/>
    <s v="(1:50) (Shotgun) 8-K.Cousins pass short left to 18-J.Jefferson to ARI 38 for 13 yards (23-R.Alford)."/>
    <s v="pass"/>
    <n v="0"/>
    <n v="1"/>
    <n v="0"/>
    <n v="0"/>
    <s v="J.Jefferson"/>
    <n v="7"/>
    <n v="7"/>
    <n v="0"/>
    <n v="1"/>
    <n v="0"/>
    <n v="1.6"/>
    <n v="1.7225000000000001"/>
    <n v="1.7225000000000001"/>
    <x v="0"/>
  </r>
  <r>
    <x v="0"/>
    <s v="ARI"/>
    <s v="MIN"/>
    <n v="69"/>
    <n v="31"/>
    <s v="(13:37) (Shotgun) 1-K.Murray pass short right to 4-R.Moore to ARI 37 for 6 yards (21-B.Breeland; 23-X.Woods)."/>
    <s v="pass"/>
    <n v="0"/>
    <n v="1"/>
    <n v="0"/>
    <n v="0"/>
    <s v="R.Moore"/>
    <n v="-1"/>
    <n v="-1"/>
    <n v="0"/>
    <n v="1"/>
    <n v="0"/>
    <n v="1.6"/>
    <n v="1.5825"/>
    <n v="1.5825"/>
    <x v="125"/>
  </r>
  <r>
    <x v="0"/>
    <s v="ARI"/>
    <s v="MIN"/>
    <n v="63"/>
    <n v="37"/>
    <s v="(13:00) (Shotgun) 1-K.Murray pass short middle to 87-M.Williams to ARI 39 for 2 yards (54-E.Kendricks; 90-S.Richardson)."/>
    <s v="pass"/>
    <n v="0"/>
    <n v="1"/>
    <n v="0"/>
    <n v="0"/>
    <s v="M.Williams"/>
    <n v="-3"/>
    <n v="-3"/>
    <n v="0"/>
    <n v="1"/>
    <n v="0"/>
    <n v="1.6"/>
    <n v="1.5475000000000001"/>
    <n v="1.5475000000000001"/>
    <x v="123"/>
  </r>
  <r>
    <x v="0"/>
    <s v="ARI"/>
    <s v="MIN"/>
    <n v="69"/>
    <n v="31"/>
    <s v="(8:47) (Shotgun) 1-K.Murray pass short right to 18-A.Green to ARI 37 for 6 yards (27-C.Dantzler)."/>
    <s v="pass"/>
    <n v="0"/>
    <n v="1"/>
    <n v="0"/>
    <n v="0"/>
    <s v="A.Green"/>
    <n v="6"/>
    <n v="6"/>
    <n v="0"/>
    <n v="1"/>
    <n v="0"/>
    <n v="1.6"/>
    <n v="1.7050000000000001"/>
    <n v="1.7050000000000001"/>
    <x v="124"/>
  </r>
  <r>
    <x v="0"/>
    <s v="ARI"/>
    <s v="MIN"/>
    <n v="63"/>
    <n v="37"/>
    <s v="(8:11) (No Huddle, Shotgun) 1-K.Murray pass short right to 87-M.Williams to MIN 46 for 17 yards (59-N.Vigil)."/>
    <s v="pass"/>
    <n v="0"/>
    <n v="1"/>
    <n v="0"/>
    <n v="0"/>
    <s v="M.Williams"/>
    <n v="3"/>
    <n v="3"/>
    <n v="0"/>
    <n v="1"/>
    <n v="0"/>
    <n v="1.6"/>
    <n v="1.6525000000000001"/>
    <n v="1.6525000000000001"/>
    <x v="123"/>
  </r>
  <r>
    <x v="0"/>
    <s v="ARI"/>
    <s v="MIN"/>
    <n v="46"/>
    <n v="54"/>
    <s v="(7:44) (No Huddle, Shotgun) 1-K.Murray pass short right to 2-C.Edmonds to MIN 44 for 2 yards (59-N.Vigil)."/>
    <s v="pass"/>
    <n v="0"/>
    <n v="1"/>
    <n v="0"/>
    <n v="0"/>
    <s v="C.Edmonds"/>
    <n v="2"/>
    <n v="2"/>
    <n v="0"/>
    <n v="1"/>
    <n v="0"/>
    <n v="1.6"/>
    <n v="1.635"/>
    <n v="1.635"/>
    <x v="127"/>
  </r>
  <r>
    <x v="0"/>
    <s v="ARI"/>
    <s v="MIN"/>
    <n v="44"/>
    <n v="56"/>
    <s v="(7:02) (Shotgun) 1-K.Murray pass short middle to 2-C.Edmonds to MIN 41 for 3 yards (54-E.Kendricks)."/>
    <s v="pass"/>
    <n v="0"/>
    <n v="1"/>
    <n v="0"/>
    <n v="0"/>
    <s v="C.Edmonds"/>
    <n v="3"/>
    <n v="3"/>
    <n v="0"/>
    <n v="1"/>
    <n v="0"/>
    <n v="1.6"/>
    <n v="1.6525000000000001"/>
    <n v="1.6525000000000001"/>
    <x v="127"/>
  </r>
  <r>
    <x v="0"/>
    <s v="ARI"/>
    <s v="MIN"/>
    <n v="41"/>
    <n v="59"/>
    <s v="(6:18) (No Huddle, Shotgun) 1-K.Murray pass incomplete short right to 18-A.Green."/>
    <s v="pass"/>
    <n v="0"/>
    <n v="1"/>
    <n v="0"/>
    <n v="0"/>
    <s v="A.Green"/>
    <n v="11"/>
    <n v="11"/>
    <n v="0"/>
    <n v="1"/>
    <n v="0"/>
    <n v="1.6"/>
    <n v="1.7925"/>
    <n v="1.7925"/>
    <x v="124"/>
  </r>
  <r>
    <x v="0"/>
    <s v="ARI"/>
    <s v="MIN"/>
    <n v="41"/>
    <n v="59"/>
    <s v="(6:12) (No Huddle, Shotgun) 1-K.Murray pass deep middle to 13-C.Kirk to MIN 6 for 35 yards (24-M.Alexander)."/>
    <s v="pass"/>
    <n v="0"/>
    <n v="1"/>
    <n v="0"/>
    <n v="0"/>
    <s v="C.Kirk"/>
    <n v="32"/>
    <n v="32"/>
    <n v="0"/>
    <n v="1"/>
    <n v="0"/>
    <n v="1.6"/>
    <n v="2.16"/>
    <n v="2.16"/>
    <x v="113"/>
  </r>
  <r>
    <x v="0"/>
    <s v="ARI"/>
    <s v="MIN"/>
    <n v="9"/>
    <n v="91"/>
    <s v="(4:37) (Shotgun) 1-K.Murray pass incomplete short right to 18-A.Green."/>
    <s v="pass"/>
    <n v="0"/>
    <n v="1"/>
    <n v="0"/>
    <n v="0"/>
    <s v="A.Green"/>
    <n v="2"/>
    <n v="2"/>
    <n v="0"/>
    <n v="1"/>
    <n v="0"/>
    <n v="2.5"/>
    <n v="1.635"/>
    <n v="2.2059000000000002"/>
    <x v="124"/>
  </r>
  <r>
    <x v="0"/>
    <s v="ARI"/>
    <s v="MIN"/>
    <n v="9"/>
    <n v="91"/>
    <s v="(4:34) (Shotgun) 1-K.Murray pass incomplete short middle to 18-A.Green (27-C.Dantzler)."/>
    <s v="pass"/>
    <n v="0"/>
    <n v="1"/>
    <n v="0"/>
    <n v="0"/>
    <s v="A.Green"/>
    <n v="9"/>
    <n v="9"/>
    <n v="0"/>
    <n v="1"/>
    <n v="0"/>
    <n v="2.5"/>
    <n v="1.7575000000000001"/>
    <n v="2.2475500000000004"/>
    <x v="124"/>
  </r>
  <r>
    <x v="0"/>
    <s v="MIN"/>
    <s v="ARI"/>
    <n v="71"/>
    <n v="29"/>
    <s v="(2:56) (Shotgun) 8-K.Cousins pass incomplete short left to 31-A.Abdullah (58-J.Hicks)."/>
    <s v="pass"/>
    <n v="0"/>
    <n v="1"/>
    <n v="0"/>
    <n v="0"/>
    <s v="A.Abdullah"/>
    <n v="4"/>
    <n v="4"/>
    <n v="0"/>
    <n v="1"/>
    <n v="0"/>
    <n v="1.6"/>
    <n v="1.6700000000000002"/>
    <n v="1.6700000000000002"/>
    <x v="82"/>
  </r>
  <r>
    <x v="0"/>
    <s v="ARI"/>
    <s v="MIN"/>
    <n v="67"/>
    <n v="33"/>
    <s v="(2:32) (Shotgun) 1-K.Murray pass short middle to 2-C.Edmonds to ARI 40 for 7 yards (24-M.Alexander)."/>
    <s v="pass"/>
    <n v="0"/>
    <n v="1"/>
    <n v="0"/>
    <n v="0"/>
    <s v="C.Edmonds"/>
    <n v="2"/>
    <n v="2"/>
    <n v="0"/>
    <n v="1"/>
    <n v="0"/>
    <n v="1.6"/>
    <n v="1.635"/>
    <n v="1.635"/>
    <x v="127"/>
  </r>
  <r>
    <x v="0"/>
    <s v="MIN"/>
    <s v="ARI"/>
    <n v="65"/>
    <n v="35"/>
    <s v="(1:58) (Shotgun) 8-K.Cousins pass short left to 25-A.Mattison to ARI 48 for 17 yards (34-J.Thompson)."/>
    <s v="pass"/>
    <n v="0"/>
    <n v="1"/>
    <n v="0"/>
    <n v="0"/>
    <s v="A.Mattison"/>
    <n v="-2"/>
    <n v="-2"/>
    <n v="0"/>
    <n v="1"/>
    <n v="0"/>
    <n v="1.6"/>
    <n v="1.5650000000000002"/>
    <n v="1.5650000000000002"/>
    <x v="248"/>
  </r>
  <r>
    <x v="0"/>
    <s v="MIN"/>
    <s v="ARI"/>
    <n v="48"/>
    <n v="52"/>
    <s v="(1:31) (No Huddle, Shotgun) 8-K.Cousins pass incomplete short right to 17-K.Osborn (33-A.Hamilton)."/>
    <s v="pass"/>
    <n v="0"/>
    <n v="1"/>
    <n v="0"/>
    <n v="0"/>
    <s v="K.Osborn"/>
    <n v="-2"/>
    <n v="-2"/>
    <n v="0"/>
    <n v="1"/>
    <n v="0"/>
    <n v="1.6"/>
    <n v="1.5650000000000002"/>
    <n v="1.5650000000000002"/>
    <x v="154"/>
  </r>
  <r>
    <x v="0"/>
    <s v="MIN"/>
    <s v="ARI"/>
    <n v="48"/>
    <n v="52"/>
    <s v="(1:28) (Shotgun) 8-K.Cousins pass incomplete deep left to 18-J.Jefferson."/>
    <s v="pass"/>
    <n v="0"/>
    <n v="1"/>
    <n v="0"/>
    <n v="0"/>
    <s v="J.Jefferson"/>
    <n v="28"/>
    <n v="28"/>
    <n v="0"/>
    <n v="1"/>
    <n v="0"/>
    <n v="1.6"/>
    <n v="2.09"/>
    <n v="2.09"/>
    <x v="0"/>
  </r>
  <r>
    <x v="0"/>
    <s v="MIN"/>
    <s v="ARI"/>
    <n v="48"/>
    <n v="52"/>
    <s v="(1:21) (Shotgun) 8-K.Cousins pass short left to 19-A.Thielen pushed ob at ARI 36 for 12 yards (23-R.Alford)."/>
    <s v="pass"/>
    <n v="0"/>
    <n v="1"/>
    <n v="0"/>
    <n v="0"/>
    <s v="A.Thielen"/>
    <n v="8"/>
    <n v="8"/>
    <n v="0"/>
    <n v="1"/>
    <n v="0"/>
    <n v="1.6"/>
    <n v="1.74"/>
    <n v="1.74"/>
    <x v="153"/>
  </r>
  <r>
    <x v="0"/>
    <s v="MIN"/>
    <s v="ARI"/>
    <n v="36"/>
    <n v="64"/>
    <s v="(1:15) (Shotgun) 8-K.Cousins pass short middle to 17-K.Osborn to ARI 27 for 9 yards (34-J.Thompson)."/>
    <s v="pass"/>
    <n v="0"/>
    <n v="1"/>
    <n v="0"/>
    <n v="0"/>
    <s v="K.Osborn"/>
    <n v="6"/>
    <n v="6"/>
    <n v="0"/>
    <n v="1"/>
    <n v="0"/>
    <n v="1.6"/>
    <n v="1.7050000000000001"/>
    <n v="1.7050000000000001"/>
    <x v="154"/>
  </r>
  <r>
    <x v="0"/>
    <s v="MIN"/>
    <s v="ARI"/>
    <n v="27"/>
    <n v="73"/>
    <s v="(:44) (No Huddle, Shotgun) 8-K.Cousins pass short middle to 17-K.Osborn to ARI 19 for 8 yards (33-A.Hamilton)."/>
    <s v="pass"/>
    <n v="0"/>
    <n v="1"/>
    <n v="0"/>
    <n v="0"/>
    <s v="K.Osborn"/>
    <n v="7"/>
    <n v="7"/>
    <n v="0"/>
    <n v="1"/>
    <n v="0"/>
    <n v="1.6"/>
    <n v="1.7225000000000001"/>
    <n v="1.7225000000000001"/>
    <x v="154"/>
  </r>
  <r>
    <x v="0"/>
    <s v="NE"/>
    <s v="NYJ"/>
    <n v="71"/>
    <n v="29"/>
    <s v="(14:25) 10-M.Jones pass short right to 84-K.Bourne to NE 36 for 7 yards (37-B.Hall, 20-M.Maye)."/>
    <s v="pass"/>
    <n v="0"/>
    <n v="1"/>
    <n v="0"/>
    <n v="0"/>
    <s v="K.Bourne"/>
    <n v="5"/>
    <n v="5"/>
    <n v="0"/>
    <n v="1"/>
    <n v="0"/>
    <n v="1.6"/>
    <n v="1.6875"/>
    <n v="1.6875"/>
    <x v="59"/>
  </r>
  <r>
    <x v="0"/>
    <s v="NE"/>
    <s v="NYJ"/>
    <n v="63"/>
    <n v="37"/>
    <s v="(13:03) 10-M.Jones pass short left to 81-J.Smith pushed ob at NE 42 for 5 yards (30-M.Carter II)."/>
    <s v="pass"/>
    <n v="0"/>
    <n v="1"/>
    <n v="0"/>
    <n v="0"/>
    <s v="J.Smith"/>
    <n v="2"/>
    <n v="2"/>
    <n v="0"/>
    <n v="1"/>
    <n v="0"/>
    <n v="1.6"/>
    <n v="1.635"/>
    <n v="1.635"/>
    <x v="243"/>
  </r>
  <r>
    <x v="0"/>
    <s v="NE"/>
    <s v="NYJ"/>
    <n v="58"/>
    <n v="42"/>
    <s v="(12:32) (Shotgun) 10-M.Jones pass short middle to 28-J.White to NE 47 for 5 yards (40-J.Guidry)."/>
    <s v="pass"/>
    <n v="0"/>
    <n v="1"/>
    <n v="0"/>
    <n v="0"/>
    <s v="J.White"/>
    <n v="5"/>
    <n v="5"/>
    <n v="0"/>
    <n v="1"/>
    <n v="0"/>
    <n v="1.6"/>
    <n v="1.6875"/>
    <n v="1.6875"/>
    <x v="240"/>
  </r>
  <r>
    <x v="0"/>
    <s v="NE"/>
    <s v="NYJ"/>
    <n v="53"/>
    <n v="47"/>
    <s v="(11:51) 10-M.Jones pass short left to 37-D.Harris to NE 49 for 2 yards (30-M.Carter II)."/>
    <s v="pass"/>
    <n v="0"/>
    <n v="1"/>
    <n v="0"/>
    <n v="0"/>
    <s v="D.Harris"/>
    <n v="2"/>
    <n v="2"/>
    <n v="0"/>
    <n v="1"/>
    <n v="0"/>
    <n v="1.6"/>
    <n v="1.635"/>
    <n v="1.635"/>
    <x v="80"/>
  </r>
  <r>
    <x v="0"/>
    <s v="NE"/>
    <s v="NYJ"/>
    <n v="36"/>
    <n v="64"/>
    <s v="(10:46) (Shotgun) 10-M.Jones pass short middle to 16-J.Meyers to NYJ 29 for 7 yards (57-C.Mosley)."/>
    <s v="pass"/>
    <n v="0"/>
    <n v="1"/>
    <n v="0"/>
    <n v="0"/>
    <s v="J.Meyers"/>
    <n v="3"/>
    <n v="3"/>
    <n v="0"/>
    <n v="1"/>
    <n v="0"/>
    <n v="1.6"/>
    <n v="1.6525000000000001"/>
    <n v="1.6525000000000001"/>
    <x v="114"/>
  </r>
  <r>
    <x v="0"/>
    <s v="NE"/>
    <s v="NYJ"/>
    <n v="24"/>
    <n v="76"/>
    <s v="(6:30) (Shotgun) 10-M.Jones pass short left to 16-J.Meyers to NYJ 25 for -1 yards (30-M.Carter II)."/>
    <s v="pass"/>
    <n v="0"/>
    <n v="1"/>
    <n v="0"/>
    <n v="0"/>
    <s v="J.Meyers"/>
    <n v="-5"/>
    <n v="-5"/>
    <n v="0"/>
    <n v="1"/>
    <n v="0"/>
    <n v="1.8"/>
    <n v="1.5125000000000002"/>
    <n v="1.7022500000000003"/>
    <x v="114"/>
  </r>
  <r>
    <x v="0"/>
    <s v="NE"/>
    <s v="NYJ"/>
    <n v="30"/>
    <n v="70"/>
    <s v="(5:31) 10-M.Jones pass short left to 15-N.Agholor to NYJ 28 for 2 yards (26-B.Echols)."/>
    <s v="pass"/>
    <n v="0"/>
    <n v="1"/>
    <n v="0"/>
    <n v="0"/>
    <s v="N.Agholor"/>
    <n v="0"/>
    <n v="0"/>
    <n v="0"/>
    <n v="1"/>
    <n v="0"/>
    <n v="1.6"/>
    <n v="1.6"/>
    <n v="1.6"/>
    <x v="81"/>
  </r>
  <r>
    <x v="0"/>
    <s v="NE"/>
    <s v="NYJ"/>
    <n v="28"/>
    <n v="72"/>
    <s v="(4:55) (Shotgun) 10-M.Jones pass incomplete short middle to 81-J.Smith."/>
    <s v="pass"/>
    <n v="0"/>
    <n v="1"/>
    <n v="0"/>
    <n v="0"/>
    <s v="J.Smith"/>
    <n v="3"/>
    <n v="3"/>
    <n v="0"/>
    <n v="1"/>
    <n v="0"/>
    <n v="1.6"/>
    <n v="1.6525000000000001"/>
    <n v="1.6525000000000001"/>
    <x v="243"/>
  </r>
  <r>
    <x v="0"/>
    <s v="NYJ"/>
    <s v="NE"/>
    <n v="47"/>
    <n v="53"/>
    <s v="(4:17) 2-Z.Wilson pass deep right intended for 84-C.Davis INTERCEPTED by 21-A.Phillips at NE 27. 21-A.Phillips to NE 28 for 1 yard (81-T.Kroft)."/>
    <s v="pass"/>
    <n v="0"/>
    <n v="1"/>
    <n v="0"/>
    <n v="0"/>
    <s v="C.Davis"/>
    <n v="20"/>
    <n v="20"/>
    <n v="0"/>
    <n v="1"/>
    <n v="0"/>
    <n v="1.6"/>
    <n v="1.9500000000000002"/>
    <n v="1.9500000000000002"/>
    <x v="41"/>
  </r>
  <r>
    <x v="0"/>
    <s v="NE"/>
    <s v="NYJ"/>
    <n v="72"/>
    <n v="28"/>
    <s v="(4:10) (Shotgun) 10-M.Jones pass short left to 28-J.White to NYJ 44 for 28 yards (37-B.Hall; 30-M.Carter II)."/>
    <s v="pass"/>
    <n v="0"/>
    <n v="1"/>
    <n v="0"/>
    <n v="0"/>
    <s v="J.White"/>
    <n v="-3"/>
    <n v="-3"/>
    <n v="0"/>
    <n v="1"/>
    <n v="0"/>
    <n v="1.6"/>
    <n v="1.5475000000000001"/>
    <n v="1.5475000000000001"/>
    <x v="240"/>
  </r>
  <r>
    <x v="0"/>
    <s v="NE"/>
    <s v="NYJ"/>
    <n v="33"/>
    <n v="67"/>
    <s v="(1:56) 10-M.Jones pass short left to 81-J.Smith pushed ob at NYJ 14 for 19 yards (33-A.Colbert). NYJ-26-B.Echols was injured during the play.  Pitch to #28 Lateral back to #10 at the 45."/>
    <s v="pass"/>
    <n v="0"/>
    <n v="1"/>
    <n v="0"/>
    <n v="0"/>
    <s v="J.Smith"/>
    <n v="7"/>
    <n v="7"/>
    <n v="0"/>
    <n v="1"/>
    <n v="0"/>
    <n v="1.6"/>
    <n v="1.7225000000000001"/>
    <n v="1.7225000000000001"/>
    <x v="243"/>
  </r>
  <r>
    <x v="0"/>
    <s v="NYJ"/>
    <s v="NE"/>
    <n v="49"/>
    <n v="51"/>
    <s v="(13:43) (Shotgun) 2-Z.Wilson pass deep left to 8-E.Moore ran ob at NE 22 for 27 yards."/>
    <s v="pass"/>
    <n v="0"/>
    <n v="1"/>
    <n v="0"/>
    <n v="0"/>
    <s v="E.Moore"/>
    <n v="24"/>
    <n v="24"/>
    <n v="0"/>
    <n v="1"/>
    <n v="0"/>
    <n v="1.6"/>
    <n v="2.02"/>
    <n v="2.02"/>
    <x v="156"/>
  </r>
  <r>
    <x v="0"/>
    <s v="NYJ"/>
    <s v="NE"/>
    <n v="22"/>
    <n v="78"/>
    <s v="(13:15) (Shotgun) 2-Z.Wilson pass short right to 10-B.Berrios to NE 15 for 7 yards (23-K.Dugger)."/>
    <s v="pass"/>
    <n v="0"/>
    <n v="1"/>
    <n v="0"/>
    <n v="0"/>
    <s v="B.Berrios"/>
    <n v="0"/>
    <n v="0"/>
    <n v="0"/>
    <n v="1"/>
    <n v="0"/>
    <n v="1.8"/>
    <n v="1.6"/>
    <n v="1.7320000000000002"/>
    <x v="21"/>
  </r>
  <r>
    <x v="0"/>
    <s v="NYJ"/>
    <s v="NE"/>
    <n v="28"/>
    <n v="72"/>
    <s v="(5:57) (Shotgun) 2-Z.Wilson pass short right intended for 8-E.Moore INTERCEPTED by 27-J.Jackson at NE 13. 27-J.Jackson to NE 14 for 1 yard (8-E.Moore)."/>
    <s v="pass"/>
    <n v="0"/>
    <n v="1"/>
    <n v="0"/>
    <n v="0"/>
    <s v="E.Moore"/>
    <n v="15"/>
    <n v="15"/>
    <n v="0"/>
    <n v="1"/>
    <n v="0"/>
    <n v="1.6"/>
    <n v="1.8625"/>
    <n v="1.8625"/>
    <x v="156"/>
  </r>
  <r>
    <x v="0"/>
    <s v="NE"/>
    <s v="NYJ"/>
    <n v="60"/>
    <n v="40"/>
    <s v="(4:53) (Shotgun) 10-M.Jones pass short left to 28-J.White to NE 39 for -1 yards (56-Qu.Williams)."/>
    <s v="pass"/>
    <n v="0"/>
    <n v="1"/>
    <n v="0"/>
    <n v="0"/>
    <s v="J.White"/>
    <n v="-1"/>
    <n v="-1"/>
    <n v="0"/>
    <n v="1"/>
    <n v="0"/>
    <n v="1.6"/>
    <n v="1.5825"/>
    <n v="1.5825"/>
    <x v="240"/>
  </r>
  <r>
    <x v="0"/>
    <s v="NE"/>
    <s v="NYJ"/>
    <n v="61"/>
    <n v="39"/>
    <s v="(4:13) (Shotgun) 10-M.Jones pass incomplete deep left to 16-J.Meyers."/>
    <s v="pass"/>
    <n v="0"/>
    <n v="1"/>
    <n v="0"/>
    <n v="0"/>
    <s v="J.Meyers"/>
    <n v="19"/>
    <n v="19"/>
    <n v="0"/>
    <n v="1"/>
    <n v="0"/>
    <n v="1.6"/>
    <n v="1.9325000000000001"/>
    <n v="1.9325000000000001"/>
    <x v="114"/>
  </r>
  <r>
    <x v="0"/>
    <s v="NE"/>
    <s v="NYJ"/>
    <n v="63"/>
    <n v="37"/>
    <s v="(1:24) (Shotgun) 10-M.Jones pass short right to 85-H.Henry to NE 47 for 10 yards (33-A.Colbert)."/>
    <s v="pass"/>
    <n v="0"/>
    <n v="1"/>
    <n v="0"/>
    <n v="0"/>
    <s v="H.Henry"/>
    <n v="5"/>
    <n v="5"/>
    <n v="0"/>
    <n v="1"/>
    <n v="0"/>
    <n v="1.6"/>
    <n v="1.6875"/>
    <n v="1.6875"/>
    <x v="244"/>
  </r>
  <r>
    <x v="0"/>
    <s v="NE"/>
    <s v="NYJ"/>
    <n v="53"/>
    <n v="47"/>
    <s v="(1:04) (No Huddle, Shotgun) 10-M.Jones pass short left to 15-N.Agholor ran ob at NYJ 43 for 10 yards."/>
    <s v="pass"/>
    <n v="0"/>
    <n v="1"/>
    <n v="0"/>
    <n v="0"/>
    <s v="N.Agholor"/>
    <n v="-4"/>
    <n v="-4"/>
    <n v="0"/>
    <n v="1"/>
    <n v="0"/>
    <n v="1.6"/>
    <n v="1.53"/>
    <n v="1.53"/>
    <x v="81"/>
  </r>
  <r>
    <x v="0"/>
    <s v="NE"/>
    <s v="NYJ"/>
    <n v="43"/>
    <n v="57"/>
    <s v="(:59) (Shotgun) 10-M.Jones pass short left to 28-J.White to NYJ 40 for 3 yards (56-Qu.Williams)."/>
    <s v="pass"/>
    <n v="0"/>
    <n v="1"/>
    <n v="0"/>
    <n v="0"/>
    <s v="J.White"/>
    <n v="3"/>
    <n v="3"/>
    <n v="0"/>
    <n v="1"/>
    <n v="0"/>
    <n v="1.6"/>
    <n v="1.6525000000000001"/>
    <n v="1.6525000000000001"/>
    <x v="240"/>
  </r>
  <r>
    <x v="0"/>
    <s v="NE"/>
    <s v="NYJ"/>
    <n v="40"/>
    <n v="60"/>
    <s v="(:40) (No Huddle, Shotgun) 10-M.Jones pass short left to 28-J.White to NYJ 29 for 11 yards (30-M.Carter II)."/>
    <s v="pass"/>
    <n v="0"/>
    <n v="1"/>
    <n v="0"/>
    <n v="0"/>
    <s v="J.White"/>
    <n v="-5"/>
    <n v="-5"/>
    <n v="0"/>
    <n v="1"/>
    <n v="0"/>
    <n v="1.6"/>
    <n v="1.5125000000000002"/>
    <n v="1.5125000000000002"/>
    <x v="240"/>
  </r>
  <r>
    <x v="0"/>
    <s v="NE"/>
    <s v="NYJ"/>
    <n v="29"/>
    <n v="71"/>
    <s v="(:26) (Shotgun) 10-M.Jones pass short right to 16-J.Meyers ran ob at NYJ 21 for 8 yards (37-B.Hall)."/>
    <s v="pass"/>
    <n v="0"/>
    <n v="1"/>
    <n v="0"/>
    <n v="0"/>
    <s v="J.Meyers"/>
    <n v="3"/>
    <n v="3"/>
    <n v="0"/>
    <n v="1"/>
    <n v="0"/>
    <n v="1.6"/>
    <n v="1.6525000000000001"/>
    <n v="1.6525000000000001"/>
    <x v="114"/>
  </r>
  <r>
    <x v="0"/>
    <s v="NYJ"/>
    <s v="NE"/>
    <n v="65"/>
    <n v="35"/>
    <s v="(13:42) 2-Z.Wilson pass incomplete short left to 81-T.Kroft."/>
    <s v="pass"/>
    <n v="0"/>
    <n v="1"/>
    <n v="0"/>
    <n v="0"/>
    <s v="T.Kroft"/>
    <n v="12"/>
    <n v="12"/>
    <n v="0"/>
    <n v="1"/>
    <n v="0"/>
    <n v="1.6"/>
    <n v="1.81"/>
    <n v="1.81"/>
    <x v="20"/>
  </r>
  <r>
    <x v="0"/>
    <s v="NE"/>
    <s v="NYJ"/>
    <n v="35"/>
    <n v="65"/>
    <s v="(11:15) 10-M.Jones pass short left to 15-N.Agholor to NYJ 26 for 9 yards (57-C.Mosley)."/>
    <s v="pass"/>
    <n v="0"/>
    <n v="1"/>
    <n v="0"/>
    <n v="0"/>
    <s v="N.Agholor"/>
    <n v="9"/>
    <n v="9"/>
    <n v="0"/>
    <n v="1"/>
    <n v="0"/>
    <n v="1.6"/>
    <n v="1.7575000000000001"/>
    <n v="1.7575000000000001"/>
    <x v="81"/>
  </r>
  <r>
    <x v="0"/>
    <s v="NYJ"/>
    <s v="NE"/>
    <n v="31"/>
    <n v="69"/>
    <s v="(5:56) 2-Z.Wilson pass short right to 86-R.Griffin pushed ob at NE 26 for 5 yards (54-D.Hightower)."/>
    <s v="pass"/>
    <n v="0"/>
    <n v="1"/>
    <n v="0"/>
    <n v="0"/>
    <s v="R.Griffin"/>
    <n v="5"/>
    <n v="5"/>
    <n v="0"/>
    <n v="1"/>
    <n v="0"/>
    <n v="1.6"/>
    <n v="1.6875"/>
    <n v="1.6875"/>
    <x v="252"/>
  </r>
  <r>
    <x v="0"/>
    <s v="NE"/>
    <s v="NYJ"/>
    <n v="57"/>
    <n v="43"/>
    <s v="(4:40) 10-M.Jones pass short middle to 85-H.Henry to NYJ 25 for 32 yards (37-B.Hall)."/>
    <s v="pass"/>
    <n v="0"/>
    <n v="1"/>
    <n v="0"/>
    <n v="0"/>
    <s v="H.Henry"/>
    <n v="15"/>
    <n v="15"/>
    <n v="0"/>
    <n v="1"/>
    <n v="0"/>
    <n v="1.6"/>
    <n v="1.8625"/>
    <n v="1.8625"/>
    <x v="244"/>
  </r>
  <r>
    <x v="0"/>
    <s v="NE"/>
    <s v="NYJ"/>
    <n v="33"/>
    <n v="67"/>
    <s v="(3:43) (Shotgun) 10-M.Jones pass short right to 81-J.Smith to NYJ 30 for 3 yards (30-M.Carter II; 57-C.Mosley)."/>
    <s v="pass"/>
    <n v="0"/>
    <n v="1"/>
    <n v="0"/>
    <n v="0"/>
    <s v="J.Smith"/>
    <n v="0"/>
    <n v="0"/>
    <n v="0"/>
    <n v="1"/>
    <n v="0"/>
    <n v="1.6"/>
    <n v="1.6"/>
    <n v="1.6"/>
    <x v="243"/>
  </r>
  <r>
    <x v="0"/>
    <s v="NE"/>
    <s v="NYJ"/>
    <n v="13"/>
    <n v="87"/>
    <s v="(1:56) (Shotgun) 10-M.Jones pass incomplete short right to 85-H.Henry (20-M.Maye)."/>
    <s v="pass"/>
    <n v="0"/>
    <n v="1"/>
    <n v="0"/>
    <n v="0"/>
    <s v="H.Henry"/>
    <n v="3"/>
    <n v="3"/>
    <n v="0"/>
    <n v="1"/>
    <n v="0"/>
    <n v="2.2000000000000002"/>
    <n v="1.6525000000000001"/>
    <n v="2.0138500000000001"/>
    <x v="244"/>
  </r>
  <r>
    <x v="0"/>
    <s v="NE"/>
    <s v="NYJ"/>
    <n v="13"/>
    <n v="87"/>
    <s v="(1:52) (Shotgun) 10-M.Jones pass short right to 28-J.White to NYJ 14 for -1 yards (20-M.Maye)."/>
    <s v="pass"/>
    <n v="0"/>
    <n v="1"/>
    <n v="0"/>
    <n v="0"/>
    <s v="J.White"/>
    <n v="-1"/>
    <n v="-1"/>
    <n v="0"/>
    <n v="1"/>
    <n v="0"/>
    <n v="2.2000000000000002"/>
    <n v="1.5825"/>
    <n v="1.9900500000000001"/>
    <x v="240"/>
  </r>
  <r>
    <x v="0"/>
    <s v="NYJ"/>
    <s v="NE"/>
    <n v="74"/>
    <n v="26"/>
    <s v="(1:04) 2-Z.Wilson pass short left to 84-C.Davis to NYJ 29 for 3 yards (2-J.Mills)."/>
    <s v="pass"/>
    <n v="0"/>
    <n v="1"/>
    <n v="0"/>
    <n v="0"/>
    <s v="C.Davis"/>
    <n v="1"/>
    <n v="1"/>
    <n v="0"/>
    <n v="1"/>
    <n v="0"/>
    <n v="1.6"/>
    <n v="1.6175000000000002"/>
    <n v="1.6175000000000002"/>
    <x v="41"/>
  </r>
  <r>
    <x v="0"/>
    <s v="NYJ"/>
    <s v="NE"/>
    <n v="71"/>
    <n v="29"/>
    <s v="(:20) 2-Z.Wilson pass short right to 32-Mi.Carter pushed ob at NYJ 46 for 17 yards (32-D.McCourty)."/>
    <s v="pass"/>
    <n v="0"/>
    <n v="1"/>
    <n v="0"/>
    <n v="0"/>
    <s v="Mi.Carter"/>
    <n v="1"/>
    <n v="1"/>
    <n v="0"/>
    <n v="1"/>
    <n v="0"/>
    <n v="1.6"/>
    <n v="1.6175000000000002"/>
    <n v="1.6175000000000002"/>
    <x v="155"/>
  </r>
  <r>
    <x v="0"/>
    <s v="NYJ"/>
    <s v="NE"/>
    <n v="64"/>
    <n v="36"/>
    <s v="(14:54) (Shotgun) 2-Z.Wilson pass short left to 10-B.Berrios to NYJ 40 for 4 yards (21-A.Phillips)."/>
    <s v="pass"/>
    <n v="0"/>
    <n v="1"/>
    <n v="0"/>
    <n v="0"/>
    <s v="B.Berrios"/>
    <n v="4"/>
    <n v="4"/>
    <n v="0"/>
    <n v="1"/>
    <n v="0"/>
    <n v="1.6"/>
    <n v="1.6700000000000002"/>
    <n v="1.6700000000000002"/>
    <x v="21"/>
  </r>
  <r>
    <x v="0"/>
    <s v="NYJ"/>
    <s v="NE"/>
    <n v="55"/>
    <n v="45"/>
    <s v="(14:19) 2-Z.Wilson pass incomplete short right to 32-Mi.Carter."/>
    <s v="pass"/>
    <n v="0"/>
    <n v="1"/>
    <n v="0"/>
    <n v="0"/>
    <s v="Mi.Carter"/>
    <n v="2"/>
    <n v="2"/>
    <n v="0"/>
    <n v="1"/>
    <n v="0"/>
    <n v="1.6"/>
    <n v="1.635"/>
    <n v="1.635"/>
    <x v="155"/>
  </r>
  <r>
    <x v="0"/>
    <s v="NYJ"/>
    <s v="NE"/>
    <n v="55"/>
    <n v="45"/>
    <s v="(14:12) (Shotgun) 2-Z.Wilson pass short right to 84-C.Davis to 50 for 5 yards (90-C.Barmore)."/>
    <s v="pass"/>
    <n v="0"/>
    <n v="1"/>
    <n v="0"/>
    <n v="0"/>
    <s v="C.Davis"/>
    <n v="-3"/>
    <n v="-3"/>
    <n v="0"/>
    <n v="1"/>
    <n v="0"/>
    <n v="1.6"/>
    <n v="1.5475000000000001"/>
    <n v="1.5475000000000001"/>
    <x v="41"/>
  </r>
  <r>
    <x v="0"/>
    <s v="NYJ"/>
    <s v="NE"/>
    <n v="50"/>
    <n v="50"/>
    <s v="(13:27) (Shotgun) 2-Z.Wilson pass short right to 8-E.Moore to NE 47 for 3 yards (27-J.Jackson)."/>
    <s v="pass"/>
    <n v="0"/>
    <n v="1"/>
    <n v="0"/>
    <n v="0"/>
    <s v="E.Moore"/>
    <n v="3"/>
    <n v="3"/>
    <n v="0"/>
    <n v="1"/>
    <n v="0"/>
    <n v="1.6"/>
    <n v="1.6525000000000001"/>
    <n v="1.6525000000000001"/>
    <x v="156"/>
  </r>
  <r>
    <x v="0"/>
    <s v="NYJ"/>
    <s v="NE"/>
    <n v="47"/>
    <n v="53"/>
    <s v="(12:46) (Shotgun) 2-Z.Wilson pass incomplete short right to 10-B.Berrios (31-J.Jones)."/>
    <s v="pass"/>
    <n v="0"/>
    <n v="1"/>
    <n v="0"/>
    <n v="0"/>
    <s v="B.Berrios"/>
    <n v="2"/>
    <n v="2"/>
    <n v="0"/>
    <n v="1"/>
    <n v="0"/>
    <n v="1.6"/>
    <n v="1.635"/>
    <n v="1.635"/>
    <x v="21"/>
  </r>
  <r>
    <x v="0"/>
    <s v="NE"/>
    <s v="NYJ"/>
    <n v="52"/>
    <n v="48"/>
    <s v="(12:42) Yardline difference due to change of possession. 10-M.Jones pass short left to 81-J.Smith to NE 49 for 1 yard (57-C.Mosley)."/>
    <s v="pass"/>
    <n v="0"/>
    <n v="1"/>
    <n v="0"/>
    <n v="0"/>
    <s v="J.Smith"/>
    <n v="-5"/>
    <n v="-5"/>
    <n v="0"/>
    <n v="1"/>
    <n v="0"/>
    <n v="1.6"/>
    <n v="1.5125000000000002"/>
    <n v="1.5125000000000002"/>
    <x v="243"/>
  </r>
  <r>
    <x v="0"/>
    <s v="NE"/>
    <s v="NYJ"/>
    <n v="52"/>
    <n v="48"/>
    <s v="(11:26) (Shotgun) 10-M.Jones pass incomplete short left to 85-H.Henry."/>
    <s v="pass"/>
    <n v="0"/>
    <n v="1"/>
    <n v="0"/>
    <n v="0"/>
    <s v="H.Henry"/>
    <n v="15"/>
    <n v="15"/>
    <n v="0"/>
    <n v="1"/>
    <n v="0"/>
    <n v="1.6"/>
    <n v="1.8625"/>
    <n v="1.8625"/>
    <x v="244"/>
  </r>
  <r>
    <x v="0"/>
    <s v="NYJ"/>
    <s v="NE"/>
    <n v="34"/>
    <n v="66"/>
    <s v="(8:30) (No Huddle) 2-Z.Wilson pass short middle to 86-R.Griffin to NE 29 for 5 yards (54-D.Hightower)."/>
    <s v="pass"/>
    <n v="0"/>
    <n v="1"/>
    <n v="0"/>
    <n v="0"/>
    <s v="R.Griffin"/>
    <n v="1"/>
    <n v="1"/>
    <n v="0"/>
    <n v="1"/>
    <n v="0"/>
    <n v="1.6"/>
    <n v="1.6175000000000002"/>
    <n v="1.6175000000000002"/>
    <x v="252"/>
  </r>
  <r>
    <x v="0"/>
    <s v="NYJ"/>
    <s v="NE"/>
    <n v="18"/>
    <n v="82"/>
    <s v="(7:25) (Shotgun) 2-Z.Wilson pass incomplete short left to 8-E.Moore [33-J.Williams]."/>
    <s v="pass"/>
    <n v="0"/>
    <n v="1"/>
    <n v="0"/>
    <n v="0"/>
    <s v="E.Moore"/>
    <n v="-4"/>
    <n v="-4"/>
    <n v="0"/>
    <n v="1"/>
    <n v="0"/>
    <n v="2"/>
    <n v="1.53"/>
    <n v="1.8402000000000001"/>
    <x v="156"/>
  </r>
  <r>
    <x v="0"/>
    <s v="NYJ"/>
    <s v="NE"/>
    <n v="74"/>
    <n v="26"/>
    <s v="(4:44) (No Huddle, Shotgun) 2-Z.Wilson pass incomplete deep left to 8-E.Moore (33-J.Williams)."/>
    <s v="pass"/>
    <n v="0"/>
    <n v="1"/>
    <n v="0"/>
    <n v="0"/>
    <s v="E.Moore"/>
    <n v="27"/>
    <n v="27"/>
    <n v="0"/>
    <n v="1"/>
    <n v="0"/>
    <n v="1.6"/>
    <n v="2.0725000000000002"/>
    <n v="2.0725000000000002"/>
    <x v="156"/>
  </r>
  <r>
    <x v="0"/>
    <s v="NYJ"/>
    <s v="NE"/>
    <n v="74"/>
    <n v="26"/>
    <s v="(4:39) (Shotgun) 2-Z.Wilson pass incomplete deep left to 10-B.Berrios."/>
    <s v="pass"/>
    <n v="0"/>
    <n v="1"/>
    <n v="0"/>
    <n v="0"/>
    <s v="B.Berrios"/>
    <n v="16"/>
    <n v="16"/>
    <n v="0"/>
    <n v="1"/>
    <n v="0"/>
    <n v="1.6"/>
    <n v="1.8800000000000001"/>
    <n v="1.8800000000000001"/>
    <x v="21"/>
  </r>
  <r>
    <x v="0"/>
    <s v="NYJ"/>
    <s v="NE"/>
    <n v="69"/>
    <n v="31"/>
    <s v="(1:53) (Shotgun) 2-Z.Wilson pass incomplete deep left to 16-J.Smith."/>
    <s v="pass"/>
    <n v="0"/>
    <n v="1"/>
    <n v="0"/>
    <n v="0"/>
    <s v="J.Smith"/>
    <n v="17"/>
    <n v="17"/>
    <n v="0"/>
    <n v="1"/>
    <n v="0"/>
    <n v="1.6"/>
    <n v="1.8975"/>
    <n v="1.8975"/>
    <x v="157"/>
  </r>
  <r>
    <x v="0"/>
    <s v="NYJ"/>
    <s v="NE"/>
    <n v="50"/>
    <n v="50"/>
    <s v="(:43) (Shotgun) 2-Z.Wilson pass short left to 10-B.Berrios pushed ob at NE 44 for 6 yards (21-A.Phillips)."/>
    <s v="pass"/>
    <n v="0"/>
    <n v="1"/>
    <n v="0"/>
    <n v="0"/>
    <s v="B.Berrios"/>
    <n v="2"/>
    <n v="2"/>
    <n v="0"/>
    <n v="1"/>
    <n v="0"/>
    <n v="1.6"/>
    <n v="1.635"/>
    <n v="1.635"/>
    <x v="21"/>
  </r>
  <r>
    <x v="0"/>
    <s v="NYJ"/>
    <s v="NE"/>
    <n v="44"/>
    <n v="56"/>
    <s v="(:38) (Shotgun) 2-Z.Wilson pass short left to 32-Mi.Carter to NE 32 for 12 yards (23-K.Dugger, 29-J.Bethel)."/>
    <s v="pass"/>
    <n v="0"/>
    <n v="1"/>
    <n v="0"/>
    <n v="0"/>
    <s v="Mi.Carter"/>
    <n v="2"/>
    <n v="2"/>
    <n v="0"/>
    <n v="1"/>
    <n v="0"/>
    <n v="1.6"/>
    <n v="1.635"/>
    <n v="1.635"/>
    <x v="155"/>
  </r>
  <r>
    <x v="0"/>
    <s v="NYJ"/>
    <s v="NE"/>
    <n v="32"/>
    <n v="68"/>
    <s v="(:15) (No Huddle, Shotgun) 2-Z.Wilson pass short middle to 10-B.Berrios to NE 20 for 12 yards (8-J.Bentley)."/>
    <s v="pass"/>
    <n v="0"/>
    <n v="1"/>
    <n v="0"/>
    <n v="0"/>
    <s v="B.Berrios"/>
    <n v="7"/>
    <n v="7"/>
    <n v="0"/>
    <n v="1"/>
    <n v="0"/>
    <n v="1.6"/>
    <n v="1.7225000000000001"/>
    <n v="1.7225000000000001"/>
    <x v="21"/>
  </r>
  <r>
    <x v="0"/>
    <s v="CAR"/>
    <s v="NO"/>
    <n v="72"/>
    <n v="28"/>
    <s v="(14:21) (Shotgun) 14-S.Darnold pass short middle to 22-C.McCaffrey to NO 40 for 32 yards (43-M.Williams)."/>
    <s v="pass"/>
    <n v="0"/>
    <n v="1"/>
    <n v="0"/>
    <n v="0"/>
    <s v="C.McCaffrey"/>
    <n v="6"/>
    <n v="6"/>
    <n v="0"/>
    <n v="1"/>
    <n v="0"/>
    <n v="1.6"/>
    <n v="1.7050000000000001"/>
    <n v="1.7050000000000001"/>
    <x v="85"/>
  </r>
  <r>
    <x v="0"/>
    <s v="CAR"/>
    <s v="NO"/>
    <n v="40"/>
    <n v="60"/>
    <s v="(12:48) (Shotgun) 14-S.Darnold pass short left to 2-Dj.Moore to NO 20 for 20 yards (56-D.Davis)."/>
    <s v="pass"/>
    <n v="0"/>
    <n v="1"/>
    <n v="0"/>
    <n v="0"/>
    <s v="Dj.Moore"/>
    <n v="13"/>
    <n v="13"/>
    <n v="0"/>
    <n v="1"/>
    <n v="0"/>
    <n v="1.6"/>
    <n v="1.8275000000000001"/>
    <n v="1.8275000000000001"/>
    <x v="84"/>
  </r>
  <r>
    <x v="0"/>
    <s v="CAR"/>
    <s v="NO"/>
    <n v="20"/>
    <n v="80"/>
    <s v="(12:07) 14-S.Darnold pass short right to 16-B.Zylstra for 20 yards, TOUCHDOWN."/>
    <s v="pass"/>
    <n v="0"/>
    <n v="1"/>
    <n v="0"/>
    <n v="0"/>
    <s v="B.Zylstra"/>
    <n v="13"/>
    <n v="13"/>
    <n v="0"/>
    <n v="1"/>
    <n v="0"/>
    <n v="1.8"/>
    <n v="1.8275000000000001"/>
    <n v="1.8093500000000002"/>
    <x v="292"/>
  </r>
  <r>
    <x v="0"/>
    <s v="NO"/>
    <s v="CAR"/>
    <n v="57"/>
    <n v="43"/>
    <s v="(11:10) (Shotgun) 2-J.Winston pass short right to 11-D.Harris pushed ob at CAR 48 for 9 yards (31-J.Burris)."/>
    <s v="pass"/>
    <n v="0"/>
    <n v="1"/>
    <n v="0"/>
    <n v="0"/>
    <s v="D.Harris"/>
    <n v="6"/>
    <n v="6"/>
    <n v="0"/>
    <n v="1"/>
    <n v="0"/>
    <n v="1.6"/>
    <n v="1.7050000000000001"/>
    <n v="1.7050000000000001"/>
    <x v="217"/>
  </r>
  <r>
    <x v="0"/>
    <s v="NO"/>
    <s v="CAR"/>
    <n v="58"/>
    <n v="42"/>
    <s v="(10:43) (Shotgun) 2-J.Winston pass short right to 41-A.Kamara to NO 49 for 7 yards (34-S.Chandler)."/>
    <s v="pass"/>
    <n v="0"/>
    <n v="1"/>
    <n v="0"/>
    <n v="0"/>
    <s v="A.Kamara"/>
    <n v="-3"/>
    <n v="-3"/>
    <n v="0"/>
    <n v="1"/>
    <n v="0"/>
    <n v="1.6"/>
    <n v="1.5475000000000001"/>
    <n v="1.5475000000000001"/>
    <x v="61"/>
  </r>
  <r>
    <x v="0"/>
    <s v="CAR"/>
    <s v="NO"/>
    <n v="70"/>
    <n v="30"/>
    <s v="(8:33) (Shotgun) 14-S.Darnold pass short middle to 85-D.Arnold to CAR 49 for 19 yards (56-D.Davis)."/>
    <s v="pass"/>
    <n v="0"/>
    <n v="1"/>
    <n v="0"/>
    <n v="0"/>
    <s v="D.Arnold"/>
    <n v="7"/>
    <n v="7"/>
    <n v="0"/>
    <n v="1"/>
    <n v="0"/>
    <n v="1.6"/>
    <n v="1.7225000000000001"/>
    <n v="1.7225000000000001"/>
    <x v="254"/>
  </r>
  <r>
    <x v="0"/>
    <s v="CAR"/>
    <s v="NO"/>
    <n v="51"/>
    <n v="49"/>
    <s v="(7:49) 70-B.Christensen reported in as eligible.  14-S.Darnold pass incomplete deep left to 2-Dj.Moore."/>
    <s v="pass"/>
    <n v="0"/>
    <n v="1"/>
    <n v="0"/>
    <n v="0"/>
    <s v="Dj.Moore"/>
    <n v="16"/>
    <n v="16"/>
    <n v="0"/>
    <n v="1"/>
    <n v="0"/>
    <n v="1.6"/>
    <n v="1.8800000000000001"/>
    <n v="1.8800000000000001"/>
    <x v="84"/>
  </r>
  <r>
    <x v="0"/>
    <s v="CAR"/>
    <s v="NO"/>
    <n v="51"/>
    <n v="49"/>
    <s v="(7:43) 14-S.Darnold pass short right to 2-Dj.Moore to NO 43 for 8 yards (29-P.Adebo)."/>
    <s v="pass"/>
    <n v="0"/>
    <n v="1"/>
    <n v="0"/>
    <n v="0"/>
    <s v="Dj.Moore"/>
    <n v="8"/>
    <n v="8"/>
    <n v="0"/>
    <n v="1"/>
    <n v="0"/>
    <n v="1.6"/>
    <n v="1.74"/>
    <n v="1.74"/>
    <x v="84"/>
  </r>
  <r>
    <x v="0"/>
    <s v="CAR"/>
    <s v="NO"/>
    <n v="43"/>
    <n v="57"/>
    <s v="(7:03) (Shotgun) 14-S.Darnold pass incomplete short left to 85-D.Arnold (56-D.Davis)."/>
    <s v="pass"/>
    <n v="0"/>
    <n v="1"/>
    <n v="0"/>
    <n v="0"/>
    <s v="D.Arnold"/>
    <n v="10"/>
    <n v="10"/>
    <n v="0"/>
    <n v="1"/>
    <n v="0"/>
    <n v="1.6"/>
    <n v="1.7750000000000001"/>
    <n v="1.7750000000000001"/>
    <x v="254"/>
  </r>
  <r>
    <x v="0"/>
    <s v="CAR"/>
    <s v="NO"/>
    <n v="63"/>
    <n v="37"/>
    <s v="(4:31) (Shotgun) 14-S.Darnold pass short left to 88-T.Marshall to CAR 42 for 5 yards (27-M.Jenkins)."/>
    <s v="pass"/>
    <n v="0"/>
    <n v="1"/>
    <n v="0"/>
    <n v="0"/>
    <s v="T.Marshall"/>
    <n v="-3"/>
    <n v="-3"/>
    <n v="0"/>
    <n v="1"/>
    <n v="0"/>
    <n v="1.6"/>
    <n v="1.5475000000000001"/>
    <n v="1.5475000000000001"/>
    <x v="253"/>
  </r>
  <r>
    <x v="0"/>
    <s v="CAR"/>
    <s v="NO"/>
    <n v="49"/>
    <n v="51"/>
    <s v="(1:48) (Shotgun) 14-S.Darnold pass short left to 2-Dj.Moore to NO 36 for 13 yards (43-M.Williams)."/>
    <s v="pass"/>
    <n v="0"/>
    <n v="1"/>
    <n v="0"/>
    <n v="0"/>
    <s v="Dj.Moore"/>
    <n v="5"/>
    <n v="5"/>
    <n v="0"/>
    <n v="1"/>
    <n v="0"/>
    <n v="1.6"/>
    <n v="1.6875"/>
    <n v="1.6875"/>
    <x v="84"/>
  </r>
  <r>
    <x v="0"/>
    <s v="CAR"/>
    <s v="NO"/>
    <n v="35"/>
    <n v="65"/>
    <s v="(:26) 14-S.Darnold pass deep left to 11-R.Anderson to NO 17 for 18 yards (29-P.Adebo)."/>
    <s v="pass"/>
    <n v="0"/>
    <n v="1"/>
    <n v="0"/>
    <n v="0"/>
    <s v="R.Anderson"/>
    <n v="18"/>
    <n v="18"/>
    <n v="0"/>
    <n v="1"/>
    <n v="0"/>
    <n v="1.6"/>
    <n v="1.915"/>
    <n v="1.915"/>
    <x v="158"/>
  </r>
  <r>
    <x v="0"/>
    <s v="CAR"/>
    <s v="NO"/>
    <n v="27"/>
    <n v="73"/>
    <s v="(13:57) (Shotgun) 14-S.Darnold pass short middle to 85-D.Arnold to NO 8 for 19 yards (43-M.Williams; 53-Z.Baun). CAR-60-P.Elflein was injured during the play. His return is Doubtful."/>
    <s v="pass"/>
    <n v="0"/>
    <n v="1"/>
    <n v="0"/>
    <n v="0"/>
    <s v="D.Arnold"/>
    <n v="14"/>
    <n v="14"/>
    <n v="0"/>
    <n v="1"/>
    <n v="0"/>
    <n v="1.6"/>
    <n v="1.845"/>
    <n v="1.845"/>
    <x v="254"/>
  </r>
  <r>
    <x v="0"/>
    <s v="NO"/>
    <s v="CAR"/>
    <n v="73"/>
    <n v="27"/>
    <s v="(10:30) (Shotgun) 2-J.Winston pass short left to 80-C.Hogan to NO 43 for 16 yards (31-J.Burris) [7-S.Thompson]."/>
    <s v="pass"/>
    <n v="0"/>
    <n v="1"/>
    <n v="0"/>
    <n v="0"/>
    <s v="C.Hogan"/>
    <n v="7"/>
    <n v="7"/>
    <n v="0"/>
    <n v="1"/>
    <n v="0"/>
    <n v="1.6"/>
    <n v="1.7225000000000001"/>
    <n v="1.7225000000000001"/>
    <x v="115"/>
  </r>
  <r>
    <x v="0"/>
    <s v="NO"/>
    <s v="CAR"/>
    <n v="66"/>
    <n v="34"/>
    <s v="(9:08) (Shotgun) 2-J.Winston pass short right to 41-A.Kamara to NO 37 for 3 yards (31-J.Burris; 4-J.Carter)."/>
    <s v="pass"/>
    <n v="0"/>
    <n v="1"/>
    <n v="0"/>
    <n v="0"/>
    <s v="A.Kamara"/>
    <n v="2"/>
    <n v="2"/>
    <n v="0"/>
    <n v="1"/>
    <n v="0"/>
    <n v="1.6"/>
    <n v="1.635"/>
    <n v="1.635"/>
    <x v="61"/>
  </r>
  <r>
    <x v="0"/>
    <s v="NO"/>
    <s v="CAR"/>
    <n v="63"/>
    <n v="37"/>
    <s v="(8:22) (Shotgun) 2-J.Winston pass short left to 41-A.Kamara to NO 44 for 7 yards (26-D.Jackson)."/>
    <s v="pass"/>
    <n v="0"/>
    <n v="1"/>
    <n v="0"/>
    <n v="0"/>
    <s v="A.Kamara"/>
    <n v="5"/>
    <n v="5"/>
    <n v="0"/>
    <n v="1"/>
    <n v="0"/>
    <n v="1.6"/>
    <n v="1.6875"/>
    <n v="1.6875"/>
    <x v="61"/>
  </r>
  <r>
    <x v="0"/>
    <s v="CAR"/>
    <s v="NO"/>
    <n v="72"/>
    <n v="28"/>
    <s v="(7:25) (Shotgun) 14-S.Darnold pass short right to 2-Dj.Moore pushed ob at CAR 33 for 5 yards (29-P.Adebo)."/>
    <s v="pass"/>
    <n v="0"/>
    <n v="1"/>
    <n v="0"/>
    <n v="0"/>
    <s v="Dj.Moore"/>
    <n v="3"/>
    <n v="3"/>
    <n v="0"/>
    <n v="1"/>
    <n v="0"/>
    <n v="1.6"/>
    <n v="1.6525000000000001"/>
    <n v="1.6525000000000001"/>
    <x v="84"/>
  </r>
  <r>
    <x v="0"/>
    <s v="CAR"/>
    <s v="NO"/>
    <n v="68"/>
    <n v="32"/>
    <s v="(6:04) (Shotgun) 14-S.Darnold pass short right to 2-Dj.Moore to CAR 48 for 16 yards (27-M.Jenkins)."/>
    <s v="pass"/>
    <n v="0"/>
    <n v="1"/>
    <n v="0"/>
    <n v="0"/>
    <s v="Dj.Moore"/>
    <n v="2"/>
    <n v="2"/>
    <n v="0"/>
    <n v="1"/>
    <n v="0"/>
    <n v="1.6"/>
    <n v="1.635"/>
    <n v="1.635"/>
    <x v="84"/>
  </r>
  <r>
    <x v="0"/>
    <s v="CAR"/>
    <s v="NO"/>
    <n v="36"/>
    <n v="64"/>
    <s v="(4:36) 14-S.Darnold pass short right to 80-I.Thomas to NO 29 for 7 yards (56-D.Davis)."/>
    <s v="pass"/>
    <n v="0"/>
    <n v="1"/>
    <n v="0"/>
    <n v="0"/>
    <s v="I.Thomas"/>
    <n v="-1"/>
    <n v="-1"/>
    <n v="0"/>
    <n v="1"/>
    <n v="0"/>
    <n v="1.6"/>
    <n v="1.5825"/>
    <n v="1.5825"/>
    <x v="159"/>
  </r>
  <r>
    <x v="0"/>
    <s v="CAR"/>
    <s v="NO"/>
    <n v="25"/>
    <n v="75"/>
    <s v="(3:28) 14-S.Darnold pass incomplete short right to 80-I.Thomas."/>
    <s v="pass"/>
    <n v="0"/>
    <n v="1"/>
    <n v="0"/>
    <n v="0"/>
    <s v="I.Thomas"/>
    <n v="-4"/>
    <n v="-4"/>
    <n v="0"/>
    <n v="1"/>
    <n v="0"/>
    <n v="1.8"/>
    <n v="1.53"/>
    <n v="1.7082000000000002"/>
    <x v="159"/>
  </r>
  <r>
    <x v="0"/>
    <s v="CAR"/>
    <s v="NO"/>
    <n v="25"/>
    <n v="75"/>
    <s v="(3:24) (Shotgun) 14-S.Darnold pass deep right to 85-D.Arnold ran ob at NO 8 for 17 yards. Penalty on NO-29-P.Adebo, Illegal Use of Hands, declined."/>
    <s v="pass"/>
    <n v="0"/>
    <n v="1"/>
    <n v="0"/>
    <n v="0"/>
    <s v="D.Arnold"/>
    <n v="16"/>
    <n v="16"/>
    <n v="0"/>
    <n v="1"/>
    <n v="0"/>
    <n v="1.8"/>
    <n v="1.8800000000000001"/>
    <n v="1.8272000000000004"/>
    <x v="254"/>
  </r>
  <r>
    <x v="0"/>
    <s v="CAR"/>
    <s v="NO"/>
    <n v="2"/>
    <n v="98"/>
    <s v="(2:00) (Shotgun) 14-S.Darnold pass right to 2-Dj.Moore for 2 yards, TOUCHDOWN."/>
    <s v="pass"/>
    <n v="0"/>
    <n v="1"/>
    <n v="0"/>
    <n v="0"/>
    <s v="Dj.Moore"/>
    <s v="NA"/>
    <n v="0"/>
    <n v="0"/>
    <n v="0"/>
    <n v="0"/>
    <n v="3.7"/>
    <n v="0"/>
    <n v="3.7"/>
    <x v="84"/>
  </r>
  <r>
    <x v="0"/>
    <s v="NO"/>
    <s v="CAR"/>
    <n v="68"/>
    <n v="32"/>
    <s v="(1:24) (Shotgun) 2-J.Winston pass short left to 1-M.Callaway to NO 36 for 4 yards (21-J.Chinn)."/>
    <s v="pass"/>
    <n v="0"/>
    <n v="1"/>
    <n v="0"/>
    <n v="0"/>
    <s v="M.Callaway"/>
    <n v="3"/>
    <n v="3"/>
    <n v="0"/>
    <n v="1"/>
    <n v="0"/>
    <n v="1.6"/>
    <n v="1.6525000000000001"/>
    <n v="1.6525000000000001"/>
    <x v="60"/>
  </r>
  <r>
    <x v="0"/>
    <s v="NO"/>
    <s v="CAR"/>
    <n v="64"/>
    <n v="36"/>
    <s v="(:52) (Shotgun) 2-J.Winston pass deep right to 84-L.Humphrey to CAR 37 for 27 yards (34-S.Chandler)."/>
    <s v="pass"/>
    <n v="0"/>
    <n v="1"/>
    <n v="0"/>
    <n v="0"/>
    <s v="L.Humphrey"/>
    <n v="18"/>
    <n v="18"/>
    <n v="0"/>
    <n v="1"/>
    <n v="0"/>
    <n v="1.6"/>
    <n v="1.915"/>
    <n v="1.915"/>
    <x v="293"/>
  </r>
  <r>
    <x v="0"/>
    <s v="NO"/>
    <s v="CAR"/>
    <n v="37"/>
    <n v="63"/>
    <s v="(:42) (Shotgun) 2-J.Winston pass incomplete short left to 1-M.Callaway [34-S.Chandler]."/>
    <s v="pass"/>
    <n v="0"/>
    <n v="1"/>
    <n v="0"/>
    <n v="0"/>
    <s v="M.Callaway"/>
    <n v="2"/>
    <n v="2"/>
    <n v="0"/>
    <n v="1"/>
    <n v="0"/>
    <n v="1.6"/>
    <n v="1.635"/>
    <n v="1.635"/>
    <x v="60"/>
  </r>
  <r>
    <x v="0"/>
    <s v="NO"/>
    <s v="CAR"/>
    <n v="37"/>
    <n v="63"/>
    <s v="(:38) (Shotgun) 2-J.Winston pass incomplete short right to 83-J.Johnson."/>
    <s v="pass"/>
    <n v="0"/>
    <n v="1"/>
    <n v="0"/>
    <n v="0"/>
    <s v="J.Johnson"/>
    <n v="10"/>
    <n v="10"/>
    <n v="0"/>
    <n v="1"/>
    <n v="0"/>
    <n v="1.6"/>
    <n v="1.7750000000000001"/>
    <n v="1.7750000000000001"/>
    <x v="219"/>
  </r>
  <r>
    <x v="0"/>
    <s v="NO"/>
    <s v="CAR"/>
    <n v="37"/>
    <n v="63"/>
    <s v="(:33) (Shotgun) 2-J.Winston pass deep middle intended for 11-D.Harris INTERCEPTED by 31-J.Burris at CAR 6. 31-J.Burris ran ob at CAR 23 for 17 yards (72-T.Armstead)."/>
    <s v="pass"/>
    <n v="0"/>
    <n v="1"/>
    <n v="0"/>
    <n v="0"/>
    <s v="D.Harris"/>
    <n v="31"/>
    <n v="31"/>
    <n v="0"/>
    <n v="1"/>
    <n v="0"/>
    <n v="1.6"/>
    <n v="2.1425000000000001"/>
    <n v="2.1425000000000001"/>
    <x v="217"/>
  </r>
  <r>
    <x v="0"/>
    <s v="CAR"/>
    <s v="NO"/>
    <n v="45"/>
    <n v="55"/>
    <s v="(:11) (Shotgun) 14-S.Darnold pass short right to 2-Dj.Moore to NO 39 for 6 yards (29-P.Adebo)."/>
    <s v="pass"/>
    <n v="0"/>
    <n v="1"/>
    <n v="0"/>
    <n v="0"/>
    <s v="Dj.Moore"/>
    <n v="6"/>
    <n v="6"/>
    <n v="0"/>
    <n v="1"/>
    <n v="0"/>
    <n v="1.6"/>
    <n v="1.7050000000000001"/>
    <n v="1.7050000000000001"/>
    <x v="84"/>
  </r>
  <r>
    <x v="0"/>
    <s v="CAR"/>
    <s v="NO"/>
    <n v="74"/>
    <n v="26"/>
    <s v="(12:31) (Shotgun) 14-S.Darnold pass short right to 22-C.McCaffrey to CAR 33 for 7 yards (53-Z.Baun; 97-M.Roach). PENALTY on NO-97-M.Roach, Unnecessary Roughness, 15 yards, enforced at CAR 33."/>
    <s v="pass"/>
    <n v="0"/>
    <n v="1"/>
    <n v="0"/>
    <n v="0"/>
    <s v="C.McCaffrey"/>
    <n v="-1"/>
    <n v="-1"/>
    <n v="0"/>
    <n v="1"/>
    <n v="0"/>
    <n v="1.6"/>
    <n v="1.5825"/>
    <n v="1.5825"/>
    <x v="85"/>
  </r>
  <r>
    <x v="0"/>
    <s v="CAR"/>
    <s v="NO"/>
    <n v="52"/>
    <n v="48"/>
    <s v="(12:07) 14-S.Darnold pass short right to 16-B.Zylstra to NO 39 for 13 yards (43-M.Williams; 96-C.Granderson)."/>
    <s v="pass"/>
    <n v="0"/>
    <n v="1"/>
    <n v="0"/>
    <n v="0"/>
    <s v="B.Zylstra"/>
    <n v="5"/>
    <n v="5"/>
    <n v="0"/>
    <n v="1"/>
    <n v="0"/>
    <n v="1.6"/>
    <n v="1.6875"/>
    <n v="1.6875"/>
    <x v="292"/>
  </r>
  <r>
    <x v="0"/>
    <s v="CAR"/>
    <s v="NO"/>
    <n v="34"/>
    <n v="66"/>
    <s v="(10:44) (Shotgun) 14-S.Darnold pass short left to 22-C.McCaffrey to NO 26 for 8 yards (27-M.Jenkins)."/>
    <s v="pass"/>
    <n v="0"/>
    <n v="1"/>
    <n v="0"/>
    <n v="0"/>
    <s v="C.McCaffrey"/>
    <n v="2"/>
    <n v="2"/>
    <n v="0"/>
    <n v="1"/>
    <n v="0"/>
    <n v="1.6"/>
    <n v="1.635"/>
    <n v="1.635"/>
    <x v="85"/>
  </r>
  <r>
    <x v="0"/>
    <s v="CAR"/>
    <s v="NO"/>
    <n v="26"/>
    <n v="74"/>
    <s v="(10:08) (Shotgun) 14-S.Darnold pass incomplete deep right to 11-R.Anderson."/>
    <s v="pass"/>
    <n v="0"/>
    <n v="1"/>
    <n v="0"/>
    <n v="0"/>
    <s v="R.Anderson"/>
    <n v="26"/>
    <n v="26"/>
    <n v="0"/>
    <n v="1"/>
    <n v="0"/>
    <n v="1.6"/>
    <n v="2.0550000000000002"/>
    <n v="2.0550000000000002"/>
    <x v="158"/>
  </r>
  <r>
    <x v="0"/>
    <s v="CAR"/>
    <s v="NO"/>
    <n v="26"/>
    <n v="74"/>
    <s v="(10:02) (Shotgun) 14-S.Darnold pass short right to 88-T.Marshall to NO 25 for 1 yard (56-D.Davis)."/>
    <s v="pass"/>
    <n v="0"/>
    <n v="1"/>
    <n v="0"/>
    <n v="0"/>
    <s v="T.Marshall"/>
    <n v="-2"/>
    <n v="-2"/>
    <n v="0"/>
    <n v="1"/>
    <n v="0"/>
    <n v="1.6"/>
    <n v="1.5650000000000002"/>
    <n v="1.5650000000000002"/>
    <x v="253"/>
  </r>
  <r>
    <x v="0"/>
    <s v="CAR"/>
    <s v="NO"/>
    <n v="51"/>
    <n v="49"/>
    <s v="(4:51) (No Huddle) 14-S.Darnold pass incomplete short left to 2-Dj.Moore (31-D.Trufant)."/>
    <s v="pass"/>
    <n v="0"/>
    <n v="1"/>
    <n v="0"/>
    <n v="0"/>
    <s v="Dj.Moore"/>
    <n v="11"/>
    <n v="11"/>
    <n v="0"/>
    <n v="1"/>
    <n v="0"/>
    <n v="1.6"/>
    <n v="1.7925"/>
    <n v="1.7925"/>
    <x v="84"/>
  </r>
  <r>
    <x v="0"/>
    <s v="NO"/>
    <s v="CAR"/>
    <n v="4"/>
    <n v="96"/>
    <s v="(:05) (Shotgun) 2-J.Winston pass short right to 88-T.Montgomery to CAR 1 for 3 yards (31-J.Burris)."/>
    <s v="pass"/>
    <n v="0"/>
    <n v="1"/>
    <n v="0"/>
    <n v="0"/>
    <s v="T.Montgomery"/>
    <n v="1"/>
    <n v="1"/>
    <n v="0"/>
    <n v="1"/>
    <n v="0"/>
    <n v="3.2"/>
    <n v="1.6175000000000002"/>
    <n v="3.2"/>
    <x v="220"/>
  </r>
  <r>
    <x v="0"/>
    <s v="CAR"/>
    <s v="NO"/>
    <n v="73"/>
    <n v="27"/>
    <s v="(13:55) (Shotgun) 14-S.Darnold pass short left to 11-R.Anderson to CAR 31 for 4 yards (26-P.Williams)."/>
    <s v="pass"/>
    <n v="0"/>
    <n v="1"/>
    <n v="0"/>
    <n v="0"/>
    <s v="R.Anderson"/>
    <n v="3"/>
    <n v="3"/>
    <n v="0"/>
    <n v="1"/>
    <n v="0"/>
    <n v="1.6"/>
    <n v="1.6525000000000001"/>
    <n v="1.6525000000000001"/>
    <x v="158"/>
  </r>
  <r>
    <x v="0"/>
    <s v="CAR"/>
    <s v="NO"/>
    <n v="69"/>
    <n v="31"/>
    <s v="(13:09) (Shotgun) 14-S.Darnold pass short right to 22-C.McCaffrey pushed ob at CAR 39 for 8 yards (56-D.Davis)."/>
    <s v="pass"/>
    <n v="0"/>
    <n v="1"/>
    <n v="0"/>
    <n v="0"/>
    <s v="C.McCaffrey"/>
    <n v="4"/>
    <n v="4"/>
    <n v="0"/>
    <n v="1"/>
    <n v="0"/>
    <n v="1.6"/>
    <n v="1.6700000000000002"/>
    <n v="1.6700000000000002"/>
    <x v="85"/>
  </r>
  <r>
    <x v="0"/>
    <s v="CAR"/>
    <s v="NO"/>
    <n v="61"/>
    <n v="39"/>
    <s v="(12:30) 14-S.Darnold pass short left to 16-B.Zylstra to 50 for 11 yards (31-D.Trufant)."/>
    <s v="pass"/>
    <n v="0"/>
    <n v="1"/>
    <n v="0"/>
    <n v="0"/>
    <s v="B.Zylstra"/>
    <n v="11"/>
    <n v="11"/>
    <n v="0"/>
    <n v="1"/>
    <n v="0"/>
    <n v="1.6"/>
    <n v="1.7925"/>
    <n v="1.7925"/>
    <x v="292"/>
  </r>
  <r>
    <x v="0"/>
    <s v="CAR"/>
    <s v="NO"/>
    <n v="52"/>
    <n v="48"/>
    <s v="(10:57) (Shotgun) 14-S.Darnold pass incomplete short right to 2-Dj.Moore (43-M.Williams)."/>
    <s v="pass"/>
    <n v="0"/>
    <n v="1"/>
    <n v="0"/>
    <n v="0"/>
    <s v="Dj.Moore"/>
    <n v="12"/>
    <n v="12"/>
    <n v="0"/>
    <n v="1"/>
    <n v="0"/>
    <n v="1.6"/>
    <n v="1.81"/>
    <n v="1.81"/>
    <x v="84"/>
  </r>
  <r>
    <x v="0"/>
    <s v="CAR"/>
    <s v="NO"/>
    <n v="53"/>
    <n v="47"/>
    <s v="(8:42) 14-S.Darnold pass incomplete short left to 11-R.Anderson."/>
    <s v="pass"/>
    <n v="0"/>
    <n v="1"/>
    <n v="0"/>
    <n v="0"/>
    <s v="R.Anderson"/>
    <n v="13"/>
    <n v="13"/>
    <n v="0"/>
    <n v="1"/>
    <n v="0"/>
    <n v="1.6"/>
    <n v="1.8275000000000001"/>
    <n v="1.8275000000000001"/>
    <x v="158"/>
  </r>
  <r>
    <x v="0"/>
    <s v="CAR"/>
    <s v="NO"/>
    <n v="38"/>
    <n v="62"/>
    <s v="(8:16) 14-S.Darnold pass incomplete deep left to 11-R.Anderson."/>
    <s v="pass"/>
    <n v="0"/>
    <n v="1"/>
    <n v="0"/>
    <n v="0"/>
    <s v="R.Anderson"/>
    <n v="33"/>
    <n v="33"/>
    <n v="0"/>
    <n v="1"/>
    <n v="0"/>
    <n v="1.6"/>
    <n v="2.1775000000000002"/>
    <n v="2.1775000000000002"/>
    <x v="158"/>
  </r>
  <r>
    <x v="0"/>
    <s v="CAR"/>
    <s v="NO"/>
    <n v="38"/>
    <n v="62"/>
    <s v="(8:10) (Shotgun) 14-S.Darnold pass incomplete short right to 22-C.McCaffrey."/>
    <s v="pass"/>
    <n v="0"/>
    <n v="1"/>
    <n v="0"/>
    <n v="0"/>
    <s v="C.McCaffrey"/>
    <n v="0"/>
    <n v="0"/>
    <n v="0"/>
    <n v="1"/>
    <n v="0"/>
    <n v="1.6"/>
    <n v="1.6"/>
    <n v="1.6"/>
    <x v="85"/>
  </r>
  <r>
    <x v="0"/>
    <s v="CAR"/>
    <s v="NO"/>
    <n v="38"/>
    <n v="62"/>
    <s v="(8:07) (Shotgun) 14-S.Darnold pass short right to 88-T.Marshall to NO 27 for 11 yards (21-B.Roby; 26-P.Williams)."/>
    <s v="pass"/>
    <n v="0"/>
    <n v="1"/>
    <n v="0"/>
    <n v="0"/>
    <s v="T.Marshall"/>
    <n v="4"/>
    <n v="4"/>
    <n v="0"/>
    <n v="1"/>
    <n v="0"/>
    <n v="1.6"/>
    <n v="1.6700000000000002"/>
    <n v="1.6700000000000002"/>
    <x v="253"/>
  </r>
  <r>
    <x v="0"/>
    <s v="CAR"/>
    <s v="NO"/>
    <n v="27"/>
    <n v="73"/>
    <s v="(6:35) (Shotgun) 14-S.Darnold pass short right to 11-R.Anderson pushed ob at NO 11 for 16 yards (43-M.Williams)."/>
    <s v="pass"/>
    <n v="0"/>
    <n v="1"/>
    <n v="0"/>
    <n v="0"/>
    <s v="R.Anderson"/>
    <n v="4"/>
    <n v="4"/>
    <n v="0"/>
    <n v="1"/>
    <n v="0"/>
    <n v="1.6"/>
    <n v="1.6700000000000002"/>
    <n v="1.6700000000000002"/>
    <x v="158"/>
  </r>
  <r>
    <x v="0"/>
    <s v="NO"/>
    <s v="CAR"/>
    <n v="68"/>
    <n v="32"/>
    <s v="(5:47) (Shotgun) 2-J.Winston pass short left to 41-A.Kamara pushed ob at NO 40 for 8 yards (21-J.Chinn)."/>
    <s v="pass"/>
    <n v="0"/>
    <n v="1"/>
    <n v="0"/>
    <n v="0"/>
    <s v="A.Kamara"/>
    <n v="1"/>
    <n v="1"/>
    <n v="0"/>
    <n v="1"/>
    <n v="0"/>
    <n v="1.6"/>
    <n v="1.6175000000000002"/>
    <n v="1.6175000000000002"/>
    <x v="61"/>
  </r>
  <r>
    <x v="0"/>
    <s v="NO"/>
    <s v="CAR"/>
    <n v="60"/>
    <n v="40"/>
    <s v="(5:14) (Shotgun) 2-J.Winston pass incomplete short left to 41-A.Kamara."/>
    <s v="pass"/>
    <n v="0"/>
    <n v="1"/>
    <n v="0"/>
    <n v="0"/>
    <s v="A.Kamara"/>
    <n v="1"/>
    <n v="1"/>
    <n v="0"/>
    <n v="1"/>
    <n v="0"/>
    <n v="1.6"/>
    <n v="1.6175000000000002"/>
    <n v="1.6175000000000002"/>
    <x v="61"/>
  </r>
  <r>
    <x v="0"/>
    <s v="NO"/>
    <s v="CAR"/>
    <n v="68"/>
    <n v="32"/>
    <s v="(4:32) (No Huddle, Shotgun) 2-J.Winston pass incomplete deep left to 84-L.Humphrey."/>
    <s v="pass"/>
    <n v="0"/>
    <n v="1"/>
    <n v="0"/>
    <n v="0"/>
    <s v="L.Humphrey"/>
    <n v="18"/>
    <n v="18"/>
    <n v="0"/>
    <n v="1"/>
    <n v="0"/>
    <n v="1.6"/>
    <n v="1.915"/>
    <n v="1.915"/>
    <x v="293"/>
  </r>
  <r>
    <x v="0"/>
    <s v="CAR"/>
    <s v="NO"/>
    <n v="33"/>
    <n v="67"/>
    <s v="(3:36) (Shotgun) 14-S.Darnold pass short left to 2-Dj.Moore to NO 24 for 9 yards (29-P.Adebo)."/>
    <s v="pass"/>
    <n v="0"/>
    <n v="1"/>
    <n v="0"/>
    <n v="0"/>
    <s v="Dj.Moore"/>
    <n v="9"/>
    <n v="9"/>
    <n v="0"/>
    <n v="1"/>
    <n v="0"/>
    <n v="1.6"/>
    <n v="1.7575000000000001"/>
    <n v="1.7575000000000001"/>
    <x v="84"/>
  </r>
  <r>
    <x v="0"/>
    <s v="NO"/>
    <s v="CAR"/>
    <n v="67"/>
    <n v="33"/>
    <s v="(3:14) (Shotgun) 2-J.Winston pass deep right to 83-J.Johnson to CAR 44 for 23 yards (29-R.Melvin)."/>
    <s v="pass"/>
    <n v="0"/>
    <n v="1"/>
    <n v="0"/>
    <n v="0"/>
    <s v="J.Johnson"/>
    <n v="20"/>
    <n v="20"/>
    <n v="0"/>
    <n v="1"/>
    <n v="0"/>
    <n v="1.6"/>
    <n v="1.9500000000000002"/>
    <n v="1.9500000000000002"/>
    <x v="219"/>
  </r>
  <r>
    <x v="0"/>
    <s v="NO"/>
    <s v="CAR"/>
    <n v="44"/>
    <n v="56"/>
    <s v="(2:49) (No Huddle, Shotgun) 2-J.Winston pass deep middle intended for 83-J.Johnson INTERCEPTED by 8-J.Horn [91-M.Fox] at CAR 15. 8-J.Horn to CAR 42 for 27 yards (2-J.Winston). PENALTY on CAR-49-F.Luvu, Illegal Blindside Block, 14 yards, enforced at CAR 28."/>
    <s v="pass"/>
    <n v="0"/>
    <n v="1"/>
    <n v="0"/>
    <n v="0"/>
    <s v="J.Johnson"/>
    <n v="29"/>
    <n v="29"/>
    <n v="0"/>
    <n v="1"/>
    <n v="0"/>
    <n v="1.6"/>
    <n v="2.1074999999999999"/>
    <n v="2.1074999999999999"/>
    <x v="219"/>
  </r>
  <r>
    <x v="0"/>
    <s v="NYG"/>
    <s v="WAS"/>
    <n v="74"/>
    <n v="26"/>
    <s v="(12:56) (No Huddle, Shotgun) 8-D.Jones pass short middle to 80-K.Rudolph to NYG 38 for 12 yards (26-L.Collins; 53-J.Bostic)."/>
    <s v="pass"/>
    <n v="0"/>
    <n v="1"/>
    <n v="0"/>
    <n v="0"/>
    <s v="K.Rudolph"/>
    <n v="11"/>
    <n v="11"/>
    <n v="0"/>
    <n v="1"/>
    <n v="0"/>
    <n v="1.6"/>
    <n v="1.7925"/>
    <n v="1.7925"/>
    <x v="8"/>
  </r>
  <r>
    <x v="0"/>
    <s v="NYG"/>
    <s v="WAS"/>
    <n v="62"/>
    <n v="38"/>
    <s v="(12:20) (No Huddle, Shotgun) 8-D.Jones pass deep middle to 19-K.Golladay to WAS 46 for 16 yards (23-W.Jackson)."/>
    <s v="pass"/>
    <n v="0"/>
    <n v="1"/>
    <n v="0"/>
    <n v="0"/>
    <s v="K.Golladay"/>
    <n v="16"/>
    <n v="16"/>
    <n v="0"/>
    <n v="1"/>
    <n v="0"/>
    <n v="1.6"/>
    <n v="1.8800000000000001"/>
    <n v="1.8800000000000001"/>
    <x v="142"/>
  </r>
  <r>
    <x v="0"/>
    <s v="NYG"/>
    <s v="WAS"/>
    <n v="46"/>
    <n v="54"/>
    <s v="(10:45) (No Huddle, Shotgun) 8-D.Jones pass short left to 3-S.Shepard to WAS 33 for 13 yards (29-K.Fuller)."/>
    <s v="pass"/>
    <n v="0"/>
    <n v="1"/>
    <n v="0"/>
    <n v="0"/>
    <s v="S.Shepard"/>
    <n v="13"/>
    <n v="13"/>
    <n v="0"/>
    <n v="1"/>
    <n v="0"/>
    <n v="1.6"/>
    <n v="1.8275000000000001"/>
    <n v="1.8275000000000001"/>
    <x v="181"/>
  </r>
  <r>
    <x v="0"/>
    <s v="NYG"/>
    <s v="WAS"/>
    <n v="33"/>
    <n v="67"/>
    <s v="(10:09) (No Huddle, Shotgun) 8-D.Jones pass short left to 3-S.Shepard to WAS 29 for 4 yards (23-W.Jackson)."/>
    <s v="pass"/>
    <n v="0"/>
    <n v="1"/>
    <n v="0"/>
    <n v="0"/>
    <s v="S.Shepard"/>
    <n v="-2"/>
    <n v="-2"/>
    <n v="0"/>
    <n v="1"/>
    <n v="0"/>
    <n v="1.6"/>
    <n v="1.5650000000000002"/>
    <n v="1.5650000000000002"/>
    <x v="181"/>
  </r>
  <r>
    <x v="0"/>
    <s v="WAS"/>
    <s v="NYG"/>
    <n v="70"/>
    <n v="30"/>
    <s v="(7:30) (Shotgun) 4-T.Heinicke pass short right to 82-L.Thomas to WAS 35 for 5 yards (29-X.McKinney; 54-B.Martinez)."/>
    <s v="pass"/>
    <n v="0"/>
    <n v="1"/>
    <n v="0"/>
    <n v="0"/>
    <s v="L.Thomas"/>
    <n v="0"/>
    <n v="0"/>
    <n v="0"/>
    <n v="1"/>
    <n v="0"/>
    <n v="1.6"/>
    <n v="1.6"/>
    <n v="1.6"/>
    <x v="117"/>
  </r>
  <r>
    <x v="0"/>
    <s v="WAS"/>
    <s v="NYG"/>
    <n v="60"/>
    <n v="40"/>
    <s v="(1:10) (Shotgun) 4-T.Heinicke pass short middle to 17-T.McLaurin to NYG 48 for 12 yards (54-B.Martinez; 21-J.Peppers)."/>
    <s v="pass"/>
    <n v="0"/>
    <n v="1"/>
    <n v="0"/>
    <n v="0"/>
    <s v="T.McLaurin"/>
    <n v="6"/>
    <n v="6"/>
    <n v="0"/>
    <n v="1"/>
    <n v="0"/>
    <n v="1.6"/>
    <n v="1.7050000000000001"/>
    <n v="1.7050000000000001"/>
    <x v="62"/>
  </r>
  <r>
    <x v="0"/>
    <s v="WAS"/>
    <s v="NYG"/>
    <n v="43"/>
    <n v="57"/>
    <s v="(:08) (No Huddle, Shotgun) 4-T.Heinicke pass short right to 17-T.McLaurin to NYG 39 for 4 yards (54-B.Martinez)."/>
    <s v="pass"/>
    <n v="0"/>
    <n v="1"/>
    <n v="0"/>
    <n v="0"/>
    <s v="T.McLaurin"/>
    <n v="3"/>
    <n v="3"/>
    <n v="0"/>
    <n v="1"/>
    <n v="0"/>
    <n v="1.6"/>
    <n v="1.6525000000000001"/>
    <n v="1.6525000000000001"/>
    <x v="62"/>
  </r>
  <r>
    <x v="0"/>
    <s v="WAS"/>
    <s v="NYG"/>
    <n v="32"/>
    <n v="68"/>
    <s v="(13:12) (No Huddle, Shotgun) 4-T.Heinicke pass short middle to 24-A.Gibson to NYG 28 for 4 yards (99-L.Williams)."/>
    <s v="pass"/>
    <n v="0"/>
    <n v="1"/>
    <n v="0"/>
    <n v="0"/>
    <s v="A.Gibson"/>
    <n v="2"/>
    <n v="2"/>
    <n v="0"/>
    <n v="1"/>
    <n v="0"/>
    <n v="1.6"/>
    <n v="1.635"/>
    <n v="1.635"/>
    <x v="148"/>
  </r>
  <r>
    <x v="0"/>
    <s v="WAS"/>
    <s v="NYG"/>
    <n v="27"/>
    <n v="73"/>
    <s v="(12:04) 4-T.Heinicke pass deep left to 17-T.McLaurin to NYG 11 for 16 yards (24-J.Bradberry)."/>
    <s v="pass"/>
    <n v="0"/>
    <n v="1"/>
    <n v="0"/>
    <n v="0"/>
    <s v="T.McLaurin"/>
    <n v="16"/>
    <n v="16"/>
    <n v="0"/>
    <n v="1"/>
    <n v="0"/>
    <n v="1.6"/>
    <n v="1.8800000000000001"/>
    <n v="1.8800000000000001"/>
    <x v="62"/>
  </r>
  <r>
    <x v="0"/>
    <s v="WAS"/>
    <s v="NYG"/>
    <n v="11"/>
    <n v="89"/>
    <s v="(11:22) (Shotgun) 4-T.Heinicke pass short middle to 17-T.McLaurin for 11 yards, TOUCHDOWN."/>
    <s v="pass"/>
    <n v="0"/>
    <n v="1"/>
    <n v="0"/>
    <n v="0"/>
    <s v="T.McLaurin"/>
    <n v="11"/>
    <n v="11"/>
    <n v="0"/>
    <n v="1"/>
    <n v="0"/>
    <n v="2.2000000000000002"/>
    <n v="1.7925"/>
    <n v="2.0614500000000002"/>
    <x v="62"/>
  </r>
  <r>
    <x v="0"/>
    <s v="WAS"/>
    <s v="NYG"/>
    <n v="67"/>
    <n v="33"/>
    <s v="(9:47) 4-T.Heinicke pass short right to 82-L.Thomas to WAS 41 for 8 yards (98-A.Johnson). PENALTY on WAS-76-S.Cosmi, Unnecessary Roughness, 15 yards, enforced at WAS 36."/>
    <s v="pass"/>
    <n v="0"/>
    <n v="1"/>
    <n v="0"/>
    <n v="0"/>
    <s v="L.Thomas"/>
    <n v="-3"/>
    <n v="-3"/>
    <n v="0"/>
    <n v="1"/>
    <n v="0"/>
    <n v="1.6"/>
    <n v="1.5475000000000001"/>
    <n v="1.5475000000000001"/>
    <x v="117"/>
  </r>
  <r>
    <x v="0"/>
    <s v="NYG"/>
    <s v="WAS"/>
    <n v="66"/>
    <n v="34"/>
    <s v="(6:49) (No Huddle, Shotgun) 8-D.Jones pass short middle to 26-S.Barkley to NYG 42 for 8 yards (55-C.Holcomb) [90-M.Sweat]."/>
    <s v="pass"/>
    <n v="0"/>
    <n v="1"/>
    <n v="0"/>
    <n v="0"/>
    <s v="S.Barkley"/>
    <n v="1"/>
    <n v="1"/>
    <n v="0"/>
    <n v="1"/>
    <n v="0"/>
    <n v="1.6"/>
    <n v="1.6175000000000002"/>
    <n v="1.6175000000000002"/>
    <x v="179"/>
  </r>
  <r>
    <x v="0"/>
    <s v="NYG"/>
    <s v="WAS"/>
    <n v="22"/>
    <n v="78"/>
    <s v="(6:08) (Shotgun) 8-D.Jones pass incomplete short middle to 19-K.Golladay (23-W.Jackson)."/>
    <s v="pass"/>
    <n v="0"/>
    <n v="1"/>
    <n v="0"/>
    <n v="0"/>
    <s v="K.Golladay"/>
    <n v="11"/>
    <n v="11"/>
    <n v="0"/>
    <n v="1"/>
    <n v="0"/>
    <n v="1.8"/>
    <n v="1.7925"/>
    <n v="1.7974500000000002"/>
    <x v="142"/>
  </r>
  <r>
    <x v="0"/>
    <s v="NYG"/>
    <s v="WAS"/>
    <n v="13"/>
    <n v="87"/>
    <s v="(5:59) (Shotgun) 8-D.Jones pass short right to 3-S.Shepard to WAS 11 for 2 yards (25-B.St-Juste)."/>
    <s v="pass"/>
    <n v="0"/>
    <n v="1"/>
    <n v="0"/>
    <n v="0"/>
    <s v="S.Shepard"/>
    <n v="0"/>
    <n v="0"/>
    <n v="0"/>
    <n v="1"/>
    <n v="0"/>
    <n v="2.2000000000000002"/>
    <n v="1.6"/>
    <n v="1.9960000000000002"/>
    <x v="181"/>
  </r>
  <r>
    <x v="0"/>
    <s v="NYG"/>
    <s v="WAS"/>
    <n v="11"/>
    <n v="89"/>
    <s v="(4:58) (No Huddle, Shotgun) 8-D.Jones pass short middle to 3-S.Shepard to WAS 5 for 6 yards (52-J.Davis)."/>
    <s v="pass"/>
    <n v="0"/>
    <n v="1"/>
    <n v="0"/>
    <n v="0"/>
    <s v="S.Shepard"/>
    <n v="4"/>
    <n v="4"/>
    <n v="0"/>
    <n v="1"/>
    <n v="0"/>
    <n v="2.2000000000000002"/>
    <n v="1.6700000000000002"/>
    <n v="2.0198"/>
    <x v="181"/>
  </r>
  <r>
    <x v="0"/>
    <s v="WAS"/>
    <s v="NYG"/>
    <n v="74"/>
    <n v="26"/>
    <s v="(3:30) (Shotgun) 4-T.Heinicke pass short right to 24-A.Gibson to WAS 26 for no gain (24-J.Bradberry)."/>
    <s v="pass"/>
    <n v="0"/>
    <n v="1"/>
    <n v="0"/>
    <n v="0"/>
    <s v="A.Gibson"/>
    <n v="-2"/>
    <n v="-2"/>
    <n v="0"/>
    <n v="1"/>
    <n v="0"/>
    <n v="1.6"/>
    <n v="1.5650000000000002"/>
    <n v="1.5650000000000002"/>
    <x v="148"/>
  </r>
  <r>
    <x v="0"/>
    <s v="WAS"/>
    <s v="NYG"/>
    <n v="74"/>
    <n v="26"/>
    <s v="(2:52) (Shotgun) 4-T.Heinicke pass deep middle to 82-L.Thomas to 50 for 24 yards (23-L.Ryan)."/>
    <s v="pass"/>
    <n v="0"/>
    <n v="1"/>
    <n v="0"/>
    <n v="0"/>
    <s v="L.Thomas"/>
    <n v="22"/>
    <n v="22"/>
    <n v="0"/>
    <n v="1"/>
    <n v="0"/>
    <n v="1.6"/>
    <n v="1.9850000000000001"/>
    <n v="1.9850000000000001"/>
    <x v="117"/>
  </r>
  <r>
    <x v="0"/>
    <s v="WAS"/>
    <s v="NYG"/>
    <n v="50"/>
    <n v="50"/>
    <s v="(2:24) (No Huddle, Shotgun) 4-T.Heinicke pass short left to 13-A.Humphries pushed ob at NYG 38 for 12 yards (22-A.Jackson)."/>
    <s v="pass"/>
    <n v="0"/>
    <n v="1"/>
    <n v="0"/>
    <n v="0"/>
    <s v="A.Humphries"/>
    <n v="-3"/>
    <n v="-3"/>
    <n v="0"/>
    <n v="1"/>
    <n v="0"/>
    <n v="1.6"/>
    <n v="1.5475000000000001"/>
    <n v="1.5475000000000001"/>
    <x v="234"/>
  </r>
  <r>
    <x v="0"/>
    <s v="WAS"/>
    <s v="NYG"/>
    <n v="38"/>
    <n v="62"/>
    <s v="(2:05) (No Huddle, Shotgun) 4-T.Heinicke pass short right to 13-A.Humphries ran ob at NYG 31 for 7 yards (30-D.Holmes)."/>
    <s v="pass"/>
    <n v="0"/>
    <n v="1"/>
    <n v="0"/>
    <n v="0"/>
    <s v="A.Humphries"/>
    <n v="-3"/>
    <n v="-3"/>
    <n v="0"/>
    <n v="1"/>
    <n v="0"/>
    <n v="1.6"/>
    <n v="1.5475000000000001"/>
    <n v="1.5475000000000001"/>
    <x v="234"/>
  </r>
  <r>
    <x v="0"/>
    <s v="WAS"/>
    <s v="NYG"/>
    <n v="27"/>
    <n v="73"/>
    <s v="(1:00) (No Huddle, Shotgun) 4-T.Heinicke pass short middle to 41-J.McKissic to NYG 21 for 6 yards (48-T.Crowder; 23-L.Ryan)."/>
    <s v="pass"/>
    <n v="0"/>
    <n v="1"/>
    <n v="0"/>
    <n v="0"/>
    <s v="J.McKissic"/>
    <n v="2"/>
    <n v="2"/>
    <n v="0"/>
    <n v="1"/>
    <n v="0"/>
    <n v="1.6"/>
    <n v="1.635"/>
    <n v="1.635"/>
    <x v="180"/>
  </r>
  <r>
    <x v="0"/>
    <s v="WAS"/>
    <s v="NYG"/>
    <n v="21"/>
    <n v="79"/>
    <s v="(:39) (No Huddle, Shotgun) 4-T.Heinicke pass short left to 17-T.McLaurin to NYG 11 for 10 yards (24-J.Bradberry)."/>
    <s v="pass"/>
    <n v="0"/>
    <n v="1"/>
    <n v="0"/>
    <n v="0"/>
    <s v="T.McLaurin"/>
    <n v="9"/>
    <n v="9"/>
    <n v="0"/>
    <n v="1"/>
    <n v="0"/>
    <n v="1.8"/>
    <n v="1.7575000000000001"/>
    <n v="1.7855500000000002"/>
    <x v="62"/>
  </r>
  <r>
    <x v="0"/>
    <s v="WAS"/>
    <s v="NYG"/>
    <n v="11"/>
    <n v="89"/>
    <s v="(:35) (Shotgun) 4-T.Heinicke pass short right to 2-D.Brown to NYG 4 for 7 yards (22-A.Jackson, 54-B.Martinez)."/>
    <s v="pass"/>
    <n v="0"/>
    <n v="1"/>
    <n v="0"/>
    <n v="0"/>
    <s v="D.Brown"/>
    <n v="6"/>
    <n v="6"/>
    <n v="0"/>
    <n v="1"/>
    <n v="0"/>
    <n v="2.2000000000000002"/>
    <n v="1.7050000000000001"/>
    <n v="2.0317000000000003"/>
    <x v="116"/>
  </r>
  <r>
    <x v="0"/>
    <s v="NYG"/>
    <s v="WAS"/>
    <n v="58"/>
    <n v="42"/>
    <s v="(14:25) (No Huddle, Shotgun) 8-D.Jones pass short left to 82-K.Smith to NYG 45 for 3 yards (26-L.Collins)."/>
    <s v="pass"/>
    <n v="0"/>
    <n v="1"/>
    <n v="0"/>
    <n v="0"/>
    <s v="K.Smith"/>
    <n v="2"/>
    <n v="2"/>
    <n v="0"/>
    <n v="1"/>
    <n v="0"/>
    <n v="1.6"/>
    <n v="1.635"/>
    <n v="1.635"/>
    <x v="294"/>
  </r>
  <r>
    <x v="0"/>
    <s v="NYG"/>
    <s v="WAS"/>
    <n v="41"/>
    <n v="59"/>
    <s v="(12:59) (No Huddle, Shotgun) 8-D.Jones pass short right to 26-S.Barkley to WAS 37 for 4 yards (55-C.Holcomb)."/>
    <s v="pass"/>
    <n v="0"/>
    <n v="1"/>
    <n v="0"/>
    <n v="0"/>
    <s v="S.Barkley"/>
    <n v="3"/>
    <n v="3"/>
    <n v="0"/>
    <n v="1"/>
    <n v="0"/>
    <n v="1.6"/>
    <n v="1.6525000000000001"/>
    <n v="1.6525000000000001"/>
    <x v="179"/>
  </r>
  <r>
    <x v="0"/>
    <s v="NYG"/>
    <s v="WAS"/>
    <n v="39"/>
    <n v="61"/>
    <s v="(10:30) (No Huddle, Shotgun) 8-D.Jones pass short left to 28-D.Booker to WAS 37 for 2 yards (53-J.Bostic)."/>
    <s v="pass"/>
    <n v="0"/>
    <n v="1"/>
    <n v="0"/>
    <n v="0"/>
    <s v="D.Booker"/>
    <n v="0"/>
    <n v="0"/>
    <n v="0"/>
    <n v="1"/>
    <n v="0"/>
    <n v="1.6"/>
    <n v="1.6"/>
    <n v="1.6"/>
    <x v="213"/>
  </r>
  <r>
    <x v="0"/>
    <s v="NYG"/>
    <s v="WAS"/>
    <n v="37"/>
    <n v="63"/>
    <s v="(9:48) (No Huddle, Shotgun) 8-D.Jones pass short middle to 86-D.Slayton to WAS 29 for 8 yards (29-K.Fuller)."/>
    <s v="pass"/>
    <n v="0"/>
    <n v="1"/>
    <n v="0"/>
    <n v="0"/>
    <s v="D.Slayton"/>
    <n v="6"/>
    <n v="6"/>
    <n v="0"/>
    <n v="1"/>
    <n v="0"/>
    <n v="1.6"/>
    <n v="1.7050000000000001"/>
    <n v="1.7050000000000001"/>
    <x v="182"/>
  </r>
  <r>
    <x v="0"/>
    <s v="NYG"/>
    <s v="WAS"/>
    <n v="65"/>
    <n v="35"/>
    <s v="(7:31) (Shotgun) 8-D.Jones pass incomplete deep right to 19-K.Golladay (29-K.Fuller)."/>
    <s v="pass"/>
    <n v="0"/>
    <n v="1"/>
    <n v="0"/>
    <n v="0"/>
    <s v="K.Golladay"/>
    <n v="30"/>
    <n v="30"/>
    <n v="0"/>
    <n v="1"/>
    <n v="0"/>
    <n v="1.6"/>
    <n v="2.125"/>
    <n v="2.125"/>
    <x v="142"/>
  </r>
  <r>
    <x v="0"/>
    <s v="NYG"/>
    <s v="WAS"/>
    <n v="64"/>
    <n v="36"/>
    <s v="(6:04) (Shotgun) 8-D.Jones pass short left to 19-K.Golladay to NYG 48 for 12 yards (25-B.St-Juste)."/>
    <s v="pass"/>
    <n v="0"/>
    <n v="1"/>
    <n v="0"/>
    <n v="0"/>
    <s v="K.Golladay"/>
    <n v="12"/>
    <n v="12"/>
    <n v="0"/>
    <n v="1"/>
    <n v="0"/>
    <n v="1.6"/>
    <n v="1.81"/>
    <n v="1.81"/>
    <x v="142"/>
  </r>
  <r>
    <x v="0"/>
    <s v="NYG"/>
    <s v="WAS"/>
    <n v="52"/>
    <n v="48"/>
    <s v="(5:19) (No Huddle, Shotgun) 8-D.Jones pass deep middle to 3-S.Shepard to WAS 33 for 19 yards (31-K.Curl)."/>
    <s v="pass"/>
    <n v="0"/>
    <n v="1"/>
    <n v="0"/>
    <n v="0"/>
    <s v="S.Shepard"/>
    <n v="16"/>
    <n v="16"/>
    <n v="0"/>
    <n v="1"/>
    <n v="0"/>
    <n v="1.6"/>
    <n v="1.8800000000000001"/>
    <n v="1.8800000000000001"/>
    <x v="181"/>
  </r>
  <r>
    <x v="0"/>
    <s v="NYG"/>
    <s v="WAS"/>
    <n v="33"/>
    <n v="67"/>
    <s v="(4:52) (No Huddle, Shotgun) 8-D.Jones pass incomplete short middle to 19-K.Golladay."/>
    <s v="pass"/>
    <n v="0"/>
    <n v="1"/>
    <n v="0"/>
    <n v="0"/>
    <s v="K.Golladay"/>
    <n v="13"/>
    <n v="13"/>
    <n v="0"/>
    <n v="1"/>
    <n v="0"/>
    <n v="1.6"/>
    <n v="1.8275000000000001"/>
    <n v="1.8275000000000001"/>
    <x v="142"/>
  </r>
  <r>
    <x v="0"/>
    <s v="NYG"/>
    <s v="WAS"/>
    <n v="33"/>
    <n v="67"/>
    <s v="(4:48) (Shotgun) 8-D.Jones pass deep left to 86-D.Slayton for 33 yards, TOUCHDOWN."/>
    <s v="pass"/>
    <n v="0"/>
    <n v="1"/>
    <n v="0"/>
    <n v="0"/>
    <s v="D.Slayton"/>
    <n v="33"/>
    <n v="33"/>
    <n v="0"/>
    <n v="1"/>
    <n v="0"/>
    <n v="1.6"/>
    <n v="2.1775000000000002"/>
    <n v="2.1775000000000002"/>
    <x v="182"/>
  </r>
  <r>
    <x v="0"/>
    <s v="WAS"/>
    <s v="NYG"/>
    <n v="47"/>
    <n v="53"/>
    <s v="(4:05) (Shotgun) 4-T.Heinicke pass short right to 13-A.Humphries pushed ob at NYG 39 for 8 yards (54-B.Martinez)."/>
    <s v="pass"/>
    <n v="0"/>
    <n v="1"/>
    <n v="0"/>
    <n v="0"/>
    <s v="A.Humphries"/>
    <n v="5"/>
    <n v="5"/>
    <n v="0"/>
    <n v="1"/>
    <n v="0"/>
    <n v="1.6"/>
    <n v="1.6875"/>
    <n v="1.6875"/>
    <x v="234"/>
  </r>
  <r>
    <x v="0"/>
    <s v="WAS"/>
    <s v="NYG"/>
    <n v="25"/>
    <n v="75"/>
    <s v="(3:16) (No Huddle, Shotgun) 4-T.Heinicke pass incomplete deep right to 2-D.Brown (22-A.Jackson)."/>
    <s v="pass"/>
    <n v="0"/>
    <n v="1"/>
    <n v="0"/>
    <n v="0"/>
    <s v="D.Brown"/>
    <n v="25"/>
    <n v="25"/>
    <n v="0"/>
    <n v="1"/>
    <n v="0"/>
    <n v="1.8"/>
    <n v="2.0375000000000001"/>
    <n v="1.8807500000000004"/>
    <x v="116"/>
  </r>
  <r>
    <x v="0"/>
    <s v="NYG"/>
    <s v="WAS"/>
    <n v="62"/>
    <n v="38"/>
    <s v="(:53) (No Huddle, Shotgun) 8-D.Jones pass short right to 82-K.Smith to WAS 41 for 21 yards (26-L.Collins) [93-J.Allen]."/>
    <s v="pass"/>
    <n v="0"/>
    <n v="1"/>
    <n v="0"/>
    <n v="0"/>
    <s v="K.Smith"/>
    <n v="15"/>
    <n v="15"/>
    <n v="0"/>
    <n v="1"/>
    <n v="0"/>
    <n v="1.6"/>
    <n v="1.8625"/>
    <n v="1.8625"/>
    <x v="294"/>
  </r>
  <r>
    <x v="0"/>
    <s v="NYG"/>
    <s v="WAS"/>
    <n v="46"/>
    <n v="54"/>
    <s v="(:22) (Shotgun) 8-D.Jones pass short right to 19-K.Golladay to WAS 36 for 10 yards (23-W.Jackson)."/>
    <s v="pass"/>
    <n v="0"/>
    <n v="1"/>
    <n v="0"/>
    <n v="0"/>
    <s v="K.Golladay"/>
    <n v="8"/>
    <n v="8"/>
    <n v="0"/>
    <n v="1"/>
    <n v="0"/>
    <n v="1.6"/>
    <n v="1.74"/>
    <n v="1.74"/>
    <x v="142"/>
  </r>
  <r>
    <x v="0"/>
    <s v="NYG"/>
    <s v="WAS"/>
    <n v="42"/>
    <n v="58"/>
    <s v="(14:21) (No Huddle, Shotgun) 8-D.Jones pass short left to 3-S.Shepard to WAS 34 for 8 yards (29-K.Fuller)."/>
    <s v="pass"/>
    <n v="0"/>
    <n v="1"/>
    <n v="0"/>
    <n v="0"/>
    <s v="S.Shepard"/>
    <n v="8"/>
    <n v="8"/>
    <n v="0"/>
    <n v="1"/>
    <n v="0"/>
    <n v="1.6"/>
    <n v="1.74"/>
    <n v="1.74"/>
    <x v="181"/>
  </r>
  <r>
    <x v="0"/>
    <s v="WAS"/>
    <s v="NYG"/>
    <n v="54"/>
    <n v="46"/>
    <s v="(12:15) (Shotgun) 4-T.Heinicke pass short right to 17-T.McLaurin to NYG 45 for 9 yards (21-J.Peppers)."/>
    <s v="pass"/>
    <n v="0"/>
    <n v="1"/>
    <n v="0"/>
    <n v="0"/>
    <s v="T.McLaurin"/>
    <n v="6"/>
    <n v="6"/>
    <n v="0"/>
    <n v="1"/>
    <n v="0"/>
    <n v="1.6"/>
    <n v="1.7050000000000001"/>
    <n v="1.7050000000000001"/>
    <x v="62"/>
  </r>
  <r>
    <x v="0"/>
    <s v="WAS"/>
    <s v="NYG"/>
    <n v="45"/>
    <n v="55"/>
    <s v="(11:54) (No Huddle, Shotgun) 4-T.Heinicke pass short left to 13-A.Humphries to NYG 45 for no gain (30-D.Holmes)."/>
    <s v="pass"/>
    <n v="0"/>
    <n v="1"/>
    <n v="0"/>
    <n v="0"/>
    <s v="A.Humphries"/>
    <n v="-4"/>
    <n v="-4"/>
    <n v="0"/>
    <n v="1"/>
    <n v="0"/>
    <n v="1.6"/>
    <n v="1.53"/>
    <n v="1.53"/>
    <x v="234"/>
  </r>
  <r>
    <x v="0"/>
    <s v="WAS"/>
    <s v="NYG"/>
    <n v="45"/>
    <n v="55"/>
    <s v="(11:26) (No Huddle, Shotgun) 4-T.Heinicke pass short left to 13-A.Humphries to NYG 42 for 3 yards (53-O.Ximines)."/>
    <s v="pass"/>
    <n v="0"/>
    <n v="1"/>
    <n v="0"/>
    <n v="0"/>
    <s v="A.Humphries"/>
    <n v="-1"/>
    <n v="-1"/>
    <n v="0"/>
    <n v="1"/>
    <n v="0"/>
    <n v="1.6"/>
    <n v="1.5825"/>
    <n v="1.5825"/>
    <x v="234"/>
  </r>
  <r>
    <x v="0"/>
    <s v="WAS"/>
    <s v="NYG"/>
    <n v="36"/>
    <n v="64"/>
    <s v="(10:25) (Shotgun) 4-T.Heinicke pass short middle to 17-T.McLaurin to NYG 26 for 10 yards (54-B.Martinez)."/>
    <s v="pass"/>
    <n v="0"/>
    <n v="1"/>
    <n v="0"/>
    <n v="0"/>
    <s v="T.McLaurin"/>
    <n v="10"/>
    <n v="10"/>
    <n v="0"/>
    <n v="1"/>
    <n v="0"/>
    <n v="1.6"/>
    <n v="1.7750000000000001"/>
    <n v="1.7750000000000001"/>
    <x v="62"/>
  </r>
  <r>
    <x v="0"/>
    <s v="WAS"/>
    <s v="NYG"/>
    <n v="26"/>
    <n v="74"/>
    <s v="(9:41) (Shotgun) 4-T.Heinicke pass incomplete short left to 2-D.Brown (22-A.Jackson)."/>
    <s v="pass"/>
    <n v="0"/>
    <n v="1"/>
    <n v="0"/>
    <n v="0"/>
    <s v="D.Brown"/>
    <n v="6"/>
    <n v="6"/>
    <n v="0"/>
    <n v="1"/>
    <n v="0"/>
    <n v="1.6"/>
    <n v="1.7050000000000001"/>
    <n v="1.7050000000000001"/>
    <x v="116"/>
  </r>
  <r>
    <x v="0"/>
    <s v="WAS"/>
    <s v="NYG"/>
    <n v="26"/>
    <n v="74"/>
    <s v="(9:36) (Shotgun) 4-T.Heinicke pass incomplete deep right to 2-D.Brown."/>
    <s v="pass"/>
    <n v="0"/>
    <n v="1"/>
    <n v="0"/>
    <n v="0"/>
    <s v="D.Brown"/>
    <n v="26"/>
    <n v="26"/>
    <n v="0"/>
    <n v="1"/>
    <n v="0"/>
    <n v="1.6"/>
    <n v="2.0550000000000002"/>
    <n v="2.0550000000000002"/>
    <x v="116"/>
  </r>
  <r>
    <x v="0"/>
    <s v="WAS"/>
    <s v="NYG"/>
    <n v="26"/>
    <n v="74"/>
    <s v="(9:31) (Shotgun) 4-T.Heinicke pass short right to 13-A.Humphries to NYG 19 for 7 yards (30-D.Holmes)."/>
    <s v="pass"/>
    <n v="0"/>
    <n v="1"/>
    <n v="0"/>
    <n v="0"/>
    <s v="A.Humphries"/>
    <n v="6"/>
    <n v="6"/>
    <n v="0"/>
    <n v="1"/>
    <n v="0"/>
    <n v="1.6"/>
    <n v="1.7050000000000001"/>
    <n v="1.7050000000000001"/>
    <x v="234"/>
  </r>
  <r>
    <x v="0"/>
    <s v="NYG"/>
    <s v="WAS"/>
    <n v="43"/>
    <n v="57"/>
    <s v="(6:25) (No Huddle, Shotgun) 8-D.Jones pass incomplete deep middle to 86-D.Slayton [98-M.Ioannidis]."/>
    <s v="pass"/>
    <n v="0"/>
    <n v="1"/>
    <n v="0"/>
    <n v="0"/>
    <s v="D.Slayton"/>
    <n v="43"/>
    <n v="43"/>
    <n v="0"/>
    <n v="1"/>
    <n v="0"/>
    <n v="1.6"/>
    <n v="2.3525"/>
    <n v="2.3525"/>
    <x v="182"/>
  </r>
  <r>
    <x v="0"/>
    <s v="WAS"/>
    <s v="NYG"/>
    <n v="19"/>
    <n v="81"/>
    <s v="(4:41) (Shotgun) 4-T.Heinicke pass deep right to 83-R.Seals-Jones for 19 yards, TOUCHDOWN."/>
    <s v="pass"/>
    <n v="0"/>
    <n v="1"/>
    <n v="0"/>
    <n v="0"/>
    <s v="R.Seals-Jones"/>
    <n v="19"/>
    <n v="19"/>
    <n v="0"/>
    <n v="1"/>
    <n v="0"/>
    <n v="2"/>
    <n v="1.9325000000000001"/>
    <n v="1.9770500000000002"/>
    <x v="295"/>
  </r>
  <r>
    <x v="0"/>
    <s v="NYG"/>
    <s v="WAS"/>
    <n v="61"/>
    <n v="39"/>
    <s v="(3:32) (No Huddle, Shotgun) 8-D.Jones pass incomplete short right to 86-D.Slayton (25-B.St-Juste)."/>
    <s v="pass"/>
    <n v="0"/>
    <n v="1"/>
    <n v="0"/>
    <n v="0"/>
    <s v="D.Slayton"/>
    <n v="7"/>
    <n v="7"/>
    <n v="0"/>
    <n v="1"/>
    <n v="0"/>
    <n v="1.6"/>
    <n v="1.7225000000000001"/>
    <n v="1.7225000000000001"/>
    <x v="182"/>
  </r>
  <r>
    <x v="0"/>
    <s v="NYG"/>
    <s v="WAS"/>
    <n v="61"/>
    <n v="39"/>
    <s v="(3:27) (No Huddle, Shotgun) 8-D.Jones pass incomplete short right to 86-D.Slayton."/>
    <s v="pass"/>
    <n v="0"/>
    <n v="1"/>
    <n v="0"/>
    <n v="0"/>
    <s v="D.Slayton"/>
    <n v="11"/>
    <n v="11"/>
    <n v="0"/>
    <n v="1"/>
    <n v="0"/>
    <n v="1.6"/>
    <n v="1.7925"/>
    <n v="1.7925"/>
    <x v="182"/>
  </r>
  <r>
    <x v="0"/>
    <s v="NYG"/>
    <s v="WAS"/>
    <n v="17"/>
    <n v="83"/>
    <s v="(2:09) (Shotgun) 8-D.Jones pass incomplete short middle to 3-S.Shepard."/>
    <s v="pass"/>
    <n v="0"/>
    <n v="1"/>
    <n v="0"/>
    <n v="0"/>
    <s v="S.Shepard"/>
    <n v="7"/>
    <n v="7"/>
    <n v="0"/>
    <n v="1"/>
    <n v="0"/>
    <n v="2"/>
    <n v="1.7225000000000001"/>
    <n v="1.9056500000000001"/>
    <x v="181"/>
  </r>
  <r>
    <x v="0"/>
    <s v="WAS"/>
    <s v="NYG"/>
    <n v="73"/>
    <n v="27"/>
    <s v="(1:41) (No Huddle, Shotgun) 4-T.Heinicke pass incomplete short right to 13-A.Humphries."/>
    <s v="pass"/>
    <n v="0"/>
    <n v="1"/>
    <n v="0"/>
    <n v="0"/>
    <s v="A.Humphries"/>
    <n v="13"/>
    <n v="13"/>
    <n v="0"/>
    <n v="1"/>
    <n v="0"/>
    <n v="1.6"/>
    <n v="1.8275000000000001"/>
    <n v="1.8275000000000001"/>
    <x v="234"/>
  </r>
  <r>
    <x v="0"/>
    <s v="WAS"/>
    <s v="NYG"/>
    <n v="73"/>
    <n v="27"/>
    <s v="(1:36) (Shotgun) 4-T.Heinicke pass short right to 41-J.McKissic to WAS 34 for 7 yards (30-D.Holmes)."/>
    <s v="pass"/>
    <n v="0"/>
    <n v="1"/>
    <n v="0"/>
    <n v="0"/>
    <s v="J.McKissic"/>
    <n v="2"/>
    <n v="2"/>
    <n v="0"/>
    <n v="1"/>
    <n v="0"/>
    <n v="1.6"/>
    <n v="1.635"/>
    <n v="1.635"/>
    <x v="180"/>
  </r>
  <r>
    <x v="0"/>
    <s v="WAS"/>
    <s v="NYG"/>
    <n v="62"/>
    <n v="38"/>
    <s v="(:59) (No Huddle, Shotgun) 4-T.Heinicke pass short right to 82-L.Thomas to WAS 47 for 9 yards (22-A.Jackson; 23-L.Ryan)."/>
    <s v="pass"/>
    <n v="0"/>
    <n v="1"/>
    <n v="0"/>
    <n v="0"/>
    <s v="L.Thomas"/>
    <n v="9"/>
    <n v="9"/>
    <n v="0"/>
    <n v="1"/>
    <n v="0"/>
    <n v="1.6"/>
    <n v="1.7575000000000001"/>
    <n v="1.7575000000000001"/>
    <x v="117"/>
  </r>
  <r>
    <x v="0"/>
    <s v="WAS"/>
    <s v="NYG"/>
    <n v="48"/>
    <n v="52"/>
    <s v="(:39) (Shotgun) 4-T.Heinicke pass incomplete short right to 41-J.McKissic (21-J.Peppers)."/>
    <s v="pass"/>
    <n v="0"/>
    <n v="1"/>
    <n v="0"/>
    <n v="0"/>
    <s v="J.McKissic"/>
    <n v="8"/>
    <n v="8"/>
    <n v="0"/>
    <n v="1"/>
    <n v="0"/>
    <n v="1.6"/>
    <n v="1.74"/>
    <n v="1.74"/>
    <x v="180"/>
  </r>
  <r>
    <x v="0"/>
    <s v="WAS"/>
    <s v="NYG"/>
    <n v="48"/>
    <n v="52"/>
    <s v="(:34) (Shotgun) 4-T.Heinicke pass short right to 2-D.Brown to NYG 43 for 5 yards (22-A.Jackson)."/>
    <s v="pass"/>
    <n v="0"/>
    <n v="1"/>
    <n v="0"/>
    <n v="0"/>
    <s v="D.Brown"/>
    <n v="5"/>
    <n v="5"/>
    <n v="0"/>
    <n v="1"/>
    <n v="0"/>
    <n v="1.6"/>
    <n v="1.6875"/>
    <n v="1.6875"/>
    <x v="116"/>
  </r>
  <r>
    <x v="0"/>
    <s v="WAS"/>
    <s v="NYG"/>
    <n v="43"/>
    <n v="57"/>
    <s v="(:28) (Shotgun) 4-T.Heinicke pass short right to 13-A.Humphries pushed ob at NYG 36 for 7 yards (30-D.Holmes)."/>
    <s v="pass"/>
    <n v="0"/>
    <n v="1"/>
    <n v="0"/>
    <n v="0"/>
    <s v="A.Humphries"/>
    <n v="4"/>
    <n v="4"/>
    <n v="0"/>
    <n v="1"/>
    <n v="0"/>
    <n v="1.6"/>
    <n v="1.6700000000000002"/>
    <n v="1.6700000000000002"/>
    <x v="234"/>
  </r>
  <r>
    <x v="0"/>
    <s v="WAS"/>
    <s v="NYG"/>
    <n v="36"/>
    <n v="64"/>
    <s v="(:24) (Shotgun) 4-T.Heinicke pass short right to 17-T.McLaurin to NYG 30 for 6 yards (24-J.Bradberry). The Replay Official reviewed the pass completion ruling, and the play was Upheld. The ruling on the field stands."/>
    <s v="pass"/>
    <n v="0"/>
    <n v="1"/>
    <n v="0"/>
    <n v="0"/>
    <s v="T.McLaurin"/>
    <n v="6"/>
    <n v="6"/>
    <n v="0"/>
    <n v="1"/>
    <n v="0"/>
    <n v="1.6"/>
    <n v="1.7050000000000001"/>
    <n v="1.7050000000000001"/>
    <x v="62"/>
  </r>
  <r>
    <x v="0"/>
    <s v="PHI"/>
    <s v="SF"/>
    <n v="54"/>
    <n v="46"/>
    <s v="(12:07) 1-J.Hurts pass incomplete deep middle to 6-D.Smith (3-J.Tartt)."/>
    <s v="pass"/>
    <n v="0"/>
    <n v="1"/>
    <n v="0"/>
    <n v="0"/>
    <s v="D.Smith"/>
    <n v="53"/>
    <n v="53"/>
    <n v="0"/>
    <n v="1"/>
    <n v="0"/>
    <n v="1.6"/>
    <n v="2.5274999999999999"/>
    <n v="2.5274999999999999"/>
    <x v="90"/>
  </r>
  <r>
    <x v="0"/>
    <s v="PHI"/>
    <s v="SF"/>
    <n v="54"/>
    <n v="46"/>
    <s v="(11:58) (Shotgun) 1-J.Hurts pass short left to 18-J.Reagor to 50 for 4 yards (26-J.Norman)."/>
    <s v="pass"/>
    <n v="0"/>
    <n v="1"/>
    <n v="0"/>
    <n v="0"/>
    <s v="J.Reagor"/>
    <n v="-1"/>
    <n v="-1"/>
    <n v="0"/>
    <n v="1"/>
    <n v="0"/>
    <n v="1.6"/>
    <n v="1.5825"/>
    <n v="1.5825"/>
    <x v="89"/>
  </r>
  <r>
    <x v="0"/>
    <s v="PHI"/>
    <s v="SF"/>
    <n v="63"/>
    <n v="37"/>
    <s v="(8:22) (No Huddle, Shotgun) 1-J.Hurts pass short left to 26-M.Sanders to PHI 41 for 4 yards (51-A.Al-Shaair; 26-J.Norman)."/>
    <s v="pass"/>
    <n v="0"/>
    <n v="1"/>
    <n v="0"/>
    <n v="0"/>
    <s v="M.Sanders"/>
    <n v="1"/>
    <n v="1"/>
    <n v="0"/>
    <n v="1"/>
    <n v="0"/>
    <n v="1.6"/>
    <n v="1.6175000000000002"/>
    <n v="1.6175000000000002"/>
    <x v="160"/>
  </r>
  <r>
    <x v="0"/>
    <s v="PHI"/>
    <s v="SF"/>
    <n v="42"/>
    <n v="58"/>
    <s v="(6:21) (Shotgun) 1-J.Hurts pass short left to 14-K.Gainwell to SF 33 for 9 yards (51-A.Al-Shaair)."/>
    <s v="pass"/>
    <n v="0"/>
    <n v="1"/>
    <n v="0"/>
    <n v="0"/>
    <s v="K.Gainwell"/>
    <n v="4"/>
    <n v="4"/>
    <n v="0"/>
    <n v="1"/>
    <n v="0"/>
    <n v="1.6"/>
    <n v="1.6700000000000002"/>
    <n v="1.6700000000000002"/>
    <x v="184"/>
  </r>
  <r>
    <x v="0"/>
    <s v="PHI"/>
    <s v="SF"/>
    <n v="27"/>
    <n v="73"/>
    <s v="(5:31) (Shotgun) 1-J.Hurts pass short right to 18-J.Reagor to SF 26 for 1 yard (38-D.Lenoir; 1-J.Ward)."/>
    <s v="pass"/>
    <n v="0"/>
    <n v="1"/>
    <n v="0"/>
    <n v="0"/>
    <s v="J.Reagor"/>
    <n v="-3"/>
    <n v="-3"/>
    <n v="0"/>
    <n v="1"/>
    <n v="0"/>
    <n v="1.6"/>
    <n v="1.5475000000000001"/>
    <n v="1.5475000000000001"/>
    <x v="89"/>
  </r>
  <r>
    <x v="0"/>
    <s v="PHI"/>
    <s v="SF"/>
    <n v="26"/>
    <n v="74"/>
    <s v="(4:55) (Shotgun) 1-J.Hurts pass incomplete deep left to 6-D.Smith (38-D.Lenoir)."/>
    <s v="pass"/>
    <n v="0"/>
    <n v="1"/>
    <n v="0"/>
    <n v="0"/>
    <s v="D.Smith"/>
    <n v="16"/>
    <n v="16"/>
    <n v="0"/>
    <n v="1"/>
    <n v="0"/>
    <n v="1.6"/>
    <n v="1.8800000000000001"/>
    <n v="1.8800000000000001"/>
    <x v="90"/>
  </r>
  <r>
    <x v="0"/>
    <s v="SF"/>
    <s v="PHI"/>
    <n v="74"/>
    <n v="26"/>
    <s v="(4:05) 10-J.Garoppolo pass incomplete deep right to 11-B.Aiyuk [94-J.Sweat]."/>
    <s v="pass"/>
    <n v="0"/>
    <n v="1"/>
    <n v="0"/>
    <n v="0"/>
    <s v="B.Aiyuk"/>
    <n v="21"/>
    <n v="21"/>
    <n v="0"/>
    <n v="1"/>
    <n v="0"/>
    <n v="1.6"/>
    <n v="1.9675"/>
    <n v="1.9675"/>
    <x v="296"/>
  </r>
  <r>
    <x v="0"/>
    <s v="SF"/>
    <s v="PHI"/>
    <n v="74"/>
    <n v="26"/>
    <s v="(4:00) (Shotgun) 10-J.Garoppolo pass short left to 23-J.Hasty to SF 34 for 8 yards (91-F.Cox)."/>
    <s v="pass"/>
    <n v="0"/>
    <n v="1"/>
    <n v="0"/>
    <n v="0"/>
    <s v="J.Hasty"/>
    <n v="3"/>
    <n v="3"/>
    <n v="0"/>
    <n v="1"/>
    <n v="0"/>
    <n v="1.6"/>
    <n v="1.6525000000000001"/>
    <n v="1.6525000000000001"/>
    <x v="183"/>
  </r>
  <r>
    <x v="0"/>
    <s v="PHI"/>
    <s v="SF"/>
    <n v="65"/>
    <n v="35"/>
    <s v="(2:05) (Shotgun) 1-J.Hurts pass short right to 6-D.Smith to PHI 40 for 5 yards (38-D.Lenoir)."/>
    <s v="pass"/>
    <n v="0"/>
    <n v="1"/>
    <n v="0"/>
    <n v="0"/>
    <s v="D.Smith"/>
    <n v="5"/>
    <n v="5"/>
    <n v="0"/>
    <n v="1"/>
    <n v="0"/>
    <n v="1.6"/>
    <n v="1.6875"/>
    <n v="1.6875"/>
    <x v="90"/>
  </r>
  <r>
    <x v="0"/>
    <s v="PHI"/>
    <s v="SF"/>
    <n v="62"/>
    <n v="38"/>
    <s v="(:39) (Shotgun) 1-J.Hurts pass deep right to 16-Q.Watkins to SF 36 for 26 yards (1-J.Ward; 3-J.Tartt). Penalty on SF-24-K.Williams, Illegal Contact, declined."/>
    <s v="pass"/>
    <n v="0"/>
    <n v="1"/>
    <n v="0"/>
    <n v="0"/>
    <s v="Q.Watkins"/>
    <n v="20"/>
    <n v="20"/>
    <n v="0"/>
    <n v="1"/>
    <n v="0"/>
    <n v="1.6"/>
    <n v="1.9500000000000002"/>
    <n v="1.9500000000000002"/>
    <x v="5"/>
  </r>
  <r>
    <x v="0"/>
    <s v="PHI"/>
    <s v="SF"/>
    <n v="36"/>
    <n v="64"/>
    <s v="(:10) (Shotgun) 1-J.Hurts pass deep right to 18-J.Reagor for 36 yards, TOUCHDOWN. The Replay Official reviewed the score ruling, and the play was REVERSED. (Shotgun) 1-J.Hurts pass incomplete deep right to 18-J.Reagor. PENALTY on PHI-18-J.Reagor, Ineligible Downfield Pass, 0 yards, enforced at SF 36."/>
    <s v="pass"/>
    <n v="0"/>
    <n v="1"/>
    <n v="0"/>
    <n v="0"/>
    <s v="J.Reagor"/>
    <n v="33"/>
    <n v="33"/>
    <n v="0"/>
    <n v="1"/>
    <n v="0"/>
    <n v="1.6"/>
    <n v="2.1775000000000002"/>
    <n v="2.1775000000000002"/>
    <x v="89"/>
  </r>
  <r>
    <x v="0"/>
    <s v="SF"/>
    <s v="PHI"/>
    <n v="70"/>
    <n v="30"/>
    <s v="(13:22) 10-J.Garoppolo pass short left to 44-K.Juszczyk to SF 37 for 7 yards (28-A.Harris)."/>
    <s v="pass"/>
    <n v="0"/>
    <n v="1"/>
    <n v="0"/>
    <n v="0"/>
    <s v="K.Juszczyk"/>
    <n v="7"/>
    <n v="7"/>
    <n v="0"/>
    <n v="1"/>
    <n v="0"/>
    <n v="1.6"/>
    <n v="1.7225000000000001"/>
    <n v="1.7225000000000001"/>
    <x v="119"/>
  </r>
  <r>
    <x v="0"/>
    <s v="SF"/>
    <s v="PHI"/>
    <n v="63"/>
    <n v="37"/>
    <s v="(12:38) 10-J.Garoppolo pass short left to 85-G.Kittle to SF 43 for 6 yards (3-S.Nelson)."/>
    <s v="pass"/>
    <n v="0"/>
    <n v="1"/>
    <n v="0"/>
    <n v="0"/>
    <s v="G.Kittle"/>
    <n v="-2"/>
    <n v="-2"/>
    <n v="0"/>
    <n v="1"/>
    <n v="0"/>
    <n v="1.6"/>
    <n v="1.5650000000000002"/>
    <n v="1.5650000000000002"/>
    <x v="95"/>
  </r>
  <r>
    <x v="0"/>
    <s v="SF"/>
    <s v="PHI"/>
    <n v="52"/>
    <n v="48"/>
    <s v="(9:57) (Shotgun) 10-J.Garoppolo pass incomplete short left to 81-T.Sherfield."/>
    <s v="pass"/>
    <n v="0"/>
    <n v="1"/>
    <n v="0"/>
    <n v="0"/>
    <s v="T.Sherfield"/>
    <n v="6"/>
    <n v="6"/>
    <n v="0"/>
    <n v="1"/>
    <n v="0"/>
    <n v="1.6"/>
    <n v="1.7050000000000001"/>
    <n v="1.7050000000000001"/>
    <x v="268"/>
  </r>
  <r>
    <x v="0"/>
    <s v="SF"/>
    <s v="PHI"/>
    <n v="52"/>
    <n v="48"/>
    <s v="(9:54) (Shotgun) 10-J.Garoppolo pass short right to 25-E.Mitchell to PHI 41 for 11 yards (50-E.Wilson)."/>
    <s v="pass"/>
    <n v="0"/>
    <n v="1"/>
    <n v="0"/>
    <n v="0"/>
    <s v="E.Mitchell"/>
    <n v="-5"/>
    <n v="-5"/>
    <n v="0"/>
    <n v="1"/>
    <n v="0"/>
    <n v="1.6"/>
    <n v="1.5125000000000002"/>
    <n v="1.5125000000000002"/>
    <x v="297"/>
  </r>
  <r>
    <x v="0"/>
    <s v="SF"/>
    <s v="PHI"/>
    <n v="56"/>
    <n v="44"/>
    <s v="(8:53) 10-J.Garoppolo pass incomplete deep right to 81-T.Sherfield."/>
    <s v="pass"/>
    <n v="0"/>
    <n v="1"/>
    <n v="0"/>
    <n v="0"/>
    <s v="T.Sherfield"/>
    <n v="23"/>
    <n v="23"/>
    <n v="0"/>
    <n v="1"/>
    <n v="0"/>
    <n v="1.6"/>
    <n v="2.0024999999999999"/>
    <n v="2.0024999999999999"/>
    <x v="268"/>
  </r>
  <r>
    <x v="0"/>
    <s v="SF"/>
    <s v="PHI"/>
    <n v="56"/>
    <n v="44"/>
    <s v="(8:47) 10-J.Garoppolo pass deep left to 19-D.Samuel to PHI 39 for 17 yards (22-M.Epps)."/>
    <s v="pass"/>
    <n v="0"/>
    <n v="1"/>
    <n v="0"/>
    <n v="0"/>
    <s v="D.Samuel"/>
    <n v="16"/>
    <n v="16"/>
    <n v="0"/>
    <n v="1"/>
    <n v="0"/>
    <n v="1.6"/>
    <n v="1.8800000000000001"/>
    <n v="1.8800000000000001"/>
    <x v="27"/>
  </r>
  <r>
    <x v="0"/>
    <s v="PHI"/>
    <s v="SF"/>
    <n v="11"/>
    <n v="89"/>
    <s v="(6:03) (Shotgun) 1-J.Hurts pass incomplete short right to 14-K.Gainwell (98-A.Key)."/>
    <s v="pass"/>
    <n v="0"/>
    <n v="1"/>
    <n v="0"/>
    <n v="0"/>
    <s v="K.Gainwell"/>
    <n v="-8"/>
    <n v="-8"/>
    <n v="0"/>
    <n v="1"/>
    <n v="0"/>
    <n v="2.2000000000000002"/>
    <n v="1.4600000000000002"/>
    <n v="1.9484000000000004"/>
    <x v="184"/>
  </r>
  <r>
    <x v="0"/>
    <s v="PHI"/>
    <s v="SF"/>
    <n v="1"/>
    <n v="99"/>
    <s v="(5:54) 1-J.Hurts pass incomplete short right to 86-Z.Ertz."/>
    <s v="pass"/>
    <n v="0"/>
    <n v="1"/>
    <n v="0"/>
    <n v="0"/>
    <s v="Z.Ertz"/>
    <n v="1"/>
    <n v="1"/>
    <n v="0"/>
    <n v="1"/>
    <n v="0"/>
    <n v="4"/>
    <n v="1.6175000000000002"/>
    <n v="4"/>
    <x v="257"/>
  </r>
  <r>
    <x v="0"/>
    <s v="PHI"/>
    <s v="SF"/>
    <n v="3"/>
    <n v="97"/>
    <s v="(4:28) (Shotgun) 84-G.Ward pass incomplete short right to 1-J.Hurts."/>
    <s v="pass"/>
    <n v="0"/>
    <n v="1"/>
    <n v="0"/>
    <n v="0"/>
    <s v="J.Hurts"/>
    <n v="3"/>
    <n v="3"/>
    <n v="0"/>
    <n v="1"/>
    <n v="0"/>
    <n v="3.5"/>
    <n v="1.6525000000000001"/>
    <n v="3.5"/>
    <x v="298"/>
  </r>
  <r>
    <x v="0"/>
    <s v="SF"/>
    <s v="PHI"/>
    <n v="70"/>
    <n v="30"/>
    <s v="(1:16) (Shotgun) 10-J.Garoppolo pass short middle to 23-J.Hasty to SF 36 for 6 yards (49-A.Singleton; 50-E.Wilson)."/>
    <s v="pass"/>
    <n v="0"/>
    <n v="1"/>
    <n v="0"/>
    <n v="0"/>
    <s v="J.Hasty"/>
    <n v="3"/>
    <n v="3"/>
    <n v="0"/>
    <n v="1"/>
    <n v="0"/>
    <n v="1.6"/>
    <n v="1.6525000000000001"/>
    <n v="1.6525000000000001"/>
    <x v="183"/>
  </r>
  <r>
    <x v="0"/>
    <s v="SF"/>
    <s v="PHI"/>
    <n v="57"/>
    <n v="43"/>
    <s v="(:34) (No Huddle, Shotgun) 10-J.Garoppolo pass short right to 23-J.Hasty pushed ob at SF 45 for 2 yards (49-A.Singleton)."/>
    <s v="pass"/>
    <n v="0"/>
    <n v="1"/>
    <n v="0"/>
    <n v="0"/>
    <s v="J.Hasty"/>
    <n v="1"/>
    <n v="1"/>
    <n v="0"/>
    <n v="1"/>
    <n v="0"/>
    <n v="1.6"/>
    <n v="1.6175000000000002"/>
    <n v="1.6175000000000002"/>
    <x v="183"/>
  </r>
  <r>
    <x v="0"/>
    <s v="SF"/>
    <s v="PHI"/>
    <n v="51"/>
    <n v="49"/>
    <s v="(:25) (Shotgun) 10-J.Garoppolo pass short middle to 19-D.Samuel pushed ob at PHI 11 for 40 yards (2-D.Slay)."/>
    <s v="pass"/>
    <n v="0"/>
    <n v="1"/>
    <n v="0"/>
    <n v="0"/>
    <s v="D.Samuel"/>
    <n v="15"/>
    <n v="15"/>
    <n v="0"/>
    <n v="1"/>
    <n v="0"/>
    <n v="1.6"/>
    <n v="1.8625"/>
    <n v="1.8625"/>
    <x v="27"/>
  </r>
  <r>
    <x v="0"/>
    <s v="SF"/>
    <s v="PHI"/>
    <n v="11"/>
    <n v="89"/>
    <s v="(:17) (Shotgun) 10-J.Garoppolo pass short left to 15-J.Jennings for 11 yards, TOUCHDOWN."/>
    <s v="pass"/>
    <n v="0"/>
    <n v="1"/>
    <n v="0"/>
    <n v="0"/>
    <s v="J.Jennings"/>
    <n v="7"/>
    <n v="7"/>
    <n v="0"/>
    <n v="1"/>
    <n v="0"/>
    <n v="2.2000000000000002"/>
    <n v="1.7225000000000001"/>
    <n v="2.0376500000000002"/>
    <x v="299"/>
  </r>
  <r>
    <x v="0"/>
    <s v="SF"/>
    <s v="PHI"/>
    <n v="64"/>
    <n v="36"/>
    <s v="(12:53) (Shotgun) 10-J.Garoppolo pass short left to 81-T.Sherfield to SF 45 for 9 yards (49-A.Singleton)."/>
    <s v="pass"/>
    <n v="0"/>
    <n v="1"/>
    <n v="0"/>
    <n v="0"/>
    <s v="T.Sherfield"/>
    <n v="7"/>
    <n v="7"/>
    <n v="0"/>
    <n v="1"/>
    <n v="0"/>
    <n v="1.6"/>
    <n v="1.7225000000000001"/>
    <n v="1.7225000000000001"/>
    <x v="268"/>
  </r>
  <r>
    <x v="0"/>
    <s v="SF"/>
    <s v="PHI"/>
    <n v="51"/>
    <n v="49"/>
    <s v="(10:54) 10-J.Garoppolo pass short right to 85-G.Kittle to PHI 47 for 4 yards (50-E.Wilson, 29-A.Maddox). FUMBLES (29-A.Maddox), recovered by SF-50-A.Mack at PHI 49."/>
    <s v="pass"/>
    <n v="0"/>
    <n v="1"/>
    <n v="0"/>
    <n v="0"/>
    <s v="G.Kittle"/>
    <n v="-3"/>
    <n v="-3"/>
    <n v="0"/>
    <n v="1"/>
    <n v="0"/>
    <n v="1.6"/>
    <n v="1.5475000000000001"/>
    <n v="1.5475000000000001"/>
    <x v="95"/>
  </r>
  <r>
    <x v="0"/>
    <s v="SF"/>
    <s v="PHI"/>
    <n v="49"/>
    <n v="51"/>
    <s v="(10:06) (Shotgun) 10-J.Garoppolo pass incomplete short left to 19-D.Samuel (3-S.Nelson)."/>
    <s v="pass"/>
    <n v="0"/>
    <n v="1"/>
    <n v="0"/>
    <n v="0"/>
    <s v="D.Samuel"/>
    <n v="10"/>
    <n v="10"/>
    <n v="0"/>
    <n v="1"/>
    <n v="0"/>
    <n v="1.6"/>
    <n v="1.7750000000000001"/>
    <n v="1.7750000000000001"/>
    <x v="27"/>
  </r>
  <r>
    <x v="0"/>
    <s v="PHI"/>
    <s v="SF"/>
    <n v="46"/>
    <n v="54"/>
    <s v="(6:14) (Shotgun) 1-J.Hurts pass short right to 86-Z.Ertz to SF 40 for 6 yards (51-A.Al-Shaair)."/>
    <s v="pass"/>
    <n v="0"/>
    <n v="1"/>
    <n v="0"/>
    <n v="0"/>
    <s v="Z.Ertz"/>
    <n v="6"/>
    <n v="6"/>
    <n v="0"/>
    <n v="1"/>
    <n v="0"/>
    <n v="1.6"/>
    <n v="1.7050000000000001"/>
    <n v="1.7050000000000001"/>
    <x v="257"/>
  </r>
  <r>
    <x v="0"/>
    <s v="PHI"/>
    <s v="SF"/>
    <n v="40"/>
    <n v="60"/>
    <s v="(5:10) (No Huddle, Shotgun) 1-J.Hurts pass incomplete deep right to 6-D.Smith."/>
    <s v="pass"/>
    <n v="0"/>
    <n v="1"/>
    <n v="0"/>
    <n v="0"/>
    <s v="D.Smith"/>
    <n v="28"/>
    <n v="28"/>
    <n v="0"/>
    <n v="1"/>
    <n v="0"/>
    <n v="1.6"/>
    <n v="2.09"/>
    <n v="2.09"/>
    <x v="90"/>
  </r>
  <r>
    <x v="0"/>
    <s v="PHI"/>
    <s v="SF"/>
    <n v="40"/>
    <n v="60"/>
    <s v="(5:04) (Shotgun) 1-J.Hurts pass incomplete short right to 18-J.Reagor [98-A.Key]."/>
    <s v="pass"/>
    <n v="0"/>
    <n v="1"/>
    <n v="0"/>
    <n v="0"/>
    <s v="J.Reagor"/>
    <n v="13"/>
    <n v="13"/>
    <n v="0"/>
    <n v="1"/>
    <n v="0"/>
    <n v="1.6"/>
    <n v="1.8275000000000001"/>
    <n v="1.8275000000000001"/>
    <x v="89"/>
  </r>
  <r>
    <x v="0"/>
    <s v="SF"/>
    <s v="PHI"/>
    <n v="74"/>
    <n v="26"/>
    <s v="(2:56) (Shotgun) 10-J.Garoppolo pass short right to 15-J.Jennings to SF 32 for 6 yards (93-M.Williams)."/>
    <s v="pass"/>
    <n v="0"/>
    <n v="1"/>
    <n v="0"/>
    <n v="0"/>
    <s v="J.Jennings"/>
    <n v="-4"/>
    <n v="-4"/>
    <n v="0"/>
    <n v="1"/>
    <n v="0"/>
    <n v="1.6"/>
    <n v="1.53"/>
    <n v="1.53"/>
    <x v="299"/>
  </r>
  <r>
    <x v="0"/>
    <s v="SF"/>
    <s v="PHI"/>
    <n v="68"/>
    <n v="32"/>
    <s v="(2:13) (Shotgun) 10-J.Garoppolo pass short right to 11-B.Aiyuk to SF 38 for 6 yards (2-D.Slay)."/>
    <s v="pass"/>
    <n v="0"/>
    <n v="1"/>
    <n v="0"/>
    <n v="0"/>
    <s v="B.Aiyuk"/>
    <n v="5"/>
    <n v="5"/>
    <n v="0"/>
    <n v="1"/>
    <n v="0"/>
    <n v="1.6"/>
    <n v="1.6875"/>
    <n v="1.6875"/>
    <x v="296"/>
  </r>
  <r>
    <x v="0"/>
    <s v="SF"/>
    <s v="PHI"/>
    <n v="59"/>
    <n v="41"/>
    <s v="(:47) 10-J.Garoppolo pass short right to 25-E.Mitchell to SF 41 for no gain (97-J.Hargrave; 52-D.Taylor)."/>
    <s v="pass"/>
    <n v="0"/>
    <n v="1"/>
    <n v="0"/>
    <n v="0"/>
    <s v="E.Mitchell"/>
    <n v="-3"/>
    <n v="-3"/>
    <n v="0"/>
    <n v="1"/>
    <n v="0"/>
    <n v="1.6"/>
    <n v="1.5475000000000001"/>
    <n v="1.5475000000000001"/>
    <x v="297"/>
  </r>
  <r>
    <x v="0"/>
    <s v="SF"/>
    <s v="PHI"/>
    <n v="59"/>
    <n v="41"/>
    <s v="(15:00) (Shotgun) 10-J.Garoppolo pass short middle to 19-D.Samuel to PHI 44 for 15 yards (58-G.Avery; 28-A.Harris)."/>
    <s v="pass"/>
    <n v="0"/>
    <n v="1"/>
    <n v="0"/>
    <n v="0"/>
    <s v="D.Samuel"/>
    <n v="11"/>
    <n v="11"/>
    <n v="0"/>
    <n v="1"/>
    <n v="0"/>
    <n v="1.6"/>
    <n v="1.7925"/>
    <n v="1.7925"/>
    <x v="27"/>
  </r>
  <r>
    <x v="0"/>
    <s v="SF"/>
    <s v="PHI"/>
    <n v="3"/>
    <n v="97"/>
    <s v="(11:12) 10-J.Garoppolo pass incomplete short middle to 23-J.Hasty."/>
    <s v="pass"/>
    <n v="0"/>
    <n v="1"/>
    <n v="0"/>
    <n v="0"/>
    <s v="J.Hasty"/>
    <n v="-3"/>
    <n v="-3"/>
    <n v="0"/>
    <n v="1"/>
    <n v="0"/>
    <n v="3.5"/>
    <n v="1.5475000000000001"/>
    <n v="3.5"/>
    <x v="183"/>
  </r>
  <r>
    <x v="0"/>
    <s v="PHI"/>
    <s v="SF"/>
    <n v="70"/>
    <n v="30"/>
    <s v="(10:02) (Shotgun) 1-J.Hurts pass incomplete short right to 6-D.Smith (38-D.Lenoir)."/>
    <s v="pass"/>
    <n v="0"/>
    <n v="1"/>
    <n v="0"/>
    <n v="0"/>
    <s v="D.Smith"/>
    <n v="10"/>
    <n v="10"/>
    <n v="0"/>
    <n v="1"/>
    <n v="0"/>
    <n v="1.6"/>
    <n v="1.7750000000000001"/>
    <n v="1.7750000000000001"/>
    <x v="90"/>
  </r>
  <r>
    <x v="0"/>
    <s v="PHI"/>
    <s v="SF"/>
    <n v="15"/>
    <n v="85"/>
    <s v="(4:30) (Shotgun) 1-J.Hurts pass short right to 88-D.Goedert to SF 1 for 14 yards (54-F.Warner)."/>
    <s v="pass"/>
    <n v="0"/>
    <n v="1"/>
    <n v="0"/>
    <n v="0"/>
    <s v="D.Goedert"/>
    <n v="11"/>
    <n v="11"/>
    <n v="0"/>
    <n v="1"/>
    <n v="0"/>
    <n v="2"/>
    <n v="1.7925"/>
    <n v="1.9294500000000001"/>
    <x v="87"/>
  </r>
  <r>
    <x v="0"/>
    <s v="SEA"/>
    <s v="TEN"/>
    <n v="73"/>
    <n v="27"/>
    <s v="(14:33) (No Huddle, Shotgun) 3-R.Wilson pass incomplete short left to 14-D.Metcalf."/>
    <s v="pass"/>
    <n v="0"/>
    <n v="1"/>
    <n v="0"/>
    <n v="0"/>
    <s v="D.Metcalf"/>
    <n v="5"/>
    <n v="5"/>
    <n v="0"/>
    <n v="1"/>
    <n v="0"/>
    <n v="1.6"/>
    <n v="1.6875"/>
    <n v="1.6875"/>
    <x v="65"/>
  </r>
  <r>
    <x v="0"/>
    <s v="SEA"/>
    <s v="TEN"/>
    <n v="70"/>
    <n v="30"/>
    <s v="(11:23) 3-R.Wilson pass deep left to 16-T.Lockett to TEN 19 for 51 yards (30-B.McDougald)."/>
    <s v="pass"/>
    <n v="0"/>
    <n v="1"/>
    <n v="0"/>
    <n v="0"/>
    <s v="T.Lockett"/>
    <n v="51"/>
    <n v="51"/>
    <n v="0"/>
    <n v="1"/>
    <n v="0"/>
    <n v="1.6"/>
    <n v="2.4925000000000002"/>
    <n v="2.4925000000000002"/>
    <x v="64"/>
  </r>
  <r>
    <x v="0"/>
    <s v="SEA"/>
    <s v="TEN"/>
    <n v="13"/>
    <n v="87"/>
    <s v="(9:38) (Shotgun) 3-R.Wilson pass incomplete short right to 16-T.Lockett."/>
    <s v="pass"/>
    <n v="0"/>
    <n v="1"/>
    <n v="0"/>
    <n v="0"/>
    <s v="T.Lockett"/>
    <n v="13"/>
    <n v="13"/>
    <n v="0"/>
    <n v="1"/>
    <n v="0"/>
    <n v="2.2000000000000002"/>
    <n v="1.8275000000000001"/>
    <n v="2.0733500000000005"/>
    <x v="64"/>
  </r>
  <r>
    <x v="0"/>
    <s v="TEN"/>
    <s v="SEA"/>
    <n v="72"/>
    <n v="28"/>
    <s v="(7:38) 17-R.Tannehill pass incomplete deep left to 11-A.Brown."/>
    <s v="pass"/>
    <n v="0"/>
    <n v="1"/>
    <n v="0"/>
    <n v="0"/>
    <s v="A.Brown"/>
    <n v="32"/>
    <n v="32"/>
    <n v="0"/>
    <n v="1"/>
    <n v="0"/>
    <n v="1.6"/>
    <n v="2.16"/>
    <n v="2.16"/>
    <x v="122"/>
  </r>
  <r>
    <x v="0"/>
    <s v="TEN"/>
    <s v="SEA"/>
    <n v="65"/>
    <n v="35"/>
    <s v="(6:50) (Shotgun) 17-R.Tannehill pass short right to 89-T.Hudson to TEN 49 for 14 yards (2-D.Reed)."/>
    <s v="pass"/>
    <n v="0"/>
    <n v="1"/>
    <n v="0"/>
    <n v="0"/>
    <s v="T.Hudson"/>
    <n v="0"/>
    <n v="0"/>
    <n v="0"/>
    <n v="1"/>
    <n v="0"/>
    <n v="1.6"/>
    <n v="1.6"/>
    <n v="1.6"/>
    <x v="300"/>
  </r>
  <r>
    <x v="0"/>
    <s v="TEN"/>
    <s v="SEA"/>
    <n v="51"/>
    <n v="49"/>
    <s v="(6:13) 17-R.Tannehill pass short middle to 11-A.Brown to SEA 38 for 13 yards (6-Q.Diggs)."/>
    <s v="pass"/>
    <n v="0"/>
    <n v="1"/>
    <n v="0"/>
    <n v="0"/>
    <s v="A.Brown"/>
    <n v="13"/>
    <n v="13"/>
    <n v="0"/>
    <n v="1"/>
    <n v="0"/>
    <n v="1.6"/>
    <n v="1.8275000000000001"/>
    <n v="1.8275000000000001"/>
    <x v="122"/>
  </r>
  <r>
    <x v="0"/>
    <s v="TEN"/>
    <s v="SEA"/>
    <n v="38"/>
    <n v="62"/>
    <s v="(4:47) (Shotgun) 17-R.Tannehill pass short right to 87-G.Swaim to SEA 33 for 5 yards (33-J.Adams) [54-B.Wagner]."/>
    <s v="pass"/>
    <n v="0"/>
    <n v="1"/>
    <n v="0"/>
    <n v="0"/>
    <s v="G.Swaim"/>
    <n v="5"/>
    <n v="5"/>
    <n v="0"/>
    <n v="1"/>
    <n v="0"/>
    <n v="1.6"/>
    <n v="1.6875"/>
    <n v="1.6875"/>
    <x v="189"/>
  </r>
  <r>
    <x v="0"/>
    <s v="TEN"/>
    <s v="SEA"/>
    <n v="33"/>
    <n v="67"/>
    <s v="(4:09) (No Huddle, Shotgun) 17-R.Tannehill pass deep left to 2-J.Jones to SEA 16 for 17 yards (21-T.Flowers)."/>
    <s v="pass"/>
    <n v="0"/>
    <n v="1"/>
    <n v="0"/>
    <n v="0"/>
    <s v="J.Jones"/>
    <n v="17"/>
    <n v="17"/>
    <n v="0"/>
    <n v="1"/>
    <n v="0"/>
    <n v="1.6"/>
    <n v="1.8975"/>
    <n v="1.8975"/>
    <x v="126"/>
  </r>
  <r>
    <x v="0"/>
    <s v="TEN"/>
    <s v="SEA"/>
    <n v="15"/>
    <n v="85"/>
    <s v="(3:01) (No Huddle, Shotgun) 17-R.Tannehill pass incomplete short right to 80-C.Rogers [91-L.Collier]."/>
    <s v="pass"/>
    <n v="0"/>
    <n v="1"/>
    <n v="0"/>
    <n v="0"/>
    <s v="C.Rogers"/>
    <n v="15"/>
    <n v="15"/>
    <n v="0"/>
    <n v="1"/>
    <n v="0"/>
    <n v="2"/>
    <n v="1.8625"/>
    <n v="1.9532500000000002"/>
    <x v="67"/>
  </r>
  <r>
    <x v="0"/>
    <s v="TEN"/>
    <s v="SEA"/>
    <n v="15"/>
    <n v="85"/>
    <s v="(2:55) (No Huddle, Shotgun) 17-R.Tannehill pass incomplete short left to 11-A.Brown."/>
    <s v="pass"/>
    <n v="0"/>
    <n v="1"/>
    <n v="0"/>
    <n v="0"/>
    <s v="A.Brown"/>
    <n v="15"/>
    <n v="15"/>
    <n v="0"/>
    <n v="1"/>
    <n v="0"/>
    <n v="2"/>
    <n v="1.8625"/>
    <n v="1.9532500000000002"/>
    <x v="122"/>
  </r>
  <r>
    <x v="0"/>
    <s v="SEA"/>
    <s v="TEN"/>
    <n v="71"/>
    <n v="29"/>
    <s v="(1:30) (Shotgun) 3-R.Wilson pass short right to 18-F.Swain to SEA 38 for 9 yards (20-J.Jenkins; 29-D.Cruikshank)."/>
    <s v="pass"/>
    <n v="0"/>
    <n v="1"/>
    <n v="0"/>
    <n v="0"/>
    <s v="F.Swain"/>
    <n v="3"/>
    <n v="3"/>
    <n v="0"/>
    <n v="1"/>
    <n v="0"/>
    <n v="1.6"/>
    <n v="1.6525000000000001"/>
    <n v="1.6525000000000001"/>
    <x v="186"/>
  </r>
  <r>
    <x v="0"/>
    <s v="SEA"/>
    <s v="TEN"/>
    <n v="60"/>
    <n v="40"/>
    <s v="(:10) (Shotgun) 3-R.Wilson pass short right to 14-D.Metcalf to SEA 44 for 4 yards (20-J.Jenkins)."/>
    <s v="pass"/>
    <n v="0"/>
    <n v="1"/>
    <n v="0"/>
    <n v="0"/>
    <s v="D.Metcalf"/>
    <n v="4"/>
    <n v="4"/>
    <n v="0"/>
    <n v="1"/>
    <n v="0"/>
    <n v="1.6"/>
    <n v="1.6700000000000002"/>
    <n v="1.6700000000000002"/>
    <x v="65"/>
  </r>
  <r>
    <x v="0"/>
    <s v="SEA"/>
    <s v="TEN"/>
    <n v="56"/>
    <n v="44"/>
    <s v="(15:00) (Shotgun) 3-R.Wilson pass incomplete short right to 14-D.Metcalf (20-J.Jenkins)."/>
    <s v="pass"/>
    <n v="0"/>
    <n v="1"/>
    <n v="0"/>
    <n v="0"/>
    <s v="D.Metcalf"/>
    <n v="8"/>
    <n v="8"/>
    <n v="0"/>
    <n v="1"/>
    <n v="0"/>
    <n v="1.6"/>
    <n v="1.74"/>
    <n v="1.74"/>
    <x v="65"/>
  </r>
  <r>
    <x v="0"/>
    <s v="SEA"/>
    <s v="TEN"/>
    <n v="50"/>
    <n v="50"/>
    <s v="(13:58) (Shotgun) 3-R.Wilson pass short left to 18-F.Swain pushed ob at TEN 45 for 5 yards (58-H.Landry; 51-D.Long). Penalty on SEA-14-D.Metcalf, Offensive Holding, declined."/>
    <s v="pass"/>
    <n v="0"/>
    <n v="1"/>
    <n v="0"/>
    <n v="0"/>
    <s v="F.Swain"/>
    <n v="-2"/>
    <n v="-2"/>
    <n v="0"/>
    <n v="1"/>
    <n v="0"/>
    <n v="1.6"/>
    <n v="1.5650000000000002"/>
    <n v="1.5650000000000002"/>
    <x v="186"/>
  </r>
  <r>
    <x v="0"/>
    <s v="TEN"/>
    <s v="SEA"/>
    <n v="25"/>
    <n v="75"/>
    <s v="(11:27) (No Huddle) 17-R.Tannehill pass short right to 2-J.Jones to SEA 10 for 15 yards (54-B.Wagner)."/>
    <s v="pass"/>
    <n v="0"/>
    <n v="1"/>
    <n v="0"/>
    <n v="0"/>
    <s v="J.Jones"/>
    <n v="15"/>
    <n v="15"/>
    <n v="0"/>
    <n v="1"/>
    <n v="0"/>
    <n v="1.8"/>
    <n v="1.8625"/>
    <n v="1.8212500000000003"/>
    <x v="126"/>
  </r>
  <r>
    <x v="0"/>
    <s v="SEA"/>
    <s v="TEN"/>
    <n v="63"/>
    <n v="37"/>
    <s v="(6:47) (Shotgun) 3-R.Wilson pass deep left to 16-T.Lockett for 63 yards, TOUCHDOWN [31-K.Byard]."/>
    <s v="pass"/>
    <n v="0"/>
    <n v="1"/>
    <n v="0"/>
    <n v="0"/>
    <s v="T.Lockett"/>
    <n v="29"/>
    <n v="29"/>
    <n v="0"/>
    <n v="1"/>
    <n v="0"/>
    <n v="1.6"/>
    <n v="2.1074999999999999"/>
    <n v="2.1074999999999999"/>
    <x v="64"/>
  </r>
  <r>
    <x v="0"/>
    <s v="TEN"/>
    <s v="SEA"/>
    <n v="65"/>
    <n v="35"/>
    <s v="(4:35) 17-R.Tannehill pass short left to 22-D.Henry to 50 for 15 yards (6-Q.Diggs)."/>
    <s v="pass"/>
    <n v="0"/>
    <n v="1"/>
    <n v="0"/>
    <n v="0"/>
    <s v="D.Henry"/>
    <n v="-2"/>
    <n v="-2"/>
    <n v="0"/>
    <n v="1"/>
    <n v="0"/>
    <n v="1.6"/>
    <n v="1.5650000000000002"/>
    <n v="1.5650000000000002"/>
    <x v="121"/>
  </r>
  <r>
    <x v="0"/>
    <s v="TEN"/>
    <s v="SEA"/>
    <n v="50"/>
    <n v="50"/>
    <s v="(3:51) 17-R.Tannehill pass short left to 2-J.Jones to SEA 31 for 19 yards (21-T.Flowers, 56-J.Brooks)."/>
    <s v="pass"/>
    <n v="0"/>
    <n v="1"/>
    <n v="0"/>
    <n v="0"/>
    <s v="J.Jones"/>
    <n v="9"/>
    <n v="9"/>
    <n v="0"/>
    <n v="1"/>
    <n v="0"/>
    <n v="1.6"/>
    <n v="1.7575000000000001"/>
    <n v="1.7575000000000001"/>
    <x v="126"/>
  </r>
  <r>
    <x v="0"/>
    <s v="TEN"/>
    <s v="SEA"/>
    <n v="6"/>
    <n v="94"/>
    <s v="(1:15) (Shotgun) 17-R.Tannehill pass short left to 2-J.Jones for 6 yards, TOUCHDOWN [97-P.Ford]. The Replay Official reviewed the pass completion ruling, and the play was REVERSED. (Shotgun) 17-R.Tannehill pass incomplete short left to 2-J.Jones [97-P.Ford]."/>
    <s v="pass"/>
    <n v="0"/>
    <n v="1"/>
    <n v="0"/>
    <n v="0"/>
    <s v="J.Jones"/>
    <n v="6"/>
    <n v="6"/>
    <n v="0"/>
    <n v="1"/>
    <n v="0"/>
    <n v="2.8"/>
    <n v="1.7050000000000001"/>
    <n v="2.4276999999999997"/>
    <x v="126"/>
  </r>
  <r>
    <x v="0"/>
    <s v="SEA"/>
    <s v="TEN"/>
    <n v="64"/>
    <n v="36"/>
    <s v="(:59) (No Huddle, Shotgun) 3-R.Wilson pass short right to 16-T.Lockett ran ob at SEA 44 for 8 yards (20-J.Jenkins)."/>
    <s v="pass"/>
    <n v="0"/>
    <n v="1"/>
    <n v="0"/>
    <n v="0"/>
    <s v="T.Lockett"/>
    <n v="8"/>
    <n v="8"/>
    <n v="0"/>
    <n v="1"/>
    <n v="0"/>
    <n v="1.6"/>
    <n v="1.74"/>
    <n v="1.74"/>
    <x v="64"/>
  </r>
  <r>
    <x v="0"/>
    <s v="SEA"/>
    <s v="TEN"/>
    <n v="56"/>
    <n v="44"/>
    <s v="(:56) (No Huddle, Shotgun) 3-R.Wilson pass short left to 18-F.Swain ran ob at TEN 44 for 12 yards (35-C.Jackson)."/>
    <s v="pass"/>
    <n v="0"/>
    <n v="1"/>
    <n v="0"/>
    <n v="0"/>
    <s v="F.Swain"/>
    <n v="3"/>
    <n v="3"/>
    <n v="0"/>
    <n v="1"/>
    <n v="0"/>
    <n v="1.6"/>
    <n v="1.6525000000000001"/>
    <n v="1.6525000000000001"/>
    <x v="186"/>
  </r>
  <r>
    <x v="0"/>
    <s v="SEA"/>
    <s v="TEN"/>
    <n v="44"/>
    <n v="56"/>
    <s v="(:51) (Shotgun) 3-R.Wilson pass short left to 14-D.Metcalf ran ob at TEN 36 for 8 yards."/>
    <s v="pass"/>
    <n v="0"/>
    <n v="1"/>
    <n v="0"/>
    <n v="0"/>
    <s v="D.Metcalf"/>
    <n v="8"/>
    <n v="8"/>
    <n v="0"/>
    <n v="1"/>
    <n v="0"/>
    <n v="1.6"/>
    <n v="1.74"/>
    <n v="1.74"/>
    <x v="65"/>
  </r>
  <r>
    <x v="0"/>
    <s v="SEA"/>
    <s v="TEN"/>
    <n v="11"/>
    <n v="89"/>
    <s v="(:29) (No Huddle, Shotgun) 3-R.Wilson pass incomplete short left to 14-D.Metcalf."/>
    <s v="pass"/>
    <n v="0"/>
    <n v="1"/>
    <n v="0"/>
    <n v="0"/>
    <s v="D.Metcalf"/>
    <n v="11"/>
    <n v="11"/>
    <n v="0"/>
    <n v="1"/>
    <n v="0"/>
    <n v="2.2000000000000002"/>
    <n v="1.7925"/>
    <n v="2.0614500000000002"/>
    <x v="65"/>
  </r>
  <r>
    <x v="0"/>
    <s v="TEN"/>
    <s v="SEA"/>
    <n v="66"/>
    <n v="34"/>
    <s v="(13:46) (Shotgun) 17-R.Tannehill pass short middle to 85-M.Pruitt to TEN 40 for 6 yards (54-B.Wagner)."/>
    <s v="pass"/>
    <n v="0"/>
    <n v="1"/>
    <n v="0"/>
    <n v="0"/>
    <s v="M.Pruitt"/>
    <n v="6"/>
    <n v="6"/>
    <n v="0"/>
    <n v="1"/>
    <n v="0"/>
    <n v="1.6"/>
    <n v="1.7050000000000001"/>
    <n v="1.7050000000000001"/>
    <x v="63"/>
  </r>
  <r>
    <x v="0"/>
    <s v="TEN"/>
    <s v="SEA"/>
    <n v="56"/>
    <n v="44"/>
    <s v="(12:31) 17-R.Tannehill pass short left to 11-A.Brown to SEA 41 for 15 yards (21-T.Flowers)."/>
    <s v="pass"/>
    <n v="0"/>
    <n v="1"/>
    <n v="0"/>
    <n v="0"/>
    <s v="A.Brown"/>
    <n v="15"/>
    <n v="15"/>
    <n v="0"/>
    <n v="1"/>
    <n v="0"/>
    <n v="1.6"/>
    <n v="1.8625"/>
    <n v="1.8625"/>
    <x v="122"/>
  </r>
  <r>
    <x v="0"/>
    <s v="TEN"/>
    <s v="SEA"/>
    <n v="43"/>
    <n v="57"/>
    <s v="(11:14) (Shotgun) 17-R.Tannehill pass short middle to 85-M.Pruitt pushed ob at SEA 28 for 15 yards (56-J.Brooks). PENALTY on SEA-56-J.Brooks, Unnecessary Roughness, 14 yards, enforced at SEA 28."/>
    <s v="pass"/>
    <n v="0"/>
    <n v="1"/>
    <n v="0"/>
    <n v="0"/>
    <s v="M.Pruitt"/>
    <n v="3"/>
    <n v="3"/>
    <n v="0"/>
    <n v="1"/>
    <n v="0"/>
    <n v="1.6"/>
    <n v="1.6525000000000001"/>
    <n v="1.6525000000000001"/>
    <x v="63"/>
  </r>
  <r>
    <x v="0"/>
    <s v="SEA"/>
    <s v="TEN"/>
    <n v="65"/>
    <n v="35"/>
    <s v="(8:26) (No Huddle, Shotgun) 3-R.Wilson pass short right to 16-T.Lockett ran ob at SEA 45 for 10 yards."/>
    <s v="pass"/>
    <n v="0"/>
    <n v="1"/>
    <n v="0"/>
    <n v="0"/>
    <s v="T.Lockett"/>
    <n v="10"/>
    <n v="10"/>
    <n v="0"/>
    <n v="1"/>
    <n v="0"/>
    <n v="1.6"/>
    <n v="1.7750000000000001"/>
    <n v="1.7750000000000001"/>
    <x v="64"/>
  </r>
  <r>
    <x v="0"/>
    <s v="SEA"/>
    <s v="TEN"/>
    <n v="58"/>
    <n v="42"/>
    <s v="(7:03) 3-R.Wilson pass short right to 16-T.Lockett pushed ob at TEN 47 for 11 yards (20-J.Jenkins)."/>
    <s v="pass"/>
    <n v="0"/>
    <n v="1"/>
    <n v="0"/>
    <n v="0"/>
    <s v="T.Lockett"/>
    <n v="11"/>
    <n v="11"/>
    <n v="0"/>
    <n v="1"/>
    <n v="0"/>
    <n v="1.6"/>
    <n v="1.7925"/>
    <n v="1.7925"/>
    <x v="64"/>
  </r>
  <r>
    <x v="0"/>
    <s v="TEN"/>
    <s v="SEA"/>
    <n v="68"/>
    <n v="32"/>
    <s v="(4:12) (Shotgun) 17-R.Tannehill pass short left to 22-D.Henry to TEN 44 for 12 yards (54-B.Wagner)."/>
    <s v="pass"/>
    <n v="0"/>
    <n v="1"/>
    <n v="0"/>
    <n v="0"/>
    <s v="D.Henry"/>
    <n v="3"/>
    <n v="3"/>
    <n v="0"/>
    <n v="1"/>
    <n v="0"/>
    <n v="1.6"/>
    <n v="1.6525000000000001"/>
    <n v="1.6525000000000001"/>
    <x v="121"/>
  </r>
  <r>
    <x v="0"/>
    <s v="TEN"/>
    <s v="SEA"/>
    <n v="43"/>
    <n v="57"/>
    <s v="(2:14) 17-R.Tannehill pass incomplete short middle to 11-A.Brown."/>
    <s v="pass"/>
    <n v="0"/>
    <n v="1"/>
    <n v="0"/>
    <n v="0"/>
    <s v="A.Brown"/>
    <n v="11"/>
    <n v="11"/>
    <n v="0"/>
    <n v="1"/>
    <n v="0"/>
    <n v="1.6"/>
    <n v="1.7925"/>
    <n v="1.7925"/>
    <x v="122"/>
  </r>
  <r>
    <x v="0"/>
    <s v="TEN"/>
    <s v="SEA"/>
    <n v="43"/>
    <n v="57"/>
    <s v="(2:10) (Shotgun) 17-R.Tannehill pass incomplete short left to 2-J.Jones."/>
    <s v="pass"/>
    <n v="0"/>
    <n v="1"/>
    <n v="0"/>
    <n v="0"/>
    <s v="J.Jones"/>
    <n v="7"/>
    <n v="7"/>
    <n v="0"/>
    <n v="1"/>
    <n v="0"/>
    <n v="1.6"/>
    <n v="1.7225000000000001"/>
    <n v="1.7225000000000001"/>
    <x v="126"/>
  </r>
  <r>
    <x v="0"/>
    <s v="TEN"/>
    <s v="SEA"/>
    <n v="43"/>
    <n v="57"/>
    <s v="(2:05) (No Huddle, Shotgun) 17-R.Tannehill pass short middle to 80-C.Rogers to SEA 31 for 12 yards (54-B.Wagner; 57-C.Barton)."/>
    <s v="pass"/>
    <n v="0"/>
    <n v="1"/>
    <n v="0"/>
    <n v="0"/>
    <s v="C.Rogers"/>
    <n v="12"/>
    <n v="12"/>
    <n v="0"/>
    <n v="1"/>
    <n v="0"/>
    <n v="1.6"/>
    <n v="1.81"/>
    <n v="1.81"/>
    <x v="67"/>
  </r>
  <r>
    <x v="0"/>
    <s v="TEN"/>
    <s v="SEA"/>
    <n v="31"/>
    <n v="69"/>
    <s v="(:44) (Shotgun) 17-R.Tannehill pass short middle to 87-G.Swaim to SEA 26 for 5 yards (54-B.Wagner)."/>
    <s v="pass"/>
    <n v="0"/>
    <n v="1"/>
    <n v="0"/>
    <n v="0"/>
    <s v="G.Swaim"/>
    <n v="5"/>
    <n v="5"/>
    <n v="0"/>
    <n v="1"/>
    <n v="0"/>
    <n v="1.6"/>
    <n v="1.6875"/>
    <n v="1.6875"/>
    <x v="189"/>
  </r>
  <r>
    <x v="0"/>
    <s v="SEA"/>
    <s v="TEN"/>
    <n v="68"/>
    <n v="32"/>
    <s v="(13:16) (Shotgun) 3-R.Wilson pass deep left to 18-F.Swain for 68 yards, TOUCHDOWN."/>
    <s v="pass"/>
    <n v="0"/>
    <n v="1"/>
    <n v="0"/>
    <n v="0"/>
    <s v="F.Swain"/>
    <n v="34"/>
    <n v="34"/>
    <n v="0"/>
    <n v="1"/>
    <n v="0"/>
    <n v="1.6"/>
    <n v="2.1950000000000003"/>
    <n v="2.1950000000000003"/>
    <x v="186"/>
  </r>
  <r>
    <x v="0"/>
    <s v="SEA"/>
    <s v="TEN"/>
    <n v="70"/>
    <n v="30"/>
    <s v="(11:47) 3-R.Wilson pass short left to 81-G.Everett to SEA 33 for 3 yards (31-K.Byard, 20-J.Jenkins)."/>
    <s v="pass"/>
    <n v="0"/>
    <n v="1"/>
    <n v="0"/>
    <n v="0"/>
    <s v="G.Everett"/>
    <n v="3"/>
    <n v="3"/>
    <n v="0"/>
    <n v="1"/>
    <n v="0"/>
    <n v="1.6"/>
    <n v="1.6525000000000001"/>
    <n v="1.6525000000000001"/>
    <x v="262"/>
  </r>
  <r>
    <x v="0"/>
    <s v="SEA"/>
    <s v="TEN"/>
    <n v="67"/>
    <n v="33"/>
    <s v="(11:03) (Shotgun) 3-R.Wilson pass incomplete deep left to 14-D.Metcalf (26-K.Fulton)."/>
    <s v="pass"/>
    <n v="0"/>
    <n v="1"/>
    <n v="0"/>
    <n v="0"/>
    <s v="D.Metcalf"/>
    <n v="25"/>
    <n v="25"/>
    <n v="0"/>
    <n v="1"/>
    <n v="0"/>
    <n v="1.6"/>
    <n v="2.0375000000000001"/>
    <n v="2.0375000000000001"/>
    <x v="65"/>
  </r>
  <r>
    <x v="0"/>
    <s v="TEN"/>
    <s v="SEA"/>
    <n v="71"/>
    <n v="29"/>
    <s v="(8:54) 17-R.Tannehill pass incomplete short left to 11-A.Brown."/>
    <s v="pass"/>
    <n v="0"/>
    <n v="1"/>
    <n v="0"/>
    <n v="0"/>
    <s v="A.Brown"/>
    <n v="3"/>
    <n v="3"/>
    <n v="0"/>
    <n v="1"/>
    <n v="0"/>
    <n v="1.6"/>
    <n v="1.6525000000000001"/>
    <n v="1.6525000000000001"/>
    <x v="122"/>
  </r>
  <r>
    <x v="0"/>
    <s v="TEN"/>
    <s v="SEA"/>
    <n v="52"/>
    <n v="48"/>
    <s v="(8:08) (Shotgun) 17-R.Tannehill pass incomplete deep right to 11-A.Brown. PENALTY on SEA-2-D.Reed, Taunting, 15 yards, enforced at TEN 48."/>
    <s v="pass"/>
    <n v="0"/>
    <n v="1"/>
    <n v="0"/>
    <n v="0"/>
    <s v="A.Brown"/>
    <n v="47"/>
    <n v="47"/>
    <n v="0"/>
    <n v="1"/>
    <n v="0"/>
    <n v="1.6"/>
    <n v="2.4224999999999999"/>
    <n v="2.4224999999999999"/>
    <x v="122"/>
  </r>
  <r>
    <x v="0"/>
    <s v="TEN"/>
    <s v="SEA"/>
    <n v="45"/>
    <n v="55"/>
    <s v="(6:34) (Shotgun) 17-R.Tannehill pass short right to 2-J.Jones to SEA 29 for 16 yards (2-D.Reed, 33-J.Adams)."/>
    <s v="pass"/>
    <n v="0"/>
    <n v="1"/>
    <n v="0"/>
    <n v="0"/>
    <s v="J.Jones"/>
    <n v="14"/>
    <n v="14"/>
    <n v="0"/>
    <n v="1"/>
    <n v="0"/>
    <n v="1.6"/>
    <n v="1.845"/>
    <n v="1.845"/>
    <x v="126"/>
  </r>
  <r>
    <x v="0"/>
    <s v="TEN"/>
    <s v="SEA"/>
    <n v="29"/>
    <n v="71"/>
    <s v="(5:52) (No Huddle, Shotgun) 17-R.Tannehill pass incomplete short right to 89-T.Hudson [51-K.Hyder]."/>
    <s v="pass"/>
    <n v="0"/>
    <n v="1"/>
    <n v="0"/>
    <n v="0"/>
    <s v="T.Hudson"/>
    <n v="2"/>
    <n v="2"/>
    <n v="0"/>
    <n v="1"/>
    <n v="0"/>
    <n v="1.6"/>
    <n v="1.635"/>
    <n v="1.635"/>
    <x v="300"/>
  </r>
  <r>
    <x v="0"/>
    <s v="SEA"/>
    <s v="TEN"/>
    <n v="68"/>
    <n v="32"/>
    <s v="(5:12) (Shotgun) 3-R.Wilson pass incomplete short right to 16-T.Lockett."/>
    <s v="pass"/>
    <n v="0"/>
    <n v="1"/>
    <n v="0"/>
    <n v="0"/>
    <s v="T.Lockett"/>
    <n v="5"/>
    <n v="5"/>
    <n v="0"/>
    <n v="1"/>
    <n v="0"/>
    <n v="1.6"/>
    <n v="1.6875"/>
    <n v="1.6875"/>
    <x v="64"/>
  </r>
  <r>
    <x v="0"/>
    <s v="SEA"/>
    <s v="TEN"/>
    <n v="68"/>
    <n v="32"/>
    <s v="(5:08) (Shotgun) 3-R.Wilson pass short left to 14-D.Metcalf to SEA 39 for 7 yards (58-H.Landry; 31-K.Byard)."/>
    <s v="pass"/>
    <n v="0"/>
    <n v="1"/>
    <n v="0"/>
    <n v="0"/>
    <s v="D.Metcalf"/>
    <n v="6"/>
    <n v="6"/>
    <n v="0"/>
    <n v="1"/>
    <n v="0"/>
    <n v="1.6"/>
    <n v="1.7050000000000001"/>
    <n v="1.7050000000000001"/>
    <x v="65"/>
  </r>
  <r>
    <x v="0"/>
    <s v="TEN"/>
    <s v="SEA"/>
    <n v="68"/>
    <n v="32"/>
    <s v="(3:40) (No Huddle, Shotgun) 17-R.Tannehill pass short left to 22-D.Henry to TEN 46 for 14 yards (54-B.Wagner)."/>
    <s v="pass"/>
    <n v="0"/>
    <n v="1"/>
    <n v="0"/>
    <n v="0"/>
    <s v="D.Henry"/>
    <n v="-3"/>
    <n v="-3"/>
    <n v="0"/>
    <n v="1"/>
    <n v="0"/>
    <n v="1.6"/>
    <n v="1.5475000000000001"/>
    <n v="1.5475000000000001"/>
    <x v="121"/>
  </r>
  <r>
    <x v="0"/>
    <s v="TEN"/>
    <s v="SEA"/>
    <n v="54"/>
    <n v="46"/>
    <s v="(3:08) (No Huddle, Shotgun) 17-R.Tannehill pass short middle to 22-D.Henry to 50 for 4 yards (54-B.Wagner)."/>
    <s v="pass"/>
    <n v="0"/>
    <n v="1"/>
    <n v="0"/>
    <n v="0"/>
    <s v="D.Henry"/>
    <n v="4"/>
    <n v="4"/>
    <n v="0"/>
    <n v="1"/>
    <n v="0"/>
    <n v="1.6"/>
    <n v="1.6700000000000002"/>
    <n v="1.6700000000000002"/>
    <x v="121"/>
  </r>
  <r>
    <x v="0"/>
    <s v="TEN"/>
    <s v="SEA"/>
    <n v="50"/>
    <n v="50"/>
    <s v="(2:42) (No Huddle, Shotgun) 17-R.Tannehill pass short middle to 28-J.McNichols to SEA 41 for 9 yards (54-B.Wagner)."/>
    <s v="pass"/>
    <n v="0"/>
    <n v="1"/>
    <n v="0"/>
    <n v="0"/>
    <s v="J.McNichols"/>
    <n v="3"/>
    <n v="3"/>
    <n v="0"/>
    <n v="1"/>
    <n v="0"/>
    <n v="1.6"/>
    <n v="1.6525000000000001"/>
    <n v="1.6525000000000001"/>
    <x v="66"/>
  </r>
  <r>
    <x v="0"/>
    <s v="TEN"/>
    <s v="SEA"/>
    <n v="38"/>
    <n v="62"/>
    <s v="(2:01) (No Huddle, Shotgun) 17-R.Tannehill pass short middle to 28-J.McNichols to SEA 26 for 12 yards (56-J.Brooks, 54-B.Wagner)."/>
    <s v="pass"/>
    <n v="0"/>
    <n v="1"/>
    <n v="0"/>
    <n v="0"/>
    <s v="J.McNichols"/>
    <n v="2"/>
    <n v="2"/>
    <n v="0"/>
    <n v="1"/>
    <n v="0"/>
    <n v="1.6"/>
    <n v="1.635"/>
    <n v="1.635"/>
    <x v="66"/>
  </r>
  <r>
    <x v="0"/>
    <s v="TEN"/>
    <s v="SEA"/>
    <n v="14"/>
    <n v="86"/>
    <s v="(1:06) (No Huddle, Shotgun) 17-R.Tannehill pass short middle to 22-D.Henry to SEA 10 for 4 yards (33-J.Adams)."/>
    <s v="pass"/>
    <n v="0"/>
    <n v="1"/>
    <n v="0"/>
    <n v="0"/>
    <s v="D.Henry"/>
    <n v="4"/>
    <n v="4"/>
    <n v="0"/>
    <n v="1"/>
    <n v="0"/>
    <n v="2"/>
    <n v="1.6700000000000002"/>
    <n v="1.8878000000000001"/>
    <x v="121"/>
  </r>
  <r>
    <x v="0"/>
    <s v="TEN"/>
    <s v="SEA"/>
    <n v="10"/>
    <n v="90"/>
    <s v="(:42) (No Huddle, Shotgun) 17-R.Tannehill pass short middle to 28-J.McNichols to SEA 5 for 5 yards (33-J.Adams)."/>
    <s v="pass"/>
    <n v="0"/>
    <n v="1"/>
    <n v="0"/>
    <n v="0"/>
    <s v="J.McNichols"/>
    <n v="4"/>
    <n v="4"/>
    <n v="0"/>
    <n v="1"/>
    <n v="0"/>
    <n v="2.2000000000000002"/>
    <n v="1.6700000000000002"/>
    <n v="2.0198"/>
    <x v="66"/>
  </r>
  <r>
    <x v="0"/>
    <s v="SEA"/>
    <s v="TEN"/>
    <n v="72"/>
    <n v="28"/>
    <s v="(:24) (Shotgun) 3-R.Wilson pass short left to 25-T.Homer to SEA 31 for 3 yards (26-K.Fulton)."/>
    <s v="pass"/>
    <n v="0"/>
    <n v="1"/>
    <n v="0"/>
    <n v="0"/>
    <s v="T.Homer"/>
    <n v="3"/>
    <n v="3"/>
    <n v="0"/>
    <n v="1"/>
    <n v="0"/>
    <n v="1.6"/>
    <n v="1.6525000000000001"/>
    <n v="1.6525000000000001"/>
    <x v="185"/>
  </r>
  <r>
    <x v="0"/>
    <s v="SEA"/>
    <s v="TEN"/>
    <n v="69"/>
    <n v="31"/>
    <s v="(:17) (Shotgun) 3-R.Wilson pass incomplete short right to 81-G.Everett [48-B.Dupree]. SEA-72-B.Shell was injured during the play."/>
    <s v="pass"/>
    <n v="0"/>
    <n v="1"/>
    <n v="0"/>
    <n v="0"/>
    <s v="G.Everett"/>
    <n v="10"/>
    <n v="10"/>
    <n v="0"/>
    <n v="1"/>
    <n v="0"/>
    <n v="1.6"/>
    <n v="1.7750000000000001"/>
    <n v="1.7750000000000001"/>
    <x v="262"/>
  </r>
  <r>
    <x v="0"/>
    <s v="SEA"/>
    <s v="TEN"/>
    <n v="57"/>
    <n v="43"/>
    <s v="(:02) (Shotgun) 3-R.Wilson pass short left to 16-T.Lockett pushed ob at TEN 30 for 27 yards (35-C.Jackson)."/>
    <s v="pass"/>
    <n v="0"/>
    <n v="1"/>
    <n v="0"/>
    <n v="0"/>
    <s v="T.Lockett"/>
    <n v="0"/>
    <n v="0"/>
    <n v="0"/>
    <n v="1"/>
    <n v="0"/>
    <n v="1.6"/>
    <n v="1.6"/>
    <n v="1.6"/>
    <x v="64"/>
  </r>
  <r>
    <x v="0"/>
    <s v="TEN"/>
    <s v="SEA"/>
    <n v="66"/>
    <n v="34"/>
    <s v="(8:38) 17-R.Tannehill pass incomplete deep right to 11-A.Brown (28-U.Amadi)."/>
    <s v="pass"/>
    <n v="0"/>
    <n v="1"/>
    <n v="0"/>
    <n v="0"/>
    <s v="A.Brown"/>
    <n v="21"/>
    <n v="21"/>
    <n v="0"/>
    <n v="1"/>
    <n v="0"/>
    <n v="1.6"/>
    <n v="1.9675"/>
    <n v="1.9675"/>
    <x v="122"/>
  </r>
  <r>
    <x v="0"/>
    <s v="TEN"/>
    <s v="SEA"/>
    <n v="66"/>
    <n v="34"/>
    <s v="(8:33) (Shotgun) 17-R.Tannehill pass incomplete short right to 80-C.Rogers."/>
    <s v="pass"/>
    <n v="0"/>
    <n v="1"/>
    <n v="0"/>
    <n v="0"/>
    <s v="C.Rogers"/>
    <n v="-2"/>
    <n v="-2"/>
    <n v="0"/>
    <n v="1"/>
    <n v="0"/>
    <n v="1.6"/>
    <n v="1.5650000000000002"/>
    <n v="1.5650000000000002"/>
    <x v="67"/>
  </r>
  <r>
    <x v="0"/>
    <s v="TEN"/>
    <s v="SEA"/>
    <n v="66"/>
    <n v="34"/>
    <s v="(8:30) (Shotgun) 17-R.Tannehill pass incomplete short right to 80-C.Rogers."/>
    <s v="pass"/>
    <n v="0"/>
    <n v="1"/>
    <n v="0"/>
    <n v="0"/>
    <s v="C.Rogers"/>
    <n v="13"/>
    <n v="13"/>
    <n v="0"/>
    <n v="1"/>
    <n v="0"/>
    <n v="1.6"/>
    <n v="1.8275000000000001"/>
    <n v="1.8275000000000001"/>
    <x v="67"/>
  </r>
  <r>
    <x v="1"/>
    <s v="CLE"/>
    <s v="KC"/>
    <n v="1"/>
    <n v="99"/>
    <s v="TWO-POINT CONVERSION ATTEMPT. 27-K.Hunt rushes up the middle. ATTEMPT SUCCEEDS."/>
    <s v="run"/>
    <n v="1"/>
    <n v="0"/>
    <n v="1"/>
    <n v="0.47349999999999998"/>
    <s v="K.Hunt"/>
    <s v="NA"/>
    <n v="0"/>
    <n v="1"/>
    <n v="0"/>
    <n v="3.3"/>
    <n v="1"/>
    <n v="0"/>
    <n v="4.2469999999999999"/>
    <x v="70"/>
  </r>
  <r>
    <x v="1"/>
    <s v="KC"/>
    <s v="CLE"/>
    <n v="2"/>
    <n v="98"/>
    <s v="TWO-POINT CONVERSION ATTEMPT. 15-P.Mahomes pass to 25-C.Edwards-Helaire is incomplete. ATTEMPT FAILS. Penalty on KC-52-C.Humphrey, Ineligible Downfield Pass, declined."/>
    <s v="pass"/>
    <n v="0"/>
    <n v="1"/>
    <n v="1"/>
    <n v="0.47349999999999998"/>
    <s v="C.Edwards-Helaire"/>
    <s v="NA"/>
    <n v="0"/>
    <n v="0"/>
    <n v="0"/>
    <n v="0"/>
    <n v="1"/>
    <n v="0"/>
    <n v="0.94699999999999995"/>
    <x v="203"/>
  </r>
  <r>
    <x v="1"/>
    <s v="NYJ"/>
    <s v="CAR"/>
    <n v="2"/>
    <n v="98"/>
    <s v="TWO-POINT CONVERSION ATTEMPT. 2-Z.Wilson rushes right end. ATTEMPT SUCCEEDS."/>
    <s v="run"/>
    <n v="1"/>
    <n v="0"/>
    <n v="1"/>
    <n v="0.47349999999999998"/>
    <s v="Z.Wilson"/>
    <s v="NA"/>
    <n v="0"/>
    <n v="1"/>
    <n v="0"/>
    <n v="2.5"/>
    <n v="1"/>
    <n v="0"/>
    <n v="3.4470000000000001"/>
    <x v="301"/>
  </r>
  <r>
    <x v="1"/>
    <s v="NYJ"/>
    <s v="CAR"/>
    <n v="2"/>
    <n v="98"/>
    <s v="TWO-POINT CONVERSION ATTEMPT. 2-Z.Wilson pass to 8-E.Moore is incomplete. ATTEMPT FAILS."/>
    <s v="pass"/>
    <n v="0"/>
    <n v="1"/>
    <n v="1"/>
    <n v="0.47349999999999998"/>
    <s v="E.Moore"/>
    <s v="NA"/>
    <n v="0"/>
    <n v="0"/>
    <n v="0"/>
    <n v="0"/>
    <n v="1"/>
    <n v="0"/>
    <n v="0.94699999999999995"/>
    <x v="156"/>
  </r>
  <r>
    <x v="1"/>
    <s v="PHI"/>
    <s v="ATL"/>
    <n v="1"/>
    <n v="99"/>
    <s v="(Run formation) TWO-POINT CONVERSION ATTEMPT. 26-M.Sanders rushes left tackle. ATTEMPT SUCCEEDS."/>
    <s v="run"/>
    <n v="1"/>
    <n v="0"/>
    <n v="1"/>
    <n v="0.47349999999999998"/>
    <s v="M.Sanders"/>
    <s v="NA"/>
    <n v="0"/>
    <n v="1"/>
    <n v="0"/>
    <n v="3.3"/>
    <n v="1"/>
    <n v="0"/>
    <n v="4.2469999999999999"/>
    <x v="160"/>
  </r>
  <r>
    <x v="1"/>
    <s v="IND"/>
    <s v="SEA"/>
    <n v="2"/>
    <n v="98"/>
    <s v="TWO-POINT CONVERSION ATTEMPT. 2-C.Wentz rushes right end. ATTEMPT FAILS."/>
    <s v="run"/>
    <n v="1"/>
    <n v="0"/>
    <n v="1"/>
    <n v="0.47349999999999998"/>
    <s v="C.Wentz"/>
    <s v="NA"/>
    <n v="0"/>
    <n v="1"/>
    <n v="0"/>
    <n v="2.5"/>
    <n v="1"/>
    <n v="0"/>
    <n v="3.4470000000000001"/>
    <x v="302"/>
  </r>
  <r>
    <x v="1"/>
    <s v="DET"/>
    <s v="SF"/>
    <n v="2"/>
    <n v="98"/>
    <s v="(Pass formation) TWO-POINT CONVERSION ATTEMPT. 16-J.Goff pass to 88-T.Hockenson is complete. ATTEMPT SUCCEEDS."/>
    <s v="pass"/>
    <n v="0"/>
    <n v="1"/>
    <n v="1"/>
    <n v="0.47349999999999998"/>
    <s v="T.Hockenson"/>
    <s v="NA"/>
    <n v="0"/>
    <n v="0"/>
    <n v="0"/>
    <n v="0"/>
    <n v="1"/>
    <n v="0"/>
    <n v="0.94699999999999995"/>
    <x v="93"/>
  </r>
  <r>
    <x v="1"/>
    <s v="DET"/>
    <s v="SF"/>
    <n v="2"/>
    <n v="98"/>
    <s v="(Pass formation) TWO-POINT CONVERSION ATTEMPT. 16-J.Goff pass to 87-Q.Cephus is complete. ATTEMPT SUCCEEDS."/>
    <s v="pass"/>
    <n v="0"/>
    <n v="1"/>
    <n v="1"/>
    <n v="0.47349999999999998"/>
    <s v="Q.Cephus"/>
    <s v="NA"/>
    <n v="0"/>
    <n v="0"/>
    <n v="0"/>
    <n v="0"/>
    <n v="1"/>
    <n v="0"/>
    <n v="0.94699999999999995"/>
    <x v="96"/>
  </r>
  <r>
    <x v="0"/>
    <s v="ATL"/>
    <s v="TB"/>
    <n v="2"/>
    <n v="98"/>
    <s v="TWO-POINT CONVERSION ATTEMPT. 2-M.Ryan rushes left end. ATTEMPT SUCCEEDS."/>
    <s v="run"/>
    <n v="1"/>
    <n v="0"/>
    <n v="1"/>
    <n v="0.47349999999999998"/>
    <s v="M.Ryan"/>
    <s v="NA"/>
    <n v="0"/>
    <n v="1"/>
    <n v="0"/>
    <n v="2.5"/>
    <n v="1"/>
    <n v="0"/>
    <n v="3.4470000000000001"/>
    <x v="303"/>
  </r>
  <r>
    <x v="0"/>
    <s v="LAC"/>
    <s v="DAL"/>
    <n v="2"/>
    <n v="98"/>
    <s v="TWO-POINT CONVERSION ATTEMPT. 30-A.Ekeler rushes up the middle. ATTEMPT SUCCEEDS."/>
    <s v="run"/>
    <n v="1"/>
    <n v="0"/>
    <n v="1"/>
    <n v="0.47349999999999998"/>
    <s v="A.Ekeler"/>
    <s v="NA"/>
    <n v="0"/>
    <n v="1"/>
    <n v="0"/>
    <n v="2.5"/>
    <n v="1"/>
    <n v="0"/>
    <n v="3.4470000000000001"/>
    <x v="100"/>
  </r>
  <r>
    <x v="0"/>
    <s v="JAX"/>
    <s v="DEN"/>
    <n v="2"/>
    <n v="98"/>
    <s v="TWO-POINT CONVERSION ATTEMPT. 16-T.Lawrence pass to 17-D.Chark is incomplete. ATTEMPT FAILS."/>
    <s v="pass"/>
    <n v="0"/>
    <n v="1"/>
    <n v="1"/>
    <n v="0.47349999999999998"/>
    <s v="D.Chark"/>
    <s v="NA"/>
    <n v="0"/>
    <n v="0"/>
    <n v="0"/>
    <n v="0"/>
    <n v="1"/>
    <n v="0"/>
    <n v="0.94699999999999995"/>
    <x v="19"/>
  </r>
  <r>
    <x v="0"/>
    <s v="BAL"/>
    <s v="KC"/>
    <n v="7"/>
    <n v="93"/>
    <s v="TWO-POINT CONVERSION ATTEMPT. 8-L.Jackson pass to 89-M.Andrews is incomplete. ATTEMPT FAILS. DEFENSIVE TWO-POINT ATTEMPT. 53-A.Hitchens intercepted the try attempt. ATTEMPT FAILS."/>
    <s v="pass"/>
    <n v="0"/>
    <n v="1"/>
    <n v="1"/>
    <n v="0.47349999999999998"/>
    <s v="M.Andrews"/>
    <s v="NA"/>
    <n v="0"/>
    <n v="0"/>
    <n v="0"/>
    <n v="0"/>
    <n v="1"/>
    <n v="0"/>
    <n v="0.94699999999999995"/>
    <x v="132"/>
  </r>
  <r>
    <x v="0"/>
    <s v="BAL"/>
    <s v="KC"/>
    <n v="2"/>
    <n v="98"/>
    <s v="TWO-POINT CONVERSION ATTEMPT. 8-L.Jackson pass to 5-M.Brown is incomplete. ATTEMPT FAILS."/>
    <s v="pass"/>
    <n v="0"/>
    <n v="1"/>
    <n v="1"/>
    <n v="0.47349999999999998"/>
    <s v="M.Brown"/>
    <s v="NA"/>
    <n v="0"/>
    <n v="0"/>
    <n v="0"/>
    <n v="0"/>
    <n v="1"/>
    <n v="0"/>
    <n v="0.94699999999999995"/>
    <x v="68"/>
  </r>
  <r>
    <x v="0"/>
    <s v="IND"/>
    <s v="LA"/>
    <n v="2"/>
    <n v="98"/>
    <s v="(Pass formation) TWO-POINT CONVERSION ATTEMPT. 2-C.Wentz pass to 84-J.Doyle is complete. ATTEMPT SUCCEEDS."/>
    <s v="pass"/>
    <n v="0"/>
    <n v="1"/>
    <n v="1"/>
    <n v="0.47349999999999998"/>
    <s v="J.Doyle"/>
    <s v="NA"/>
    <n v="0"/>
    <n v="0"/>
    <n v="0"/>
    <n v="0"/>
    <n v="1"/>
    <n v="0"/>
    <n v="0.94699999999999995"/>
    <x v="162"/>
  </r>
  <r>
    <x v="0"/>
    <s v="PHI"/>
    <s v="SF"/>
    <n v="2"/>
    <n v="98"/>
    <s v="TWO-POINT CONVERSION ATTEMPT. 14-K.Gainwell rushes right end. ATTEMPT SUCCEEDS."/>
    <s v="run"/>
    <n v="1"/>
    <n v="0"/>
    <n v="1"/>
    <n v="0.47349999999999998"/>
    <s v="K.Gainwell"/>
    <s v="NA"/>
    <n v="0"/>
    <n v="1"/>
    <n v="0"/>
    <n v="2.5"/>
    <n v="1"/>
    <n v="0"/>
    <n v="3.4470000000000001"/>
    <x v="184"/>
  </r>
  <r>
    <x v="1"/>
    <s v="TEN"/>
    <s v="ARI"/>
    <n v="75"/>
    <n v="25"/>
    <s v="(15:00) 22-D.Henry left tackle to TEN 22 for -3 yards (55-C.Jones)."/>
    <s v="run"/>
    <n v="1"/>
    <n v="0"/>
    <n v="0"/>
    <n v="0"/>
    <s v="D.Henry"/>
    <s v="NA"/>
    <n v="0"/>
    <n v="1"/>
    <n v="0"/>
    <n v="0.5"/>
    <n v="0"/>
    <n v="0"/>
    <n v="0.5"/>
    <x v="121"/>
  </r>
  <r>
    <x v="1"/>
    <s v="ARI"/>
    <s v="TEN"/>
    <n v="23"/>
    <n v="77"/>
    <s v="(12:55) (No Huddle, Shotgun) 1-K.Murray right end pushed ob at TEN 13 for 10 yards (37-A.Hooker). PENALTY on ARI-4-R.Moore, Offensive Holding, 10 yards, enforced at TEN 21."/>
    <s v="run"/>
    <n v="1"/>
    <n v="0"/>
    <n v="0"/>
    <n v="0"/>
    <s v="K.Murray"/>
    <s v="NA"/>
    <n v="0"/>
    <n v="1"/>
    <n v="0"/>
    <n v="0.5"/>
    <n v="0"/>
    <n v="0"/>
    <n v="0.5"/>
    <x v="304"/>
  </r>
  <r>
    <x v="1"/>
    <s v="ARI"/>
    <s v="TEN"/>
    <n v="9"/>
    <n v="91"/>
    <s v="(11:40) (No Huddle, Shotgun) 2-C.Edmonds up the middle to TEN 9 for no gain (98-J.Simmons)."/>
    <s v="run"/>
    <n v="1"/>
    <n v="0"/>
    <n v="0"/>
    <n v="0"/>
    <s v="C.Edmonds"/>
    <s v="NA"/>
    <n v="0"/>
    <n v="1"/>
    <n v="0"/>
    <n v="0.8"/>
    <n v="0"/>
    <n v="0"/>
    <n v="0.8"/>
    <x v="127"/>
  </r>
  <r>
    <x v="1"/>
    <s v="TEN"/>
    <s v="ARI"/>
    <n v="80"/>
    <n v="20"/>
    <s v="(9:17) 22-D.Henry up the middle to TEN 19 for -1 yards (99-J.Watt)."/>
    <s v="run"/>
    <n v="1"/>
    <n v="0"/>
    <n v="0"/>
    <n v="0"/>
    <s v="D.Henry"/>
    <s v="NA"/>
    <n v="0"/>
    <n v="1"/>
    <n v="0"/>
    <n v="0.5"/>
    <n v="0"/>
    <n v="0"/>
    <n v="0.5"/>
    <x v="121"/>
  </r>
  <r>
    <x v="1"/>
    <s v="TEN"/>
    <s v="ARI"/>
    <n v="75"/>
    <n v="25"/>
    <s v="(8:11) 22-D.Henry left end to TEN 27 for 2 yards (91-M.Dogbe)."/>
    <s v="run"/>
    <n v="1"/>
    <n v="0"/>
    <n v="0"/>
    <n v="0"/>
    <s v="D.Henry"/>
    <s v="NA"/>
    <n v="0"/>
    <n v="1"/>
    <n v="0"/>
    <n v="0.5"/>
    <n v="0"/>
    <n v="0"/>
    <n v="0.5"/>
    <x v="121"/>
  </r>
  <r>
    <x v="1"/>
    <s v="TEN"/>
    <s v="ARI"/>
    <n v="73"/>
    <n v="27"/>
    <s v="(7:24) 22-D.Henry left tackle to TEN 34 for 7 yards (9-I.Simmons). PENALTY on TEN-2-J.Jones, Unnecessary Roughness, 15 yards, enforced at TEN 34."/>
    <s v="run"/>
    <n v="1"/>
    <n v="0"/>
    <n v="0"/>
    <n v="0"/>
    <s v="D.Henry"/>
    <s v="NA"/>
    <n v="0"/>
    <n v="1"/>
    <n v="0"/>
    <n v="0.5"/>
    <n v="0"/>
    <n v="0"/>
    <n v="0.5"/>
    <x v="121"/>
  </r>
  <r>
    <x v="1"/>
    <s v="ARI"/>
    <s v="TEN"/>
    <n v="65"/>
    <n v="35"/>
    <s v="(6:44) (Shotgun) Direct snap to 2-C.Edmonds.  2-C.Edmonds left end to ARI 39 for 4 yards (58-H.Landry)."/>
    <s v="run"/>
    <n v="1"/>
    <n v="0"/>
    <n v="0"/>
    <n v="0"/>
    <s v="C.Edmonds"/>
    <s v="NA"/>
    <n v="0"/>
    <n v="1"/>
    <n v="0"/>
    <n v="0.5"/>
    <n v="0"/>
    <n v="0"/>
    <n v="0.5"/>
    <x v="127"/>
  </r>
  <r>
    <x v="1"/>
    <s v="TEN"/>
    <s v="ARI"/>
    <n v="68"/>
    <n v="32"/>
    <s v="(2:24) 22-D.Henry left tackle to TEN 31 for -1 yards (98-C.Peters)."/>
    <s v="run"/>
    <n v="1"/>
    <n v="0"/>
    <n v="0"/>
    <n v="0"/>
    <s v="D.Henry"/>
    <s v="NA"/>
    <n v="0"/>
    <n v="1"/>
    <n v="0"/>
    <n v="0.5"/>
    <n v="0"/>
    <n v="0"/>
    <n v="0.5"/>
    <x v="121"/>
  </r>
  <r>
    <x v="1"/>
    <s v="TEN"/>
    <s v="ARI"/>
    <n v="69"/>
    <n v="31"/>
    <s v="(1:49) (No Huddle) 22-D.Henry right tackle to TEN 33 for 2 yards (25-Z.Collins, 90-R.Lawrence)."/>
    <s v="run"/>
    <n v="1"/>
    <n v="0"/>
    <n v="0"/>
    <n v="0"/>
    <s v="D.Henry"/>
    <s v="NA"/>
    <n v="0"/>
    <n v="1"/>
    <n v="0"/>
    <n v="0.5"/>
    <n v="0"/>
    <n v="0"/>
    <n v="0.5"/>
    <x v="121"/>
  </r>
  <r>
    <x v="1"/>
    <s v="ARI"/>
    <s v="TEN"/>
    <n v="45"/>
    <n v="55"/>
    <s v="(14:16) (Shotgun) 6-J.Conner up the middle to TEN 42 for 3 yards (48-B.Dupree)."/>
    <s v="run"/>
    <n v="1"/>
    <n v="0"/>
    <n v="0"/>
    <n v="0"/>
    <s v="J.Conner"/>
    <s v="NA"/>
    <n v="0"/>
    <n v="1"/>
    <n v="0"/>
    <n v="0.5"/>
    <n v="0"/>
    <n v="0"/>
    <n v="0.5"/>
    <x v="305"/>
  </r>
  <r>
    <x v="1"/>
    <s v="ARI"/>
    <s v="TEN"/>
    <n v="42"/>
    <n v="58"/>
    <s v="(13:58) (No Huddle, Shotgun) 2-C.Edmonds left end to TEN 32 for 10 yards (20-J.Jenkins)."/>
    <s v="run"/>
    <n v="1"/>
    <n v="0"/>
    <n v="0"/>
    <n v="0"/>
    <s v="C.Edmonds"/>
    <s v="NA"/>
    <n v="0"/>
    <n v="1"/>
    <n v="0"/>
    <n v="0.5"/>
    <n v="0"/>
    <n v="0"/>
    <n v="0.5"/>
    <x v="127"/>
  </r>
  <r>
    <x v="1"/>
    <s v="ARI"/>
    <s v="TEN"/>
    <n v="29"/>
    <n v="71"/>
    <s v="(12:39) (Shotgun) 6-J.Conner left guard to TEN 22 for 7 yards (24-E.Molden). Penalty on TEN-98-J.Simmons, Defensive Offside, declined."/>
    <s v="run"/>
    <n v="1"/>
    <n v="0"/>
    <n v="0"/>
    <n v="0"/>
    <s v="J.Conner"/>
    <s v="NA"/>
    <n v="0"/>
    <n v="1"/>
    <n v="0"/>
    <n v="0.5"/>
    <n v="0"/>
    <n v="0"/>
    <n v="0.5"/>
    <x v="305"/>
  </r>
  <r>
    <x v="1"/>
    <s v="ARI"/>
    <s v="TEN"/>
    <n v="22"/>
    <n v="78"/>
    <s v="(12:20) 1-K.Murray right end pushed ob at TEN 11 for 11 yards (37-A.Hooker). PENALTY on ARI-18-A.Green, Offensive Holding, 10 yards, enforced at TEN 15."/>
    <s v="run"/>
    <n v="1"/>
    <n v="0"/>
    <n v="0"/>
    <n v="0"/>
    <s v="K.Murray"/>
    <s v="NA"/>
    <n v="0"/>
    <n v="1"/>
    <n v="0"/>
    <n v="0.5"/>
    <n v="0"/>
    <n v="0"/>
    <n v="0.5"/>
    <x v="304"/>
  </r>
  <r>
    <x v="1"/>
    <s v="ARI"/>
    <s v="TEN"/>
    <n v="25"/>
    <n v="75"/>
    <s v="(11:50) 2-C.Edmonds up the middle to TEN 17 for 8 yards (31-K.Byard, 37-A.Hooker)."/>
    <s v="run"/>
    <n v="1"/>
    <n v="0"/>
    <n v="0"/>
    <n v="0"/>
    <s v="C.Edmonds"/>
    <s v="NA"/>
    <n v="0"/>
    <n v="1"/>
    <n v="0"/>
    <n v="0.5"/>
    <n v="0"/>
    <n v="0"/>
    <n v="0.5"/>
    <x v="127"/>
  </r>
  <r>
    <x v="1"/>
    <s v="TEN"/>
    <s v="ARI"/>
    <n v="63"/>
    <n v="37"/>
    <s v="(10:28) (No Huddle) 22-D.Henry left tackle to TEN 39 for 2 yards (9-I.Simmons)."/>
    <s v="run"/>
    <n v="1"/>
    <n v="0"/>
    <n v="0"/>
    <n v="0"/>
    <s v="D.Henry"/>
    <s v="NA"/>
    <n v="0"/>
    <n v="1"/>
    <n v="0"/>
    <n v="0.5"/>
    <n v="0"/>
    <n v="0"/>
    <n v="0.5"/>
    <x v="121"/>
  </r>
  <r>
    <x v="1"/>
    <s v="TEN"/>
    <s v="ARI"/>
    <n v="1"/>
    <n v="99"/>
    <s v="(8:01) 22-D.Henry left guard to ARI 1 for no gain (9-I.Simmons)."/>
    <s v="run"/>
    <n v="1"/>
    <n v="0"/>
    <n v="0"/>
    <n v="0"/>
    <s v="D.Henry"/>
    <s v="NA"/>
    <n v="0"/>
    <n v="1"/>
    <n v="0"/>
    <n v="3.3"/>
    <n v="0"/>
    <n v="0"/>
    <n v="3.3"/>
    <x v="121"/>
  </r>
  <r>
    <x v="1"/>
    <s v="TEN"/>
    <s v="ARI"/>
    <n v="1"/>
    <n v="99"/>
    <s v="(7:29) 22-D.Henry left guard to ARI 1 for no gain (99-J.Watt, 51-T.Vallejo)."/>
    <s v="run"/>
    <n v="1"/>
    <n v="0"/>
    <n v="0"/>
    <n v="0"/>
    <s v="D.Henry"/>
    <s v="NA"/>
    <n v="0"/>
    <n v="1"/>
    <n v="0"/>
    <n v="3.3"/>
    <n v="0"/>
    <n v="0"/>
    <n v="3.3"/>
    <x v="121"/>
  </r>
  <r>
    <x v="1"/>
    <s v="ARI"/>
    <s v="TEN"/>
    <n v="57"/>
    <n v="43"/>
    <s v="(5:47) (Shotgun) 2-C.Edmonds up the middle to ARI 47 for 4 yards (55-J.Brown)."/>
    <s v="run"/>
    <n v="1"/>
    <n v="0"/>
    <n v="0"/>
    <n v="0"/>
    <s v="C.Edmonds"/>
    <s v="NA"/>
    <n v="0"/>
    <n v="1"/>
    <n v="0"/>
    <n v="0.5"/>
    <n v="0"/>
    <n v="0"/>
    <n v="0.5"/>
    <x v="127"/>
  </r>
  <r>
    <x v="1"/>
    <s v="ARI"/>
    <s v="TEN"/>
    <n v="45"/>
    <n v="55"/>
    <s v="(4:27) (Shotgun) 6-J.Conner left tackle to TEN 45 for no gain (50-D.Roberson, 91-L.Murchison)."/>
    <s v="run"/>
    <n v="1"/>
    <n v="0"/>
    <n v="0"/>
    <n v="0"/>
    <s v="J.Conner"/>
    <s v="NA"/>
    <n v="0"/>
    <n v="1"/>
    <n v="0"/>
    <n v="0.5"/>
    <n v="0"/>
    <n v="0"/>
    <n v="0.5"/>
    <x v="305"/>
  </r>
  <r>
    <x v="1"/>
    <s v="ARI"/>
    <s v="TEN"/>
    <n v="19"/>
    <n v="81"/>
    <s v="(2:19) 6-J.Conner left guard to TEN 19 for no gain (20-J.Jenkins)."/>
    <s v="run"/>
    <n v="1"/>
    <n v="0"/>
    <n v="0"/>
    <n v="0"/>
    <s v="J.Conner"/>
    <s v="NA"/>
    <n v="0"/>
    <n v="1"/>
    <n v="0"/>
    <n v="0.5"/>
    <n v="0"/>
    <n v="0"/>
    <n v="0.5"/>
    <x v="305"/>
  </r>
  <r>
    <x v="1"/>
    <s v="ARI"/>
    <s v="TEN"/>
    <n v="8"/>
    <n v="92"/>
    <s v="(1:55) 6-J.Conner right end pushed ob at TEN 2 for 6 yards (37-A.Hooker)."/>
    <s v="run"/>
    <n v="1"/>
    <n v="0"/>
    <n v="0"/>
    <n v="0"/>
    <s v="J.Conner"/>
    <s v="NA"/>
    <n v="0"/>
    <n v="1"/>
    <n v="0"/>
    <n v="1.1000000000000001"/>
    <n v="0"/>
    <n v="0"/>
    <n v="1.1000000000000001"/>
    <x v="305"/>
  </r>
  <r>
    <x v="1"/>
    <s v="ARI"/>
    <s v="TEN"/>
    <n v="2"/>
    <n v="98"/>
    <s v="(1:49) 1-K.Murray right end for 2 yards, TOUCHDOWN."/>
    <s v="run"/>
    <n v="1"/>
    <n v="0"/>
    <n v="0"/>
    <n v="0"/>
    <s v="K.Murray"/>
    <s v="NA"/>
    <n v="0"/>
    <n v="1"/>
    <n v="0"/>
    <n v="2.5"/>
    <n v="0"/>
    <n v="0"/>
    <n v="2.5"/>
    <x v="304"/>
  </r>
  <r>
    <x v="1"/>
    <s v="ARI"/>
    <s v="TEN"/>
    <n v="84"/>
    <n v="16"/>
    <s v="(14:53) 2-C.Edmonds up the middle to ARI 20 for 4 yards (54-R.Evans)."/>
    <s v="run"/>
    <n v="1"/>
    <n v="0"/>
    <n v="0"/>
    <n v="0"/>
    <s v="C.Edmonds"/>
    <s v="NA"/>
    <n v="0"/>
    <n v="1"/>
    <n v="0"/>
    <n v="0.5"/>
    <n v="0"/>
    <n v="0"/>
    <n v="0.5"/>
    <x v="127"/>
  </r>
  <r>
    <x v="1"/>
    <s v="ARI"/>
    <s v="TEN"/>
    <n v="46"/>
    <n v="54"/>
    <s v="(12:15) (Shotgun) 2-C.Edmonds left guard to TEN 43 for 3 yards (93-T.Tart)."/>
    <s v="run"/>
    <n v="1"/>
    <n v="0"/>
    <n v="0"/>
    <n v="0"/>
    <s v="C.Edmonds"/>
    <s v="NA"/>
    <n v="0"/>
    <n v="1"/>
    <n v="0"/>
    <n v="0.5"/>
    <n v="0"/>
    <n v="0"/>
    <n v="0.5"/>
    <x v="127"/>
  </r>
  <r>
    <x v="1"/>
    <s v="ARI"/>
    <s v="TEN"/>
    <n v="33"/>
    <n v="67"/>
    <s v="(11:26) (Shotgun) 6-J.Conner up the middle to TEN 26 for 7 yards (31-K.Byard)."/>
    <s v="run"/>
    <n v="1"/>
    <n v="0"/>
    <n v="0"/>
    <n v="0"/>
    <s v="J.Conner"/>
    <s v="NA"/>
    <n v="0"/>
    <n v="1"/>
    <n v="0"/>
    <n v="0.5"/>
    <n v="0"/>
    <n v="0"/>
    <n v="0.5"/>
    <x v="305"/>
  </r>
  <r>
    <x v="1"/>
    <s v="TEN"/>
    <s v="ARI"/>
    <n v="71"/>
    <n v="29"/>
    <s v="(10:08) 22-D.Henry right tackle to TEN 30 for 1 yard (44-M.Golden; 3-B.Baker)."/>
    <s v="run"/>
    <n v="1"/>
    <n v="0"/>
    <n v="0"/>
    <n v="0"/>
    <s v="D.Henry"/>
    <s v="NA"/>
    <n v="0"/>
    <n v="1"/>
    <n v="0"/>
    <n v="0.5"/>
    <n v="0"/>
    <n v="0"/>
    <n v="0.5"/>
    <x v="121"/>
  </r>
  <r>
    <x v="1"/>
    <s v="TEN"/>
    <s v="ARI"/>
    <n v="90"/>
    <n v="10"/>
    <s v="(8:25) 22-D.Henry right tackle to TEN 29 for 19 yards (34-J.Thompson)."/>
    <s v="run"/>
    <n v="1"/>
    <n v="0"/>
    <n v="0"/>
    <n v="0"/>
    <s v="D.Henry"/>
    <s v="NA"/>
    <n v="0"/>
    <n v="1"/>
    <n v="0"/>
    <n v="0.5"/>
    <n v="0"/>
    <n v="0"/>
    <n v="0.5"/>
    <x v="121"/>
  </r>
  <r>
    <x v="1"/>
    <s v="TEN"/>
    <s v="ARI"/>
    <n v="71"/>
    <n v="29"/>
    <s v="(7:55) 22-D.Henry up the middle to TEN 33 for 4 yards (58-J.Hicks)."/>
    <s v="run"/>
    <n v="1"/>
    <n v="0"/>
    <n v="0"/>
    <n v="0"/>
    <s v="D.Henry"/>
    <s v="NA"/>
    <n v="0"/>
    <n v="1"/>
    <n v="0"/>
    <n v="0.5"/>
    <n v="0"/>
    <n v="0"/>
    <n v="0.5"/>
    <x v="121"/>
  </r>
  <r>
    <x v="1"/>
    <s v="TEN"/>
    <s v="ARI"/>
    <n v="67"/>
    <n v="33"/>
    <s v="(7:20) (No Huddle) 22-D.Henry left guard to TEN 41 for 8 yards (58-J.Hicks)."/>
    <s v="run"/>
    <n v="1"/>
    <n v="0"/>
    <n v="0"/>
    <n v="0"/>
    <s v="D.Henry"/>
    <s v="NA"/>
    <n v="0"/>
    <n v="1"/>
    <n v="0"/>
    <n v="0.5"/>
    <n v="0"/>
    <n v="0"/>
    <n v="0.5"/>
    <x v="121"/>
  </r>
  <r>
    <x v="1"/>
    <s v="TEN"/>
    <s v="ARI"/>
    <n v="64"/>
    <n v="36"/>
    <s v="(6:36) (Shotgun) 22-D.Henry right tackle to TEN 44 for 8 yards (9-I.Simmons)."/>
    <s v="run"/>
    <n v="1"/>
    <n v="0"/>
    <n v="0"/>
    <n v="0"/>
    <s v="D.Henry"/>
    <s v="NA"/>
    <n v="0"/>
    <n v="1"/>
    <n v="0"/>
    <n v="0.5"/>
    <n v="0"/>
    <n v="0"/>
    <n v="0.5"/>
    <x v="121"/>
  </r>
  <r>
    <x v="1"/>
    <s v="TEN"/>
    <s v="ARI"/>
    <n v="56"/>
    <n v="44"/>
    <s v="(6:12) (No Huddle) 22-D.Henry left end to TEN 43 for -1 yards (98-C.Peters)."/>
    <s v="run"/>
    <n v="1"/>
    <n v="0"/>
    <n v="0"/>
    <n v="0"/>
    <s v="D.Henry"/>
    <s v="NA"/>
    <n v="0"/>
    <n v="1"/>
    <n v="0"/>
    <n v="0.5"/>
    <n v="0"/>
    <n v="0"/>
    <n v="0.5"/>
    <x v="121"/>
  </r>
  <r>
    <x v="1"/>
    <s v="ARI"/>
    <s v="TEN"/>
    <n v="33"/>
    <n v="67"/>
    <s v="(5:18) (Shotgun) 2-C.Edmonds left end pushed ob at TEN 17 for 16 yards (20-J.Jenkins)."/>
    <s v="run"/>
    <n v="1"/>
    <n v="0"/>
    <n v="0"/>
    <n v="0"/>
    <s v="C.Edmonds"/>
    <s v="NA"/>
    <n v="0"/>
    <n v="1"/>
    <n v="0"/>
    <n v="0.5"/>
    <n v="0"/>
    <n v="0"/>
    <n v="0.5"/>
    <x v="127"/>
  </r>
  <r>
    <x v="1"/>
    <s v="ARI"/>
    <s v="TEN"/>
    <n v="17"/>
    <n v="83"/>
    <s v="(4:40) 6-J.Conner left guard to TEN 13 for 4 yards (93-T.Tart)."/>
    <s v="run"/>
    <n v="1"/>
    <n v="0"/>
    <n v="0"/>
    <n v="0"/>
    <s v="J.Conner"/>
    <s v="NA"/>
    <n v="0"/>
    <n v="1"/>
    <n v="0"/>
    <n v="0.5"/>
    <n v="0"/>
    <n v="0"/>
    <n v="0.5"/>
    <x v="305"/>
  </r>
  <r>
    <x v="1"/>
    <s v="ARI"/>
    <s v="TEN"/>
    <n v="13"/>
    <n v="87"/>
    <s v="(3:57) 6-J.Conner left guard to TEN 11 for 2 yards (98-J.Simmons)."/>
    <s v="run"/>
    <n v="1"/>
    <n v="0"/>
    <n v="0"/>
    <n v="0"/>
    <s v="J.Conner"/>
    <s v="NA"/>
    <n v="0"/>
    <n v="1"/>
    <n v="0"/>
    <n v="0.6"/>
    <n v="0"/>
    <n v="0"/>
    <n v="0.6"/>
    <x v="305"/>
  </r>
  <r>
    <x v="1"/>
    <s v="TEN"/>
    <s v="ARI"/>
    <n v="75"/>
    <n v="25"/>
    <s v="(3:02) (Shotgun) 22-D.Henry up the middle to TEN 29 for 4 yards (9-I.Simmons, 58-J.Hicks)."/>
    <s v="run"/>
    <n v="1"/>
    <n v="0"/>
    <n v="0"/>
    <n v="0"/>
    <s v="D.Henry"/>
    <s v="NA"/>
    <n v="0"/>
    <n v="1"/>
    <n v="0"/>
    <n v="0.5"/>
    <n v="0"/>
    <n v="0"/>
    <n v="0.5"/>
    <x v="121"/>
  </r>
  <r>
    <x v="1"/>
    <s v="TEN"/>
    <s v="ARI"/>
    <n v="61"/>
    <n v="39"/>
    <s v="(1:50) (Shotgun) 22-D.Henry left guard to TEN 46 for 7 yards (3-B.Baker; 9-I.Simmons)."/>
    <s v="run"/>
    <n v="1"/>
    <n v="0"/>
    <n v="0"/>
    <n v="0"/>
    <s v="D.Henry"/>
    <s v="NA"/>
    <n v="0"/>
    <n v="1"/>
    <n v="0"/>
    <n v="0.5"/>
    <n v="0"/>
    <n v="0"/>
    <n v="0.5"/>
    <x v="121"/>
  </r>
  <r>
    <x v="1"/>
    <s v="ARI"/>
    <s v="TEN"/>
    <n v="43"/>
    <n v="57"/>
    <s v="(:44) 2-C.Edmonds up the middle to TEN 37 for 6 yards (96-D.Autry)."/>
    <s v="run"/>
    <n v="1"/>
    <n v="0"/>
    <n v="0"/>
    <n v="0"/>
    <s v="C.Edmonds"/>
    <s v="NA"/>
    <n v="0"/>
    <n v="1"/>
    <n v="0"/>
    <n v="0.5"/>
    <n v="0"/>
    <n v="0"/>
    <n v="0.5"/>
    <x v="127"/>
  </r>
  <r>
    <x v="1"/>
    <s v="ARI"/>
    <s v="TEN"/>
    <n v="37"/>
    <n v="63"/>
    <s v="(15:00) (Shotgun) 2-C.Edmonds right guard to TEN 36 for 1 yard (54-R.Evans)."/>
    <s v="run"/>
    <n v="1"/>
    <n v="0"/>
    <n v="0"/>
    <n v="0"/>
    <s v="C.Edmonds"/>
    <s v="NA"/>
    <n v="0"/>
    <n v="1"/>
    <n v="0"/>
    <n v="0.5"/>
    <n v="0"/>
    <n v="0"/>
    <n v="0.5"/>
    <x v="127"/>
  </r>
  <r>
    <x v="1"/>
    <s v="ARI"/>
    <s v="TEN"/>
    <n v="36"/>
    <n v="64"/>
    <s v="(14:14) (Shotgun) 2-C.Edmonds left tackle to TEN 31 for 5 yards (54-R.Evans)."/>
    <s v="run"/>
    <n v="1"/>
    <n v="0"/>
    <n v="0"/>
    <n v="0"/>
    <s v="C.Edmonds"/>
    <s v="NA"/>
    <n v="0"/>
    <n v="1"/>
    <n v="0"/>
    <n v="0.5"/>
    <n v="0"/>
    <n v="0"/>
    <n v="0.5"/>
    <x v="127"/>
  </r>
  <r>
    <x v="1"/>
    <s v="ARI"/>
    <s v="TEN"/>
    <n v="31"/>
    <n v="69"/>
    <s v="(13:29) (Shotgun) 6-J.Conner right end to TEN 28 for 3 yards (55-J.Brown)."/>
    <s v="run"/>
    <n v="1"/>
    <n v="0"/>
    <n v="0"/>
    <n v="0"/>
    <s v="J.Conner"/>
    <s v="NA"/>
    <n v="0"/>
    <n v="1"/>
    <n v="0"/>
    <n v="0.5"/>
    <n v="0"/>
    <n v="0"/>
    <n v="0.5"/>
    <x v="305"/>
  </r>
  <r>
    <x v="1"/>
    <s v="ARI"/>
    <s v="TEN"/>
    <n v="28"/>
    <n v="72"/>
    <s v="(12:43) (Shotgun) 6-J.Conner right tackle to TEN 26 for 2 yards (98-J.Simmons)."/>
    <s v="run"/>
    <n v="1"/>
    <n v="0"/>
    <n v="0"/>
    <n v="0"/>
    <s v="J.Conner"/>
    <s v="NA"/>
    <n v="0"/>
    <n v="1"/>
    <n v="0"/>
    <n v="0.5"/>
    <n v="0"/>
    <n v="0"/>
    <n v="0.5"/>
    <x v="305"/>
  </r>
  <r>
    <x v="1"/>
    <s v="ARI"/>
    <s v="TEN"/>
    <n v="26"/>
    <n v="74"/>
    <s v="(11:54) (Shotgun) 6-J.Conner left end to TEN 25 for 1 yard (24-E.Molden)."/>
    <s v="run"/>
    <n v="1"/>
    <n v="0"/>
    <n v="0"/>
    <n v="0"/>
    <s v="J.Conner"/>
    <s v="NA"/>
    <n v="0"/>
    <n v="1"/>
    <n v="0"/>
    <n v="0.5"/>
    <n v="0"/>
    <n v="0"/>
    <n v="0.5"/>
    <x v="305"/>
  </r>
  <r>
    <x v="1"/>
    <s v="ARI"/>
    <s v="TEN"/>
    <n v="66"/>
    <n v="34"/>
    <s v="(8:14) (Shotgun) 2-C.Edmonds left end pushed ob at ARI 36 for 2 yards (55-J.Brown)."/>
    <s v="run"/>
    <n v="1"/>
    <n v="0"/>
    <n v="0"/>
    <n v="0"/>
    <s v="C.Edmonds"/>
    <s v="NA"/>
    <n v="0"/>
    <n v="1"/>
    <n v="0"/>
    <n v="0.5"/>
    <n v="0"/>
    <n v="0"/>
    <n v="0.5"/>
    <x v="127"/>
  </r>
  <r>
    <x v="1"/>
    <s v="ARI"/>
    <s v="TEN"/>
    <n v="55"/>
    <n v="45"/>
    <s v="(6:48) (Shotgun) 6-J.Conner up the middle to TEN 49 for 6 yards (55-J.Brown; 50-D.Roberson)."/>
    <s v="run"/>
    <n v="1"/>
    <n v="0"/>
    <n v="0"/>
    <n v="0"/>
    <s v="J.Conner"/>
    <s v="NA"/>
    <n v="0"/>
    <n v="1"/>
    <n v="0"/>
    <n v="0.5"/>
    <n v="0"/>
    <n v="0"/>
    <n v="0.5"/>
    <x v="305"/>
  </r>
  <r>
    <x v="1"/>
    <s v="ARI"/>
    <s v="TEN"/>
    <n v="54"/>
    <n v="46"/>
    <s v="(5:59) (Shotgun) 6-J.Conner up the middle to TEN 46 for 8 yards (56-M.Rice; 49-N.Dzubnar)."/>
    <s v="run"/>
    <n v="1"/>
    <n v="0"/>
    <n v="0"/>
    <n v="0"/>
    <s v="J.Conner"/>
    <s v="NA"/>
    <n v="0"/>
    <n v="1"/>
    <n v="0"/>
    <n v="0.5"/>
    <n v="0"/>
    <n v="0"/>
    <n v="0.5"/>
    <x v="305"/>
  </r>
  <r>
    <x v="1"/>
    <s v="ARI"/>
    <s v="TEN"/>
    <n v="46"/>
    <n v="54"/>
    <s v="(5:09) (Shotgun) 6-J.Conner up the middle to TEN 44 for 2 yards (56-M.Rice)."/>
    <s v="run"/>
    <n v="1"/>
    <n v="0"/>
    <n v="0"/>
    <n v="0"/>
    <s v="J.Conner"/>
    <s v="NA"/>
    <n v="0"/>
    <n v="1"/>
    <n v="0"/>
    <n v="0.5"/>
    <n v="0"/>
    <n v="0"/>
    <n v="0.5"/>
    <x v="305"/>
  </r>
  <r>
    <x v="1"/>
    <s v="ARI"/>
    <s v="TEN"/>
    <n v="44"/>
    <n v="56"/>
    <s v="(4:26) 6-J.Conner right guard to TEN 43 for 1 yard (50-D.Roberson)."/>
    <s v="run"/>
    <n v="1"/>
    <n v="0"/>
    <n v="0"/>
    <n v="0"/>
    <s v="J.Conner"/>
    <s v="NA"/>
    <n v="0"/>
    <n v="1"/>
    <n v="0"/>
    <n v="0.5"/>
    <n v="0"/>
    <n v="0"/>
    <n v="0.5"/>
    <x v="305"/>
  </r>
  <r>
    <x v="1"/>
    <s v="ARI"/>
    <s v="TEN"/>
    <n v="43"/>
    <n v="57"/>
    <s v="(3:44) (Shotgun) 6-J.Conner left end to TEN 42 for 1 yard (26-K.Fulton)."/>
    <s v="run"/>
    <n v="1"/>
    <n v="0"/>
    <n v="0"/>
    <n v="0"/>
    <s v="J.Conner"/>
    <s v="NA"/>
    <n v="0"/>
    <n v="1"/>
    <n v="0"/>
    <n v="0.5"/>
    <n v="0"/>
    <n v="0"/>
    <n v="0.5"/>
    <x v="305"/>
  </r>
  <r>
    <x v="1"/>
    <s v="ARI"/>
    <s v="TEN"/>
    <n v="42"/>
    <n v="58"/>
    <s v="(2:55) (Shotgun) 1-K.Murray left tackle to TEN 41 for 1 yard (30-B.McDougald)."/>
    <s v="run"/>
    <n v="1"/>
    <n v="0"/>
    <n v="0"/>
    <n v="0"/>
    <s v="K.Murray"/>
    <s v="NA"/>
    <n v="0"/>
    <n v="1"/>
    <n v="0"/>
    <n v="0.5"/>
    <n v="0"/>
    <n v="0"/>
    <n v="0.5"/>
    <x v="304"/>
  </r>
  <r>
    <x v="1"/>
    <s v="TEN"/>
    <s v="ARI"/>
    <n v="97"/>
    <n v="3"/>
    <s v="(1:55) 28-J.McNichols right guard to TEN 11 for 8 yards (23-R.Alford)."/>
    <s v="run"/>
    <n v="1"/>
    <n v="0"/>
    <n v="0"/>
    <n v="0"/>
    <s v="J.McNichols"/>
    <s v="NA"/>
    <n v="0"/>
    <n v="1"/>
    <n v="0"/>
    <n v="0.5"/>
    <n v="0"/>
    <n v="0"/>
    <n v="0.5"/>
    <x v="66"/>
  </r>
  <r>
    <x v="1"/>
    <s v="TEN"/>
    <s v="ARI"/>
    <n v="89"/>
    <n v="11"/>
    <s v="(1:12) (Shotgun) 28-J.McNichols up the middle to TEN 12 for 1 yard (25-Z.Collins)."/>
    <s v="run"/>
    <n v="1"/>
    <n v="0"/>
    <n v="0"/>
    <n v="0"/>
    <s v="J.McNichols"/>
    <s v="NA"/>
    <n v="0"/>
    <n v="1"/>
    <n v="0"/>
    <n v="0.5"/>
    <n v="0"/>
    <n v="0"/>
    <n v="0.5"/>
    <x v="66"/>
  </r>
  <r>
    <x v="1"/>
    <s v="TEN"/>
    <s v="ARI"/>
    <n v="88"/>
    <n v="12"/>
    <s v="(:26) (Shotgun) 38-M.Sargent up the middle to TEN 14 for 2 yards (91-M.Dogbe)."/>
    <s v="run"/>
    <n v="1"/>
    <n v="0"/>
    <n v="0"/>
    <n v="0"/>
    <s v="M.Sargent"/>
    <s v="NA"/>
    <n v="0"/>
    <n v="1"/>
    <n v="0"/>
    <n v="0.5"/>
    <n v="0"/>
    <n v="0"/>
    <n v="0.5"/>
    <x v="306"/>
  </r>
  <r>
    <x v="1"/>
    <s v="LV"/>
    <s v="BAL"/>
    <n v="66"/>
    <n v="34"/>
    <s v="(14:13) (Shotgun) 8-M.Mariota up the middle to BAL 35 for 31 yards (44-M.Humphrey)."/>
    <s v="run"/>
    <n v="1"/>
    <n v="0"/>
    <n v="0"/>
    <n v="0"/>
    <s v="M.Mariota"/>
    <s v="NA"/>
    <n v="0"/>
    <n v="1"/>
    <n v="0"/>
    <n v="0.5"/>
    <n v="0"/>
    <n v="0"/>
    <n v="0.5"/>
    <x v="307"/>
  </r>
  <r>
    <x v="1"/>
    <s v="LV"/>
    <s v="BAL"/>
    <n v="35"/>
    <n v="65"/>
    <s v="(13:11) 23-K.Drake right guard to BAL 36 for -1 yards (98-B.Williams)."/>
    <s v="run"/>
    <n v="1"/>
    <n v="0"/>
    <n v="0"/>
    <n v="0"/>
    <s v="K.Drake"/>
    <s v="NA"/>
    <n v="0"/>
    <n v="1"/>
    <n v="0"/>
    <n v="0.5"/>
    <n v="0"/>
    <n v="0"/>
    <n v="0.5"/>
    <x v="4"/>
  </r>
  <r>
    <x v="1"/>
    <s v="LV"/>
    <s v="BAL"/>
    <n v="21"/>
    <n v="79"/>
    <s v="(11:21) 28-J.Jacobs right tackle to BAL 13 for 8 yards (32-D.Elliott). LV-71-D.Good was injured during the play. His return is Questionable.  PENALTY on LV-68-A.James, Offensive Holding, 10 yards, enforced at BAL 18."/>
    <s v="run"/>
    <n v="1"/>
    <n v="0"/>
    <n v="0"/>
    <n v="0"/>
    <s v="J.Jacobs"/>
    <s v="NA"/>
    <n v="0"/>
    <n v="1"/>
    <n v="0"/>
    <n v="0.5"/>
    <n v="0"/>
    <n v="0"/>
    <n v="0.5"/>
    <x v="191"/>
  </r>
  <r>
    <x v="1"/>
    <s v="LV"/>
    <s v="BAL"/>
    <n v="28"/>
    <n v="72"/>
    <s v="(10:51) (Shotgun) 4-D.Carr FUMBLES (Aborted) at BAL 33, and recovers at BAL 43. Penalty on LV, Illegal Shift, declined."/>
    <s v="run"/>
    <n v="1"/>
    <n v="0"/>
    <n v="0"/>
    <n v="0"/>
    <s v="D.Carr"/>
    <s v="NA"/>
    <n v="0"/>
    <n v="1"/>
    <n v="0"/>
    <n v="0.5"/>
    <n v="0"/>
    <n v="0"/>
    <n v="0.5"/>
    <x v="308"/>
  </r>
  <r>
    <x v="1"/>
    <s v="BAL"/>
    <s v="LV"/>
    <n v="92"/>
    <n v="8"/>
    <s v="(10:29) 34-T.Williams left end to BAL 11 for 3 yards (91-Y.Ngakoue; 77-Q.Jefferson)."/>
    <s v="run"/>
    <n v="1"/>
    <n v="0"/>
    <n v="0"/>
    <n v="0"/>
    <s v="T.Williams"/>
    <s v="NA"/>
    <n v="0"/>
    <n v="1"/>
    <n v="0"/>
    <n v="0.5"/>
    <n v="0"/>
    <n v="0"/>
    <n v="0.5"/>
    <x v="192"/>
  </r>
  <r>
    <x v="1"/>
    <s v="BAL"/>
    <s v="LV"/>
    <n v="64"/>
    <n v="36"/>
    <s v="(6:45) (Shotgun) 39-T.Cannon left end to BAL 38 for 2 yards (96-D.Philon; 52-D.Perryman)."/>
    <s v="run"/>
    <n v="1"/>
    <n v="0"/>
    <n v="0"/>
    <n v="0"/>
    <s v="T.Cannon"/>
    <s v="NA"/>
    <n v="0"/>
    <n v="1"/>
    <n v="0"/>
    <n v="0.5"/>
    <n v="0"/>
    <n v="0"/>
    <n v="0.5"/>
    <x v="309"/>
  </r>
  <r>
    <x v="1"/>
    <s v="BAL"/>
    <s v="LV"/>
    <n v="44"/>
    <n v="56"/>
    <s v="(3:22) (Shotgun) 34-T.Williams right guard to LV 41 for 3 yards (42-C.Littleton; 52-D.Perryman)."/>
    <s v="run"/>
    <n v="1"/>
    <n v="0"/>
    <n v="0"/>
    <n v="0"/>
    <s v="T.Williams"/>
    <s v="NA"/>
    <n v="0"/>
    <n v="1"/>
    <n v="0"/>
    <n v="0.5"/>
    <n v="0"/>
    <n v="0"/>
    <n v="0.5"/>
    <x v="192"/>
  </r>
  <r>
    <x v="1"/>
    <s v="BAL"/>
    <s v="LV"/>
    <n v="35"/>
    <n v="65"/>
    <s v="(1:54) (Shotgun) 34-T.Williams up the middle for 35 yards, TOUCHDOWN."/>
    <s v="run"/>
    <n v="1"/>
    <n v="0"/>
    <n v="0"/>
    <n v="0"/>
    <s v="T.Williams"/>
    <s v="NA"/>
    <n v="0"/>
    <n v="1"/>
    <n v="0"/>
    <n v="0.5"/>
    <n v="0"/>
    <n v="0"/>
    <n v="0.5"/>
    <x v="192"/>
  </r>
  <r>
    <x v="1"/>
    <s v="LV"/>
    <s v="BAL"/>
    <n v="85"/>
    <n v="15"/>
    <s v="(1:42) 28-J.Jacobs right tackle to LV 28 for 13 yards (40-M.Harrison)."/>
    <s v="run"/>
    <n v="1"/>
    <n v="0"/>
    <n v="0"/>
    <n v="0"/>
    <s v="J.Jacobs"/>
    <s v="NA"/>
    <n v="0"/>
    <n v="1"/>
    <n v="0"/>
    <n v="0.5"/>
    <n v="0"/>
    <n v="0"/>
    <n v="0.5"/>
    <x v="191"/>
  </r>
  <r>
    <x v="1"/>
    <s v="LV"/>
    <s v="BAL"/>
    <n v="72"/>
    <n v="28"/>
    <s v="(1:06) 28-J.Jacobs right guard to LV 28 for no gain (50-J.Houston; 6-P.Queen)."/>
    <s v="run"/>
    <n v="1"/>
    <n v="0"/>
    <n v="0"/>
    <n v="0"/>
    <s v="J.Jacobs"/>
    <s v="NA"/>
    <n v="0"/>
    <n v="1"/>
    <n v="0"/>
    <n v="0.5"/>
    <n v="0"/>
    <n v="0"/>
    <n v="0.5"/>
    <x v="191"/>
  </r>
  <r>
    <x v="1"/>
    <s v="BAL"/>
    <s v="LV"/>
    <n v="74"/>
    <n v="26"/>
    <s v="(15:00) (Shotgun) 28-L.Murray right tackle to BAL 23 for -3 yards (96-D.Philon)."/>
    <s v="run"/>
    <n v="1"/>
    <n v="0"/>
    <n v="0"/>
    <n v="0"/>
    <s v="L.Murray"/>
    <s v="NA"/>
    <n v="0"/>
    <n v="1"/>
    <n v="0"/>
    <n v="0.5"/>
    <n v="0"/>
    <n v="0"/>
    <n v="0.5"/>
    <x v="310"/>
  </r>
  <r>
    <x v="1"/>
    <s v="LV"/>
    <s v="BAL"/>
    <n v="65"/>
    <n v="35"/>
    <s v="(14:09) 28-J.Jacobs left guard to LV 35 for no gain (71-J.Ellis)."/>
    <s v="run"/>
    <n v="1"/>
    <n v="0"/>
    <n v="0"/>
    <n v="0"/>
    <s v="J.Jacobs"/>
    <s v="NA"/>
    <n v="0"/>
    <n v="1"/>
    <n v="0"/>
    <n v="0.5"/>
    <n v="0"/>
    <n v="0"/>
    <n v="0.5"/>
    <x v="191"/>
  </r>
  <r>
    <x v="1"/>
    <s v="BAL"/>
    <s v="LV"/>
    <n v="39"/>
    <n v="61"/>
    <s v="(10:57) (Shotgun) 8-L.Jackson FUMBLES (Aborted) at LV 43, and recovers at LV 43."/>
    <s v="run"/>
    <n v="1"/>
    <n v="0"/>
    <n v="0"/>
    <n v="0"/>
    <s v="L.Jackson"/>
    <s v="NA"/>
    <n v="0"/>
    <n v="1"/>
    <n v="0"/>
    <n v="0.5"/>
    <n v="0"/>
    <n v="0"/>
    <n v="0.5"/>
    <x v="311"/>
  </r>
  <r>
    <x v="1"/>
    <s v="BAL"/>
    <s v="LV"/>
    <n v="14"/>
    <n v="86"/>
    <s v="(9:35) (Shotgun) 34-T.Williams right tackle to LV 10 for 4 yards (42-C.Littleton)."/>
    <s v="run"/>
    <n v="1"/>
    <n v="0"/>
    <n v="0"/>
    <n v="0"/>
    <s v="T.Williams"/>
    <s v="NA"/>
    <n v="0"/>
    <n v="1"/>
    <n v="0"/>
    <n v="0.6"/>
    <n v="0"/>
    <n v="0"/>
    <n v="0.6"/>
    <x v="192"/>
  </r>
  <r>
    <x v="1"/>
    <s v="LV"/>
    <s v="BAL"/>
    <n v="43"/>
    <n v="57"/>
    <s v="(6:31) 23-K.Drake right tackle to BAL 43 for no gain (99-O.Oweh)."/>
    <s v="run"/>
    <n v="1"/>
    <n v="0"/>
    <n v="0"/>
    <n v="0"/>
    <s v="K.Drake"/>
    <s v="NA"/>
    <n v="0"/>
    <n v="1"/>
    <n v="0"/>
    <n v="0.5"/>
    <n v="0"/>
    <n v="0"/>
    <n v="0.5"/>
    <x v="4"/>
  </r>
  <r>
    <x v="1"/>
    <s v="LV"/>
    <s v="BAL"/>
    <n v="2"/>
    <n v="98"/>
    <s v="(4:17) (Shotgun) 28-J.Jacobs up the middle for 2 yards, TOUCHDOWN."/>
    <s v="run"/>
    <n v="1"/>
    <n v="0"/>
    <n v="0"/>
    <n v="0"/>
    <s v="J.Jacobs"/>
    <s v="NA"/>
    <n v="0"/>
    <n v="1"/>
    <n v="0"/>
    <n v="2.5"/>
    <n v="0"/>
    <n v="0"/>
    <n v="2.5"/>
    <x v="191"/>
  </r>
  <r>
    <x v="1"/>
    <s v="BAL"/>
    <s v="LV"/>
    <n v="75"/>
    <n v="25"/>
    <s v="(4:14) (Shotgun) 34-T.Williams left guard to BAL 26 for 1 yard (42-C.Littleton)."/>
    <s v="run"/>
    <n v="1"/>
    <n v="0"/>
    <n v="0"/>
    <n v="0"/>
    <s v="T.Williams"/>
    <s v="NA"/>
    <n v="0"/>
    <n v="1"/>
    <n v="0"/>
    <n v="0.5"/>
    <n v="0"/>
    <n v="0"/>
    <n v="0.5"/>
    <x v="192"/>
  </r>
  <r>
    <x v="1"/>
    <s v="BAL"/>
    <s v="LV"/>
    <n v="61"/>
    <n v="39"/>
    <s v="(2:59) (Shotgun) 34-T.Williams left guard to LV 45 for 16 yards (24-J.Abram; 25-T.Moehrig)."/>
    <s v="run"/>
    <n v="1"/>
    <n v="0"/>
    <n v="0"/>
    <n v="0"/>
    <s v="T.Williams"/>
    <s v="NA"/>
    <n v="0"/>
    <n v="1"/>
    <n v="0"/>
    <n v="0.5"/>
    <n v="0"/>
    <n v="0"/>
    <n v="0.5"/>
    <x v="192"/>
  </r>
  <r>
    <x v="1"/>
    <s v="BAL"/>
    <s v="LV"/>
    <n v="45"/>
    <n v="55"/>
    <s v="(2:12) (Shotgun) 28-L.Murray right tackle to LV 42 for 3 yards (91-Y.Ngakoue, 90-J.Hankins)."/>
    <s v="run"/>
    <n v="1"/>
    <n v="0"/>
    <n v="0"/>
    <n v="0"/>
    <s v="L.Murray"/>
    <s v="NA"/>
    <n v="0"/>
    <n v="1"/>
    <n v="0"/>
    <n v="0.5"/>
    <n v="0"/>
    <n v="0"/>
    <n v="0.5"/>
    <x v="310"/>
  </r>
  <r>
    <x v="1"/>
    <s v="BAL"/>
    <s v="LV"/>
    <n v="38"/>
    <n v="62"/>
    <s v="(1:22) (Shotgun) 34-T.Williams left guard to LV 36 for 2 yards (91-Y.Ngakoue, 24-J.Abram). BAL-74-T.Phillips was injured during the play. His return is Questionable."/>
    <s v="run"/>
    <n v="1"/>
    <n v="0"/>
    <n v="0"/>
    <n v="0"/>
    <s v="T.Williams"/>
    <s v="NA"/>
    <n v="0"/>
    <n v="1"/>
    <n v="0"/>
    <n v="0.5"/>
    <n v="0"/>
    <n v="0"/>
    <n v="0.5"/>
    <x v="192"/>
  </r>
  <r>
    <x v="1"/>
    <s v="BAL"/>
    <s v="LV"/>
    <n v="36"/>
    <n v="64"/>
    <s v="(1:13) (Shotgun) 28-L.Murray left guard to LV 36 for no gain (34-K.Wright)."/>
    <s v="run"/>
    <n v="1"/>
    <n v="0"/>
    <n v="0"/>
    <n v="0"/>
    <s v="L.Murray"/>
    <s v="NA"/>
    <n v="0"/>
    <n v="1"/>
    <n v="0"/>
    <n v="0.5"/>
    <n v="0"/>
    <n v="0"/>
    <n v="0.5"/>
    <x v="310"/>
  </r>
  <r>
    <x v="1"/>
    <s v="BAL"/>
    <s v="LV"/>
    <n v="60"/>
    <n v="40"/>
    <s v="(14:09) (Shotgun) 28-L.Murray up the middle to BAL 44 for 4 yards (52-D.Perryman; 98-M.Crosby)."/>
    <s v="run"/>
    <n v="1"/>
    <n v="0"/>
    <n v="0"/>
    <n v="0"/>
    <s v="L.Murray"/>
    <s v="NA"/>
    <n v="0"/>
    <n v="1"/>
    <n v="0"/>
    <n v="0.5"/>
    <n v="0"/>
    <n v="0"/>
    <n v="0.5"/>
    <x v="310"/>
  </r>
  <r>
    <x v="1"/>
    <s v="LV"/>
    <s v="BAL"/>
    <n v="93"/>
    <n v="7"/>
    <s v="(13:10) 28-J.Jacobs left end to LV 9 for 2 yards (98-B.Williams; 6-P.Queen)."/>
    <s v="run"/>
    <n v="1"/>
    <n v="0"/>
    <n v="0"/>
    <n v="0"/>
    <s v="J.Jacobs"/>
    <s v="NA"/>
    <n v="0"/>
    <n v="1"/>
    <n v="0"/>
    <n v="0.5"/>
    <n v="0"/>
    <n v="0"/>
    <n v="0.5"/>
    <x v="191"/>
  </r>
  <r>
    <x v="1"/>
    <s v="LV"/>
    <s v="BAL"/>
    <n v="98"/>
    <n v="2"/>
    <s v="(11:41) 23-K.Drake left tackle to LV 4 for 2 yards (50-J.Houston; 93-C.Campbell)."/>
    <s v="run"/>
    <n v="1"/>
    <n v="0"/>
    <n v="0"/>
    <n v="0"/>
    <s v="K.Drake"/>
    <s v="NA"/>
    <n v="0"/>
    <n v="1"/>
    <n v="0"/>
    <n v="0.5"/>
    <n v="0"/>
    <n v="0"/>
    <n v="0.5"/>
    <x v="4"/>
  </r>
  <r>
    <x v="1"/>
    <s v="BAL"/>
    <s v="LV"/>
    <n v="27"/>
    <n v="73"/>
    <s v="(10:00) (Shotgun) 28-L.Murray up the middle to LV 21 for 6 yards (91-Y.Ngakoue; 77-Q.Jefferson)."/>
    <s v="run"/>
    <n v="1"/>
    <n v="0"/>
    <n v="0"/>
    <n v="0"/>
    <s v="L.Murray"/>
    <s v="NA"/>
    <n v="0"/>
    <n v="1"/>
    <n v="0"/>
    <n v="0.5"/>
    <n v="0"/>
    <n v="0"/>
    <n v="0.5"/>
    <x v="310"/>
  </r>
  <r>
    <x v="1"/>
    <s v="BAL"/>
    <s v="LV"/>
    <n v="21"/>
    <n v="79"/>
    <s v="(9:17) (Shotgun) 65-P.Mekari reported in as eligible.  34-T.Williams right tackle to LV 22 for -1 yards (44-N.Kwiatkoski)."/>
    <s v="run"/>
    <n v="1"/>
    <n v="0"/>
    <n v="0"/>
    <n v="0"/>
    <s v="T.Williams"/>
    <s v="NA"/>
    <n v="0"/>
    <n v="1"/>
    <n v="0"/>
    <n v="0.5"/>
    <n v="0"/>
    <n v="0"/>
    <n v="0.5"/>
    <x v="192"/>
  </r>
  <r>
    <x v="1"/>
    <s v="LV"/>
    <s v="BAL"/>
    <n v="80"/>
    <n v="20"/>
    <s v="(8:20) 4-D.Carr left end ran ob at LV 24 for 4 yards (45-J.Ferguson)."/>
    <s v="run"/>
    <n v="1"/>
    <n v="0"/>
    <n v="0"/>
    <n v="0"/>
    <s v="D.Carr"/>
    <s v="NA"/>
    <n v="0"/>
    <n v="1"/>
    <n v="0"/>
    <n v="0.5"/>
    <n v="0"/>
    <n v="0"/>
    <n v="0.5"/>
    <x v="308"/>
  </r>
  <r>
    <x v="1"/>
    <s v="LV"/>
    <s v="BAL"/>
    <n v="13"/>
    <n v="87"/>
    <s v="(3:25) (Shotgun) 28-J.Jacobs up the middle to BAL 13 for no gain (49-C.Board)."/>
    <s v="run"/>
    <n v="1"/>
    <n v="0"/>
    <n v="0"/>
    <n v="0"/>
    <s v="J.Jacobs"/>
    <s v="NA"/>
    <n v="0"/>
    <n v="1"/>
    <n v="0"/>
    <n v="0.6"/>
    <n v="0"/>
    <n v="0"/>
    <n v="0.6"/>
    <x v="191"/>
  </r>
  <r>
    <x v="1"/>
    <s v="BAL"/>
    <s v="LV"/>
    <n v="87"/>
    <n v="13"/>
    <s v="(3:22) (Shotgun) 8-L.Jackson right end to BAL 28 for 15 yards (24-J.Abram)."/>
    <s v="run"/>
    <n v="1"/>
    <n v="0"/>
    <n v="0"/>
    <n v="0"/>
    <s v="L.Jackson"/>
    <s v="NA"/>
    <n v="0"/>
    <n v="1"/>
    <n v="0"/>
    <n v="0.5"/>
    <n v="0"/>
    <n v="0"/>
    <n v="0.5"/>
    <x v="311"/>
  </r>
  <r>
    <x v="1"/>
    <s v="BAL"/>
    <s v="LV"/>
    <n v="66"/>
    <n v="34"/>
    <s v="(1:50) (Shotgun) 39-T.Cannon right end to BAL 45 for 11 yards (25-T.Moehrig; 42-C.Littleton). PENALTY on BAL-85-E.Tomlinson, Offensive Holding, 10 yards, enforced at BAL 37."/>
    <s v="run"/>
    <n v="1"/>
    <n v="0"/>
    <n v="0"/>
    <n v="0"/>
    <s v="T.Cannon"/>
    <s v="NA"/>
    <n v="0"/>
    <n v="1"/>
    <n v="0"/>
    <n v="0.5"/>
    <n v="0"/>
    <n v="0"/>
    <n v="0.5"/>
    <x v="309"/>
  </r>
  <r>
    <x v="1"/>
    <s v="BAL"/>
    <s v="LV"/>
    <n v="68"/>
    <n v="32"/>
    <s v="(12:43) (Shotgun) 8-L.Jackson left tackle to BAL 36 for 4 yards (94-C.Nassib)."/>
    <s v="run"/>
    <n v="1"/>
    <n v="0"/>
    <n v="0"/>
    <n v="0"/>
    <s v="L.Jackson"/>
    <s v="NA"/>
    <n v="0"/>
    <n v="1"/>
    <n v="0"/>
    <n v="0.5"/>
    <n v="0"/>
    <n v="0"/>
    <n v="0.5"/>
    <x v="311"/>
  </r>
  <r>
    <x v="1"/>
    <s v="LV"/>
    <s v="BAL"/>
    <n v="32"/>
    <n v="68"/>
    <s v="(10:37) (Shotgun) 28-J.Jacobs left guard to BAL 31 for 1 yard (6-P.Queen)."/>
    <s v="run"/>
    <n v="1"/>
    <n v="0"/>
    <n v="0"/>
    <n v="0"/>
    <s v="J.Jacobs"/>
    <s v="NA"/>
    <n v="0"/>
    <n v="1"/>
    <n v="0"/>
    <n v="0.5"/>
    <n v="0"/>
    <n v="0"/>
    <n v="0.5"/>
    <x v="191"/>
  </r>
  <r>
    <x v="1"/>
    <s v="LV"/>
    <s v="BAL"/>
    <n v="15"/>
    <n v="85"/>
    <s v="(9:24) 28-J.Jacobs right guard for 15 yards, TOUCHDOWN."/>
    <s v="run"/>
    <n v="1"/>
    <n v="0"/>
    <n v="0"/>
    <n v="0"/>
    <s v="J.Jacobs"/>
    <s v="NA"/>
    <n v="0"/>
    <n v="1"/>
    <n v="0"/>
    <n v="0.5"/>
    <n v="0"/>
    <n v="0"/>
    <n v="0.5"/>
    <x v="191"/>
  </r>
  <r>
    <x v="1"/>
    <s v="BAL"/>
    <s v="LV"/>
    <n v="75"/>
    <n v="25"/>
    <s v="(9:18) (Shotgun) 34-T.Williams left guard to BAL 27 for 2 yards (52-D.Perryman)."/>
    <s v="run"/>
    <n v="1"/>
    <n v="0"/>
    <n v="0"/>
    <n v="0"/>
    <s v="T.Williams"/>
    <s v="NA"/>
    <n v="0"/>
    <n v="1"/>
    <n v="0"/>
    <n v="0.5"/>
    <n v="0"/>
    <n v="0"/>
    <n v="0.5"/>
    <x v="192"/>
  </r>
  <r>
    <x v="1"/>
    <s v="BAL"/>
    <s v="LV"/>
    <n v="67"/>
    <n v="33"/>
    <s v="(7:53) (Shotgun) 5-M.Brown left end to BAL 38 for 5 yards (42-C.Littleton)."/>
    <s v="run"/>
    <n v="1"/>
    <n v="0"/>
    <n v="0"/>
    <n v="0"/>
    <s v="M.Brown"/>
    <s v="NA"/>
    <n v="0"/>
    <n v="1"/>
    <n v="0"/>
    <n v="0.5"/>
    <n v="0"/>
    <n v="0"/>
    <n v="0.5"/>
    <x v="68"/>
  </r>
  <r>
    <x v="1"/>
    <s v="BAL"/>
    <s v="LV"/>
    <n v="62"/>
    <n v="38"/>
    <s v="(7:15) (Shotgun) 28-L.Murray up the middle to BAL 43 for 5 yards (77-Q.Jefferson, 25-T.Moehrig)."/>
    <s v="run"/>
    <n v="1"/>
    <n v="0"/>
    <n v="0"/>
    <n v="0"/>
    <s v="L.Murray"/>
    <s v="NA"/>
    <n v="0"/>
    <n v="1"/>
    <n v="0"/>
    <n v="0.5"/>
    <n v="0"/>
    <n v="0"/>
    <n v="0.5"/>
    <x v="310"/>
  </r>
  <r>
    <x v="1"/>
    <s v="BAL"/>
    <s v="LV"/>
    <n v="8"/>
    <n v="92"/>
    <s v="(6:09) (Shotgun) 28-L.Murray up the middle for 8 yards, TOUCHDOWN."/>
    <s v="run"/>
    <n v="1"/>
    <n v="0"/>
    <n v="0"/>
    <n v="0"/>
    <s v="L.Murray"/>
    <s v="NA"/>
    <n v="0"/>
    <n v="1"/>
    <n v="0"/>
    <n v="1.1000000000000001"/>
    <n v="0"/>
    <n v="0"/>
    <n v="1.1000000000000001"/>
    <x v="310"/>
  </r>
  <r>
    <x v="1"/>
    <s v="LV"/>
    <s v="BAL"/>
    <n v="66"/>
    <n v="34"/>
    <s v="(5:40) 23-K.Drake right guard to LV 37 for 3 yards (6-P.Queen)."/>
    <s v="run"/>
    <n v="1"/>
    <n v="0"/>
    <n v="0"/>
    <n v="0"/>
    <s v="K.Drake"/>
    <s v="NA"/>
    <n v="0"/>
    <n v="1"/>
    <n v="0"/>
    <n v="0.5"/>
    <n v="0"/>
    <n v="0"/>
    <n v="0.5"/>
    <x v="4"/>
  </r>
  <r>
    <x v="1"/>
    <s v="BAL"/>
    <s v="LV"/>
    <n v="75"/>
    <n v="25"/>
    <s v="(3:44) (Shotgun) 8-L.Jackson up the middle to BAL 26 for 1 yard (98-M.Crosby)."/>
    <s v="run"/>
    <n v="1"/>
    <n v="0"/>
    <n v="0"/>
    <n v="0"/>
    <s v="L.Jackson"/>
    <s v="NA"/>
    <n v="0"/>
    <n v="1"/>
    <n v="0"/>
    <n v="0.5"/>
    <n v="0"/>
    <n v="0"/>
    <n v="0.5"/>
    <x v="311"/>
  </r>
  <r>
    <x v="1"/>
    <s v="BAL"/>
    <s v="LV"/>
    <n v="65"/>
    <n v="35"/>
    <s v="(2:25) (Shotgun) 28-L.Murray right tackle to BAL 35 for no gain (90-J.Hankins; 98-M.Crosby)."/>
    <s v="run"/>
    <n v="1"/>
    <n v="0"/>
    <n v="0"/>
    <n v="0"/>
    <s v="L.Murray"/>
    <s v="NA"/>
    <n v="0"/>
    <n v="1"/>
    <n v="0"/>
    <n v="0.5"/>
    <n v="0"/>
    <n v="0"/>
    <n v="0.5"/>
    <x v="310"/>
  </r>
  <r>
    <x v="1"/>
    <s v="BAL"/>
    <s v="LV"/>
    <n v="37"/>
    <n v="63"/>
    <s v="(1:39) (Shotgun) 28-L.Murray right tackle to LV 35 for 2 yards (27-T.Mullen)."/>
    <s v="run"/>
    <n v="1"/>
    <n v="0"/>
    <n v="0"/>
    <n v="0"/>
    <s v="L.Murray"/>
    <s v="NA"/>
    <n v="0"/>
    <n v="1"/>
    <n v="0"/>
    <n v="0.5"/>
    <n v="0"/>
    <n v="0"/>
    <n v="0.5"/>
    <x v="310"/>
  </r>
  <r>
    <x v="1"/>
    <s v="BAL"/>
    <s v="LV"/>
    <n v="35"/>
    <n v="65"/>
    <s v="(1:34) (Shotgun) 8-L.Jackson up the middle to LV 31 for 4 yards (42-C.Littleton; 77-Q.Jefferson)."/>
    <s v="run"/>
    <n v="1"/>
    <n v="0"/>
    <n v="0"/>
    <n v="0"/>
    <s v="L.Jackson"/>
    <s v="NA"/>
    <n v="0"/>
    <n v="1"/>
    <n v="0"/>
    <n v="0.5"/>
    <n v="0"/>
    <n v="0"/>
    <n v="0.5"/>
    <x v="311"/>
  </r>
  <r>
    <x v="1"/>
    <s v="BAL"/>
    <s v="LV"/>
    <n v="31"/>
    <n v="69"/>
    <s v="(1:29) (Shotgun) 8-L.Jackson right end to LV 29 for 2 yards (94-C.Nassib)."/>
    <s v="run"/>
    <n v="1"/>
    <n v="0"/>
    <n v="0"/>
    <n v="0"/>
    <s v="L.Jackson"/>
    <s v="NA"/>
    <n v="0"/>
    <n v="1"/>
    <n v="0"/>
    <n v="0.5"/>
    <n v="0"/>
    <n v="0"/>
    <n v="0.5"/>
    <x v="311"/>
  </r>
  <r>
    <x v="1"/>
    <s v="LV"/>
    <s v="BAL"/>
    <n v="64"/>
    <n v="36"/>
    <s v="(9:22) (Shotgun) 28-J.Jacobs right end to LV 34 for -2 yards (30-C.Westry)."/>
    <s v="run"/>
    <n v="1"/>
    <n v="0"/>
    <n v="0"/>
    <n v="0"/>
    <s v="J.Jacobs"/>
    <s v="NA"/>
    <n v="0"/>
    <n v="1"/>
    <n v="0"/>
    <n v="0.5"/>
    <n v="0"/>
    <n v="0"/>
    <n v="0.5"/>
    <x v="191"/>
  </r>
  <r>
    <x v="1"/>
    <s v="LV"/>
    <s v="BAL"/>
    <n v="39"/>
    <n v="61"/>
    <s v="(8:02) 23-K.Drake right tackle to BAL 33 for 6 yards (93-C.Campbell, 44-M.Humphrey)."/>
    <s v="run"/>
    <n v="1"/>
    <n v="0"/>
    <n v="0"/>
    <n v="0"/>
    <s v="K.Drake"/>
    <s v="NA"/>
    <n v="0"/>
    <n v="1"/>
    <n v="0"/>
    <n v="0.5"/>
    <n v="0"/>
    <n v="0"/>
    <n v="0.5"/>
    <x v="4"/>
  </r>
  <r>
    <x v="1"/>
    <s v="LV"/>
    <s v="BAL"/>
    <n v="1"/>
    <n v="99"/>
    <s v="(7:03) 4-D.Carr up the middle to BAL 1 for no gain (45-J.Ferguson; 6-P.Queen)."/>
    <s v="run"/>
    <n v="1"/>
    <n v="0"/>
    <n v="0"/>
    <n v="0"/>
    <s v="D.Carr"/>
    <s v="NA"/>
    <n v="0"/>
    <n v="1"/>
    <n v="0"/>
    <n v="3.3"/>
    <n v="0"/>
    <n v="0"/>
    <n v="3.3"/>
    <x v="308"/>
  </r>
  <r>
    <x v="1"/>
    <s v="BAL"/>
    <s v="LV"/>
    <n v="70"/>
    <n v="30"/>
    <s v="(5:28) (Shotgun) 28-L.Murray right guard to BAL 33 for 3 yards (39-N.Hobbs)."/>
    <s v="run"/>
    <n v="1"/>
    <n v="0"/>
    <n v="0"/>
    <n v="0"/>
    <s v="L.Murray"/>
    <s v="NA"/>
    <n v="0"/>
    <n v="1"/>
    <n v="0"/>
    <n v="0.5"/>
    <n v="0"/>
    <n v="0"/>
    <n v="0.5"/>
    <x v="310"/>
  </r>
  <r>
    <x v="1"/>
    <s v="LV"/>
    <s v="BAL"/>
    <n v="27"/>
    <n v="73"/>
    <s v="(4:31) 23-K.Drake left tackle to BAL 26 for 1 yard (90-P.McPhee)."/>
    <s v="run"/>
    <n v="1"/>
    <n v="0"/>
    <n v="0"/>
    <n v="0"/>
    <s v="K.Drake"/>
    <s v="NA"/>
    <n v="0"/>
    <n v="1"/>
    <n v="0"/>
    <n v="0.5"/>
    <n v="0"/>
    <n v="0"/>
    <n v="0.5"/>
    <x v="4"/>
  </r>
  <r>
    <x v="1"/>
    <s v="CHI"/>
    <s v="LA"/>
    <n v="53"/>
    <n v="47"/>
    <s v="(14:25) 32-D.Montgomery up the middle pushed ob at LA 12 for 41 yards (41-K.Young)."/>
    <s v="run"/>
    <n v="1"/>
    <n v="0"/>
    <n v="0"/>
    <n v="0"/>
    <s v="D.Montgomery"/>
    <s v="NA"/>
    <n v="0"/>
    <n v="1"/>
    <n v="0"/>
    <n v="0.5"/>
    <n v="0"/>
    <n v="0"/>
    <n v="0.5"/>
    <x v="14"/>
  </r>
  <r>
    <x v="1"/>
    <s v="CHI"/>
    <s v="LA"/>
    <n v="12"/>
    <n v="88"/>
    <s v="(13:46) (Shotgun) 8-D.Williams up the middle to LA 12 for no gain (58-J.Hollins, 99-A.Donald)."/>
    <s v="run"/>
    <n v="1"/>
    <n v="0"/>
    <n v="0"/>
    <n v="0"/>
    <s v="D.Williams"/>
    <s v="NA"/>
    <n v="0"/>
    <n v="1"/>
    <n v="0"/>
    <n v="0.7"/>
    <n v="0"/>
    <n v="0"/>
    <n v="0.7"/>
    <x v="134"/>
  </r>
  <r>
    <x v="1"/>
    <s v="LA"/>
    <s v="CHI"/>
    <n v="80"/>
    <n v="20"/>
    <s v="(11:54) 27-D.Henderson up the middle to LA 26 for 6 yards (58-R.Smith)."/>
    <s v="run"/>
    <n v="1"/>
    <n v="0"/>
    <n v="0"/>
    <n v="0"/>
    <s v="D.Henderson"/>
    <s v="NA"/>
    <n v="0"/>
    <n v="1"/>
    <n v="0"/>
    <n v="0.5"/>
    <n v="0"/>
    <n v="0"/>
    <n v="0.5"/>
    <x v="200"/>
  </r>
  <r>
    <x v="1"/>
    <s v="CHI"/>
    <s v="LA"/>
    <n v="76"/>
    <n v="24"/>
    <s v="(10:30) 32-D.Montgomery left guard to CHI 38 for 14 yards (41-K.Young; 54-L.Floyd)."/>
    <s v="run"/>
    <n v="1"/>
    <n v="0"/>
    <n v="0"/>
    <n v="0"/>
    <s v="D.Montgomery"/>
    <s v="NA"/>
    <n v="0"/>
    <n v="1"/>
    <n v="0"/>
    <n v="0.5"/>
    <n v="0"/>
    <n v="0"/>
    <n v="0.5"/>
    <x v="14"/>
  </r>
  <r>
    <x v="1"/>
    <s v="CHI"/>
    <s v="LA"/>
    <n v="47"/>
    <n v="53"/>
    <s v="(8:45) (Shotgun) 32-D.Montgomery up the middle to LA 45 for 2 yards (58-J.Hollins, 99-A.Donald)."/>
    <s v="run"/>
    <n v="1"/>
    <n v="0"/>
    <n v="0"/>
    <n v="0"/>
    <s v="D.Montgomery"/>
    <s v="NA"/>
    <n v="0"/>
    <n v="1"/>
    <n v="0"/>
    <n v="0.5"/>
    <n v="0"/>
    <n v="0"/>
    <n v="0.5"/>
    <x v="14"/>
  </r>
  <r>
    <x v="1"/>
    <s v="LA"/>
    <s v="CHI"/>
    <n v="40"/>
    <n v="60"/>
    <s v="(6:09) 9-M.Stafford left end to CHI 39 for 1 yard (58-R.Smith)."/>
    <s v="run"/>
    <n v="1"/>
    <n v="0"/>
    <n v="0"/>
    <n v="0"/>
    <s v="M.Stafford"/>
    <s v="NA"/>
    <n v="0"/>
    <n v="1"/>
    <n v="0"/>
    <n v="0.5"/>
    <n v="0"/>
    <n v="0"/>
    <n v="0.5"/>
    <x v="312"/>
  </r>
  <r>
    <x v="1"/>
    <s v="CHI"/>
    <s v="LA"/>
    <n v="75"/>
    <n v="25"/>
    <s v="(4:39) 8-D.Williams left end to CHI 22 for -3 yards (51-T.Reeder, 5-J.Ramsey)."/>
    <s v="run"/>
    <n v="1"/>
    <n v="0"/>
    <n v="0"/>
    <n v="0"/>
    <s v="D.Williams"/>
    <s v="NA"/>
    <n v="0"/>
    <n v="1"/>
    <n v="0"/>
    <n v="0.5"/>
    <n v="0"/>
    <n v="0"/>
    <n v="0.5"/>
    <x v="134"/>
  </r>
  <r>
    <x v="1"/>
    <s v="CHI"/>
    <s v="LA"/>
    <n v="44"/>
    <n v="56"/>
    <s v="(3:34) (Shotgun) 84-M.Goodwin left end pushed ob at LA 46 for -2 yards (5-J.Ramsey)."/>
    <s v="run"/>
    <n v="1"/>
    <n v="0"/>
    <n v="0"/>
    <n v="0"/>
    <s v="M.Goodwin"/>
    <s v="NA"/>
    <n v="0"/>
    <n v="1"/>
    <n v="0"/>
    <n v="0.5"/>
    <n v="0"/>
    <n v="0"/>
    <n v="0.5"/>
    <x v="133"/>
  </r>
  <r>
    <x v="1"/>
    <s v="LA"/>
    <s v="CHI"/>
    <n v="41"/>
    <n v="59"/>
    <s v="(:29) 27-D.Henderson left tackle to CHI 39 for 2 yards (4-E.Jackson)."/>
    <s v="run"/>
    <n v="1"/>
    <n v="0"/>
    <n v="0"/>
    <n v="0"/>
    <s v="D.Henderson"/>
    <s v="NA"/>
    <n v="0"/>
    <n v="1"/>
    <n v="0"/>
    <n v="0.5"/>
    <n v="0"/>
    <n v="0"/>
    <n v="0.5"/>
    <x v="200"/>
  </r>
  <r>
    <x v="1"/>
    <s v="LA"/>
    <s v="CHI"/>
    <n v="39"/>
    <n v="61"/>
    <s v="(15:00) (Shotgun) 2-R.Woods left tackle pushed ob at CHI 32 for 7 yards (33-Ja.Johnson)."/>
    <s v="run"/>
    <n v="1"/>
    <n v="0"/>
    <n v="0"/>
    <n v="0"/>
    <s v="R.Woods"/>
    <s v="NA"/>
    <n v="0"/>
    <n v="1"/>
    <n v="0"/>
    <n v="0.5"/>
    <n v="0"/>
    <n v="0"/>
    <n v="0.5"/>
    <x v="1"/>
  </r>
  <r>
    <x v="1"/>
    <s v="LA"/>
    <s v="CHI"/>
    <n v="32"/>
    <n v="68"/>
    <s v="(14:40) (No Huddle) 27-D.Henderson left guard to CHI 32 for no gain (90-A.Blackson; 44-A.Ogletree)."/>
    <s v="run"/>
    <n v="1"/>
    <n v="0"/>
    <n v="0"/>
    <n v="0"/>
    <s v="D.Henderson"/>
    <s v="NA"/>
    <n v="0"/>
    <n v="1"/>
    <n v="0"/>
    <n v="0.5"/>
    <n v="0"/>
    <n v="0"/>
    <n v="0.5"/>
    <x v="200"/>
  </r>
  <r>
    <x v="1"/>
    <s v="LA"/>
    <s v="CHI"/>
    <n v="2"/>
    <n v="98"/>
    <s v="(12:34) 27-D.Henderson left tackle to CHI 4 for -2 yards (33-Ja.Johnson; 44-A.Ogletree)."/>
    <s v="run"/>
    <n v="1"/>
    <n v="0"/>
    <n v="0"/>
    <n v="0"/>
    <s v="D.Henderson"/>
    <s v="NA"/>
    <n v="0"/>
    <n v="1"/>
    <n v="0"/>
    <n v="2.5"/>
    <n v="0"/>
    <n v="0"/>
    <n v="2.5"/>
    <x v="200"/>
  </r>
  <r>
    <x v="1"/>
    <s v="CHI"/>
    <s v="LA"/>
    <n v="75"/>
    <n v="25"/>
    <s v="(11:39) 32-D.Montgomery left tackle to CHI 26 for 1 yard (5-J.Ramsey; 58-J.Hollins)."/>
    <s v="run"/>
    <n v="1"/>
    <n v="0"/>
    <n v="0"/>
    <n v="0"/>
    <s v="D.Montgomery"/>
    <s v="NA"/>
    <n v="0"/>
    <n v="1"/>
    <n v="0"/>
    <n v="0.5"/>
    <n v="0"/>
    <n v="0"/>
    <n v="0.5"/>
    <x v="14"/>
  </r>
  <r>
    <x v="1"/>
    <s v="CHI"/>
    <s v="LA"/>
    <n v="58"/>
    <n v="42"/>
    <s v="(9:35) 32-D.Montgomery up the middle to CHI 45 for 3 yards (41-K.Young; 4-J.Fuller)."/>
    <s v="run"/>
    <n v="1"/>
    <n v="0"/>
    <n v="0"/>
    <n v="0"/>
    <s v="D.Montgomery"/>
    <s v="NA"/>
    <n v="0"/>
    <n v="1"/>
    <n v="0"/>
    <n v="0.5"/>
    <n v="0"/>
    <n v="0"/>
    <n v="0.5"/>
    <x v="14"/>
  </r>
  <r>
    <x v="1"/>
    <s v="CHI"/>
    <s v="LA"/>
    <n v="55"/>
    <n v="45"/>
    <s v="(8:54) (Shotgun) 8-D.Williams right tackle to 50 for 5 yards (24-T.Rapp; 58-J.Hollins)."/>
    <s v="run"/>
    <n v="1"/>
    <n v="0"/>
    <n v="0"/>
    <n v="0"/>
    <s v="D.Williams"/>
    <s v="NA"/>
    <n v="0"/>
    <n v="1"/>
    <n v="0"/>
    <n v="0.5"/>
    <n v="0"/>
    <n v="0"/>
    <n v="0.5"/>
    <x v="134"/>
  </r>
  <r>
    <x v="1"/>
    <s v="CHI"/>
    <s v="LA"/>
    <n v="45"/>
    <n v="55"/>
    <s v="(4:12) 32-D.Montgomery up the middle to LA 35 for 10 yards (22-D.Long, 4-J.Fuller)."/>
    <s v="run"/>
    <n v="1"/>
    <n v="0"/>
    <n v="0"/>
    <n v="0"/>
    <s v="D.Montgomery"/>
    <s v="NA"/>
    <n v="0"/>
    <n v="1"/>
    <n v="0"/>
    <n v="0.5"/>
    <n v="0"/>
    <n v="0"/>
    <n v="0.5"/>
    <x v="14"/>
  </r>
  <r>
    <x v="1"/>
    <s v="CHI"/>
    <s v="LA"/>
    <n v="35"/>
    <n v="65"/>
    <s v="(3:30) 32-D.Montgomery left guard to LA 32 for 3 yards (69-S.Joseph)."/>
    <s v="run"/>
    <n v="1"/>
    <n v="0"/>
    <n v="0"/>
    <n v="0"/>
    <s v="D.Montgomery"/>
    <s v="NA"/>
    <n v="0"/>
    <n v="1"/>
    <n v="0"/>
    <n v="0.5"/>
    <n v="0"/>
    <n v="0"/>
    <n v="0.5"/>
    <x v="14"/>
  </r>
  <r>
    <x v="1"/>
    <s v="CHI"/>
    <s v="LA"/>
    <n v="23"/>
    <n v="77"/>
    <s v="(2:15) (Shotgun) 32-D.Montgomery up the middle to LA 20 for 3 yards (41-K.Young)."/>
    <s v="run"/>
    <n v="1"/>
    <n v="0"/>
    <n v="0"/>
    <n v="0"/>
    <s v="D.Montgomery"/>
    <s v="NA"/>
    <n v="0"/>
    <n v="1"/>
    <n v="0"/>
    <n v="0.5"/>
    <n v="0"/>
    <n v="0"/>
    <n v="0.5"/>
    <x v="14"/>
  </r>
  <r>
    <x v="1"/>
    <s v="CHI"/>
    <s v="LA"/>
    <n v="12"/>
    <n v="88"/>
    <s v="(1:15) (Shotgun) 32-D.Montgomery right tackle to LA 12 for no gain (58-J.Hollins)."/>
    <s v="run"/>
    <n v="1"/>
    <n v="0"/>
    <n v="0"/>
    <n v="0"/>
    <s v="D.Montgomery"/>
    <s v="NA"/>
    <n v="0"/>
    <n v="1"/>
    <n v="0"/>
    <n v="0.7"/>
    <n v="0"/>
    <n v="0"/>
    <n v="0.7"/>
    <x v="14"/>
  </r>
  <r>
    <x v="1"/>
    <s v="CHI"/>
    <s v="LA"/>
    <n v="3"/>
    <n v="97"/>
    <s v="(:38) (Shotgun) 32-D.Montgomery up the middle for 3 yards, TOUCHDOWN."/>
    <s v="run"/>
    <n v="1"/>
    <n v="0"/>
    <n v="0"/>
    <n v="0"/>
    <s v="D.Montgomery"/>
    <s v="NA"/>
    <n v="0"/>
    <n v="1"/>
    <n v="0"/>
    <n v="2.1"/>
    <n v="0"/>
    <n v="0"/>
    <n v="2.1"/>
    <x v="14"/>
  </r>
  <r>
    <x v="1"/>
    <s v="LA"/>
    <s v="CHI"/>
    <n v="75"/>
    <n v="25"/>
    <s v="(14:57) (Shotgun) 27-D.Henderson left guard to LA 25 for no gain (58-R.Smith; 98-B.Nichols)."/>
    <s v="run"/>
    <n v="1"/>
    <n v="0"/>
    <n v="0"/>
    <n v="0"/>
    <s v="D.Henderson"/>
    <s v="NA"/>
    <n v="0"/>
    <n v="1"/>
    <n v="0"/>
    <n v="0.5"/>
    <n v="0"/>
    <n v="0"/>
    <n v="0.5"/>
    <x v="200"/>
  </r>
  <r>
    <x v="1"/>
    <s v="CHI"/>
    <s v="LA"/>
    <n v="75"/>
    <n v="25"/>
    <s v="(13:13) 32-D.Montgomery up the middle to CHI 26 for 1 yard (69-S.Joseph; 41-K.Young)."/>
    <s v="run"/>
    <n v="1"/>
    <n v="0"/>
    <n v="0"/>
    <n v="0"/>
    <s v="D.Montgomery"/>
    <s v="NA"/>
    <n v="0"/>
    <n v="1"/>
    <n v="0"/>
    <n v="0.5"/>
    <n v="0"/>
    <n v="0"/>
    <n v="0.5"/>
    <x v="14"/>
  </r>
  <r>
    <x v="1"/>
    <s v="CHI"/>
    <s v="LA"/>
    <n v="67"/>
    <n v="33"/>
    <s v="(11:56) (Shotgun) 32-D.Montgomery up the middle to CHI 39 for 6 yards (41-K.Young)."/>
    <s v="run"/>
    <n v="1"/>
    <n v="0"/>
    <n v="0"/>
    <n v="0"/>
    <s v="D.Montgomery"/>
    <s v="NA"/>
    <n v="0"/>
    <n v="1"/>
    <n v="0"/>
    <n v="0.5"/>
    <n v="0"/>
    <n v="0"/>
    <n v="0.5"/>
    <x v="14"/>
  </r>
  <r>
    <x v="1"/>
    <s v="CHI"/>
    <s v="LA"/>
    <n v="40"/>
    <n v="60"/>
    <s v="(9:17) 32-D.Montgomery right tackle to LA 36 for 4 yards (92-J.Williams, 41-K.Young)."/>
    <s v="run"/>
    <n v="1"/>
    <n v="0"/>
    <n v="0"/>
    <n v="0"/>
    <s v="D.Montgomery"/>
    <s v="NA"/>
    <n v="0"/>
    <n v="1"/>
    <n v="0"/>
    <n v="0.5"/>
    <n v="0"/>
    <n v="0"/>
    <n v="0.5"/>
    <x v="14"/>
  </r>
  <r>
    <x v="1"/>
    <s v="CHI"/>
    <s v="LA"/>
    <n v="26"/>
    <n v="74"/>
    <s v="(7:54) 32-D.Montgomery up the middle to LA 22 for 4 yards (4-J.Fuller, 24-T.Rapp)."/>
    <s v="run"/>
    <n v="1"/>
    <n v="0"/>
    <n v="0"/>
    <n v="0"/>
    <s v="D.Montgomery"/>
    <s v="NA"/>
    <n v="0"/>
    <n v="1"/>
    <n v="0"/>
    <n v="0.5"/>
    <n v="0"/>
    <n v="0"/>
    <n v="0.5"/>
    <x v="14"/>
  </r>
  <r>
    <x v="1"/>
    <s v="CHI"/>
    <s v="LA"/>
    <n v="22"/>
    <n v="78"/>
    <s v="(7:14) (Shotgun) 8-D.Williams up the middle to LA 16 for 6 yards (24-T.Rapp)."/>
    <s v="run"/>
    <n v="1"/>
    <n v="0"/>
    <n v="0"/>
    <n v="0"/>
    <s v="D.Williams"/>
    <s v="NA"/>
    <n v="0"/>
    <n v="1"/>
    <n v="0"/>
    <n v="0.5"/>
    <n v="0"/>
    <n v="0"/>
    <n v="0.5"/>
    <x v="134"/>
  </r>
  <r>
    <x v="1"/>
    <s v="CHI"/>
    <s v="LA"/>
    <n v="15"/>
    <n v="85"/>
    <s v="(5:53) (Shotgun) 8-D.Williams left end to LA 14 for 1 yard (54-L.Floyd; 91-G.Gaines)."/>
    <s v="run"/>
    <n v="1"/>
    <n v="0"/>
    <n v="0"/>
    <n v="0"/>
    <s v="D.Williams"/>
    <s v="NA"/>
    <n v="0"/>
    <n v="1"/>
    <n v="0"/>
    <n v="0.5"/>
    <n v="0"/>
    <n v="0"/>
    <n v="0.5"/>
    <x v="134"/>
  </r>
  <r>
    <x v="1"/>
    <s v="CHI"/>
    <s v="LA"/>
    <n v="3"/>
    <n v="97"/>
    <s v="(4:20) (Shotgun) 1-J.Fields right end for 3 yards, TOUCHDOWN."/>
    <s v="run"/>
    <n v="1"/>
    <n v="0"/>
    <n v="0"/>
    <n v="0"/>
    <s v="J.Fields"/>
    <s v="NA"/>
    <n v="0"/>
    <n v="1"/>
    <n v="0"/>
    <n v="2.1"/>
    <n v="0"/>
    <n v="0"/>
    <n v="2.1"/>
    <x v="313"/>
  </r>
  <r>
    <x v="1"/>
    <s v="LA"/>
    <s v="CHI"/>
    <n v="75"/>
    <n v="25"/>
    <s v="(4:14) (Shotgun) 27-D.Henderson left tackle to LA 30 for 5 yards (96-A.Hicks)."/>
    <s v="run"/>
    <n v="1"/>
    <n v="0"/>
    <n v="0"/>
    <n v="0"/>
    <s v="D.Henderson"/>
    <s v="NA"/>
    <n v="0"/>
    <n v="1"/>
    <n v="0"/>
    <n v="0.5"/>
    <n v="0"/>
    <n v="0"/>
    <n v="0.5"/>
    <x v="200"/>
  </r>
  <r>
    <x v="1"/>
    <s v="LA"/>
    <s v="CHI"/>
    <n v="1"/>
    <n v="99"/>
    <s v="(1:24) 27-D.Henderson up the middle for 1 yard, TOUCHDOWN."/>
    <s v="run"/>
    <n v="1"/>
    <n v="0"/>
    <n v="0"/>
    <n v="0"/>
    <s v="D.Henderson"/>
    <s v="NA"/>
    <n v="0"/>
    <n v="1"/>
    <n v="0"/>
    <n v="3.3"/>
    <n v="0"/>
    <n v="0"/>
    <n v="3.3"/>
    <x v="200"/>
  </r>
  <r>
    <x v="1"/>
    <s v="CHI"/>
    <s v="LA"/>
    <n v="63"/>
    <n v="37"/>
    <s v="(:09) 32-D.Montgomery up the middle to CHI 45 for 8 yards (52-T.Lewis)."/>
    <s v="run"/>
    <n v="1"/>
    <n v="0"/>
    <n v="0"/>
    <n v="0"/>
    <s v="D.Montgomery"/>
    <s v="NA"/>
    <n v="0"/>
    <n v="1"/>
    <n v="0"/>
    <n v="0.5"/>
    <n v="0"/>
    <n v="0"/>
    <n v="0.5"/>
    <x v="14"/>
  </r>
  <r>
    <x v="1"/>
    <s v="CHI"/>
    <s v="LA"/>
    <n v="55"/>
    <n v="45"/>
    <s v="(15:00) (Shotgun) 32-D.Montgomery right tackle to 50 for 5 yards (4-J.Fuller, 94-A.Robinson)."/>
    <s v="run"/>
    <n v="1"/>
    <n v="0"/>
    <n v="0"/>
    <n v="0"/>
    <s v="D.Montgomery"/>
    <s v="NA"/>
    <n v="0"/>
    <n v="1"/>
    <n v="0"/>
    <n v="0.5"/>
    <n v="0"/>
    <n v="0"/>
    <n v="0.5"/>
    <x v="14"/>
  </r>
  <r>
    <x v="1"/>
    <s v="CHI"/>
    <s v="LA"/>
    <n v="28"/>
    <n v="72"/>
    <s v="(12:23) (No Huddle, Shotgun) 8-D.Williams right end pushed ob at LA 25 for 3 yards (4-J.Fuller)."/>
    <s v="run"/>
    <n v="1"/>
    <n v="0"/>
    <n v="0"/>
    <n v="0"/>
    <s v="D.Williams"/>
    <s v="NA"/>
    <n v="0"/>
    <n v="1"/>
    <n v="0"/>
    <n v="0.5"/>
    <n v="0"/>
    <n v="0"/>
    <n v="0.5"/>
    <x v="134"/>
  </r>
  <r>
    <x v="1"/>
    <s v="LA"/>
    <s v="CHI"/>
    <n v="70"/>
    <n v="30"/>
    <s v="(10:01) (Shotgun) 27-D.Henderson left tackle to LA 35 for 5 yards (90-A.Blackson; 44-A.Ogletree)."/>
    <s v="run"/>
    <n v="1"/>
    <n v="0"/>
    <n v="0"/>
    <n v="0"/>
    <s v="D.Henderson"/>
    <s v="NA"/>
    <n v="0"/>
    <n v="1"/>
    <n v="0"/>
    <n v="0.5"/>
    <n v="0"/>
    <n v="0"/>
    <n v="0.5"/>
    <x v="200"/>
  </r>
  <r>
    <x v="1"/>
    <s v="LA"/>
    <s v="CHI"/>
    <n v="65"/>
    <n v="35"/>
    <s v="(9:23) (Shotgun) 27-D.Henderson left tackle to LA 43 for 8 yards (33-Ja.Johnson)."/>
    <s v="run"/>
    <n v="1"/>
    <n v="0"/>
    <n v="0"/>
    <n v="0"/>
    <s v="D.Henderson"/>
    <s v="NA"/>
    <n v="0"/>
    <n v="1"/>
    <n v="0"/>
    <n v="0.5"/>
    <n v="0"/>
    <n v="0"/>
    <n v="0.5"/>
    <x v="200"/>
  </r>
  <r>
    <x v="1"/>
    <s v="LA"/>
    <s v="CHI"/>
    <n v="57"/>
    <n v="43"/>
    <s v="(8:37) (Shotgun) 27-D.Henderson left guard to CHI 48 for 9 yards (90-A.Blackson). PENALTY on CHI-44-A.Ogletree, Taunting, 15 yards, enforced at CHI 48."/>
    <s v="run"/>
    <n v="1"/>
    <n v="0"/>
    <n v="0"/>
    <n v="0"/>
    <s v="D.Henderson"/>
    <s v="NA"/>
    <n v="0"/>
    <n v="1"/>
    <n v="0"/>
    <n v="0.5"/>
    <n v="0"/>
    <n v="0"/>
    <n v="0.5"/>
    <x v="200"/>
  </r>
  <r>
    <x v="1"/>
    <s v="LA"/>
    <s v="CHI"/>
    <n v="33"/>
    <n v="67"/>
    <s v="(7:56) (Shotgun) 27-D.Henderson left guard to CHI 28 for 5 yards (96-A.Hicks; 58-R.Smith)."/>
    <s v="run"/>
    <n v="1"/>
    <n v="0"/>
    <n v="0"/>
    <n v="0"/>
    <s v="D.Henderson"/>
    <s v="NA"/>
    <n v="0"/>
    <n v="1"/>
    <n v="0"/>
    <n v="0.5"/>
    <n v="0"/>
    <n v="0"/>
    <n v="0.5"/>
    <x v="200"/>
  </r>
  <r>
    <x v="1"/>
    <s v="LA"/>
    <s v="CHI"/>
    <n v="28"/>
    <n v="72"/>
    <s v="(7:09) (Shotgun) 27-D.Henderson right tackle to CHI 26 for 2 yards (58-R.Smith)."/>
    <s v="run"/>
    <n v="1"/>
    <n v="0"/>
    <n v="0"/>
    <n v="0"/>
    <s v="D.Henderson"/>
    <s v="NA"/>
    <n v="0"/>
    <n v="1"/>
    <n v="0"/>
    <n v="0.5"/>
    <n v="0"/>
    <n v="0"/>
    <n v="0.5"/>
    <x v="200"/>
  </r>
  <r>
    <x v="1"/>
    <s v="LA"/>
    <s v="CHI"/>
    <n v="22"/>
    <n v="78"/>
    <s v="(4:44) 25-S.Michel up the middle to CHI 20 for 2 yards (90-A.Blackson; 50-J.Attaochu)."/>
    <s v="run"/>
    <n v="1"/>
    <n v="0"/>
    <n v="0"/>
    <n v="0"/>
    <s v="S.Michel"/>
    <s v="NA"/>
    <n v="0"/>
    <n v="1"/>
    <n v="0"/>
    <n v="0.5"/>
    <n v="0"/>
    <n v="0"/>
    <n v="0.5"/>
    <x v="314"/>
  </r>
  <r>
    <x v="1"/>
    <s v="LA"/>
    <s v="CHI"/>
    <n v="20"/>
    <n v="80"/>
    <s v="(3:59) (Shotgun) 27-D.Henderson left tackle to CHI 5 for 15 yards (38-Ta.Gipson)."/>
    <s v="run"/>
    <n v="1"/>
    <n v="0"/>
    <n v="0"/>
    <n v="0"/>
    <s v="D.Henderson"/>
    <s v="NA"/>
    <n v="0"/>
    <n v="1"/>
    <n v="0"/>
    <n v="0.5"/>
    <n v="0"/>
    <n v="0"/>
    <n v="0.5"/>
    <x v="200"/>
  </r>
  <r>
    <x v="1"/>
    <s v="LA"/>
    <s v="CHI"/>
    <n v="5"/>
    <n v="95"/>
    <s v="(3:29) (Shotgun) 27-D.Henderson right guard to CHI 2 for 3 yards (4-E.Jackson)."/>
    <s v="run"/>
    <n v="1"/>
    <n v="0"/>
    <n v="0"/>
    <n v="0"/>
    <s v="D.Henderson"/>
    <s v="NA"/>
    <n v="0"/>
    <n v="1"/>
    <n v="0"/>
    <n v="1.4"/>
    <n v="0"/>
    <n v="0"/>
    <n v="1.4"/>
    <x v="200"/>
  </r>
  <r>
    <x v="1"/>
    <s v="LA"/>
    <s v="CHI"/>
    <n v="27"/>
    <n v="73"/>
    <s v="(2:18) 27-D.Henderson up the middle to CHI 24 for 3 yards (58-R.Smith; 57-C.Jones)."/>
    <s v="run"/>
    <n v="1"/>
    <n v="0"/>
    <n v="0"/>
    <n v="0"/>
    <s v="D.Henderson"/>
    <s v="NA"/>
    <n v="0"/>
    <n v="1"/>
    <n v="0"/>
    <n v="0.5"/>
    <n v="0"/>
    <n v="0"/>
    <n v="0.5"/>
    <x v="200"/>
  </r>
  <r>
    <x v="1"/>
    <s v="LA"/>
    <s v="CHI"/>
    <n v="24"/>
    <n v="76"/>
    <s v="(2:00) 27-D.Henderson right end pushed ob at CHI 16 for 8 yards (22-K.Vildor)."/>
    <s v="run"/>
    <n v="1"/>
    <n v="0"/>
    <n v="0"/>
    <n v="0"/>
    <s v="D.Henderson"/>
    <s v="NA"/>
    <n v="0"/>
    <n v="1"/>
    <n v="0"/>
    <n v="0.5"/>
    <n v="0"/>
    <n v="0"/>
    <n v="0.5"/>
    <x v="200"/>
  </r>
  <r>
    <x v="1"/>
    <s v="CLE"/>
    <s v="KC"/>
    <n v="14"/>
    <n v="86"/>
    <s v="(:26) 27-K.Hunt right tackle to KC 12 for 2 yards (97-A.Okafor; 23-A.Watts)."/>
    <s v="run"/>
    <n v="1"/>
    <n v="0"/>
    <n v="0"/>
    <n v="0"/>
    <s v="K.Hunt"/>
    <s v="NA"/>
    <n v="0"/>
    <n v="1"/>
    <n v="0"/>
    <n v="0.6"/>
    <n v="0"/>
    <n v="0"/>
    <n v="0.6"/>
    <x v="70"/>
  </r>
  <r>
    <x v="1"/>
    <s v="CLE"/>
    <s v="KC"/>
    <n v="9"/>
    <n v="91"/>
    <s v="(14:20) (Shotgun) 27-K.Hunt right end to KC 5 for 4 yards (56-B.Niemann)."/>
    <s v="run"/>
    <n v="1"/>
    <n v="0"/>
    <n v="0"/>
    <n v="0"/>
    <s v="K.Hunt"/>
    <s v="NA"/>
    <n v="0"/>
    <n v="1"/>
    <n v="0"/>
    <n v="0.8"/>
    <n v="0"/>
    <n v="0"/>
    <n v="0.8"/>
    <x v="70"/>
  </r>
  <r>
    <x v="1"/>
    <s v="CLE"/>
    <s v="KC"/>
    <n v="99"/>
    <n v="1"/>
    <s v="(1:31) 27-K.Hunt right guard to CLE 6 for 5 yards (51-M.Danna)."/>
    <s v="run"/>
    <n v="1"/>
    <n v="0"/>
    <n v="0"/>
    <n v="0"/>
    <s v="K.Hunt"/>
    <s v="NA"/>
    <n v="0"/>
    <n v="1"/>
    <n v="0"/>
    <n v="0.5"/>
    <n v="0"/>
    <n v="0"/>
    <n v="0.5"/>
    <x v="70"/>
  </r>
  <r>
    <x v="1"/>
    <s v="CLE"/>
    <s v="KC"/>
    <n v="94"/>
    <n v="6"/>
    <s v="(1:25) 27-K.Hunt right end to CLE 21 for 15 yards (49-D.Sorensen; 53-A.Hitchens)."/>
    <s v="run"/>
    <n v="1"/>
    <n v="0"/>
    <n v="0"/>
    <n v="0"/>
    <s v="K.Hunt"/>
    <s v="NA"/>
    <n v="0"/>
    <n v="1"/>
    <n v="0"/>
    <n v="0.5"/>
    <n v="0"/>
    <n v="0"/>
    <n v="0.5"/>
    <x v="70"/>
  </r>
  <r>
    <x v="1"/>
    <s v="CLE"/>
    <s v="KC"/>
    <n v="2"/>
    <n v="98"/>
    <s v="(10:28) 27-K.Hunt left end for 2 yards, TOUCHDOWN."/>
    <s v="run"/>
    <n v="1"/>
    <n v="0"/>
    <n v="0"/>
    <n v="0"/>
    <s v="K.Hunt"/>
    <s v="NA"/>
    <n v="0"/>
    <n v="1"/>
    <n v="0"/>
    <n v="2.5"/>
    <n v="0"/>
    <n v="0"/>
    <n v="2.5"/>
    <x v="70"/>
  </r>
  <r>
    <x v="1"/>
    <s v="KC"/>
    <s v="CLE"/>
    <n v="81"/>
    <n v="19"/>
    <s v="(7:46) (Shotgun) 25-C.Edwards-Helaire up the middle to KC 17 for -2 yards (58-M.McDowell)."/>
    <s v="run"/>
    <n v="1"/>
    <n v="0"/>
    <n v="0"/>
    <n v="0"/>
    <s v="C.Edwards-Helaire"/>
    <s v="NA"/>
    <n v="0"/>
    <n v="1"/>
    <n v="0"/>
    <n v="0.5"/>
    <n v="0"/>
    <n v="0"/>
    <n v="0.5"/>
    <x v="203"/>
  </r>
  <r>
    <x v="1"/>
    <s v="KC"/>
    <s v="CLE"/>
    <n v="66"/>
    <n v="34"/>
    <s v="(6:33) 25-C.Edwards-Helaire left guard to KC 38 for 4 yards (90-J.Clowney)."/>
    <s v="run"/>
    <n v="1"/>
    <n v="0"/>
    <n v="0"/>
    <n v="0"/>
    <s v="C.Edwards-Helaire"/>
    <s v="NA"/>
    <n v="0"/>
    <n v="1"/>
    <n v="0"/>
    <n v="0.5"/>
    <n v="0"/>
    <n v="0"/>
    <n v="0.5"/>
    <x v="203"/>
  </r>
  <r>
    <x v="1"/>
    <s v="KC"/>
    <s v="CLE"/>
    <n v="18"/>
    <n v="82"/>
    <s v="(4:08) (Shotgun) 10-T.Hill right end to CLE 14 for 4 yards (23-T.Hill)."/>
    <s v="run"/>
    <n v="1"/>
    <n v="0"/>
    <n v="0"/>
    <n v="0"/>
    <s v="T.Hill"/>
    <s v="NA"/>
    <n v="0"/>
    <n v="1"/>
    <n v="0"/>
    <n v="0.5"/>
    <n v="0"/>
    <n v="0"/>
    <n v="0.5"/>
    <x v="72"/>
  </r>
  <r>
    <x v="1"/>
    <s v="CLE"/>
    <s v="KC"/>
    <n v="83"/>
    <n v="17"/>
    <s v="(2:49) 27-K.Hunt right end to CLE 22 for 5 yards (49-D.Sorensen)."/>
    <s v="run"/>
    <n v="1"/>
    <n v="0"/>
    <n v="0"/>
    <n v="0"/>
    <s v="K.Hunt"/>
    <s v="NA"/>
    <n v="0"/>
    <n v="1"/>
    <n v="0"/>
    <n v="0.5"/>
    <n v="0"/>
    <n v="0"/>
    <n v="0.5"/>
    <x v="70"/>
  </r>
  <r>
    <x v="1"/>
    <s v="CLE"/>
    <s v="KC"/>
    <n v="5"/>
    <n v="95"/>
    <s v="(13:33) 80-J.Landry left end to KC 1 for 4 yards (98-T.Wharton; 38-L.Sneed). CLE-71-J.Wills was injured during the play. His return is Questionable.  Cleveland challenged the short of the goal line ruling, and the play was REVERSED. 80-J.Landry left end for 5 yards, TOUCHDOWN. CLE-71-J.Wills was injured during the play. His return is Questionable."/>
    <s v="run"/>
    <n v="1"/>
    <n v="0"/>
    <n v="0"/>
    <n v="0"/>
    <s v="J.Landry"/>
    <s v="NA"/>
    <n v="0"/>
    <n v="1"/>
    <n v="0"/>
    <n v="1.4"/>
    <n v="0"/>
    <n v="0"/>
    <n v="1.4"/>
    <x v="137"/>
  </r>
  <r>
    <x v="1"/>
    <s v="KC"/>
    <s v="CLE"/>
    <n v="67"/>
    <n v="33"/>
    <s v="(12:53) (Shotgun) 25-C.Edwards-Helaire up the middle to KC 34 for 1 yard (28-J.Owusu-Koramoah; 58-M.McDowell)."/>
    <s v="run"/>
    <n v="1"/>
    <n v="0"/>
    <n v="0"/>
    <n v="0"/>
    <s v="C.Edwards-Helaire"/>
    <s v="NA"/>
    <n v="0"/>
    <n v="1"/>
    <n v="0"/>
    <n v="0.5"/>
    <n v="0"/>
    <n v="0"/>
    <n v="0.5"/>
    <x v="203"/>
  </r>
  <r>
    <x v="1"/>
    <s v="KC"/>
    <s v="CLE"/>
    <n v="66"/>
    <n v="34"/>
    <s v="(12:11) 45-M.Burton up the middle to KC 36 for 2 yards (95-M.Garrett; 90-J.Clowney)."/>
    <s v="run"/>
    <n v="1"/>
    <n v="0"/>
    <n v="0"/>
    <n v="0"/>
    <s v="M.Burton"/>
    <s v="NA"/>
    <n v="0"/>
    <n v="1"/>
    <n v="0"/>
    <n v="0.5"/>
    <n v="0"/>
    <n v="0"/>
    <n v="0.5"/>
    <x v="289"/>
  </r>
  <r>
    <x v="1"/>
    <s v="CLE"/>
    <s v="KC"/>
    <n v="77"/>
    <n v="23"/>
    <s v="(5:17) (Shotgun) 10-A.Schwartz right end pushed ob at CLE 40 for 17 yards (38-L.Sneed)."/>
    <s v="run"/>
    <n v="1"/>
    <n v="0"/>
    <n v="0"/>
    <n v="0"/>
    <s v="A.Schwartz"/>
    <s v="NA"/>
    <n v="0"/>
    <n v="1"/>
    <n v="0"/>
    <n v="0.5"/>
    <n v="0"/>
    <n v="0"/>
    <n v="0.5"/>
    <x v="71"/>
  </r>
  <r>
    <x v="1"/>
    <s v="CLE"/>
    <s v="KC"/>
    <n v="75"/>
    <n v="25"/>
    <s v="(15:00) 24-N.Chubb left end to CLE 27 for 2 yards (51-M.Danna; 98-T.Wharton)."/>
    <s v="run"/>
    <n v="1"/>
    <n v="0"/>
    <n v="0"/>
    <n v="0"/>
    <s v="N.Chubb"/>
    <s v="NA"/>
    <n v="0"/>
    <n v="1"/>
    <n v="0"/>
    <n v="0.5"/>
    <n v="0"/>
    <n v="0"/>
    <n v="0.5"/>
    <x v="206"/>
  </r>
  <r>
    <x v="1"/>
    <s v="CLE"/>
    <s v="KC"/>
    <n v="65"/>
    <n v="35"/>
    <s v="(13:47) 24-N.Chubb left tackle pushed ob at CLE 41 for 6 yards (38-L.Sneed)."/>
    <s v="run"/>
    <n v="1"/>
    <n v="0"/>
    <n v="0"/>
    <n v="0"/>
    <s v="N.Chubb"/>
    <s v="NA"/>
    <n v="0"/>
    <n v="1"/>
    <n v="0"/>
    <n v="0.5"/>
    <n v="0"/>
    <n v="0"/>
    <n v="0.5"/>
    <x v="206"/>
  </r>
  <r>
    <x v="1"/>
    <s v="KC"/>
    <s v="CLE"/>
    <n v="75"/>
    <n v="25"/>
    <s v="(15:00) (Shotgun) 25-C.Edwards-Helaire right end to KC 28 for 3 yards (58-M.McDowell)."/>
    <s v="run"/>
    <n v="1"/>
    <n v="0"/>
    <n v="0"/>
    <n v="0"/>
    <s v="C.Edwards-Helaire"/>
    <s v="NA"/>
    <n v="0"/>
    <n v="1"/>
    <n v="0"/>
    <n v="0.5"/>
    <n v="0"/>
    <n v="0"/>
    <n v="0.5"/>
    <x v="203"/>
  </r>
  <r>
    <x v="1"/>
    <s v="KC"/>
    <s v="CLE"/>
    <n v="72"/>
    <n v="28"/>
    <s v="(14:24) (Shotgun) 25-C.Edwards-Helaire right tackle to KC 32 for 4 yards (4-A.Walker)."/>
    <s v="run"/>
    <n v="1"/>
    <n v="0"/>
    <n v="0"/>
    <n v="0"/>
    <s v="C.Edwards-Helaire"/>
    <s v="NA"/>
    <n v="0"/>
    <n v="1"/>
    <n v="0"/>
    <n v="0.5"/>
    <n v="0"/>
    <n v="0"/>
    <n v="0.5"/>
    <x v="203"/>
  </r>
  <r>
    <x v="1"/>
    <s v="KC"/>
    <s v="CLE"/>
    <n v="62"/>
    <n v="38"/>
    <s v="(13:12) (Shotgun) 25-C.Edwards-Helaire right tackle to KC 42 for 4 yards (55-T.McKinley)."/>
    <s v="run"/>
    <n v="1"/>
    <n v="0"/>
    <n v="0"/>
    <n v="0"/>
    <s v="C.Edwards-Helaire"/>
    <s v="NA"/>
    <n v="0"/>
    <n v="1"/>
    <n v="0"/>
    <n v="0.5"/>
    <n v="0"/>
    <n v="0"/>
    <n v="0.5"/>
    <x v="203"/>
  </r>
  <r>
    <x v="1"/>
    <s v="KC"/>
    <s v="CLE"/>
    <n v="39"/>
    <n v="61"/>
    <s v="(11:05) (Shotgun) 25-C.Edwards-Helaire left guard to CLE 36 for 3 yards (97-M.Jackson)."/>
    <s v="run"/>
    <n v="1"/>
    <n v="0"/>
    <n v="0"/>
    <n v="0"/>
    <s v="C.Edwards-Helaire"/>
    <s v="NA"/>
    <n v="0"/>
    <n v="1"/>
    <n v="0"/>
    <n v="0.5"/>
    <n v="0"/>
    <n v="0"/>
    <n v="0.5"/>
    <x v="203"/>
  </r>
  <r>
    <x v="1"/>
    <s v="KC"/>
    <s v="CLE"/>
    <n v="28"/>
    <n v="72"/>
    <s v="(9:55) 25-C.Edwards-Helaire up the middle to CLE 19 for 9 yards (36-M.Stewart)."/>
    <s v="run"/>
    <n v="1"/>
    <n v="0"/>
    <n v="0"/>
    <n v="0"/>
    <s v="C.Edwards-Helaire"/>
    <s v="NA"/>
    <n v="0"/>
    <n v="1"/>
    <n v="0"/>
    <n v="0.5"/>
    <n v="0"/>
    <n v="0"/>
    <n v="0.5"/>
    <x v="203"/>
  </r>
  <r>
    <x v="1"/>
    <s v="CLE"/>
    <s v="KC"/>
    <n v="22"/>
    <n v="78"/>
    <s v="(10:54) 24-N.Chubb left end to KC 23 for -1 yards (54-N.Bolton)."/>
    <s v="run"/>
    <n v="1"/>
    <n v="0"/>
    <n v="0"/>
    <n v="0"/>
    <s v="N.Chubb"/>
    <s v="NA"/>
    <n v="0"/>
    <n v="1"/>
    <n v="0"/>
    <n v="0.5"/>
    <n v="0"/>
    <n v="0"/>
    <n v="0.5"/>
    <x v="206"/>
  </r>
  <r>
    <x v="1"/>
    <s v="CLE"/>
    <s v="KC"/>
    <n v="10"/>
    <n v="90"/>
    <s v="(8:40) (Shotgun) 24-N.Chubb right end to KC 4 for 6 yards (90-J.Reed)."/>
    <s v="run"/>
    <n v="1"/>
    <n v="0"/>
    <n v="0"/>
    <n v="0"/>
    <s v="N.Chubb"/>
    <s v="NA"/>
    <n v="0"/>
    <n v="1"/>
    <n v="0"/>
    <n v="0.8"/>
    <n v="0"/>
    <n v="0"/>
    <n v="0.8"/>
    <x v="206"/>
  </r>
  <r>
    <x v="1"/>
    <s v="CLE"/>
    <s v="KC"/>
    <n v="4"/>
    <n v="96"/>
    <s v="(7:58) 24-N.Chubb right guard for 4 yards, TOUCHDOWN."/>
    <s v="run"/>
    <n v="1"/>
    <n v="0"/>
    <n v="0"/>
    <n v="0"/>
    <s v="N.Chubb"/>
    <s v="NA"/>
    <n v="0"/>
    <n v="1"/>
    <n v="0"/>
    <n v="1.8"/>
    <n v="0"/>
    <n v="0"/>
    <n v="1.8"/>
    <x v="206"/>
  </r>
  <r>
    <x v="1"/>
    <s v="KC"/>
    <s v="CLE"/>
    <n v="53"/>
    <n v="47"/>
    <s v="(5:56) 25-C.Edwards-Helaire right tackle to KC 48 for 1 yard (97-M.Jackson; 90-J.Clowney)."/>
    <s v="run"/>
    <n v="1"/>
    <n v="0"/>
    <n v="0"/>
    <n v="0"/>
    <s v="C.Edwards-Helaire"/>
    <s v="NA"/>
    <n v="0"/>
    <n v="1"/>
    <n v="0"/>
    <n v="0.5"/>
    <n v="0"/>
    <n v="0"/>
    <n v="0.5"/>
    <x v="203"/>
  </r>
  <r>
    <x v="1"/>
    <s v="KC"/>
    <s v="CLE"/>
    <n v="44"/>
    <n v="56"/>
    <s v="(4:43) (Shotgun) Direct snap to 81-B.Bell.  81-B.Bell up the middle to CLE 42 for 2 yards (95-M.Garrett)."/>
    <s v="run"/>
    <n v="1"/>
    <n v="0"/>
    <n v="0"/>
    <n v="0"/>
    <s v="B.Bell"/>
    <s v="NA"/>
    <n v="0"/>
    <n v="1"/>
    <n v="0"/>
    <n v="0.5"/>
    <n v="0"/>
    <n v="0"/>
    <n v="0.5"/>
    <x v="207"/>
  </r>
  <r>
    <x v="1"/>
    <s v="KC"/>
    <s v="CLE"/>
    <n v="42"/>
    <n v="58"/>
    <s v="(4:05) (Shotgun) 25-C.Edwards-Helaire up the middle to CLE 37 for 5 yards (28-J.Owusu-Koramoah)."/>
    <s v="run"/>
    <n v="1"/>
    <n v="0"/>
    <n v="0"/>
    <n v="0"/>
    <s v="C.Edwards-Helaire"/>
    <s v="NA"/>
    <n v="0"/>
    <n v="1"/>
    <n v="0"/>
    <n v="0.5"/>
    <n v="0"/>
    <n v="0"/>
    <n v="0.5"/>
    <x v="203"/>
  </r>
  <r>
    <x v="1"/>
    <s v="KC"/>
    <s v="CLE"/>
    <n v="20"/>
    <n v="80"/>
    <s v="(2:11) (Shotgun) 31-Da.Williams left guard to CLE 16 for 4 yards (36-M.Stewart)."/>
    <s v="run"/>
    <n v="1"/>
    <n v="0"/>
    <n v="0"/>
    <n v="0"/>
    <s v="Da.Williams"/>
    <s v="NA"/>
    <n v="0"/>
    <n v="1"/>
    <n v="0"/>
    <n v="0.5"/>
    <n v="0"/>
    <n v="0"/>
    <n v="0.5"/>
    <x v="315"/>
  </r>
  <r>
    <x v="1"/>
    <s v="CLE"/>
    <s v="KC"/>
    <n v="18"/>
    <n v="82"/>
    <s v="(3:01) 24-N.Chubb left end for 18 yards, TOUCHDOWN."/>
    <s v="run"/>
    <n v="1"/>
    <n v="0"/>
    <n v="0"/>
    <n v="0"/>
    <s v="N.Chubb"/>
    <s v="NA"/>
    <n v="0"/>
    <n v="1"/>
    <n v="0"/>
    <n v="0.5"/>
    <n v="0"/>
    <n v="0"/>
    <n v="0.5"/>
    <x v="206"/>
  </r>
  <r>
    <x v="1"/>
    <s v="CLE"/>
    <s v="KC"/>
    <n v="75"/>
    <n v="25"/>
    <s v="(7:27) 24-N.Chubb left guard to CLE 31 for 6 yards (22-J.Thornhill)."/>
    <s v="run"/>
    <n v="1"/>
    <n v="0"/>
    <n v="0"/>
    <n v="0"/>
    <s v="N.Chubb"/>
    <s v="NA"/>
    <n v="0"/>
    <n v="1"/>
    <n v="0"/>
    <n v="0.5"/>
    <n v="0"/>
    <n v="0"/>
    <n v="0.5"/>
    <x v="206"/>
  </r>
  <r>
    <x v="1"/>
    <s v="CLE"/>
    <s v="KC"/>
    <n v="69"/>
    <n v="31"/>
    <s v="(6:46) (Shotgun) 24-N.Chubb left end to CLE 48 for 17 yards (22-J.Thornhill)."/>
    <s v="run"/>
    <n v="1"/>
    <n v="0"/>
    <n v="0"/>
    <n v="0"/>
    <s v="N.Chubb"/>
    <s v="NA"/>
    <n v="0"/>
    <n v="1"/>
    <n v="0"/>
    <n v="0.5"/>
    <n v="0"/>
    <n v="0"/>
    <n v="0.5"/>
    <x v="206"/>
  </r>
  <r>
    <x v="1"/>
    <s v="CLE"/>
    <s v="KC"/>
    <n v="52"/>
    <n v="48"/>
    <s v="(6:03) 24-N.Chubb right end to KC 48 for 4 yards (22-J.Thornhill). FUMBLES (22-J.Thornhill), RECOVERED by KC-56-B.Niemann at KC 47."/>
    <s v="run"/>
    <n v="1"/>
    <n v="0"/>
    <n v="0"/>
    <n v="0"/>
    <s v="N.Chubb"/>
    <s v="NA"/>
    <n v="0"/>
    <n v="1"/>
    <n v="0"/>
    <n v="0.5"/>
    <n v="0"/>
    <n v="0"/>
    <n v="0.5"/>
    <x v="206"/>
  </r>
  <r>
    <x v="1"/>
    <s v="CLE"/>
    <s v="KC"/>
    <n v="64"/>
    <n v="36"/>
    <s v="(15:00) 24-N.Chubb right tackle to CLE 38 for 2 yards (98-T.Wharton)."/>
    <s v="run"/>
    <n v="1"/>
    <n v="0"/>
    <n v="0"/>
    <n v="0"/>
    <s v="N.Chubb"/>
    <s v="NA"/>
    <n v="0"/>
    <n v="1"/>
    <n v="0"/>
    <n v="0.5"/>
    <n v="0"/>
    <n v="0"/>
    <n v="0.5"/>
    <x v="206"/>
  </r>
  <r>
    <x v="1"/>
    <s v="CLE"/>
    <s v="KC"/>
    <n v="53"/>
    <n v="47"/>
    <s v="(13:53) 24-N.Chubb left tackle to KC 47 for 6 yards (56-B.Niemann; 53-A.Hitchens)."/>
    <s v="run"/>
    <n v="1"/>
    <n v="0"/>
    <n v="0"/>
    <n v="0"/>
    <s v="N.Chubb"/>
    <s v="NA"/>
    <n v="0"/>
    <n v="1"/>
    <n v="0"/>
    <n v="0.5"/>
    <n v="0"/>
    <n v="0"/>
    <n v="0.5"/>
    <x v="206"/>
  </r>
  <r>
    <x v="1"/>
    <s v="CLE"/>
    <s v="KC"/>
    <n v="77"/>
    <n v="23"/>
    <s v="(8:42) (Punt formation) 7-J.Gillan FUMBLES (Aborted) at CLE 10, and recovers at CLE 11. 7-J.Gillan to CLE 15 for 4 yards (85-M.Kemp)."/>
    <s v="run"/>
    <n v="1"/>
    <n v="0"/>
    <n v="0"/>
    <n v="0"/>
    <s v="J.Gillan"/>
    <s v="NA"/>
    <n v="0"/>
    <n v="1"/>
    <n v="0"/>
    <n v="0.5"/>
    <n v="0"/>
    <n v="0"/>
    <n v="0.5"/>
    <x v="316"/>
  </r>
  <r>
    <x v="1"/>
    <s v="KC"/>
    <s v="CLE"/>
    <n v="15"/>
    <n v="85"/>
    <s v="(8:36) 25-C.Edwards-Helaire right end to CLE 8 for 7 yards (51-Ma.Wilson)."/>
    <s v="run"/>
    <n v="1"/>
    <n v="0"/>
    <n v="0"/>
    <n v="0"/>
    <s v="C.Edwards-Helaire"/>
    <s v="NA"/>
    <n v="0"/>
    <n v="1"/>
    <n v="0"/>
    <n v="0.5"/>
    <n v="0"/>
    <n v="0"/>
    <n v="0.5"/>
    <x v="203"/>
  </r>
  <r>
    <x v="1"/>
    <s v="KC"/>
    <s v="CLE"/>
    <n v="8"/>
    <n v="92"/>
    <s v="(7:51) (Shotgun) 25-C.Edwards-Helaire right guard to CLE 8 for no gain (97-M.Jackson)."/>
    <s v="run"/>
    <n v="1"/>
    <n v="0"/>
    <n v="0"/>
    <n v="0"/>
    <s v="C.Edwards-Helaire"/>
    <s v="NA"/>
    <n v="0"/>
    <n v="1"/>
    <n v="0"/>
    <n v="1.1000000000000001"/>
    <n v="0"/>
    <n v="0"/>
    <n v="1.1000000000000001"/>
    <x v="203"/>
  </r>
  <r>
    <x v="1"/>
    <s v="CLE"/>
    <s v="KC"/>
    <n v="17"/>
    <n v="83"/>
    <s v="(12:27) 24-N.Chubb left end to KC 10 for 7 yards (22-J.Thornhill)."/>
    <s v="run"/>
    <n v="1"/>
    <n v="0"/>
    <n v="0"/>
    <n v="0"/>
    <s v="N.Chubb"/>
    <s v="NA"/>
    <n v="0"/>
    <n v="1"/>
    <n v="0"/>
    <n v="0.5"/>
    <n v="0"/>
    <n v="0"/>
    <n v="0.5"/>
    <x v="206"/>
  </r>
  <r>
    <x v="1"/>
    <s v="KC"/>
    <s v="CLE"/>
    <n v="73"/>
    <n v="27"/>
    <s v="(5:20) (Shotgun) 25-C.Edwards-Helaire up the middle to KC 31 for 4 yards (95-M.Garrett)."/>
    <s v="run"/>
    <n v="1"/>
    <n v="0"/>
    <n v="0"/>
    <n v="0"/>
    <s v="C.Edwards-Helaire"/>
    <s v="NA"/>
    <n v="0"/>
    <n v="1"/>
    <n v="0"/>
    <n v="0.5"/>
    <n v="0"/>
    <n v="0"/>
    <n v="0.5"/>
    <x v="203"/>
  </r>
  <r>
    <x v="1"/>
    <s v="KC"/>
    <s v="CLE"/>
    <n v="51"/>
    <n v="49"/>
    <s v="(3:49) 25-C.Edwards-Helaire up the middle to KC 49 for no gain (51-Ma.Wilson)."/>
    <s v="run"/>
    <n v="1"/>
    <n v="0"/>
    <n v="0"/>
    <n v="0"/>
    <s v="C.Edwards-Helaire"/>
    <s v="NA"/>
    <n v="0"/>
    <n v="1"/>
    <n v="0"/>
    <n v="0.5"/>
    <n v="0"/>
    <n v="0"/>
    <n v="0.5"/>
    <x v="203"/>
  </r>
  <r>
    <x v="1"/>
    <s v="CLE"/>
    <s v="KC"/>
    <n v="10"/>
    <n v="90"/>
    <s v="(11:38) (Shotgun) 24-N.Chubb up the middle to KC 4 for 6 yards (54-N.Bolton; 22-J.Thornhill)."/>
    <s v="run"/>
    <n v="1"/>
    <n v="0"/>
    <n v="0"/>
    <n v="0"/>
    <s v="N.Chubb"/>
    <s v="NA"/>
    <n v="0"/>
    <n v="1"/>
    <n v="0"/>
    <n v="0.8"/>
    <n v="0"/>
    <n v="0"/>
    <n v="0.8"/>
    <x v="206"/>
  </r>
  <r>
    <x v="1"/>
    <s v="CLE"/>
    <s v="KC"/>
    <n v="4"/>
    <n v="96"/>
    <s v="(11:12) 24-N.Chubb right end to KC 2 for 2 yards (99-K.Saunders; 54-N.Bolton)."/>
    <s v="run"/>
    <n v="1"/>
    <n v="0"/>
    <n v="0"/>
    <n v="0"/>
    <s v="N.Chubb"/>
    <s v="NA"/>
    <n v="0"/>
    <n v="1"/>
    <n v="0"/>
    <n v="1.8"/>
    <n v="0"/>
    <n v="0"/>
    <n v="1.8"/>
    <x v="206"/>
  </r>
  <r>
    <x v="1"/>
    <s v="CLE"/>
    <s v="KC"/>
    <n v="70"/>
    <n v="30"/>
    <s v="(6:15) 24-N.Chubb up the middle to CLE 28 for -2 yards (98-T.Wharton; 54-N.Bolton)."/>
    <s v="run"/>
    <n v="1"/>
    <n v="0"/>
    <n v="0"/>
    <n v="0"/>
    <s v="N.Chubb"/>
    <s v="NA"/>
    <n v="0"/>
    <n v="1"/>
    <n v="0"/>
    <n v="0.5"/>
    <n v="0"/>
    <n v="0"/>
    <n v="0.5"/>
    <x v="206"/>
  </r>
  <r>
    <x v="1"/>
    <s v="TB"/>
    <s v="DAL"/>
    <n v="75"/>
    <n v="25"/>
    <s v="(15:00) (Shotgun) 7-L.Fournette left tackle to TB 30 for 5 yards (97-O.Odighizuwa; 11-M.Parsons)."/>
    <s v="run"/>
    <n v="1"/>
    <n v="0"/>
    <n v="0"/>
    <n v="0"/>
    <s v="L.Fournette"/>
    <s v="NA"/>
    <n v="0"/>
    <n v="1"/>
    <n v="0"/>
    <n v="0.5"/>
    <n v="0"/>
    <n v="0"/>
    <n v="0.5"/>
    <x v="140"/>
  </r>
  <r>
    <x v="1"/>
    <s v="TB"/>
    <s v="DAL"/>
    <n v="70"/>
    <n v="30"/>
    <s v="(14:17) 7-L.Fournette right guard to TB 33 for 3 yards (55-L.Vander Esch)."/>
    <s v="run"/>
    <n v="1"/>
    <n v="0"/>
    <n v="0"/>
    <n v="0"/>
    <s v="L.Fournette"/>
    <s v="NA"/>
    <n v="0"/>
    <n v="1"/>
    <n v="0"/>
    <n v="0.5"/>
    <n v="0"/>
    <n v="0"/>
    <n v="0.5"/>
    <x v="140"/>
  </r>
  <r>
    <x v="1"/>
    <s v="DAL"/>
    <s v="TB"/>
    <n v="70"/>
    <n v="30"/>
    <s v="(12:51) 21-E.Elliott up the middle to DAL 34 for 4 yards (45-D.White)."/>
    <s v="run"/>
    <n v="1"/>
    <n v="0"/>
    <n v="0"/>
    <n v="0"/>
    <s v="E.Elliott"/>
    <s v="NA"/>
    <n v="0"/>
    <n v="1"/>
    <n v="0"/>
    <n v="0.5"/>
    <n v="0"/>
    <n v="0"/>
    <n v="0.5"/>
    <x v="101"/>
  </r>
  <r>
    <x v="1"/>
    <s v="DAL"/>
    <s v="TB"/>
    <n v="61"/>
    <n v="39"/>
    <s v="(11:48) 21-E.Elliott left guard to DAL 41 for 2 yards (54-L.David; 45-D.White)."/>
    <s v="run"/>
    <n v="1"/>
    <n v="0"/>
    <n v="0"/>
    <n v="0"/>
    <s v="E.Elliott"/>
    <s v="NA"/>
    <n v="0"/>
    <n v="1"/>
    <n v="0"/>
    <n v="0.5"/>
    <n v="0"/>
    <n v="0"/>
    <n v="0.5"/>
    <x v="101"/>
  </r>
  <r>
    <x v="1"/>
    <s v="DAL"/>
    <s v="TB"/>
    <n v="59"/>
    <n v="41"/>
    <s v="(11:04) 21-E.Elliott right end to DAL 45 for 4 yards (32-M.Edwards; 45-D.White)."/>
    <s v="run"/>
    <n v="1"/>
    <n v="0"/>
    <n v="0"/>
    <n v="0"/>
    <s v="E.Elliott"/>
    <s v="NA"/>
    <n v="0"/>
    <n v="1"/>
    <n v="0"/>
    <n v="0.5"/>
    <n v="0"/>
    <n v="0"/>
    <n v="0.5"/>
    <x v="101"/>
  </r>
  <r>
    <x v="1"/>
    <s v="TB"/>
    <s v="DAL"/>
    <n v="94"/>
    <n v="6"/>
    <s v="(9:32) 27-R.Jones left guard to TB 11 for 5 yards (90-D.Lawrence)."/>
    <s v="run"/>
    <n v="1"/>
    <n v="0"/>
    <n v="0"/>
    <n v="0"/>
    <s v="R.Jones"/>
    <s v="NA"/>
    <n v="0"/>
    <n v="1"/>
    <n v="0"/>
    <n v="0.5"/>
    <n v="0"/>
    <n v="0"/>
    <n v="0.5"/>
    <x v="163"/>
  </r>
  <r>
    <x v="1"/>
    <s v="TB"/>
    <s v="DAL"/>
    <n v="16"/>
    <n v="84"/>
    <s v="(6:55) 7-L.Fournette left tackle to DAL 13 for 3 yards (42-K.Neal; 92-D.Armstrong)."/>
    <s v="run"/>
    <n v="1"/>
    <n v="0"/>
    <n v="0"/>
    <n v="0"/>
    <s v="L.Fournette"/>
    <s v="NA"/>
    <n v="0"/>
    <n v="1"/>
    <n v="0"/>
    <n v="0.5"/>
    <n v="0"/>
    <n v="0"/>
    <n v="0.5"/>
    <x v="140"/>
  </r>
  <r>
    <x v="1"/>
    <s v="TB"/>
    <s v="DAL"/>
    <n v="75"/>
    <n v="25"/>
    <s v="(1:35) 27-R.Jones right tackle to TB 28 for 3 yards (30-A.Brown)."/>
    <s v="run"/>
    <n v="1"/>
    <n v="0"/>
    <n v="0"/>
    <n v="0"/>
    <s v="R.Jones"/>
    <s v="NA"/>
    <n v="0"/>
    <n v="1"/>
    <n v="0"/>
    <n v="0.5"/>
    <n v="0"/>
    <n v="0"/>
    <n v="0.5"/>
    <x v="163"/>
  </r>
  <r>
    <x v="1"/>
    <s v="TB"/>
    <s v="DAL"/>
    <n v="45"/>
    <n v="55"/>
    <s v="(:45) 27-R.Jones up the middle to DAL 40 for 5 yards (93-T.Basham; 95-B.Urban)."/>
    <s v="run"/>
    <n v="1"/>
    <n v="0"/>
    <n v="0"/>
    <n v="0"/>
    <s v="R.Jones"/>
    <s v="NA"/>
    <n v="0"/>
    <n v="1"/>
    <n v="0"/>
    <n v="0.5"/>
    <n v="0"/>
    <n v="0"/>
    <n v="0.5"/>
    <x v="163"/>
  </r>
  <r>
    <x v="1"/>
    <s v="DAL"/>
    <s v="TB"/>
    <n v="88"/>
    <n v="12"/>
    <s v="(13:49) (No Huddle, Shotgun) 20-T.Pollard left tackle to DAL 12 for no gain (93-N.Suh; 90-J.Pierre-Paul)."/>
    <s v="run"/>
    <n v="1"/>
    <n v="0"/>
    <n v="0"/>
    <n v="0"/>
    <s v="T.Pollard"/>
    <s v="NA"/>
    <n v="0"/>
    <n v="1"/>
    <n v="0"/>
    <n v="0.5"/>
    <n v="0"/>
    <n v="0"/>
    <n v="0.5"/>
    <x v="17"/>
  </r>
  <r>
    <x v="1"/>
    <s v="TB"/>
    <s v="DAL"/>
    <n v="50"/>
    <n v="50"/>
    <s v="(12:41) 7-L.Fournette right guard to DAL 48 for 2 yards (90-D.Lawrence; 94-R.Gregory)."/>
    <s v="run"/>
    <n v="1"/>
    <n v="0"/>
    <n v="0"/>
    <n v="0"/>
    <s v="L.Fournette"/>
    <s v="NA"/>
    <n v="0"/>
    <n v="1"/>
    <n v="0"/>
    <n v="0.5"/>
    <n v="0"/>
    <n v="0"/>
    <n v="0.5"/>
    <x v="140"/>
  </r>
  <r>
    <x v="1"/>
    <s v="TB"/>
    <s v="DAL"/>
    <n v="7"/>
    <n v="93"/>
    <s v="(10:36) 7-L.Fournette right guard to DAL 2 for 5 yards (93-T.Basham; 95-B.Urban)."/>
    <s v="run"/>
    <n v="1"/>
    <n v="0"/>
    <n v="0"/>
    <n v="0"/>
    <s v="L.Fournette"/>
    <s v="NA"/>
    <n v="0"/>
    <n v="1"/>
    <n v="0"/>
    <n v="1.2"/>
    <n v="0"/>
    <n v="0"/>
    <n v="1.2"/>
    <x v="140"/>
  </r>
  <r>
    <x v="1"/>
    <s v="TB"/>
    <s v="DAL"/>
    <n v="79"/>
    <n v="21"/>
    <s v="(6:36) 27-R.Jones right tackle to TB 22 for 1 yard (90-D.Lawrence). FUMBLES (90-D.Lawrence), RECOVERED by DAL-94-R.Gregory at TB 27. 94-R.Gregory to TB 27 for no gain (14-C.Godwin)."/>
    <s v="run"/>
    <n v="1"/>
    <n v="0"/>
    <n v="0"/>
    <n v="0"/>
    <s v="R.Jones"/>
    <s v="NA"/>
    <n v="0"/>
    <n v="1"/>
    <n v="0"/>
    <n v="0.5"/>
    <n v="0"/>
    <n v="0"/>
    <n v="0.5"/>
    <x v="163"/>
  </r>
  <r>
    <x v="1"/>
    <s v="DAL"/>
    <s v="TB"/>
    <n v="27"/>
    <n v="73"/>
    <s v="(6:28) 21-E.Elliott up the middle to TB 25 for 2 yards (56-R.Nunez-Roches; 54-L.David)."/>
    <s v="run"/>
    <n v="1"/>
    <n v="0"/>
    <n v="0"/>
    <n v="0"/>
    <s v="E.Elliott"/>
    <s v="NA"/>
    <n v="0"/>
    <n v="1"/>
    <n v="0"/>
    <n v="0.5"/>
    <n v="0"/>
    <n v="0"/>
    <n v="0.5"/>
    <x v="101"/>
  </r>
  <r>
    <x v="1"/>
    <s v="DAL"/>
    <s v="TB"/>
    <n v="48"/>
    <n v="52"/>
    <s v="(13:24) 21-E.Elliott up the middle to TB 48 for no gain (26-A.Adams)."/>
    <s v="run"/>
    <n v="1"/>
    <n v="0"/>
    <n v="0"/>
    <n v="0"/>
    <s v="E.Elliott"/>
    <s v="NA"/>
    <n v="0"/>
    <n v="1"/>
    <n v="0"/>
    <n v="0.5"/>
    <n v="0"/>
    <n v="0"/>
    <n v="0.5"/>
    <x v="101"/>
  </r>
  <r>
    <x v="1"/>
    <s v="DAL"/>
    <s v="TB"/>
    <n v="8"/>
    <n v="92"/>
    <s v="(11:09) (No Huddle, Shotgun) 4-D.Prescott up the middle to TB 5 for 3 yards (54-L.David)."/>
    <s v="run"/>
    <n v="1"/>
    <n v="0"/>
    <n v="0"/>
    <n v="0"/>
    <s v="D.Prescott"/>
    <s v="NA"/>
    <n v="0"/>
    <n v="1"/>
    <n v="0"/>
    <n v="1.1000000000000001"/>
    <n v="0"/>
    <n v="0"/>
    <n v="1.1000000000000001"/>
    <x v="317"/>
  </r>
  <r>
    <x v="1"/>
    <s v="DAL"/>
    <s v="TB"/>
    <n v="2"/>
    <n v="98"/>
    <s v="(10:00) (Shotgun) 21-E.Elliott left end to TB 3 for -1 yards (26-A.Adams)."/>
    <s v="run"/>
    <n v="1"/>
    <n v="0"/>
    <n v="0"/>
    <n v="0"/>
    <s v="E.Elliott"/>
    <s v="NA"/>
    <n v="0"/>
    <n v="1"/>
    <n v="0"/>
    <n v="2.5"/>
    <n v="0"/>
    <n v="0"/>
    <n v="2.5"/>
    <x v="101"/>
  </r>
  <r>
    <x v="1"/>
    <s v="DAL"/>
    <s v="TB"/>
    <n v="75"/>
    <n v="25"/>
    <s v="(6:23) 21-E.Elliott left end pushed ob at DAL 38 for 13 yards (31-A.Winfield)."/>
    <s v="run"/>
    <n v="1"/>
    <n v="0"/>
    <n v="0"/>
    <n v="0"/>
    <s v="E.Elliott"/>
    <s v="NA"/>
    <n v="0"/>
    <n v="1"/>
    <n v="0"/>
    <n v="0.5"/>
    <n v="0"/>
    <n v="0"/>
    <n v="0.5"/>
    <x v="101"/>
  </r>
  <r>
    <x v="1"/>
    <s v="DAL"/>
    <s v="TB"/>
    <n v="55"/>
    <n v="45"/>
    <s v="(5:23) 20-T.Pollard left guard to DAL 48 for 3 yards (54-L.David)."/>
    <s v="run"/>
    <n v="1"/>
    <n v="0"/>
    <n v="0"/>
    <n v="0"/>
    <s v="T.Pollard"/>
    <s v="NA"/>
    <n v="0"/>
    <n v="1"/>
    <n v="0"/>
    <n v="0.5"/>
    <n v="0"/>
    <n v="0"/>
    <n v="0.5"/>
    <x v="17"/>
  </r>
  <r>
    <x v="1"/>
    <s v="DAL"/>
    <s v="TB"/>
    <n v="42"/>
    <n v="58"/>
    <s v="(4:12) 21-E.Elliott left guard to TB 42 for no gain (45-D.White)."/>
    <s v="run"/>
    <n v="1"/>
    <n v="0"/>
    <n v="0"/>
    <n v="0"/>
    <s v="E.Elliott"/>
    <s v="NA"/>
    <n v="0"/>
    <n v="1"/>
    <n v="0"/>
    <n v="0.5"/>
    <n v="0"/>
    <n v="0"/>
    <n v="0.5"/>
    <x v="101"/>
  </r>
  <r>
    <x v="1"/>
    <s v="DAL"/>
    <s v="TB"/>
    <n v="25"/>
    <n v="75"/>
    <s v="(1:23) 21-E.Elliott left end to TB 21 for 4 yards (35-J.Dean; 31-A.Winfield)."/>
    <s v="run"/>
    <n v="1"/>
    <n v="0"/>
    <n v="0"/>
    <n v="0"/>
    <s v="E.Elliott"/>
    <s v="NA"/>
    <n v="0"/>
    <n v="1"/>
    <n v="0"/>
    <n v="0.5"/>
    <n v="0"/>
    <n v="0"/>
    <n v="0.5"/>
    <x v="101"/>
  </r>
  <r>
    <x v="1"/>
    <s v="TB"/>
    <s v="DAL"/>
    <n v="60"/>
    <n v="40"/>
    <s v="(15:00) 7-L.Fournette up the middle to TB 47 for 7 yards (27-J.Kearse; 9-J.Smith)."/>
    <s v="run"/>
    <n v="1"/>
    <n v="0"/>
    <n v="0"/>
    <n v="0"/>
    <s v="L.Fournette"/>
    <s v="NA"/>
    <n v="0"/>
    <n v="1"/>
    <n v="0"/>
    <n v="0.5"/>
    <n v="0"/>
    <n v="0"/>
    <n v="0.5"/>
    <x v="140"/>
  </r>
  <r>
    <x v="1"/>
    <s v="TB"/>
    <s v="DAL"/>
    <n v="47"/>
    <n v="53"/>
    <s v="(12:56) 7-L.Fournette left guard to DAL 47 for no gain (11-M.Parsons; 27-J.Kearse)."/>
    <s v="run"/>
    <n v="1"/>
    <n v="0"/>
    <n v="0"/>
    <n v="0"/>
    <s v="L.Fournette"/>
    <s v="NA"/>
    <n v="0"/>
    <n v="1"/>
    <n v="0"/>
    <n v="0.5"/>
    <n v="0"/>
    <n v="0"/>
    <n v="0.5"/>
    <x v="140"/>
  </r>
  <r>
    <x v="1"/>
    <s v="TB"/>
    <s v="DAL"/>
    <n v="47"/>
    <n v="53"/>
    <s v="(9:37) 81-A.Brown right end to DAL 41 for 6 yards (42-K.Neal)."/>
    <s v="run"/>
    <n v="1"/>
    <n v="0"/>
    <n v="0"/>
    <n v="0"/>
    <s v="A.Brown"/>
    <s v="NA"/>
    <n v="0"/>
    <n v="1"/>
    <n v="0"/>
    <n v="0.5"/>
    <n v="0"/>
    <n v="0"/>
    <n v="0.5"/>
    <x v="165"/>
  </r>
  <r>
    <x v="1"/>
    <s v="TB"/>
    <s v="DAL"/>
    <n v="20"/>
    <n v="80"/>
    <s v="(6:25) 7-L.Fournette left guard to DAL 14 for 6 yards (90-D.Lawrence; 27-J.Kearse)."/>
    <s v="run"/>
    <n v="1"/>
    <n v="0"/>
    <n v="0"/>
    <n v="0"/>
    <s v="L.Fournette"/>
    <s v="NA"/>
    <n v="0"/>
    <n v="1"/>
    <n v="0"/>
    <n v="0.5"/>
    <n v="0"/>
    <n v="0"/>
    <n v="0.5"/>
    <x v="140"/>
  </r>
  <r>
    <x v="1"/>
    <s v="TB"/>
    <s v="DAL"/>
    <n v="14"/>
    <n v="86"/>
    <s v="(5:47) 7-L.Fournette up the middle to DAL 13 for 1 yard (11-M.Parsons; 42-K.Neal)."/>
    <s v="run"/>
    <n v="1"/>
    <n v="0"/>
    <n v="0"/>
    <n v="0"/>
    <s v="L.Fournette"/>
    <s v="NA"/>
    <n v="0"/>
    <n v="1"/>
    <n v="0"/>
    <n v="0.6"/>
    <n v="0"/>
    <n v="0"/>
    <n v="0.6"/>
    <x v="140"/>
  </r>
  <r>
    <x v="1"/>
    <s v="DAL"/>
    <s v="TB"/>
    <n v="90"/>
    <n v="10"/>
    <s v="(4:52) (Shotgun) 21-E.Elliott left end to DAL 11 for 1 yard (90-J.Pierre-Paul; 54-L.David)."/>
    <s v="run"/>
    <n v="1"/>
    <n v="0"/>
    <n v="0"/>
    <n v="0"/>
    <s v="E.Elliott"/>
    <s v="NA"/>
    <n v="0"/>
    <n v="1"/>
    <n v="0"/>
    <n v="0.5"/>
    <n v="0"/>
    <n v="0"/>
    <n v="0.5"/>
    <x v="101"/>
  </r>
  <r>
    <x v="1"/>
    <s v="DAL"/>
    <s v="TB"/>
    <n v="34"/>
    <n v="66"/>
    <s v="(1:48) 21-E.Elliott right tackle to TB 30 for 4 yards (96-S.McLendon)."/>
    <s v="run"/>
    <n v="1"/>
    <n v="0"/>
    <n v="0"/>
    <n v="0"/>
    <s v="E.Elliott"/>
    <s v="NA"/>
    <n v="0"/>
    <n v="1"/>
    <n v="0"/>
    <n v="0.5"/>
    <n v="0"/>
    <n v="0"/>
    <n v="0.5"/>
    <x v="101"/>
  </r>
  <r>
    <x v="1"/>
    <s v="DAL"/>
    <s v="TB"/>
    <n v="75"/>
    <n v="25"/>
    <s v="(:02) (Shotgun) Direct snap to 20-T.Pollard.  20-T.Pollard right end to DAL 36 for 11 yards (58-S.Barrett)."/>
    <s v="run"/>
    <n v="1"/>
    <n v="0"/>
    <n v="0"/>
    <n v="0"/>
    <s v="T.Pollard"/>
    <s v="NA"/>
    <n v="0"/>
    <n v="1"/>
    <n v="0"/>
    <n v="0.5"/>
    <n v="0"/>
    <n v="0"/>
    <n v="0.5"/>
    <x v="17"/>
  </r>
  <r>
    <x v="1"/>
    <s v="NYG"/>
    <s v="DEN"/>
    <n v="77"/>
    <n v="23"/>
    <s v="(14:54) (Shotgun) 26-S.Barkley left guard to NYG 28 for 5 yards (22-K.Jackson; 96-S.Harris)."/>
    <s v="run"/>
    <n v="1"/>
    <n v="0"/>
    <n v="0"/>
    <n v="0"/>
    <s v="S.Barkley"/>
    <s v="NA"/>
    <n v="0"/>
    <n v="1"/>
    <n v="0"/>
    <n v="0.5"/>
    <n v="0"/>
    <n v="0"/>
    <n v="0.5"/>
    <x v="179"/>
  </r>
  <r>
    <x v="1"/>
    <s v="NYG"/>
    <s v="DEN"/>
    <n v="36"/>
    <n v="64"/>
    <s v="(13:12) (No Huddle, Shotgun) 28-D.Booker up the middle to DEN 38 for -2 yards (96-S.Harris)."/>
    <s v="run"/>
    <n v="1"/>
    <n v="0"/>
    <n v="0"/>
    <n v="0"/>
    <s v="D.Booker"/>
    <s v="NA"/>
    <n v="0"/>
    <n v="1"/>
    <n v="0"/>
    <n v="0.5"/>
    <n v="0"/>
    <n v="0"/>
    <n v="0.5"/>
    <x v="213"/>
  </r>
  <r>
    <x v="1"/>
    <s v="DEN"/>
    <s v="NYG"/>
    <n v="80"/>
    <n v="20"/>
    <s v="(12:21) 25-M.Gordon left guard to DEN 19 for -1 yards (54-B.Martinez)."/>
    <s v="run"/>
    <n v="1"/>
    <n v="0"/>
    <n v="0"/>
    <n v="0"/>
    <s v="M.Gordon"/>
    <s v="NA"/>
    <n v="0"/>
    <n v="1"/>
    <n v="0"/>
    <n v="0.5"/>
    <n v="0"/>
    <n v="0"/>
    <n v="0.5"/>
    <x v="37"/>
  </r>
  <r>
    <x v="1"/>
    <s v="DEN"/>
    <s v="NYG"/>
    <n v="66"/>
    <n v="34"/>
    <s v="(10:51) (Shotgun) 25-M.Gordon right end to DEN 36 for 2 yards (59-L.Carter; 54-B.Martinez)."/>
    <s v="run"/>
    <n v="1"/>
    <n v="0"/>
    <n v="0"/>
    <n v="0"/>
    <s v="M.Gordon"/>
    <s v="NA"/>
    <n v="0"/>
    <n v="1"/>
    <n v="0"/>
    <n v="0.5"/>
    <n v="0"/>
    <n v="0"/>
    <n v="0.5"/>
    <x v="37"/>
  </r>
  <r>
    <x v="1"/>
    <s v="DEN"/>
    <s v="NYG"/>
    <n v="64"/>
    <n v="36"/>
    <s v="(10:11) (Shotgun) 33-J.Williams right end to DEN 41 for 5 yards (54-B.Martinez)."/>
    <s v="run"/>
    <n v="1"/>
    <n v="0"/>
    <n v="0"/>
    <n v="0"/>
    <s v="J.Williams"/>
    <s v="NA"/>
    <n v="0"/>
    <n v="1"/>
    <n v="0"/>
    <n v="0.5"/>
    <n v="0"/>
    <n v="0"/>
    <n v="0.5"/>
    <x v="102"/>
  </r>
  <r>
    <x v="1"/>
    <s v="NYG"/>
    <s v="DEN"/>
    <n v="78"/>
    <n v="22"/>
    <s v="(9:12) (Shotgun) 26-S.Barkley right end to NYG 26 for 4 yards (31-J.Simmons)."/>
    <s v="run"/>
    <n v="1"/>
    <n v="0"/>
    <n v="0"/>
    <n v="0"/>
    <s v="S.Barkley"/>
    <s v="NA"/>
    <n v="0"/>
    <n v="1"/>
    <n v="0"/>
    <n v="0.5"/>
    <n v="0"/>
    <n v="0"/>
    <n v="0.5"/>
    <x v="179"/>
  </r>
  <r>
    <x v="1"/>
    <s v="DEN"/>
    <s v="NYG"/>
    <n v="47"/>
    <n v="53"/>
    <s v="(5:36) (Shotgun) 25-M.Gordon right guard to NYG 45 for 2 yards (59-L.Carter; 23-L.Ryan). PENALTY on DEN-14-C.Sutton, Illegal Block Above the Waist, 10 yards, enforced at NYG 45."/>
    <s v="run"/>
    <n v="1"/>
    <n v="0"/>
    <n v="0"/>
    <n v="0"/>
    <s v="M.Gordon"/>
    <s v="NA"/>
    <n v="0"/>
    <n v="1"/>
    <n v="0"/>
    <n v="0.5"/>
    <n v="0"/>
    <n v="0"/>
    <n v="0.5"/>
    <x v="37"/>
  </r>
  <r>
    <x v="1"/>
    <s v="DEN"/>
    <s v="NYG"/>
    <n v="55"/>
    <n v="45"/>
    <s v="(5:10) (Shotgun) 33-J.Williams right guard to NYG 46 for 9 yards (59-L.Carter)."/>
    <s v="run"/>
    <n v="1"/>
    <n v="0"/>
    <n v="0"/>
    <n v="0"/>
    <s v="J.Williams"/>
    <s v="NA"/>
    <n v="0"/>
    <n v="1"/>
    <n v="0"/>
    <n v="0.5"/>
    <n v="0"/>
    <n v="0"/>
    <n v="0.5"/>
    <x v="102"/>
  </r>
  <r>
    <x v="1"/>
    <s v="DEN"/>
    <s v="NYG"/>
    <n v="40"/>
    <n v="60"/>
    <s v="(3:47) 33-J.Williams right end to NYG 38 for 2 yards (30-D.Holmes; 98-A.Johnson)."/>
    <s v="run"/>
    <n v="1"/>
    <n v="0"/>
    <n v="0"/>
    <n v="0"/>
    <s v="J.Williams"/>
    <s v="NA"/>
    <n v="0"/>
    <n v="1"/>
    <n v="0"/>
    <n v="0.5"/>
    <n v="0"/>
    <n v="0"/>
    <n v="0.5"/>
    <x v="102"/>
  </r>
  <r>
    <x v="1"/>
    <s v="DEN"/>
    <s v="NYG"/>
    <n v="22"/>
    <n v="78"/>
    <s v="(1:30) 25-M.Gordon right tackle to NYG 20 for 2 yards (98-A.Johnson; 55-R.Ragland)."/>
    <s v="run"/>
    <n v="1"/>
    <n v="0"/>
    <n v="0"/>
    <n v="0"/>
    <s v="M.Gordon"/>
    <s v="NA"/>
    <n v="0"/>
    <n v="1"/>
    <n v="0"/>
    <n v="0.5"/>
    <n v="0"/>
    <n v="0"/>
    <n v="0.5"/>
    <x v="37"/>
  </r>
  <r>
    <x v="1"/>
    <s v="DEN"/>
    <s v="NYG"/>
    <n v="11"/>
    <n v="89"/>
    <s v="(14:55) 33-J.Williams right guard to NYG 13 for -2 yards (99-L.Williams, 51-A.Ojulari)."/>
    <s v="run"/>
    <n v="1"/>
    <n v="0"/>
    <n v="0"/>
    <n v="0"/>
    <s v="J.Williams"/>
    <s v="NA"/>
    <n v="0"/>
    <n v="1"/>
    <n v="0"/>
    <n v="0.7"/>
    <n v="0"/>
    <n v="0"/>
    <n v="0.7"/>
    <x v="102"/>
  </r>
  <r>
    <x v="1"/>
    <s v="NYG"/>
    <s v="DEN"/>
    <n v="58"/>
    <n v="42"/>
    <s v="(12:41) 26-S.Barkley left tackle to NYG 44 for 2 yards (96-S.Harris; 99-S.Stephen)."/>
    <s v="run"/>
    <n v="1"/>
    <n v="0"/>
    <n v="0"/>
    <n v="0"/>
    <s v="S.Barkley"/>
    <s v="NA"/>
    <n v="0"/>
    <n v="1"/>
    <n v="0"/>
    <n v="0.5"/>
    <n v="0"/>
    <n v="0"/>
    <n v="0.5"/>
    <x v="179"/>
  </r>
  <r>
    <x v="1"/>
    <s v="NYG"/>
    <s v="DEN"/>
    <n v="44"/>
    <n v="56"/>
    <s v="(10:34) 26-S.Barkley right tackle to DEN 45 for -1 yards (93-D.Jones)."/>
    <s v="run"/>
    <n v="1"/>
    <n v="0"/>
    <n v="0"/>
    <n v="0"/>
    <s v="S.Barkley"/>
    <s v="NA"/>
    <n v="0"/>
    <n v="1"/>
    <n v="0"/>
    <n v="0.5"/>
    <n v="0"/>
    <n v="0"/>
    <n v="0.5"/>
    <x v="179"/>
  </r>
  <r>
    <x v="1"/>
    <s v="DEN"/>
    <s v="NYG"/>
    <n v="70"/>
    <n v="30"/>
    <s v="(8:14) (Shotgun) 25-M.Gordon left end to DEN 37 for 7 yards (23-L.Ryan)."/>
    <s v="run"/>
    <n v="1"/>
    <n v="0"/>
    <n v="0"/>
    <n v="0"/>
    <s v="M.Gordon"/>
    <s v="NA"/>
    <n v="0"/>
    <n v="1"/>
    <n v="0"/>
    <n v="0.5"/>
    <n v="0"/>
    <n v="0"/>
    <n v="0.5"/>
    <x v="37"/>
  </r>
  <r>
    <x v="1"/>
    <s v="NYG"/>
    <s v="DEN"/>
    <n v="96"/>
    <n v="4"/>
    <s v="(4:05) 28-D.Booker up the middle to NYG 5 for 1 yard (93-D.Jones)."/>
    <s v="run"/>
    <n v="1"/>
    <n v="0"/>
    <n v="0"/>
    <n v="0"/>
    <s v="D.Booker"/>
    <s v="NA"/>
    <n v="0"/>
    <n v="1"/>
    <n v="0"/>
    <n v="0.5"/>
    <n v="0"/>
    <n v="0"/>
    <n v="0.5"/>
    <x v="213"/>
  </r>
  <r>
    <x v="1"/>
    <s v="DEN"/>
    <s v="NYG"/>
    <n v="55"/>
    <n v="45"/>
    <s v="(2:00) (Shotgun) 33-J.Williams right tackle to DEN 45 for no gain (48-T.Crowder; 99-L.Williams)."/>
    <s v="run"/>
    <n v="1"/>
    <n v="0"/>
    <n v="0"/>
    <n v="0"/>
    <s v="J.Williams"/>
    <s v="NA"/>
    <n v="0"/>
    <n v="1"/>
    <n v="0"/>
    <n v="0.5"/>
    <n v="0"/>
    <n v="0"/>
    <n v="0.5"/>
    <x v="102"/>
  </r>
  <r>
    <x v="1"/>
    <s v="DEN"/>
    <s v="NYG"/>
    <n v="75"/>
    <n v="25"/>
    <s v="(15:00) 25-M.Gordon left end pushed ob at DEN 30 for 5 yards (24-J.Bradberry)."/>
    <s v="run"/>
    <n v="1"/>
    <n v="0"/>
    <n v="0"/>
    <n v="0"/>
    <s v="M.Gordon"/>
    <s v="NA"/>
    <n v="0"/>
    <n v="1"/>
    <n v="0"/>
    <n v="0.5"/>
    <n v="0"/>
    <n v="0"/>
    <n v="0.5"/>
    <x v="37"/>
  </r>
  <r>
    <x v="1"/>
    <s v="DEN"/>
    <s v="NYG"/>
    <n v="60"/>
    <n v="40"/>
    <s v="(13:30) 33-J.Williams right tackle to DEN 44 for 4 yards (75-D.Shelton)."/>
    <s v="run"/>
    <n v="1"/>
    <n v="0"/>
    <n v="0"/>
    <n v="0"/>
    <s v="J.Williams"/>
    <s v="NA"/>
    <n v="0"/>
    <n v="1"/>
    <n v="0"/>
    <n v="0.5"/>
    <n v="0"/>
    <n v="0"/>
    <n v="0.5"/>
    <x v="102"/>
  </r>
  <r>
    <x v="1"/>
    <s v="DEN"/>
    <s v="NYG"/>
    <n v="50"/>
    <n v="50"/>
    <s v="(11:50) (Shotgun) 25-M.Gordon right end to NYG 44 for 6 yards (98-A.Johnson)."/>
    <s v="run"/>
    <n v="1"/>
    <n v="0"/>
    <n v="0"/>
    <n v="0"/>
    <s v="M.Gordon"/>
    <s v="NA"/>
    <n v="0"/>
    <n v="1"/>
    <n v="0"/>
    <n v="0.5"/>
    <n v="0"/>
    <n v="0"/>
    <n v="0.5"/>
    <x v="37"/>
  </r>
  <r>
    <x v="1"/>
    <s v="DEN"/>
    <s v="NYG"/>
    <n v="36"/>
    <n v="64"/>
    <s v="(10:23) 25-M.Gordon left tackle to NYG 30 for 6 yards (48-T.Crowder)."/>
    <s v="run"/>
    <n v="1"/>
    <n v="0"/>
    <n v="0"/>
    <n v="0"/>
    <s v="M.Gordon"/>
    <s v="NA"/>
    <n v="0"/>
    <n v="1"/>
    <n v="0"/>
    <n v="0.5"/>
    <n v="0"/>
    <n v="0"/>
    <n v="0.5"/>
    <x v="37"/>
  </r>
  <r>
    <x v="1"/>
    <s v="DEN"/>
    <s v="NYG"/>
    <n v="13"/>
    <n v="87"/>
    <s v="(8:32) 33-J.Williams up the middle to NYG 11 for 2 yards (98-A.Johnson; 55-R.Ragland)."/>
    <s v="run"/>
    <n v="1"/>
    <n v="0"/>
    <n v="0"/>
    <n v="0"/>
    <s v="J.Williams"/>
    <s v="NA"/>
    <n v="0"/>
    <n v="1"/>
    <n v="0"/>
    <n v="0.6"/>
    <n v="0"/>
    <n v="0"/>
    <n v="0.6"/>
    <x v="102"/>
  </r>
  <r>
    <x v="1"/>
    <s v="NYG"/>
    <s v="DEN"/>
    <n v="75"/>
    <n v="25"/>
    <s v="(6:48) (Shotgun) 26-S.Barkley left guard to NYG 30 for 5 yards (96-S.Harris)."/>
    <s v="run"/>
    <n v="1"/>
    <n v="0"/>
    <n v="0"/>
    <n v="0"/>
    <s v="S.Barkley"/>
    <s v="NA"/>
    <n v="0"/>
    <n v="1"/>
    <n v="0"/>
    <n v="0.5"/>
    <n v="0"/>
    <n v="0"/>
    <n v="0.5"/>
    <x v="179"/>
  </r>
  <r>
    <x v="1"/>
    <s v="NYG"/>
    <s v="DEN"/>
    <n v="55"/>
    <n v="45"/>
    <s v="(5:19) 26-S.Barkley up the middle to NYG 47 for 2 yards (45-A.Johnson)."/>
    <s v="run"/>
    <n v="1"/>
    <n v="0"/>
    <n v="0"/>
    <n v="0"/>
    <s v="S.Barkley"/>
    <s v="NA"/>
    <n v="0"/>
    <n v="1"/>
    <n v="0"/>
    <n v="0.5"/>
    <n v="0"/>
    <n v="0"/>
    <n v="0.5"/>
    <x v="179"/>
  </r>
  <r>
    <x v="1"/>
    <s v="NYG"/>
    <s v="DEN"/>
    <n v="25"/>
    <n v="75"/>
    <s v="(3:45) (Shotgun) 26-S.Barkley right tackle to DEN 22 for 3 yards (48-A.Mintze; 99-S.Stephen)."/>
    <s v="run"/>
    <n v="1"/>
    <n v="0"/>
    <n v="0"/>
    <n v="0"/>
    <s v="S.Barkley"/>
    <s v="NA"/>
    <n v="0"/>
    <n v="1"/>
    <n v="0"/>
    <n v="0.5"/>
    <n v="0"/>
    <n v="0"/>
    <n v="0.5"/>
    <x v="179"/>
  </r>
  <r>
    <x v="1"/>
    <s v="DEN"/>
    <s v="NYG"/>
    <n v="87"/>
    <n v="13"/>
    <s v="(2:47) (Shotgun) 25-M.Gordon left end to DEN 15 for 2 yards (75-D.Shelton; 99-L.Williams)."/>
    <s v="run"/>
    <n v="1"/>
    <n v="0"/>
    <n v="0"/>
    <n v="0"/>
    <s v="M.Gordon"/>
    <s v="NA"/>
    <n v="0"/>
    <n v="1"/>
    <n v="0"/>
    <n v="0.5"/>
    <n v="0"/>
    <n v="0"/>
    <n v="0.5"/>
    <x v="37"/>
  </r>
  <r>
    <x v="1"/>
    <s v="DEN"/>
    <s v="NYG"/>
    <n v="63"/>
    <n v="37"/>
    <s v="(1:26) 33-J.Williams left end pushed ob at DEN 49 for 12 yards (29-X.McKinney)."/>
    <s v="run"/>
    <n v="1"/>
    <n v="0"/>
    <n v="0"/>
    <n v="0"/>
    <s v="J.Williams"/>
    <s v="NA"/>
    <n v="0"/>
    <n v="1"/>
    <n v="0"/>
    <n v="0.5"/>
    <n v="0"/>
    <n v="0"/>
    <n v="0.5"/>
    <x v="102"/>
  </r>
  <r>
    <x v="1"/>
    <s v="DEN"/>
    <s v="NYG"/>
    <n v="51"/>
    <n v="49"/>
    <s v="(:49) 33-J.Williams right tackle to NYG 48 for 3 yards (54-B.Martinez; 22-A.Jackson)."/>
    <s v="run"/>
    <n v="1"/>
    <n v="0"/>
    <n v="0"/>
    <n v="0"/>
    <s v="J.Williams"/>
    <s v="NA"/>
    <n v="0"/>
    <n v="1"/>
    <n v="0"/>
    <n v="0.5"/>
    <n v="0"/>
    <n v="0"/>
    <n v="0.5"/>
    <x v="102"/>
  </r>
  <r>
    <x v="1"/>
    <s v="DEN"/>
    <s v="NYG"/>
    <n v="25"/>
    <n v="75"/>
    <s v="(15:00) 25-M.Gordon right guard to NYG 25 for no gain (54-B.Martinez)."/>
    <s v="run"/>
    <n v="1"/>
    <n v="0"/>
    <n v="0"/>
    <n v="0"/>
    <s v="M.Gordon"/>
    <s v="NA"/>
    <n v="0"/>
    <n v="1"/>
    <n v="0"/>
    <n v="0.5"/>
    <n v="0"/>
    <n v="0"/>
    <n v="0.5"/>
    <x v="37"/>
  </r>
  <r>
    <x v="1"/>
    <s v="NYG"/>
    <s v="DEN"/>
    <n v="75"/>
    <n v="25"/>
    <s v="(12:44) (Shotgun) 26-S.Barkley left guard to NYG 28 for 3 yards (22-K.Jackson; 96-S.Harris)."/>
    <s v="run"/>
    <n v="1"/>
    <n v="0"/>
    <n v="0"/>
    <n v="0"/>
    <s v="S.Barkley"/>
    <s v="NA"/>
    <n v="0"/>
    <n v="1"/>
    <n v="0"/>
    <n v="0.5"/>
    <n v="0"/>
    <n v="0"/>
    <n v="0.5"/>
    <x v="179"/>
  </r>
  <r>
    <x v="1"/>
    <s v="NYG"/>
    <s v="DEN"/>
    <n v="52"/>
    <n v="48"/>
    <s v="(11:25) 28-D.Booker left tackle to 50 for 2 yards (45-A.Johnson)."/>
    <s v="run"/>
    <n v="1"/>
    <n v="0"/>
    <n v="0"/>
    <n v="0"/>
    <s v="D.Booker"/>
    <s v="NA"/>
    <n v="0"/>
    <n v="1"/>
    <n v="0"/>
    <n v="0.5"/>
    <n v="0"/>
    <n v="0"/>
    <n v="0.5"/>
    <x v="213"/>
  </r>
  <r>
    <x v="1"/>
    <s v="NYG"/>
    <s v="DEN"/>
    <n v="38"/>
    <n v="62"/>
    <s v="(9:27) (Shotgun) 26-S.Barkley left tackle to DEN 36 for 2 yards (90-D.Williams)."/>
    <s v="run"/>
    <n v="1"/>
    <n v="0"/>
    <n v="0"/>
    <n v="0"/>
    <s v="S.Barkley"/>
    <s v="NA"/>
    <n v="0"/>
    <n v="1"/>
    <n v="0"/>
    <n v="0.5"/>
    <n v="0"/>
    <n v="0"/>
    <n v="0.5"/>
    <x v="179"/>
  </r>
  <r>
    <x v="1"/>
    <s v="NYG"/>
    <s v="DEN"/>
    <n v="19"/>
    <n v="81"/>
    <s v="(8:01) (Shotgun) 28-D.Booker left guard to DEN 13 for 6 yards (90-D.Williams)."/>
    <s v="run"/>
    <n v="1"/>
    <n v="0"/>
    <n v="0"/>
    <n v="0"/>
    <s v="D.Booker"/>
    <s v="NA"/>
    <n v="0"/>
    <n v="1"/>
    <n v="0"/>
    <n v="0.5"/>
    <n v="0"/>
    <n v="0"/>
    <n v="0.5"/>
    <x v="213"/>
  </r>
  <r>
    <x v="1"/>
    <s v="NYG"/>
    <s v="DEN"/>
    <n v="7"/>
    <n v="93"/>
    <s v="(7:08) (No Huddle) 26-S.Barkley right end ran ob at DEN 6 for 1 yard (47-J.Jewell)."/>
    <s v="run"/>
    <n v="1"/>
    <n v="0"/>
    <n v="0"/>
    <n v="0"/>
    <s v="S.Barkley"/>
    <s v="NA"/>
    <n v="0"/>
    <n v="1"/>
    <n v="0"/>
    <n v="1.2"/>
    <n v="0"/>
    <n v="0"/>
    <n v="1.2"/>
    <x v="179"/>
  </r>
  <r>
    <x v="1"/>
    <s v="DEN"/>
    <s v="NYG"/>
    <n v="94"/>
    <n v="6"/>
    <s v="(6:25) 33-J.Williams right guard to DEN 8 for 2 yards (20-J.Love)."/>
    <s v="run"/>
    <n v="1"/>
    <n v="0"/>
    <n v="0"/>
    <n v="0"/>
    <s v="J.Williams"/>
    <s v="NA"/>
    <n v="0"/>
    <n v="1"/>
    <n v="0"/>
    <n v="0.5"/>
    <n v="0"/>
    <n v="0"/>
    <n v="0.5"/>
    <x v="102"/>
  </r>
  <r>
    <x v="1"/>
    <s v="DEN"/>
    <s v="NYG"/>
    <n v="92"/>
    <n v="8"/>
    <s v="(5:39) 33-J.Williams up the middle to DEN 12 for 4 yards (55-R.Ragland, 24-J.Bradberry)."/>
    <s v="run"/>
    <n v="1"/>
    <n v="0"/>
    <n v="0"/>
    <n v="0"/>
    <s v="J.Williams"/>
    <s v="NA"/>
    <n v="0"/>
    <n v="1"/>
    <n v="0"/>
    <n v="0.5"/>
    <n v="0"/>
    <n v="0"/>
    <n v="0.5"/>
    <x v="102"/>
  </r>
  <r>
    <x v="1"/>
    <s v="DEN"/>
    <s v="NYG"/>
    <n v="70"/>
    <n v="30"/>
    <s v="(4:48) 25-M.Gordon up the middle for 70 yards, TOUCHDOWN."/>
    <s v="run"/>
    <n v="1"/>
    <n v="0"/>
    <n v="0"/>
    <n v="0"/>
    <s v="M.Gordon"/>
    <s v="NA"/>
    <n v="0"/>
    <n v="1"/>
    <n v="0"/>
    <n v="0.5"/>
    <n v="0"/>
    <n v="0"/>
    <n v="0.5"/>
    <x v="37"/>
  </r>
  <r>
    <x v="1"/>
    <s v="DEN"/>
    <s v="NYG"/>
    <n v="79"/>
    <n v="21"/>
    <s v="(2:55) 33-J.Williams left tackle to DEN 24 for 3 yards (55-R.Ragland; 22-A.Jackson)."/>
    <s v="run"/>
    <n v="1"/>
    <n v="0"/>
    <n v="0"/>
    <n v="0"/>
    <s v="J.Williams"/>
    <s v="NA"/>
    <n v="0"/>
    <n v="1"/>
    <n v="0"/>
    <n v="0.5"/>
    <n v="0"/>
    <n v="0"/>
    <n v="0.5"/>
    <x v="102"/>
  </r>
  <r>
    <x v="1"/>
    <s v="DEN"/>
    <s v="NYG"/>
    <n v="76"/>
    <n v="24"/>
    <s v="(2:49) 33-J.Williams right end to DEN 23 for -1 yards (21-J.Peppers)."/>
    <s v="run"/>
    <n v="1"/>
    <n v="0"/>
    <n v="0"/>
    <n v="0"/>
    <s v="J.Williams"/>
    <s v="NA"/>
    <n v="0"/>
    <n v="1"/>
    <n v="0"/>
    <n v="0.5"/>
    <n v="0"/>
    <n v="0"/>
    <n v="0.5"/>
    <x v="102"/>
  </r>
  <r>
    <x v="1"/>
    <s v="DEN"/>
    <s v="NYG"/>
    <n v="77"/>
    <n v="23"/>
    <s v="(2:04) 33-J.Williams up the middle to DEN 25 for 2 yards (53-O.Ximines; 55-R.Ragland)."/>
    <s v="run"/>
    <n v="1"/>
    <n v="0"/>
    <n v="0"/>
    <n v="0"/>
    <s v="J.Williams"/>
    <s v="NA"/>
    <n v="0"/>
    <n v="1"/>
    <n v="0"/>
    <n v="0.5"/>
    <n v="0"/>
    <n v="0"/>
    <n v="0.5"/>
    <x v="102"/>
  </r>
  <r>
    <x v="1"/>
    <s v="NYG"/>
    <s v="DEN"/>
    <n v="4"/>
    <n v="96"/>
    <s v="(:01) (Shotgun) 8-D.Jones up the middle for 4 yards, TOUCHDOWN."/>
    <s v="run"/>
    <n v="1"/>
    <n v="0"/>
    <n v="0"/>
    <n v="0"/>
    <s v="D.Jones"/>
    <s v="NA"/>
    <n v="0"/>
    <n v="1"/>
    <n v="0"/>
    <n v="1.8"/>
    <n v="0"/>
    <n v="0"/>
    <n v="1.8"/>
    <x v="318"/>
  </r>
  <r>
    <x v="1"/>
    <s v="NO"/>
    <s v="GB"/>
    <n v="75"/>
    <n v="25"/>
    <s v="(15:00) 41-A.Kamara right end to NO 26 for 1 yard (59-D.Campbell)."/>
    <s v="run"/>
    <n v="1"/>
    <n v="0"/>
    <n v="0"/>
    <n v="0"/>
    <s v="A.Kamara"/>
    <s v="NA"/>
    <n v="0"/>
    <n v="1"/>
    <n v="0"/>
    <n v="0.5"/>
    <n v="0"/>
    <n v="0"/>
    <n v="0.5"/>
    <x v="61"/>
  </r>
  <r>
    <x v="1"/>
    <s v="NO"/>
    <s v="GB"/>
    <n v="49"/>
    <n v="51"/>
    <s v="(13:10) 41-A.Kamara left tackle to GB 44 for 5 yards (91-P.Smith)."/>
    <s v="run"/>
    <n v="1"/>
    <n v="0"/>
    <n v="0"/>
    <n v="0"/>
    <s v="A.Kamara"/>
    <s v="NA"/>
    <n v="0"/>
    <n v="1"/>
    <n v="0"/>
    <n v="0.5"/>
    <n v="0"/>
    <n v="0"/>
    <n v="0.5"/>
    <x v="61"/>
  </r>
  <r>
    <x v="1"/>
    <s v="NO"/>
    <s v="GB"/>
    <n v="29"/>
    <n v="71"/>
    <s v="(11:52) 41-A.Kamara left end to GB 26 for 3 yards (51-K.Barnes)."/>
    <s v="run"/>
    <n v="1"/>
    <n v="0"/>
    <n v="0"/>
    <n v="0"/>
    <s v="A.Kamara"/>
    <s v="NA"/>
    <n v="0"/>
    <n v="1"/>
    <n v="0"/>
    <n v="0.5"/>
    <n v="0"/>
    <n v="0"/>
    <n v="0.5"/>
    <x v="61"/>
  </r>
  <r>
    <x v="1"/>
    <s v="GB"/>
    <s v="NO"/>
    <n v="75"/>
    <n v="25"/>
    <s v="(11:00) 33-A.Jones up the middle to GB 24 for -1 yards (92-M.Davenport)."/>
    <s v="run"/>
    <n v="1"/>
    <n v="0"/>
    <n v="0"/>
    <n v="0"/>
    <s v="A.Jones"/>
    <s v="NA"/>
    <n v="0"/>
    <n v="1"/>
    <n v="0"/>
    <n v="0.5"/>
    <n v="0"/>
    <n v="0"/>
    <n v="0.5"/>
    <x v="103"/>
  </r>
  <r>
    <x v="1"/>
    <s v="GB"/>
    <s v="NO"/>
    <n v="63"/>
    <n v="37"/>
    <s v="(8:17) 33-A.Jones left tackle to GB 38 for 1 yard (95-A.Huggins)."/>
    <s v="run"/>
    <n v="1"/>
    <n v="0"/>
    <n v="0"/>
    <n v="0"/>
    <s v="A.Jones"/>
    <s v="NA"/>
    <n v="0"/>
    <n v="1"/>
    <n v="0"/>
    <n v="0.5"/>
    <n v="0"/>
    <n v="0"/>
    <n v="0.5"/>
    <x v="103"/>
  </r>
  <r>
    <x v="1"/>
    <s v="NO"/>
    <s v="GB"/>
    <n v="76"/>
    <n v="24"/>
    <s v="(7:09) 41-A.Kamara right end to NO 27 for 3 yards (91-P.Smith; 96-K.Keke)."/>
    <s v="run"/>
    <n v="1"/>
    <n v="0"/>
    <n v="0"/>
    <n v="0"/>
    <s v="A.Kamara"/>
    <s v="NA"/>
    <n v="0"/>
    <n v="1"/>
    <n v="0"/>
    <n v="0.5"/>
    <n v="0"/>
    <n v="0"/>
    <n v="0.5"/>
    <x v="61"/>
  </r>
  <r>
    <x v="1"/>
    <s v="NO"/>
    <s v="GB"/>
    <n v="73"/>
    <n v="27"/>
    <s v="(6:33) (Shotgun) 34-T.Jones up the middle to NO 33 for 6 yards (31-A.Amos)."/>
    <s v="run"/>
    <n v="1"/>
    <n v="0"/>
    <n v="0"/>
    <n v="0"/>
    <s v="T.Jones"/>
    <s v="NA"/>
    <n v="0"/>
    <n v="1"/>
    <n v="0"/>
    <n v="0.5"/>
    <n v="0"/>
    <n v="0"/>
    <n v="0.5"/>
    <x v="218"/>
  </r>
  <r>
    <x v="1"/>
    <s v="NO"/>
    <s v="GB"/>
    <n v="67"/>
    <n v="33"/>
    <s v="(5:57) 7-T.Hill up the middle to NO 35 for 2 yards (51-K.Barnes)."/>
    <s v="run"/>
    <n v="1"/>
    <n v="0"/>
    <n v="0"/>
    <n v="0"/>
    <s v="T.Hill"/>
    <s v="NA"/>
    <n v="0"/>
    <n v="1"/>
    <n v="0"/>
    <n v="0.5"/>
    <n v="0"/>
    <n v="0"/>
    <n v="0.5"/>
    <x v="319"/>
  </r>
  <r>
    <x v="1"/>
    <s v="NO"/>
    <s v="GB"/>
    <n v="62"/>
    <n v="38"/>
    <s v="(4:48) 41-A.Kamara right guard to NO 46 for 8 yards (23-J.Alexander; 31-A.Amos)."/>
    <s v="run"/>
    <n v="1"/>
    <n v="0"/>
    <n v="0"/>
    <n v="0"/>
    <s v="A.Kamara"/>
    <s v="NA"/>
    <n v="0"/>
    <n v="1"/>
    <n v="0"/>
    <n v="0.5"/>
    <n v="0"/>
    <n v="0"/>
    <n v="0.5"/>
    <x v="61"/>
  </r>
  <r>
    <x v="1"/>
    <s v="NO"/>
    <s v="GB"/>
    <n v="37"/>
    <n v="63"/>
    <s v="(3:27) 34-T.Jones left end to GB 35 for 2 yards (95-T.Lancaster; 97-K.Clark)."/>
    <s v="run"/>
    <n v="1"/>
    <n v="0"/>
    <n v="0"/>
    <n v="0"/>
    <s v="T.Jones"/>
    <s v="NA"/>
    <n v="0"/>
    <n v="1"/>
    <n v="0"/>
    <n v="0.5"/>
    <n v="0"/>
    <n v="0"/>
    <n v="0.5"/>
    <x v="218"/>
  </r>
  <r>
    <x v="1"/>
    <s v="NO"/>
    <s v="GB"/>
    <n v="25"/>
    <n v="75"/>
    <s v="(1:58) (Shotgun) 34-T.Jones up the middle to GB 20 for 5 yards (94-D.Lowry)."/>
    <s v="run"/>
    <n v="1"/>
    <n v="0"/>
    <n v="0"/>
    <n v="0"/>
    <s v="T.Jones"/>
    <s v="NA"/>
    <n v="0"/>
    <n v="1"/>
    <n v="0"/>
    <n v="0.5"/>
    <n v="0"/>
    <n v="0"/>
    <n v="0.5"/>
    <x v="218"/>
  </r>
  <r>
    <x v="1"/>
    <s v="NO"/>
    <s v="GB"/>
    <n v="20"/>
    <n v="80"/>
    <s v="(1:18) 41-A.Kamara up the middle to GB 17 for 3 yards (95-T.Lancaster)."/>
    <s v="run"/>
    <n v="1"/>
    <n v="0"/>
    <n v="0"/>
    <n v="0"/>
    <s v="A.Kamara"/>
    <s v="NA"/>
    <n v="0"/>
    <n v="1"/>
    <n v="0"/>
    <n v="0.5"/>
    <n v="0"/>
    <n v="0"/>
    <n v="0.5"/>
    <x v="61"/>
  </r>
  <r>
    <x v="1"/>
    <s v="NO"/>
    <s v="GB"/>
    <n v="15"/>
    <n v="85"/>
    <s v="(:03) 34-T.Jones right end to GB 6 for 9 yards (51-K.Barnes)."/>
    <s v="run"/>
    <n v="1"/>
    <n v="0"/>
    <n v="0"/>
    <n v="0"/>
    <s v="T.Jones"/>
    <s v="NA"/>
    <n v="0"/>
    <n v="1"/>
    <n v="0"/>
    <n v="0.5"/>
    <n v="0"/>
    <n v="0"/>
    <n v="0.5"/>
    <x v="218"/>
  </r>
  <r>
    <x v="1"/>
    <s v="GB"/>
    <s v="NO"/>
    <n v="75"/>
    <n v="25"/>
    <s v="(14:18) 28-A.Dillon up the middle to GB 31 for 6 yards (53-Z.Baun)."/>
    <s v="run"/>
    <n v="1"/>
    <n v="0"/>
    <n v="0"/>
    <n v="0"/>
    <s v="A.Dillon"/>
    <s v="NA"/>
    <n v="0"/>
    <n v="1"/>
    <n v="0"/>
    <n v="0.5"/>
    <n v="0"/>
    <n v="0"/>
    <n v="0.5"/>
    <x v="145"/>
  </r>
  <r>
    <x v="1"/>
    <s v="GB"/>
    <s v="NO"/>
    <n v="69"/>
    <n v="31"/>
    <s v="(13:36) (Shotgun) 28-A.Dillon right guard to GB 37 for 6 yards (92-M.Davenport; 56-D.Davis)."/>
    <s v="run"/>
    <n v="1"/>
    <n v="0"/>
    <n v="0"/>
    <n v="0"/>
    <s v="A.Dillon"/>
    <s v="NA"/>
    <n v="0"/>
    <n v="1"/>
    <n v="0"/>
    <n v="0.5"/>
    <n v="0"/>
    <n v="0"/>
    <n v="0.5"/>
    <x v="145"/>
  </r>
  <r>
    <x v="1"/>
    <s v="NO"/>
    <s v="GB"/>
    <n v="72"/>
    <n v="28"/>
    <s v="(10:28) 34-T.Jones left guard to NO 33 for 5 yards (59-D.Campbell)."/>
    <s v="run"/>
    <n v="1"/>
    <n v="0"/>
    <n v="0"/>
    <n v="0"/>
    <s v="T.Jones"/>
    <s v="NA"/>
    <n v="0"/>
    <n v="1"/>
    <n v="0"/>
    <n v="0.5"/>
    <n v="0"/>
    <n v="0"/>
    <n v="0.5"/>
    <x v="218"/>
  </r>
  <r>
    <x v="1"/>
    <s v="NO"/>
    <s v="GB"/>
    <n v="67"/>
    <n v="33"/>
    <s v="(9:56) 34-T.Jones right guard to NO 42 for 9 yards (31-A.Amos)."/>
    <s v="run"/>
    <n v="1"/>
    <n v="0"/>
    <n v="0"/>
    <n v="0"/>
    <s v="T.Jones"/>
    <s v="NA"/>
    <n v="0"/>
    <n v="1"/>
    <n v="0"/>
    <n v="0.5"/>
    <n v="0"/>
    <n v="0"/>
    <n v="0.5"/>
    <x v="218"/>
  </r>
  <r>
    <x v="1"/>
    <s v="NO"/>
    <s v="GB"/>
    <n v="58"/>
    <n v="42"/>
    <s v="(9:16) 34-T.Jones up the middle to NO 45 for 3 yards (94-D.Lowry)."/>
    <s v="run"/>
    <n v="1"/>
    <n v="0"/>
    <n v="0"/>
    <n v="0"/>
    <s v="T.Jones"/>
    <s v="NA"/>
    <n v="0"/>
    <n v="1"/>
    <n v="0"/>
    <n v="0.5"/>
    <n v="0"/>
    <n v="0"/>
    <n v="0.5"/>
    <x v="218"/>
  </r>
  <r>
    <x v="1"/>
    <s v="NO"/>
    <s v="GB"/>
    <n v="55"/>
    <n v="45"/>
    <s v="(8:32) 41-A.Kamara left end ran ob at GB 44 for 11 yards (51-K.Barnes)."/>
    <s v="run"/>
    <n v="1"/>
    <n v="0"/>
    <n v="0"/>
    <n v="0"/>
    <s v="A.Kamara"/>
    <s v="NA"/>
    <n v="0"/>
    <n v="1"/>
    <n v="0"/>
    <n v="0.5"/>
    <n v="0"/>
    <n v="0"/>
    <n v="0.5"/>
    <x v="61"/>
  </r>
  <r>
    <x v="1"/>
    <s v="NO"/>
    <s v="GB"/>
    <n v="44"/>
    <n v="56"/>
    <s v="(7:54) 41-A.Kamara right guard to GB 43 for 1 yard (55-Z.Smith)."/>
    <s v="run"/>
    <n v="1"/>
    <n v="0"/>
    <n v="0"/>
    <n v="0"/>
    <s v="A.Kamara"/>
    <s v="NA"/>
    <n v="0"/>
    <n v="1"/>
    <n v="0"/>
    <n v="0.5"/>
    <n v="0"/>
    <n v="0"/>
    <n v="0.5"/>
    <x v="61"/>
  </r>
  <r>
    <x v="1"/>
    <s v="NO"/>
    <s v="GB"/>
    <n v="48"/>
    <n v="52"/>
    <s v="(6:41) (Shotgun) 41-A.Kamara up the middle to GB 47 for 1 yard (97-K.Clark; 51-K.Barnes)."/>
    <s v="run"/>
    <n v="1"/>
    <n v="0"/>
    <n v="0"/>
    <n v="0"/>
    <s v="A.Kamara"/>
    <s v="NA"/>
    <n v="0"/>
    <n v="1"/>
    <n v="0"/>
    <n v="0.5"/>
    <n v="0"/>
    <n v="0"/>
    <n v="0.5"/>
    <x v="61"/>
  </r>
  <r>
    <x v="1"/>
    <s v="NO"/>
    <s v="GB"/>
    <n v="47"/>
    <n v="53"/>
    <s v="(5:56) (Shotgun) 41-A.Kamara right tackle to GB 41 for 6 yards (59-D.Campbell)."/>
    <s v="run"/>
    <n v="1"/>
    <n v="0"/>
    <n v="0"/>
    <n v="0"/>
    <s v="A.Kamara"/>
    <s v="NA"/>
    <n v="0"/>
    <n v="1"/>
    <n v="0"/>
    <n v="0.5"/>
    <n v="0"/>
    <n v="0"/>
    <n v="0.5"/>
    <x v="61"/>
  </r>
  <r>
    <x v="1"/>
    <s v="NO"/>
    <s v="GB"/>
    <n v="29"/>
    <n v="71"/>
    <s v="(4:22) 41-A.Kamara right tackle to GB 23 for 6 yards (31-A.Amos)."/>
    <s v="run"/>
    <n v="1"/>
    <n v="0"/>
    <n v="0"/>
    <n v="0"/>
    <s v="A.Kamara"/>
    <s v="NA"/>
    <n v="0"/>
    <n v="1"/>
    <n v="0"/>
    <n v="0.5"/>
    <n v="0"/>
    <n v="0"/>
    <n v="0.5"/>
    <x v="61"/>
  </r>
  <r>
    <x v="1"/>
    <s v="NO"/>
    <s v="GB"/>
    <n v="23"/>
    <n v="77"/>
    <s v="(3:49) 41-A.Kamara left tackle pushed ob at GB 9 for 14 yards (20-K.King)."/>
    <s v="run"/>
    <n v="1"/>
    <n v="0"/>
    <n v="0"/>
    <n v="0"/>
    <s v="A.Kamara"/>
    <s v="NA"/>
    <n v="0"/>
    <n v="1"/>
    <n v="0"/>
    <n v="0.5"/>
    <n v="0"/>
    <n v="0"/>
    <n v="0.5"/>
    <x v="61"/>
  </r>
  <r>
    <x v="1"/>
    <s v="NO"/>
    <s v="GB"/>
    <n v="4"/>
    <n v="96"/>
    <s v="(2:29) 41-A.Kamara up the middle to GB 2 for 2 yards (59-D.Campbell; 94-D.Lowry)."/>
    <s v="run"/>
    <n v="1"/>
    <n v="0"/>
    <n v="0"/>
    <n v="0"/>
    <s v="A.Kamara"/>
    <s v="NA"/>
    <n v="0"/>
    <n v="1"/>
    <n v="0"/>
    <n v="1.8"/>
    <n v="0"/>
    <n v="0"/>
    <n v="1.8"/>
    <x v="61"/>
  </r>
  <r>
    <x v="1"/>
    <s v="NO"/>
    <s v="GB"/>
    <n v="2"/>
    <n v="98"/>
    <s v="(2:00) (Shotgun) 7-T.Hill right guard to GB 3 for -1 yards (31-A.Amos; 96-K.Keke)."/>
    <s v="run"/>
    <n v="1"/>
    <n v="0"/>
    <n v="0"/>
    <n v="0"/>
    <s v="T.Hill"/>
    <s v="NA"/>
    <n v="0"/>
    <n v="1"/>
    <n v="0"/>
    <n v="2.5"/>
    <n v="0"/>
    <n v="0"/>
    <n v="2.5"/>
    <x v="319"/>
  </r>
  <r>
    <x v="1"/>
    <s v="GB"/>
    <s v="NO"/>
    <n v="70"/>
    <n v="30"/>
    <s v="(14:57) 33-A.Jones right end to GB 33 for 3 yards (31-D.Trufant). GB-81-J.Deguara was injured during the play. He is Out."/>
    <s v="run"/>
    <n v="1"/>
    <n v="0"/>
    <n v="0"/>
    <n v="0"/>
    <s v="A.Jones"/>
    <s v="NA"/>
    <n v="0"/>
    <n v="1"/>
    <n v="0"/>
    <n v="0.5"/>
    <n v="0"/>
    <n v="0"/>
    <n v="0.5"/>
    <x v="103"/>
  </r>
  <r>
    <x v="1"/>
    <s v="GB"/>
    <s v="NO"/>
    <n v="12"/>
    <n v="88"/>
    <s v="(10:22) (Shotgun) 33-A.Jones up the middle to NO 9 for 3 yards (53-Z.Baun)."/>
    <s v="run"/>
    <n v="1"/>
    <n v="0"/>
    <n v="0"/>
    <n v="0"/>
    <s v="A.Jones"/>
    <s v="NA"/>
    <n v="0"/>
    <n v="1"/>
    <n v="0"/>
    <n v="0.7"/>
    <n v="0"/>
    <n v="0"/>
    <n v="0.7"/>
    <x v="103"/>
  </r>
  <r>
    <x v="1"/>
    <s v="NO"/>
    <s v="GB"/>
    <n v="54"/>
    <n v="46"/>
    <s v="(8:57) 41-A.Kamara right tackle to NO 49 for 3 yards (97-K.Clark)."/>
    <s v="run"/>
    <n v="1"/>
    <n v="0"/>
    <n v="0"/>
    <n v="0"/>
    <s v="A.Kamara"/>
    <s v="NA"/>
    <n v="0"/>
    <n v="1"/>
    <n v="0"/>
    <n v="0.5"/>
    <n v="0"/>
    <n v="0"/>
    <n v="0.5"/>
    <x v="61"/>
  </r>
  <r>
    <x v="1"/>
    <s v="NO"/>
    <s v="GB"/>
    <n v="51"/>
    <n v="49"/>
    <s v="(8:16) 2-J.Winston up the middle to GB 49 for 2 yards (94-D.Lowry)."/>
    <s v="run"/>
    <n v="1"/>
    <n v="0"/>
    <n v="0"/>
    <n v="0"/>
    <s v="J.Winston"/>
    <s v="NA"/>
    <n v="0"/>
    <n v="1"/>
    <n v="0"/>
    <n v="0.5"/>
    <n v="0"/>
    <n v="0"/>
    <n v="0.5"/>
    <x v="320"/>
  </r>
  <r>
    <x v="1"/>
    <s v="GB"/>
    <s v="NO"/>
    <n v="97"/>
    <n v="3"/>
    <s v="(5:36) 28-A.Dillon up the middle to GB 8 for 5 yards (56-D.Davis; 99-S.Tuttle)."/>
    <s v="run"/>
    <n v="1"/>
    <n v="0"/>
    <n v="0"/>
    <n v="0"/>
    <s v="A.Dillon"/>
    <s v="NA"/>
    <n v="0"/>
    <n v="1"/>
    <n v="0"/>
    <n v="0.5"/>
    <n v="0"/>
    <n v="0"/>
    <n v="0.5"/>
    <x v="145"/>
  </r>
  <r>
    <x v="1"/>
    <s v="NO"/>
    <s v="GB"/>
    <n v="12"/>
    <n v="88"/>
    <s v="(4:33) 41-A.Kamara left guard to GB 11 for 1 yard (91-P.Smith)."/>
    <s v="run"/>
    <n v="1"/>
    <n v="0"/>
    <n v="0"/>
    <n v="0"/>
    <s v="A.Kamara"/>
    <s v="NA"/>
    <n v="0"/>
    <n v="1"/>
    <n v="0"/>
    <n v="0.7"/>
    <n v="0"/>
    <n v="0"/>
    <n v="0.7"/>
    <x v="61"/>
  </r>
  <r>
    <x v="1"/>
    <s v="NO"/>
    <s v="GB"/>
    <n v="11"/>
    <n v="89"/>
    <s v="(3:53) 41-A.Kamara left tackle to GB 10 for 1 yard (91-P.Smith)."/>
    <s v="run"/>
    <n v="1"/>
    <n v="0"/>
    <n v="0"/>
    <n v="0"/>
    <s v="A.Kamara"/>
    <s v="NA"/>
    <n v="0"/>
    <n v="1"/>
    <n v="0"/>
    <n v="0.7"/>
    <n v="0"/>
    <n v="0"/>
    <n v="0.7"/>
    <x v="61"/>
  </r>
  <r>
    <x v="1"/>
    <s v="GB"/>
    <s v="NO"/>
    <n v="87"/>
    <n v="13"/>
    <s v="(3:00) 33-A.Jones left end to GB 16 for 3 yards (56-D.Davis)."/>
    <s v="run"/>
    <n v="1"/>
    <n v="0"/>
    <n v="0"/>
    <n v="0"/>
    <s v="A.Jones"/>
    <s v="NA"/>
    <n v="0"/>
    <n v="1"/>
    <n v="0"/>
    <n v="0.5"/>
    <n v="0"/>
    <n v="0"/>
    <n v="0.5"/>
    <x v="103"/>
  </r>
  <r>
    <x v="1"/>
    <s v="NO"/>
    <s v="GB"/>
    <n v="21"/>
    <n v="79"/>
    <s v="(1:29) 41-A.Kamara right guard to GB 20 for 1 yard (97-K.Clark)."/>
    <s v="run"/>
    <n v="1"/>
    <n v="0"/>
    <n v="0"/>
    <n v="0"/>
    <s v="A.Kamara"/>
    <s v="NA"/>
    <n v="0"/>
    <n v="1"/>
    <n v="0"/>
    <n v="0.5"/>
    <n v="0"/>
    <n v="0"/>
    <n v="0.5"/>
    <x v="61"/>
  </r>
  <r>
    <x v="1"/>
    <s v="NO"/>
    <s v="GB"/>
    <n v="10"/>
    <n v="90"/>
    <s v="(:34) 41-A.Kamara right guard to GB 8 for 2 yards (93-T.Slaton)."/>
    <s v="run"/>
    <n v="1"/>
    <n v="0"/>
    <n v="0"/>
    <n v="0"/>
    <s v="A.Kamara"/>
    <s v="NA"/>
    <n v="0"/>
    <n v="1"/>
    <n v="0"/>
    <n v="0.8"/>
    <n v="0"/>
    <n v="0"/>
    <n v="0.8"/>
    <x v="61"/>
  </r>
  <r>
    <x v="1"/>
    <s v="NO"/>
    <s v="GB"/>
    <n v="66"/>
    <n v="34"/>
    <s v="(13:00) 41-A.Kamara up the middle to NO 41 for 7 yards (93-T.Slaton)."/>
    <s v="run"/>
    <n v="1"/>
    <n v="0"/>
    <n v="0"/>
    <n v="0"/>
    <s v="A.Kamara"/>
    <s v="NA"/>
    <n v="0"/>
    <n v="1"/>
    <n v="0"/>
    <n v="0.5"/>
    <n v="0"/>
    <n v="0"/>
    <n v="0.5"/>
    <x v="61"/>
  </r>
  <r>
    <x v="1"/>
    <s v="NO"/>
    <s v="GB"/>
    <n v="59"/>
    <n v="41"/>
    <s v="(12:18) 41-A.Kamara right guard to NO 45 for 4 yards (91-P.Smith)."/>
    <s v="run"/>
    <n v="1"/>
    <n v="0"/>
    <n v="0"/>
    <n v="0"/>
    <s v="A.Kamara"/>
    <s v="NA"/>
    <n v="0"/>
    <n v="1"/>
    <n v="0"/>
    <n v="0.5"/>
    <n v="0"/>
    <n v="0"/>
    <n v="0.5"/>
    <x v="61"/>
  </r>
  <r>
    <x v="1"/>
    <s v="NO"/>
    <s v="GB"/>
    <n v="55"/>
    <n v="45"/>
    <s v="(11:42) 34-T.Jones left end to NO 45 for no gain (59-D.Campbell)."/>
    <s v="run"/>
    <n v="1"/>
    <n v="0"/>
    <n v="0"/>
    <n v="0"/>
    <s v="T.Jones"/>
    <s v="NA"/>
    <n v="0"/>
    <n v="1"/>
    <n v="0"/>
    <n v="0.5"/>
    <n v="0"/>
    <n v="0"/>
    <n v="0.5"/>
    <x v="218"/>
  </r>
  <r>
    <x v="1"/>
    <s v="GB"/>
    <s v="NO"/>
    <n v="75"/>
    <n v="25"/>
    <s v="(10:46) 28-A.Dillon left end to GB 27 for 2 yards (90-T.Kpassagnon)."/>
    <s v="run"/>
    <n v="1"/>
    <n v="0"/>
    <n v="0"/>
    <n v="0"/>
    <s v="A.Dillon"/>
    <s v="NA"/>
    <n v="0"/>
    <n v="1"/>
    <n v="0"/>
    <n v="0.5"/>
    <n v="0"/>
    <n v="0"/>
    <n v="0.5"/>
    <x v="145"/>
  </r>
  <r>
    <x v="1"/>
    <s v="GB"/>
    <s v="NO"/>
    <n v="73"/>
    <n v="27"/>
    <s v="(10:00) 32-K.Hill left end to GB 28 for 1 yard (97-M.Roach)."/>
    <s v="run"/>
    <n v="1"/>
    <n v="0"/>
    <n v="0"/>
    <n v="0"/>
    <s v="K.Hill"/>
    <s v="NA"/>
    <n v="0"/>
    <n v="1"/>
    <n v="0"/>
    <n v="0.5"/>
    <n v="0"/>
    <n v="0"/>
    <n v="0.5"/>
    <x v="321"/>
  </r>
  <r>
    <x v="1"/>
    <s v="GB"/>
    <s v="NO"/>
    <n v="53"/>
    <n v="47"/>
    <s v="(8:33) (Shotgun) 32-K.Hill up the middle to GB 49 for 2 yards (53-Z.Baun)."/>
    <s v="run"/>
    <n v="1"/>
    <n v="0"/>
    <n v="0"/>
    <n v="0"/>
    <s v="K.Hill"/>
    <s v="NA"/>
    <n v="0"/>
    <n v="1"/>
    <n v="0"/>
    <n v="0.5"/>
    <n v="0"/>
    <n v="0"/>
    <n v="0.5"/>
    <x v="321"/>
  </r>
  <r>
    <x v="1"/>
    <s v="NO"/>
    <s v="GB"/>
    <n v="84"/>
    <n v="16"/>
    <s v="(7:01) 34-T.Jones up the middle to NO 18 for 2 yards (24-I.Yiadom)."/>
    <s v="run"/>
    <n v="1"/>
    <n v="0"/>
    <n v="0"/>
    <n v="0"/>
    <s v="T.Jones"/>
    <s v="NA"/>
    <n v="0"/>
    <n v="1"/>
    <n v="0"/>
    <n v="0.5"/>
    <n v="0"/>
    <n v="0"/>
    <n v="0.5"/>
    <x v="218"/>
  </r>
  <r>
    <x v="1"/>
    <s v="NO"/>
    <s v="GB"/>
    <n v="82"/>
    <n v="18"/>
    <s v="(6:17) 34-T.Jones left guard to NO 24 for 6 yards (31-A.Amos)."/>
    <s v="run"/>
    <n v="1"/>
    <n v="0"/>
    <n v="0"/>
    <n v="0"/>
    <s v="T.Jones"/>
    <s v="NA"/>
    <n v="0"/>
    <n v="1"/>
    <n v="0"/>
    <n v="0.5"/>
    <n v="0"/>
    <n v="0"/>
    <n v="0.5"/>
    <x v="218"/>
  </r>
  <r>
    <x v="1"/>
    <s v="NO"/>
    <s v="GB"/>
    <n v="86"/>
    <n v="14"/>
    <s v="(5:03) (Shotgun) 34-T.Jones right tackle to NO 17 for 3 yards (42-O.Burks)."/>
    <s v="run"/>
    <n v="1"/>
    <n v="0"/>
    <n v="0"/>
    <n v="0"/>
    <s v="T.Jones"/>
    <s v="NA"/>
    <n v="0"/>
    <n v="1"/>
    <n v="0"/>
    <n v="0.5"/>
    <n v="0"/>
    <n v="0"/>
    <n v="0.5"/>
    <x v="218"/>
  </r>
  <r>
    <x v="1"/>
    <s v="GB"/>
    <s v="NO"/>
    <n v="63"/>
    <n v="37"/>
    <s v="(3:57) 32-K.Hill left end to GB 38 for 1 yard (95-A.Huggins; 99-S.Tuttle)."/>
    <s v="run"/>
    <n v="1"/>
    <n v="0"/>
    <n v="0"/>
    <n v="0"/>
    <s v="K.Hill"/>
    <s v="NA"/>
    <n v="0"/>
    <n v="1"/>
    <n v="0"/>
    <n v="0.5"/>
    <n v="0"/>
    <n v="0"/>
    <n v="0.5"/>
    <x v="321"/>
  </r>
  <r>
    <x v="1"/>
    <s v="GB"/>
    <s v="NO"/>
    <n v="30"/>
    <n v="70"/>
    <s v="(3:05) 18-R.Cobb right end pushed ob at NO 29 for 1 yard (38-J.Heath)."/>
    <s v="run"/>
    <n v="1"/>
    <n v="0"/>
    <n v="0"/>
    <n v="0"/>
    <s v="R.Cobb"/>
    <s v="NA"/>
    <n v="0"/>
    <n v="1"/>
    <n v="0"/>
    <n v="0.5"/>
    <n v="0"/>
    <n v="0"/>
    <n v="0.5"/>
    <x v="173"/>
  </r>
  <r>
    <x v="1"/>
    <s v="GB"/>
    <s v="NO"/>
    <n v="29"/>
    <n v="71"/>
    <s v="(2:53) (Shotgun) 32-K.Hill right tackle to NO 21 for 8 yards (38-J.Heath)."/>
    <s v="run"/>
    <n v="1"/>
    <n v="0"/>
    <n v="0"/>
    <n v="0"/>
    <s v="K.Hill"/>
    <s v="NA"/>
    <n v="0"/>
    <n v="1"/>
    <n v="0"/>
    <n v="0.5"/>
    <n v="0"/>
    <n v="0"/>
    <n v="0.5"/>
    <x v="321"/>
  </r>
  <r>
    <x v="1"/>
    <s v="GB"/>
    <s v="NO"/>
    <n v="21"/>
    <n v="79"/>
    <s v="(2:10) (Shotgun) 32-K.Hill up the middle to NO 19 for 2 yards (70-C.Ringo; 50-A.Dowell)."/>
    <s v="run"/>
    <n v="1"/>
    <n v="0"/>
    <n v="0"/>
    <n v="0"/>
    <s v="K.Hill"/>
    <s v="NA"/>
    <n v="0"/>
    <n v="1"/>
    <n v="0"/>
    <n v="0.5"/>
    <n v="0"/>
    <n v="0"/>
    <n v="0.5"/>
    <x v="321"/>
  </r>
  <r>
    <x v="1"/>
    <s v="HOU"/>
    <s v="JAX"/>
    <n v="3"/>
    <n v="97"/>
    <s v="(1:55) (Shotgun) 2-M.Ingram right tackle to JAX 2 for 1 yard (26-S.Griffin; 44-M.Jack)."/>
    <s v="run"/>
    <n v="1"/>
    <n v="0"/>
    <n v="0"/>
    <n v="0"/>
    <s v="M.Ingram"/>
    <s v="NA"/>
    <n v="0"/>
    <n v="1"/>
    <n v="0"/>
    <n v="2.1"/>
    <n v="0"/>
    <n v="0"/>
    <n v="2.1"/>
    <x v="230"/>
  </r>
  <r>
    <x v="0"/>
    <s v="HOU"/>
    <s v="CLE"/>
    <n v="3"/>
    <n v="97"/>
    <s v="(12:55) (Shotgun) 2-M.Ingram up the middle to CLE 1 for 2 yards (51-Ma.Wilson)."/>
    <s v="run"/>
    <n v="1"/>
    <n v="0"/>
    <n v="0"/>
    <n v="0"/>
    <s v="M.Ingram"/>
    <s v="NA"/>
    <n v="0"/>
    <n v="1"/>
    <n v="0"/>
    <n v="2.1"/>
    <n v="0"/>
    <n v="0"/>
    <n v="2.1"/>
    <x v="230"/>
  </r>
  <r>
    <x v="0"/>
    <s v="HOU"/>
    <s v="CLE"/>
    <n v="6"/>
    <n v="94"/>
    <s v="(13:36) 2-M.Ingram up the middle to CLE 3 for 3 yards (91-J.Jackson)."/>
    <s v="run"/>
    <n v="1"/>
    <n v="0"/>
    <n v="0"/>
    <n v="0"/>
    <s v="M.Ingram"/>
    <s v="NA"/>
    <n v="0"/>
    <n v="1"/>
    <n v="0"/>
    <n v="1.3"/>
    <n v="0"/>
    <n v="0"/>
    <n v="1.3"/>
    <x v="230"/>
  </r>
  <r>
    <x v="1"/>
    <s v="HOU"/>
    <s v="JAX"/>
    <n v="7"/>
    <n v="93"/>
    <s v="(2:17) 2-M.Ingram right tackle to JAX 6 for 1 yard (90-M.Brown)."/>
    <s v="run"/>
    <n v="1"/>
    <n v="0"/>
    <n v="0"/>
    <n v="0"/>
    <s v="M.Ingram"/>
    <s v="NA"/>
    <n v="0"/>
    <n v="1"/>
    <n v="0"/>
    <n v="1.2"/>
    <n v="0"/>
    <n v="0"/>
    <n v="1.2"/>
    <x v="230"/>
  </r>
  <r>
    <x v="1"/>
    <s v="HOU"/>
    <s v="JAX"/>
    <n v="44"/>
    <n v="56"/>
    <s v="(8:56) (Shotgun) 31-D.Johnson right guard to JAX 42 for 2 yards (90-M.Brown, 5-R.Ford)."/>
    <s v="run"/>
    <n v="1"/>
    <n v="0"/>
    <n v="0"/>
    <n v="0"/>
    <s v="D.Johnson"/>
    <s v="NA"/>
    <n v="0"/>
    <n v="1"/>
    <n v="0"/>
    <n v="0.5"/>
    <n v="0"/>
    <n v="0"/>
    <n v="0.5"/>
    <x v="54"/>
  </r>
  <r>
    <x v="1"/>
    <s v="HOU"/>
    <s v="JAX"/>
    <n v="11"/>
    <n v="89"/>
    <s v="(12:51) 2-M.Ingram right guard to JAX 7 for 4 yards (44-M.Jack)."/>
    <s v="run"/>
    <n v="1"/>
    <n v="0"/>
    <n v="0"/>
    <n v="0"/>
    <s v="M.Ingram"/>
    <s v="NA"/>
    <n v="0"/>
    <n v="1"/>
    <n v="0"/>
    <n v="0.7"/>
    <n v="0"/>
    <n v="0"/>
    <n v="0.7"/>
    <x v="230"/>
  </r>
  <r>
    <x v="1"/>
    <s v="HOU"/>
    <s v="JAX"/>
    <n v="13"/>
    <n v="87"/>
    <s v="(3:15) (Shotgun) 2-M.Ingram left tackle to JAX 7 for 6 yards (42-A.Wingard)."/>
    <s v="run"/>
    <n v="1"/>
    <n v="0"/>
    <n v="0"/>
    <n v="0"/>
    <s v="M.Ingram"/>
    <s v="NA"/>
    <n v="0"/>
    <n v="1"/>
    <n v="0"/>
    <n v="0.6"/>
    <n v="0"/>
    <n v="0"/>
    <n v="0.6"/>
    <x v="230"/>
  </r>
  <r>
    <x v="1"/>
    <s v="HOU"/>
    <s v="JAX"/>
    <n v="75"/>
    <n v="25"/>
    <s v="(15:00) (Shotgun) 2-M.Ingram left guard to HOU 31 for 6 yards (54-D.Wilson; 41-J.Allen)."/>
    <s v="run"/>
    <n v="1"/>
    <n v="0"/>
    <n v="0"/>
    <n v="0"/>
    <s v="M.Ingram"/>
    <s v="NA"/>
    <n v="0"/>
    <n v="1"/>
    <n v="0"/>
    <n v="0.5"/>
    <n v="0"/>
    <n v="0"/>
    <n v="0.5"/>
    <x v="230"/>
  </r>
  <r>
    <x v="1"/>
    <s v="JAX"/>
    <s v="HOU"/>
    <n v="64"/>
    <n v="36"/>
    <s v="(1:20) 24-C.Hyde left guard to JAX 45 for 9 yards (23-E.Murray). PENALTY on JAX-17-D.Chark, Offensive Holding, 10 yards, enforced at JAX 40."/>
    <s v="run"/>
    <n v="1"/>
    <n v="0"/>
    <n v="0"/>
    <n v="0"/>
    <s v="C.Hyde"/>
    <s v="NA"/>
    <n v="0"/>
    <n v="1"/>
    <n v="0"/>
    <n v="0.5"/>
    <n v="0"/>
    <n v="0"/>
    <n v="0.5"/>
    <x v="232"/>
  </r>
  <r>
    <x v="1"/>
    <s v="JAX"/>
    <s v="HOU"/>
    <n v="44"/>
    <n v="56"/>
    <s v="(14:21) 24-C.Hyde right guard to HOU 31 for 13 yards (96-V.Taylor)."/>
    <s v="run"/>
    <n v="1"/>
    <n v="0"/>
    <n v="0"/>
    <n v="0"/>
    <s v="C.Hyde"/>
    <s v="NA"/>
    <n v="0"/>
    <n v="1"/>
    <n v="0"/>
    <n v="0.5"/>
    <n v="0"/>
    <n v="0"/>
    <n v="0.5"/>
    <x v="232"/>
  </r>
  <r>
    <x v="1"/>
    <s v="JAX"/>
    <s v="HOU"/>
    <n v="31"/>
    <n v="69"/>
    <s v="(13:59) (No Huddle) 24-C.Hyde up the middle to HOU 30 for 1 yard (59-W.Mercilus; 41-Z.Cunningham)."/>
    <s v="run"/>
    <n v="1"/>
    <n v="0"/>
    <n v="0"/>
    <n v="0"/>
    <s v="C.Hyde"/>
    <s v="NA"/>
    <n v="0"/>
    <n v="1"/>
    <n v="0"/>
    <n v="0.5"/>
    <n v="0"/>
    <n v="0"/>
    <n v="0.5"/>
    <x v="232"/>
  </r>
  <r>
    <x v="1"/>
    <s v="JAX"/>
    <s v="HOU"/>
    <n v="25"/>
    <n v="75"/>
    <s v="(13:06) 25-J.Robinson up the middle to HOU 22 for 3 yards (58-C.Kirksey, 96-V.Taylor)."/>
    <s v="run"/>
    <n v="1"/>
    <n v="0"/>
    <n v="0"/>
    <n v="0"/>
    <s v="J.Robinson"/>
    <s v="NA"/>
    <n v="0"/>
    <n v="1"/>
    <n v="0"/>
    <n v="0.5"/>
    <n v="0"/>
    <n v="0"/>
    <n v="0.5"/>
    <x v="79"/>
  </r>
  <r>
    <x v="1"/>
    <s v="HOU"/>
    <s v="JAX"/>
    <n v="76"/>
    <n v="24"/>
    <s v="(12:15) (Shotgun) 30-P.Lindsay left guard to HOU 27 for 3 yards (95-R.Robertson-Harris; 54-D.Wilson)."/>
    <s v="run"/>
    <n v="1"/>
    <n v="0"/>
    <n v="0"/>
    <n v="0"/>
    <s v="P.Lindsay"/>
    <s v="NA"/>
    <n v="0"/>
    <n v="1"/>
    <n v="0"/>
    <n v="0.5"/>
    <n v="0"/>
    <n v="0"/>
    <n v="0.5"/>
    <x v="225"/>
  </r>
  <r>
    <x v="1"/>
    <s v="HOU"/>
    <s v="JAX"/>
    <n v="49"/>
    <n v="51"/>
    <s v="(11:11) 30-P.Lindsay right guard to JAX 41 for 8 yards (54-D.Wilson)."/>
    <s v="run"/>
    <n v="1"/>
    <n v="0"/>
    <n v="0"/>
    <n v="0"/>
    <s v="P.Lindsay"/>
    <s v="NA"/>
    <n v="0"/>
    <n v="1"/>
    <n v="0"/>
    <n v="0.5"/>
    <n v="0"/>
    <n v="0"/>
    <n v="0.5"/>
    <x v="225"/>
  </r>
  <r>
    <x v="1"/>
    <s v="HOU"/>
    <s v="JAX"/>
    <n v="29"/>
    <n v="71"/>
    <s v="(9:57) (Shotgun) 30-P.Lindsay right guard to JAX 27 for 2 yards (54-D.Wilson; 95-R.Robertson-Harris)."/>
    <s v="run"/>
    <n v="1"/>
    <n v="0"/>
    <n v="0"/>
    <n v="0"/>
    <s v="P.Lindsay"/>
    <s v="NA"/>
    <n v="0"/>
    <n v="1"/>
    <n v="0"/>
    <n v="0.5"/>
    <n v="0"/>
    <n v="0"/>
    <n v="0.5"/>
    <x v="225"/>
  </r>
  <r>
    <x v="1"/>
    <s v="JAX"/>
    <s v="HOU"/>
    <n v="75"/>
    <n v="25"/>
    <s v="(8:07) 10-L.Shenault left end pushed ob at JAX 34 for 9 yards (20-Ju.Reid). Reverse"/>
    <s v="run"/>
    <n v="1"/>
    <n v="0"/>
    <n v="0"/>
    <n v="0"/>
    <s v="L.Shenault"/>
    <s v="NA"/>
    <n v="0"/>
    <n v="1"/>
    <n v="0"/>
    <n v="0.5"/>
    <n v="0"/>
    <n v="0"/>
    <n v="0.5"/>
    <x v="78"/>
  </r>
  <r>
    <x v="1"/>
    <s v="JAX"/>
    <s v="HOU"/>
    <n v="66"/>
    <n v="34"/>
    <s v="(7:38) (No Huddle) 25-J.Robinson left end to JAX 40 for 6 yards (59-W.Mercilus)."/>
    <s v="run"/>
    <n v="1"/>
    <n v="0"/>
    <n v="0"/>
    <n v="0"/>
    <s v="J.Robinson"/>
    <s v="NA"/>
    <n v="0"/>
    <n v="1"/>
    <n v="0"/>
    <n v="0.5"/>
    <n v="0"/>
    <n v="0"/>
    <n v="0.5"/>
    <x v="79"/>
  </r>
  <r>
    <x v="1"/>
    <s v="JAX"/>
    <s v="HOU"/>
    <n v="60"/>
    <n v="40"/>
    <s v="(6:59) 25-J.Robinson right tackle to JAX 47 for 7 yards (39-T.Mitchell)."/>
    <s v="run"/>
    <n v="1"/>
    <n v="0"/>
    <n v="0"/>
    <n v="0"/>
    <s v="J.Robinson"/>
    <s v="NA"/>
    <n v="0"/>
    <n v="1"/>
    <n v="0"/>
    <n v="0.5"/>
    <n v="0"/>
    <n v="0"/>
    <n v="0.5"/>
    <x v="79"/>
  </r>
  <r>
    <x v="1"/>
    <s v="JAX"/>
    <s v="HOU"/>
    <n v="53"/>
    <n v="47"/>
    <s v="(6:18) (Shotgun) 25-J.Robinson right end pushed ob at HOU 47 for 6 yards (23-E.Murray)."/>
    <s v="run"/>
    <n v="1"/>
    <n v="0"/>
    <n v="0"/>
    <n v="0"/>
    <s v="J.Robinson"/>
    <s v="NA"/>
    <n v="0"/>
    <n v="1"/>
    <n v="0"/>
    <n v="0.5"/>
    <n v="0"/>
    <n v="0"/>
    <n v="0.5"/>
    <x v="79"/>
  </r>
  <r>
    <x v="1"/>
    <s v="HOU"/>
    <s v="JAX"/>
    <n v="84"/>
    <n v="16"/>
    <s v="(13:41) 2-M.Ingram right tackle to HOU 22 for 6 yards (41-J.Allen)."/>
    <s v="run"/>
    <n v="1"/>
    <n v="0"/>
    <n v="0"/>
    <n v="0"/>
    <s v="M.Ingram"/>
    <s v="NA"/>
    <n v="0"/>
    <n v="1"/>
    <n v="0"/>
    <n v="0.5"/>
    <n v="0"/>
    <n v="0"/>
    <n v="0.5"/>
    <x v="230"/>
  </r>
  <r>
    <x v="1"/>
    <s v="HOU"/>
    <s v="JAX"/>
    <n v="78"/>
    <n v="22"/>
    <s v="(13:11) (Shotgun) 2-M.Ingram up the middle to HOU 27 for 5 yards (44-M.Jack)."/>
    <s v="run"/>
    <n v="1"/>
    <n v="0"/>
    <n v="0"/>
    <n v="0"/>
    <s v="M.Ingram"/>
    <s v="NA"/>
    <n v="0"/>
    <n v="1"/>
    <n v="0"/>
    <n v="0.5"/>
    <n v="0"/>
    <n v="0"/>
    <n v="0.5"/>
    <x v="230"/>
  </r>
  <r>
    <x v="1"/>
    <s v="HOU"/>
    <s v="JAX"/>
    <n v="43"/>
    <n v="57"/>
    <s v="(9:38) (Shotgun) 2-M.Ingram left tackle to JAX 44 for -1 yards (2-R.Jenkins, 6-J.Ward)."/>
    <s v="run"/>
    <n v="1"/>
    <n v="0"/>
    <n v="0"/>
    <n v="0"/>
    <s v="M.Ingram"/>
    <s v="NA"/>
    <n v="0"/>
    <n v="1"/>
    <n v="0"/>
    <n v="0.5"/>
    <n v="0"/>
    <n v="0"/>
    <n v="0.5"/>
    <x v="230"/>
  </r>
  <r>
    <x v="1"/>
    <s v="HOU"/>
    <s v="JAX"/>
    <n v="48"/>
    <n v="52"/>
    <s v="(4:42) (Shotgun) 2-M.Ingram right guard to JAX 44 for 4 yards (95-R.Robertson-Harris)."/>
    <s v="run"/>
    <n v="1"/>
    <n v="0"/>
    <n v="0"/>
    <n v="0"/>
    <s v="M.Ingram"/>
    <s v="NA"/>
    <n v="0"/>
    <n v="1"/>
    <n v="0"/>
    <n v="0.5"/>
    <n v="0"/>
    <n v="0"/>
    <n v="0.5"/>
    <x v="230"/>
  </r>
  <r>
    <x v="1"/>
    <s v="JAX"/>
    <s v="HOU"/>
    <n v="75"/>
    <n v="25"/>
    <s v="(15:00) 24-C.Hyde left guard to JAX 30 for 5 yards (97-M.Collins). HOU-20-Ju.Reid was injured during the play. His return is Probable."/>
    <s v="run"/>
    <n v="1"/>
    <n v="0"/>
    <n v="0"/>
    <n v="0"/>
    <s v="C.Hyde"/>
    <s v="NA"/>
    <n v="0"/>
    <n v="1"/>
    <n v="0"/>
    <n v="0.5"/>
    <n v="0"/>
    <n v="0"/>
    <n v="0.5"/>
    <x v="232"/>
  </r>
  <r>
    <x v="1"/>
    <s v="JAX"/>
    <s v="HOU"/>
    <n v="70"/>
    <n v="30"/>
    <s v="(14:34) (Shotgun) 24-C.Hyde right tackle to JAX 30 for no gain (41-Z.Cunningham)."/>
    <s v="run"/>
    <n v="1"/>
    <n v="0"/>
    <n v="0"/>
    <n v="0"/>
    <s v="C.Hyde"/>
    <s v="NA"/>
    <n v="0"/>
    <n v="1"/>
    <n v="0"/>
    <n v="0.5"/>
    <n v="0"/>
    <n v="0"/>
    <n v="0.5"/>
    <x v="232"/>
  </r>
  <r>
    <x v="1"/>
    <s v="HOU"/>
    <s v="JAX"/>
    <n v="72"/>
    <n v="28"/>
    <s v="(13:39) (Shotgun) 30-P.Lindsay up the middle to HOU 31 for 3 yards (90-M.Brown)."/>
    <s v="run"/>
    <n v="1"/>
    <n v="0"/>
    <n v="0"/>
    <n v="0"/>
    <s v="P.Lindsay"/>
    <s v="NA"/>
    <n v="0"/>
    <n v="1"/>
    <n v="0"/>
    <n v="0.5"/>
    <n v="0"/>
    <n v="0"/>
    <n v="0.5"/>
    <x v="225"/>
  </r>
  <r>
    <x v="1"/>
    <s v="HOU"/>
    <s v="JAX"/>
    <n v="44"/>
    <n v="56"/>
    <s v="(4:05) (Shotgun) 2-M.Ingram left tackle to JAX 40 for 4 yards (90-M.Brown; 52-D.Hamilton)."/>
    <s v="run"/>
    <n v="1"/>
    <n v="0"/>
    <n v="0"/>
    <n v="0"/>
    <s v="M.Ingram"/>
    <s v="NA"/>
    <n v="0"/>
    <n v="1"/>
    <n v="0"/>
    <n v="0.5"/>
    <n v="0"/>
    <n v="0"/>
    <n v="0.5"/>
    <x v="230"/>
  </r>
  <r>
    <x v="1"/>
    <s v="HOU"/>
    <s v="JAX"/>
    <n v="69"/>
    <n v="31"/>
    <s v="(12:57) 2-M.Ingram right tackle to HOU 34 for 3 yards (45-K.Chaisson, 52-D.Hamilton)."/>
    <s v="run"/>
    <n v="1"/>
    <n v="0"/>
    <n v="0"/>
    <n v="0"/>
    <s v="M.Ingram"/>
    <s v="NA"/>
    <n v="0"/>
    <n v="1"/>
    <n v="0"/>
    <n v="0.5"/>
    <n v="0"/>
    <n v="0"/>
    <n v="0.5"/>
    <x v="230"/>
  </r>
  <r>
    <x v="1"/>
    <s v="HOU"/>
    <s v="JAX"/>
    <n v="50"/>
    <n v="50"/>
    <s v="(11:13) 2-M.Ingram left tackle to 50 for no gain (90-M.Brown; 41-J.Allen)."/>
    <s v="run"/>
    <n v="1"/>
    <n v="0"/>
    <n v="0"/>
    <n v="0"/>
    <s v="M.Ingram"/>
    <s v="NA"/>
    <n v="0"/>
    <n v="1"/>
    <n v="0"/>
    <n v="0.5"/>
    <n v="0"/>
    <n v="0"/>
    <n v="0.5"/>
    <x v="230"/>
  </r>
  <r>
    <x v="1"/>
    <s v="JAX"/>
    <s v="HOU"/>
    <n v="89"/>
    <n v="11"/>
    <s v="(9:41) (Shotgun) 25-J.Robinson up the middle to JAX 14 for 3 yards (54-J.Martin)."/>
    <s v="run"/>
    <n v="1"/>
    <n v="0"/>
    <n v="0"/>
    <n v="0"/>
    <s v="J.Robinson"/>
    <s v="NA"/>
    <n v="0"/>
    <n v="1"/>
    <n v="0"/>
    <n v="0.5"/>
    <n v="0"/>
    <n v="0"/>
    <n v="0.5"/>
    <x v="79"/>
  </r>
  <r>
    <x v="1"/>
    <s v="HOU"/>
    <s v="JAX"/>
    <n v="68"/>
    <n v="32"/>
    <s v="(8:08) 31-D.Johnson left guard to HOU 37 for 5 yards (44-M.Jack, 90-M.Brown)."/>
    <s v="run"/>
    <n v="1"/>
    <n v="0"/>
    <n v="0"/>
    <n v="0"/>
    <s v="D.Johnson"/>
    <s v="NA"/>
    <n v="0"/>
    <n v="1"/>
    <n v="0"/>
    <n v="0.5"/>
    <n v="0"/>
    <n v="0"/>
    <n v="0.5"/>
    <x v="54"/>
  </r>
  <r>
    <x v="1"/>
    <s v="HOU"/>
    <s v="JAX"/>
    <n v="63"/>
    <n v="37"/>
    <s v="(7:35) (Shotgun) 30-P.Lindsay left end pushed ob at HOU 40 for 3 yards (23-C.Henderson)."/>
    <s v="run"/>
    <n v="1"/>
    <n v="0"/>
    <n v="0"/>
    <n v="0"/>
    <s v="P.Lindsay"/>
    <s v="NA"/>
    <n v="0"/>
    <n v="1"/>
    <n v="0"/>
    <n v="0.5"/>
    <n v="0"/>
    <n v="0"/>
    <n v="0.5"/>
    <x v="225"/>
  </r>
  <r>
    <x v="1"/>
    <s v="HOU"/>
    <s v="JAX"/>
    <n v="60"/>
    <n v="40"/>
    <s v="(6:56) (Shotgun) 31-D.Johnson up the middle to HOU 43 for 3 yards (44-M.Jack; 6-J.Ward)."/>
    <s v="run"/>
    <n v="1"/>
    <n v="0"/>
    <n v="0"/>
    <n v="0"/>
    <s v="D.Johnson"/>
    <s v="NA"/>
    <n v="0"/>
    <n v="1"/>
    <n v="0"/>
    <n v="0.5"/>
    <n v="0"/>
    <n v="0"/>
    <n v="0.5"/>
    <x v="54"/>
  </r>
  <r>
    <x v="1"/>
    <s v="HOU"/>
    <s v="JAX"/>
    <n v="50"/>
    <n v="50"/>
    <s v="(10:38) (Shotgun) 2-M.Ingram up the middle to 50 for no gain (44-M.Jack)."/>
    <s v="run"/>
    <n v="1"/>
    <n v="0"/>
    <n v="0"/>
    <n v="0"/>
    <s v="M.Ingram"/>
    <s v="NA"/>
    <n v="0"/>
    <n v="1"/>
    <n v="0"/>
    <n v="0.5"/>
    <n v="0"/>
    <n v="0"/>
    <n v="0.5"/>
    <x v="230"/>
  </r>
  <r>
    <x v="1"/>
    <s v="HOU"/>
    <s v="JAX"/>
    <n v="54"/>
    <n v="46"/>
    <s v="(5:47) (Shotgun) 2-M.Ingram left tackle to JAX 43 for 11 yards (2-R.Jenkins)."/>
    <s v="run"/>
    <n v="1"/>
    <n v="0"/>
    <n v="0"/>
    <n v="0"/>
    <s v="M.Ingram"/>
    <s v="NA"/>
    <n v="0"/>
    <n v="1"/>
    <n v="0"/>
    <n v="0.5"/>
    <n v="0"/>
    <n v="0"/>
    <n v="0.5"/>
    <x v="230"/>
  </r>
  <r>
    <x v="1"/>
    <s v="HOU"/>
    <s v="JAX"/>
    <n v="43"/>
    <n v="57"/>
    <s v="(5:13) (Shotgun) 2-M.Ingram right guard to JAX 39 for 4 yards (42-A.Wingard)."/>
    <s v="run"/>
    <n v="1"/>
    <n v="0"/>
    <n v="0"/>
    <n v="0"/>
    <s v="M.Ingram"/>
    <s v="NA"/>
    <n v="0"/>
    <n v="1"/>
    <n v="0"/>
    <n v="0.5"/>
    <n v="0"/>
    <n v="0"/>
    <n v="0.5"/>
    <x v="230"/>
  </r>
  <r>
    <x v="1"/>
    <s v="HOU"/>
    <s v="JAX"/>
    <n v="5"/>
    <n v="95"/>
    <s v="(3:28) (Shotgun) Direct snap to 2-M.Ingram.  30-P.Lindsay left end for 5 yards, TOUCHDOWN."/>
    <s v="run"/>
    <n v="1"/>
    <n v="0"/>
    <n v="0"/>
    <n v="0"/>
    <s v="P.Lindsay"/>
    <s v="NA"/>
    <n v="0"/>
    <n v="1"/>
    <n v="0"/>
    <n v="1.4"/>
    <n v="0"/>
    <n v="0"/>
    <n v="1.4"/>
    <x v="225"/>
  </r>
  <r>
    <x v="1"/>
    <s v="HOU"/>
    <s v="JAX"/>
    <n v="39"/>
    <n v="61"/>
    <s v="(4:39) (Shotgun) 2-M.Ingram up the middle to JAX 34 for 5 yards (90-M.Brown)."/>
    <s v="run"/>
    <n v="1"/>
    <n v="0"/>
    <n v="0"/>
    <n v="0"/>
    <s v="M.Ingram"/>
    <s v="NA"/>
    <n v="0"/>
    <n v="1"/>
    <n v="0"/>
    <n v="0.5"/>
    <n v="0"/>
    <n v="0"/>
    <n v="0.5"/>
    <x v="230"/>
  </r>
  <r>
    <x v="1"/>
    <s v="HOU"/>
    <s v="JAX"/>
    <n v="78"/>
    <n v="22"/>
    <s v="(1:43) 2-M.Ingram left tackle to HOU 24 for 2 yards (95-R.Robertson-Harris)."/>
    <s v="run"/>
    <n v="1"/>
    <n v="0"/>
    <n v="0"/>
    <n v="0"/>
    <s v="M.Ingram"/>
    <s v="NA"/>
    <n v="0"/>
    <n v="1"/>
    <n v="0"/>
    <n v="0.5"/>
    <n v="0"/>
    <n v="0"/>
    <n v="0.5"/>
    <x v="230"/>
  </r>
  <r>
    <x v="1"/>
    <s v="HOU"/>
    <s v="JAX"/>
    <n v="76"/>
    <n v="24"/>
    <s v="(1:09) (Shotgun) 2-M.Ingram right tackle to HOU 28 for 4 yards (44-M.Jack)."/>
    <s v="run"/>
    <n v="1"/>
    <n v="0"/>
    <n v="0"/>
    <n v="0"/>
    <s v="M.Ingram"/>
    <s v="NA"/>
    <n v="0"/>
    <n v="1"/>
    <n v="0"/>
    <n v="0.5"/>
    <n v="0"/>
    <n v="0"/>
    <n v="0.5"/>
    <x v="230"/>
  </r>
  <r>
    <x v="1"/>
    <s v="HOU"/>
    <s v="JAX"/>
    <n v="47"/>
    <n v="53"/>
    <s v="(14:05) 30-P.Lindsay left end to HOU 49 for -4 yards (44-M.Jack)."/>
    <s v="run"/>
    <n v="1"/>
    <n v="0"/>
    <n v="0"/>
    <n v="0"/>
    <s v="P.Lindsay"/>
    <s v="NA"/>
    <n v="0"/>
    <n v="1"/>
    <n v="0"/>
    <n v="0.5"/>
    <n v="0"/>
    <n v="0"/>
    <n v="0.5"/>
    <x v="225"/>
  </r>
  <r>
    <x v="1"/>
    <s v="HOU"/>
    <s v="JAX"/>
    <n v="56"/>
    <n v="44"/>
    <s v="(14:44) 2-M.Ingram right tackle to JAX 47 for 9 yards (38-A.Cisco)."/>
    <s v="run"/>
    <n v="1"/>
    <n v="0"/>
    <n v="0"/>
    <n v="0"/>
    <s v="M.Ingram"/>
    <s v="NA"/>
    <n v="0"/>
    <n v="1"/>
    <n v="0"/>
    <n v="0.5"/>
    <n v="0"/>
    <n v="0"/>
    <n v="0.5"/>
    <x v="230"/>
  </r>
  <r>
    <x v="1"/>
    <s v="HOU"/>
    <s v="JAX"/>
    <n v="76"/>
    <n v="24"/>
    <s v="(9:39) (Shotgun) 30-P.Lindsay left tackle to HOU 29 for 5 yards (27-C.Claybrooks; 54-D.Wilson)."/>
    <s v="run"/>
    <n v="1"/>
    <n v="0"/>
    <n v="0"/>
    <n v="0"/>
    <s v="P.Lindsay"/>
    <s v="NA"/>
    <n v="0"/>
    <n v="1"/>
    <n v="0"/>
    <n v="0.5"/>
    <n v="0"/>
    <n v="0"/>
    <n v="0.5"/>
    <x v="225"/>
  </r>
  <r>
    <x v="1"/>
    <s v="HOU"/>
    <s v="JAX"/>
    <n v="67"/>
    <n v="33"/>
    <s v="(8:37) (Shotgun) 2-M.Ingram left guard to HOU 33 for no gain (6-J.Ward)."/>
    <s v="run"/>
    <n v="1"/>
    <n v="0"/>
    <n v="0"/>
    <n v="0"/>
    <s v="M.Ingram"/>
    <s v="NA"/>
    <n v="0"/>
    <n v="1"/>
    <n v="0"/>
    <n v="0.5"/>
    <n v="0"/>
    <n v="0"/>
    <n v="0.5"/>
    <x v="230"/>
  </r>
  <r>
    <x v="1"/>
    <s v="JAX"/>
    <s v="HOU"/>
    <n v="76"/>
    <n v="24"/>
    <s v="(7:41) (Shotgun) 24-C.Hyde up the middle to JAX 33 for 9 yards (23-E.Murray; 94-C.Omenihu)."/>
    <s v="run"/>
    <n v="1"/>
    <n v="0"/>
    <n v="0"/>
    <n v="0"/>
    <s v="C.Hyde"/>
    <s v="NA"/>
    <n v="0"/>
    <n v="1"/>
    <n v="0"/>
    <n v="0.5"/>
    <n v="0"/>
    <n v="0"/>
    <n v="0.5"/>
    <x v="232"/>
  </r>
  <r>
    <x v="1"/>
    <s v="JAX"/>
    <s v="HOU"/>
    <n v="67"/>
    <n v="33"/>
    <s v="(7:16) (No Huddle, Shotgun) 24-C.Hyde left guard to JAX 39 for 6 yards (25-D.King)."/>
    <s v="run"/>
    <n v="1"/>
    <n v="0"/>
    <n v="0"/>
    <n v="0"/>
    <s v="C.Hyde"/>
    <s v="NA"/>
    <n v="0"/>
    <n v="1"/>
    <n v="0"/>
    <n v="0.5"/>
    <n v="0"/>
    <n v="0"/>
    <n v="0.5"/>
    <x v="232"/>
  </r>
  <r>
    <x v="1"/>
    <s v="HOU"/>
    <s v="JAX"/>
    <n v="80"/>
    <n v="20"/>
    <s v="(5:23) (Shotgun) 2-M.Ingram left tackle to HOU 23 for 3 yards (55-L.McCray; 23-C.Henderson)."/>
    <s v="run"/>
    <n v="1"/>
    <n v="0"/>
    <n v="0"/>
    <n v="0"/>
    <s v="M.Ingram"/>
    <s v="NA"/>
    <n v="0"/>
    <n v="1"/>
    <n v="0"/>
    <n v="0.5"/>
    <n v="0"/>
    <n v="0"/>
    <n v="0.5"/>
    <x v="230"/>
  </r>
  <r>
    <x v="1"/>
    <s v="HOU"/>
    <s v="JAX"/>
    <n v="77"/>
    <n v="23"/>
    <s v="(4:47) (Shotgun) 2-M.Ingram right tackle to HOU 26 for 3 yards (50-S.Quarterman; 52-D.Hamilton)."/>
    <s v="run"/>
    <n v="1"/>
    <n v="0"/>
    <n v="0"/>
    <n v="0"/>
    <s v="M.Ingram"/>
    <s v="NA"/>
    <n v="0"/>
    <n v="1"/>
    <n v="0"/>
    <n v="0.5"/>
    <n v="0"/>
    <n v="0"/>
    <n v="0.5"/>
    <x v="230"/>
  </r>
  <r>
    <x v="1"/>
    <s v="HOU"/>
    <s v="JAX"/>
    <n v="68"/>
    <n v="32"/>
    <s v="(3:55) (Shotgun) 2-M.Ingram right end to HOU 32 for no gain (95-R.Robertson-Harris; 52-D.Hamilton)."/>
    <s v="run"/>
    <n v="1"/>
    <n v="0"/>
    <n v="0"/>
    <n v="0"/>
    <s v="M.Ingram"/>
    <s v="NA"/>
    <n v="0"/>
    <n v="1"/>
    <n v="0"/>
    <n v="0.5"/>
    <n v="0"/>
    <n v="0"/>
    <n v="0.5"/>
    <x v="230"/>
  </r>
  <r>
    <x v="1"/>
    <s v="HOU"/>
    <s v="JAX"/>
    <n v="68"/>
    <n v="32"/>
    <s v="(3:11) (Shotgun) 2-M.Ingram right guard to HOU 35 for 3 yards (53-D.Allen; 50-S.Quarterman)."/>
    <s v="run"/>
    <n v="1"/>
    <n v="0"/>
    <n v="0"/>
    <n v="0"/>
    <s v="M.Ingram"/>
    <s v="NA"/>
    <n v="0"/>
    <n v="1"/>
    <n v="0"/>
    <n v="0.5"/>
    <n v="0"/>
    <n v="0"/>
    <n v="0.5"/>
    <x v="230"/>
  </r>
  <r>
    <x v="1"/>
    <s v="JAX"/>
    <s v="HOU"/>
    <n v="85"/>
    <n v="15"/>
    <s v="(2:50) (Shotgun) 24-C.Hyde up the middle to JAX 15 for no gain (90-R.Blacklock)."/>
    <s v="run"/>
    <n v="1"/>
    <n v="0"/>
    <n v="0"/>
    <n v="0"/>
    <s v="C.Hyde"/>
    <s v="NA"/>
    <n v="0"/>
    <n v="1"/>
    <n v="0"/>
    <n v="0.5"/>
    <n v="0"/>
    <n v="0"/>
    <n v="0.5"/>
    <x v="232"/>
  </r>
  <r>
    <x v="1"/>
    <s v="JAX"/>
    <s v="HOU"/>
    <n v="45"/>
    <n v="55"/>
    <s v="(1:07) (No Huddle) 24-C.Hyde right guard to HOU 39 for 6 yards (94-C.Omenihu, 41-Z.Cunningham)."/>
    <s v="run"/>
    <n v="1"/>
    <n v="0"/>
    <n v="0"/>
    <n v="0"/>
    <s v="C.Hyde"/>
    <s v="NA"/>
    <n v="0"/>
    <n v="1"/>
    <n v="0"/>
    <n v="0.5"/>
    <n v="0"/>
    <n v="0"/>
    <n v="0.5"/>
    <x v="232"/>
  </r>
  <r>
    <x v="1"/>
    <s v="LAC"/>
    <s v="WAS"/>
    <n v="59"/>
    <n v="41"/>
    <s v="(14:02) 30-A.Ekeler left tackle to WAS 48 for 11 yards (26-L.Collins; 29-K.Fuller)."/>
    <s v="run"/>
    <n v="1"/>
    <n v="0"/>
    <n v="0"/>
    <n v="0"/>
    <s v="A.Ekeler"/>
    <s v="NA"/>
    <n v="0"/>
    <n v="1"/>
    <n v="0"/>
    <n v="0.5"/>
    <n v="0"/>
    <n v="0"/>
    <n v="0.5"/>
    <x v="100"/>
  </r>
  <r>
    <x v="1"/>
    <s v="LAC"/>
    <s v="WAS"/>
    <n v="39"/>
    <n v="61"/>
    <s v="(12:52) 35-L.Rountree left end to WAS 26 for 13 yards (20-B.McCain)."/>
    <s v="run"/>
    <n v="1"/>
    <n v="0"/>
    <n v="0"/>
    <n v="0"/>
    <s v="L.Rountree"/>
    <s v="NA"/>
    <n v="0"/>
    <n v="1"/>
    <n v="0"/>
    <n v="0.5"/>
    <n v="0"/>
    <n v="0"/>
    <n v="0.5"/>
    <x v="283"/>
  </r>
  <r>
    <x v="1"/>
    <s v="LAC"/>
    <s v="WAS"/>
    <n v="15"/>
    <n v="85"/>
    <s v="(11:27) (Shotgun) 35-L.Rountree right end pushed ob at WAS 12 for 3 yards (94-D.Payne)."/>
    <s v="run"/>
    <n v="1"/>
    <n v="0"/>
    <n v="0"/>
    <n v="0"/>
    <s v="L.Rountree"/>
    <s v="NA"/>
    <n v="0"/>
    <n v="1"/>
    <n v="0"/>
    <n v="0.5"/>
    <n v="0"/>
    <n v="0"/>
    <n v="0.5"/>
    <x v="283"/>
  </r>
  <r>
    <x v="1"/>
    <s v="LAC"/>
    <s v="WAS"/>
    <n v="3"/>
    <n v="97"/>
    <s v="(9:18) (Shotgun) 30-A.Ekeler left tackle for 3 yards, TOUCHDOWN."/>
    <s v="run"/>
    <n v="1"/>
    <n v="0"/>
    <n v="0"/>
    <n v="0"/>
    <s v="A.Ekeler"/>
    <s v="NA"/>
    <n v="0"/>
    <n v="1"/>
    <n v="0"/>
    <n v="2.1"/>
    <n v="0"/>
    <n v="0"/>
    <n v="2.1"/>
    <x v="100"/>
  </r>
  <r>
    <x v="1"/>
    <s v="WAS"/>
    <s v="LAC"/>
    <n v="74"/>
    <n v="26"/>
    <s v="(9:09) (Shotgun) 24-A.Gibson left guard to WAS 30 for 4 yards (97-J.Bosa)."/>
    <s v="run"/>
    <n v="1"/>
    <n v="0"/>
    <n v="0"/>
    <n v="0"/>
    <s v="A.Gibson"/>
    <s v="NA"/>
    <n v="0"/>
    <n v="1"/>
    <n v="0"/>
    <n v="0.5"/>
    <n v="0"/>
    <n v="0"/>
    <n v="0.5"/>
    <x v="148"/>
  </r>
  <r>
    <x v="1"/>
    <s v="LAC"/>
    <s v="WAS"/>
    <n v="88"/>
    <n v="12"/>
    <s v="(7:30) 30-A.Ekeler left tackle to LAC 13 for 1 yard (99-C.Young; 53-J.Bostic)."/>
    <s v="run"/>
    <n v="1"/>
    <n v="0"/>
    <n v="0"/>
    <n v="0"/>
    <s v="A.Ekeler"/>
    <s v="NA"/>
    <n v="0"/>
    <n v="1"/>
    <n v="0"/>
    <n v="0.5"/>
    <n v="0"/>
    <n v="0"/>
    <n v="0.5"/>
    <x v="100"/>
  </r>
  <r>
    <x v="1"/>
    <s v="WAS"/>
    <s v="LAC"/>
    <n v="48"/>
    <n v="52"/>
    <s v="(6:04) 24-A.Gibson right guard to LAC 44 for 4 yards (97-J.Bosa)."/>
    <s v="run"/>
    <n v="1"/>
    <n v="0"/>
    <n v="0"/>
    <n v="0"/>
    <s v="A.Gibson"/>
    <s v="NA"/>
    <n v="0"/>
    <n v="1"/>
    <n v="0"/>
    <n v="0.5"/>
    <n v="0"/>
    <n v="0"/>
    <n v="0.5"/>
    <x v="148"/>
  </r>
  <r>
    <x v="1"/>
    <s v="WAS"/>
    <s v="LAC"/>
    <n v="44"/>
    <n v="56"/>
    <s v="(5:34) (Shotgun) 24-A.Gibson left guard ran ob at LAC 17 for 27 yards (26-A.Samuel)."/>
    <s v="run"/>
    <n v="1"/>
    <n v="0"/>
    <n v="0"/>
    <n v="0"/>
    <s v="A.Gibson"/>
    <s v="NA"/>
    <n v="0"/>
    <n v="1"/>
    <n v="0"/>
    <n v="0.5"/>
    <n v="0"/>
    <n v="0"/>
    <n v="0.5"/>
    <x v="148"/>
  </r>
  <r>
    <x v="1"/>
    <s v="WAS"/>
    <s v="LAC"/>
    <n v="17"/>
    <n v="83"/>
    <s v="(4:59) (Shotgun) 24-A.Gibson left tackle to LAC 20 for -3 yards (93-J.Jones)."/>
    <s v="run"/>
    <n v="1"/>
    <n v="0"/>
    <n v="0"/>
    <n v="0"/>
    <s v="A.Gibson"/>
    <s v="NA"/>
    <n v="0"/>
    <n v="1"/>
    <n v="0"/>
    <n v="0.5"/>
    <n v="0"/>
    <n v="0"/>
    <n v="0.5"/>
    <x v="148"/>
  </r>
  <r>
    <x v="1"/>
    <s v="WAS"/>
    <s v="LAC"/>
    <n v="66"/>
    <n v="34"/>
    <s v="(:48) (Shotgun) 24-A.Gibson right guard to WAS 37 for 3 yards (24-N.Adderley)."/>
    <s v="run"/>
    <n v="1"/>
    <n v="0"/>
    <n v="0"/>
    <n v="0"/>
    <s v="A.Gibson"/>
    <s v="NA"/>
    <n v="0"/>
    <n v="1"/>
    <n v="0"/>
    <n v="0.5"/>
    <n v="0"/>
    <n v="0"/>
    <n v="0.5"/>
    <x v="148"/>
  </r>
  <r>
    <x v="1"/>
    <s v="WAS"/>
    <s v="LAC"/>
    <n v="63"/>
    <n v="37"/>
    <s v="(:25) (No Huddle, Shotgun) 24-A.Gibson left guard to WAS 43 for 6 yards (44-K.White, 33-D.James)."/>
    <s v="run"/>
    <n v="1"/>
    <n v="0"/>
    <n v="0"/>
    <n v="0"/>
    <s v="A.Gibson"/>
    <s v="NA"/>
    <n v="0"/>
    <n v="1"/>
    <n v="0"/>
    <n v="0.5"/>
    <n v="0"/>
    <n v="0"/>
    <n v="0.5"/>
    <x v="148"/>
  </r>
  <r>
    <x v="1"/>
    <s v="WAS"/>
    <s v="LAC"/>
    <n v="22"/>
    <n v="78"/>
    <s v="(14:53) 24-A.Gibson right tackle to LAC 23 for -1 yards (98-L.Joseph, 97-J.Bosa)."/>
    <s v="run"/>
    <n v="1"/>
    <n v="0"/>
    <n v="0"/>
    <n v="0"/>
    <s v="A.Gibson"/>
    <s v="NA"/>
    <n v="0"/>
    <n v="1"/>
    <n v="0"/>
    <n v="0.5"/>
    <n v="0"/>
    <n v="0"/>
    <n v="0.5"/>
    <x v="148"/>
  </r>
  <r>
    <x v="1"/>
    <s v="LAC"/>
    <s v="WAS"/>
    <n v="73"/>
    <n v="27"/>
    <s v="(13:03) 35-L.Rountree right end to LAC 34 for 7 yards (55-C.Holcomb)."/>
    <s v="run"/>
    <n v="1"/>
    <n v="0"/>
    <n v="0"/>
    <n v="0"/>
    <s v="L.Rountree"/>
    <s v="NA"/>
    <n v="0"/>
    <n v="1"/>
    <n v="0"/>
    <n v="0.5"/>
    <n v="0"/>
    <n v="0"/>
    <n v="0.5"/>
    <x v="283"/>
  </r>
  <r>
    <x v="1"/>
    <s v="LAC"/>
    <s v="WAS"/>
    <n v="50"/>
    <n v="50"/>
    <s v="(11:50) (Shotgun) 35-L.Rountree up the middle to LAC 47 for -3 yards (98-M.Ioannidis)."/>
    <s v="run"/>
    <n v="1"/>
    <n v="0"/>
    <n v="0"/>
    <n v="0"/>
    <s v="L.Rountree"/>
    <s v="NA"/>
    <n v="0"/>
    <n v="1"/>
    <n v="0"/>
    <n v="0.5"/>
    <n v="0"/>
    <n v="0"/>
    <n v="0.5"/>
    <x v="283"/>
  </r>
  <r>
    <x v="1"/>
    <s v="LAC"/>
    <s v="WAS"/>
    <n v="16"/>
    <n v="84"/>
    <s v="(9:52) 30-A.Ekeler right end to WAS 15 for 1 yard (94-D.Payne)."/>
    <s v="run"/>
    <n v="1"/>
    <n v="0"/>
    <n v="0"/>
    <n v="0"/>
    <s v="A.Ekeler"/>
    <s v="NA"/>
    <n v="0"/>
    <n v="1"/>
    <n v="0"/>
    <n v="0.5"/>
    <n v="0"/>
    <n v="0"/>
    <n v="0.5"/>
    <x v="100"/>
  </r>
  <r>
    <x v="1"/>
    <s v="LAC"/>
    <s v="WAS"/>
    <n v="74"/>
    <n v="26"/>
    <s v="(8:37) 30-A.Ekeler right guard to LAC 30 for 4 yards (53-J.Bostic; 55-C.Holcomb)."/>
    <s v="run"/>
    <n v="1"/>
    <n v="0"/>
    <n v="0"/>
    <n v="0"/>
    <s v="A.Ekeler"/>
    <s v="NA"/>
    <n v="0"/>
    <n v="1"/>
    <n v="0"/>
    <n v="0.5"/>
    <n v="0"/>
    <n v="0"/>
    <n v="0.5"/>
    <x v="100"/>
  </r>
  <r>
    <x v="1"/>
    <s v="LAC"/>
    <s v="WAS"/>
    <n v="67"/>
    <n v="33"/>
    <s v="(7:23) 35-L.Rountree left tackle to LAC 36 for 3 yards (55-C.Holcomb)."/>
    <s v="run"/>
    <n v="1"/>
    <n v="0"/>
    <n v="0"/>
    <n v="0"/>
    <s v="L.Rountree"/>
    <s v="NA"/>
    <n v="0"/>
    <n v="1"/>
    <n v="0"/>
    <n v="0.5"/>
    <n v="0"/>
    <n v="0"/>
    <n v="0.5"/>
    <x v="283"/>
  </r>
  <r>
    <x v="1"/>
    <s v="LAC"/>
    <s v="WAS"/>
    <n v="58"/>
    <n v="42"/>
    <s v="(6:08) 40-G.Nabers right guard to LAC 44 for 2 yards (93-J.Allen; 98-M.Ioannidis)."/>
    <s v="run"/>
    <n v="1"/>
    <n v="0"/>
    <n v="0"/>
    <n v="0"/>
    <s v="G.Nabers"/>
    <s v="NA"/>
    <n v="0"/>
    <n v="1"/>
    <n v="0"/>
    <n v="0.5"/>
    <n v="0"/>
    <n v="0"/>
    <n v="0.5"/>
    <x v="322"/>
  </r>
  <r>
    <x v="1"/>
    <s v="LAC"/>
    <s v="WAS"/>
    <n v="45"/>
    <n v="55"/>
    <s v="(3:42) (Shotgun) 35-L.Rountree right end to WAS 45 for no gain (52-J.Davis, 96-J.Smith-Williams)."/>
    <s v="run"/>
    <n v="1"/>
    <n v="0"/>
    <n v="0"/>
    <n v="0"/>
    <s v="L.Rountree"/>
    <s v="NA"/>
    <n v="0"/>
    <n v="1"/>
    <n v="0"/>
    <n v="0.5"/>
    <n v="0"/>
    <n v="0"/>
    <n v="0.5"/>
    <x v="283"/>
  </r>
  <r>
    <x v="1"/>
    <s v="LAC"/>
    <s v="WAS"/>
    <n v="17"/>
    <n v="83"/>
    <s v="(2:00) 30-A.Ekeler left end to WAS 10 for 7 yards (53-J.Bostic, 55-C.Holcomb)."/>
    <s v="run"/>
    <n v="1"/>
    <n v="0"/>
    <n v="0"/>
    <n v="0"/>
    <s v="A.Ekeler"/>
    <s v="NA"/>
    <n v="0"/>
    <n v="1"/>
    <n v="0"/>
    <n v="0.5"/>
    <n v="0"/>
    <n v="0"/>
    <n v="0.5"/>
    <x v="100"/>
  </r>
  <r>
    <x v="1"/>
    <s v="LAC"/>
    <s v="WAS"/>
    <n v="10"/>
    <n v="90"/>
    <s v="(1:51) 30-A.Ekeler left end to WAS 8 for 2 yards (90-M.Sweat; 53-J.Bostic)."/>
    <s v="run"/>
    <n v="1"/>
    <n v="0"/>
    <n v="0"/>
    <n v="0"/>
    <s v="A.Ekeler"/>
    <s v="NA"/>
    <n v="0"/>
    <n v="1"/>
    <n v="0"/>
    <n v="0.8"/>
    <n v="0"/>
    <n v="0"/>
    <n v="0.8"/>
    <x v="100"/>
  </r>
  <r>
    <x v="1"/>
    <s v="LAC"/>
    <s v="WAS"/>
    <n v="8"/>
    <n v="92"/>
    <s v="(1:46) 10-J.Herbert left guard to WAS 6 for 2 yards (52-J.Davis). QB sneak"/>
    <s v="run"/>
    <n v="1"/>
    <n v="0"/>
    <n v="0"/>
    <n v="0"/>
    <s v="J.Herbert"/>
    <s v="NA"/>
    <n v="0"/>
    <n v="1"/>
    <n v="0"/>
    <n v="1.1000000000000001"/>
    <n v="0"/>
    <n v="0"/>
    <n v="1.1000000000000001"/>
    <x v="323"/>
  </r>
  <r>
    <x v="1"/>
    <s v="WAS"/>
    <s v="LAC"/>
    <n v="75"/>
    <n v="25"/>
    <s v="(:45) (Shotgun) 41-J.McKissic left guard to WAS 33 for 8 yards (33-D.James)."/>
    <s v="run"/>
    <n v="1"/>
    <n v="0"/>
    <n v="0"/>
    <n v="0"/>
    <s v="J.McKissic"/>
    <s v="NA"/>
    <n v="0"/>
    <n v="1"/>
    <n v="0"/>
    <n v="0.5"/>
    <n v="0"/>
    <n v="0"/>
    <n v="0.5"/>
    <x v="180"/>
  </r>
  <r>
    <x v="1"/>
    <s v="WAS"/>
    <s v="LAC"/>
    <n v="65"/>
    <n v="35"/>
    <s v="(13:47) (Shotgun) 24-A.Gibson left end to WAS 41 for 6 yards (9-K.Murray)."/>
    <s v="run"/>
    <n v="1"/>
    <n v="0"/>
    <n v="0"/>
    <n v="0"/>
    <s v="A.Gibson"/>
    <s v="NA"/>
    <n v="0"/>
    <n v="1"/>
    <n v="0"/>
    <n v="0.5"/>
    <n v="0"/>
    <n v="0"/>
    <n v="0.5"/>
    <x v="148"/>
  </r>
  <r>
    <x v="1"/>
    <s v="WAS"/>
    <s v="LAC"/>
    <n v="48"/>
    <n v="52"/>
    <s v="(12:10) (Shotgun) 24-A.Gibson left end to LAC 46 for 2 yards (43-M.Davis). FUMBLES (43-M.Davis), ball out of bounds at LAC 45."/>
    <s v="run"/>
    <n v="1"/>
    <n v="0"/>
    <n v="0"/>
    <n v="0"/>
    <s v="A.Gibson"/>
    <s v="NA"/>
    <n v="0"/>
    <n v="1"/>
    <n v="0"/>
    <n v="0.5"/>
    <n v="0"/>
    <n v="0"/>
    <n v="0.5"/>
    <x v="148"/>
  </r>
  <r>
    <x v="1"/>
    <s v="LAC"/>
    <s v="WAS"/>
    <n v="75"/>
    <n v="25"/>
    <s v="(11:20) 79-T.Pipkins reported in as eligible.  30-A.Ekeler left end to LAC 25 for no gain (90-M.Sweat)."/>
    <s v="run"/>
    <n v="1"/>
    <n v="0"/>
    <n v="0"/>
    <n v="0"/>
    <s v="A.Ekeler"/>
    <s v="NA"/>
    <n v="0"/>
    <n v="1"/>
    <n v="0"/>
    <n v="0.5"/>
    <n v="0"/>
    <n v="0"/>
    <n v="0.5"/>
    <x v="100"/>
  </r>
  <r>
    <x v="1"/>
    <s v="LAC"/>
    <s v="WAS"/>
    <n v="34"/>
    <n v="66"/>
    <s v="(8:47) 79-T.Pipkins reported in as eligible.  30-A.Ekeler right end to WAS 20 for 14 yards (23-W.Jackson, 20-B.McCain)."/>
    <s v="run"/>
    <n v="1"/>
    <n v="0"/>
    <n v="0"/>
    <n v="0"/>
    <s v="A.Ekeler"/>
    <s v="NA"/>
    <n v="0"/>
    <n v="1"/>
    <n v="0"/>
    <n v="0.5"/>
    <n v="0"/>
    <n v="0"/>
    <n v="0.5"/>
    <x v="100"/>
  </r>
  <r>
    <x v="1"/>
    <s v="LAC"/>
    <s v="WAS"/>
    <n v="20"/>
    <n v="80"/>
    <s v="(7:56) (Shotgun) 22-J.Jackson left guard to WAS 15 for 5 yards (55-C.Holcomb, 97-T.Settle)."/>
    <s v="run"/>
    <n v="1"/>
    <n v="0"/>
    <n v="0"/>
    <n v="0"/>
    <s v="J.Jackson"/>
    <s v="NA"/>
    <n v="0"/>
    <n v="1"/>
    <n v="0"/>
    <n v="0.5"/>
    <n v="0"/>
    <n v="0"/>
    <n v="0.5"/>
    <x v="39"/>
  </r>
  <r>
    <x v="1"/>
    <s v="LAC"/>
    <s v="WAS"/>
    <n v="9"/>
    <n v="91"/>
    <s v="(6:37) (Shotgun) 30-A.Ekeler left guard to WAS 7 for 2 yards (93-J.Allen; 26-L.Collins)."/>
    <s v="run"/>
    <n v="1"/>
    <n v="0"/>
    <n v="0"/>
    <n v="0"/>
    <s v="A.Ekeler"/>
    <s v="NA"/>
    <n v="0"/>
    <n v="1"/>
    <n v="0"/>
    <n v="0.8"/>
    <n v="0"/>
    <n v="0"/>
    <n v="0.8"/>
    <x v="100"/>
  </r>
  <r>
    <x v="1"/>
    <s v="WAS"/>
    <s v="LAC"/>
    <n v="80"/>
    <n v="20"/>
    <s v="(5:55) 24-A.Gibson left tackle pushed ob at WAS 26 for 6 yards (9-K.Murray)."/>
    <s v="run"/>
    <n v="1"/>
    <n v="0"/>
    <n v="0"/>
    <n v="0"/>
    <s v="A.Gibson"/>
    <s v="NA"/>
    <n v="0"/>
    <n v="1"/>
    <n v="0"/>
    <n v="0.5"/>
    <n v="0"/>
    <n v="0"/>
    <n v="0.5"/>
    <x v="148"/>
  </r>
  <r>
    <x v="1"/>
    <s v="WAS"/>
    <s v="LAC"/>
    <n v="57"/>
    <n v="43"/>
    <s v="(4:46) 24-A.Gibson right end to WAS 49 for 6 yards (9-K.Murray)."/>
    <s v="run"/>
    <n v="1"/>
    <n v="0"/>
    <n v="0"/>
    <n v="0"/>
    <s v="A.Gibson"/>
    <s v="NA"/>
    <n v="0"/>
    <n v="1"/>
    <n v="0"/>
    <n v="0.5"/>
    <n v="0"/>
    <n v="0"/>
    <n v="0.5"/>
    <x v="148"/>
  </r>
  <r>
    <x v="1"/>
    <s v="WAS"/>
    <s v="LAC"/>
    <n v="51"/>
    <n v="49"/>
    <s v="(4:08) (Shotgun) 24-A.Gibson left end to LAC 45 for 6 yards (9-K.Murray)."/>
    <s v="run"/>
    <n v="1"/>
    <n v="0"/>
    <n v="0"/>
    <n v="0"/>
    <s v="A.Gibson"/>
    <s v="NA"/>
    <n v="0"/>
    <n v="1"/>
    <n v="0"/>
    <n v="0.5"/>
    <n v="0"/>
    <n v="0"/>
    <n v="0.5"/>
    <x v="148"/>
  </r>
  <r>
    <x v="1"/>
    <s v="WAS"/>
    <s v="LAC"/>
    <n v="45"/>
    <n v="55"/>
    <s v="(3:26) (Shotgun) 24-A.Gibson up the middle to LAC 39 for 6 yards (95-C.Covington; 9-K.Murray)."/>
    <s v="run"/>
    <n v="1"/>
    <n v="0"/>
    <n v="0"/>
    <n v="0"/>
    <s v="A.Gibson"/>
    <s v="NA"/>
    <n v="0"/>
    <n v="1"/>
    <n v="0"/>
    <n v="0.5"/>
    <n v="0"/>
    <n v="0"/>
    <n v="0.5"/>
    <x v="148"/>
  </r>
  <r>
    <x v="1"/>
    <s v="WAS"/>
    <s v="LAC"/>
    <n v="39"/>
    <n v="61"/>
    <s v="(3:01) (No Huddle, Shotgun) 24-A.Gibson right tackle to LAC 36 for 3 yards (95-C.Covington)."/>
    <s v="run"/>
    <n v="1"/>
    <n v="0"/>
    <n v="0"/>
    <n v="0"/>
    <s v="A.Gibson"/>
    <s v="NA"/>
    <n v="0"/>
    <n v="1"/>
    <n v="0"/>
    <n v="0.5"/>
    <n v="0"/>
    <n v="0"/>
    <n v="0.5"/>
    <x v="148"/>
  </r>
  <r>
    <x v="1"/>
    <s v="WAS"/>
    <s v="LAC"/>
    <n v="36"/>
    <n v="64"/>
    <s v="(2:39) (No Huddle, Shotgun) 24-A.Gibson left guard to LAC 31 for 5 yards (9-K.Murray; 95-C.Covington)."/>
    <s v="run"/>
    <n v="1"/>
    <n v="0"/>
    <n v="0"/>
    <n v="0"/>
    <s v="A.Gibson"/>
    <s v="NA"/>
    <n v="0"/>
    <n v="1"/>
    <n v="0"/>
    <n v="0.5"/>
    <n v="0"/>
    <n v="0"/>
    <n v="0.5"/>
    <x v="148"/>
  </r>
  <r>
    <x v="1"/>
    <s v="WAS"/>
    <s v="LAC"/>
    <n v="24"/>
    <n v="76"/>
    <s v="(:33) 24-A.Gibson up the middle to LAC 26 for -2 yards (95-C.Covington, 44-K.White)."/>
    <s v="run"/>
    <n v="1"/>
    <n v="0"/>
    <n v="0"/>
    <n v="0"/>
    <s v="A.Gibson"/>
    <s v="NA"/>
    <n v="0"/>
    <n v="1"/>
    <n v="0"/>
    <n v="0.5"/>
    <n v="0"/>
    <n v="0"/>
    <n v="0.5"/>
    <x v="148"/>
  </r>
  <r>
    <x v="1"/>
    <s v="LAC"/>
    <s v="WAS"/>
    <n v="40"/>
    <n v="60"/>
    <s v="(13:38) 35-L.Rountree right guard to WAS 37 for 3 yards (98-M.Ioannidis)."/>
    <s v="run"/>
    <n v="1"/>
    <n v="0"/>
    <n v="0"/>
    <n v="0"/>
    <s v="L.Rountree"/>
    <s v="NA"/>
    <n v="0"/>
    <n v="1"/>
    <n v="0"/>
    <n v="0.5"/>
    <n v="0"/>
    <n v="0"/>
    <n v="0.5"/>
    <x v="283"/>
  </r>
  <r>
    <x v="1"/>
    <s v="WAS"/>
    <s v="LAC"/>
    <n v="96"/>
    <n v="4"/>
    <s v="(12:16) 71-W.Schweitzer reported in as eligible.  24-A.Gibson right end to WAS 4 for no gain (44-K.White; 26-A.Samuel). FUMBLES (44-K.White), RECOVERED by LAC-9-K.Murray at WAS 3."/>
    <s v="run"/>
    <n v="1"/>
    <n v="0"/>
    <n v="0"/>
    <n v="0"/>
    <s v="A.Gibson"/>
    <s v="NA"/>
    <n v="0"/>
    <n v="1"/>
    <n v="0"/>
    <n v="0.5"/>
    <n v="0"/>
    <n v="0"/>
    <n v="0.5"/>
    <x v="148"/>
  </r>
  <r>
    <x v="1"/>
    <s v="LAC"/>
    <s v="WAS"/>
    <n v="3"/>
    <n v="97"/>
    <s v="(12:06) 30-A.Ekeler right guard to WAS 3 for no gain (99-C.Young; 94-D.Payne)."/>
    <s v="run"/>
    <n v="1"/>
    <n v="0"/>
    <n v="0"/>
    <n v="0"/>
    <s v="A.Ekeler"/>
    <s v="NA"/>
    <n v="0"/>
    <n v="1"/>
    <n v="0"/>
    <n v="2.1"/>
    <n v="0"/>
    <n v="0"/>
    <n v="2.1"/>
    <x v="100"/>
  </r>
  <r>
    <x v="1"/>
    <s v="WAS"/>
    <s v="LAC"/>
    <n v="75"/>
    <n v="25"/>
    <s v="(11:16) (Shotgun) 24-A.Gibson left tackle to WAS 31 for 6 yards (33-D.James)."/>
    <s v="run"/>
    <n v="1"/>
    <n v="0"/>
    <n v="0"/>
    <n v="0"/>
    <s v="A.Gibson"/>
    <s v="NA"/>
    <n v="0"/>
    <n v="1"/>
    <n v="0"/>
    <n v="0.5"/>
    <n v="0"/>
    <n v="0"/>
    <n v="0.5"/>
    <x v="148"/>
  </r>
  <r>
    <x v="1"/>
    <s v="WAS"/>
    <s v="LAC"/>
    <n v="54"/>
    <n v="46"/>
    <s v="(10:36) (Shotgun) 32-J.Patterson left end to 50 for 4 yards (95-C.Covington)."/>
    <s v="run"/>
    <n v="1"/>
    <n v="0"/>
    <n v="0"/>
    <n v="0"/>
    <s v="J.Patterson"/>
    <s v="NA"/>
    <n v="0"/>
    <n v="1"/>
    <n v="0"/>
    <n v="0.5"/>
    <n v="0"/>
    <n v="0"/>
    <n v="0.5"/>
    <x v="238"/>
  </r>
  <r>
    <x v="1"/>
    <s v="WAS"/>
    <s v="LAC"/>
    <n v="50"/>
    <n v="50"/>
    <s v="(10:16) (No Huddle, Shotgun) 32-J.Patterson left tackle to LAC 45 for 5 yards (9-K.Murray; 98-L.Joseph)."/>
    <s v="run"/>
    <n v="1"/>
    <n v="0"/>
    <n v="0"/>
    <n v="0"/>
    <s v="J.Patterson"/>
    <s v="NA"/>
    <n v="0"/>
    <n v="1"/>
    <n v="0"/>
    <n v="0.5"/>
    <n v="0"/>
    <n v="0"/>
    <n v="0.5"/>
    <x v="238"/>
  </r>
  <r>
    <x v="1"/>
    <s v="WAS"/>
    <s v="LAC"/>
    <n v="45"/>
    <n v="55"/>
    <s v="(9:45) (Shotgun) 71-W.Schweitzer reported in as eligible.  24-A.Gibson left guard to LAC 43 for 2 yards (43-M.Davis, 90-E.Banks)."/>
    <s v="run"/>
    <n v="1"/>
    <n v="0"/>
    <n v="0"/>
    <n v="0"/>
    <s v="A.Gibson"/>
    <s v="NA"/>
    <n v="0"/>
    <n v="1"/>
    <n v="0"/>
    <n v="0.5"/>
    <n v="0"/>
    <n v="0"/>
    <n v="0.5"/>
    <x v="148"/>
  </r>
  <r>
    <x v="1"/>
    <s v="WAS"/>
    <s v="LAC"/>
    <n v="43"/>
    <n v="57"/>
    <s v="(9:07) (Shotgun) 24-A.Gibson left tackle to LAC 38 for 5 yards (98-L.Joseph; 9-K.Murray)."/>
    <s v="run"/>
    <n v="1"/>
    <n v="0"/>
    <n v="0"/>
    <n v="0"/>
    <s v="A.Gibson"/>
    <s v="NA"/>
    <n v="0"/>
    <n v="1"/>
    <n v="0"/>
    <n v="0.5"/>
    <n v="0"/>
    <n v="0"/>
    <n v="0.5"/>
    <x v="148"/>
  </r>
  <r>
    <x v="1"/>
    <s v="LAC"/>
    <s v="WAS"/>
    <n v="82"/>
    <n v="18"/>
    <s v="(6:43) 30-A.Ekeler left tackle to LAC 22 for 4 yards (53-J.Bostic)."/>
    <s v="run"/>
    <n v="1"/>
    <n v="0"/>
    <n v="0"/>
    <n v="0"/>
    <s v="A.Ekeler"/>
    <s v="NA"/>
    <n v="0"/>
    <n v="1"/>
    <n v="0"/>
    <n v="0.5"/>
    <n v="0"/>
    <n v="0"/>
    <n v="0.5"/>
    <x v="100"/>
  </r>
  <r>
    <x v="1"/>
    <s v="LAC"/>
    <s v="WAS"/>
    <n v="45"/>
    <n v="55"/>
    <s v="(3:35) 35-L.Rountree right end to WAS 44 for 1 yard (20-B.McCain)."/>
    <s v="run"/>
    <n v="1"/>
    <n v="0"/>
    <n v="0"/>
    <n v="0"/>
    <s v="L.Rountree"/>
    <s v="NA"/>
    <n v="0"/>
    <n v="1"/>
    <n v="0"/>
    <n v="0.5"/>
    <n v="0"/>
    <n v="0"/>
    <n v="0.5"/>
    <x v="283"/>
  </r>
  <r>
    <x v="1"/>
    <s v="LAC"/>
    <s v="WAS"/>
    <n v="44"/>
    <n v="56"/>
    <s v="(2:53) 30-A.Ekeler right tackle to WAS 42 for 2 yards (90-M.Sweat; 94-D.Payne)."/>
    <s v="run"/>
    <n v="1"/>
    <n v="0"/>
    <n v="0"/>
    <n v="0"/>
    <s v="A.Ekeler"/>
    <s v="NA"/>
    <n v="0"/>
    <n v="1"/>
    <n v="0"/>
    <n v="0.5"/>
    <n v="0"/>
    <n v="0"/>
    <n v="0.5"/>
    <x v="100"/>
  </r>
  <r>
    <x v="1"/>
    <s v="LAC"/>
    <s v="WAS"/>
    <n v="22"/>
    <n v="78"/>
    <s v="(2:00) 79-T.Pipkins reported in as eligible.  30-A.Ekeler up the middle to WAS 13 for 9 yards (55-C.Holcomb, 20-B.McCain)."/>
    <s v="run"/>
    <n v="1"/>
    <n v="0"/>
    <n v="0"/>
    <n v="0"/>
    <s v="A.Ekeler"/>
    <s v="NA"/>
    <n v="0"/>
    <n v="1"/>
    <n v="0"/>
    <n v="0.5"/>
    <n v="0"/>
    <n v="0"/>
    <n v="0.5"/>
    <x v="100"/>
  </r>
  <r>
    <x v="1"/>
    <s v="LAC"/>
    <s v="WAS"/>
    <n v="13"/>
    <n v="87"/>
    <s v="(1:54) 79-T.Pipkins reported in as eligible.  30-A.Ekeler up the middle to WAS 16 for -3 yards (99-C.Young)."/>
    <s v="run"/>
    <n v="1"/>
    <n v="0"/>
    <n v="0"/>
    <n v="0"/>
    <s v="A.Ekeler"/>
    <s v="NA"/>
    <n v="0"/>
    <n v="1"/>
    <n v="0"/>
    <n v="0.6"/>
    <n v="0"/>
    <n v="0"/>
    <n v="0.6"/>
    <x v="100"/>
  </r>
  <r>
    <x v="1"/>
    <s v="NE"/>
    <s v="MIA"/>
    <n v="75"/>
    <n v="25"/>
    <s v="(15:00) 37-D.Harris right guard pushed ob at MIA 40 for 35 yards (30-J.McCourty)."/>
    <s v="run"/>
    <n v="1"/>
    <n v="0"/>
    <n v="0"/>
    <n v="0"/>
    <s v="D.Harris"/>
    <s v="NA"/>
    <n v="0"/>
    <n v="1"/>
    <n v="0"/>
    <n v="0.5"/>
    <n v="0"/>
    <n v="0"/>
    <n v="0.5"/>
    <x v="80"/>
  </r>
  <r>
    <x v="1"/>
    <s v="NE"/>
    <s v="MIA"/>
    <n v="40"/>
    <n v="60"/>
    <s v="(14:28) 37-D.Harris left tackle to MIA 37 for 3 yards (21-E.Rowe)."/>
    <s v="run"/>
    <n v="1"/>
    <n v="0"/>
    <n v="0"/>
    <n v="0"/>
    <s v="D.Harris"/>
    <s v="NA"/>
    <n v="0"/>
    <n v="1"/>
    <n v="0"/>
    <n v="0.5"/>
    <n v="0"/>
    <n v="0"/>
    <n v="0.5"/>
    <x v="80"/>
  </r>
  <r>
    <x v="1"/>
    <s v="NE"/>
    <s v="MIA"/>
    <n v="37"/>
    <n v="63"/>
    <s v="(13:54) 81-J.Smith right tackle to MIA 31 for 6 yards (55-J.Baker)."/>
    <s v="run"/>
    <n v="1"/>
    <n v="0"/>
    <n v="0"/>
    <n v="0"/>
    <s v="J.Smith"/>
    <s v="NA"/>
    <n v="0"/>
    <n v="1"/>
    <n v="0"/>
    <n v="0.5"/>
    <n v="0"/>
    <n v="0"/>
    <n v="0.5"/>
    <x v="243"/>
  </r>
  <r>
    <x v="1"/>
    <s v="NE"/>
    <s v="MIA"/>
    <n v="31"/>
    <n v="69"/>
    <s v="(13:12) (Shotgun) 28-J.White left guard to MIA 30 for 1 yard (49-S.Eguavoen, 70-A.Butler)."/>
    <s v="run"/>
    <n v="1"/>
    <n v="0"/>
    <n v="0"/>
    <n v="0"/>
    <s v="J.White"/>
    <s v="NA"/>
    <n v="0"/>
    <n v="1"/>
    <n v="0"/>
    <n v="0.5"/>
    <n v="0"/>
    <n v="0"/>
    <n v="0.5"/>
    <x v="240"/>
  </r>
  <r>
    <x v="1"/>
    <s v="NE"/>
    <s v="MIA"/>
    <n v="43"/>
    <n v="57"/>
    <s v="(11:52) 28-J.White up the middle to MIA 41 for 2 yards (91-E.Ogbah, 49-S.Eguavoen). MIA-98-R.Davis was injured during the play. His return is Questionable."/>
    <s v="run"/>
    <n v="1"/>
    <n v="0"/>
    <n v="0"/>
    <n v="0"/>
    <s v="J.White"/>
    <s v="NA"/>
    <n v="0"/>
    <n v="1"/>
    <n v="0"/>
    <n v="0.5"/>
    <n v="0"/>
    <n v="0"/>
    <n v="0.5"/>
    <x v="240"/>
  </r>
  <r>
    <x v="1"/>
    <s v="MIA"/>
    <s v="NE"/>
    <n v="63"/>
    <n v="37"/>
    <s v="(9:52) 37-M.Gaskin left guard to MIA 39 for 2 yards (93-L.Guy)."/>
    <s v="run"/>
    <n v="1"/>
    <n v="0"/>
    <n v="0"/>
    <n v="0"/>
    <s v="M.Gaskin"/>
    <s v="NA"/>
    <n v="0"/>
    <n v="1"/>
    <n v="0"/>
    <n v="0.5"/>
    <n v="0"/>
    <n v="0"/>
    <n v="0.5"/>
    <x v="152"/>
  </r>
  <r>
    <x v="1"/>
    <s v="MIA"/>
    <s v="NE"/>
    <n v="56"/>
    <n v="44"/>
    <s v="(8:45) (No Huddle, Shotgun) 37-M.Gaskin left guard to NE 41 for 15 yards (32-D.McCourty)."/>
    <s v="run"/>
    <n v="1"/>
    <n v="0"/>
    <n v="0"/>
    <n v="0"/>
    <s v="M.Gaskin"/>
    <s v="NA"/>
    <n v="0"/>
    <n v="1"/>
    <n v="0"/>
    <n v="0.5"/>
    <n v="0"/>
    <n v="0"/>
    <n v="0.5"/>
    <x v="152"/>
  </r>
  <r>
    <x v="1"/>
    <s v="MIA"/>
    <s v="NE"/>
    <n v="41"/>
    <n v="59"/>
    <s v="(8:19) (No Huddle, Shotgun) 37-M.Gaskin right guard to NE 37 for 4 yards (23-K.Dugger, 90-C.Barmore)."/>
    <s v="run"/>
    <n v="1"/>
    <n v="0"/>
    <n v="0"/>
    <n v="0"/>
    <s v="M.Gaskin"/>
    <s v="NA"/>
    <n v="0"/>
    <n v="1"/>
    <n v="0"/>
    <n v="0.5"/>
    <n v="0"/>
    <n v="0"/>
    <n v="0.5"/>
    <x v="152"/>
  </r>
  <r>
    <x v="1"/>
    <s v="MIA"/>
    <s v="NE"/>
    <n v="28"/>
    <n v="72"/>
    <s v="(7:13) (No Huddle, Shotgun) 37-M.Gaskin right tackle to NE 29 for -1 yards (9-M.Judon)."/>
    <s v="run"/>
    <n v="1"/>
    <n v="0"/>
    <n v="0"/>
    <n v="0"/>
    <s v="M.Gaskin"/>
    <s v="NA"/>
    <n v="0"/>
    <n v="1"/>
    <n v="0"/>
    <n v="0.5"/>
    <n v="0"/>
    <n v="0"/>
    <n v="0.5"/>
    <x v="152"/>
  </r>
  <r>
    <x v="1"/>
    <s v="MIA"/>
    <s v="NE"/>
    <n v="11"/>
    <n v="89"/>
    <s v="(5:58) 37-M.Gaskin right guard to NE 3 for 8 yards (32-D.McCourty)."/>
    <s v="run"/>
    <n v="1"/>
    <n v="0"/>
    <n v="0"/>
    <n v="0"/>
    <s v="M.Gaskin"/>
    <s v="NA"/>
    <n v="0"/>
    <n v="1"/>
    <n v="0"/>
    <n v="0.7"/>
    <n v="0"/>
    <n v="0"/>
    <n v="0.7"/>
    <x v="152"/>
  </r>
  <r>
    <x v="1"/>
    <s v="MIA"/>
    <s v="NE"/>
    <n v="3"/>
    <n v="97"/>
    <s v="(5:35) (No Huddle, Shotgun) 1-T.Tagovailoa right tackle for 3 yards, TOUCHDOWN. PENALTY on NE-91-D.Wise, Unnecessary Roughness, 15 yards, enforced between downs."/>
    <s v="run"/>
    <n v="1"/>
    <n v="0"/>
    <n v="0"/>
    <n v="0"/>
    <s v="T.Tagovailoa"/>
    <s v="NA"/>
    <n v="0"/>
    <n v="1"/>
    <n v="0"/>
    <n v="2.1"/>
    <n v="0"/>
    <n v="0"/>
    <n v="2.1"/>
    <x v="324"/>
  </r>
  <r>
    <x v="1"/>
    <s v="NE"/>
    <s v="MIA"/>
    <n v="67"/>
    <n v="33"/>
    <s v="(4:42) 38-R.Stevenson left tackle to NE 35 for 2 yards (90-J.Jenkins). measurement"/>
    <s v="run"/>
    <n v="1"/>
    <n v="0"/>
    <n v="0"/>
    <n v="0"/>
    <s v="R.Stevenson"/>
    <s v="NA"/>
    <n v="0"/>
    <n v="1"/>
    <n v="0"/>
    <n v="0.5"/>
    <n v="0"/>
    <n v="0"/>
    <n v="0.5"/>
    <x v="242"/>
  </r>
  <r>
    <x v="1"/>
    <s v="MIA"/>
    <s v="NE"/>
    <n v="48"/>
    <n v="52"/>
    <s v="(3:24) (Shotgun) 37-M.Gaskin right tackle to NE 49 for -1 yards (23-K.Dugger, 9-M.Judon)."/>
    <s v="run"/>
    <n v="1"/>
    <n v="0"/>
    <n v="0"/>
    <n v="0"/>
    <s v="M.Gaskin"/>
    <s v="NA"/>
    <n v="0"/>
    <n v="1"/>
    <n v="0"/>
    <n v="0.5"/>
    <n v="0"/>
    <n v="0"/>
    <n v="0.5"/>
    <x v="152"/>
  </r>
  <r>
    <x v="1"/>
    <s v="NE"/>
    <s v="MIA"/>
    <n v="74"/>
    <n v="26"/>
    <s v="(2:13) 37-D.Harris left guard to NE 37 for 11 yards (55-J.Baker, 21-E.Rowe)."/>
    <s v="run"/>
    <n v="1"/>
    <n v="0"/>
    <n v="0"/>
    <n v="0"/>
    <s v="D.Harris"/>
    <s v="NA"/>
    <n v="0"/>
    <n v="1"/>
    <n v="0"/>
    <n v="0.5"/>
    <n v="0"/>
    <n v="0"/>
    <n v="0.5"/>
    <x v="80"/>
  </r>
  <r>
    <x v="1"/>
    <s v="NE"/>
    <s v="MIA"/>
    <n v="63"/>
    <n v="37"/>
    <s v="(1:42) 37-D.Harris left guard to NE 41 for 4 yards (21-E.Rowe)."/>
    <s v="run"/>
    <n v="1"/>
    <n v="0"/>
    <n v="0"/>
    <n v="0"/>
    <s v="D.Harris"/>
    <s v="NA"/>
    <n v="0"/>
    <n v="1"/>
    <n v="0"/>
    <n v="0.5"/>
    <n v="0"/>
    <n v="0"/>
    <n v="0.5"/>
    <x v="80"/>
  </r>
  <r>
    <x v="1"/>
    <s v="NE"/>
    <s v="MIA"/>
    <n v="59"/>
    <n v="41"/>
    <s v="(1:07) 37-D.Harris up the middle to NE 46 for 5 yards (92-Z.Sieler, 55-J.Baker)."/>
    <s v="run"/>
    <n v="1"/>
    <n v="0"/>
    <n v="0"/>
    <n v="0"/>
    <s v="D.Harris"/>
    <s v="NA"/>
    <n v="0"/>
    <n v="1"/>
    <n v="0"/>
    <n v="0.5"/>
    <n v="0"/>
    <n v="0"/>
    <n v="0.5"/>
    <x v="80"/>
  </r>
  <r>
    <x v="1"/>
    <s v="NE"/>
    <s v="MIA"/>
    <n v="54"/>
    <n v="46"/>
    <s v="(:39) 37-D.Harris left tackle to NE 48 for 2 yards (52-E.Roberts)."/>
    <s v="run"/>
    <n v="1"/>
    <n v="0"/>
    <n v="0"/>
    <n v="0"/>
    <s v="D.Harris"/>
    <s v="NA"/>
    <n v="0"/>
    <n v="1"/>
    <n v="0"/>
    <n v="0.5"/>
    <n v="0"/>
    <n v="0"/>
    <n v="0.5"/>
    <x v="80"/>
  </r>
  <r>
    <x v="1"/>
    <s v="NE"/>
    <s v="MIA"/>
    <n v="44"/>
    <n v="56"/>
    <s v="(15:00) 37-D.Harris up the middle to MIA 44 for no gain (90-J.Jenkins)."/>
    <s v="run"/>
    <n v="1"/>
    <n v="0"/>
    <n v="0"/>
    <n v="0"/>
    <s v="D.Harris"/>
    <s v="NA"/>
    <n v="0"/>
    <n v="1"/>
    <n v="0"/>
    <n v="0.5"/>
    <n v="0"/>
    <n v="0"/>
    <n v="0.5"/>
    <x v="80"/>
  </r>
  <r>
    <x v="1"/>
    <s v="NE"/>
    <s v="MIA"/>
    <n v="39"/>
    <n v="61"/>
    <s v="(13:36) 37-D.Harris right tackle to MIA 36 for 3 yards (57-B.Scarlett)."/>
    <s v="run"/>
    <n v="1"/>
    <n v="0"/>
    <n v="0"/>
    <n v="0"/>
    <s v="D.Harris"/>
    <s v="NA"/>
    <n v="0"/>
    <n v="1"/>
    <n v="0"/>
    <n v="0.5"/>
    <n v="0"/>
    <n v="0"/>
    <n v="0.5"/>
    <x v="80"/>
  </r>
  <r>
    <x v="1"/>
    <s v="NE"/>
    <s v="MIA"/>
    <n v="68"/>
    <n v="32"/>
    <s v="(8:41) 37-D.Harris up the middle to NE 36 for 4 yards (43-A.Van Ginkel)."/>
    <s v="run"/>
    <n v="1"/>
    <n v="0"/>
    <n v="0"/>
    <n v="0"/>
    <s v="D.Harris"/>
    <s v="NA"/>
    <n v="0"/>
    <n v="1"/>
    <n v="0"/>
    <n v="0.5"/>
    <n v="0"/>
    <n v="0"/>
    <n v="0.5"/>
    <x v="80"/>
  </r>
  <r>
    <x v="1"/>
    <s v="MIA"/>
    <s v="NE"/>
    <n v="74"/>
    <n v="26"/>
    <s v="(7:03) (Shotgun) 26-S.Ahmed right tackle to MIA 25 for -1 yards (8-J.Bentley)."/>
    <s v="run"/>
    <n v="1"/>
    <n v="0"/>
    <n v="0"/>
    <n v="0"/>
    <s v="S.Ahmed"/>
    <s v="NA"/>
    <n v="0"/>
    <n v="1"/>
    <n v="0"/>
    <n v="0.5"/>
    <n v="0"/>
    <n v="0"/>
    <n v="0.5"/>
    <x v="151"/>
  </r>
  <r>
    <x v="1"/>
    <s v="NE"/>
    <s v="MIA"/>
    <n v="55"/>
    <n v="45"/>
    <s v="(5:30) 37-D.Harris up the middle to NE 49 for 4 yards (55-J.Baker, 49-S.Eguavoen)."/>
    <s v="run"/>
    <n v="1"/>
    <n v="0"/>
    <n v="0"/>
    <n v="0"/>
    <s v="D.Harris"/>
    <s v="NA"/>
    <n v="0"/>
    <n v="1"/>
    <n v="0"/>
    <n v="0.5"/>
    <n v="0"/>
    <n v="0"/>
    <n v="0.5"/>
    <x v="80"/>
  </r>
  <r>
    <x v="1"/>
    <s v="NE"/>
    <s v="MIA"/>
    <n v="8"/>
    <n v="92"/>
    <s v="(3:18) 37-D.Harris right guard to MIA 7 for 1 yard (90-J.Jenkins, 30-J.McCourty)."/>
    <s v="run"/>
    <n v="1"/>
    <n v="0"/>
    <n v="0"/>
    <n v="0"/>
    <s v="D.Harris"/>
    <s v="NA"/>
    <n v="0"/>
    <n v="1"/>
    <n v="0"/>
    <n v="1.1000000000000001"/>
    <n v="0"/>
    <n v="0"/>
    <n v="1.1000000000000001"/>
    <x v="80"/>
  </r>
  <r>
    <x v="1"/>
    <s v="MIA"/>
    <s v="NE"/>
    <n v="30"/>
    <n v="70"/>
    <s v="(1:45) MIA 14-Brissett now at QB. 14-J.Brissett up the middle to NE 28 for 2 yards (93-L.Guy)."/>
    <s v="run"/>
    <n v="1"/>
    <n v="0"/>
    <n v="0"/>
    <n v="0"/>
    <s v="J.Brissett"/>
    <s v="NA"/>
    <n v="0"/>
    <n v="1"/>
    <n v="0"/>
    <n v="0.5"/>
    <n v="0"/>
    <n v="0"/>
    <n v="0.5"/>
    <x v="325"/>
  </r>
  <r>
    <x v="1"/>
    <s v="MIA"/>
    <s v="NE"/>
    <n v="75"/>
    <n v="25"/>
    <s v="(15:00) 37-M.Gaskin right tackle to MIA 27 for 2 yards (92-D.Godchaux)."/>
    <s v="run"/>
    <n v="1"/>
    <n v="0"/>
    <n v="0"/>
    <n v="0"/>
    <s v="M.Gaskin"/>
    <s v="NA"/>
    <n v="0"/>
    <n v="1"/>
    <n v="0"/>
    <n v="0.5"/>
    <n v="0"/>
    <n v="0"/>
    <n v="0.5"/>
    <x v="152"/>
  </r>
  <r>
    <x v="1"/>
    <s v="MIA"/>
    <s v="NE"/>
    <n v="43"/>
    <n v="57"/>
    <s v="(13:57) (No Huddle, Shotgun) 34-M.Brown up the middle to NE 42 for 1 yard (54-D.Hightower, 21-A.Phillips)."/>
    <s v="run"/>
    <n v="1"/>
    <n v="0"/>
    <n v="0"/>
    <n v="0"/>
    <s v="M.Brown"/>
    <s v="NA"/>
    <n v="0"/>
    <n v="1"/>
    <n v="0"/>
    <n v="0.5"/>
    <n v="0"/>
    <n v="0"/>
    <n v="0.5"/>
    <x v="326"/>
  </r>
  <r>
    <x v="1"/>
    <s v="MIA"/>
    <s v="NE"/>
    <n v="30"/>
    <n v="70"/>
    <s v="(12:49) (No Huddle, Shotgun) 37-M.Gaskin right end pushed ob at NE 15 for 15 yards (33-J.Williams)."/>
    <s v="run"/>
    <n v="1"/>
    <n v="0"/>
    <n v="0"/>
    <n v="0"/>
    <s v="M.Gaskin"/>
    <s v="NA"/>
    <n v="0"/>
    <n v="1"/>
    <n v="0"/>
    <n v="0.5"/>
    <n v="0"/>
    <n v="0"/>
    <n v="0.5"/>
    <x v="152"/>
  </r>
  <r>
    <x v="1"/>
    <s v="MIA"/>
    <s v="NE"/>
    <n v="15"/>
    <n v="85"/>
    <s v="(12:12) Direct snap to 26-S.Ahmed.  26-S.Ahmed up the middle to NE 7 for 8 yards (9-M.Judon, 23-K.Dugger)."/>
    <s v="run"/>
    <n v="1"/>
    <n v="0"/>
    <n v="0"/>
    <n v="0"/>
    <s v="S.Ahmed"/>
    <s v="NA"/>
    <n v="0"/>
    <n v="1"/>
    <n v="0"/>
    <n v="0.5"/>
    <n v="0"/>
    <n v="0"/>
    <n v="0.5"/>
    <x v="151"/>
  </r>
  <r>
    <x v="1"/>
    <s v="MIA"/>
    <s v="NE"/>
    <n v="7"/>
    <n v="93"/>
    <s v="(11:37) Direct snap to 34-M.Brown.  34-M.Brown right guard to NE 3 for 4 yards (8-J.Bentley, 32-D.McCourty)."/>
    <s v="run"/>
    <n v="1"/>
    <n v="0"/>
    <n v="0"/>
    <n v="0"/>
    <s v="M.Brown"/>
    <s v="NA"/>
    <n v="0"/>
    <n v="1"/>
    <n v="0"/>
    <n v="1.2"/>
    <n v="0"/>
    <n v="0"/>
    <n v="1.2"/>
    <x v="326"/>
  </r>
  <r>
    <x v="1"/>
    <s v="NE"/>
    <s v="MIA"/>
    <n v="91"/>
    <n v="9"/>
    <s v="(10:47) 37-D.Harris right tackle to NE 13 for 4 yards (91-E.Ogbah, 55-J.Baker)."/>
    <s v="run"/>
    <n v="1"/>
    <n v="0"/>
    <n v="0"/>
    <n v="0"/>
    <s v="D.Harris"/>
    <s v="NA"/>
    <n v="0"/>
    <n v="1"/>
    <n v="0"/>
    <n v="0.5"/>
    <n v="0"/>
    <n v="0"/>
    <n v="0.5"/>
    <x v="80"/>
  </r>
  <r>
    <x v="1"/>
    <s v="NE"/>
    <s v="MIA"/>
    <n v="87"/>
    <n v="13"/>
    <s v="(10:12) 37-D.Harris right guard to NE 18 for 5 yards (43-A.Van Ginkel; 94-C.Wilkins)."/>
    <s v="run"/>
    <n v="1"/>
    <n v="0"/>
    <n v="0"/>
    <n v="0"/>
    <s v="D.Harris"/>
    <s v="NA"/>
    <n v="0"/>
    <n v="1"/>
    <n v="0"/>
    <n v="0.5"/>
    <n v="0"/>
    <n v="0"/>
    <n v="0.5"/>
    <x v="80"/>
  </r>
  <r>
    <x v="1"/>
    <s v="NE"/>
    <s v="MIA"/>
    <n v="82"/>
    <n v="18"/>
    <s v="(9:29) 70-Y.Durant reported in as eligible.  37-D.Harris up the middle to NE 19 for 1 yard (94-C.Wilkins, 43-A.Van Ginkel)."/>
    <s v="run"/>
    <n v="1"/>
    <n v="0"/>
    <n v="0"/>
    <n v="0"/>
    <s v="D.Harris"/>
    <s v="NA"/>
    <n v="0"/>
    <n v="1"/>
    <n v="0"/>
    <n v="0.5"/>
    <n v="0"/>
    <n v="0"/>
    <n v="0.5"/>
    <x v="80"/>
  </r>
  <r>
    <x v="1"/>
    <s v="NE"/>
    <s v="MIA"/>
    <n v="70"/>
    <n v="30"/>
    <s v="(6:39) 28-J.White right tackle to NE 29 for -1 yards (91-E.Ogbah)."/>
    <s v="run"/>
    <n v="1"/>
    <n v="0"/>
    <n v="0"/>
    <n v="0"/>
    <s v="J.White"/>
    <s v="NA"/>
    <n v="0"/>
    <n v="1"/>
    <n v="0"/>
    <n v="0.5"/>
    <n v="0"/>
    <n v="0"/>
    <n v="0.5"/>
    <x v="240"/>
  </r>
  <r>
    <x v="1"/>
    <s v="NE"/>
    <s v="MIA"/>
    <n v="36"/>
    <n v="64"/>
    <s v="(4:51) 28-J.White up the middle to MIA 26 for 10 yards (40-N.Needham)."/>
    <s v="run"/>
    <n v="1"/>
    <n v="0"/>
    <n v="0"/>
    <n v="0"/>
    <s v="J.White"/>
    <s v="NA"/>
    <n v="0"/>
    <n v="1"/>
    <n v="0"/>
    <n v="0.5"/>
    <n v="0"/>
    <n v="0"/>
    <n v="0.5"/>
    <x v="240"/>
  </r>
  <r>
    <x v="1"/>
    <s v="NE"/>
    <s v="MIA"/>
    <n v="26"/>
    <n v="74"/>
    <s v="(4:17) 37-D.Harris left tackle to MIA 30 for -4 yards (92-Z.Sieler)."/>
    <s v="run"/>
    <n v="1"/>
    <n v="0"/>
    <n v="0"/>
    <n v="0"/>
    <s v="D.Harris"/>
    <s v="NA"/>
    <n v="0"/>
    <n v="1"/>
    <n v="0"/>
    <n v="0.5"/>
    <n v="0"/>
    <n v="0"/>
    <n v="0.5"/>
    <x v="80"/>
  </r>
  <r>
    <x v="1"/>
    <s v="MIA"/>
    <s v="NE"/>
    <n v="75"/>
    <n v="25"/>
    <s v="(2:50) 26-S.Ahmed up the middle to MIA 22 for -3 yards (21-A.Phillips, 53-K.Van Noy)."/>
    <s v="run"/>
    <n v="1"/>
    <n v="0"/>
    <n v="0"/>
    <n v="0"/>
    <s v="S.Ahmed"/>
    <s v="NA"/>
    <n v="0"/>
    <n v="1"/>
    <n v="0"/>
    <n v="0.5"/>
    <n v="0"/>
    <n v="0"/>
    <n v="0.5"/>
    <x v="151"/>
  </r>
  <r>
    <x v="1"/>
    <s v="NE"/>
    <s v="MIA"/>
    <n v="70"/>
    <n v="30"/>
    <s v="(:48) 37-D.Harris left end pushed ob at NE 31 for 1 yard (40-N.Needham)."/>
    <s v="run"/>
    <n v="1"/>
    <n v="0"/>
    <n v="0"/>
    <n v="0"/>
    <s v="D.Harris"/>
    <s v="NA"/>
    <n v="0"/>
    <n v="1"/>
    <n v="0"/>
    <n v="0.5"/>
    <n v="0"/>
    <n v="0"/>
    <n v="0.5"/>
    <x v="80"/>
  </r>
  <r>
    <x v="1"/>
    <s v="NE"/>
    <s v="MIA"/>
    <n v="21"/>
    <n v="79"/>
    <s v="(11:48) 37-D.Harris up the middle to MIA 18 for 3 yards (90-J.Jenkins, 49-S.Eguavoen)."/>
    <s v="run"/>
    <n v="1"/>
    <n v="0"/>
    <n v="0"/>
    <n v="0"/>
    <s v="D.Harris"/>
    <s v="NA"/>
    <n v="0"/>
    <n v="1"/>
    <n v="0"/>
    <n v="0.5"/>
    <n v="0"/>
    <n v="0"/>
    <n v="0.5"/>
    <x v="80"/>
  </r>
  <r>
    <x v="1"/>
    <s v="NE"/>
    <s v="MIA"/>
    <n v="18"/>
    <n v="82"/>
    <s v="(11:18) 37-D.Harris left end to MIA 15 for 3 yards (24-By.Jones)."/>
    <s v="run"/>
    <n v="1"/>
    <n v="0"/>
    <n v="0"/>
    <n v="0"/>
    <s v="D.Harris"/>
    <s v="NA"/>
    <n v="0"/>
    <n v="1"/>
    <n v="0"/>
    <n v="0.5"/>
    <n v="0"/>
    <n v="0"/>
    <n v="0.5"/>
    <x v="80"/>
  </r>
  <r>
    <x v="1"/>
    <s v="MIA"/>
    <s v="NE"/>
    <n v="60"/>
    <n v="40"/>
    <s v="(9:54) (Shotgun) 37-M.Gaskin right end ran ob at MIA 45 for 5 yards (54-D.Hightower)."/>
    <s v="run"/>
    <n v="1"/>
    <n v="0"/>
    <n v="0"/>
    <n v="0"/>
    <s v="M.Gaskin"/>
    <s v="NA"/>
    <n v="0"/>
    <n v="1"/>
    <n v="0"/>
    <n v="0.5"/>
    <n v="0"/>
    <n v="0"/>
    <n v="0.5"/>
    <x v="152"/>
  </r>
  <r>
    <x v="1"/>
    <s v="NE"/>
    <s v="MIA"/>
    <n v="50"/>
    <n v="50"/>
    <s v="(8:07) 37-D.Harris left guard to MIA 49 for 1 yard (94-C.Wilkins, 43-A.Van Ginkel)."/>
    <s v="run"/>
    <n v="1"/>
    <n v="0"/>
    <n v="0"/>
    <n v="0"/>
    <s v="D.Harris"/>
    <s v="NA"/>
    <n v="0"/>
    <n v="1"/>
    <n v="0"/>
    <n v="0.5"/>
    <n v="0"/>
    <n v="0"/>
    <n v="0.5"/>
    <x v="80"/>
  </r>
  <r>
    <x v="1"/>
    <s v="NE"/>
    <s v="MIA"/>
    <n v="39"/>
    <n v="61"/>
    <s v="(6:11) 37-D.Harris right guard to MIA 31 for 8 yards (52-E.Roberts)."/>
    <s v="run"/>
    <n v="1"/>
    <n v="0"/>
    <n v="0"/>
    <n v="0"/>
    <s v="D.Harris"/>
    <s v="NA"/>
    <n v="0"/>
    <n v="1"/>
    <n v="0"/>
    <n v="0.5"/>
    <n v="0"/>
    <n v="0"/>
    <n v="0.5"/>
    <x v="80"/>
  </r>
  <r>
    <x v="1"/>
    <s v="NE"/>
    <s v="MIA"/>
    <n v="31"/>
    <n v="69"/>
    <s v="(5:41) 37-D.Harris up the middle to MIA 30 for 1 yard (92-Z.Sieler)."/>
    <s v="run"/>
    <n v="1"/>
    <n v="0"/>
    <n v="0"/>
    <n v="0"/>
    <s v="D.Harris"/>
    <s v="NA"/>
    <n v="0"/>
    <n v="1"/>
    <n v="0"/>
    <n v="0.5"/>
    <n v="0"/>
    <n v="0"/>
    <n v="0.5"/>
    <x v="80"/>
  </r>
  <r>
    <x v="1"/>
    <s v="NE"/>
    <s v="MIA"/>
    <n v="30"/>
    <n v="70"/>
    <s v="(5:01) 37-D.Harris left end ran ob at MIA 27 for 3 yards (21-E.Rowe)."/>
    <s v="run"/>
    <n v="1"/>
    <n v="0"/>
    <n v="0"/>
    <n v="0"/>
    <s v="D.Harris"/>
    <s v="NA"/>
    <n v="0"/>
    <n v="1"/>
    <n v="0"/>
    <n v="0.5"/>
    <n v="0"/>
    <n v="0"/>
    <n v="0.5"/>
    <x v="80"/>
  </r>
  <r>
    <x v="1"/>
    <s v="NE"/>
    <s v="MIA"/>
    <n v="27"/>
    <n v="73"/>
    <s v="(4:56) (Shotgun) 25-B.Bolden left guard to MIA 22 for 5 yards (55-J.Baker)."/>
    <s v="run"/>
    <n v="1"/>
    <n v="0"/>
    <n v="0"/>
    <n v="0"/>
    <s v="B.Bolden"/>
    <s v="NA"/>
    <n v="0"/>
    <n v="1"/>
    <n v="0"/>
    <n v="0.5"/>
    <n v="0"/>
    <n v="0"/>
    <n v="0.5"/>
    <x v="327"/>
  </r>
  <r>
    <x v="1"/>
    <s v="NE"/>
    <s v="MIA"/>
    <n v="11"/>
    <n v="89"/>
    <s v="(3:35) 37-D.Harris right tackle to MIA 9 for 2 yards (25-X.Howard, 55-J.Baker). FUMBLES (25-X.Howard), RECOVERED by MIA-25-X.Howard at MIA 9. NE 37-Harris 4th career 100-yard game. The Replay Official reviewed the fumble ruling, and the play was Upheld. The ruling on the field was confirmed."/>
    <s v="run"/>
    <n v="1"/>
    <n v="0"/>
    <n v="0"/>
    <n v="0"/>
    <s v="D.Harris"/>
    <s v="NA"/>
    <n v="0"/>
    <n v="1"/>
    <n v="0"/>
    <n v="0.7"/>
    <n v="0"/>
    <n v="0"/>
    <n v="0.7"/>
    <x v="80"/>
  </r>
  <r>
    <x v="1"/>
    <s v="MIA"/>
    <s v="NE"/>
    <n v="82"/>
    <n v="18"/>
    <s v="(2:42) Direct snap to 34-M.Brown.  34-M.Brown up the middle to MIA 20 for 2 yards (92-D.Godchaux)."/>
    <s v="run"/>
    <n v="1"/>
    <n v="0"/>
    <n v="0"/>
    <n v="0"/>
    <s v="M.Brown"/>
    <s v="NA"/>
    <n v="0"/>
    <n v="1"/>
    <n v="0"/>
    <n v="0.5"/>
    <n v="0"/>
    <n v="0"/>
    <n v="0.5"/>
    <x v="326"/>
  </r>
  <r>
    <x v="1"/>
    <s v="MIA"/>
    <s v="NE"/>
    <n v="80"/>
    <n v="20"/>
    <s v="(2:36) 34-M.Brown right tackle to MIA 25 for 5 yards (50-C.Winovich, 93-L.Guy)."/>
    <s v="run"/>
    <n v="1"/>
    <n v="0"/>
    <n v="0"/>
    <n v="0"/>
    <s v="M.Brown"/>
    <s v="NA"/>
    <n v="0"/>
    <n v="1"/>
    <n v="0"/>
    <n v="0.5"/>
    <n v="0"/>
    <n v="0"/>
    <n v="0.5"/>
    <x v="326"/>
  </r>
  <r>
    <x v="1"/>
    <s v="MIA"/>
    <s v="NE"/>
    <n v="75"/>
    <n v="25"/>
    <s v="(2:31) 34-M.Brown left guard to MIA 29 for 4 yards (98-C.Davis, 93-L.Guy)."/>
    <s v="run"/>
    <n v="1"/>
    <n v="0"/>
    <n v="0"/>
    <n v="0"/>
    <s v="M.Brown"/>
    <s v="NA"/>
    <n v="0"/>
    <n v="1"/>
    <n v="0"/>
    <n v="0.5"/>
    <n v="0"/>
    <n v="0"/>
    <n v="0.5"/>
    <x v="326"/>
  </r>
  <r>
    <x v="1"/>
    <s v="MIA"/>
    <s v="NE"/>
    <n v="71"/>
    <n v="29"/>
    <s v="(2:24) MIA 14-Brissett now at QB. 14-J.Brissett up the middle to MIA 31 for 2 yards (8-J.Bentley, 92-D.Godchaux)."/>
    <s v="run"/>
    <n v="1"/>
    <n v="0"/>
    <n v="0"/>
    <n v="0"/>
    <s v="J.Brissett"/>
    <s v="NA"/>
    <n v="0"/>
    <n v="1"/>
    <n v="0"/>
    <n v="0.5"/>
    <n v="0"/>
    <n v="0"/>
    <n v="0.5"/>
    <x v="325"/>
  </r>
  <r>
    <x v="1"/>
    <s v="MIN"/>
    <s v="CIN"/>
    <n v="58"/>
    <n v="42"/>
    <s v="(13:06) 33-D.Cook right tackle to MIN 43 for 1 yard (65-L.Ogunjobi)."/>
    <s v="run"/>
    <n v="1"/>
    <n v="0"/>
    <n v="0"/>
    <n v="0"/>
    <s v="D.Cook"/>
    <s v="NA"/>
    <n v="0"/>
    <n v="1"/>
    <n v="0"/>
    <n v="0.5"/>
    <n v="0"/>
    <n v="0"/>
    <n v="0.5"/>
    <x v="11"/>
  </r>
  <r>
    <x v="1"/>
    <s v="CIN"/>
    <s v="MIN"/>
    <n v="65"/>
    <n v="35"/>
    <s v="(10:16) 28-J.Mixon left end pushed ob at CIN 40 for 5 yards (54-E.Kendricks)."/>
    <s v="run"/>
    <n v="1"/>
    <n v="0"/>
    <n v="0"/>
    <n v="0"/>
    <s v="J.Mixon"/>
    <s v="NA"/>
    <n v="0"/>
    <n v="1"/>
    <n v="0"/>
    <n v="0.5"/>
    <n v="0"/>
    <n v="0"/>
    <n v="0.5"/>
    <x v="32"/>
  </r>
  <r>
    <x v="1"/>
    <s v="CIN"/>
    <s v="MIN"/>
    <n v="60"/>
    <n v="40"/>
    <s v="(9:46) 1-J.Chase right end to CIN 38 for -2 yards (59-N.Vigil)."/>
    <s v="run"/>
    <n v="1"/>
    <n v="0"/>
    <n v="0"/>
    <n v="0"/>
    <s v="J.Chase"/>
    <s v="NA"/>
    <n v="0"/>
    <n v="1"/>
    <n v="0"/>
    <n v="0.5"/>
    <n v="0"/>
    <n v="0"/>
    <n v="0.5"/>
    <x v="83"/>
  </r>
  <r>
    <x v="1"/>
    <s v="MIN"/>
    <s v="CIN"/>
    <n v="80"/>
    <n v="20"/>
    <s v="(8:21) 33-D.Cook right tackle to MIN 23 for 3 yards (94-S.Hubbard; 24-V.Bell)."/>
    <s v="run"/>
    <n v="1"/>
    <n v="0"/>
    <n v="0"/>
    <n v="0"/>
    <s v="D.Cook"/>
    <s v="NA"/>
    <n v="0"/>
    <n v="1"/>
    <n v="0"/>
    <n v="0.5"/>
    <n v="0"/>
    <n v="0"/>
    <n v="0.5"/>
    <x v="11"/>
  </r>
  <r>
    <x v="1"/>
    <s v="MIN"/>
    <s v="CIN"/>
    <n v="77"/>
    <n v="23"/>
    <s v="(7:47) 33-D.Cook right guard to MIN 24 for 1 yard (57-G.Pratt)."/>
    <s v="run"/>
    <n v="1"/>
    <n v="0"/>
    <n v="0"/>
    <n v="0"/>
    <s v="D.Cook"/>
    <s v="NA"/>
    <n v="0"/>
    <n v="1"/>
    <n v="0"/>
    <n v="0.5"/>
    <n v="0"/>
    <n v="0"/>
    <n v="0.5"/>
    <x v="11"/>
  </r>
  <r>
    <x v="1"/>
    <s v="CIN"/>
    <s v="MIN"/>
    <n v="55"/>
    <n v="45"/>
    <s v="(7:00) 28-J.Mixon right guard to CIN 48 for 3 yards (54-E.Kendricks; 58-M.Pierce)."/>
    <s v="run"/>
    <n v="1"/>
    <n v="0"/>
    <n v="0"/>
    <n v="0"/>
    <s v="J.Mixon"/>
    <s v="NA"/>
    <n v="0"/>
    <n v="1"/>
    <n v="0"/>
    <n v="0.5"/>
    <n v="0"/>
    <n v="0"/>
    <n v="0.5"/>
    <x v="32"/>
  </r>
  <r>
    <x v="1"/>
    <s v="MIN"/>
    <s v="CIN"/>
    <n v="81"/>
    <n v="19"/>
    <s v="(4:31) 33-D.Cook right tackle to MIN 21 for 2 yards (92-B.Hill)."/>
    <s v="run"/>
    <n v="1"/>
    <n v="0"/>
    <n v="0"/>
    <n v="0"/>
    <s v="D.Cook"/>
    <s v="NA"/>
    <n v="0"/>
    <n v="1"/>
    <n v="0"/>
    <n v="0.5"/>
    <n v="0"/>
    <n v="0"/>
    <n v="0.5"/>
    <x v="11"/>
  </r>
  <r>
    <x v="1"/>
    <s v="CIN"/>
    <s v="MIN"/>
    <n v="51"/>
    <n v="49"/>
    <s v="(1:31) (Shotgun) 28-J.Mixon left guard to MIN 47 for 4 yards (59-N.Vigil; 91-S.Weatherly)."/>
    <s v="run"/>
    <n v="1"/>
    <n v="0"/>
    <n v="0"/>
    <n v="0"/>
    <s v="J.Mixon"/>
    <s v="NA"/>
    <n v="0"/>
    <n v="1"/>
    <n v="0"/>
    <n v="0.5"/>
    <n v="0"/>
    <n v="0"/>
    <n v="0.5"/>
    <x v="32"/>
  </r>
  <r>
    <x v="1"/>
    <s v="CIN"/>
    <s v="MIN"/>
    <n v="47"/>
    <n v="53"/>
    <s v="(:49) 28-J.Mixon right end to MIN 46 for 1 yard (54-E.Kendricks)."/>
    <s v="run"/>
    <n v="1"/>
    <n v="0"/>
    <n v="0"/>
    <n v="0"/>
    <s v="J.Mixon"/>
    <s v="NA"/>
    <n v="0"/>
    <n v="1"/>
    <n v="0"/>
    <n v="0.5"/>
    <n v="0"/>
    <n v="0"/>
    <n v="0.5"/>
    <x v="32"/>
  </r>
  <r>
    <x v="1"/>
    <s v="MIN"/>
    <s v="CIN"/>
    <n v="91"/>
    <n v="9"/>
    <s v="(14:56) 33-D.Cook left end pushed ob at MIN 26 for 17 yards (30-J.Bates)."/>
    <s v="run"/>
    <n v="1"/>
    <n v="0"/>
    <n v="0"/>
    <n v="0"/>
    <s v="D.Cook"/>
    <s v="NA"/>
    <n v="0"/>
    <n v="1"/>
    <n v="0"/>
    <n v="0.5"/>
    <n v="0"/>
    <n v="0"/>
    <n v="0.5"/>
    <x v="11"/>
  </r>
  <r>
    <x v="1"/>
    <s v="MIN"/>
    <s v="CIN"/>
    <n v="72"/>
    <n v="28"/>
    <s v="(13:55) 25-A.Mattison right guard to MIN 30 for 2 yards (21-M.Hilton)."/>
    <s v="run"/>
    <n v="1"/>
    <n v="0"/>
    <n v="0"/>
    <n v="0"/>
    <s v="A.Mattison"/>
    <s v="NA"/>
    <n v="0"/>
    <n v="1"/>
    <n v="0"/>
    <n v="0.5"/>
    <n v="0"/>
    <n v="0"/>
    <n v="0.5"/>
    <x v="248"/>
  </r>
  <r>
    <x v="1"/>
    <s v="MIN"/>
    <s v="CIN"/>
    <n v="57"/>
    <n v="43"/>
    <s v="(11:50) 33-D.Cook right tackle to 50 for 7 yards (20-E.Apple)."/>
    <s v="run"/>
    <n v="1"/>
    <n v="0"/>
    <n v="0"/>
    <n v="0"/>
    <s v="D.Cook"/>
    <s v="NA"/>
    <n v="0"/>
    <n v="1"/>
    <n v="0"/>
    <n v="0.5"/>
    <n v="0"/>
    <n v="0"/>
    <n v="0.5"/>
    <x v="11"/>
  </r>
  <r>
    <x v="1"/>
    <s v="MIN"/>
    <s v="CIN"/>
    <n v="22"/>
    <n v="78"/>
    <s v="(10:09) 33-D.Cook right guard to CIN 25 for -3 yards (65-L.Ogunjobi)."/>
    <s v="run"/>
    <n v="1"/>
    <n v="0"/>
    <n v="0"/>
    <n v="0"/>
    <s v="D.Cook"/>
    <s v="NA"/>
    <n v="0"/>
    <n v="1"/>
    <n v="0"/>
    <n v="0.5"/>
    <n v="0"/>
    <n v="0"/>
    <n v="0.5"/>
    <x v="11"/>
  </r>
  <r>
    <x v="1"/>
    <s v="MIN"/>
    <s v="CIN"/>
    <n v="40"/>
    <n v="60"/>
    <s v="(8:59) (Shotgun) 31-A.Abdullah right end pushed ob at CIN 36 for 4 yards (30-J.Bates)."/>
    <s v="run"/>
    <n v="1"/>
    <n v="0"/>
    <n v="0"/>
    <n v="0"/>
    <s v="A.Abdullah"/>
    <s v="NA"/>
    <n v="0"/>
    <n v="1"/>
    <n v="0"/>
    <n v="0.5"/>
    <n v="0"/>
    <n v="0"/>
    <n v="0.5"/>
    <x v="82"/>
  </r>
  <r>
    <x v="1"/>
    <s v="MIN"/>
    <s v="CIN"/>
    <n v="11"/>
    <n v="89"/>
    <s v="(7:45) 64-B.Brandel reported in as eligible.  33-D.Cook right guard to CIN 10 for 1 yard (94-S.Hubbard)."/>
    <s v="run"/>
    <n v="1"/>
    <n v="0"/>
    <n v="0"/>
    <n v="0"/>
    <s v="D.Cook"/>
    <s v="NA"/>
    <n v="0"/>
    <n v="1"/>
    <n v="0"/>
    <n v="0.7"/>
    <n v="0"/>
    <n v="0"/>
    <n v="0.7"/>
    <x v="11"/>
  </r>
  <r>
    <x v="1"/>
    <s v="CIN"/>
    <s v="MIN"/>
    <n v="63"/>
    <n v="37"/>
    <s v="(6:05) (Shotgun) 34-S.Perine up the middle to CIN 39 for 2 yards (59-N.Vigil)."/>
    <s v="run"/>
    <n v="1"/>
    <n v="0"/>
    <n v="0"/>
    <n v="0"/>
    <s v="S.Perine"/>
    <s v="NA"/>
    <n v="0"/>
    <n v="1"/>
    <n v="0"/>
    <n v="0.5"/>
    <n v="0"/>
    <n v="0"/>
    <n v="0.5"/>
    <x v="247"/>
  </r>
  <r>
    <x v="1"/>
    <s v="CIN"/>
    <s v="MIN"/>
    <n v="61"/>
    <n v="39"/>
    <s v="(5:24) 34-S.Perine right end to CIN 38 for -1 yards (21-B.Breeland)."/>
    <s v="run"/>
    <n v="1"/>
    <n v="0"/>
    <n v="0"/>
    <n v="0"/>
    <s v="S.Perine"/>
    <s v="NA"/>
    <n v="0"/>
    <n v="1"/>
    <n v="0"/>
    <n v="0.5"/>
    <n v="0"/>
    <n v="0"/>
    <n v="0.5"/>
    <x v="247"/>
  </r>
  <r>
    <x v="1"/>
    <s v="CIN"/>
    <s v="MIN"/>
    <n v="55"/>
    <n v="45"/>
    <s v="(3:16) (Shotgun) 34-S.Perine up the middle to MIN 42 for 13 yards (54-E.Kendricks; 23-X.Woods)."/>
    <s v="run"/>
    <n v="1"/>
    <n v="0"/>
    <n v="0"/>
    <n v="0"/>
    <s v="S.Perine"/>
    <s v="NA"/>
    <n v="0"/>
    <n v="1"/>
    <n v="0"/>
    <n v="0.5"/>
    <n v="0"/>
    <n v="0"/>
    <n v="0.5"/>
    <x v="247"/>
  </r>
  <r>
    <x v="1"/>
    <s v="CIN"/>
    <s v="MIN"/>
    <n v="3"/>
    <n v="97"/>
    <s v="(1:56) 28-J.Mixon right end pushed ob at MIN 2 for 1 yard (22-H.Smith)."/>
    <s v="run"/>
    <n v="1"/>
    <n v="0"/>
    <n v="0"/>
    <n v="0"/>
    <s v="J.Mixon"/>
    <s v="NA"/>
    <n v="0"/>
    <n v="1"/>
    <n v="0"/>
    <n v="2.1"/>
    <n v="0"/>
    <n v="0"/>
    <n v="2.1"/>
    <x v="32"/>
  </r>
  <r>
    <x v="1"/>
    <s v="CIN"/>
    <s v="MIN"/>
    <n v="75"/>
    <n v="25"/>
    <s v="(15:00) 28-J.Mixon right tackle to CIN 28 for 3 yards (54-E.Kendricks)."/>
    <s v="run"/>
    <n v="1"/>
    <n v="0"/>
    <n v="0"/>
    <n v="0"/>
    <s v="J.Mixon"/>
    <s v="NA"/>
    <n v="0"/>
    <n v="1"/>
    <n v="0"/>
    <n v="0.5"/>
    <n v="0"/>
    <n v="0"/>
    <n v="0.5"/>
    <x v="32"/>
  </r>
  <r>
    <x v="1"/>
    <s v="CIN"/>
    <s v="MIN"/>
    <n v="72"/>
    <n v="28"/>
    <s v="(14:21) 28-J.Mixon right tackle to CIN 34 for 6 yards (98-D.Wonnum)."/>
    <s v="run"/>
    <n v="1"/>
    <n v="0"/>
    <n v="0"/>
    <n v="0"/>
    <s v="J.Mixon"/>
    <s v="NA"/>
    <n v="0"/>
    <n v="1"/>
    <n v="0"/>
    <n v="0.5"/>
    <n v="0"/>
    <n v="0"/>
    <n v="0.5"/>
    <x v="32"/>
  </r>
  <r>
    <x v="1"/>
    <s v="CIN"/>
    <s v="MIN"/>
    <n v="34"/>
    <n v="66"/>
    <s v="(12:27) 28-J.Mixon left tackle to MIN 30 for 4 yards (54-E.Kendricks; 58-M.Pierce)."/>
    <s v="run"/>
    <n v="1"/>
    <n v="0"/>
    <n v="0"/>
    <n v="0"/>
    <s v="J.Mixon"/>
    <s v="NA"/>
    <n v="0"/>
    <n v="1"/>
    <n v="0"/>
    <n v="0.5"/>
    <n v="0"/>
    <n v="0"/>
    <n v="0.5"/>
    <x v="32"/>
  </r>
  <r>
    <x v="1"/>
    <s v="CIN"/>
    <s v="MIN"/>
    <n v="25"/>
    <n v="75"/>
    <s v="(10:59) 9-J.Burrow right guard to MIN 23 for 2 yards (94-D.Tomlinson)."/>
    <s v="run"/>
    <n v="1"/>
    <n v="0"/>
    <n v="0"/>
    <n v="0"/>
    <s v="J.Burrow"/>
    <s v="NA"/>
    <n v="0"/>
    <n v="1"/>
    <n v="0"/>
    <n v="0.5"/>
    <n v="0"/>
    <n v="0"/>
    <n v="0.5"/>
    <x v="328"/>
  </r>
  <r>
    <x v="1"/>
    <s v="CIN"/>
    <s v="MIN"/>
    <n v="23"/>
    <n v="77"/>
    <s v="(10:22) 28-J.Mixon right tackle to MIN 16 for 7 yards (54-E.Kendricks; 99-D.Hunter)."/>
    <s v="run"/>
    <n v="1"/>
    <n v="0"/>
    <n v="0"/>
    <n v="0"/>
    <s v="J.Mixon"/>
    <s v="NA"/>
    <n v="0"/>
    <n v="1"/>
    <n v="0"/>
    <n v="0.5"/>
    <n v="0"/>
    <n v="0"/>
    <n v="0.5"/>
    <x v="32"/>
  </r>
  <r>
    <x v="1"/>
    <s v="CIN"/>
    <s v="MIN"/>
    <n v="2"/>
    <n v="98"/>
    <s v="(9:20) (Shotgun) 28-J.Mixon up the middle for 2 yards, TOUCHDOWN."/>
    <s v="run"/>
    <n v="1"/>
    <n v="0"/>
    <n v="0"/>
    <n v="0"/>
    <s v="J.Mixon"/>
    <s v="NA"/>
    <n v="0"/>
    <n v="1"/>
    <n v="0"/>
    <n v="2.5"/>
    <n v="0"/>
    <n v="0"/>
    <n v="2.5"/>
    <x v="32"/>
  </r>
  <r>
    <x v="1"/>
    <s v="MIN"/>
    <s v="CIN"/>
    <n v="84"/>
    <n v="16"/>
    <s v="(9:11) 33-D.Cook right guard to MIN 29 for 13 yards (55-L.Wilson)."/>
    <s v="run"/>
    <n v="1"/>
    <n v="0"/>
    <n v="0"/>
    <n v="0"/>
    <s v="D.Cook"/>
    <s v="NA"/>
    <n v="0"/>
    <n v="1"/>
    <n v="0"/>
    <n v="0.5"/>
    <n v="0"/>
    <n v="0"/>
    <n v="0.5"/>
    <x v="11"/>
  </r>
  <r>
    <x v="1"/>
    <s v="MIN"/>
    <s v="CIN"/>
    <n v="71"/>
    <n v="29"/>
    <s v="(8:40) 33-D.Cook left guard to MIN 29 for no gain (65-L.Ogunjobi)."/>
    <s v="run"/>
    <n v="1"/>
    <n v="0"/>
    <n v="0"/>
    <n v="0"/>
    <s v="D.Cook"/>
    <s v="NA"/>
    <n v="0"/>
    <n v="1"/>
    <n v="0"/>
    <n v="0.5"/>
    <n v="0"/>
    <n v="0"/>
    <n v="0.5"/>
    <x v="11"/>
  </r>
  <r>
    <x v="1"/>
    <s v="MIN"/>
    <s v="CIN"/>
    <n v="71"/>
    <n v="29"/>
    <s v="(8:04) 33-D.Cook left guard to MIN 37 for 8 yards (20-E.Apple)."/>
    <s v="run"/>
    <n v="1"/>
    <n v="0"/>
    <n v="0"/>
    <n v="0"/>
    <s v="D.Cook"/>
    <s v="NA"/>
    <n v="0"/>
    <n v="1"/>
    <n v="0"/>
    <n v="0.5"/>
    <n v="0"/>
    <n v="0"/>
    <n v="0.5"/>
    <x v="11"/>
  </r>
  <r>
    <x v="1"/>
    <s v="MIN"/>
    <s v="CIN"/>
    <n v="53"/>
    <n v="47"/>
    <s v="(6:49) 33-D.Cook left tackle to MIN 46 for -1 yards (24-V.Bell). PENALTY on MIN-74-O.Udoh, Unnecessary Roughness, 15 yards, enforced between downs."/>
    <s v="run"/>
    <n v="1"/>
    <n v="0"/>
    <n v="0"/>
    <n v="0"/>
    <s v="D.Cook"/>
    <s v="NA"/>
    <n v="0"/>
    <n v="1"/>
    <n v="0"/>
    <n v="0.5"/>
    <n v="0"/>
    <n v="0"/>
    <n v="0.5"/>
    <x v="11"/>
  </r>
  <r>
    <x v="1"/>
    <s v="CIN"/>
    <s v="MIN"/>
    <n v="87"/>
    <n v="13"/>
    <s v="(4:48) (Shotgun) 28-J.Mixon right guard to CIN 15 for 2 yards (99-D.Hunter; 94-D.Tomlinson)."/>
    <s v="run"/>
    <n v="1"/>
    <n v="0"/>
    <n v="0"/>
    <n v="0"/>
    <s v="J.Mixon"/>
    <s v="NA"/>
    <n v="0"/>
    <n v="1"/>
    <n v="0"/>
    <n v="0.5"/>
    <n v="0"/>
    <n v="0"/>
    <n v="0.5"/>
    <x v="32"/>
  </r>
  <r>
    <x v="1"/>
    <s v="CIN"/>
    <s v="MIN"/>
    <n v="70"/>
    <n v="30"/>
    <s v="(3:20) 28-J.Mixon right tackle to CIN 30 for no gain (59-N.Vigil)."/>
    <s v="run"/>
    <n v="1"/>
    <n v="0"/>
    <n v="0"/>
    <n v="0"/>
    <s v="J.Mixon"/>
    <s v="NA"/>
    <n v="0"/>
    <n v="1"/>
    <n v="0"/>
    <n v="0.5"/>
    <n v="0"/>
    <n v="0"/>
    <n v="0.5"/>
    <x v="32"/>
  </r>
  <r>
    <x v="1"/>
    <s v="MIN"/>
    <s v="CIN"/>
    <n v="30"/>
    <n v="70"/>
    <s v="(3:10) (Shotgun) 33-D.Cook left end to CIN 24 for 6 yards (55-L.Wilson)."/>
    <s v="run"/>
    <n v="1"/>
    <n v="0"/>
    <n v="0"/>
    <n v="0"/>
    <s v="D.Cook"/>
    <s v="NA"/>
    <n v="0"/>
    <n v="1"/>
    <n v="0"/>
    <n v="0.5"/>
    <n v="0"/>
    <n v="0"/>
    <n v="0.5"/>
    <x v="11"/>
  </r>
  <r>
    <x v="1"/>
    <s v="CIN"/>
    <s v="MIN"/>
    <n v="75"/>
    <n v="25"/>
    <s v="(2:24) 28-J.Mixon right tackle to CIN 30 for 5 yards (59-N.Vigil, 98-D.Wonnum)."/>
    <s v="run"/>
    <n v="1"/>
    <n v="0"/>
    <n v="0"/>
    <n v="0"/>
    <s v="J.Mixon"/>
    <s v="NA"/>
    <n v="0"/>
    <n v="1"/>
    <n v="0"/>
    <n v="0.5"/>
    <n v="0"/>
    <n v="0"/>
    <n v="0.5"/>
    <x v="32"/>
  </r>
  <r>
    <x v="1"/>
    <s v="CIN"/>
    <s v="MIN"/>
    <n v="70"/>
    <n v="30"/>
    <s v="(1:45) 28-J.Mixon left tackle to CIN 40 for 10 yards (22-H.Smith)."/>
    <s v="run"/>
    <n v="1"/>
    <n v="0"/>
    <n v="0"/>
    <n v="0"/>
    <s v="J.Mixon"/>
    <s v="NA"/>
    <n v="0"/>
    <n v="1"/>
    <n v="0"/>
    <n v="0.5"/>
    <n v="0"/>
    <n v="0"/>
    <n v="0.5"/>
    <x v="32"/>
  </r>
  <r>
    <x v="1"/>
    <s v="CIN"/>
    <s v="MIN"/>
    <n v="60"/>
    <n v="40"/>
    <s v="(1:04) 28-J.Mixon right end pushed ob at MIN 41 for 19 yards (23-X.Woods)."/>
    <s v="run"/>
    <n v="1"/>
    <n v="0"/>
    <n v="0"/>
    <n v="0"/>
    <s v="J.Mixon"/>
    <s v="NA"/>
    <n v="0"/>
    <n v="1"/>
    <n v="0"/>
    <n v="0.5"/>
    <n v="0"/>
    <n v="0"/>
    <n v="0.5"/>
    <x v="32"/>
  </r>
  <r>
    <x v="1"/>
    <s v="CIN"/>
    <s v="MIN"/>
    <n v="41"/>
    <n v="59"/>
    <s v="(:29) (Shotgun) 34-S.Perine up the middle to MIN 40 for 1 yard (59-N.Vigil; 99-D.Hunter)."/>
    <s v="run"/>
    <n v="1"/>
    <n v="0"/>
    <n v="0"/>
    <n v="0"/>
    <s v="S.Perine"/>
    <s v="NA"/>
    <n v="0"/>
    <n v="1"/>
    <n v="0"/>
    <n v="0.5"/>
    <n v="0"/>
    <n v="0"/>
    <n v="0.5"/>
    <x v="247"/>
  </r>
  <r>
    <x v="1"/>
    <s v="CIN"/>
    <s v="MIN"/>
    <n v="40"/>
    <n v="60"/>
    <s v="(15:00) (Shotgun) 28-J.Mixon up the middle to MIN 35 for 5 yards (90-S.Richardson; 54-E.Kendricks)."/>
    <s v="run"/>
    <n v="1"/>
    <n v="0"/>
    <n v="0"/>
    <n v="0"/>
    <s v="J.Mixon"/>
    <s v="NA"/>
    <n v="0"/>
    <n v="1"/>
    <n v="0"/>
    <n v="0.5"/>
    <n v="0"/>
    <n v="0"/>
    <n v="0.5"/>
    <x v="32"/>
  </r>
  <r>
    <x v="1"/>
    <s v="MIN"/>
    <s v="CIN"/>
    <n v="65"/>
    <n v="35"/>
    <s v="(13:32) 33-D.Cook right end pushed ob at MIN 40 for 5 yards (24-V.Bell)."/>
    <s v="run"/>
    <n v="1"/>
    <n v="0"/>
    <n v="0"/>
    <n v="0"/>
    <s v="D.Cook"/>
    <s v="NA"/>
    <n v="0"/>
    <n v="1"/>
    <n v="0"/>
    <n v="0.5"/>
    <n v="0"/>
    <n v="0"/>
    <n v="0.5"/>
    <x v="11"/>
  </r>
  <r>
    <x v="1"/>
    <s v="MIN"/>
    <s v="CIN"/>
    <n v="54"/>
    <n v="46"/>
    <s v="(12:14) 33-D.Cook right tackle to MIN 48 for 2 yards (94-S.Hubbard; 98-D.Reader)."/>
    <s v="run"/>
    <n v="1"/>
    <n v="0"/>
    <n v="0"/>
    <n v="0"/>
    <s v="D.Cook"/>
    <s v="NA"/>
    <n v="0"/>
    <n v="1"/>
    <n v="0"/>
    <n v="0.5"/>
    <n v="0"/>
    <n v="0"/>
    <n v="0.5"/>
    <x v="11"/>
  </r>
  <r>
    <x v="1"/>
    <s v="MIN"/>
    <s v="CIN"/>
    <n v="1"/>
    <n v="99"/>
    <s v="(9:26) 64-B.Brandel reported in as eligible.  33-D.Cook left tackle for 1 yard, TOUCHDOWN."/>
    <s v="run"/>
    <n v="1"/>
    <n v="0"/>
    <n v="0"/>
    <n v="0"/>
    <s v="D.Cook"/>
    <s v="NA"/>
    <n v="0"/>
    <n v="1"/>
    <n v="0"/>
    <n v="3.3"/>
    <n v="0"/>
    <n v="0"/>
    <n v="3.3"/>
    <x v="11"/>
  </r>
  <r>
    <x v="1"/>
    <s v="CIN"/>
    <s v="MIN"/>
    <n v="72"/>
    <n v="28"/>
    <s v="(8:45) 28-J.Mixon left end pushed ob at CIN 33 for 5 yards (54-E.Kendricks)."/>
    <s v="run"/>
    <n v="1"/>
    <n v="0"/>
    <n v="0"/>
    <n v="0"/>
    <s v="J.Mixon"/>
    <s v="NA"/>
    <n v="0"/>
    <n v="1"/>
    <n v="0"/>
    <n v="0.5"/>
    <n v="0"/>
    <n v="0"/>
    <n v="0.5"/>
    <x v="32"/>
  </r>
  <r>
    <x v="1"/>
    <s v="MIN"/>
    <s v="CIN"/>
    <n v="78"/>
    <n v="22"/>
    <s v="(7:10) 33-D.Cook right tackle to MIN 22 for no gain (57-G.Pratt, 65-L.Ogunjobi)."/>
    <s v="run"/>
    <n v="1"/>
    <n v="0"/>
    <n v="0"/>
    <n v="0"/>
    <s v="D.Cook"/>
    <s v="NA"/>
    <n v="0"/>
    <n v="1"/>
    <n v="0"/>
    <n v="0.5"/>
    <n v="0"/>
    <n v="0"/>
    <n v="0.5"/>
    <x v="11"/>
  </r>
  <r>
    <x v="1"/>
    <s v="CIN"/>
    <s v="MIN"/>
    <n v="75"/>
    <n v="25"/>
    <s v="(4:52) 28-J.Mixon left end to CIN 34 for 9 yards (23-X.Woods)."/>
    <s v="run"/>
    <n v="1"/>
    <n v="0"/>
    <n v="0"/>
    <n v="0"/>
    <s v="J.Mixon"/>
    <s v="NA"/>
    <n v="0"/>
    <n v="1"/>
    <n v="0"/>
    <n v="0.5"/>
    <n v="0"/>
    <n v="0"/>
    <n v="0.5"/>
    <x v="32"/>
  </r>
  <r>
    <x v="1"/>
    <s v="CIN"/>
    <s v="MIN"/>
    <n v="66"/>
    <n v="34"/>
    <s v="(4:08) 28-J.Mixon right guard to CIN 46 for 12 yards (22-H.Smith)."/>
    <s v="run"/>
    <n v="1"/>
    <n v="0"/>
    <n v="0"/>
    <n v="0"/>
    <s v="J.Mixon"/>
    <s v="NA"/>
    <n v="0"/>
    <n v="1"/>
    <n v="0"/>
    <n v="0.5"/>
    <n v="0"/>
    <n v="0"/>
    <n v="0.5"/>
    <x v="32"/>
  </r>
  <r>
    <x v="1"/>
    <s v="CIN"/>
    <s v="MIN"/>
    <n v="54"/>
    <n v="46"/>
    <s v="(3:23) 28-J.Mixon right end to CIN 45 for -1 yards (94-D.Tomlinson; 58-M.Pierce)."/>
    <s v="run"/>
    <n v="1"/>
    <n v="0"/>
    <n v="0"/>
    <n v="0"/>
    <s v="J.Mixon"/>
    <s v="NA"/>
    <n v="0"/>
    <n v="1"/>
    <n v="0"/>
    <n v="0.5"/>
    <n v="0"/>
    <n v="0"/>
    <n v="0.5"/>
    <x v="32"/>
  </r>
  <r>
    <x v="1"/>
    <s v="CIN"/>
    <s v="MIN"/>
    <n v="55"/>
    <n v="45"/>
    <s v="(2:39) (Shotgun) 34-S.Perine right guard to MIN 48 for 7 yards (21-B.Breeland)."/>
    <s v="run"/>
    <n v="1"/>
    <n v="0"/>
    <n v="0"/>
    <n v="0"/>
    <s v="S.Perine"/>
    <s v="NA"/>
    <n v="0"/>
    <n v="1"/>
    <n v="0"/>
    <n v="0.5"/>
    <n v="0"/>
    <n v="0"/>
    <n v="0.5"/>
    <x v="247"/>
  </r>
  <r>
    <x v="1"/>
    <s v="CIN"/>
    <s v="MIN"/>
    <n v="48"/>
    <n v="52"/>
    <s v="(2:00) (Shotgun) 28-J.Mixon left tackle to MIN 47 for 1 yard (91-S.Weatherly)."/>
    <s v="run"/>
    <n v="1"/>
    <n v="0"/>
    <n v="0"/>
    <n v="0"/>
    <s v="J.Mixon"/>
    <s v="NA"/>
    <n v="0"/>
    <n v="1"/>
    <n v="0"/>
    <n v="0.5"/>
    <n v="0"/>
    <n v="0"/>
    <n v="0.5"/>
    <x v="32"/>
  </r>
  <r>
    <x v="1"/>
    <s v="CIN"/>
    <s v="MIN"/>
    <n v="75"/>
    <n v="25"/>
    <s v="(10:00) 28-J.Mixon left tackle to CIN 27 for 2 yards (94-D.Tomlinson)."/>
    <s v="run"/>
    <n v="1"/>
    <n v="0"/>
    <n v="0"/>
    <n v="0"/>
    <s v="J.Mixon"/>
    <s v="NA"/>
    <n v="0"/>
    <n v="1"/>
    <n v="0"/>
    <n v="0.5"/>
    <n v="0"/>
    <n v="0"/>
    <n v="0.5"/>
    <x v="32"/>
  </r>
  <r>
    <x v="1"/>
    <s v="CIN"/>
    <s v="MIN"/>
    <n v="73"/>
    <n v="27"/>
    <s v="(9:22) 28-J.Mixon right end to CIN 35 for 8 yards (21-B.Breeland). MIN-21-B.Breeland was injured during the play."/>
    <s v="run"/>
    <n v="1"/>
    <n v="0"/>
    <n v="0"/>
    <n v="0"/>
    <s v="J.Mixon"/>
    <s v="NA"/>
    <n v="0"/>
    <n v="1"/>
    <n v="0"/>
    <n v="0.5"/>
    <n v="0"/>
    <n v="0"/>
    <n v="0.5"/>
    <x v="32"/>
  </r>
  <r>
    <x v="1"/>
    <s v="CIN"/>
    <s v="MIN"/>
    <n v="60"/>
    <n v="40"/>
    <s v="(8:04) 28-J.Mixon right tackle to CIN 42 for 2 yards (58-M.Pierce)."/>
    <s v="run"/>
    <n v="1"/>
    <n v="0"/>
    <n v="0"/>
    <n v="0"/>
    <s v="J.Mixon"/>
    <s v="NA"/>
    <n v="0"/>
    <n v="1"/>
    <n v="0"/>
    <n v="0.5"/>
    <n v="0"/>
    <n v="0"/>
    <n v="0.5"/>
    <x v="32"/>
  </r>
  <r>
    <x v="1"/>
    <s v="MIN"/>
    <s v="CIN"/>
    <n v="79"/>
    <n v="21"/>
    <s v="(6:32) 33-D.Cook left guard pushed ob at MIN 20 for -1 yards (57-G.Pratt)."/>
    <s v="run"/>
    <n v="1"/>
    <n v="0"/>
    <n v="0"/>
    <n v="0"/>
    <s v="D.Cook"/>
    <s v="NA"/>
    <n v="0"/>
    <n v="1"/>
    <n v="0"/>
    <n v="0.5"/>
    <n v="0"/>
    <n v="0"/>
    <n v="0.5"/>
    <x v="11"/>
  </r>
  <r>
    <x v="1"/>
    <s v="CIN"/>
    <s v="MIN"/>
    <n v="90"/>
    <n v="10"/>
    <s v="(5:24) 28-J.Mixon right guard to CIN 14 for 4 yards (99-D.Hunter)."/>
    <s v="run"/>
    <n v="1"/>
    <n v="0"/>
    <n v="0"/>
    <n v="0"/>
    <s v="J.Mixon"/>
    <s v="NA"/>
    <n v="0"/>
    <n v="1"/>
    <n v="0"/>
    <n v="0.5"/>
    <n v="0"/>
    <n v="0"/>
    <n v="0.5"/>
    <x v="32"/>
  </r>
  <r>
    <x v="1"/>
    <s v="CIN"/>
    <s v="MIN"/>
    <n v="86"/>
    <n v="14"/>
    <s v="(4:41) 28-J.Mixon right tackle to CIN 14 for no gain (96-A.Watts)."/>
    <s v="run"/>
    <n v="1"/>
    <n v="0"/>
    <n v="0"/>
    <n v="0"/>
    <s v="J.Mixon"/>
    <s v="NA"/>
    <n v="0"/>
    <n v="1"/>
    <n v="0"/>
    <n v="0.5"/>
    <n v="0"/>
    <n v="0"/>
    <n v="0.5"/>
    <x v="32"/>
  </r>
  <r>
    <x v="1"/>
    <s v="MIN"/>
    <s v="CIN"/>
    <n v="63"/>
    <n v="37"/>
    <s v="(3:40) 33-D.Cook right tackle to MIN 37 for no gain (21-M.Hilton; 98-D.Reader)."/>
    <s v="run"/>
    <n v="1"/>
    <n v="0"/>
    <n v="0"/>
    <n v="0"/>
    <s v="D.Cook"/>
    <s v="NA"/>
    <n v="0"/>
    <n v="1"/>
    <n v="0"/>
    <n v="0.5"/>
    <n v="0"/>
    <n v="0"/>
    <n v="0.5"/>
    <x v="11"/>
  </r>
  <r>
    <x v="1"/>
    <s v="MIN"/>
    <s v="CIN"/>
    <n v="38"/>
    <n v="62"/>
    <s v="(2:00) 33-D.Cook right tackle to CIN 38 for no gain (57-G.Pratt; 30-J.Bates). FUMBLES (57-G.Pratt), RECOVERED by CIN-57-G.Pratt at CIN 39. The Replay Official reviewed the fumble ruling, and the play was Upheld. The ruling on the field stands."/>
    <s v="run"/>
    <n v="1"/>
    <n v="0"/>
    <n v="0"/>
    <n v="0"/>
    <s v="D.Cook"/>
    <s v="NA"/>
    <n v="0"/>
    <n v="1"/>
    <n v="0"/>
    <n v="0.5"/>
    <n v="0"/>
    <n v="0"/>
    <n v="0.5"/>
    <x v="11"/>
  </r>
  <r>
    <x v="1"/>
    <s v="CIN"/>
    <s v="MIN"/>
    <n v="55"/>
    <n v="45"/>
    <s v="(1:20) 28-J.Mixon right end to CIN 48 for 3 yards (91-S.Weatherly)."/>
    <s v="run"/>
    <n v="1"/>
    <n v="0"/>
    <n v="0"/>
    <n v="0"/>
    <s v="J.Mixon"/>
    <s v="NA"/>
    <n v="0"/>
    <n v="1"/>
    <n v="0"/>
    <n v="0.5"/>
    <n v="0"/>
    <n v="0"/>
    <n v="0.5"/>
    <x v="32"/>
  </r>
  <r>
    <x v="1"/>
    <s v="CIN"/>
    <s v="MIN"/>
    <n v="52"/>
    <n v="48"/>
    <s v="(1:11) (Shotgun) 28-J.Mixon up the middle to CIN 48 for no gain (59-N.Vigil)."/>
    <s v="run"/>
    <n v="1"/>
    <n v="0"/>
    <n v="0"/>
    <n v="0"/>
    <s v="J.Mixon"/>
    <s v="NA"/>
    <n v="0"/>
    <n v="1"/>
    <n v="0"/>
    <n v="0.5"/>
    <n v="0"/>
    <n v="0"/>
    <n v="0.5"/>
    <x v="32"/>
  </r>
  <r>
    <x v="1"/>
    <s v="CIN"/>
    <s v="MIN"/>
    <n v="20"/>
    <n v="80"/>
    <s v="(:31) 28-J.Mixon up the middle to MIN 15 for 5 yards (48-B.Lynch; 54-E.Kendricks)."/>
    <s v="run"/>
    <n v="1"/>
    <n v="0"/>
    <n v="0"/>
    <n v="0"/>
    <s v="J.Mixon"/>
    <s v="NA"/>
    <n v="0"/>
    <n v="1"/>
    <n v="0"/>
    <n v="0.5"/>
    <n v="0"/>
    <n v="0"/>
    <n v="0.5"/>
    <x v="32"/>
  </r>
  <r>
    <x v="1"/>
    <s v="NYJ"/>
    <s v="CAR"/>
    <n v="75"/>
    <n v="25"/>
    <s v="(15:00) 23-T.Coleman left end to NYJ 27 for 2 yards (90-D.Jones; 95-D.Brown)."/>
    <s v="run"/>
    <n v="1"/>
    <n v="0"/>
    <n v="0"/>
    <n v="0"/>
    <s v="T.Coleman"/>
    <s v="NA"/>
    <n v="0"/>
    <n v="1"/>
    <n v="0"/>
    <n v="0.5"/>
    <n v="0"/>
    <n v="0"/>
    <n v="0.5"/>
    <x v="329"/>
  </r>
  <r>
    <x v="1"/>
    <s v="NYJ"/>
    <s v="CAR"/>
    <n v="66"/>
    <n v="34"/>
    <s v="(14:03) 23-T.Coleman up the middle to NYJ 35 for 1 yard (31-J.Burris; 4-J.Carter)."/>
    <s v="run"/>
    <n v="1"/>
    <n v="0"/>
    <n v="0"/>
    <n v="0"/>
    <s v="T.Coleman"/>
    <s v="NA"/>
    <n v="0"/>
    <n v="1"/>
    <n v="0"/>
    <n v="0.5"/>
    <n v="0"/>
    <n v="0"/>
    <n v="0.5"/>
    <x v="329"/>
  </r>
  <r>
    <x v="1"/>
    <s v="NYJ"/>
    <s v="CAR"/>
    <n v="65"/>
    <n v="35"/>
    <s v="(13:19) 25-T.Johnson right end to NYJ 36 for 1 yard (4-J.Carter; 8-J.Horn). Penalty on NYJ-8-E.Moore, Illegal Formation, declined."/>
    <s v="run"/>
    <n v="1"/>
    <n v="0"/>
    <n v="0"/>
    <n v="0"/>
    <s v="T.Johnson"/>
    <s v="NA"/>
    <n v="0"/>
    <n v="1"/>
    <n v="0"/>
    <n v="0.5"/>
    <n v="0"/>
    <n v="0"/>
    <n v="0.5"/>
    <x v="86"/>
  </r>
  <r>
    <x v="1"/>
    <s v="CAR"/>
    <s v="NYJ"/>
    <n v="63"/>
    <n v="37"/>
    <s v="(10:52) (No Huddle) 22-C.McCaffrey left tackle to CAR 44 for 7 yards (44-J.Sherwood; 20-M.Maye)."/>
    <s v="run"/>
    <n v="1"/>
    <n v="0"/>
    <n v="0"/>
    <n v="0"/>
    <s v="C.McCaffrey"/>
    <s v="NA"/>
    <n v="0"/>
    <n v="1"/>
    <n v="0"/>
    <n v="0.5"/>
    <n v="0"/>
    <n v="0"/>
    <n v="0.5"/>
    <x v="85"/>
  </r>
  <r>
    <x v="1"/>
    <s v="CAR"/>
    <s v="NYJ"/>
    <n v="66"/>
    <n v="34"/>
    <s v="(9:58) (Shotgun) 22-C.McCaffrey up the middle to CAR 42 for 8 yards (91-J.Franklin-Myers; 43-D.Phillips)."/>
    <s v="run"/>
    <n v="1"/>
    <n v="0"/>
    <n v="0"/>
    <n v="0"/>
    <s v="C.McCaffrey"/>
    <s v="NA"/>
    <n v="0"/>
    <n v="1"/>
    <n v="0"/>
    <n v="0.5"/>
    <n v="0"/>
    <n v="0"/>
    <n v="0.5"/>
    <x v="85"/>
  </r>
  <r>
    <x v="1"/>
    <s v="NYJ"/>
    <s v="CAR"/>
    <n v="78"/>
    <n v="22"/>
    <s v="(8:58) 32-Mi.Carter up the middle to NYJ 24 for 2 yards (21-J.Chinn)."/>
    <s v="run"/>
    <n v="1"/>
    <n v="0"/>
    <n v="0"/>
    <n v="0"/>
    <s v="Mi.Carter"/>
    <s v="NA"/>
    <n v="0"/>
    <n v="1"/>
    <n v="0"/>
    <n v="0.5"/>
    <n v="0"/>
    <n v="0"/>
    <n v="0.5"/>
    <x v="155"/>
  </r>
  <r>
    <x v="1"/>
    <s v="NYJ"/>
    <s v="CAR"/>
    <n v="85"/>
    <n v="15"/>
    <s v="(4:37) 23-T.Coleman right end to NYJ 21 for 6 yards (97-Y.Gross-Matos)."/>
    <s v="run"/>
    <n v="1"/>
    <n v="0"/>
    <n v="0"/>
    <n v="0"/>
    <s v="T.Coleman"/>
    <s v="NA"/>
    <n v="0"/>
    <n v="1"/>
    <n v="0"/>
    <n v="0.5"/>
    <n v="0"/>
    <n v="0"/>
    <n v="0.5"/>
    <x v="329"/>
  </r>
  <r>
    <x v="1"/>
    <s v="NYJ"/>
    <s v="CAR"/>
    <n v="79"/>
    <n v="21"/>
    <s v="(3:53) (Shotgun) 23-T.Coleman up the middle to NYJ 23 for 2 yards (93-B.Roy; 7-S.Thompson)."/>
    <s v="run"/>
    <n v="1"/>
    <n v="0"/>
    <n v="0"/>
    <n v="0"/>
    <s v="T.Coleman"/>
    <s v="NA"/>
    <n v="0"/>
    <n v="1"/>
    <n v="0"/>
    <n v="0.5"/>
    <n v="0"/>
    <n v="0"/>
    <n v="0.5"/>
    <x v="329"/>
  </r>
  <r>
    <x v="1"/>
    <s v="NYJ"/>
    <s v="CAR"/>
    <n v="77"/>
    <n v="23"/>
    <s v="(3:10) (Shotgun) 32-Mi.Carter up the middle to NYJ 25 for 2 yards (95-D.Brown)."/>
    <s v="run"/>
    <n v="1"/>
    <n v="0"/>
    <n v="0"/>
    <n v="0"/>
    <s v="Mi.Carter"/>
    <s v="NA"/>
    <n v="0"/>
    <n v="1"/>
    <n v="0"/>
    <n v="0.5"/>
    <n v="0"/>
    <n v="0"/>
    <n v="0.5"/>
    <x v="155"/>
  </r>
  <r>
    <x v="1"/>
    <s v="NYJ"/>
    <s v="CAR"/>
    <n v="75"/>
    <n v="25"/>
    <s v="(2:27) (Shotgun) 25-T.Johnson right end to NYJ 25 for no gain (43-H.Reddick, 31-J.Burris)."/>
    <s v="run"/>
    <n v="1"/>
    <n v="0"/>
    <n v="0"/>
    <n v="0"/>
    <s v="T.Johnson"/>
    <s v="NA"/>
    <n v="0"/>
    <n v="1"/>
    <n v="0"/>
    <n v="0.5"/>
    <n v="0"/>
    <n v="0"/>
    <n v="0.5"/>
    <x v="86"/>
  </r>
  <r>
    <x v="1"/>
    <s v="CAR"/>
    <s v="NYJ"/>
    <n v="85"/>
    <n v="15"/>
    <s v="(1:10) (Shotgun) 22-C.McCaffrey right guard to CAR 19 for 4 yards (31-S.Redwine)."/>
    <s v="run"/>
    <n v="1"/>
    <n v="0"/>
    <n v="0"/>
    <n v="0"/>
    <s v="C.McCaffrey"/>
    <s v="NA"/>
    <n v="0"/>
    <n v="1"/>
    <n v="0"/>
    <n v="0.5"/>
    <n v="0"/>
    <n v="0"/>
    <n v="0.5"/>
    <x v="85"/>
  </r>
  <r>
    <x v="1"/>
    <s v="CAR"/>
    <s v="NYJ"/>
    <n v="72"/>
    <n v="28"/>
    <s v="(15:00) 22-C.McCaffrey right tackle to CAR 29 for 1 yard (94-F.Fatukasi; 57-C.Mosley)."/>
    <s v="run"/>
    <n v="1"/>
    <n v="0"/>
    <n v="0"/>
    <n v="0"/>
    <s v="C.McCaffrey"/>
    <s v="NA"/>
    <n v="0"/>
    <n v="1"/>
    <n v="0"/>
    <n v="0.5"/>
    <n v="0"/>
    <n v="0"/>
    <n v="0.5"/>
    <x v="85"/>
  </r>
  <r>
    <x v="1"/>
    <s v="CAR"/>
    <s v="NYJ"/>
    <n v="13"/>
    <n v="87"/>
    <s v="(12:26) (Shotgun) 22-C.McCaffrey up the middle to NYJ 6 for 7 yards (30-M.Carter II; 43-D.Phillips)."/>
    <s v="run"/>
    <n v="1"/>
    <n v="0"/>
    <n v="0"/>
    <n v="0"/>
    <s v="C.McCaffrey"/>
    <s v="NA"/>
    <n v="0"/>
    <n v="1"/>
    <n v="0"/>
    <n v="0.6"/>
    <n v="0"/>
    <n v="0"/>
    <n v="0.6"/>
    <x v="85"/>
  </r>
  <r>
    <x v="1"/>
    <s v="CAR"/>
    <s v="NYJ"/>
    <n v="6"/>
    <n v="94"/>
    <s v="(12:06) (No Huddle, Shotgun) 22-C.McCaffrey left guard to NYJ 4 for 2 yards (43-D.Phillips)."/>
    <s v="run"/>
    <n v="1"/>
    <n v="0"/>
    <n v="0"/>
    <n v="0"/>
    <s v="C.McCaffrey"/>
    <s v="NA"/>
    <n v="0"/>
    <n v="1"/>
    <n v="0"/>
    <n v="1.3"/>
    <n v="0"/>
    <n v="0"/>
    <n v="1.3"/>
    <x v="85"/>
  </r>
  <r>
    <x v="1"/>
    <s v="CAR"/>
    <s v="NYJ"/>
    <n v="4"/>
    <n v="96"/>
    <s v="(11:33) 14-S.Darnold FUMBLES (Aborted) at NYJ 8, RECOVERED by NYJ-98-S.Rankins at NYJ 9."/>
    <s v="run"/>
    <n v="1"/>
    <n v="0"/>
    <n v="0"/>
    <n v="0"/>
    <s v="S.Darnold"/>
    <s v="NA"/>
    <n v="0"/>
    <n v="1"/>
    <n v="0"/>
    <n v="1.8"/>
    <n v="0"/>
    <n v="0"/>
    <n v="1.8"/>
    <x v="330"/>
  </r>
  <r>
    <x v="1"/>
    <s v="NYJ"/>
    <s v="CAR"/>
    <n v="91"/>
    <n v="9"/>
    <s v="(11:30) 23-T.Coleman right tackle to NYJ 11 for 2 yards (90-D.Jones; 4-J.Carter)."/>
    <s v="run"/>
    <n v="1"/>
    <n v="0"/>
    <n v="0"/>
    <n v="0"/>
    <s v="T.Coleman"/>
    <s v="NA"/>
    <n v="0"/>
    <n v="1"/>
    <n v="0"/>
    <n v="0.5"/>
    <n v="0"/>
    <n v="0"/>
    <n v="0.5"/>
    <x v="329"/>
  </r>
  <r>
    <x v="1"/>
    <s v="CAR"/>
    <s v="NYJ"/>
    <n v="6"/>
    <n v="94"/>
    <s v="(8:20) (No Huddle) 22-C.McCaffrey left tackle to NYJ 3 for 3 yards (50-S.Lawson)."/>
    <s v="run"/>
    <n v="1"/>
    <n v="0"/>
    <n v="0"/>
    <n v="0"/>
    <s v="C.McCaffrey"/>
    <s v="NA"/>
    <n v="0"/>
    <n v="1"/>
    <n v="0"/>
    <n v="1.3"/>
    <n v="0"/>
    <n v="0"/>
    <n v="1.3"/>
    <x v="85"/>
  </r>
  <r>
    <x v="1"/>
    <s v="NYJ"/>
    <s v="CAR"/>
    <n v="42"/>
    <n v="58"/>
    <s v="(4:18) 23-T.Coleman up the middle to CAR 43 for -1 yards (97-Y.Gross-Matos)."/>
    <s v="run"/>
    <n v="1"/>
    <n v="0"/>
    <n v="0"/>
    <n v="0"/>
    <s v="T.Coleman"/>
    <s v="NA"/>
    <n v="0"/>
    <n v="1"/>
    <n v="0"/>
    <n v="0.5"/>
    <n v="0"/>
    <n v="0"/>
    <n v="0.5"/>
    <x v="329"/>
  </r>
  <r>
    <x v="1"/>
    <s v="CAR"/>
    <s v="NYJ"/>
    <n v="62"/>
    <n v="38"/>
    <s v="(2:35) (Shotgun) 22-C.McCaffrey up the middle to CAR 39 for 1 yard (94-F.Fatukasi)."/>
    <s v="run"/>
    <n v="1"/>
    <n v="0"/>
    <n v="0"/>
    <n v="0"/>
    <s v="C.McCaffrey"/>
    <s v="NA"/>
    <n v="0"/>
    <n v="1"/>
    <n v="0"/>
    <n v="0.5"/>
    <n v="0"/>
    <n v="0"/>
    <n v="0.5"/>
    <x v="85"/>
  </r>
  <r>
    <x v="1"/>
    <s v="CAR"/>
    <s v="NYJ"/>
    <n v="5"/>
    <n v="95"/>
    <s v="(:38) (Shotgun) 14-S.Darnold up the middle for 5 yards, TOUCHDOWN."/>
    <s v="run"/>
    <n v="1"/>
    <n v="0"/>
    <n v="0"/>
    <n v="0"/>
    <s v="S.Darnold"/>
    <s v="NA"/>
    <n v="0"/>
    <n v="1"/>
    <n v="0"/>
    <n v="1.4"/>
    <n v="0"/>
    <n v="0"/>
    <n v="1.4"/>
    <x v="330"/>
  </r>
  <r>
    <x v="1"/>
    <s v="NYJ"/>
    <s v="CAR"/>
    <n v="75"/>
    <n v="25"/>
    <s v="(:35) (Shotgun) 25-T.Johnson up the middle to NYJ 27 for 2 yards (7-S.Thompson; 95-D.Brown)."/>
    <s v="run"/>
    <n v="1"/>
    <n v="0"/>
    <n v="0"/>
    <n v="0"/>
    <s v="T.Johnson"/>
    <s v="NA"/>
    <n v="0"/>
    <n v="1"/>
    <n v="0"/>
    <n v="0.5"/>
    <n v="0"/>
    <n v="0"/>
    <n v="0.5"/>
    <x v="86"/>
  </r>
  <r>
    <x v="1"/>
    <s v="CAR"/>
    <s v="NYJ"/>
    <n v="79"/>
    <n v="21"/>
    <s v="(14:52) (Shotgun) 22-C.McCaffrey up the middle to CAR 29 for 8 yards (50-S.Lawson)."/>
    <s v="run"/>
    <n v="1"/>
    <n v="0"/>
    <n v="0"/>
    <n v="0"/>
    <s v="C.McCaffrey"/>
    <s v="NA"/>
    <n v="0"/>
    <n v="1"/>
    <n v="0"/>
    <n v="0.5"/>
    <n v="0"/>
    <n v="0"/>
    <n v="0.5"/>
    <x v="85"/>
  </r>
  <r>
    <x v="1"/>
    <s v="NYJ"/>
    <s v="CAR"/>
    <n v="59"/>
    <n v="41"/>
    <s v="(13:20) (Shotgun) 23-T.Coleman up the middle to NYJ 42 for 1 yard (7-S.Thompson; 38-M.Hartsfield)."/>
    <s v="run"/>
    <n v="1"/>
    <n v="0"/>
    <n v="0"/>
    <n v="0"/>
    <s v="T.Coleman"/>
    <s v="NA"/>
    <n v="0"/>
    <n v="1"/>
    <n v="0"/>
    <n v="0.5"/>
    <n v="0"/>
    <n v="0"/>
    <n v="0.5"/>
    <x v="329"/>
  </r>
  <r>
    <x v="1"/>
    <s v="CAR"/>
    <s v="NYJ"/>
    <n v="84"/>
    <n v="16"/>
    <s v="(11:38) 22-C.McCaffrey left tackle to CAR 20 for 4 yards (51-T.Ward; 57-C.Mosley)."/>
    <s v="run"/>
    <n v="1"/>
    <n v="0"/>
    <n v="0"/>
    <n v="0"/>
    <s v="C.McCaffrey"/>
    <s v="NA"/>
    <n v="0"/>
    <n v="1"/>
    <n v="0"/>
    <n v="0.5"/>
    <n v="0"/>
    <n v="0"/>
    <n v="0.5"/>
    <x v="85"/>
  </r>
  <r>
    <x v="1"/>
    <s v="CAR"/>
    <s v="NYJ"/>
    <n v="74"/>
    <n v="26"/>
    <s v="(7:03) 22-C.McCaffrey left tackle to CAR 29 for 3 yards (43-D.Phillips; 47-B.Huff)."/>
    <s v="run"/>
    <n v="1"/>
    <n v="0"/>
    <n v="0"/>
    <n v="0"/>
    <s v="C.McCaffrey"/>
    <s v="NA"/>
    <n v="0"/>
    <n v="1"/>
    <n v="0"/>
    <n v="0.5"/>
    <n v="0"/>
    <n v="0"/>
    <n v="0.5"/>
    <x v="85"/>
  </r>
  <r>
    <x v="1"/>
    <s v="NYJ"/>
    <s v="CAR"/>
    <n v="70"/>
    <n v="30"/>
    <s v="(6:05) 32-Mi.Carter right guard to NYJ 31 for 1 yard (49-F.Luvu)."/>
    <s v="run"/>
    <n v="1"/>
    <n v="0"/>
    <n v="0"/>
    <n v="0"/>
    <s v="Mi.Carter"/>
    <s v="NA"/>
    <n v="0"/>
    <n v="1"/>
    <n v="0"/>
    <n v="0.5"/>
    <n v="0"/>
    <n v="0"/>
    <n v="0.5"/>
    <x v="155"/>
  </r>
  <r>
    <x v="1"/>
    <s v="NYJ"/>
    <s v="CAR"/>
    <n v="42"/>
    <n v="58"/>
    <s v="(4:14) (Shotgun) 32-Mi.Carter up the middle to CAR 41 for 1 yard (91-M.Fox)."/>
    <s v="run"/>
    <n v="1"/>
    <n v="0"/>
    <n v="0"/>
    <n v="0"/>
    <s v="Mi.Carter"/>
    <s v="NA"/>
    <n v="0"/>
    <n v="1"/>
    <n v="0"/>
    <n v="0.5"/>
    <n v="0"/>
    <n v="0"/>
    <n v="0.5"/>
    <x v="155"/>
  </r>
  <r>
    <x v="1"/>
    <s v="NYJ"/>
    <s v="CAR"/>
    <n v="33"/>
    <n v="67"/>
    <s v="(2:54) 23-T.Coleman up the middle to CAR 24 for 9 yards (4-J.Carter; 53-B.Burns)."/>
    <s v="run"/>
    <n v="1"/>
    <n v="0"/>
    <n v="0"/>
    <n v="0"/>
    <s v="T.Coleman"/>
    <s v="NA"/>
    <n v="0"/>
    <n v="1"/>
    <n v="0"/>
    <n v="0.5"/>
    <n v="0"/>
    <n v="0"/>
    <n v="0.5"/>
    <x v="329"/>
  </r>
  <r>
    <x v="1"/>
    <s v="NYJ"/>
    <s v="CAR"/>
    <n v="24"/>
    <n v="76"/>
    <s v="(2:13) 23-T.Coleman left tackle to CAR 22 for 2 yards (7-S.Thompson)."/>
    <s v="run"/>
    <n v="1"/>
    <n v="0"/>
    <n v="0"/>
    <n v="0"/>
    <s v="T.Coleman"/>
    <s v="NA"/>
    <n v="0"/>
    <n v="1"/>
    <n v="0"/>
    <n v="0.5"/>
    <n v="0"/>
    <n v="0"/>
    <n v="0.5"/>
    <x v="329"/>
  </r>
  <r>
    <x v="1"/>
    <s v="CAR"/>
    <s v="NYJ"/>
    <n v="63"/>
    <n v="37"/>
    <s v="(1:19) 22-C.McCaffrey up the middle to CAR 39 for 2 yards (20-M.Maye; 95-Q.Williams)."/>
    <s v="run"/>
    <n v="1"/>
    <n v="0"/>
    <n v="0"/>
    <n v="0"/>
    <s v="C.McCaffrey"/>
    <s v="NA"/>
    <n v="0"/>
    <n v="1"/>
    <n v="0"/>
    <n v="0.5"/>
    <n v="0"/>
    <n v="0"/>
    <n v="0.5"/>
    <x v="85"/>
  </r>
  <r>
    <x v="1"/>
    <s v="CAR"/>
    <s v="NYJ"/>
    <n v="61"/>
    <n v="39"/>
    <s v="(:46) (Shotgun) 22-C.McCaffrey left tackle to CAR 41 for 2 yards (50-S.Lawson)."/>
    <s v="run"/>
    <n v="1"/>
    <n v="0"/>
    <n v="0"/>
    <n v="0"/>
    <s v="C.McCaffrey"/>
    <s v="NA"/>
    <n v="0"/>
    <n v="1"/>
    <n v="0"/>
    <n v="0.5"/>
    <n v="0"/>
    <n v="0"/>
    <n v="0.5"/>
    <x v="85"/>
  </r>
  <r>
    <x v="1"/>
    <s v="CAR"/>
    <s v="NYJ"/>
    <n v="52"/>
    <n v="48"/>
    <s v="(14:29) 22-C.McCaffrey right tackle to NYJ 43 for 9 yards (33-A.Colbert)."/>
    <s v="run"/>
    <n v="1"/>
    <n v="0"/>
    <n v="0"/>
    <n v="0"/>
    <s v="C.McCaffrey"/>
    <s v="NA"/>
    <n v="0"/>
    <n v="1"/>
    <n v="0"/>
    <n v="0.5"/>
    <n v="0"/>
    <n v="0"/>
    <n v="0.5"/>
    <x v="85"/>
  </r>
  <r>
    <x v="1"/>
    <s v="CAR"/>
    <s v="NYJ"/>
    <n v="43"/>
    <n v="57"/>
    <s v="(13:48) 22-C.McCaffrey right guard to NYJ 43 for no gain (94-F.Fatukasi)."/>
    <s v="run"/>
    <n v="1"/>
    <n v="0"/>
    <n v="0"/>
    <n v="0"/>
    <s v="C.McCaffrey"/>
    <s v="NA"/>
    <n v="0"/>
    <n v="1"/>
    <n v="0"/>
    <n v="0.5"/>
    <n v="0"/>
    <n v="0"/>
    <n v="0.5"/>
    <x v="85"/>
  </r>
  <r>
    <x v="1"/>
    <s v="CAR"/>
    <s v="NYJ"/>
    <n v="43"/>
    <n v="57"/>
    <s v="(13:02) 2-Dj.Moore left end pushed ob at NYJ 29 for 14 yards (40-J.Guidry)."/>
    <s v="run"/>
    <n v="1"/>
    <n v="0"/>
    <n v="0"/>
    <n v="0"/>
    <s v="Dj.Moore"/>
    <s v="NA"/>
    <n v="0"/>
    <n v="1"/>
    <n v="0"/>
    <n v="0.5"/>
    <n v="0"/>
    <n v="0"/>
    <n v="0.5"/>
    <x v="84"/>
  </r>
  <r>
    <x v="1"/>
    <s v="CAR"/>
    <s v="NYJ"/>
    <n v="29"/>
    <n v="71"/>
    <s v="(12:25) 22-C.McCaffrey left guard to NYJ 26 for 3 yards (47-B.Huff; 30-M.Carter II)."/>
    <s v="run"/>
    <n v="1"/>
    <n v="0"/>
    <n v="0"/>
    <n v="0"/>
    <s v="C.McCaffrey"/>
    <s v="NA"/>
    <n v="0"/>
    <n v="1"/>
    <n v="0"/>
    <n v="0.5"/>
    <n v="0"/>
    <n v="0"/>
    <n v="0.5"/>
    <x v="85"/>
  </r>
  <r>
    <x v="1"/>
    <s v="CAR"/>
    <s v="NYJ"/>
    <n v="14"/>
    <n v="86"/>
    <s v="(10:57) 22-C.McCaffrey right end pushed ob at NYJ 20 for -6 yards (30-M.Carter II)."/>
    <s v="run"/>
    <n v="1"/>
    <n v="0"/>
    <n v="0"/>
    <n v="0"/>
    <s v="C.McCaffrey"/>
    <s v="NA"/>
    <n v="0"/>
    <n v="1"/>
    <n v="0"/>
    <n v="0.6"/>
    <n v="0"/>
    <n v="0"/>
    <n v="0.6"/>
    <x v="85"/>
  </r>
  <r>
    <x v="1"/>
    <s v="CAR"/>
    <s v="NYJ"/>
    <n v="20"/>
    <n v="80"/>
    <s v="(10:20) (Shotgun) 22-C.McCaffrey up the middle to NYJ 13 for 7 yards (20-M.Maye; 45-H.Nasirildeen)."/>
    <s v="run"/>
    <n v="1"/>
    <n v="0"/>
    <n v="0"/>
    <n v="0"/>
    <s v="C.McCaffrey"/>
    <s v="NA"/>
    <n v="0"/>
    <n v="1"/>
    <n v="0"/>
    <n v="0.5"/>
    <n v="0"/>
    <n v="0"/>
    <n v="0.5"/>
    <x v="85"/>
  </r>
  <r>
    <x v="1"/>
    <s v="NYJ"/>
    <s v="CAR"/>
    <n v="75"/>
    <n v="25"/>
    <s v="(8:42) 25-T.Johnson right tackle to NYJ 37 for 12 yards (8-J.Horn)."/>
    <s v="run"/>
    <n v="1"/>
    <n v="0"/>
    <n v="0"/>
    <n v="0"/>
    <s v="T.Johnson"/>
    <s v="NA"/>
    <n v="0"/>
    <n v="1"/>
    <n v="0"/>
    <n v="0.5"/>
    <n v="0"/>
    <n v="0"/>
    <n v="0.5"/>
    <x v="86"/>
  </r>
  <r>
    <x v="1"/>
    <s v="CAR"/>
    <s v="NYJ"/>
    <n v="54"/>
    <n v="46"/>
    <s v="(7:00) 22-C.McCaffrey left tackle pushed ob at NYJ 39 for 15 yards (20-M.Maye)."/>
    <s v="run"/>
    <n v="1"/>
    <n v="0"/>
    <n v="0"/>
    <n v="0"/>
    <s v="C.McCaffrey"/>
    <s v="NA"/>
    <n v="0"/>
    <n v="1"/>
    <n v="0"/>
    <n v="0.5"/>
    <n v="0"/>
    <n v="0"/>
    <n v="0.5"/>
    <x v="85"/>
  </r>
  <r>
    <x v="1"/>
    <s v="CAR"/>
    <s v="NYJ"/>
    <n v="45"/>
    <n v="55"/>
    <s v="(1:55) 22-C.McCaffrey right tackle to NYJ 45 for no gain (57-C.Mosley)."/>
    <s v="run"/>
    <n v="1"/>
    <n v="0"/>
    <n v="0"/>
    <n v="0"/>
    <s v="C.McCaffrey"/>
    <s v="NA"/>
    <n v="0"/>
    <n v="1"/>
    <n v="0"/>
    <n v="0.5"/>
    <n v="0"/>
    <n v="0"/>
    <n v="0.5"/>
    <x v="85"/>
  </r>
  <r>
    <x v="1"/>
    <s v="CAR"/>
    <s v="NYJ"/>
    <n v="45"/>
    <n v="55"/>
    <s v="(1:51) 22-C.McCaffrey left end to NYJ 27 for 18 yards (33-A.Colbert)."/>
    <s v="run"/>
    <n v="1"/>
    <n v="0"/>
    <n v="0"/>
    <n v="0"/>
    <s v="C.McCaffrey"/>
    <s v="NA"/>
    <n v="0"/>
    <n v="1"/>
    <n v="0"/>
    <n v="0.5"/>
    <n v="0"/>
    <n v="0"/>
    <n v="0.5"/>
    <x v="85"/>
  </r>
  <r>
    <x v="1"/>
    <s v="ATL"/>
    <s v="PHI"/>
    <n v="83"/>
    <n v="17"/>
    <s v="(6:11) 84-C.Patterson left end to ATL 27 for 10 yards (94-J.Sweat; 3-S.Nelson). PENALTY on PHI-98-H.Ridgeway, Defensive Holding, 5 yards, enforced at ATL 27."/>
    <s v="run"/>
    <n v="1"/>
    <n v="0"/>
    <n v="0"/>
    <n v="0"/>
    <s v="C.Patterson"/>
    <s v="NA"/>
    <n v="0"/>
    <n v="1"/>
    <n v="0"/>
    <n v="0.5"/>
    <n v="0"/>
    <n v="0"/>
    <n v="0.5"/>
    <x v="51"/>
  </r>
  <r>
    <x v="1"/>
    <s v="ATL"/>
    <s v="PHI"/>
    <n v="65"/>
    <n v="35"/>
    <s v="(5:13) 84-C.Patterson right tackle to ATL 46 for 11 yards (98-H.Ridgeway; 58-G.Avery)."/>
    <s v="run"/>
    <n v="1"/>
    <n v="0"/>
    <n v="0"/>
    <n v="0"/>
    <s v="C.Patterson"/>
    <s v="NA"/>
    <n v="0"/>
    <n v="1"/>
    <n v="0"/>
    <n v="0.5"/>
    <n v="0"/>
    <n v="0"/>
    <n v="0.5"/>
    <x v="51"/>
  </r>
  <r>
    <x v="1"/>
    <s v="ATL"/>
    <s v="PHI"/>
    <n v="47"/>
    <n v="53"/>
    <s v="(4:10) 84-C.Patterson right tackle to PHI 33 for 14 yards (3-S.Nelson)."/>
    <s v="run"/>
    <n v="1"/>
    <n v="0"/>
    <n v="0"/>
    <n v="0"/>
    <s v="C.Patterson"/>
    <s v="NA"/>
    <n v="0"/>
    <n v="1"/>
    <n v="0"/>
    <n v="0.5"/>
    <n v="0"/>
    <n v="0"/>
    <n v="0.5"/>
    <x v="51"/>
  </r>
  <r>
    <x v="1"/>
    <s v="ATL"/>
    <s v="PHI"/>
    <n v="12"/>
    <n v="88"/>
    <s v="(:06) 84-C.Patterson left guard to PHI 9 for 3 yards (49-A.Singleton; 97-J.Hargrave)."/>
    <s v="run"/>
    <n v="1"/>
    <n v="0"/>
    <n v="0"/>
    <n v="0"/>
    <s v="C.Patterson"/>
    <s v="NA"/>
    <n v="0"/>
    <n v="1"/>
    <n v="0"/>
    <n v="0.7"/>
    <n v="0"/>
    <n v="0"/>
    <n v="0.7"/>
    <x v="51"/>
  </r>
  <r>
    <x v="1"/>
    <s v="ATL"/>
    <s v="PHI"/>
    <n v="60"/>
    <n v="40"/>
    <s v="(11:44) 84-C.Patterson left end to ATL 42 for 2 yards (94-J.Sweat; 28-A.Harris)."/>
    <s v="run"/>
    <n v="1"/>
    <n v="0"/>
    <n v="0"/>
    <n v="0"/>
    <s v="C.Patterson"/>
    <s v="NA"/>
    <n v="0"/>
    <n v="1"/>
    <n v="0"/>
    <n v="0.5"/>
    <n v="0"/>
    <n v="0"/>
    <n v="0.5"/>
    <x v="51"/>
  </r>
  <r>
    <x v="1"/>
    <s v="ATL"/>
    <s v="PHI"/>
    <n v="63"/>
    <n v="37"/>
    <s v="(10:49) (Shotgun) 84-C.Patterson right tackle to ATL 48 for 11 yards (49-A.Singleton; 42-K.Wallace)."/>
    <s v="run"/>
    <n v="1"/>
    <n v="0"/>
    <n v="0"/>
    <n v="0"/>
    <s v="C.Patterson"/>
    <s v="NA"/>
    <n v="0"/>
    <n v="1"/>
    <n v="0"/>
    <n v="0.5"/>
    <n v="0"/>
    <n v="0"/>
    <n v="0.5"/>
    <x v="51"/>
  </r>
  <r>
    <x v="1"/>
    <s v="PHI"/>
    <s v="ATL"/>
    <n v="37"/>
    <n v="63"/>
    <s v="(8:40) (Shotgun) 1-J.Hurts left end to ATL 24 for 13 yards (23-E.Harris)."/>
    <s v="run"/>
    <n v="1"/>
    <n v="0"/>
    <n v="0"/>
    <n v="0"/>
    <s v="J.Hurts"/>
    <s v="NA"/>
    <n v="0"/>
    <n v="1"/>
    <n v="0"/>
    <n v="0.5"/>
    <n v="0"/>
    <n v="0"/>
    <n v="0.5"/>
    <x v="298"/>
  </r>
  <r>
    <x v="1"/>
    <s v="PHI"/>
    <s v="ATL"/>
    <n v="29"/>
    <n v="71"/>
    <s v="(7:25) (Shotgun) 26-M.Sanders right end pushed ob at ATL 22 for 7 yards (24-A.Terrell)."/>
    <s v="run"/>
    <n v="1"/>
    <n v="0"/>
    <n v="0"/>
    <n v="0"/>
    <s v="M.Sanders"/>
    <s v="NA"/>
    <n v="0"/>
    <n v="1"/>
    <n v="0"/>
    <n v="0.5"/>
    <n v="0"/>
    <n v="0"/>
    <n v="0.5"/>
    <x v="160"/>
  </r>
  <r>
    <x v="1"/>
    <s v="PHI"/>
    <s v="ATL"/>
    <n v="22"/>
    <n v="78"/>
    <s v="(7:07) (Shotgun) 26-M.Sanders left guard to ATL 18 for 4 yards (45-D.Jones; 26-I.Oliver)."/>
    <s v="run"/>
    <n v="1"/>
    <n v="0"/>
    <n v="0"/>
    <n v="0"/>
    <s v="M.Sanders"/>
    <s v="NA"/>
    <n v="0"/>
    <n v="1"/>
    <n v="0"/>
    <n v="0.5"/>
    <n v="0"/>
    <n v="0"/>
    <n v="0.5"/>
    <x v="160"/>
  </r>
  <r>
    <x v="1"/>
    <s v="ATL"/>
    <s v="PHI"/>
    <n v="52"/>
    <n v="48"/>
    <s v="(10:13) 84-C.Patterson right tackle to PHI 49 for 3 yards (2-D.Slay)."/>
    <s v="run"/>
    <n v="1"/>
    <n v="0"/>
    <n v="0"/>
    <n v="0"/>
    <s v="C.Patterson"/>
    <s v="NA"/>
    <n v="0"/>
    <n v="1"/>
    <n v="0"/>
    <n v="0.5"/>
    <n v="0"/>
    <n v="0"/>
    <n v="0.5"/>
    <x v="51"/>
  </r>
  <r>
    <x v="1"/>
    <s v="ATL"/>
    <s v="PHI"/>
    <n v="59"/>
    <n v="41"/>
    <s v="(14:34) (No Huddle) 28-M.Davis right guard to PHI 47 for 12 yards (57-T.Edwards; 28-A.Harris)."/>
    <s v="run"/>
    <n v="1"/>
    <n v="0"/>
    <n v="0"/>
    <n v="0"/>
    <s v="M.Davis"/>
    <s v="NA"/>
    <n v="0"/>
    <n v="1"/>
    <n v="0"/>
    <n v="0.5"/>
    <n v="0"/>
    <n v="0"/>
    <n v="0.5"/>
    <x v="13"/>
  </r>
  <r>
    <x v="1"/>
    <s v="ATL"/>
    <s v="PHI"/>
    <n v="47"/>
    <n v="53"/>
    <s v="(14:05) (No Huddle) 28-M.Davis left tackle to PHI 43 for 4 yards (57-T.Edwards; 50-E.Wilson)."/>
    <s v="run"/>
    <n v="1"/>
    <n v="0"/>
    <n v="0"/>
    <n v="0"/>
    <s v="M.Davis"/>
    <s v="NA"/>
    <n v="0"/>
    <n v="1"/>
    <n v="0"/>
    <n v="0.5"/>
    <n v="0"/>
    <n v="0"/>
    <n v="0.5"/>
    <x v="13"/>
  </r>
  <r>
    <x v="1"/>
    <s v="ATL"/>
    <s v="PHI"/>
    <n v="31"/>
    <n v="69"/>
    <s v="(12:44) 28-M.Davis right guard to PHI 28 for 3 yards (94-J.Sweat; 50-E.Wilson)."/>
    <s v="run"/>
    <n v="1"/>
    <n v="0"/>
    <n v="0"/>
    <n v="0"/>
    <s v="M.Davis"/>
    <s v="NA"/>
    <n v="0"/>
    <n v="1"/>
    <n v="0"/>
    <n v="0.5"/>
    <n v="0"/>
    <n v="0"/>
    <n v="0.5"/>
    <x v="13"/>
  </r>
  <r>
    <x v="1"/>
    <s v="ATL"/>
    <s v="PHI"/>
    <n v="11"/>
    <n v="89"/>
    <s v="(11:35) 28-M.Davis right guard to PHI 13 for -2 yards (55-B.Graham)."/>
    <s v="run"/>
    <n v="1"/>
    <n v="0"/>
    <n v="0"/>
    <n v="0"/>
    <s v="M.Davis"/>
    <s v="NA"/>
    <n v="0"/>
    <n v="1"/>
    <n v="0"/>
    <n v="0.7"/>
    <n v="0"/>
    <n v="0"/>
    <n v="0.7"/>
    <x v="13"/>
  </r>
  <r>
    <x v="1"/>
    <s v="ATL"/>
    <s v="PHI"/>
    <n v="6"/>
    <n v="94"/>
    <s v="(10:37) (No Huddle) 28-M.Davis left tackle to PHI 3 for 3 yards (55-B.Graham; 97-J.Hargrave)."/>
    <s v="run"/>
    <n v="1"/>
    <n v="0"/>
    <n v="0"/>
    <n v="0"/>
    <s v="M.Davis"/>
    <s v="NA"/>
    <n v="0"/>
    <n v="1"/>
    <n v="0"/>
    <n v="1.3"/>
    <n v="0"/>
    <n v="0"/>
    <n v="1.3"/>
    <x v="13"/>
  </r>
  <r>
    <x v="1"/>
    <s v="PHI"/>
    <s v="ATL"/>
    <n v="42"/>
    <n v="58"/>
    <s v="(13:41) (Shotgun) 26-M.Sanders right guard to ATL 36 for 6 yards (24-A.Terrell)."/>
    <s v="run"/>
    <n v="1"/>
    <n v="0"/>
    <n v="0"/>
    <n v="0"/>
    <s v="M.Sanders"/>
    <s v="NA"/>
    <n v="0"/>
    <n v="1"/>
    <n v="0"/>
    <n v="0.5"/>
    <n v="0"/>
    <n v="0"/>
    <n v="0.5"/>
    <x v="160"/>
  </r>
  <r>
    <x v="1"/>
    <s v="ATL"/>
    <s v="PHI"/>
    <n v="33"/>
    <n v="67"/>
    <s v="(3:31) 28-M.Davis right end to PHI 32 for 1 yard (48-P.Johnson)."/>
    <s v="run"/>
    <n v="1"/>
    <n v="0"/>
    <n v="0"/>
    <n v="0"/>
    <s v="M.Davis"/>
    <s v="NA"/>
    <n v="0"/>
    <n v="1"/>
    <n v="0"/>
    <n v="0.5"/>
    <n v="0"/>
    <n v="0"/>
    <n v="0.5"/>
    <x v="13"/>
  </r>
  <r>
    <x v="1"/>
    <s v="ATL"/>
    <s v="PHI"/>
    <n v="23"/>
    <n v="77"/>
    <s v="(1:44) 28-M.Davis right tackle to PHI 16 for 7 yards (28-A.Harris)."/>
    <s v="run"/>
    <n v="1"/>
    <n v="0"/>
    <n v="0"/>
    <n v="0"/>
    <s v="M.Davis"/>
    <s v="NA"/>
    <n v="0"/>
    <n v="1"/>
    <n v="0"/>
    <n v="0.5"/>
    <n v="0"/>
    <n v="0"/>
    <n v="0.5"/>
    <x v="13"/>
  </r>
  <r>
    <x v="1"/>
    <s v="ATL"/>
    <s v="PHI"/>
    <n v="16"/>
    <n v="84"/>
    <s v="(1:08) 28-M.Davis right guard to PHI 4 for 12 yards (42-K.Wallace; 50-E.Wilson)."/>
    <s v="run"/>
    <n v="1"/>
    <n v="0"/>
    <n v="0"/>
    <n v="0"/>
    <s v="M.Davis"/>
    <s v="NA"/>
    <n v="0"/>
    <n v="1"/>
    <n v="0"/>
    <n v="0.5"/>
    <n v="0"/>
    <n v="0"/>
    <n v="0.5"/>
    <x v="13"/>
  </r>
  <r>
    <x v="1"/>
    <s v="PHI"/>
    <s v="ATL"/>
    <n v="81"/>
    <n v="19"/>
    <s v="(8:54) (Shotgun) 26-M.Sanders right end to PHI 25 for 6 yards (54-F.Oluokun; 91-J.Tuioti-Mariner)."/>
    <s v="run"/>
    <n v="1"/>
    <n v="0"/>
    <n v="0"/>
    <n v="0"/>
    <s v="M.Sanders"/>
    <s v="NA"/>
    <n v="0"/>
    <n v="1"/>
    <n v="0"/>
    <n v="0.5"/>
    <n v="0"/>
    <n v="0"/>
    <n v="0.5"/>
    <x v="160"/>
  </r>
  <r>
    <x v="1"/>
    <s v="ATL"/>
    <s v="PHI"/>
    <n v="92"/>
    <n v="8"/>
    <s v="(3:38) 28-M.Davis right tackle to ATL 9 for 1 yard (57-T.Edwards; 94-J.Sweat)."/>
    <s v="run"/>
    <n v="1"/>
    <n v="0"/>
    <n v="0"/>
    <n v="0"/>
    <s v="M.Davis"/>
    <s v="NA"/>
    <n v="0"/>
    <n v="1"/>
    <n v="0"/>
    <n v="0.5"/>
    <n v="0"/>
    <n v="0"/>
    <n v="0.5"/>
    <x v="13"/>
  </r>
  <r>
    <x v="1"/>
    <s v="ATL"/>
    <s v="PHI"/>
    <n v="95"/>
    <n v="5"/>
    <s v="(2:47) 28-M.Davis left tackle to ATL 9 for 4 yards (29-A.Maddox)."/>
    <s v="run"/>
    <n v="1"/>
    <n v="0"/>
    <n v="0"/>
    <n v="0"/>
    <s v="M.Davis"/>
    <s v="NA"/>
    <n v="0"/>
    <n v="1"/>
    <n v="0"/>
    <n v="0.5"/>
    <n v="0"/>
    <n v="0"/>
    <n v="0.5"/>
    <x v="13"/>
  </r>
  <r>
    <x v="1"/>
    <s v="PHI"/>
    <s v="ATL"/>
    <n v="53"/>
    <n v="47"/>
    <s v="(1:34) (Shotgun) 14-K.Gainwell right guard to 50 for 3 yards (54-F.Oluokun)."/>
    <s v="run"/>
    <n v="1"/>
    <n v="0"/>
    <n v="0"/>
    <n v="0"/>
    <s v="K.Gainwell"/>
    <s v="NA"/>
    <n v="0"/>
    <n v="1"/>
    <n v="0"/>
    <n v="0.5"/>
    <n v="0"/>
    <n v="0"/>
    <n v="0.5"/>
    <x v="184"/>
  </r>
  <r>
    <x v="1"/>
    <s v="PHI"/>
    <s v="ATL"/>
    <n v="34"/>
    <n v="66"/>
    <s v="(:54) (Shotgun) 14-K.Gainwell left tackle to ATL 30 for 4 yards (55-S.Means)."/>
    <s v="run"/>
    <n v="1"/>
    <n v="0"/>
    <n v="0"/>
    <n v="0"/>
    <s v="K.Gainwell"/>
    <s v="NA"/>
    <n v="0"/>
    <n v="1"/>
    <n v="0"/>
    <n v="0.5"/>
    <n v="0"/>
    <n v="0"/>
    <n v="0.5"/>
    <x v="184"/>
  </r>
  <r>
    <x v="1"/>
    <s v="PHI"/>
    <s v="ATL"/>
    <n v="80"/>
    <n v="20"/>
    <s v="(14:55) (Shotgun) 26-M.Sanders right end ran ob at PHI 43 for 23 yards (21-D.Harmon)."/>
    <s v="run"/>
    <n v="1"/>
    <n v="0"/>
    <n v="0"/>
    <n v="0"/>
    <s v="M.Sanders"/>
    <s v="NA"/>
    <n v="0"/>
    <n v="1"/>
    <n v="0"/>
    <n v="0.5"/>
    <n v="0"/>
    <n v="0"/>
    <n v="0.5"/>
    <x v="160"/>
  </r>
  <r>
    <x v="1"/>
    <s v="PHI"/>
    <s v="ATL"/>
    <n v="57"/>
    <n v="43"/>
    <s v="(14:34) (Shotgun) 26-M.Sanders right tackle to PHI 44 for 1 yard (55-S.Means)."/>
    <s v="run"/>
    <n v="1"/>
    <n v="0"/>
    <n v="0"/>
    <n v="0"/>
    <s v="M.Sanders"/>
    <s v="NA"/>
    <n v="0"/>
    <n v="1"/>
    <n v="0"/>
    <n v="0.5"/>
    <n v="0"/>
    <n v="0"/>
    <n v="0.5"/>
    <x v="160"/>
  </r>
  <r>
    <x v="1"/>
    <s v="PHI"/>
    <s v="ATL"/>
    <n v="56"/>
    <n v="44"/>
    <s v="(13:59) (Shotgun) 26-M.Sanders left tackle to PHI 48 for 4 yards (54-F.Oluokun; 45-D.Jones)."/>
    <s v="run"/>
    <n v="1"/>
    <n v="0"/>
    <n v="0"/>
    <n v="0"/>
    <s v="M.Sanders"/>
    <s v="NA"/>
    <n v="0"/>
    <n v="1"/>
    <n v="0"/>
    <n v="0.5"/>
    <n v="0"/>
    <n v="0"/>
    <n v="0.5"/>
    <x v="160"/>
  </r>
  <r>
    <x v="1"/>
    <s v="ATL"/>
    <s v="PHI"/>
    <n v="91"/>
    <n v="9"/>
    <s v="(2:10) (Shotgun) 28-M.Davis left tackle to ATL 12 for 3 yards (97-J.Hargrave)."/>
    <s v="run"/>
    <n v="1"/>
    <n v="0"/>
    <n v="0"/>
    <n v="0"/>
    <s v="M.Davis"/>
    <s v="NA"/>
    <n v="0"/>
    <n v="1"/>
    <n v="0"/>
    <n v="0.5"/>
    <n v="0"/>
    <n v="0"/>
    <n v="0.5"/>
    <x v="13"/>
  </r>
  <r>
    <x v="1"/>
    <s v="PHI"/>
    <s v="ATL"/>
    <n v="70"/>
    <n v="30"/>
    <s v="(10:32) (Shotgun) 1-J.Hurts right end ran ob at PHI 44 for 14 yards (24-A.Terrell)."/>
    <s v="run"/>
    <n v="1"/>
    <n v="0"/>
    <n v="0"/>
    <n v="0"/>
    <s v="J.Hurts"/>
    <s v="NA"/>
    <n v="0"/>
    <n v="1"/>
    <n v="0"/>
    <n v="0.5"/>
    <n v="0"/>
    <n v="0"/>
    <n v="0.5"/>
    <x v="298"/>
  </r>
  <r>
    <x v="1"/>
    <s v="PHI"/>
    <s v="ATL"/>
    <n v="56"/>
    <n v="44"/>
    <s v="(9:55) (Shotgun) 26-M.Sanders right end to ATL 38 for 18 yards (99-J.Bullard)."/>
    <s v="run"/>
    <n v="1"/>
    <n v="0"/>
    <n v="0"/>
    <n v="0"/>
    <s v="M.Sanders"/>
    <s v="NA"/>
    <n v="0"/>
    <n v="1"/>
    <n v="0"/>
    <n v="0.5"/>
    <n v="0"/>
    <n v="0"/>
    <n v="0.5"/>
    <x v="160"/>
  </r>
  <r>
    <x v="1"/>
    <s v="PHI"/>
    <s v="ATL"/>
    <n v="38"/>
    <n v="62"/>
    <s v="(9:25) (No Huddle, Shotgun) 14-K.Gainwell right guard to ATL 31 for 7 yards (45-D.Jones; 21-D.Harmon)."/>
    <s v="run"/>
    <n v="1"/>
    <n v="0"/>
    <n v="0"/>
    <n v="0"/>
    <s v="K.Gainwell"/>
    <s v="NA"/>
    <n v="0"/>
    <n v="1"/>
    <n v="0"/>
    <n v="0.5"/>
    <n v="0"/>
    <n v="0"/>
    <n v="0.5"/>
    <x v="184"/>
  </r>
  <r>
    <x v="1"/>
    <s v="PHI"/>
    <s v="ATL"/>
    <n v="31"/>
    <n v="69"/>
    <s v="(9:06) (No Huddle, Shotgun) 14-K.Gainwell right guard to ATL 28 for 3 yards (24-A.Terrell; 45-D.Jones)."/>
    <s v="run"/>
    <n v="1"/>
    <n v="0"/>
    <n v="0"/>
    <n v="0"/>
    <s v="K.Gainwell"/>
    <s v="NA"/>
    <n v="0"/>
    <n v="1"/>
    <n v="0"/>
    <n v="0.5"/>
    <n v="0"/>
    <n v="0"/>
    <n v="0.5"/>
    <x v="184"/>
  </r>
  <r>
    <x v="1"/>
    <s v="PHI"/>
    <s v="ATL"/>
    <n v="28"/>
    <n v="72"/>
    <s v="(8:24) (Shotgun) 26-M.Sanders right tackle to ATL 25 for 3 yards (6-D.Fowler)."/>
    <s v="run"/>
    <n v="1"/>
    <n v="0"/>
    <n v="0"/>
    <n v="0"/>
    <s v="M.Sanders"/>
    <s v="NA"/>
    <n v="0"/>
    <n v="1"/>
    <n v="0"/>
    <n v="0.5"/>
    <n v="0"/>
    <n v="0"/>
    <n v="0.5"/>
    <x v="160"/>
  </r>
  <r>
    <x v="1"/>
    <s v="PHI"/>
    <s v="ATL"/>
    <n v="20"/>
    <n v="80"/>
    <s v="(7:03) (Shotgun) 14-K.Gainwell right guard to ATL 19 for 1 yard (45-D.Jones; 54-F.Oluokun)."/>
    <s v="run"/>
    <n v="1"/>
    <n v="0"/>
    <n v="0"/>
    <n v="0"/>
    <s v="K.Gainwell"/>
    <s v="NA"/>
    <n v="0"/>
    <n v="1"/>
    <n v="0"/>
    <n v="0.5"/>
    <n v="0"/>
    <n v="0"/>
    <n v="0.5"/>
    <x v="184"/>
  </r>
  <r>
    <x v="1"/>
    <s v="ATL"/>
    <s v="PHI"/>
    <n v="73"/>
    <n v="27"/>
    <s v="(6:09) (No Huddle) 2-M.Ryan FUMBLES (Aborted) at ATL 22, touched at ATL 23, recovered by ATL-84-C.Patterson at ATL 24. 84-C.Patterson to ATL 24 for no gain (96-D.Barnett)."/>
    <s v="run"/>
    <n v="1"/>
    <n v="0"/>
    <n v="0"/>
    <n v="0"/>
    <s v="M.Ryan"/>
    <s v="NA"/>
    <n v="0"/>
    <n v="1"/>
    <n v="0"/>
    <n v="0.5"/>
    <n v="0"/>
    <n v="0"/>
    <n v="0.5"/>
    <x v="303"/>
  </r>
  <r>
    <x v="1"/>
    <s v="PHI"/>
    <s v="ATL"/>
    <n v="42"/>
    <n v="58"/>
    <s v="(3:54) (No Huddle, Shotgun) 26-M.Sanders right guard to ATL 41 for 1 yard (90-M.Davidson; 96-T.Davison)."/>
    <s v="run"/>
    <n v="1"/>
    <n v="0"/>
    <n v="0"/>
    <n v="0"/>
    <s v="M.Sanders"/>
    <s v="NA"/>
    <n v="0"/>
    <n v="1"/>
    <n v="0"/>
    <n v="0.5"/>
    <n v="0"/>
    <n v="0"/>
    <n v="0.5"/>
    <x v="160"/>
  </r>
  <r>
    <x v="1"/>
    <s v="PHI"/>
    <s v="ATL"/>
    <n v="41"/>
    <n v="59"/>
    <s v="(3:13) 26-M.Sanders left tackle to ATL 35 for 6 yards (90-M.Davidson)."/>
    <s v="run"/>
    <n v="1"/>
    <n v="0"/>
    <n v="0"/>
    <n v="0"/>
    <s v="M.Sanders"/>
    <s v="NA"/>
    <n v="0"/>
    <n v="1"/>
    <n v="0"/>
    <n v="0.5"/>
    <n v="0"/>
    <n v="0"/>
    <n v="0.5"/>
    <x v="160"/>
  </r>
  <r>
    <x v="1"/>
    <s v="PHI"/>
    <s v="ATL"/>
    <n v="35"/>
    <n v="65"/>
    <s v="(2:35) (Shotgun) 1-J.Hurts right end to ATL 33 for 2 yards (92-A.Ogundeji)."/>
    <s v="run"/>
    <n v="1"/>
    <n v="0"/>
    <n v="0"/>
    <n v="0"/>
    <s v="J.Hurts"/>
    <s v="NA"/>
    <n v="0"/>
    <n v="1"/>
    <n v="0"/>
    <n v="0.5"/>
    <n v="0"/>
    <n v="0"/>
    <n v="0.5"/>
    <x v="298"/>
  </r>
  <r>
    <x v="1"/>
    <s v="PHI"/>
    <s v="ATL"/>
    <n v="8"/>
    <n v="92"/>
    <s v="(1:29) (Shotgun) 14-K.Gainwell left tackle for 8 yards, TOUCHDOWN."/>
    <s v="run"/>
    <n v="1"/>
    <n v="0"/>
    <n v="0"/>
    <n v="0"/>
    <s v="K.Gainwell"/>
    <s v="NA"/>
    <n v="0"/>
    <n v="1"/>
    <n v="0"/>
    <n v="1.1000000000000001"/>
    <n v="0"/>
    <n v="0"/>
    <n v="1.1000000000000001"/>
    <x v="184"/>
  </r>
  <r>
    <x v="1"/>
    <s v="ATL"/>
    <s v="PHI"/>
    <n v="81"/>
    <n v="19"/>
    <s v="(12:00) 28-M.Davis right tackle to ATL 18 for -1 yards (54-S.Bradley; 96-D.Barnett)."/>
    <s v="run"/>
    <n v="1"/>
    <n v="0"/>
    <n v="0"/>
    <n v="0"/>
    <s v="M.Davis"/>
    <s v="NA"/>
    <n v="0"/>
    <n v="1"/>
    <n v="0"/>
    <n v="0.5"/>
    <n v="0"/>
    <n v="0"/>
    <n v="0.5"/>
    <x v="13"/>
  </r>
  <r>
    <x v="1"/>
    <s v="ATL"/>
    <s v="PHI"/>
    <n v="75"/>
    <n v="25"/>
    <s v="(1:25) 28-M.Davis right tackle to ATL 25 for no gain (93-M.Williams; 94-J.Sweat)."/>
    <s v="run"/>
    <n v="1"/>
    <n v="0"/>
    <n v="0"/>
    <n v="0"/>
    <s v="M.Davis"/>
    <s v="NA"/>
    <n v="0"/>
    <n v="1"/>
    <n v="0"/>
    <n v="0.5"/>
    <n v="0"/>
    <n v="0"/>
    <n v="0.5"/>
    <x v="13"/>
  </r>
  <r>
    <x v="1"/>
    <s v="ATL"/>
    <s v="PHI"/>
    <n v="60"/>
    <n v="40"/>
    <s v="(:16) (No Huddle) 28-M.Davis left tackle to ATL 39 for -1 yards (29-A.Maddox)."/>
    <s v="run"/>
    <n v="1"/>
    <n v="0"/>
    <n v="0"/>
    <n v="0"/>
    <s v="M.Davis"/>
    <s v="NA"/>
    <n v="0"/>
    <n v="1"/>
    <n v="0"/>
    <n v="0.5"/>
    <n v="0"/>
    <n v="0"/>
    <n v="0.5"/>
    <x v="13"/>
  </r>
  <r>
    <x v="1"/>
    <s v="PHI"/>
    <s v="ATL"/>
    <n v="75"/>
    <n v="25"/>
    <s v="(14:03) (Shotgun) 26-M.Sanders left end to PHI 19 for -6 yards (45-D.Jones)."/>
    <s v="run"/>
    <n v="1"/>
    <n v="0"/>
    <n v="0"/>
    <n v="0"/>
    <s v="M.Sanders"/>
    <s v="NA"/>
    <n v="0"/>
    <n v="1"/>
    <n v="0"/>
    <n v="0.5"/>
    <n v="0"/>
    <n v="0"/>
    <n v="0.5"/>
    <x v="160"/>
  </r>
  <r>
    <x v="1"/>
    <s v="PHI"/>
    <s v="ATL"/>
    <n v="53"/>
    <n v="47"/>
    <s v="(12:24) (Shotgun) 26-M.Sanders left tackle to PHI 46 for -1 yards (23-E.Harris)."/>
    <s v="run"/>
    <n v="1"/>
    <n v="0"/>
    <n v="0"/>
    <n v="0"/>
    <s v="M.Sanders"/>
    <s v="NA"/>
    <n v="0"/>
    <n v="1"/>
    <n v="0"/>
    <n v="0.5"/>
    <n v="0"/>
    <n v="0"/>
    <n v="0.5"/>
    <x v="160"/>
  </r>
  <r>
    <x v="1"/>
    <s v="PHI"/>
    <s v="ATL"/>
    <n v="80"/>
    <n v="20"/>
    <s v="(9:21) 26-M.Sanders right guard to PHI 25 for 5 yards (90-M.Davidson; 99-J.Bullard)."/>
    <s v="run"/>
    <n v="1"/>
    <n v="0"/>
    <n v="0"/>
    <n v="0"/>
    <s v="M.Sanders"/>
    <s v="NA"/>
    <n v="0"/>
    <n v="1"/>
    <n v="0"/>
    <n v="0.5"/>
    <n v="0"/>
    <n v="0"/>
    <n v="0.5"/>
    <x v="160"/>
  </r>
  <r>
    <x v="1"/>
    <s v="PHI"/>
    <s v="ATL"/>
    <n v="75"/>
    <n v="25"/>
    <s v="(8:35) 26-M.Sanders left end to PHI 22 for -3 yards (55-S.Means; 6-D.Fowler)."/>
    <s v="run"/>
    <n v="1"/>
    <n v="0"/>
    <n v="0"/>
    <n v="0"/>
    <s v="M.Sanders"/>
    <s v="NA"/>
    <n v="0"/>
    <n v="1"/>
    <n v="0"/>
    <n v="0.5"/>
    <n v="0"/>
    <n v="0"/>
    <n v="0.5"/>
    <x v="160"/>
  </r>
  <r>
    <x v="1"/>
    <s v="ATL"/>
    <s v="PHI"/>
    <n v="78"/>
    <n v="22"/>
    <s v="(6:30) (Shotgun) 28-M.Davis left guard to ATL 25 for 3 yards (97-J.Hargrave; 96-D.Barnett)."/>
    <s v="run"/>
    <n v="1"/>
    <n v="0"/>
    <n v="0"/>
    <n v="0"/>
    <s v="M.Davis"/>
    <s v="NA"/>
    <n v="0"/>
    <n v="1"/>
    <n v="0"/>
    <n v="0.5"/>
    <n v="0"/>
    <n v="0"/>
    <n v="0.5"/>
    <x v="13"/>
  </r>
  <r>
    <x v="1"/>
    <s v="PHI"/>
    <s v="ATL"/>
    <n v="31"/>
    <n v="69"/>
    <s v="(3:13) 14-K.Gainwell left tackle to ATL 32 for -1 yards (39-T.Green; 96-T.Davison)."/>
    <s v="run"/>
    <n v="1"/>
    <n v="0"/>
    <n v="0"/>
    <n v="0"/>
    <s v="K.Gainwell"/>
    <s v="NA"/>
    <n v="0"/>
    <n v="1"/>
    <n v="0"/>
    <n v="0.5"/>
    <n v="0"/>
    <n v="0"/>
    <n v="0.5"/>
    <x v="184"/>
  </r>
  <r>
    <x v="1"/>
    <s v="PHI"/>
    <s v="ATL"/>
    <n v="37"/>
    <n v="63"/>
    <s v="(2:27) (Shotgun) 14-K.Gainwell right guard to ATL 31 for 6 yards (96-T.Davison; 45-D.Jones)."/>
    <s v="run"/>
    <n v="1"/>
    <n v="0"/>
    <n v="0"/>
    <n v="0"/>
    <s v="K.Gainwell"/>
    <s v="NA"/>
    <n v="0"/>
    <n v="1"/>
    <n v="0"/>
    <n v="0.5"/>
    <n v="0"/>
    <n v="0"/>
    <n v="0.5"/>
    <x v="184"/>
  </r>
  <r>
    <x v="1"/>
    <s v="PHI"/>
    <s v="ATL"/>
    <n v="31"/>
    <n v="69"/>
    <s v="(1:59) 14-K.Gainwell right tackle to ATL 25 for 6 yards (3-M.Walker; 54-F.Oluokun)."/>
    <s v="run"/>
    <n v="1"/>
    <n v="0"/>
    <n v="0"/>
    <n v="0"/>
    <s v="K.Gainwell"/>
    <s v="NA"/>
    <n v="0"/>
    <n v="1"/>
    <n v="0"/>
    <n v="0.5"/>
    <n v="0"/>
    <n v="0"/>
    <n v="0.5"/>
    <x v="184"/>
  </r>
  <r>
    <x v="1"/>
    <s v="ATL"/>
    <s v="PHI"/>
    <n v="75"/>
    <n v="25"/>
    <s v="(1:10) 40-K.Smith right guard to ATL 33 for 8 yards (29-A.Maddox; 54-S.Bradley). #16 Josh Rosen in at QB for ATL"/>
    <s v="run"/>
    <n v="1"/>
    <n v="0"/>
    <n v="0"/>
    <n v="0"/>
    <s v="K.Smith"/>
    <s v="NA"/>
    <n v="0"/>
    <n v="1"/>
    <n v="0"/>
    <n v="0.5"/>
    <n v="0"/>
    <n v="0"/>
    <n v="0.5"/>
    <x v="22"/>
  </r>
  <r>
    <x v="1"/>
    <s v="ATL"/>
    <s v="PHI"/>
    <n v="67"/>
    <n v="33"/>
    <s v="(:38) 40-K.Smith right tackle to ATL 38 for 5 yards (54-S.Bradley)."/>
    <s v="run"/>
    <n v="1"/>
    <n v="0"/>
    <n v="0"/>
    <n v="0"/>
    <s v="K.Smith"/>
    <s v="NA"/>
    <n v="0"/>
    <n v="1"/>
    <n v="0"/>
    <n v="0.5"/>
    <n v="0"/>
    <n v="0"/>
    <n v="0.5"/>
    <x v="22"/>
  </r>
  <r>
    <x v="1"/>
    <s v="PIT"/>
    <s v="BUF"/>
    <n v="75"/>
    <n v="25"/>
    <s v="(13:30) 22-N.Harris right tackle to PIT 27 for 2 yards (49-Tr.Edmunds)."/>
    <s v="run"/>
    <n v="1"/>
    <n v="0"/>
    <n v="0"/>
    <n v="0"/>
    <s v="N.Harris"/>
    <s v="NA"/>
    <n v="0"/>
    <n v="1"/>
    <n v="0"/>
    <n v="0.5"/>
    <n v="0"/>
    <n v="0"/>
    <n v="0.5"/>
    <x v="178"/>
  </r>
  <r>
    <x v="1"/>
    <s v="PIT"/>
    <s v="BUF"/>
    <n v="59"/>
    <n v="41"/>
    <s v="(12:10) (Shotgun) 22-N.Harris left end to PIT 45 for 4 yards (91-E.Oliver, 21-J.Poyer)."/>
    <s v="run"/>
    <n v="1"/>
    <n v="0"/>
    <n v="0"/>
    <n v="0"/>
    <s v="N.Harris"/>
    <s v="NA"/>
    <n v="0"/>
    <n v="1"/>
    <n v="0"/>
    <n v="0.5"/>
    <n v="0"/>
    <n v="0"/>
    <n v="0.5"/>
    <x v="178"/>
  </r>
  <r>
    <x v="1"/>
    <s v="PIT"/>
    <s v="BUF"/>
    <n v="55"/>
    <n v="45"/>
    <s v="(11:31) 22-N.Harris right tackle to PIT 47 for 2 yards (50-G.Rousseau)."/>
    <s v="run"/>
    <n v="1"/>
    <n v="0"/>
    <n v="0"/>
    <n v="0"/>
    <s v="N.Harris"/>
    <s v="NA"/>
    <n v="0"/>
    <n v="1"/>
    <n v="0"/>
    <n v="0.5"/>
    <n v="0"/>
    <n v="0"/>
    <n v="0.5"/>
    <x v="178"/>
  </r>
  <r>
    <x v="1"/>
    <s v="BUF"/>
    <s v="PIT"/>
    <n v="88"/>
    <n v="12"/>
    <s v="(10:35) (Shotgun) 26-D.Singletary up the middle to BUF 20 for 8 yards (93-J.Schobert, 94-T.Alualu)."/>
    <s v="run"/>
    <n v="1"/>
    <n v="0"/>
    <n v="0"/>
    <n v="0"/>
    <s v="D.Singletary"/>
    <s v="NA"/>
    <n v="0"/>
    <n v="1"/>
    <n v="0"/>
    <n v="0.5"/>
    <n v="0"/>
    <n v="0"/>
    <n v="0.5"/>
    <x v="99"/>
  </r>
  <r>
    <x v="1"/>
    <s v="BUF"/>
    <s v="PIT"/>
    <n v="80"/>
    <n v="20"/>
    <s v="(10:08) (No Huddle, Shotgun) 26-D.Singletary left tackle to BUF 22 for 2 yards (94-T.Alualu)."/>
    <s v="run"/>
    <n v="1"/>
    <n v="0"/>
    <n v="0"/>
    <n v="0"/>
    <s v="D.Singletary"/>
    <s v="NA"/>
    <n v="0"/>
    <n v="1"/>
    <n v="0"/>
    <n v="0.5"/>
    <n v="0"/>
    <n v="0"/>
    <n v="0.5"/>
    <x v="99"/>
  </r>
  <r>
    <x v="1"/>
    <s v="BUF"/>
    <s v="PIT"/>
    <n v="61"/>
    <n v="39"/>
    <s v="(6:05) (Shotgun) 26-D.Singletary left guard to BUF 45 for 6 yards (55-D.Bush, 93-J.Schobert)."/>
    <s v="run"/>
    <n v="1"/>
    <n v="0"/>
    <n v="0"/>
    <n v="0"/>
    <s v="D.Singletary"/>
    <s v="NA"/>
    <n v="0"/>
    <n v="1"/>
    <n v="0"/>
    <n v="0.5"/>
    <n v="0"/>
    <n v="0"/>
    <n v="0.5"/>
    <x v="99"/>
  </r>
  <r>
    <x v="1"/>
    <s v="BUF"/>
    <s v="PIT"/>
    <n v="63"/>
    <n v="37"/>
    <s v="(3:45) (Shotgun) 17-J.Allen up the middle to BUF 46 for 9 yards (93-J.Schobert)."/>
    <s v="run"/>
    <n v="1"/>
    <n v="0"/>
    <n v="0"/>
    <n v="0"/>
    <s v="J.Allen"/>
    <s v="NA"/>
    <n v="0"/>
    <n v="1"/>
    <n v="0"/>
    <n v="0.5"/>
    <n v="0"/>
    <n v="0"/>
    <n v="0.5"/>
    <x v="331"/>
  </r>
  <r>
    <x v="1"/>
    <s v="PIT"/>
    <s v="BUF"/>
    <n v="81"/>
    <n v="19"/>
    <s v="(2:00) 22-N.Harris right tackle to PIT 21 for 2 yards (91-E.Oliver)."/>
    <s v="run"/>
    <n v="1"/>
    <n v="0"/>
    <n v="0"/>
    <n v="0"/>
    <s v="N.Harris"/>
    <s v="NA"/>
    <n v="0"/>
    <n v="1"/>
    <n v="0"/>
    <n v="0.5"/>
    <n v="0"/>
    <n v="0"/>
    <n v="0.5"/>
    <x v="178"/>
  </r>
  <r>
    <x v="1"/>
    <s v="PIT"/>
    <s v="BUF"/>
    <n v="58"/>
    <n v="42"/>
    <s v="(15:00) 22-N.Harris left tackle to PIT 38 for -4 yards (91-E.Oliver)."/>
    <s v="run"/>
    <n v="1"/>
    <n v="0"/>
    <n v="0"/>
    <n v="0"/>
    <s v="N.Harris"/>
    <s v="NA"/>
    <n v="0"/>
    <n v="1"/>
    <n v="0"/>
    <n v="0.5"/>
    <n v="0"/>
    <n v="0"/>
    <n v="0.5"/>
    <x v="178"/>
  </r>
  <r>
    <x v="1"/>
    <s v="BUF"/>
    <s v="PIT"/>
    <n v="77"/>
    <n v="23"/>
    <s v="(14:01) 26-D.Singletary left tackle to BUF 24 for 1 yard (56-A.Highsmith)."/>
    <s v="run"/>
    <n v="1"/>
    <n v="0"/>
    <n v="0"/>
    <n v="0"/>
    <s v="D.Singletary"/>
    <s v="NA"/>
    <n v="0"/>
    <n v="1"/>
    <n v="0"/>
    <n v="0.5"/>
    <n v="0"/>
    <n v="0"/>
    <n v="0.5"/>
    <x v="99"/>
  </r>
  <r>
    <x v="1"/>
    <s v="BUF"/>
    <s v="PIT"/>
    <n v="59"/>
    <n v="41"/>
    <s v="(12:35) (No Huddle, Shotgun) 17-J.Allen up the middle to BUF 49 for 8 yards (97-C.Heyward). FUMBLES (97-C.Heyward), and recovers at 50."/>
    <s v="run"/>
    <n v="1"/>
    <n v="0"/>
    <n v="0"/>
    <n v="0"/>
    <s v="J.Allen"/>
    <s v="NA"/>
    <n v="0"/>
    <n v="1"/>
    <n v="0"/>
    <n v="0.5"/>
    <n v="0"/>
    <n v="0"/>
    <n v="0.5"/>
    <x v="331"/>
  </r>
  <r>
    <x v="1"/>
    <s v="PIT"/>
    <s v="BUF"/>
    <n v="93"/>
    <n v="7"/>
    <s v="(10:53) 22-N.Harris up the middle to PIT 9 for 2 yards (24-T.Johnson, 27-T.White)."/>
    <s v="run"/>
    <n v="1"/>
    <n v="0"/>
    <n v="0"/>
    <n v="0"/>
    <s v="N.Harris"/>
    <s v="NA"/>
    <n v="0"/>
    <n v="1"/>
    <n v="0"/>
    <n v="0.5"/>
    <n v="0"/>
    <n v="0"/>
    <n v="0.5"/>
    <x v="178"/>
  </r>
  <r>
    <x v="1"/>
    <s v="BUF"/>
    <s v="PIT"/>
    <n v="35"/>
    <n v="65"/>
    <s v="(9:32) 19-I.McKenzie left end to PIT 38 for -3 yards (8-M.Ingram). End-around, handoff from J.Allen."/>
    <s v="run"/>
    <n v="1"/>
    <n v="0"/>
    <n v="0"/>
    <n v="0"/>
    <s v="I.McKenzie"/>
    <s v="NA"/>
    <n v="0"/>
    <n v="1"/>
    <n v="0"/>
    <n v="0.5"/>
    <n v="0"/>
    <n v="0"/>
    <n v="0.5"/>
    <x v="277"/>
  </r>
  <r>
    <x v="1"/>
    <s v="PIT"/>
    <s v="BUF"/>
    <n v="55"/>
    <n v="45"/>
    <s v="(7:03) 22-N.Harris left tackle to PIT 45 for no gain (24-T.Johnson)."/>
    <s v="run"/>
    <n v="1"/>
    <n v="0"/>
    <n v="0"/>
    <n v="0"/>
    <s v="N.Harris"/>
    <s v="NA"/>
    <n v="0"/>
    <n v="1"/>
    <n v="0"/>
    <n v="0.5"/>
    <n v="0"/>
    <n v="0"/>
    <n v="0.5"/>
    <x v="178"/>
  </r>
  <r>
    <x v="1"/>
    <s v="BUF"/>
    <s v="PIT"/>
    <n v="91"/>
    <n v="9"/>
    <s v="(6:01) 26-D.Singletary left tackle to BUF 10 for 1 yard (56-A.Highsmith)."/>
    <s v="run"/>
    <n v="1"/>
    <n v="0"/>
    <n v="0"/>
    <n v="0"/>
    <s v="D.Singletary"/>
    <s v="NA"/>
    <n v="0"/>
    <n v="1"/>
    <n v="0"/>
    <n v="0.5"/>
    <n v="0"/>
    <n v="0"/>
    <n v="0.5"/>
    <x v="99"/>
  </r>
  <r>
    <x v="1"/>
    <s v="BUF"/>
    <s v="PIT"/>
    <n v="36"/>
    <n v="64"/>
    <s v="(3:08) (Shotgun) 17-J.Allen left end to PIT 33 for 3 yards (35-A.Maulet)."/>
    <s v="run"/>
    <n v="1"/>
    <n v="0"/>
    <n v="0"/>
    <n v="0"/>
    <s v="J.Allen"/>
    <s v="NA"/>
    <n v="0"/>
    <n v="1"/>
    <n v="0"/>
    <n v="0.5"/>
    <n v="0"/>
    <n v="0"/>
    <n v="0.5"/>
    <x v="331"/>
  </r>
  <r>
    <x v="1"/>
    <s v="BUF"/>
    <s v="PIT"/>
    <n v="18"/>
    <n v="82"/>
    <s v="(2:00) (Shotgun) 17-J.Allen left tackle to PIT 17 for 1 yard (97-C.Heyward; 35-A.Maulet)."/>
    <s v="run"/>
    <n v="1"/>
    <n v="0"/>
    <n v="0"/>
    <n v="0"/>
    <s v="J.Allen"/>
    <s v="NA"/>
    <n v="0"/>
    <n v="1"/>
    <n v="0"/>
    <n v="0.5"/>
    <n v="0"/>
    <n v="0"/>
    <n v="0.5"/>
    <x v="331"/>
  </r>
  <r>
    <x v="1"/>
    <s v="BUF"/>
    <s v="PIT"/>
    <n v="9"/>
    <n v="91"/>
    <s v="(:43) 17-J.Allen up the middle to PIT 6 for 3 yards (94-T.Alualu; 93-J.Schobert)."/>
    <s v="run"/>
    <n v="1"/>
    <n v="0"/>
    <n v="0"/>
    <n v="0"/>
    <s v="J.Allen"/>
    <s v="NA"/>
    <n v="0"/>
    <n v="1"/>
    <n v="0"/>
    <n v="0.8"/>
    <n v="0"/>
    <n v="0"/>
    <n v="0.8"/>
    <x v="331"/>
  </r>
  <r>
    <x v="1"/>
    <s v="BUF"/>
    <s v="PIT"/>
    <n v="6"/>
    <n v="94"/>
    <s v="(:32) (Shotgun) 17-J.Allen right guard to PIT 3 for 3 yards (94-T.Alualu)."/>
    <s v="run"/>
    <n v="1"/>
    <n v="0"/>
    <n v="0"/>
    <n v="0"/>
    <s v="J.Allen"/>
    <s v="NA"/>
    <n v="0"/>
    <n v="1"/>
    <n v="0"/>
    <n v="1.3"/>
    <n v="0"/>
    <n v="0"/>
    <n v="1.3"/>
    <x v="331"/>
  </r>
  <r>
    <x v="1"/>
    <s v="PIT"/>
    <s v="BUF"/>
    <n v="75"/>
    <n v="25"/>
    <s v="(14:59) (Shotgun) 22-N.Harris up the middle to PIT 34 for 9 yards (24-T.Johnson)."/>
    <s v="run"/>
    <n v="1"/>
    <n v="0"/>
    <n v="0"/>
    <n v="0"/>
    <s v="N.Harris"/>
    <s v="NA"/>
    <n v="0"/>
    <n v="1"/>
    <n v="0"/>
    <n v="0.5"/>
    <n v="0"/>
    <n v="0"/>
    <n v="0.5"/>
    <x v="178"/>
  </r>
  <r>
    <x v="1"/>
    <s v="PIT"/>
    <s v="BUF"/>
    <n v="66"/>
    <n v="34"/>
    <s v="(14:22) (Shotgun) 22-N.Harris left guard to PIT 36 for 2 yards (58-M.Milano)."/>
    <s v="run"/>
    <n v="1"/>
    <n v="0"/>
    <n v="0"/>
    <n v="0"/>
    <s v="N.Harris"/>
    <s v="NA"/>
    <n v="0"/>
    <n v="1"/>
    <n v="0"/>
    <n v="0.5"/>
    <n v="0"/>
    <n v="0"/>
    <n v="0.5"/>
    <x v="178"/>
  </r>
  <r>
    <x v="1"/>
    <s v="PIT"/>
    <s v="BUF"/>
    <n v="7"/>
    <n v="93"/>
    <s v="(11:15) 22-N.Harris up the middle to BUF 6 for 1 yard (23-M.Hyde, 58-M.Milano)."/>
    <s v="run"/>
    <n v="1"/>
    <n v="0"/>
    <n v="0"/>
    <n v="0"/>
    <s v="N.Harris"/>
    <s v="NA"/>
    <n v="0"/>
    <n v="1"/>
    <n v="0"/>
    <n v="1.2"/>
    <n v="0"/>
    <n v="0"/>
    <n v="1.2"/>
    <x v="178"/>
  </r>
  <r>
    <x v="1"/>
    <s v="BUF"/>
    <s v="PIT"/>
    <n v="50"/>
    <n v="50"/>
    <s v="(8:45) (No Huddle, Shotgun) 26-D.Singletary up the middle to PIT 47 for 3 yards (39-M.Fitzpatrick, 94-T.Alualu)."/>
    <s v="run"/>
    <n v="1"/>
    <n v="0"/>
    <n v="0"/>
    <n v="0"/>
    <s v="D.Singletary"/>
    <s v="NA"/>
    <n v="0"/>
    <n v="1"/>
    <n v="0"/>
    <n v="0.5"/>
    <n v="0"/>
    <n v="0"/>
    <n v="0.5"/>
    <x v="99"/>
  </r>
  <r>
    <x v="1"/>
    <s v="BUF"/>
    <s v="PIT"/>
    <n v="47"/>
    <n v="53"/>
    <s v="(8:02) (Shotgun) 22-M.Breida up the middle to PIT 40 for 7 yards (73-C.Davis)."/>
    <s v="run"/>
    <n v="1"/>
    <n v="0"/>
    <n v="0"/>
    <n v="0"/>
    <s v="M.Breida"/>
    <s v="NA"/>
    <n v="0"/>
    <n v="1"/>
    <n v="0"/>
    <n v="0.5"/>
    <n v="0"/>
    <n v="0"/>
    <n v="0.5"/>
    <x v="332"/>
  </r>
  <r>
    <x v="1"/>
    <s v="BUF"/>
    <s v="PIT"/>
    <n v="40"/>
    <n v="60"/>
    <s v="(7:20) (Shotgun) 17-J.Allen up the middle to PIT 37 for 3 yards (95-C.Wormley; 39-M.Fitzpatrick)."/>
    <s v="run"/>
    <n v="1"/>
    <n v="0"/>
    <n v="0"/>
    <n v="0"/>
    <s v="J.Allen"/>
    <s v="NA"/>
    <n v="0"/>
    <n v="1"/>
    <n v="0"/>
    <n v="0.5"/>
    <n v="0"/>
    <n v="0"/>
    <n v="0.5"/>
    <x v="331"/>
  </r>
  <r>
    <x v="1"/>
    <s v="BUF"/>
    <s v="PIT"/>
    <n v="37"/>
    <n v="63"/>
    <s v="(6:41) (Shotgun) 22-M.Breida up the middle to PIT 35 for 2 yards (90-T.Watt, 97-C.Heyward)."/>
    <s v="run"/>
    <n v="1"/>
    <n v="0"/>
    <n v="0"/>
    <n v="0"/>
    <s v="M.Breida"/>
    <s v="NA"/>
    <n v="0"/>
    <n v="1"/>
    <n v="0"/>
    <n v="0.5"/>
    <n v="0"/>
    <n v="0"/>
    <n v="0.5"/>
    <x v="332"/>
  </r>
  <r>
    <x v="1"/>
    <s v="PIT"/>
    <s v="BUF"/>
    <n v="55"/>
    <n v="45"/>
    <s v="(5:07) 22-N.Harris right guard to PIT 47 for 2 yards (39-L.Wallace)."/>
    <s v="run"/>
    <n v="1"/>
    <n v="0"/>
    <n v="0"/>
    <n v="0"/>
    <s v="N.Harris"/>
    <s v="NA"/>
    <n v="0"/>
    <n v="1"/>
    <n v="0"/>
    <n v="0.5"/>
    <n v="0"/>
    <n v="0"/>
    <n v="0.5"/>
    <x v="178"/>
  </r>
  <r>
    <x v="1"/>
    <s v="PIT"/>
    <s v="BUF"/>
    <n v="29"/>
    <n v="71"/>
    <s v="(3:45) 11-C.Claypool right end pushed ob at BUF 4 for 25 yards (23-M.Hyde). End-around, handoff from B.Roethlisberger."/>
    <s v="run"/>
    <n v="1"/>
    <n v="0"/>
    <n v="0"/>
    <n v="0"/>
    <s v="C.Claypool"/>
    <s v="NA"/>
    <n v="0"/>
    <n v="1"/>
    <n v="0"/>
    <n v="0.5"/>
    <n v="0"/>
    <n v="0"/>
    <n v="0.5"/>
    <x v="26"/>
  </r>
  <r>
    <x v="1"/>
    <s v="PIT"/>
    <s v="BUF"/>
    <n v="4"/>
    <n v="96"/>
    <s v="(3:19) (Shotgun) 22-N.Harris up the middle to BUF 6 for -2 yards (27-T.White)."/>
    <s v="run"/>
    <n v="1"/>
    <n v="0"/>
    <n v="0"/>
    <n v="0"/>
    <s v="N.Harris"/>
    <s v="NA"/>
    <n v="0"/>
    <n v="1"/>
    <n v="0"/>
    <n v="1.8"/>
    <n v="0"/>
    <n v="0"/>
    <n v="1.8"/>
    <x v="178"/>
  </r>
  <r>
    <x v="1"/>
    <s v="BUF"/>
    <s v="PIT"/>
    <n v="63"/>
    <n v="37"/>
    <s v="(1:07) 26-D.Singletary right end to BUF 39 for 2 yards (55-D.Bush)."/>
    <s v="run"/>
    <n v="1"/>
    <n v="0"/>
    <n v="0"/>
    <n v="0"/>
    <s v="D.Singletary"/>
    <s v="NA"/>
    <n v="0"/>
    <n v="1"/>
    <n v="0"/>
    <n v="0.5"/>
    <n v="0"/>
    <n v="0"/>
    <n v="0.5"/>
    <x v="99"/>
  </r>
  <r>
    <x v="1"/>
    <s v="BUF"/>
    <s v="PIT"/>
    <n v="43"/>
    <n v="57"/>
    <s v="(14:27) (Shotgun) 22-M.Breida right end to PIT 41 for 2 yards (39-M.Fitzpatrick)."/>
    <s v="run"/>
    <n v="1"/>
    <n v="0"/>
    <n v="0"/>
    <n v="0"/>
    <s v="M.Breida"/>
    <s v="NA"/>
    <n v="0"/>
    <n v="1"/>
    <n v="0"/>
    <n v="0.5"/>
    <n v="0"/>
    <n v="0"/>
    <n v="0.5"/>
    <x v="332"/>
  </r>
  <r>
    <x v="1"/>
    <s v="BUF"/>
    <s v="PIT"/>
    <n v="41"/>
    <n v="59"/>
    <s v="(13:46) 22-M.Breida left tackle to PIT 48 for -7 yards (20-C.Sutton)."/>
    <s v="run"/>
    <n v="1"/>
    <n v="0"/>
    <n v="0"/>
    <n v="0"/>
    <s v="M.Breida"/>
    <s v="NA"/>
    <n v="0"/>
    <n v="1"/>
    <n v="0"/>
    <n v="0.5"/>
    <n v="0"/>
    <n v="0"/>
    <n v="0.5"/>
    <x v="332"/>
  </r>
  <r>
    <x v="1"/>
    <s v="PIT"/>
    <s v="BUF"/>
    <n v="54"/>
    <n v="46"/>
    <s v="(13:02) (Shotgun) 22-N.Harris right guard to BUF 49 for 5 yards (49-Tr.Edmunds)."/>
    <s v="run"/>
    <n v="1"/>
    <n v="0"/>
    <n v="0"/>
    <n v="0"/>
    <s v="N.Harris"/>
    <s v="NA"/>
    <n v="0"/>
    <n v="1"/>
    <n v="0"/>
    <n v="0.5"/>
    <n v="0"/>
    <n v="0"/>
    <n v="0.5"/>
    <x v="178"/>
  </r>
  <r>
    <x v="1"/>
    <s v="PIT"/>
    <s v="BUF"/>
    <n v="23"/>
    <n v="77"/>
    <s v="(12:11) (Shotgun) 22-N.Harris right guard to BUF 5 for 18 yards (49-Tr.Edmunds)."/>
    <s v="run"/>
    <n v="1"/>
    <n v="0"/>
    <n v="0"/>
    <n v="0"/>
    <s v="N.Harris"/>
    <s v="NA"/>
    <n v="0"/>
    <n v="1"/>
    <n v="0"/>
    <n v="0.5"/>
    <n v="0"/>
    <n v="0"/>
    <n v="0.5"/>
    <x v="178"/>
  </r>
  <r>
    <x v="1"/>
    <s v="BUF"/>
    <s v="PIT"/>
    <n v="56"/>
    <n v="44"/>
    <s v="(8:42) (No Huddle) 26-D.Singletary left guard to 50 for 6 yards (55-D.Bush; 93-J.Schobert)."/>
    <s v="run"/>
    <n v="1"/>
    <n v="0"/>
    <n v="0"/>
    <n v="0"/>
    <s v="D.Singletary"/>
    <s v="NA"/>
    <n v="0"/>
    <n v="1"/>
    <n v="0"/>
    <n v="0.5"/>
    <n v="0"/>
    <n v="0"/>
    <n v="0.5"/>
    <x v="99"/>
  </r>
  <r>
    <x v="1"/>
    <s v="BUF"/>
    <s v="PIT"/>
    <n v="50"/>
    <n v="50"/>
    <s v="(8:15) (No Huddle, Shotgun) 26-D.Singletary left guard to PIT 35 for 15 yards (34-Te.Edmunds)."/>
    <s v="run"/>
    <n v="1"/>
    <n v="0"/>
    <n v="0"/>
    <n v="0"/>
    <s v="D.Singletary"/>
    <s v="NA"/>
    <n v="0"/>
    <n v="1"/>
    <n v="0"/>
    <n v="0.5"/>
    <n v="0"/>
    <n v="0"/>
    <n v="0.5"/>
    <x v="99"/>
  </r>
  <r>
    <x v="1"/>
    <s v="BUF"/>
    <s v="PIT"/>
    <n v="35"/>
    <n v="65"/>
    <s v="(7:46) (No Huddle) 26-D.Singletary left tackle to PIT 10 for 25 yards (39-M.Fitzpatrick)."/>
    <s v="run"/>
    <n v="1"/>
    <n v="0"/>
    <n v="0"/>
    <n v="0"/>
    <s v="D.Singletary"/>
    <s v="NA"/>
    <n v="0"/>
    <n v="1"/>
    <n v="0"/>
    <n v="0.5"/>
    <n v="0"/>
    <n v="0"/>
    <n v="0.5"/>
    <x v="99"/>
  </r>
  <r>
    <x v="1"/>
    <s v="BUF"/>
    <s v="PIT"/>
    <n v="10"/>
    <n v="90"/>
    <s v="(7:17) (No Huddle, Shotgun) 17-J.Allen up the middle to PIT 8 for 2 yards (96-I.Buggs; 56-A.Highsmith)."/>
    <s v="run"/>
    <n v="1"/>
    <n v="0"/>
    <n v="0"/>
    <n v="0"/>
    <s v="J.Allen"/>
    <s v="NA"/>
    <n v="0"/>
    <n v="1"/>
    <n v="0"/>
    <n v="0.8"/>
    <n v="0"/>
    <n v="0"/>
    <n v="0.8"/>
    <x v="331"/>
  </r>
  <r>
    <x v="1"/>
    <s v="BUF"/>
    <s v="PIT"/>
    <n v="8"/>
    <n v="92"/>
    <s v="(6:40) (Shotgun) 26-D.Singletary right tackle to PIT 5 for 3 yards (56-A.Highsmith)."/>
    <s v="run"/>
    <n v="1"/>
    <n v="0"/>
    <n v="0"/>
    <n v="0"/>
    <s v="D.Singletary"/>
    <s v="NA"/>
    <n v="0"/>
    <n v="1"/>
    <n v="0"/>
    <n v="1.1000000000000001"/>
    <n v="0"/>
    <n v="0"/>
    <n v="1.1000000000000001"/>
    <x v="99"/>
  </r>
  <r>
    <x v="1"/>
    <s v="PIT"/>
    <s v="BUF"/>
    <n v="70"/>
    <n v="30"/>
    <s v="(5:17) (Shotgun) 22-N.Harris right guard to PIT 33 for 3 yards (21-J.Poyer)."/>
    <s v="run"/>
    <n v="1"/>
    <n v="0"/>
    <n v="0"/>
    <n v="0"/>
    <s v="N.Harris"/>
    <s v="NA"/>
    <n v="0"/>
    <n v="1"/>
    <n v="0"/>
    <n v="0.5"/>
    <n v="0"/>
    <n v="0"/>
    <n v="0.5"/>
    <x v="178"/>
  </r>
  <r>
    <x v="1"/>
    <s v="PIT"/>
    <s v="BUF"/>
    <n v="27"/>
    <n v="73"/>
    <s v="(3:00) (Shotgun) 22-N.Harris up the middle to BUF 28 for -1 yards (61-J.Zimmer)."/>
    <s v="run"/>
    <n v="1"/>
    <n v="0"/>
    <n v="0"/>
    <n v="0"/>
    <s v="N.Harris"/>
    <s v="NA"/>
    <n v="0"/>
    <n v="1"/>
    <n v="0"/>
    <n v="0.5"/>
    <n v="0"/>
    <n v="0"/>
    <n v="0.5"/>
    <x v="178"/>
  </r>
  <r>
    <x v="1"/>
    <s v="IND"/>
    <s v="SEA"/>
    <n v="75"/>
    <n v="25"/>
    <s v="(15:00) 28-J.Taylor up the middle to IND 26 for 1 yard (33-J.Adams; 54-B.Wagner)."/>
    <s v="run"/>
    <n v="1"/>
    <n v="0"/>
    <n v="0"/>
    <n v="0"/>
    <s v="J.Taylor"/>
    <s v="NA"/>
    <n v="0"/>
    <n v="1"/>
    <n v="0"/>
    <n v="0.5"/>
    <n v="0"/>
    <n v="0"/>
    <n v="0.5"/>
    <x v="45"/>
  </r>
  <r>
    <x v="1"/>
    <s v="IND"/>
    <s v="SEA"/>
    <n v="53"/>
    <n v="47"/>
    <s v="(12:35) 28-J.Taylor left end to SEA 47 for 6 yards (6-Q.Diggs, 51-K.Hyder)."/>
    <s v="run"/>
    <n v="1"/>
    <n v="0"/>
    <n v="0"/>
    <n v="0"/>
    <s v="J.Taylor"/>
    <s v="NA"/>
    <n v="0"/>
    <n v="1"/>
    <n v="0"/>
    <n v="0.5"/>
    <n v="0"/>
    <n v="0"/>
    <n v="0.5"/>
    <x v="45"/>
  </r>
  <r>
    <x v="1"/>
    <s v="IND"/>
    <s v="SEA"/>
    <n v="47"/>
    <n v="53"/>
    <s v="(11:50) 21-N.Hines right end to SEA 40 for 7 yards (56-J.Brooks, 6-Q.Diggs)."/>
    <s v="run"/>
    <n v="1"/>
    <n v="0"/>
    <n v="0"/>
    <n v="0"/>
    <s v="N.Hines"/>
    <s v="NA"/>
    <n v="0"/>
    <n v="1"/>
    <n v="0"/>
    <n v="0.5"/>
    <n v="0"/>
    <n v="0"/>
    <n v="0.5"/>
    <x v="91"/>
  </r>
  <r>
    <x v="1"/>
    <s v="IND"/>
    <s v="SEA"/>
    <n v="40"/>
    <n v="60"/>
    <s v="(11:10) (Shotgun) 21-N.Hines right guard to SEA 36 for 4 yards (54-B.Wagner, 94-R.Green)."/>
    <s v="run"/>
    <n v="1"/>
    <n v="0"/>
    <n v="0"/>
    <n v="0"/>
    <s v="N.Hines"/>
    <s v="NA"/>
    <n v="0"/>
    <n v="1"/>
    <n v="0"/>
    <n v="0.5"/>
    <n v="0"/>
    <n v="0"/>
    <n v="0.5"/>
    <x v="91"/>
  </r>
  <r>
    <x v="1"/>
    <s v="IND"/>
    <s v="SEA"/>
    <n v="18"/>
    <n v="82"/>
    <s v="(8:46) 28-J.Taylor left end to SEA 9 for 9 yards (33-J.Adams; 54-B.Wagner)."/>
    <s v="run"/>
    <n v="1"/>
    <n v="0"/>
    <n v="0"/>
    <n v="0"/>
    <s v="J.Taylor"/>
    <s v="NA"/>
    <n v="0"/>
    <n v="1"/>
    <n v="0"/>
    <n v="0.5"/>
    <n v="0"/>
    <n v="0"/>
    <n v="0.5"/>
    <x v="45"/>
  </r>
  <r>
    <x v="1"/>
    <s v="IND"/>
    <s v="SEA"/>
    <n v="9"/>
    <n v="91"/>
    <s v="(7:58) 28-J.Taylor right tackle to SEA 7 for 2 yards (52-D.Taylor)."/>
    <s v="run"/>
    <n v="1"/>
    <n v="0"/>
    <n v="0"/>
    <n v="0"/>
    <s v="J.Taylor"/>
    <s v="NA"/>
    <n v="0"/>
    <n v="1"/>
    <n v="0"/>
    <n v="0.8"/>
    <n v="0"/>
    <n v="0"/>
    <n v="0.8"/>
    <x v="45"/>
  </r>
  <r>
    <x v="1"/>
    <s v="IND"/>
    <s v="SEA"/>
    <n v="7"/>
    <n v="93"/>
    <s v="(7:16) 28-J.Taylor left end to SEA 10 for -3 yards (10-B.Mayowa)."/>
    <s v="run"/>
    <n v="1"/>
    <n v="0"/>
    <n v="0"/>
    <n v="0"/>
    <s v="J.Taylor"/>
    <s v="NA"/>
    <n v="0"/>
    <n v="1"/>
    <n v="0"/>
    <n v="1.2"/>
    <n v="0"/>
    <n v="0"/>
    <n v="1.2"/>
    <x v="45"/>
  </r>
  <r>
    <x v="1"/>
    <s v="SEA"/>
    <s v="IND"/>
    <n v="81"/>
    <n v="19"/>
    <s v="(5:36) 32-C.Carson left end to SEA 23 for 4 yards (44-Z.Franklin)."/>
    <s v="run"/>
    <n v="1"/>
    <n v="0"/>
    <n v="0"/>
    <n v="0"/>
    <s v="C.Carson"/>
    <s v="NA"/>
    <n v="0"/>
    <n v="1"/>
    <n v="0"/>
    <n v="0.5"/>
    <n v="0"/>
    <n v="0"/>
    <n v="0.5"/>
    <x v="161"/>
  </r>
  <r>
    <x v="1"/>
    <s v="SEA"/>
    <s v="IND"/>
    <n v="69"/>
    <n v="31"/>
    <s v="(3:46) (No Huddle) 32-C.Carson left tackle to SEA 36 for 5 yards (37-K.Willis, 34-I.Rodgers)."/>
    <s v="run"/>
    <n v="1"/>
    <n v="0"/>
    <n v="0"/>
    <n v="0"/>
    <s v="C.Carson"/>
    <s v="NA"/>
    <n v="0"/>
    <n v="1"/>
    <n v="0"/>
    <n v="0.5"/>
    <n v="0"/>
    <n v="0"/>
    <n v="0.5"/>
    <x v="161"/>
  </r>
  <r>
    <x v="1"/>
    <s v="SEA"/>
    <s v="IND"/>
    <n v="64"/>
    <n v="36"/>
    <s v="(3:07) 32-C.Carson left end to SEA 40 for 4 yards (90-G.Stewart, 99-D.Buckner). IND-34-I.Rodgers was injured during the play."/>
    <s v="run"/>
    <n v="1"/>
    <n v="0"/>
    <n v="0"/>
    <n v="0"/>
    <s v="C.Carson"/>
    <s v="NA"/>
    <n v="0"/>
    <n v="1"/>
    <n v="0"/>
    <n v="0.5"/>
    <n v="0"/>
    <n v="0"/>
    <n v="0.5"/>
    <x v="161"/>
  </r>
  <r>
    <x v="1"/>
    <s v="SEA"/>
    <s v="IND"/>
    <n v="60"/>
    <n v="40"/>
    <s v="(2:42) 32-C.Carson right tackle pushed ob at IND 27 for 33 yards (32-J.Blackmon)."/>
    <s v="run"/>
    <n v="1"/>
    <n v="0"/>
    <n v="0"/>
    <n v="0"/>
    <s v="C.Carson"/>
    <s v="NA"/>
    <n v="0"/>
    <n v="1"/>
    <n v="0"/>
    <n v="0.5"/>
    <n v="0"/>
    <n v="0"/>
    <n v="0.5"/>
    <x v="161"/>
  </r>
  <r>
    <x v="1"/>
    <s v="SEA"/>
    <s v="IND"/>
    <n v="27"/>
    <n v="73"/>
    <s v="(2:05) 20-R.Penny left end to IND 23 for 4 yards (58-B.Okereke)."/>
    <s v="run"/>
    <n v="1"/>
    <n v="0"/>
    <n v="0"/>
    <n v="0"/>
    <s v="R.Penny"/>
    <s v="NA"/>
    <n v="0"/>
    <n v="1"/>
    <n v="0"/>
    <n v="0.5"/>
    <n v="0"/>
    <n v="0"/>
    <n v="0.5"/>
    <x v="333"/>
  </r>
  <r>
    <x v="1"/>
    <s v="IND"/>
    <s v="SEA"/>
    <n v="75"/>
    <n v="25"/>
    <s v="(1:26) 28-J.Taylor left guard to IND 28 for 3 yards (21-T.Flowers)."/>
    <s v="run"/>
    <n v="1"/>
    <n v="0"/>
    <n v="0"/>
    <n v="0"/>
    <s v="J.Taylor"/>
    <s v="NA"/>
    <n v="0"/>
    <n v="1"/>
    <n v="0"/>
    <n v="0.5"/>
    <n v="0"/>
    <n v="0"/>
    <n v="0.5"/>
    <x v="45"/>
  </r>
  <r>
    <x v="1"/>
    <s v="IND"/>
    <s v="SEA"/>
    <n v="72"/>
    <n v="28"/>
    <s v="(:47) 28-J.Taylor left guard to IND 30 for 2 yards (56-J.Brooks, 90-B.Mone)."/>
    <s v="run"/>
    <n v="1"/>
    <n v="0"/>
    <n v="0"/>
    <n v="0"/>
    <s v="J.Taylor"/>
    <s v="NA"/>
    <n v="0"/>
    <n v="1"/>
    <n v="0"/>
    <n v="0.5"/>
    <n v="0"/>
    <n v="0"/>
    <n v="0.5"/>
    <x v="45"/>
  </r>
  <r>
    <x v="1"/>
    <s v="SEA"/>
    <s v="IND"/>
    <n v="50"/>
    <n v="50"/>
    <s v="(14:24) (No Huddle, Shotgun) 32-C.Carson right guard to IND 45 for 5 yards (99-D.Buckner, 32-J.Blackmon)."/>
    <s v="run"/>
    <n v="1"/>
    <n v="0"/>
    <n v="0"/>
    <n v="0"/>
    <s v="C.Carson"/>
    <s v="NA"/>
    <n v="0"/>
    <n v="1"/>
    <n v="0"/>
    <n v="0.5"/>
    <n v="0"/>
    <n v="0"/>
    <n v="0.5"/>
    <x v="161"/>
  </r>
  <r>
    <x v="1"/>
    <s v="SEA"/>
    <s v="IND"/>
    <n v="39"/>
    <n v="61"/>
    <s v="(13:22) (No Huddle) 32-C.Carson right end to IND 35 for 4 yards (58-B.Okereke). SEA-16-T.Lockett was injured during the play."/>
    <s v="run"/>
    <n v="1"/>
    <n v="0"/>
    <n v="0"/>
    <n v="0"/>
    <s v="C.Carson"/>
    <s v="NA"/>
    <n v="0"/>
    <n v="1"/>
    <n v="0"/>
    <n v="0.5"/>
    <n v="0"/>
    <n v="0"/>
    <n v="0.5"/>
    <x v="161"/>
  </r>
  <r>
    <x v="1"/>
    <s v="SEA"/>
    <s v="IND"/>
    <n v="13"/>
    <n v="87"/>
    <s v="(12:08) 20-R.Penny left guard to IND 9 for 4 yards (94-T.Lewis)."/>
    <s v="run"/>
    <n v="1"/>
    <n v="0"/>
    <n v="0"/>
    <n v="0"/>
    <s v="R.Penny"/>
    <s v="NA"/>
    <n v="0"/>
    <n v="1"/>
    <n v="0"/>
    <n v="0.6"/>
    <n v="0"/>
    <n v="0"/>
    <n v="0.6"/>
    <x v="333"/>
  </r>
  <r>
    <x v="1"/>
    <s v="IND"/>
    <s v="SEA"/>
    <n v="38"/>
    <n v="62"/>
    <s v="(10:06) (No Huddle, Shotgun) 21-N.Hines left end to SEA 35 for 3 yards (6-Q.Diggs, 27-M.Blair)."/>
    <s v="run"/>
    <n v="1"/>
    <n v="0"/>
    <n v="0"/>
    <n v="0"/>
    <s v="N.Hines"/>
    <s v="NA"/>
    <n v="0"/>
    <n v="1"/>
    <n v="0"/>
    <n v="0.5"/>
    <n v="0"/>
    <n v="0"/>
    <n v="0.5"/>
    <x v="91"/>
  </r>
  <r>
    <x v="1"/>
    <s v="IND"/>
    <s v="SEA"/>
    <n v="35"/>
    <n v="65"/>
    <s v="(9:24) 28-J.Taylor up the middle to SEA 34 for 1 yard (54-B.Wagner)."/>
    <s v="run"/>
    <n v="1"/>
    <n v="0"/>
    <n v="0"/>
    <n v="0"/>
    <s v="J.Taylor"/>
    <s v="NA"/>
    <n v="0"/>
    <n v="1"/>
    <n v="0"/>
    <n v="0.5"/>
    <n v="0"/>
    <n v="0"/>
    <n v="0.5"/>
    <x v="45"/>
  </r>
  <r>
    <x v="1"/>
    <s v="SEA"/>
    <s v="IND"/>
    <n v="59"/>
    <n v="41"/>
    <s v="(6:30) (Shotgun) 32-C.Carson left end to SEA 43 for 2 yards (23-K.Moore)."/>
    <s v="run"/>
    <n v="1"/>
    <n v="0"/>
    <n v="0"/>
    <n v="0"/>
    <s v="C.Carson"/>
    <s v="NA"/>
    <n v="0"/>
    <n v="1"/>
    <n v="0"/>
    <n v="0.5"/>
    <n v="0"/>
    <n v="0"/>
    <n v="0.5"/>
    <x v="161"/>
  </r>
  <r>
    <x v="1"/>
    <s v="IND"/>
    <s v="SEA"/>
    <n v="59"/>
    <n v="41"/>
    <s v="(4:25) 28-J.Taylor up the middle to IND 42 for 1 yard (94-R.Green)."/>
    <s v="run"/>
    <n v="1"/>
    <n v="0"/>
    <n v="0"/>
    <n v="0"/>
    <s v="J.Taylor"/>
    <s v="NA"/>
    <n v="0"/>
    <n v="1"/>
    <n v="0"/>
    <n v="0.5"/>
    <n v="0"/>
    <n v="0"/>
    <n v="0.5"/>
    <x v="45"/>
  </r>
  <r>
    <x v="1"/>
    <s v="SEA"/>
    <s v="IND"/>
    <n v="83"/>
    <n v="17"/>
    <s v="(3:00) 1-D.Eskridge right end to SEA 30 for 13 yards (53-D.Leonard)."/>
    <s v="run"/>
    <n v="1"/>
    <n v="0"/>
    <n v="0"/>
    <n v="0"/>
    <s v="D.Eskridge"/>
    <s v="NA"/>
    <n v="0"/>
    <n v="1"/>
    <n v="0"/>
    <n v="0.5"/>
    <n v="0"/>
    <n v="0"/>
    <n v="0.5"/>
    <x v="265"/>
  </r>
  <r>
    <x v="1"/>
    <s v="SEA"/>
    <s v="IND"/>
    <n v="70"/>
    <n v="30"/>
    <s v="(2:27) (No Huddle) 32-C.Carson right tackle to SEA 33 for 3 yards (99-D.Buckner, 51-K.Paye)."/>
    <s v="run"/>
    <n v="1"/>
    <n v="0"/>
    <n v="0"/>
    <n v="0"/>
    <s v="C.Carson"/>
    <s v="NA"/>
    <n v="0"/>
    <n v="1"/>
    <n v="0"/>
    <n v="0.5"/>
    <n v="0"/>
    <n v="0"/>
    <n v="0.5"/>
    <x v="161"/>
  </r>
  <r>
    <x v="1"/>
    <s v="SEA"/>
    <s v="IND"/>
    <n v="61"/>
    <n v="39"/>
    <s v="(1:53) 3-R.Wilson up the middle to SEA 41 for 2 yards (97-A.Muhammad)."/>
    <s v="run"/>
    <n v="1"/>
    <n v="0"/>
    <n v="0"/>
    <n v="0"/>
    <s v="R.Wilson"/>
    <s v="NA"/>
    <n v="0"/>
    <n v="1"/>
    <n v="0"/>
    <n v="0.5"/>
    <n v="0"/>
    <n v="0"/>
    <n v="0.5"/>
    <x v="334"/>
  </r>
  <r>
    <x v="1"/>
    <s v="SEA"/>
    <s v="IND"/>
    <n v="59"/>
    <n v="41"/>
    <s v="(13:45) (Shotgun) 32-C.Carson left tackle to SEA 41 for no gain (51-K.Paye)."/>
    <s v="run"/>
    <n v="1"/>
    <n v="0"/>
    <n v="0"/>
    <n v="0"/>
    <s v="C.Carson"/>
    <s v="NA"/>
    <n v="0"/>
    <n v="1"/>
    <n v="0"/>
    <n v="0.5"/>
    <n v="0"/>
    <n v="0"/>
    <n v="0.5"/>
    <x v="161"/>
  </r>
  <r>
    <x v="1"/>
    <s v="SEA"/>
    <s v="IND"/>
    <n v="59"/>
    <n v="41"/>
    <s v="(13:17) 18-F.Swain right end to SEA 46 for 5 yards (37-K.Willis)."/>
    <s v="run"/>
    <n v="1"/>
    <n v="0"/>
    <n v="0"/>
    <n v="0"/>
    <s v="F.Swain"/>
    <s v="NA"/>
    <n v="0"/>
    <n v="1"/>
    <n v="0"/>
    <n v="0.5"/>
    <n v="0"/>
    <n v="0"/>
    <n v="0.5"/>
    <x v="186"/>
  </r>
  <r>
    <x v="1"/>
    <s v="SEA"/>
    <s v="IND"/>
    <n v="62"/>
    <n v="38"/>
    <s v="(11:06) (Shotgun) 32-C.Carson left end pushed ob at SEA 47 for 9 yards (37-K.Willis)."/>
    <s v="run"/>
    <n v="1"/>
    <n v="0"/>
    <n v="0"/>
    <n v="0"/>
    <s v="C.Carson"/>
    <s v="NA"/>
    <n v="0"/>
    <n v="1"/>
    <n v="0"/>
    <n v="0.5"/>
    <n v="0"/>
    <n v="0"/>
    <n v="0.5"/>
    <x v="161"/>
  </r>
  <r>
    <x v="1"/>
    <s v="SEA"/>
    <s v="IND"/>
    <n v="53"/>
    <n v="47"/>
    <s v="(10:47) (No Huddle) 32-C.Carson right tackle to SEA 48 for 1 yard (32-J.Blackmon)."/>
    <s v="run"/>
    <n v="1"/>
    <n v="0"/>
    <n v="0"/>
    <n v="0"/>
    <s v="C.Carson"/>
    <s v="NA"/>
    <n v="0"/>
    <n v="1"/>
    <n v="0"/>
    <n v="0.5"/>
    <n v="0"/>
    <n v="0"/>
    <n v="0.5"/>
    <x v="161"/>
  </r>
  <r>
    <x v="1"/>
    <s v="IND"/>
    <s v="SEA"/>
    <n v="85"/>
    <n v="15"/>
    <s v="(7:50) 21-N.Hines left tackle to IND 17 for 2 yards (90-B.Mone)."/>
    <s v="run"/>
    <n v="1"/>
    <n v="0"/>
    <n v="0"/>
    <n v="0"/>
    <s v="N.Hines"/>
    <s v="NA"/>
    <n v="0"/>
    <n v="1"/>
    <n v="0"/>
    <n v="0.5"/>
    <n v="0"/>
    <n v="0"/>
    <n v="0.5"/>
    <x v="91"/>
  </r>
  <r>
    <x v="1"/>
    <s v="SEA"/>
    <s v="IND"/>
    <n v="46"/>
    <n v="54"/>
    <s v="(5:42) 32-C.Carson left end to IND 45 for 1 yard (53-D.Leonard). FUMBLES (53-D.Leonard), RECOVERED by IND-51-K.Paye at IND 45."/>
    <s v="run"/>
    <n v="1"/>
    <n v="0"/>
    <n v="0"/>
    <n v="0"/>
    <s v="C.Carson"/>
    <s v="NA"/>
    <n v="0"/>
    <n v="1"/>
    <n v="0"/>
    <n v="0.5"/>
    <n v="0"/>
    <n v="0"/>
    <n v="0.5"/>
    <x v="161"/>
  </r>
  <r>
    <x v="1"/>
    <s v="IND"/>
    <s v="SEA"/>
    <n v="40"/>
    <n v="60"/>
    <s v="(5:09) (No Huddle, Shotgun) 28-J.Taylor up the middle to SEA 36 for 4 yards (90-B.Mone)."/>
    <s v="run"/>
    <n v="1"/>
    <n v="0"/>
    <n v="0"/>
    <n v="0"/>
    <s v="J.Taylor"/>
    <s v="NA"/>
    <n v="0"/>
    <n v="1"/>
    <n v="0"/>
    <n v="0.5"/>
    <n v="0"/>
    <n v="0"/>
    <n v="0.5"/>
    <x v="45"/>
  </r>
  <r>
    <x v="1"/>
    <s v="IND"/>
    <s v="SEA"/>
    <n v="36"/>
    <n v="64"/>
    <s v="(4:43) (No Huddle, Shotgun) 28-J.Taylor up the middle to SEA 33 for 3 yards (90-B.Mone)."/>
    <s v="run"/>
    <n v="1"/>
    <n v="0"/>
    <n v="0"/>
    <n v="0"/>
    <s v="J.Taylor"/>
    <s v="NA"/>
    <n v="0"/>
    <n v="1"/>
    <n v="0"/>
    <n v="0.5"/>
    <n v="0"/>
    <n v="0"/>
    <n v="0.5"/>
    <x v="45"/>
  </r>
  <r>
    <x v="1"/>
    <s v="IND"/>
    <s v="SEA"/>
    <n v="33"/>
    <n v="67"/>
    <s v="(3:59) (Shotgun) 21-N.Hines up the middle to SEA 31 for 2 yards (90-B.Mone; 6-Q.Diggs)."/>
    <s v="run"/>
    <n v="1"/>
    <n v="0"/>
    <n v="0"/>
    <n v="0"/>
    <s v="N.Hines"/>
    <s v="NA"/>
    <n v="0"/>
    <n v="1"/>
    <n v="0"/>
    <n v="0.5"/>
    <n v="0"/>
    <n v="0"/>
    <n v="0.5"/>
    <x v="91"/>
  </r>
  <r>
    <x v="1"/>
    <s v="IND"/>
    <s v="SEA"/>
    <n v="31"/>
    <n v="69"/>
    <s v="(3:36) (No Huddle) 2-C.Wentz FUMBLES (Aborted) at SEA 31, RECOVERED by SEA-2-D.Reed at SEA 31."/>
    <s v="run"/>
    <n v="1"/>
    <n v="0"/>
    <n v="0"/>
    <n v="0"/>
    <s v="C.Wentz"/>
    <s v="NA"/>
    <n v="0"/>
    <n v="1"/>
    <n v="0"/>
    <n v="0.5"/>
    <n v="0"/>
    <n v="0"/>
    <n v="0.5"/>
    <x v="302"/>
  </r>
  <r>
    <x v="1"/>
    <s v="SEA"/>
    <s v="IND"/>
    <n v="69"/>
    <n v="31"/>
    <s v="(3:27) 32-C.Carson left end to SEA 35 for 4 yards (90-G.Stewart)."/>
    <s v="run"/>
    <n v="1"/>
    <n v="0"/>
    <n v="0"/>
    <n v="0"/>
    <s v="C.Carson"/>
    <s v="NA"/>
    <n v="0"/>
    <n v="1"/>
    <n v="0"/>
    <n v="0.5"/>
    <n v="0"/>
    <n v="0"/>
    <n v="0.5"/>
    <x v="161"/>
  </r>
  <r>
    <x v="1"/>
    <s v="SEA"/>
    <s v="IND"/>
    <n v="56"/>
    <n v="44"/>
    <s v="(2:13) (No Huddle, Shotgun) 32-C.Carson right end to 50 for 6 yards (53-D.Leonard, 32-J.Blackmon)."/>
    <s v="run"/>
    <n v="1"/>
    <n v="0"/>
    <n v="0"/>
    <n v="0"/>
    <s v="C.Carson"/>
    <s v="NA"/>
    <n v="0"/>
    <n v="1"/>
    <n v="0"/>
    <n v="0.5"/>
    <n v="0"/>
    <n v="0"/>
    <n v="0.5"/>
    <x v="161"/>
  </r>
  <r>
    <x v="1"/>
    <s v="IND"/>
    <s v="SEA"/>
    <n v="86"/>
    <n v="14"/>
    <s v="(1:22) 28-J.Taylor left end to IND 12 for -2 yards (54-B.Wagner, 97-P.Ford)."/>
    <s v="run"/>
    <n v="1"/>
    <n v="0"/>
    <n v="0"/>
    <n v="0"/>
    <s v="J.Taylor"/>
    <s v="NA"/>
    <n v="0"/>
    <n v="1"/>
    <n v="0"/>
    <n v="0.5"/>
    <n v="0"/>
    <n v="0"/>
    <n v="0.5"/>
    <x v="45"/>
  </r>
  <r>
    <x v="1"/>
    <s v="IND"/>
    <s v="SEA"/>
    <n v="67"/>
    <n v="33"/>
    <s v="(15:00) (Shotgun) 28-J.Taylor left tackle to IND 37 for 4 yards (54-B.Wagner, 98-A.Robinson)."/>
    <s v="run"/>
    <n v="1"/>
    <n v="0"/>
    <n v="0"/>
    <n v="0"/>
    <s v="J.Taylor"/>
    <s v="NA"/>
    <n v="0"/>
    <n v="1"/>
    <n v="0"/>
    <n v="0.5"/>
    <n v="0"/>
    <n v="0"/>
    <n v="0.5"/>
    <x v="45"/>
  </r>
  <r>
    <x v="1"/>
    <s v="IND"/>
    <s v="SEA"/>
    <n v="63"/>
    <n v="37"/>
    <s v="(14:23) 28-J.Taylor up the middle to IND 46 for 9 yards (6-Q.Diggs)."/>
    <s v="run"/>
    <n v="1"/>
    <n v="0"/>
    <n v="0"/>
    <n v="0"/>
    <s v="J.Taylor"/>
    <s v="NA"/>
    <n v="0"/>
    <n v="1"/>
    <n v="0"/>
    <n v="0.5"/>
    <n v="0"/>
    <n v="0"/>
    <n v="0.5"/>
    <x v="45"/>
  </r>
  <r>
    <x v="1"/>
    <s v="IND"/>
    <s v="SEA"/>
    <n v="37"/>
    <n v="63"/>
    <s v="(12:16) (Shotgun) 21-N.Hines up the middle to SEA 33 for 4 yards (54-B.Wagner; 28-U.Amadi)."/>
    <s v="run"/>
    <n v="1"/>
    <n v="0"/>
    <n v="0"/>
    <n v="0"/>
    <s v="N.Hines"/>
    <s v="NA"/>
    <n v="0"/>
    <n v="1"/>
    <n v="0"/>
    <n v="0.5"/>
    <n v="0"/>
    <n v="0"/>
    <n v="0.5"/>
    <x v="91"/>
  </r>
  <r>
    <x v="1"/>
    <s v="SEA"/>
    <s v="IND"/>
    <n v="33"/>
    <n v="67"/>
    <s v="(8:18) 1-D.Eskridge right end pushed ob at IND 24 for 9 yards (37-K.Willis, 26-R.Ya-Sin). SEA-1-D.Eskridge was injured during the play."/>
    <s v="run"/>
    <n v="1"/>
    <n v="0"/>
    <n v="0"/>
    <n v="0"/>
    <s v="D.Eskridge"/>
    <s v="NA"/>
    <n v="0"/>
    <n v="1"/>
    <n v="0"/>
    <n v="0.5"/>
    <n v="0"/>
    <n v="0"/>
    <n v="0.5"/>
    <x v="265"/>
  </r>
  <r>
    <x v="1"/>
    <s v="SEA"/>
    <s v="IND"/>
    <n v="24"/>
    <n v="76"/>
    <s v="(7:58) (Shotgun) 31-D.Dallas right tackle to IND 19 for 5 yards (37-K.Willis). SEA-77-E.Pocic was injured during the play."/>
    <s v="run"/>
    <n v="1"/>
    <n v="0"/>
    <n v="0"/>
    <n v="0"/>
    <s v="D.Dallas"/>
    <s v="NA"/>
    <n v="0"/>
    <n v="1"/>
    <n v="0"/>
    <n v="0.5"/>
    <n v="0"/>
    <n v="0"/>
    <n v="0.5"/>
    <x v="266"/>
  </r>
  <r>
    <x v="1"/>
    <s v="SEA"/>
    <s v="IND"/>
    <n v="19"/>
    <n v="81"/>
    <s v="(7:14) (Shotgun) 32-C.Carson up the middle to IND 15 for 4 yards (53-D.Leonard, 58-B.Okereke)."/>
    <s v="run"/>
    <n v="1"/>
    <n v="0"/>
    <n v="0"/>
    <n v="0"/>
    <s v="C.Carson"/>
    <s v="NA"/>
    <n v="0"/>
    <n v="1"/>
    <n v="0"/>
    <n v="0.5"/>
    <n v="0"/>
    <n v="0"/>
    <n v="0.5"/>
    <x v="161"/>
  </r>
  <r>
    <x v="1"/>
    <s v="IND"/>
    <s v="SEA"/>
    <n v="54"/>
    <n v="46"/>
    <s v="(5:51) (No Huddle, Shotgun) 28-J.Taylor right tackle to IND 49 for 3 yards (51-K.Hyder, 54-B.Wagner)."/>
    <s v="run"/>
    <n v="1"/>
    <n v="0"/>
    <n v="0"/>
    <n v="0"/>
    <s v="J.Taylor"/>
    <s v="NA"/>
    <n v="0"/>
    <n v="1"/>
    <n v="0"/>
    <n v="0.5"/>
    <n v="0"/>
    <n v="0"/>
    <n v="0.5"/>
    <x v="45"/>
  </r>
  <r>
    <x v="1"/>
    <s v="IND"/>
    <s v="SEA"/>
    <n v="14"/>
    <n v="86"/>
    <s v="(3:35) (Shotgun) 28-J.Taylor right guard to SEA 2 for 12 yards (6-Q.Diggs, 56-J.Brooks)."/>
    <s v="run"/>
    <n v="1"/>
    <n v="0"/>
    <n v="0"/>
    <n v="0"/>
    <s v="J.Taylor"/>
    <s v="NA"/>
    <n v="0"/>
    <n v="1"/>
    <n v="0"/>
    <n v="0.6"/>
    <n v="0"/>
    <n v="0"/>
    <n v="0.6"/>
    <x v="45"/>
  </r>
  <r>
    <x v="1"/>
    <s v="IND"/>
    <s v="SEA"/>
    <n v="2"/>
    <n v="98"/>
    <s v="(3:00) (Shotgun) 28-J.Taylor up the middle to SEA 1 for 1 yard (33-J.Adams)."/>
    <s v="run"/>
    <n v="1"/>
    <n v="0"/>
    <n v="0"/>
    <n v="0"/>
    <s v="J.Taylor"/>
    <s v="NA"/>
    <n v="0"/>
    <n v="1"/>
    <n v="0"/>
    <n v="2.5"/>
    <n v="0"/>
    <n v="0"/>
    <n v="2.5"/>
    <x v="45"/>
  </r>
  <r>
    <x v="1"/>
    <s v="SEA"/>
    <s v="IND"/>
    <n v="45"/>
    <n v="55"/>
    <s v="(2:07) 3-R.Wilson left end to IND 48 for -3 yards (51-K.Paye)."/>
    <s v="run"/>
    <n v="1"/>
    <n v="0"/>
    <n v="0"/>
    <n v="0"/>
    <s v="R.Wilson"/>
    <s v="NA"/>
    <n v="0"/>
    <n v="1"/>
    <n v="0"/>
    <n v="0.5"/>
    <n v="0"/>
    <n v="0"/>
    <n v="0.5"/>
    <x v="334"/>
  </r>
  <r>
    <x v="1"/>
    <s v="SEA"/>
    <s v="IND"/>
    <n v="48"/>
    <n v="52"/>
    <s v="(2:00) 32-C.Carson right end to IND 42 for 6 yards (58-B.Okereke, 90-G.Stewart)."/>
    <s v="run"/>
    <n v="1"/>
    <n v="0"/>
    <n v="0"/>
    <n v="0"/>
    <s v="C.Carson"/>
    <s v="NA"/>
    <n v="0"/>
    <n v="1"/>
    <n v="0"/>
    <n v="0.5"/>
    <n v="0"/>
    <n v="0"/>
    <n v="0.5"/>
    <x v="161"/>
  </r>
  <r>
    <x v="1"/>
    <s v="IND"/>
    <s v="SEA"/>
    <n v="90"/>
    <n v="10"/>
    <s v="(1:40) (Shotgun) 21-N.Hines right guard to IND 11 for 1 yard (98-A.Robinson)."/>
    <s v="run"/>
    <n v="1"/>
    <n v="0"/>
    <n v="0"/>
    <n v="0"/>
    <s v="N.Hines"/>
    <s v="NA"/>
    <n v="0"/>
    <n v="1"/>
    <n v="0"/>
    <n v="0.5"/>
    <n v="0"/>
    <n v="0"/>
    <n v="0.5"/>
    <x v="91"/>
  </r>
  <r>
    <x v="1"/>
    <s v="IND"/>
    <s v="SEA"/>
    <n v="82"/>
    <n v="18"/>
    <s v="(:57) (No Huddle, Shotgun) 21-N.Hines up the middle to IND 21 for 3 yards (56-J.Brooks, 54-B.Wagner)."/>
    <s v="run"/>
    <n v="1"/>
    <n v="0"/>
    <n v="0"/>
    <n v="0"/>
    <s v="N.Hines"/>
    <s v="NA"/>
    <n v="0"/>
    <n v="1"/>
    <n v="0"/>
    <n v="0.5"/>
    <n v="0"/>
    <n v="0"/>
    <n v="0.5"/>
    <x v="91"/>
  </r>
  <r>
    <x v="1"/>
    <s v="IND"/>
    <s v="SEA"/>
    <n v="60"/>
    <n v="40"/>
    <s v="(:20) (Shotgun) 21-N.Hines up the middle to IND 48 for 8 yards (6-Q.Diggs, 56-J.Brooks)."/>
    <s v="run"/>
    <n v="1"/>
    <n v="0"/>
    <n v="0"/>
    <n v="0"/>
    <s v="N.Hines"/>
    <s v="NA"/>
    <n v="0"/>
    <n v="1"/>
    <n v="0"/>
    <n v="0.5"/>
    <n v="0"/>
    <n v="0"/>
    <n v="0.5"/>
    <x v="91"/>
  </r>
  <r>
    <x v="1"/>
    <s v="DET"/>
    <s v="SF"/>
    <n v="75"/>
    <n v="25"/>
    <s v="(14:53) 30-J.Williams right tackle to DET 35 for 10 yards (54-F.Warner; 3-J.Tartt)."/>
    <s v="run"/>
    <n v="1"/>
    <n v="0"/>
    <n v="0"/>
    <n v="0"/>
    <s v="J.Williams"/>
    <s v="NA"/>
    <n v="0"/>
    <n v="1"/>
    <n v="0"/>
    <n v="0.5"/>
    <n v="0"/>
    <n v="0"/>
    <n v="0.5"/>
    <x v="94"/>
  </r>
  <r>
    <x v="1"/>
    <s v="DET"/>
    <s v="SF"/>
    <n v="43"/>
    <n v="57"/>
    <s v="(13:37) 30-J.Williams right tackle to SF 41 for 2 yards (97-N.Bosa)."/>
    <s v="run"/>
    <n v="1"/>
    <n v="0"/>
    <n v="0"/>
    <n v="0"/>
    <s v="J.Williams"/>
    <s v="NA"/>
    <n v="0"/>
    <n v="1"/>
    <n v="0"/>
    <n v="0.5"/>
    <n v="0"/>
    <n v="0"/>
    <n v="0.5"/>
    <x v="94"/>
  </r>
  <r>
    <x v="1"/>
    <s v="DET"/>
    <s v="SF"/>
    <n v="35"/>
    <n v="65"/>
    <s v="(12:06) 71-L.Stenberg reported in as eligible.  30-J.Williams up the middle to SF 36 for -1 yards (3-J.Tartt)."/>
    <s v="run"/>
    <n v="1"/>
    <n v="0"/>
    <n v="0"/>
    <n v="0"/>
    <s v="J.Williams"/>
    <s v="NA"/>
    <n v="0"/>
    <n v="1"/>
    <n v="0"/>
    <n v="0.5"/>
    <n v="0"/>
    <n v="0"/>
    <n v="0.5"/>
    <x v="94"/>
  </r>
  <r>
    <x v="1"/>
    <s v="SF"/>
    <s v="DET"/>
    <n v="64"/>
    <n v="36"/>
    <s v="(12:01) 10-J.Garoppolo FUMBLES (Aborted) at SF 36, touched at SF 36, RECOVERED by DET-8-J.Collins at SF 38."/>
    <s v="run"/>
    <n v="1"/>
    <n v="0"/>
    <n v="0"/>
    <n v="0"/>
    <s v="J.Garoppolo"/>
    <s v="NA"/>
    <n v="0"/>
    <n v="1"/>
    <n v="0"/>
    <n v="0.5"/>
    <n v="0"/>
    <n v="0"/>
    <n v="0.5"/>
    <x v="335"/>
  </r>
  <r>
    <x v="1"/>
    <s v="DET"/>
    <s v="SF"/>
    <n v="38"/>
    <n v="62"/>
    <s v="(11:56) 32-D.Swift up the middle to SF 34 for 4 yards (57-D.Greenlaw)."/>
    <s v="run"/>
    <n v="1"/>
    <n v="0"/>
    <n v="0"/>
    <n v="0"/>
    <s v="D.Swift"/>
    <s v="NA"/>
    <n v="0"/>
    <n v="1"/>
    <n v="0"/>
    <n v="0.5"/>
    <n v="0"/>
    <n v="0"/>
    <n v="0.5"/>
    <x v="33"/>
  </r>
  <r>
    <x v="1"/>
    <s v="DET"/>
    <s v="SF"/>
    <n v="34"/>
    <n v="66"/>
    <s v="(11:21) 11-K.Raymond right end to SF 25 for 9 yards (51-A.Al-Shaair)."/>
    <s v="run"/>
    <n v="1"/>
    <n v="0"/>
    <n v="0"/>
    <n v="0"/>
    <s v="K.Raymond"/>
    <s v="NA"/>
    <n v="0"/>
    <n v="1"/>
    <n v="0"/>
    <n v="0.5"/>
    <n v="0"/>
    <n v="0"/>
    <n v="0.5"/>
    <x v="270"/>
  </r>
  <r>
    <x v="1"/>
    <s v="SF"/>
    <s v="DET"/>
    <n v="59"/>
    <n v="41"/>
    <s v="(9:36) 31-R.Mostert left end pushed ob at DET 48 for 11 yards (25-W.Harris)."/>
    <s v="run"/>
    <n v="1"/>
    <n v="0"/>
    <n v="0"/>
    <n v="0"/>
    <s v="R.Mostert"/>
    <s v="NA"/>
    <n v="0"/>
    <n v="1"/>
    <n v="0"/>
    <n v="0.5"/>
    <n v="0"/>
    <n v="0"/>
    <n v="0.5"/>
    <x v="336"/>
  </r>
  <r>
    <x v="1"/>
    <s v="SF"/>
    <s v="DET"/>
    <n v="48"/>
    <n v="52"/>
    <s v="(9:02) 31-R.Mostert right end to DET 39 for 9 yards (21-T.Walker)."/>
    <s v="run"/>
    <n v="1"/>
    <n v="0"/>
    <n v="0"/>
    <n v="0"/>
    <s v="R.Mostert"/>
    <s v="NA"/>
    <n v="0"/>
    <n v="1"/>
    <n v="0"/>
    <n v="0.5"/>
    <n v="0"/>
    <n v="0"/>
    <n v="0.5"/>
    <x v="336"/>
  </r>
  <r>
    <x v="1"/>
    <s v="SF"/>
    <s v="DET"/>
    <n v="16"/>
    <n v="84"/>
    <s v="(7:39) (Shotgun) 5-T.Lance up the middle to DET 15 for 1 yard (91-M.Brockers). #5-T.Lance in at QB for this play."/>
    <s v="run"/>
    <n v="1"/>
    <n v="0"/>
    <n v="0"/>
    <n v="0"/>
    <s v="T.Lance"/>
    <s v="NA"/>
    <n v="0"/>
    <n v="1"/>
    <n v="0"/>
    <n v="0.5"/>
    <n v="0"/>
    <n v="0"/>
    <n v="0.5"/>
    <x v="337"/>
  </r>
  <r>
    <x v="1"/>
    <s v="SF"/>
    <s v="DET"/>
    <n v="15"/>
    <n v="85"/>
    <s v="(7:10) 25-E.Mitchell up the middle to DET 12 for 3 yards (91-M.Brockers; 54-A.McNeill)."/>
    <s v="run"/>
    <n v="1"/>
    <n v="0"/>
    <n v="0"/>
    <n v="0"/>
    <s v="E.Mitchell"/>
    <s v="NA"/>
    <n v="0"/>
    <n v="1"/>
    <n v="0"/>
    <n v="0.5"/>
    <n v="0"/>
    <n v="0"/>
    <n v="0.5"/>
    <x v="297"/>
  </r>
  <r>
    <x v="1"/>
    <s v="DET"/>
    <s v="SF"/>
    <n v="82"/>
    <n v="18"/>
    <s v="(5:31) 30-J.Williams up the middle to DET 38 for 20 yards (1-J.Ward)."/>
    <s v="run"/>
    <n v="1"/>
    <n v="0"/>
    <n v="0"/>
    <n v="0"/>
    <s v="J.Williams"/>
    <s v="NA"/>
    <n v="0"/>
    <n v="1"/>
    <n v="0"/>
    <n v="0.5"/>
    <n v="0"/>
    <n v="0"/>
    <n v="0.5"/>
    <x v="94"/>
  </r>
  <r>
    <x v="1"/>
    <s v="DET"/>
    <s v="SF"/>
    <n v="62"/>
    <n v="38"/>
    <s v="(4:48) 30-J.Williams up the middle to DET 45 for 7 yards (24-K.Williams)."/>
    <s v="run"/>
    <n v="1"/>
    <n v="0"/>
    <n v="0"/>
    <n v="0"/>
    <s v="J.Williams"/>
    <s v="NA"/>
    <n v="0"/>
    <n v="1"/>
    <n v="0"/>
    <n v="0.5"/>
    <n v="0"/>
    <n v="0"/>
    <n v="0.5"/>
    <x v="94"/>
  </r>
  <r>
    <x v="1"/>
    <s v="DET"/>
    <s v="SF"/>
    <n v="26"/>
    <n v="74"/>
    <s v="(1:54) 32-D.Swift up the middle to SF 19 for 7 yards (2-J.Verrett; 57-D.Greenlaw)."/>
    <s v="run"/>
    <n v="1"/>
    <n v="0"/>
    <n v="0"/>
    <n v="0"/>
    <s v="D.Swift"/>
    <s v="NA"/>
    <n v="0"/>
    <n v="1"/>
    <n v="0"/>
    <n v="0.5"/>
    <n v="0"/>
    <n v="0"/>
    <n v="0.5"/>
    <x v="33"/>
  </r>
  <r>
    <x v="1"/>
    <s v="DET"/>
    <s v="SF"/>
    <n v="19"/>
    <n v="81"/>
    <s v="(1:17) 32-D.Swift left tackle to SF 18 for 1 yard (3-J.Tartt; 56-S.Ebukam)."/>
    <s v="run"/>
    <n v="1"/>
    <n v="0"/>
    <n v="0"/>
    <n v="0"/>
    <s v="D.Swift"/>
    <s v="NA"/>
    <n v="0"/>
    <n v="1"/>
    <n v="0"/>
    <n v="0.5"/>
    <n v="0"/>
    <n v="0"/>
    <n v="0.5"/>
    <x v="33"/>
  </r>
  <r>
    <x v="1"/>
    <s v="DET"/>
    <s v="SF"/>
    <n v="10"/>
    <n v="90"/>
    <s v="(15:00) 32-D.Swift left end to SF 9 for 1 yard (2-J.Verrett)."/>
    <s v="run"/>
    <n v="1"/>
    <n v="0"/>
    <n v="0"/>
    <n v="0"/>
    <s v="D.Swift"/>
    <s v="NA"/>
    <n v="0"/>
    <n v="1"/>
    <n v="0"/>
    <n v="0.8"/>
    <n v="0"/>
    <n v="0"/>
    <n v="0.8"/>
    <x v="33"/>
  </r>
  <r>
    <x v="1"/>
    <s v="SF"/>
    <s v="DET"/>
    <n v="78"/>
    <n v="22"/>
    <s v="(13:23) (Shotgun) 25-E.Mitchell right tackle to SF 25 for 3 yards (92-K.Strong)."/>
    <s v="run"/>
    <n v="1"/>
    <n v="0"/>
    <n v="0"/>
    <n v="0"/>
    <s v="E.Mitchell"/>
    <s v="NA"/>
    <n v="0"/>
    <n v="1"/>
    <n v="0"/>
    <n v="0.5"/>
    <n v="0"/>
    <n v="0"/>
    <n v="0.5"/>
    <x v="297"/>
  </r>
  <r>
    <x v="1"/>
    <s v="SF"/>
    <s v="DET"/>
    <n v="38"/>
    <n v="62"/>
    <s v="(11:20) 25-E.Mitchell right end for 38 yards, TOUCHDOWN. Penalty on DET-95-R.Okwara, Defensive Offside, declined."/>
    <s v="run"/>
    <n v="1"/>
    <n v="0"/>
    <n v="0"/>
    <n v="0"/>
    <s v="E.Mitchell"/>
    <s v="NA"/>
    <n v="0"/>
    <n v="1"/>
    <n v="0"/>
    <n v="0.5"/>
    <n v="0"/>
    <n v="0"/>
    <n v="0.5"/>
    <x v="297"/>
  </r>
  <r>
    <x v="1"/>
    <s v="DET"/>
    <s v="SF"/>
    <n v="75"/>
    <n v="25"/>
    <s v="(11:12) 30-J.Williams up the middle to DET 28 for 3 yards (57-D.Greenlaw; 95-K.Street)."/>
    <s v="run"/>
    <n v="1"/>
    <n v="0"/>
    <n v="0"/>
    <n v="0"/>
    <s v="J.Williams"/>
    <s v="NA"/>
    <n v="0"/>
    <n v="1"/>
    <n v="0"/>
    <n v="0.5"/>
    <n v="0"/>
    <n v="0"/>
    <n v="0.5"/>
    <x v="94"/>
  </r>
  <r>
    <x v="1"/>
    <s v="DET"/>
    <s v="SF"/>
    <n v="64"/>
    <n v="36"/>
    <s v="(9:10) 32-D.Swift right tackle to SF 48 for 16 yards (1-J.Ward)."/>
    <s v="run"/>
    <n v="1"/>
    <n v="0"/>
    <n v="0"/>
    <n v="0"/>
    <s v="D.Swift"/>
    <s v="NA"/>
    <n v="0"/>
    <n v="1"/>
    <n v="0"/>
    <n v="0.5"/>
    <n v="0"/>
    <n v="0"/>
    <n v="0.5"/>
    <x v="33"/>
  </r>
  <r>
    <x v="1"/>
    <s v="DET"/>
    <s v="SF"/>
    <n v="48"/>
    <n v="52"/>
    <s v="(8:36) 32-D.Swift left tackle to SF 33 for 15 yards (1-J.Ward)."/>
    <s v="run"/>
    <n v="1"/>
    <n v="0"/>
    <n v="0"/>
    <n v="0"/>
    <s v="D.Swift"/>
    <s v="NA"/>
    <n v="0"/>
    <n v="1"/>
    <n v="0"/>
    <n v="0.5"/>
    <n v="0"/>
    <n v="0"/>
    <n v="0.5"/>
    <x v="33"/>
  </r>
  <r>
    <x v="1"/>
    <s v="DET"/>
    <s v="SF"/>
    <n v="33"/>
    <n v="67"/>
    <s v="(7:59) 32-D.Swift up the middle to SF 34 for -1 yards (3-J.Tartt, 90-K.Givens)."/>
    <s v="run"/>
    <n v="1"/>
    <n v="0"/>
    <n v="0"/>
    <n v="0"/>
    <s v="D.Swift"/>
    <s v="NA"/>
    <n v="0"/>
    <n v="1"/>
    <n v="0"/>
    <n v="0.5"/>
    <n v="0"/>
    <n v="0"/>
    <n v="0.5"/>
    <x v="33"/>
  </r>
  <r>
    <x v="1"/>
    <s v="DET"/>
    <s v="SF"/>
    <n v="34"/>
    <n v="66"/>
    <s v="(7:22) (Shotgun) 32-D.Swift left end to SF 38 for -4 yards (97-N.Bosa)."/>
    <s v="run"/>
    <n v="1"/>
    <n v="0"/>
    <n v="0"/>
    <n v="0"/>
    <s v="D.Swift"/>
    <s v="NA"/>
    <n v="0"/>
    <n v="1"/>
    <n v="0"/>
    <n v="0.5"/>
    <n v="0"/>
    <n v="0"/>
    <n v="0.5"/>
    <x v="33"/>
  </r>
  <r>
    <x v="1"/>
    <s v="SF"/>
    <s v="DET"/>
    <n v="53"/>
    <n v="47"/>
    <s v="(5:52) 25-E.Mitchell left tackle to DET 47 for 6 yards (54-A.McNeill, 91-M.Brockers)."/>
    <s v="run"/>
    <n v="1"/>
    <n v="0"/>
    <n v="0"/>
    <n v="0"/>
    <s v="E.Mitchell"/>
    <s v="NA"/>
    <n v="0"/>
    <n v="1"/>
    <n v="0"/>
    <n v="0.5"/>
    <n v="0"/>
    <n v="0"/>
    <n v="0.5"/>
    <x v="297"/>
  </r>
  <r>
    <x v="1"/>
    <s v="SF"/>
    <s v="DET"/>
    <n v="47"/>
    <n v="53"/>
    <s v="(5:17) (Shotgun) 25-E.Mitchell right tackle to DET 36 for 11 yards (23-J.Okudah)."/>
    <s v="run"/>
    <n v="1"/>
    <n v="0"/>
    <n v="0"/>
    <n v="0"/>
    <s v="E.Mitchell"/>
    <s v="NA"/>
    <n v="0"/>
    <n v="1"/>
    <n v="0"/>
    <n v="0.5"/>
    <n v="0"/>
    <n v="0"/>
    <n v="0.5"/>
    <x v="297"/>
  </r>
  <r>
    <x v="1"/>
    <s v="SF"/>
    <s v="DET"/>
    <n v="13"/>
    <n v="87"/>
    <s v="(3:51) 25-E.Mitchell right tackle to DET 10 for 3 yards (54-A.McNeill, 34-A.Anzalone)."/>
    <s v="run"/>
    <n v="1"/>
    <n v="0"/>
    <n v="0"/>
    <n v="0"/>
    <s v="E.Mitchell"/>
    <s v="NA"/>
    <n v="0"/>
    <n v="1"/>
    <n v="0"/>
    <n v="0.6"/>
    <n v="0"/>
    <n v="0"/>
    <n v="0.6"/>
    <x v="297"/>
  </r>
  <r>
    <x v="1"/>
    <s v="SF"/>
    <s v="DET"/>
    <n v="3"/>
    <n v="97"/>
    <s v="(2:30) (Shotgun) 23-J.Hasty up the middle for 3 yards, TOUCHDOWN."/>
    <s v="run"/>
    <n v="1"/>
    <n v="0"/>
    <n v="0"/>
    <n v="0"/>
    <s v="J.Hasty"/>
    <s v="NA"/>
    <n v="0"/>
    <n v="1"/>
    <n v="0"/>
    <n v="2.1"/>
    <n v="0"/>
    <n v="0"/>
    <n v="2.1"/>
    <x v="183"/>
  </r>
  <r>
    <x v="1"/>
    <s v="DET"/>
    <s v="SF"/>
    <n v="70"/>
    <n v="30"/>
    <s v="(2:00) 32-D.Swift left tackle to DET 33 for 3 yards (54-F.Warner)."/>
    <s v="run"/>
    <n v="1"/>
    <n v="0"/>
    <n v="0"/>
    <n v="0"/>
    <s v="D.Swift"/>
    <s v="NA"/>
    <n v="0"/>
    <n v="1"/>
    <n v="0"/>
    <n v="0.5"/>
    <n v="0"/>
    <n v="0"/>
    <n v="0.5"/>
    <x v="33"/>
  </r>
  <r>
    <x v="1"/>
    <s v="DET"/>
    <s v="SF"/>
    <n v="75"/>
    <n v="25"/>
    <s v="(1:10) (Shotgun) 32-D.Swift up the middle to DET 21 for -4 yards (97-N.Bosa)."/>
    <s v="run"/>
    <n v="1"/>
    <n v="0"/>
    <n v="0"/>
    <n v="0"/>
    <s v="D.Swift"/>
    <s v="NA"/>
    <n v="0"/>
    <n v="1"/>
    <n v="0"/>
    <n v="0.5"/>
    <n v="0"/>
    <n v="0"/>
    <n v="0.5"/>
    <x v="33"/>
  </r>
  <r>
    <x v="1"/>
    <s v="SF"/>
    <s v="DET"/>
    <n v="46"/>
    <n v="54"/>
    <s v="(14:06) 25-E.Mitchell right end to DET 44 for 2 yards (91-M.Brockers). DET-91-M.Brockers was injured during the play."/>
    <s v="run"/>
    <n v="1"/>
    <n v="0"/>
    <n v="0"/>
    <n v="0"/>
    <s v="E.Mitchell"/>
    <s v="NA"/>
    <n v="0"/>
    <n v="1"/>
    <n v="0"/>
    <n v="0.5"/>
    <n v="0"/>
    <n v="0"/>
    <n v="0.5"/>
    <x v="297"/>
  </r>
  <r>
    <x v="1"/>
    <s v="SF"/>
    <s v="DET"/>
    <n v="36"/>
    <n v="64"/>
    <s v="(12:53) 25-E.Mitchell left end to DET 26 for 10 yards (21-T.Walker)."/>
    <s v="run"/>
    <n v="1"/>
    <n v="0"/>
    <n v="0"/>
    <n v="0"/>
    <s v="E.Mitchell"/>
    <s v="NA"/>
    <n v="0"/>
    <n v="1"/>
    <n v="0"/>
    <n v="0.5"/>
    <n v="0"/>
    <n v="0"/>
    <n v="0.5"/>
    <x v="297"/>
  </r>
  <r>
    <x v="1"/>
    <s v="SF"/>
    <s v="DET"/>
    <n v="36"/>
    <n v="64"/>
    <s v="(12:04) (Shotgun) 5-T.Lance up the middle to DET 34 for 2 yards (25-W.Harris). #5-T.Lance in at QB for this play."/>
    <s v="run"/>
    <n v="1"/>
    <n v="0"/>
    <n v="0"/>
    <n v="0"/>
    <s v="T.Lance"/>
    <s v="NA"/>
    <n v="0"/>
    <n v="1"/>
    <n v="0"/>
    <n v="0.5"/>
    <n v="0"/>
    <n v="0"/>
    <n v="0.5"/>
    <x v="337"/>
  </r>
  <r>
    <x v="1"/>
    <s v="DET"/>
    <s v="SF"/>
    <n v="43"/>
    <n v="57"/>
    <s v="(11:10) 32-D.Swift up the middle to SF 42 for 1 yard (54-F.Warner)."/>
    <s v="run"/>
    <n v="1"/>
    <n v="0"/>
    <n v="0"/>
    <n v="0"/>
    <s v="D.Swift"/>
    <s v="NA"/>
    <n v="0"/>
    <n v="1"/>
    <n v="0"/>
    <n v="0.5"/>
    <n v="0"/>
    <n v="0"/>
    <n v="0.5"/>
    <x v="33"/>
  </r>
  <r>
    <x v="1"/>
    <s v="SF"/>
    <s v="DET"/>
    <n v="91"/>
    <n v="9"/>
    <s v="(10:16) 25-E.Mitchell right end to SF 16 for 7 yards (91-M.Brockers)."/>
    <s v="run"/>
    <n v="1"/>
    <n v="0"/>
    <n v="0"/>
    <n v="0"/>
    <s v="E.Mitchell"/>
    <s v="NA"/>
    <n v="0"/>
    <n v="1"/>
    <n v="0"/>
    <n v="0.5"/>
    <n v="0"/>
    <n v="0"/>
    <n v="0.5"/>
    <x v="297"/>
  </r>
  <r>
    <x v="1"/>
    <s v="SF"/>
    <s v="DET"/>
    <n v="84"/>
    <n v="16"/>
    <s v="(9:34) 25-E.Mitchell up the middle to SF 19 for 3 yards (90-T.Flowers)."/>
    <s v="run"/>
    <n v="1"/>
    <n v="0"/>
    <n v="0"/>
    <n v="0"/>
    <s v="E.Mitchell"/>
    <s v="NA"/>
    <n v="0"/>
    <n v="1"/>
    <n v="0"/>
    <n v="0.5"/>
    <n v="0"/>
    <n v="0"/>
    <n v="0.5"/>
    <x v="297"/>
  </r>
  <r>
    <x v="1"/>
    <s v="SF"/>
    <s v="DET"/>
    <n v="81"/>
    <n v="19"/>
    <s v="(8:48) (Shotgun) 25-E.Mitchell up the middle to SF 21 for 2 yards (8-J.Collins)."/>
    <s v="run"/>
    <n v="1"/>
    <n v="0"/>
    <n v="0"/>
    <n v="0"/>
    <s v="E.Mitchell"/>
    <s v="NA"/>
    <n v="0"/>
    <n v="1"/>
    <n v="0"/>
    <n v="0.5"/>
    <n v="0"/>
    <n v="0"/>
    <n v="0.5"/>
    <x v="297"/>
  </r>
  <r>
    <x v="1"/>
    <s v="DET"/>
    <s v="SF"/>
    <n v="72"/>
    <n v="28"/>
    <s v="(7:15) 30-J.Williams up the middle to DET 34 for 6 yards (3-J.Tartt)."/>
    <s v="run"/>
    <n v="1"/>
    <n v="0"/>
    <n v="0"/>
    <n v="0"/>
    <s v="J.Williams"/>
    <s v="NA"/>
    <n v="0"/>
    <n v="1"/>
    <n v="0"/>
    <n v="0.5"/>
    <n v="0"/>
    <n v="0"/>
    <n v="0.5"/>
    <x v="94"/>
  </r>
  <r>
    <x v="1"/>
    <s v="DET"/>
    <s v="SF"/>
    <n v="66"/>
    <n v="34"/>
    <s v="(6:36) (Shotgun) 30-J.Williams up the middle to DET 40 for 6 yards (98-A.Key)."/>
    <s v="run"/>
    <n v="1"/>
    <n v="0"/>
    <n v="0"/>
    <n v="0"/>
    <s v="J.Williams"/>
    <s v="NA"/>
    <n v="0"/>
    <n v="1"/>
    <n v="0"/>
    <n v="0.5"/>
    <n v="0"/>
    <n v="0"/>
    <n v="0.5"/>
    <x v="94"/>
  </r>
  <r>
    <x v="1"/>
    <s v="SF"/>
    <s v="DET"/>
    <n v="80"/>
    <n v="20"/>
    <s v="(4:18) (Shotgun) 25-E.Mitchell up the middle to SF 21 for 1 yard (95-R.Okwara; 41-A.Parker)."/>
    <s v="run"/>
    <n v="1"/>
    <n v="0"/>
    <n v="0"/>
    <n v="0"/>
    <s v="E.Mitchell"/>
    <s v="NA"/>
    <n v="0"/>
    <n v="1"/>
    <n v="0"/>
    <n v="0.5"/>
    <n v="0"/>
    <n v="0"/>
    <n v="0.5"/>
    <x v="297"/>
  </r>
  <r>
    <x v="1"/>
    <s v="SF"/>
    <s v="DET"/>
    <n v="61"/>
    <n v="39"/>
    <s v="(2:09) 25-E.Mitchell left end to SF 46 for 7 yards (8-J.Collins)."/>
    <s v="run"/>
    <n v="1"/>
    <n v="0"/>
    <n v="0"/>
    <n v="0"/>
    <s v="E.Mitchell"/>
    <s v="NA"/>
    <n v="0"/>
    <n v="1"/>
    <n v="0"/>
    <n v="0.5"/>
    <n v="0"/>
    <n v="0"/>
    <n v="0.5"/>
    <x v="297"/>
  </r>
  <r>
    <x v="1"/>
    <s v="SF"/>
    <s v="DET"/>
    <n v="54"/>
    <n v="46"/>
    <s v="(1:24) #5-T.Lance in at QB for this play. (Shotgun) 5-T.Lance left tackle to SF 45 for -1 yards (97-N.Williams; 8-J.Collins)."/>
    <s v="run"/>
    <n v="1"/>
    <n v="0"/>
    <n v="0"/>
    <n v="0"/>
    <s v="T.Lance"/>
    <s v="NA"/>
    <n v="0"/>
    <n v="1"/>
    <n v="0"/>
    <n v="0.5"/>
    <n v="0"/>
    <n v="0"/>
    <n v="0.5"/>
    <x v="337"/>
  </r>
  <r>
    <x v="1"/>
    <s v="SF"/>
    <s v="DET"/>
    <n v="53"/>
    <n v="47"/>
    <s v="(13:38) (Shotgun) 25-E.Mitchell right end to SF 47 for no gain (8-J.Collins)."/>
    <s v="run"/>
    <n v="1"/>
    <n v="0"/>
    <n v="0"/>
    <n v="0"/>
    <s v="E.Mitchell"/>
    <s v="NA"/>
    <n v="0"/>
    <n v="1"/>
    <n v="0"/>
    <n v="0.5"/>
    <n v="0"/>
    <n v="0"/>
    <n v="0.5"/>
    <x v="297"/>
  </r>
  <r>
    <x v="1"/>
    <s v="SF"/>
    <s v="DET"/>
    <n v="38"/>
    <n v="62"/>
    <s v="(12:03) (Shotgun) 25-E.Mitchell left end to DET 38 for no gain (8-J.Collins; 25-W.Harris)."/>
    <s v="run"/>
    <n v="1"/>
    <n v="0"/>
    <n v="0"/>
    <n v="0"/>
    <s v="E.Mitchell"/>
    <s v="NA"/>
    <n v="0"/>
    <n v="1"/>
    <n v="0"/>
    <n v="0.5"/>
    <n v="0"/>
    <n v="0"/>
    <n v="0.5"/>
    <x v="297"/>
  </r>
  <r>
    <x v="1"/>
    <s v="SF"/>
    <s v="DET"/>
    <n v="53"/>
    <n v="47"/>
    <s v="(7:28) 25-E.Mitchell right tackle to DET 47 for 6 yards (41-A.Parker)."/>
    <s v="run"/>
    <n v="1"/>
    <n v="0"/>
    <n v="0"/>
    <n v="0"/>
    <s v="E.Mitchell"/>
    <s v="NA"/>
    <n v="0"/>
    <n v="1"/>
    <n v="0"/>
    <n v="0.5"/>
    <n v="0"/>
    <n v="0"/>
    <n v="0.5"/>
    <x v="297"/>
  </r>
  <r>
    <x v="1"/>
    <s v="SF"/>
    <s v="DET"/>
    <n v="47"/>
    <n v="53"/>
    <s v="(6:44) 25-E.Mitchell left end to DET 47 for no gain (90-T.Flowers)."/>
    <s v="run"/>
    <n v="1"/>
    <n v="0"/>
    <n v="0"/>
    <n v="0"/>
    <s v="E.Mitchell"/>
    <s v="NA"/>
    <n v="0"/>
    <n v="1"/>
    <n v="0"/>
    <n v="0.5"/>
    <n v="0"/>
    <n v="0"/>
    <n v="0.5"/>
    <x v="297"/>
  </r>
  <r>
    <x v="1"/>
    <s v="DET"/>
    <s v="SF"/>
    <n v="1"/>
    <n v="99"/>
    <s v="(1:56) 71-L.Stenberg reported in as eligible.  30-J.Williams left tackle for 1 yard, TOUCHDOWN."/>
    <s v="run"/>
    <n v="1"/>
    <n v="0"/>
    <n v="0"/>
    <n v="0"/>
    <s v="J.Williams"/>
    <s v="NA"/>
    <n v="0"/>
    <n v="1"/>
    <n v="0"/>
    <n v="3.3"/>
    <n v="0"/>
    <n v="0"/>
    <n v="3.3"/>
    <x v="94"/>
  </r>
  <r>
    <x v="1"/>
    <s v="SF"/>
    <s v="DET"/>
    <n v="48"/>
    <n v="52"/>
    <s v="(1:06) 25-E.Mitchell left end to DET 47 for 1 yard (54-A.McNeill; 55-D.Barnes)."/>
    <s v="run"/>
    <n v="1"/>
    <n v="0"/>
    <n v="0"/>
    <n v="0"/>
    <s v="E.Mitchell"/>
    <s v="NA"/>
    <n v="0"/>
    <n v="1"/>
    <n v="0"/>
    <n v="0.5"/>
    <n v="0"/>
    <n v="0"/>
    <n v="0.5"/>
    <x v="297"/>
  </r>
  <r>
    <x v="1"/>
    <s v="SF"/>
    <s v="DET"/>
    <n v="47"/>
    <n v="53"/>
    <s v="(1:02) 25-E.Mitchell up the middle to DET 46 for 1 yard (55-D.Barnes)."/>
    <s v="run"/>
    <n v="1"/>
    <n v="0"/>
    <n v="0"/>
    <n v="0"/>
    <s v="E.Mitchell"/>
    <s v="NA"/>
    <n v="0"/>
    <n v="1"/>
    <n v="0"/>
    <n v="0.5"/>
    <n v="0"/>
    <n v="0"/>
    <n v="0.5"/>
    <x v="297"/>
  </r>
  <r>
    <x v="0"/>
    <s v="TB"/>
    <s v="ATL"/>
    <n v="55"/>
    <n v="45"/>
    <s v="(14:28) 72-J.Wells reported in as eligible.  27-R.Jones left tackle to ATL 47 for 8 yards (97-G.Jarrett)."/>
    <s v="run"/>
    <n v="1"/>
    <n v="0"/>
    <n v="0"/>
    <n v="0"/>
    <s v="R.Jones"/>
    <s v="NA"/>
    <n v="0"/>
    <n v="1"/>
    <n v="0"/>
    <n v="0.5"/>
    <n v="0"/>
    <n v="0"/>
    <n v="0.5"/>
    <x v="163"/>
  </r>
  <r>
    <x v="0"/>
    <s v="TB"/>
    <s v="ATL"/>
    <n v="22"/>
    <n v="78"/>
    <s v="(13:12) 27-R.Jones right guard to ATL 20 for 2 yards (97-G.Jarrett; 55-S.Means)."/>
    <s v="run"/>
    <n v="1"/>
    <n v="0"/>
    <n v="0"/>
    <n v="0"/>
    <s v="R.Jones"/>
    <s v="NA"/>
    <n v="0"/>
    <n v="1"/>
    <n v="0"/>
    <n v="0.5"/>
    <n v="0"/>
    <n v="0"/>
    <n v="0.5"/>
    <x v="163"/>
  </r>
  <r>
    <x v="0"/>
    <s v="ATL"/>
    <s v="TB"/>
    <n v="73"/>
    <n v="27"/>
    <s v="(11:54) (Shotgun) 28-M.Davis right end to ATL 34 for 7 yards (24-C.Davis). TB-24-C.Davis was injured during the play. His return is Questionable."/>
    <s v="run"/>
    <n v="1"/>
    <n v="0"/>
    <n v="0"/>
    <n v="0"/>
    <s v="M.Davis"/>
    <s v="NA"/>
    <n v="0"/>
    <n v="1"/>
    <n v="0"/>
    <n v="0.5"/>
    <n v="0"/>
    <n v="0"/>
    <n v="0.5"/>
    <x v="13"/>
  </r>
  <r>
    <x v="0"/>
    <s v="TB"/>
    <s v="ATL"/>
    <n v="48"/>
    <n v="52"/>
    <s v="(10:43) (Shotgun) 7-L.Fournette right end pushed ob at ATL 41 for 7 yards (55-S.Means; 97-G.Jarrett)."/>
    <s v="run"/>
    <n v="1"/>
    <n v="0"/>
    <n v="0"/>
    <n v="0"/>
    <s v="L.Fournette"/>
    <s v="NA"/>
    <n v="0"/>
    <n v="1"/>
    <n v="0"/>
    <n v="0.5"/>
    <n v="0"/>
    <n v="0"/>
    <n v="0.5"/>
    <x v="140"/>
  </r>
  <r>
    <x v="0"/>
    <s v="TB"/>
    <s v="ATL"/>
    <n v="16"/>
    <n v="84"/>
    <s v="(9:00) 72-J.Wells reported in as eligible.  7-L.Fournette up the middle to ATL 13 for 3 yards (95-T.Graham; 6-D.Fowler)."/>
    <s v="run"/>
    <n v="1"/>
    <n v="0"/>
    <n v="0"/>
    <n v="0"/>
    <s v="L.Fournette"/>
    <s v="NA"/>
    <n v="0"/>
    <n v="1"/>
    <n v="0"/>
    <n v="0.5"/>
    <n v="0"/>
    <n v="0"/>
    <n v="0.5"/>
    <x v="140"/>
  </r>
  <r>
    <x v="0"/>
    <s v="ATL"/>
    <s v="TB"/>
    <n v="62"/>
    <n v="38"/>
    <s v="(7:07) 28-M.Davis up the middle to ATL 37 for -1 yards (92-W.Gholston)."/>
    <s v="run"/>
    <n v="1"/>
    <n v="0"/>
    <n v="0"/>
    <n v="0"/>
    <s v="M.Davis"/>
    <s v="NA"/>
    <n v="0"/>
    <n v="1"/>
    <n v="0"/>
    <n v="0.5"/>
    <n v="0"/>
    <n v="0"/>
    <n v="0.5"/>
    <x v="13"/>
  </r>
  <r>
    <x v="0"/>
    <s v="ATL"/>
    <s v="TB"/>
    <n v="49"/>
    <n v="51"/>
    <s v="(5:13) 84-C.Patterson up the middle to TB 49 for no gain (92-W.Gholston; 93-N.Suh)."/>
    <s v="run"/>
    <n v="1"/>
    <n v="0"/>
    <n v="0"/>
    <n v="0"/>
    <s v="C.Patterson"/>
    <s v="NA"/>
    <n v="0"/>
    <n v="1"/>
    <n v="0"/>
    <n v="0.5"/>
    <n v="0"/>
    <n v="0"/>
    <n v="0.5"/>
    <x v="51"/>
  </r>
  <r>
    <x v="0"/>
    <s v="TB"/>
    <s v="ATL"/>
    <n v="80"/>
    <n v="20"/>
    <s v="(3:51) 27-R.Jones up the middle to TB 22 for 2 yards (45-D.Jones; 90-M.Davidson)."/>
    <s v="run"/>
    <n v="1"/>
    <n v="0"/>
    <n v="0"/>
    <n v="0"/>
    <s v="R.Jones"/>
    <s v="NA"/>
    <n v="0"/>
    <n v="1"/>
    <n v="0"/>
    <n v="0.5"/>
    <n v="0"/>
    <n v="0"/>
    <n v="0.5"/>
    <x v="163"/>
  </r>
  <r>
    <x v="0"/>
    <s v="ATL"/>
    <s v="TB"/>
    <n v="64"/>
    <n v="36"/>
    <s v="(2:53) 84-C.Patterson right tackle to ATL 38 for 2 yards (56-R.Nunez-Roches; 45-D.White)."/>
    <s v="run"/>
    <n v="1"/>
    <n v="0"/>
    <n v="0"/>
    <n v="0"/>
    <s v="C.Patterson"/>
    <s v="NA"/>
    <n v="0"/>
    <n v="1"/>
    <n v="0"/>
    <n v="0.5"/>
    <n v="0"/>
    <n v="0"/>
    <n v="0.5"/>
    <x v="51"/>
  </r>
  <r>
    <x v="0"/>
    <s v="ATL"/>
    <s v="TB"/>
    <n v="58"/>
    <n v="42"/>
    <s v="(1:40) (Shotgun) 2-M.Ryan scrambles up the middle to ATL 45 for 3 yards (93-N.Suh)."/>
    <s v="run"/>
    <n v="0"/>
    <n v="1"/>
    <n v="0"/>
    <n v="0"/>
    <s v="M.Ryan"/>
    <s v="NA"/>
    <n v="0"/>
    <n v="0"/>
    <n v="0"/>
    <n v="0"/>
    <n v="0"/>
    <n v="0"/>
    <n v="0"/>
    <x v="303"/>
  </r>
  <r>
    <x v="0"/>
    <s v="ATL"/>
    <s v="TB"/>
    <n v="55"/>
    <n v="45"/>
    <s v="(1:12) (No Huddle) 2-M.Ryan up the middle to ATL 45 for no gain (50-V.Vea)."/>
    <s v="run"/>
    <n v="1"/>
    <n v="0"/>
    <n v="0"/>
    <n v="0"/>
    <s v="M.Ryan"/>
    <s v="NA"/>
    <n v="0"/>
    <n v="1"/>
    <n v="0"/>
    <n v="0.5"/>
    <n v="0"/>
    <n v="0"/>
    <n v="0.5"/>
    <x v="303"/>
  </r>
  <r>
    <x v="0"/>
    <s v="TB"/>
    <s v="ATL"/>
    <n v="51"/>
    <n v="49"/>
    <s v="(1:01) 7-L.Fournette right guard to ATL 41 for 10 yards (96-T.Davison)."/>
    <s v="run"/>
    <n v="1"/>
    <n v="0"/>
    <n v="0"/>
    <n v="0"/>
    <s v="L.Fournette"/>
    <s v="NA"/>
    <n v="0"/>
    <n v="1"/>
    <n v="0"/>
    <n v="0.5"/>
    <n v="0"/>
    <n v="0"/>
    <n v="0.5"/>
    <x v="140"/>
  </r>
  <r>
    <x v="0"/>
    <s v="TB"/>
    <s v="ATL"/>
    <n v="41"/>
    <n v="59"/>
    <s v="(:31) 72-J.Wells reported in as eligible.  7-L.Fournette left tackle to ATL 38 for 3 yards (55-S.Means; 99-J.Bullard)."/>
    <s v="run"/>
    <n v="1"/>
    <n v="0"/>
    <n v="0"/>
    <n v="0"/>
    <s v="L.Fournette"/>
    <s v="NA"/>
    <n v="0"/>
    <n v="1"/>
    <n v="0"/>
    <n v="0.5"/>
    <n v="0"/>
    <n v="0"/>
    <n v="0.5"/>
    <x v="140"/>
  </r>
  <r>
    <x v="0"/>
    <s v="TB"/>
    <s v="ATL"/>
    <n v="30"/>
    <n v="70"/>
    <s v="(14:40) 7-L.Fournette right end to ATL 22 for 8 yards (26-I.Oliver; 24-A.Terrell)."/>
    <s v="run"/>
    <n v="1"/>
    <n v="0"/>
    <n v="0"/>
    <n v="0"/>
    <s v="L.Fournette"/>
    <s v="NA"/>
    <n v="0"/>
    <n v="1"/>
    <n v="0"/>
    <n v="0.5"/>
    <n v="0"/>
    <n v="0"/>
    <n v="0.5"/>
    <x v="140"/>
  </r>
  <r>
    <x v="0"/>
    <s v="TB"/>
    <s v="ATL"/>
    <n v="22"/>
    <n v="78"/>
    <s v="(14:18) 12-T.Brady pass incomplete deep right to 14-C.Godwin. PENALTY on ATL-24-A.Terrell, Defensive Pass Interference, 21 yards, enforced at ATL 22 - No Play."/>
    <s v="no_play"/>
    <n v="0"/>
    <n v="1"/>
    <n v="0"/>
    <n v="0"/>
    <s v="C.Godwin"/>
    <s v="NA"/>
    <n v="0"/>
    <n v="0"/>
    <n v="0"/>
    <n v="0"/>
    <n v="0"/>
    <n v="0"/>
    <n v="0"/>
    <x v="98"/>
  </r>
  <r>
    <x v="0"/>
    <s v="ATL"/>
    <s v="TB"/>
    <n v="10"/>
    <n v="90"/>
    <s v="(11:54) 84-C.Patterson right end for 10 yards, TOUCHDOWN."/>
    <s v="run"/>
    <n v="1"/>
    <n v="0"/>
    <n v="0"/>
    <n v="0"/>
    <s v="C.Patterson"/>
    <s v="NA"/>
    <n v="0"/>
    <n v="1"/>
    <n v="0"/>
    <n v="0.8"/>
    <n v="0"/>
    <n v="0"/>
    <n v="0.8"/>
    <x v="51"/>
  </r>
  <r>
    <x v="0"/>
    <s v="TB"/>
    <s v="ATL"/>
    <n v="67"/>
    <n v="33"/>
    <s v="(11:07) (No Huddle) 27-R.Jones right end pushed ob at TB 43 for 10 yards (21-D.Harmon)."/>
    <s v="run"/>
    <n v="1"/>
    <n v="0"/>
    <n v="0"/>
    <n v="0"/>
    <s v="R.Jones"/>
    <s v="NA"/>
    <n v="0"/>
    <n v="1"/>
    <n v="0"/>
    <n v="0.5"/>
    <n v="0"/>
    <n v="0"/>
    <n v="0.5"/>
    <x v="163"/>
  </r>
  <r>
    <x v="0"/>
    <s v="ATL"/>
    <s v="TB"/>
    <n v="62"/>
    <n v="38"/>
    <s v="(8:17) 84-C.Patterson left end to ATL 38 for no gain (35-J.Dean)."/>
    <s v="run"/>
    <n v="1"/>
    <n v="0"/>
    <n v="0"/>
    <n v="0"/>
    <s v="C.Patterson"/>
    <s v="NA"/>
    <n v="0"/>
    <n v="1"/>
    <n v="0"/>
    <n v="0.5"/>
    <n v="0"/>
    <n v="0"/>
    <n v="0.5"/>
    <x v="51"/>
  </r>
  <r>
    <x v="0"/>
    <s v="ATL"/>
    <s v="TB"/>
    <n v="49"/>
    <n v="51"/>
    <s v="(6:30) 28-M.Davis right guard to TB 49 for no gain (50-V.Vea; 98-A.Nelson)."/>
    <s v="run"/>
    <n v="1"/>
    <n v="0"/>
    <n v="0"/>
    <n v="0"/>
    <s v="M.Davis"/>
    <s v="NA"/>
    <n v="0"/>
    <n v="1"/>
    <n v="0"/>
    <n v="0.5"/>
    <n v="0"/>
    <n v="0"/>
    <n v="0.5"/>
    <x v="13"/>
  </r>
  <r>
    <x v="0"/>
    <s v="TB"/>
    <s v="ATL"/>
    <n v="85"/>
    <n v="15"/>
    <s v="(4:14) 7-L.Fournette right tackle to TB 19 for 4 yards (54-F.Oluokun; 91-J.Tuioti-Mariner)."/>
    <s v="run"/>
    <n v="1"/>
    <n v="0"/>
    <n v="0"/>
    <n v="0"/>
    <s v="L.Fournette"/>
    <s v="NA"/>
    <n v="0"/>
    <n v="1"/>
    <n v="0"/>
    <n v="0.5"/>
    <n v="0"/>
    <n v="0"/>
    <n v="0.5"/>
    <x v="140"/>
  </r>
  <r>
    <x v="0"/>
    <s v="TB"/>
    <s v="ATL"/>
    <n v="55"/>
    <n v="45"/>
    <s v="(2:58) 7-L.Fournette up the middle to TB 47 for 2 yards (54-F.Oluokun)."/>
    <s v="run"/>
    <n v="1"/>
    <n v="0"/>
    <n v="0"/>
    <n v="0"/>
    <s v="L.Fournette"/>
    <s v="NA"/>
    <n v="0"/>
    <n v="1"/>
    <n v="0"/>
    <n v="0.5"/>
    <n v="0"/>
    <n v="0"/>
    <n v="0.5"/>
    <x v="140"/>
  </r>
  <r>
    <x v="0"/>
    <s v="TB"/>
    <s v="ATL"/>
    <n v="15"/>
    <n v="85"/>
    <s v="(1:21) 72-J.Wells reported in as eligible.  7-L.Fournette right guard to ATL 7 for 8 yards (23-E.Harris)."/>
    <s v="run"/>
    <n v="1"/>
    <n v="0"/>
    <n v="0"/>
    <n v="0"/>
    <s v="L.Fournette"/>
    <s v="NA"/>
    <n v="0"/>
    <n v="1"/>
    <n v="0"/>
    <n v="0.5"/>
    <n v="0"/>
    <n v="0"/>
    <n v="0.5"/>
    <x v="140"/>
  </r>
  <r>
    <x v="0"/>
    <s v="TB"/>
    <s v="ATL"/>
    <n v="7"/>
    <n v="93"/>
    <s v="(1:01) 7-L.Fournette up the middle to ATL 3 for 4 yards (54-F.Oluokun; 96-T.Davison)."/>
    <s v="run"/>
    <n v="1"/>
    <n v="0"/>
    <n v="0"/>
    <n v="0"/>
    <s v="L.Fournette"/>
    <s v="NA"/>
    <n v="0"/>
    <n v="1"/>
    <n v="0"/>
    <n v="1.2"/>
    <n v="0"/>
    <n v="0"/>
    <n v="1.2"/>
    <x v="140"/>
  </r>
  <r>
    <x v="0"/>
    <s v="ATL"/>
    <s v="TB"/>
    <n v="51"/>
    <n v="49"/>
    <s v="(:22) (No Huddle, Shotgun) 2-M.Ryan pass incomplete short middle to 28-M.Davis (58-S.Barrett). PENALTY on TB-58-S.Barrett, Defensive Offside, 5 yards, enforced at ATL 49 - No Play."/>
    <s v="no_play"/>
    <n v="0"/>
    <n v="1"/>
    <n v="0"/>
    <n v="0"/>
    <s v="M.Davis"/>
    <s v="NA"/>
    <n v="0"/>
    <n v="0"/>
    <n v="0"/>
    <n v="0"/>
    <n v="0"/>
    <n v="0"/>
    <n v="0"/>
    <x v="13"/>
  </r>
  <r>
    <x v="0"/>
    <s v="ATL"/>
    <s v="TB"/>
    <n v="88"/>
    <n v="12"/>
    <s v="(14:52) 28-M.Davis right end to ATL 20 for 8 yards (58-S.Barrett)."/>
    <s v="run"/>
    <n v="1"/>
    <n v="0"/>
    <n v="0"/>
    <n v="0"/>
    <s v="M.Davis"/>
    <s v="NA"/>
    <n v="0"/>
    <n v="1"/>
    <n v="0"/>
    <n v="0.5"/>
    <n v="0"/>
    <n v="0"/>
    <n v="0.5"/>
    <x v="13"/>
  </r>
  <r>
    <x v="0"/>
    <s v="TB"/>
    <s v="ATL"/>
    <n v="10"/>
    <n v="90"/>
    <s v="(13:37) (Shotgun) 12-T.Brady scrambles left guard to ATL 4 for 6 yards (23-E.Harris)."/>
    <s v="run"/>
    <n v="0"/>
    <n v="1"/>
    <n v="0"/>
    <n v="0"/>
    <s v="T.Brady"/>
    <s v="NA"/>
    <n v="0"/>
    <n v="0"/>
    <n v="0"/>
    <n v="0"/>
    <n v="0"/>
    <n v="0"/>
    <n v="0"/>
    <x v="338"/>
  </r>
  <r>
    <x v="0"/>
    <s v="TB"/>
    <s v="ATL"/>
    <n v="4"/>
    <n v="96"/>
    <s v="(12:53) 72-J.Wells reported in as eligible.  12-T.Brady pass incomplete short left to 14-C.Godwin. PENALTY on ATL-45-D.Jones, Defensive Pass Interference, 3 yards, enforced at ATL 4 - No Play."/>
    <s v="no_play"/>
    <n v="0"/>
    <n v="1"/>
    <n v="0"/>
    <n v="0"/>
    <s v="C.Godwin"/>
    <s v="NA"/>
    <n v="0"/>
    <n v="0"/>
    <n v="0"/>
    <n v="0"/>
    <n v="0"/>
    <n v="0"/>
    <n v="0"/>
    <x v="98"/>
  </r>
  <r>
    <x v="0"/>
    <s v="ATL"/>
    <s v="TB"/>
    <n v="23"/>
    <n v="77"/>
    <s v="(9:57) 84-C.Patterson left tackle to TB 21 for 2 yards (50-V.Vea)."/>
    <s v="run"/>
    <n v="1"/>
    <n v="0"/>
    <n v="0"/>
    <n v="0"/>
    <s v="C.Patterson"/>
    <s v="NA"/>
    <n v="0"/>
    <n v="1"/>
    <n v="0"/>
    <n v="0.5"/>
    <n v="0"/>
    <n v="0"/>
    <n v="0.5"/>
    <x v="51"/>
  </r>
  <r>
    <x v="0"/>
    <s v="ATL"/>
    <s v="TB"/>
    <n v="1"/>
    <n v="99"/>
    <s v="(7:59) (Shotgun) Direct snap to 84-C.Patterson.  84-C.Patterson FUMBLES (Aborted) at TB 6, and recovers at TB 10."/>
    <s v="run"/>
    <n v="1"/>
    <n v="0"/>
    <n v="0"/>
    <n v="0"/>
    <s v="C.Patterson"/>
    <s v="NA"/>
    <n v="0"/>
    <n v="1"/>
    <n v="0"/>
    <n v="3.3"/>
    <n v="0"/>
    <n v="0"/>
    <n v="3.3"/>
    <x v="51"/>
  </r>
  <r>
    <x v="0"/>
    <s v="ATL"/>
    <s v="TB"/>
    <n v="46"/>
    <n v="54"/>
    <s v="(4:41) 28-M.Davis right end pushed ob at TB 38 for 8 yards (33-J.Whitehead)."/>
    <s v="run"/>
    <n v="1"/>
    <n v="0"/>
    <n v="0"/>
    <n v="0"/>
    <s v="M.Davis"/>
    <s v="NA"/>
    <n v="0"/>
    <n v="1"/>
    <n v="0"/>
    <n v="0.5"/>
    <n v="0"/>
    <n v="0"/>
    <n v="0.5"/>
    <x v="13"/>
  </r>
  <r>
    <x v="0"/>
    <s v="ATL"/>
    <s v="TB"/>
    <n v="21"/>
    <n v="79"/>
    <s v="(2:59) 28-M.Davis right tackle to TB 20 for 1 yard (54-L.David; 45-D.White)."/>
    <s v="run"/>
    <n v="1"/>
    <n v="0"/>
    <n v="0"/>
    <n v="0"/>
    <s v="M.Davis"/>
    <s v="NA"/>
    <n v="0"/>
    <n v="1"/>
    <n v="0"/>
    <n v="0.5"/>
    <n v="0"/>
    <n v="0"/>
    <n v="0.5"/>
    <x v="13"/>
  </r>
  <r>
    <x v="0"/>
    <s v="TB"/>
    <s v="ATL"/>
    <n v="59"/>
    <n v="41"/>
    <s v="(1:17) 27-R.Jones right end to TB 41 for no gain (26-I.Oliver)."/>
    <s v="run"/>
    <n v="1"/>
    <n v="0"/>
    <n v="0"/>
    <n v="0"/>
    <s v="R.Jones"/>
    <s v="NA"/>
    <n v="0"/>
    <n v="1"/>
    <n v="0"/>
    <n v="0.5"/>
    <n v="0"/>
    <n v="0"/>
    <n v="0.5"/>
    <x v="163"/>
  </r>
  <r>
    <x v="0"/>
    <s v="TB"/>
    <s v="ATL"/>
    <n v="59"/>
    <n v="41"/>
    <s v="(:29) 27-R.Jones up the middle to TB 46 for 5 yards (21-D.Harmon)."/>
    <s v="run"/>
    <n v="1"/>
    <n v="0"/>
    <n v="0"/>
    <n v="0"/>
    <s v="R.Jones"/>
    <s v="NA"/>
    <n v="0"/>
    <n v="1"/>
    <n v="0"/>
    <n v="0.5"/>
    <n v="0"/>
    <n v="0"/>
    <n v="0.5"/>
    <x v="163"/>
  </r>
  <r>
    <x v="0"/>
    <s v="TB"/>
    <s v="ATL"/>
    <n v="54"/>
    <n v="46"/>
    <s v="(15:00) 27-R.Jones right end to ATL 49 for 5 yards (45-D.Jones). PENALTY on TB-87-R.Gronkowski, Offensive Holding, 10 yards, enforced at TB 46 - No Play."/>
    <s v="no_play"/>
    <n v="1"/>
    <n v="0"/>
    <n v="0"/>
    <n v="0"/>
    <s v="R.Jones"/>
    <s v="NA"/>
    <n v="0"/>
    <n v="1"/>
    <n v="0"/>
    <n v="0.5"/>
    <n v="0"/>
    <n v="0"/>
    <n v="0.5"/>
    <x v="163"/>
  </r>
  <r>
    <x v="0"/>
    <s v="ATL"/>
    <s v="TB"/>
    <n v="87"/>
    <n v="13"/>
    <s v="(11:46) (No Huddle) 84-C.Patterson up the middle to ATL 10 for -3 yards (56-R.Nunez-Roches)."/>
    <s v="run"/>
    <n v="1"/>
    <n v="0"/>
    <n v="0"/>
    <n v="0"/>
    <s v="C.Patterson"/>
    <s v="NA"/>
    <n v="0"/>
    <n v="1"/>
    <n v="0"/>
    <n v="0.5"/>
    <n v="0"/>
    <n v="0"/>
    <n v="0.5"/>
    <x v="51"/>
  </r>
  <r>
    <x v="0"/>
    <s v="ATL"/>
    <s v="TB"/>
    <n v="65"/>
    <n v="35"/>
    <s v="(7:28) (No Huddle) 28-M.Davis right tackle to ATL 36 for 1 yard (31-A.Winfield; 50-V.Vea)."/>
    <s v="run"/>
    <n v="1"/>
    <n v="0"/>
    <n v="0"/>
    <n v="0"/>
    <s v="M.Davis"/>
    <s v="NA"/>
    <n v="0"/>
    <n v="1"/>
    <n v="0"/>
    <n v="0.5"/>
    <n v="0"/>
    <n v="0"/>
    <n v="0.5"/>
    <x v="13"/>
  </r>
  <r>
    <x v="0"/>
    <s v="TB"/>
    <s v="ATL"/>
    <n v="43"/>
    <n v="57"/>
    <s v="(5:39) 7-L.Fournette left tackle to ATL 40 for 3 yards (32-J.Hawkins)."/>
    <s v="run"/>
    <n v="1"/>
    <n v="0"/>
    <n v="0"/>
    <n v="0"/>
    <s v="L.Fournette"/>
    <s v="NA"/>
    <n v="0"/>
    <n v="1"/>
    <n v="0"/>
    <n v="0.5"/>
    <n v="0"/>
    <n v="0"/>
    <n v="0.5"/>
    <x v="140"/>
  </r>
  <r>
    <x v="0"/>
    <s v="TB"/>
    <s v="ATL"/>
    <n v="34"/>
    <n v="66"/>
    <s v="(4:14) 7-L.Fournette up the middle to ATL 34 for no gain (96-T.Davison; 97-G.Jarrett)."/>
    <s v="run"/>
    <n v="1"/>
    <n v="0"/>
    <n v="0"/>
    <n v="0"/>
    <s v="L.Fournette"/>
    <s v="NA"/>
    <n v="0"/>
    <n v="1"/>
    <n v="0"/>
    <n v="0.5"/>
    <n v="0"/>
    <n v="0"/>
    <n v="0.5"/>
    <x v="140"/>
  </r>
  <r>
    <x v="0"/>
    <s v="ATL"/>
    <s v="TB"/>
    <n v="69"/>
    <n v="31"/>
    <s v="(3:55) 28-M.Davis right guard to ATL 39 for 8 yards (50-V.Vea)."/>
    <s v="run"/>
    <n v="1"/>
    <n v="0"/>
    <n v="0"/>
    <n v="0"/>
    <s v="M.Davis"/>
    <s v="NA"/>
    <n v="0"/>
    <n v="1"/>
    <n v="0"/>
    <n v="0.5"/>
    <n v="0"/>
    <n v="0"/>
    <n v="0.5"/>
    <x v="13"/>
  </r>
  <r>
    <x v="0"/>
    <s v="ATL"/>
    <s v="TB"/>
    <n v="61"/>
    <n v="39"/>
    <s v="(3:18) 28-M.Davis right tackle to ATL 45 for 6 yards (54-L.David)."/>
    <s v="run"/>
    <n v="1"/>
    <n v="0"/>
    <n v="0"/>
    <n v="0"/>
    <s v="M.Davis"/>
    <s v="NA"/>
    <n v="0"/>
    <n v="1"/>
    <n v="0"/>
    <n v="0.5"/>
    <n v="0"/>
    <n v="0"/>
    <n v="0.5"/>
    <x v="13"/>
  </r>
  <r>
    <x v="0"/>
    <s v="ATL"/>
    <s v="TB"/>
    <n v="55"/>
    <n v="45"/>
    <s v="(2:35) (No Huddle) 40-K.Smith up the middle to ATL 45 for no gain (30-D.Delaney; 92-W.Gholston)."/>
    <s v="run"/>
    <n v="1"/>
    <n v="0"/>
    <n v="0"/>
    <n v="0"/>
    <s v="K.Smith"/>
    <s v="NA"/>
    <n v="0"/>
    <n v="1"/>
    <n v="0"/>
    <n v="0.5"/>
    <n v="0"/>
    <n v="0"/>
    <n v="0.5"/>
    <x v="22"/>
  </r>
  <r>
    <x v="0"/>
    <s v="ATL"/>
    <s v="TB"/>
    <n v="55"/>
    <n v="45"/>
    <s v="(2:03) (Shotgun) 40-K.Smith up the middle to ATL 48 for 3 yards (24-C.Davis)."/>
    <s v="run"/>
    <n v="1"/>
    <n v="0"/>
    <n v="0"/>
    <n v="0"/>
    <s v="K.Smith"/>
    <s v="NA"/>
    <n v="0"/>
    <n v="1"/>
    <n v="0"/>
    <n v="0.5"/>
    <n v="0"/>
    <n v="0"/>
    <n v="0.5"/>
    <x v="22"/>
  </r>
  <r>
    <x v="0"/>
    <s v="TB"/>
    <s v="ATL"/>
    <n v="48"/>
    <n v="52"/>
    <s v="(1:55) 11-B.Gabbert kneels to ATL 49 for -1 yards."/>
    <s v="qb_kneel"/>
    <n v="0"/>
    <n v="0"/>
    <n v="0"/>
    <n v="0"/>
    <s v="B.Gabbert"/>
    <s v="NA"/>
    <n v="0"/>
    <n v="0"/>
    <n v="0"/>
    <n v="0"/>
    <n v="0"/>
    <n v="0"/>
    <n v="0"/>
    <x v="339"/>
  </r>
  <r>
    <x v="0"/>
    <s v="TB"/>
    <s v="ATL"/>
    <n v="49"/>
    <n v="51"/>
    <s v="(1:14) 11-B.Gabbert kneels to 50 for -1 yards."/>
    <s v="qb_kneel"/>
    <n v="0"/>
    <n v="0"/>
    <n v="0"/>
    <n v="0"/>
    <s v="B.Gabbert"/>
    <s v="NA"/>
    <n v="0"/>
    <n v="0"/>
    <n v="0"/>
    <n v="0"/>
    <n v="0"/>
    <n v="0"/>
    <n v="0"/>
    <x v="339"/>
  </r>
  <r>
    <x v="0"/>
    <s v="TB"/>
    <s v="ATL"/>
    <n v="50"/>
    <n v="50"/>
    <s v="(:32) 11-B.Gabbert kneels to TB 49 for -1 yards."/>
    <s v="qb_kneel"/>
    <n v="0"/>
    <n v="0"/>
    <n v="0"/>
    <n v="0"/>
    <s v="B.Gabbert"/>
    <s v="NA"/>
    <n v="0"/>
    <n v="0"/>
    <n v="0"/>
    <n v="0"/>
    <n v="0"/>
    <n v="0"/>
    <n v="0"/>
    <x v="339"/>
  </r>
  <r>
    <x v="0"/>
    <s v="MIA"/>
    <s v="BUF"/>
    <n v="82"/>
    <n v="18"/>
    <s v="(14:17) (Shotgun) 37-M.Gaskin left tackle to MIA 24 for 6 yards (39-L.Wallace)."/>
    <s v="run"/>
    <n v="1"/>
    <n v="0"/>
    <n v="0"/>
    <n v="0"/>
    <s v="M.Gaskin"/>
    <s v="NA"/>
    <n v="0"/>
    <n v="1"/>
    <n v="0"/>
    <n v="0.5"/>
    <n v="0"/>
    <n v="0"/>
    <n v="0.5"/>
    <x v="152"/>
  </r>
  <r>
    <x v="0"/>
    <s v="BUF"/>
    <s v="MIA"/>
    <n v="46"/>
    <n v="54"/>
    <s v="(12:41) 26-D.Singletary right guard for 46 yards, TOUCHDOWN."/>
    <s v="run"/>
    <n v="1"/>
    <n v="0"/>
    <n v="0"/>
    <n v="0"/>
    <s v="D.Singletary"/>
    <s v="NA"/>
    <n v="0"/>
    <n v="1"/>
    <n v="0"/>
    <n v="0.5"/>
    <n v="0"/>
    <n v="0"/>
    <n v="0.5"/>
    <x v="99"/>
  </r>
  <r>
    <x v="0"/>
    <s v="MIA"/>
    <s v="BUF"/>
    <n v="74"/>
    <n v="26"/>
    <s v="(12:26) 37-M.Gaskin right tackle pushed ob at MIA 44 for 18 yards (21-J.Poyer)."/>
    <s v="run"/>
    <n v="1"/>
    <n v="0"/>
    <n v="0"/>
    <n v="0"/>
    <s v="M.Gaskin"/>
    <s v="NA"/>
    <n v="0"/>
    <n v="1"/>
    <n v="0"/>
    <n v="0.5"/>
    <n v="0"/>
    <n v="0"/>
    <n v="0.5"/>
    <x v="152"/>
  </r>
  <r>
    <x v="0"/>
    <s v="MIA"/>
    <s v="BUF"/>
    <n v="56"/>
    <n v="44"/>
    <s v="(11:55) (Shotgun) 1-T.Tagovailoa pass short left to 11-D.Parker to BUF 42 for 14 yards (23-M.Hyde; 21-J.Poyer). PENALTY on MIA-73-A.Jackson, Ineligible Downfield Pass, 5 yards, enforced at MIA 44 - No Play."/>
    <s v="no_play"/>
    <n v="0"/>
    <n v="1"/>
    <n v="0"/>
    <n v="0"/>
    <s v="D.Parker"/>
    <s v="NA"/>
    <n v="0"/>
    <n v="0"/>
    <n v="0"/>
    <n v="0"/>
    <n v="0"/>
    <n v="0"/>
    <n v="0"/>
    <x v="10"/>
  </r>
  <r>
    <x v="0"/>
    <s v="BUF"/>
    <s v="MIA"/>
    <n v="51"/>
    <n v="49"/>
    <s v="(10:07) (Shotgun) 26-D.Singletary right guard to MIA 47 for 4 yards (52-E.Roberts; 91-E.Ogbah)."/>
    <s v="run"/>
    <n v="1"/>
    <n v="0"/>
    <n v="0"/>
    <n v="0"/>
    <s v="D.Singletary"/>
    <s v="NA"/>
    <n v="0"/>
    <n v="1"/>
    <n v="0"/>
    <n v="0.5"/>
    <n v="0"/>
    <n v="0"/>
    <n v="0.5"/>
    <x v="99"/>
  </r>
  <r>
    <x v="0"/>
    <s v="BUF"/>
    <s v="MIA"/>
    <n v="47"/>
    <n v="53"/>
    <s v="(9:27) (Shotgun) 17-J.Allen scrambles right end to MIA 41 for 6 yards (29-Br.Jones)."/>
    <s v="run"/>
    <n v="0"/>
    <n v="1"/>
    <n v="0"/>
    <n v="0"/>
    <s v="J.Allen"/>
    <s v="NA"/>
    <n v="0"/>
    <n v="0"/>
    <n v="0"/>
    <n v="0"/>
    <n v="0"/>
    <n v="0"/>
    <n v="0"/>
    <x v="331"/>
  </r>
  <r>
    <x v="0"/>
    <s v="BUF"/>
    <s v="MIA"/>
    <n v="6"/>
    <n v="94"/>
    <s v="(7:53) 26-D.Singletary left guard to MIA 5 for 1 yard (91-E.Ogbah)."/>
    <s v="run"/>
    <n v="1"/>
    <n v="0"/>
    <n v="0"/>
    <n v="0"/>
    <s v="D.Singletary"/>
    <s v="NA"/>
    <n v="0"/>
    <n v="1"/>
    <n v="0"/>
    <n v="1.3"/>
    <n v="0"/>
    <n v="0"/>
    <n v="1.3"/>
    <x v="99"/>
  </r>
  <r>
    <x v="0"/>
    <s v="MIA"/>
    <s v="BUF"/>
    <n v="68"/>
    <n v="32"/>
    <s v="(6:34) 37-M.Gaskin up the middle to MIA 31 for -1 yards (27-T.White, 50-G.Rousseau)."/>
    <s v="run"/>
    <n v="1"/>
    <n v="0"/>
    <n v="0"/>
    <n v="0"/>
    <s v="M.Gaskin"/>
    <s v="NA"/>
    <n v="0"/>
    <n v="1"/>
    <n v="0"/>
    <n v="0.5"/>
    <n v="0"/>
    <n v="0"/>
    <n v="0.5"/>
    <x v="152"/>
  </r>
  <r>
    <x v="0"/>
    <s v="BUF"/>
    <s v="MIA"/>
    <n v="74"/>
    <n v="26"/>
    <s v="(5:16) (Shotgun) 20-Z.Moss right guard to BUF 36 for 10 yards (8-J.Holland; 25-X.Howard)."/>
    <s v="run"/>
    <n v="1"/>
    <n v="0"/>
    <n v="0"/>
    <n v="0"/>
    <s v="Z.Moss"/>
    <s v="NA"/>
    <n v="0"/>
    <n v="1"/>
    <n v="0"/>
    <n v="0.5"/>
    <n v="0"/>
    <n v="0"/>
    <n v="0.5"/>
    <x v="278"/>
  </r>
  <r>
    <x v="0"/>
    <s v="BUF"/>
    <s v="MIA"/>
    <n v="64"/>
    <n v="36"/>
    <s v="(4:38) (Shotgun) 20-Z.Moss right guard to BUF 37 for 1 yard (8-J.Holland)."/>
    <s v="run"/>
    <n v="1"/>
    <n v="0"/>
    <n v="0"/>
    <n v="0"/>
    <s v="Z.Moss"/>
    <s v="NA"/>
    <n v="0"/>
    <n v="1"/>
    <n v="0"/>
    <n v="0.5"/>
    <n v="0"/>
    <n v="0"/>
    <n v="0.5"/>
    <x v="278"/>
  </r>
  <r>
    <x v="0"/>
    <s v="MIA"/>
    <s v="BUF"/>
    <n v="42"/>
    <n v="58"/>
    <s v="(3:51) (Shotgun) 26-S.Ahmed right guard to BUF 40 for 2 yards (50-G.Rousseau)."/>
    <s v="run"/>
    <n v="1"/>
    <n v="0"/>
    <n v="0"/>
    <n v="0"/>
    <s v="S.Ahmed"/>
    <s v="NA"/>
    <n v="0"/>
    <n v="1"/>
    <n v="0"/>
    <n v="0.5"/>
    <n v="0"/>
    <n v="0"/>
    <n v="0.5"/>
    <x v="151"/>
  </r>
  <r>
    <x v="0"/>
    <s v="MIA"/>
    <s v="BUF"/>
    <n v="30"/>
    <n v="70"/>
    <s v="(2:45) (Shotgun) 37-M.Gaskin up the middle to BUF 31 for -1 yards (58-M.Milano)."/>
    <s v="run"/>
    <n v="1"/>
    <n v="0"/>
    <n v="0"/>
    <n v="0"/>
    <s v="M.Gaskin"/>
    <s v="NA"/>
    <n v="0"/>
    <n v="1"/>
    <n v="0"/>
    <n v="0.5"/>
    <n v="0"/>
    <n v="0"/>
    <n v="0.5"/>
    <x v="152"/>
  </r>
  <r>
    <x v="0"/>
    <s v="BUF"/>
    <s v="MIA"/>
    <n v="71"/>
    <n v="29"/>
    <s v="(1:56) 26-D.Singletary left tackle to BUF 28 for -1 yards (21-E.Rowe; 91-E.Ogbah)."/>
    <s v="run"/>
    <n v="1"/>
    <n v="0"/>
    <n v="0"/>
    <n v="0"/>
    <s v="D.Singletary"/>
    <s v="NA"/>
    <n v="0"/>
    <n v="1"/>
    <n v="0"/>
    <n v="0.5"/>
    <n v="0"/>
    <n v="0"/>
    <n v="0.5"/>
    <x v="99"/>
  </r>
  <r>
    <x v="0"/>
    <s v="MIA"/>
    <s v="BUF"/>
    <n v="64"/>
    <n v="36"/>
    <s v="(15:00) 14-J.Brissett scrambles left end ran ob at MIA 42 for 6 yards (49-Tr.Edmunds)."/>
    <s v="run"/>
    <n v="0"/>
    <n v="1"/>
    <n v="0"/>
    <n v="0"/>
    <s v="J.Brissett"/>
    <s v="NA"/>
    <n v="0"/>
    <n v="0"/>
    <n v="0"/>
    <n v="0"/>
    <n v="0"/>
    <n v="0"/>
    <n v="0"/>
    <x v="325"/>
  </r>
  <r>
    <x v="0"/>
    <s v="MIA"/>
    <s v="BUF"/>
    <n v="53"/>
    <n v="47"/>
    <s v="(14:01) 26-S.Ahmed up the middle to MIA 49 for 2 yards (58-M.Milano)."/>
    <s v="run"/>
    <n v="1"/>
    <n v="0"/>
    <n v="0"/>
    <n v="0"/>
    <s v="S.Ahmed"/>
    <s v="NA"/>
    <n v="0"/>
    <n v="1"/>
    <n v="0"/>
    <n v="0.5"/>
    <n v="0"/>
    <n v="0"/>
    <n v="0.5"/>
    <x v="151"/>
  </r>
  <r>
    <x v="0"/>
    <s v="MIA"/>
    <s v="BUF"/>
    <n v="51"/>
    <n v="49"/>
    <s v="(13:07) (Shotgun) 14-J.Brissett scrambles up the middle to 50 for 1 yard (55-J.Hughes; 50-G.Rousseau)."/>
    <s v="run"/>
    <n v="0"/>
    <n v="1"/>
    <n v="0"/>
    <n v="0"/>
    <s v="J.Brissett"/>
    <s v="NA"/>
    <n v="0"/>
    <n v="0"/>
    <n v="0"/>
    <n v="0"/>
    <n v="0"/>
    <n v="0"/>
    <n v="0"/>
    <x v="325"/>
  </r>
  <r>
    <x v="0"/>
    <s v="BUF"/>
    <s v="MIA"/>
    <n v="89"/>
    <n v="11"/>
    <s v="(9:53) 26-D.Singletary right tackle to BUF 13 for 2 yards (94-C.Wilkins; 43-A.Van Ginkel)."/>
    <s v="run"/>
    <n v="1"/>
    <n v="0"/>
    <n v="0"/>
    <n v="0"/>
    <s v="D.Singletary"/>
    <s v="NA"/>
    <n v="0"/>
    <n v="1"/>
    <n v="0"/>
    <n v="0.5"/>
    <n v="0"/>
    <n v="0"/>
    <n v="0.5"/>
    <x v="99"/>
  </r>
  <r>
    <x v="0"/>
    <s v="MIA"/>
    <s v="BUF"/>
    <n v="24"/>
    <n v="76"/>
    <s v="(7:46) (Shotgun) 37-M.Gaskin left guard to BUF 21 for 3 yards (55-J.Hughes)."/>
    <s v="run"/>
    <n v="1"/>
    <n v="0"/>
    <n v="0"/>
    <n v="0"/>
    <s v="M.Gaskin"/>
    <s v="NA"/>
    <n v="0"/>
    <n v="1"/>
    <n v="0"/>
    <n v="0.5"/>
    <n v="0"/>
    <n v="0"/>
    <n v="0.5"/>
    <x v="152"/>
  </r>
  <r>
    <x v="0"/>
    <s v="MIA"/>
    <s v="BUF"/>
    <n v="16"/>
    <n v="84"/>
    <s v="(5:43) (Shotgun) 34-M.Brown right tackle to BUF 15 for 1 yard (30-D.Jackson)."/>
    <s v="run"/>
    <n v="1"/>
    <n v="0"/>
    <n v="0"/>
    <n v="0"/>
    <s v="M.Brown"/>
    <s v="NA"/>
    <n v="0"/>
    <n v="1"/>
    <n v="0"/>
    <n v="0.5"/>
    <n v="0"/>
    <n v="0"/>
    <n v="0.5"/>
    <x v="326"/>
  </r>
  <r>
    <x v="0"/>
    <s v="BUF"/>
    <s v="MIA"/>
    <n v="85"/>
    <n v="15"/>
    <s v="(5:38) 26-D.Singletary left guard to BUF 20 for 5 yards (92-Z.Sieler)."/>
    <s v="run"/>
    <n v="1"/>
    <n v="0"/>
    <n v="0"/>
    <n v="0"/>
    <s v="D.Singletary"/>
    <s v="NA"/>
    <n v="0"/>
    <n v="1"/>
    <n v="0"/>
    <n v="0.5"/>
    <n v="0"/>
    <n v="0"/>
    <n v="0.5"/>
    <x v="99"/>
  </r>
  <r>
    <x v="0"/>
    <s v="BUF"/>
    <s v="MIA"/>
    <n v="80"/>
    <n v="20"/>
    <s v="(4:58) (Shotgun) 26-D.Singletary left tackle to BUF 24 for 4 yards (92-Z.Sieler)."/>
    <s v="run"/>
    <n v="1"/>
    <n v="0"/>
    <n v="0"/>
    <n v="0"/>
    <s v="D.Singletary"/>
    <s v="NA"/>
    <n v="0"/>
    <n v="1"/>
    <n v="0"/>
    <n v="0.5"/>
    <n v="0"/>
    <n v="0"/>
    <n v="0.5"/>
    <x v="99"/>
  </r>
  <r>
    <x v="0"/>
    <s v="BUF"/>
    <s v="MIA"/>
    <n v="76"/>
    <n v="24"/>
    <s v="(4:14) 20-Z.Moss up the middle to BUF 24 for no gain (94-C.Wilkins; 52-E.Roberts)."/>
    <s v="run"/>
    <n v="1"/>
    <n v="0"/>
    <n v="0"/>
    <n v="0"/>
    <s v="Z.Moss"/>
    <s v="NA"/>
    <n v="0"/>
    <n v="1"/>
    <n v="0"/>
    <n v="0.5"/>
    <n v="0"/>
    <n v="0"/>
    <n v="0.5"/>
    <x v="278"/>
  </r>
  <r>
    <x v="0"/>
    <s v="MIA"/>
    <s v="BUF"/>
    <n v="65"/>
    <n v="35"/>
    <s v="(3:21) (Shotgun) 14-J.Brissett scrambles right end ran ob at MIA 42 for 7 yards (30-D.Jackson). PENALTY on MIA-68-R.Hunt, Offensive Holding, 10 yards, enforced at MIA 35 - No Play."/>
    <s v="no_play"/>
    <n v="0"/>
    <n v="1"/>
    <n v="0"/>
    <n v="0"/>
    <s v="J.Brissett"/>
    <s v="NA"/>
    <n v="0"/>
    <n v="0"/>
    <n v="0"/>
    <n v="0"/>
    <n v="0"/>
    <n v="0"/>
    <n v="0"/>
    <x v="325"/>
  </r>
  <r>
    <x v="0"/>
    <s v="MIA"/>
    <s v="BUF"/>
    <n v="44"/>
    <n v="56"/>
    <s v="(1:49) (Shotgun) 14-J.Brissett scrambles left end pushed ob at BUF 42 for 2 yards (58-M.Milano)."/>
    <s v="run"/>
    <n v="0"/>
    <n v="1"/>
    <n v="0"/>
    <n v="0"/>
    <s v="J.Brissett"/>
    <s v="NA"/>
    <n v="0"/>
    <n v="0"/>
    <n v="0"/>
    <n v="0"/>
    <n v="0"/>
    <n v="0"/>
    <n v="0"/>
    <x v="325"/>
  </r>
  <r>
    <x v="0"/>
    <s v="BUF"/>
    <s v="MIA"/>
    <n v="92"/>
    <n v="8"/>
    <s v="(1:15) (Shotgun) 26-D.Singletary left tackle to BUF 16 for 8 yards (15-J.Phillips; 55-J.Baker)."/>
    <s v="run"/>
    <n v="1"/>
    <n v="0"/>
    <n v="0"/>
    <n v="0"/>
    <s v="D.Singletary"/>
    <s v="NA"/>
    <n v="0"/>
    <n v="1"/>
    <n v="0"/>
    <n v="0.5"/>
    <n v="0"/>
    <n v="0"/>
    <n v="0.5"/>
    <x v="99"/>
  </r>
  <r>
    <x v="0"/>
    <s v="BUF"/>
    <s v="MIA"/>
    <n v="84"/>
    <n v="16"/>
    <s v="(:54) (No Huddle, Shotgun) 26-D.Singletary left tackle to BUF 20 for 4 yards (15-J.Phillips; 70-A.Butler). PENALTY on BUF-74-C.Ford, Offensive Holding, 8 yards, enforced at BUF 17."/>
    <s v="run"/>
    <n v="1"/>
    <n v="0"/>
    <n v="0"/>
    <n v="0"/>
    <s v="D.Singletary"/>
    <s v="NA"/>
    <n v="0"/>
    <n v="1"/>
    <n v="0"/>
    <n v="0.5"/>
    <n v="0"/>
    <n v="0"/>
    <n v="0.5"/>
    <x v="99"/>
  </r>
  <r>
    <x v="0"/>
    <s v="BUF"/>
    <s v="MIA"/>
    <n v="95"/>
    <n v="5"/>
    <s v="(:46) 26-D.Singletary right guard to BUF 9 for 4 yards (94-C.Wilkins, 15-J.Phillips)."/>
    <s v="run"/>
    <n v="1"/>
    <n v="0"/>
    <n v="0"/>
    <n v="0"/>
    <s v="D.Singletary"/>
    <s v="NA"/>
    <n v="0"/>
    <n v="1"/>
    <n v="0"/>
    <n v="0.5"/>
    <n v="0"/>
    <n v="0"/>
    <n v="0.5"/>
    <x v="99"/>
  </r>
  <r>
    <x v="0"/>
    <s v="MIA"/>
    <s v="BUF"/>
    <n v="58"/>
    <n v="42"/>
    <s v="(:06) 14-J.Brissett kneels to MIA 41 for -1 yards."/>
    <s v="qb_kneel"/>
    <n v="0"/>
    <n v="0"/>
    <n v="0"/>
    <n v="0"/>
    <s v="J.Brissett"/>
    <s v="NA"/>
    <n v="0"/>
    <n v="0"/>
    <n v="0"/>
    <n v="0"/>
    <n v="0"/>
    <n v="0"/>
    <n v="0"/>
    <x v="325"/>
  </r>
  <r>
    <x v="0"/>
    <s v="BUF"/>
    <s v="MIA"/>
    <n v="19"/>
    <n v="81"/>
    <s v="(13:24) 26-D.Singletary left guard to MIA 15 for 4 yards (92-Z.Sieler)."/>
    <s v="run"/>
    <n v="1"/>
    <n v="0"/>
    <n v="0"/>
    <n v="0"/>
    <s v="D.Singletary"/>
    <s v="NA"/>
    <n v="0"/>
    <n v="1"/>
    <n v="0"/>
    <n v="0.5"/>
    <n v="0"/>
    <n v="0"/>
    <n v="0.5"/>
    <x v="99"/>
  </r>
  <r>
    <x v="0"/>
    <s v="MIA"/>
    <s v="BUF"/>
    <n v="62"/>
    <n v="38"/>
    <s v="(10:25) (No Huddle, Shotgun) 26-S.Ahmed right tackle to MIA 46 for 8 yards (24-T.Johnson, 23-M.Hyde)."/>
    <s v="run"/>
    <n v="1"/>
    <n v="0"/>
    <n v="0"/>
    <n v="0"/>
    <s v="S.Ahmed"/>
    <s v="NA"/>
    <n v="0"/>
    <n v="1"/>
    <n v="0"/>
    <n v="0.5"/>
    <n v="0"/>
    <n v="0"/>
    <n v="0.5"/>
    <x v="151"/>
  </r>
  <r>
    <x v="0"/>
    <s v="BUF"/>
    <s v="MIA"/>
    <n v="77"/>
    <n v="23"/>
    <s v="(8:59) 79-S.Brown reported in as eligible.  26-D.Singletary right guard to BUF 24 for 1 yard (92-Z.Sieler; 57-B.Scarlett)."/>
    <s v="run"/>
    <n v="1"/>
    <n v="0"/>
    <n v="0"/>
    <n v="0"/>
    <s v="D.Singletary"/>
    <s v="NA"/>
    <n v="0"/>
    <n v="1"/>
    <n v="0"/>
    <n v="0.5"/>
    <n v="0"/>
    <n v="0"/>
    <n v="0.5"/>
    <x v="99"/>
  </r>
  <r>
    <x v="0"/>
    <s v="BUF"/>
    <s v="MIA"/>
    <n v="76"/>
    <n v="24"/>
    <s v="(7:49) (Shotgun) 17-J.Allen left end pushed ob at BUF 39 for 15 yards (29-Br.Jones). PENALTY on MIA-29-Br.Jones, Unnecessary Roughness, 15 yards, enforced at BUF 39."/>
    <s v="run"/>
    <n v="1"/>
    <n v="0"/>
    <n v="0"/>
    <n v="0"/>
    <s v="J.Allen"/>
    <s v="NA"/>
    <n v="0"/>
    <n v="1"/>
    <n v="0"/>
    <n v="0.5"/>
    <n v="0"/>
    <n v="0"/>
    <n v="0.5"/>
    <x v="331"/>
  </r>
  <r>
    <x v="0"/>
    <s v="BUF"/>
    <s v="MIA"/>
    <n v="35"/>
    <n v="65"/>
    <s v="(3:19) (Shotgun) 20-Z.Moss left guard to MIA 33 for 2 yards (94-C.Wilkins; 29-Br.Jones)."/>
    <s v="run"/>
    <n v="1"/>
    <n v="0"/>
    <n v="0"/>
    <n v="0"/>
    <s v="Z.Moss"/>
    <s v="NA"/>
    <n v="0"/>
    <n v="1"/>
    <n v="0"/>
    <n v="0.5"/>
    <n v="0"/>
    <n v="0"/>
    <n v="0.5"/>
    <x v="278"/>
  </r>
  <r>
    <x v="0"/>
    <s v="BUF"/>
    <s v="MIA"/>
    <n v="33"/>
    <n v="67"/>
    <s v="(2:36) 79-S.Brown reported in as eligible.  20-Z.Moss right end to MIA 28 for 5 yards (30-J.McCourty)."/>
    <s v="run"/>
    <n v="1"/>
    <n v="0"/>
    <n v="0"/>
    <n v="0"/>
    <s v="Z.Moss"/>
    <s v="NA"/>
    <n v="0"/>
    <n v="1"/>
    <n v="0"/>
    <n v="0.5"/>
    <n v="0"/>
    <n v="0"/>
    <n v="0.5"/>
    <x v="278"/>
  </r>
  <r>
    <x v="0"/>
    <s v="BUF"/>
    <s v="MIA"/>
    <n v="19"/>
    <n v="81"/>
    <s v="(1:08) 41-R.Gilliam right guard to MIA 19 for no gain (21-E.Rowe)."/>
    <s v="run"/>
    <n v="1"/>
    <n v="0"/>
    <n v="0"/>
    <n v="0"/>
    <s v="R.Gilliam"/>
    <s v="NA"/>
    <n v="0"/>
    <n v="1"/>
    <n v="0"/>
    <n v="0.5"/>
    <n v="0"/>
    <n v="0"/>
    <n v="0.5"/>
    <x v="340"/>
  </r>
  <r>
    <x v="0"/>
    <s v="BUF"/>
    <s v="MIA"/>
    <n v="19"/>
    <n v="81"/>
    <s v="(:23) 17-J.Allen left guard to MIA 17 for 2 yards (57-B.Scarlett)."/>
    <s v="run"/>
    <n v="1"/>
    <n v="0"/>
    <n v="0"/>
    <n v="0"/>
    <s v="J.Allen"/>
    <s v="NA"/>
    <n v="0"/>
    <n v="1"/>
    <n v="0"/>
    <n v="0.5"/>
    <n v="0"/>
    <n v="0"/>
    <n v="0.5"/>
    <x v="331"/>
  </r>
  <r>
    <x v="0"/>
    <s v="BUF"/>
    <s v="MIA"/>
    <n v="7"/>
    <n v="93"/>
    <s v="(14:24) 20-Z.Moss right guard to MIA 7 for no gain (90-J.Jenkins)."/>
    <s v="run"/>
    <n v="1"/>
    <n v="0"/>
    <n v="0"/>
    <n v="0"/>
    <s v="Z.Moss"/>
    <s v="NA"/>
    <n v="0"/>
    <n v="1"/>
    <n v="0"/>
    <n v="1.2"/>
    <n v="0"/>
    <n v="0"/>
    <n v="1.2"/>
    <x v="278"/>
  </r>
  <r>
    <x v="0"/>
    <s v="BUF"/>
    <s v="MIA"/>
    <n v="7"/>
    <n v="93"/>
    <s v="(13:45) 20-Z.Moss left end for 7 yards, TOUCHDOWN."/>
    <s v="run"/>
    <n v="1"/>
    <n v="0"/>
    <n v="0"/>
    <n v="0"/>
    <s v="Z.Moss"/>
    <s v="NA"/>
    <n v="0"/>
    <n v="1"/>
    <n v="0"/>
    <n v="1.2"/>
    <n v="0"/>
    <n v="0"/>
    <n v="1.2"/>
    <x v="278"/>
  </r>
  <r>
    <x v="0"/>
    <s v="BUF"/>
    <s v="MIA"/>
    <n v="18"/>
    <n v="82"/>
    <s v="(10:32) (Shotgun) 26-D.Singletary left guard to MIA 15 for 3 yards (92-Z.Sieler)."/>
    <s v="run"/>
    <n v="1"/>
    <n v="0"/>
    <n v="0"/>
    <n v="0"/>
    <s v="D.Singletary"/>
    <s v="NA"/>
    <n v="0"/>
    <n v="1"/>
    <n v="0"/>
    <n v="0.5"/>
    <n v="0"/>
    <n v="0"/>
    <n v="0.5"/>
    <x v="99"/>
  </r>
  <r>
    <x v="0"/>
    <s v="BUF"/>
    <s v="MIA"/>
    <n v="15"/>
    <n v="85"/>
    <s v="(9:46) (Shotgun) 17-J.Allen left end ran ob at MIA 11 for 4 yards (30-J.McCourty)."/>
    <s v="run"/>
    <n v="1"/>
    <n v="0"/>
    <n v="0"/>
    <n v="0"/>
    <s v="J.Allen"/>
    <s v="NA"/>
    <n v="0"/>
    <n v="1"/>
    <n v="0"/>
    <n v="0.5"/>
    <n v="0"/>
    <n v="0"/>
    <n v="0.5"/>
    <x v="331"/>
  </r>
  <r>
    <x v="0"/>
    <s v="BUF"/>
    <s v="MIA"/>
    <n v="11"/>
    <n v="89"/>
    <s v="(9:01) 41-R.Gilliam left guard to MIA 9 for 2 yards (92-Z.Sieler; 57-B.Scarlett)."/>
    <s v="run"/>
    <n v="1"/>
    <n v="0"/>
    <n v="0"/>
    <n v="0"/>
    <s v="R.Gilliam"/>
    <s v="NA"/>
    <n v="0"/>
    <n v="1"/>
    <n v="0"/>
    <n v="0.7"/>
    <n v="0"/>
    <n v="0"/>
    <n v="0.7"/>
    <x v="340"/>
  </r>
  <r>
    <x v="0"/>
    <s v="BUF"/>
    <s v="MIA"/>
    <n v="9"/>
    <n v="91"/>
    <s v="(8:18) (Shotgun) 17-J.Allen scrambles right end for 9 yards, TOUCHDOWN. The Replay Official reviewed the runner broke the plane ruling, and the play was REVERSED. (Shotgun) 17-J.Allen scrambles right end to MIA 1 for 8 yards (49-S.Eguavoen)."/>
    <s v="run"/>
    <n v="0"/>
    <n v="1"/>
    <n v="0"/>
    <n v="0"/>
    <s v="J.Allen"/>
    <s v="NA"/>
    <n v="0"/>
    <n v="0"/>
    <n v="0"/>
    <n v="0"/>
    <n v="0"/>
    <n v="0"/>
    <n v="0"/>
    <x v="331"/>
  </r>
  <r>
    <x v="0"/>
    <s v="BUF"/>
    <s v="MIA"/>
    <n v="1"/>
    <n v="99"/>
    <s v="(7:49) 79-S.Brown reported in as eligible.  20-Z.Moss left tackle for 1 yard, TOUCHDOWN."/>
    <s v="run"/>
    <n v="1"/>
    <n v="0"/>
    <n v="0"/>
    <n v="0"/>
    <s v="Z.Moss"/>
    <s v="NA"/>
    <n v="0"/>
    <n v="1"/>
    <n v="0"/>
    <n v="3.3"/>
    <n v="0"/>
    <n v="0"/>
    <n v="3.3"/>
    <x v="278"/>
  </r>
  <r>
    <x v="0"/>
    <s v="MIA"/>
    <s v="BUF"/>
    <n v="75"/>
    <n v="25"/>
    <s v="(7:45) (Shotgun) 26-S.Ahmed right guard to MIA 28 for 3 yards (54-A.Klein)."/>
    <s v="run"/>
    <n v="1"/>
    <n v="0"/>
    <n v="0"/>
    <n v="0"/>
    <s v="S.Ahmed"/>
    <s v="NA"/>
    <n v="0"/>
    <n v="1"/>
    <n v="0"/>
    <n v="0.5"/>
    <n v="0"/>
    <n v="0"/>
    <n v="0.5"/>
    <x v="151"/>
  </r>
  <r>
    <x v="0"/>
    <s v="MIA"/>
    <s v="BUF"/>
    <n v="72"/>
    <n v="28"/>
    <s v="(7:04) (Shotgun) 26-S.Ahmed left guard to MIA 32 for 4 yards (27-T.White; 46-J.Johnson)."/>
    <s v="run"/>
    <n v="1"/>
    <n v="0"/>
    <n v="0"/>
    <n v="0"/>
    <s v="S.Ahmed"/>
    <s v="NA"/>
    <n v="0"/>
    <n v="1"/>
    <n v="0"/>
    <n v="0.5"/>
    <n v="0"/>
    <n v="0"/>
    <n v="0.5"/>
    <x v="151"/>
  </r>
  <r>
    <x v="0"/>
    <s v="MIA"/>
    <s v="BUF"/>
    <n v="59"/>
    <n v="41"/>
    <s v="(5:12) 26-S.Ahmed right guard to MIA 39 for -2 yards (54-A.Klein, 53-T.Dodson)."/>
    <s v="run"/>
    <n v="1"/>
    <n v="0"/>
    <n v="0"/>
    <n v="0"/>
    <s v="S.Ahmed"/>
    <s v="NA"/>
    <n v="0"/>
    <n v="1"/>
    <n v="0"/>
    <n v="0.5"/>
    <n v="0"/>
    <n v="0"/>
    <n v="0.5"/>
    <x v="151"/>
  </r>
  <r>
    <x v="0"/>
    <s v="MIA"/>
    <s v="BUF"/>
    <n v="61"/>
    <n v="39"/>
    <s v="(4:27) (Shotgun) 14-J.Brissett pass incomplete short left to 2-A.Wilson. PENALTY on BUF-33-S.Neal, Defensive Pass Interference, 16 yards, enforced at MIA 39 - No Play. Penalty on BUF-61-J.Zimmer, Roughing the Passer, declined."/>
    <s v="no_play"/>
    <n v="0"/>
    <n v="1"/>
    <n v="0"/>
    <n v="0"/>
    <s v="A.Wilson"/>
    <s v="NA"/>
    <n v="0"/>
    <n v="0"/>
    <n v="0"/>
    <n v="0"/>
    <n v="0"/>
    <n v="0"/>
    <n v="0"/>
    <x v="167"/>
  </r>
  <r>
    <x v="0"/>
    <s v="MIA"/>
    <s v="BUF"/>
    <n v="45"/>
    <n v="55"/>
    <s v="(4:20) 34-M.Brown right guard to BUF 39 for 6 yards (30-D.Jackson)."/>
    <s v="run"/>
    <n v="1"/>
    <n v="0"/>
    <n v="0"/>
    <n v="0"/>
    <s v="M.Brown"/>
    <s v="NA"/>
    <n v="0"/>
    <n v="1"/>
    <n v="0"/>
    <n v="0.5"/>
    <n v="0"/>
    <n v="0"/>
    <n v="0.5"/>
    <x v="326"/>
  </r>
  <r>
    <x v="0"/>
    <s v="MIA"/>
    <s v="BUF"/>
    <n v="39"/>
    <n v="61"/>
    <s v="(3:47) 34-M.Brown right end to BUF 38 for 1 yard (46-J.Johnson; 61-J.Zimmer)."/>
    <s v="run"/>
    <n v="1"/>
    <n v="0"/>
    <n v="0"/>
    <n v="0"/>
    <s v="M.Brown"/>
    <s v="NA"/>
    <n v="0"/>
    <n v="1"/>
    <n v="0"/>
    <n v="0.5"/>
    <n v="0"/>
    <n v="0"/>
    <n v="0.5"/>
    <x v="326"/>
  </r>
  <r>
    <x v="0"/>
    <s v="MIA"/>
    <s v="BUF"/>
    <n v="38"/>
    <n v="62"/>
    <s v="(3:09) 34-M.Brown up the middle to BUF 26 for 12 yards (46-J.Johnson, 33-S.Neal)."/>
    <s v="run"/>
    <n v="1"/>
    <n v="0"/>
    <n v="0"/>
    <n v="0"/>
    <s v="M.Brown"/>
    <s v="NA"/>
    <n v="0"/>
    <n v="1"/>
    <n v="0"/>
    <n v="0.5"/>
    <n v="0"/>
    <n v="0"/>
    <n v="0.5"/>
    <x v="326"/>
  </r>
  <r>
    <x v="0"/>
    <s v="MIA"/>
    <s v="BUF"/>
    <n v="26"/>
    <n v="74"/>
    <s v="(2:33) 34-M.Brown left guard to BUF 25 for 1 yard (57-A.Epenesa; 46-J.Johnson)."/>
    <s v="run"/>
    <n v="1"/>
    <n v="0"/>
    <n v="0"/>
    <n v="0"/>
    <s v="M.Brown"/>
    <s v="NA"/>
    <n v="0"/>
    <n v="1"/>
    <n v="0"/>
    <n v="0.5"/>
    <n v="0"/>
    <n v="0"/>
    <n v="0.5"/>
    <x v="326"/>
  </r>
  <r>
    <x v="0"/>
    <s v="BUF"/>
    <s v="MIA"/>
    <n v="81"/>
    <n v="19"/>
    <s v="(1:08) New QB #10 - Trubisky, Mitchell. 10-M.Trubisky kneels to BUF 18 for -1 yards."/>
    <s v="qb_kneel"/>
    <n v="0"/>
    <n v="0"/>
    <n v="0"/>
    <n v="0"/>
    <s v="M.Trubisky"/>
    <s v="NA"/>
    <n v="0"/>
    <n v="0"/>
    <n v="0"/>
    <n v="0"/>
    <n v="0"/>
    <n v="0"/>
    <n v="0"/>
    <x v="341"/>
  </r>
  <r>
    <x v="0"/>
    <s v="BUF"/>
    <s v="MIA"/>
    <n v="82"/>
    <n v="18"/>
    <s v="(:35) (No Huddle) 10-M.Trubisky kneels to BUF 17 for -1 yards."/>
    <s v="qb_kneel"/>
    <n v="0"/>
    <n v="0"/>
    <n v="0"/>
    <n v="0"/>
    <s v="M.Trubisky"/>
    <s v="NA"/>
    <n v="0"/>
    <n v="0"/>
    <n v="0"/>
    <n v="0"/>
    <n v="0"/>
    <n v="0"/>
    <n v="0"/>
    <x v="341"/>
  </r>
  <r>
    <x v="0"/>
    <s v="CHI"/>
    <s v="CIN"/>
    <n v="75"/>
    <n v="25"/>
    <s v="(14:52) 32-D.Montgomery left guard to CHI 27 for 2 yards (98-D.Reader; 65-L.Ogunjobi)."/>
    <s v="run"/>
    <n v="1"/>
    <n v="0"/>
    <n v="0"/>
    <n v="0"/>
    <s v="D.Montgomery"/>
    <s v="NA"/>
    <n v="0"/>
    <n v="1"/>
    <n v="0"/>
    <n v="0.5"/>
    <n v="0"/>
    <n v="0"/>
    <n v="0.5"/>
    <x v="14"/>
  </r>
  <r>
    <x v="0"/>
    <s v="CHI"/>
    <s v="CIN"/>
    <n v="48"/>
    <n v="52"/>
    <s v="(11:30) (Shotgun) 14-A.Dalton pass incomplete deep left to 84-M.Goodwin. PENALTY on CIN-20-E.Apple, Defensive Pass Interference, 32 yards, enforced at CIN 48 - No Play."/>
    <s v="no_play"/>
    <n v="0"/>
    <n v="1"/>
    <n v="0"/>
    <n v="0"/>
    <s v="M.Goodwin"/>
    <s v="NA"/>
    <n v="0"/>
    <n v="0"/>
    <n v="0"/>
    <n v="0"/>
    <n v="0"/>
    <n v="0"/>
    <n v="0"/>
    <x v="133"/>
  </r>
  <r>
    <x v="0"/>
    <s v="CHI"/>
    <s v="CIN"/>
    <n v="13"/>
    <n v="87"/>
    <s v="(10:44) (Shotgun) 32-D.Montgomery left guard to CIN 11 for 2 yards (55-L.Wilson; 93-W.Ray)."/>
    <s v="run"/>
    <n v="1"/>
    <n v="0"/>
    <n v="0"/>
    <n v="0"/>
    <s v="D.Montgomery"/>
    <s v="NA"/>
    <n v="0"/>
    <n v="1"/>
    <n v="0"/>
    <n v="0.6"/>
    <n v="0"/>
    <n v="0"/>
    <n v="0.6"/>
    <x v="14"/>
  </r>
  <r>
    <x v="0"/>
    <s v="CIN"/>
    <s v="CHI"/>
    <n v="82"/>
    <n v="18"/>
    <s v="(8:31) 28-J.Mixon right guard to CIN 20 for 2 yards (94-R.Quinn)."/>
    <s v="run"/>
    <n v="1"/>
    <n v="0"/>
    <n v="0"/>
    <n v="0"/>
    <s v="J.Mixon"/>
    <s v="NA"/>
    <n v="0"/>
    <n v="1"/>
    <n v="0"/>
    <n v="0.5"/>
    <n v="0"/>
    <n v="0"/>
    <n v="0.5"/>
    <x v="32"/>
  </r>
  <r>
    <x v="0"/>
    <s v="CIN"/>
    <s v="CHI"/>
    <n v="80"/>
    <n v="20"/>
    <s v="(7:57) 28-J.Mixon right tackle to CIN 23 for 3 yards (44-A.Ogletree; 98-B.Nichols)."/>
    <s v="run"/>
    <n v="1"/>
    <n v="0"/>
    <n v="0"/>
    <n v="0"/>
    <s v="J.Mixon"/>
    <s v="NA"/>
    <n v="0"/>
    <n v="1"/>
    <n v="0"/>
    <n v="0.5"/>
    <n v="0"/>
    <n v="0"/>
    <n v="0.5"/>
    <x v="32"/>
  </r>
  <r>
    <x v="0"/>
    <s v="CIN"/>
    <s v="CHI"/>
    <n v="77"/>
    <n v="23"/>
    <s v="(7:15) (No Huddle, Shotgun) 28-J.Mixon right tackle to CIN 25 for 2 yards (58-R.Smith; 96-A.Hicks)."/>
    <s v="run"/>
    <n v="1"/>
    <n v="0"/>
    <n v="0"/>
    <n v="0"/>
    <s v="J.Mixon"/>
    <s v="NA"/>
    <n v="0"/>
    <n v="1"/>
    <n v="0"/>
    <n v="0.5"/>
    <n v="0"/>
    <n v="0"/>
    <n v="0.5"/>
    <x v="32"/>
  </r>
  <r>
    <x v="0"/>
    <s v="CIN"/>
    <s v="CHI"/>
    <n v="48"/>
    <n v="52"/>
    <s v="(5:41) 28-J.Mixon left tackle to CHI 45 for 3 yards (96-A.Hicks)."/>
    <s v="run"/>
    <n v="1"/>
    <n v="0"/>
    <n v="0"/>
    <n v="0"/>
    <s v="J.Mixon"/>
    <s v="NA"/>
    <n v="0"/>
    <n v="1"/>
    <n v="0"/>
    <n v="0.5"/>
    <n v="0"/>
    <n v="0"/>
    <n v="0.5"/>
    <x v="32"/>
  </r>
  <r>
    <x v="0"/>
    <s v="CHI"/>
    <s v="CIN"/>
    <n v="93"/>
    <n v="7"/>
    <s v="(3:22) (Shotgun) 32-D.Montgomery left tackle to CHI 10 for 3 yards (94-S.Hubbard)."/>
    <s v="run"/>
    <n v="1"/>
    <n v="0"/>
    <n v="0"/>
    <n v="0"/>
    <s v="D.Montgomery"/>
    <s v="NA"/>
    <n v="0"/>
    <n v="1"/>
    <n v="0"/>
    <n v="0.5"/>
    <n v="0"/>
    <n v="0"/>
    <n v="0.5"/>
    <x v="14"/>
  </r>
  <r>
    <x v="0"/>
    <s v="CHI"/>
    <s v="CIN"/>
    <n v="78"/>
    <n v="22"/>
    <s v="(1:51) (Shotgun) 32-D.Montgomery right guard to CHI 29 for 7 yards (50-J.Evans; 94-S.Hubbard)."/>
    <s v="run"/>
    <n v="1"/>
    <n v="0"/>
    <n v="0"/>
    <n v="0"/>
    <s v="D.Montgomery"/>
    <s v="NA"/>
    <n v="0"/>
    <n v="1"/>
    <n v="0"/>
    <n v="0.5"/>
    <n v="0"/>
    <n v="0"/>
    <n v="0.5"/>
    <x v="14"/>
  </r>
  <r>
    <x v="0"/>
    <s v="CHI"/>
    <s v="CIN"/>
    <n v="71"/>
    <n v="29"/>
    <s v="(1:27) (No Huddle, Shotgun) 32-D.Montgomery left tackle to CHI 37 for 8 yards (55-L.Wilson)."/>
    <s v="run"/>
    <n v="1"/>
    <n v="0"/>
    <n v="0"/>
    <n v="0"/>
    <s v="D.Montgomery"/>
    <s v="NA"/>
    <n v="0"/>
    <n v="1"/>
    <n v="0"/>
    <n v="0.5"/>
    <n v="0"/>
    <n v="0"/>
    <n v="0.5"/>
    <x v="14"/>
  </r>
  <r>
    <x v="0"/>
    <s v="CHI"/>
    <s v="CIN"/>
    <n v="63"/>
    <n v="37"/>
    <s v="(:52) 14-A.Dalton pass short left to 32-D.Montgomery pushed ob at CIN 27 for 36 yards (24-V.Bell). Penalty on CIN-94-S.Hubbard, Roughing the Passer, offsetting, enforced at CHI 37 - No Play. Penalty on CHI-84-M.Goodwin, Offensive Holding, offsetting."/>
    <s v="no_play"/>
    <n v="0"/>
    <n v="1"/>
    <s v="NA"/>
    <n v="0"/>
    <s v="D.Montgomery"/>
    <s v="NA"/>
    <n v="0"/>
    <n v="0"/>
    <n v="0"/>
    <n v="0"/>
    <n v="0"/>
    <n v="0"/>
    <n v="0"/>
    <x v="14"/>
  </r>
  <r>
    <x v="0"/>
    <s v="CHI"/>
    <s v="CIN"/>
    <n v="63"/>
    <n v="37"/>
    <s v="(:16) (Shotgun) 8-D.Williams left guard to CHI 43 for 6 yards (57-G.Pratt). PENALTY on CIN-65-L.Ogunjobi, Illegal Use of Hands, 5 yards, enforced at CHI 43."/>
    <s v="run"/>
    <n v="1"/>
    <n v="0"/>
    <n v="0"/>
    <n v="0"/>
    <s v="D.Williams"/>
    <s v="NA"/>
    <n v="0"/>
    <n v="1"/>
    <n v="0"/>
    <n v="0.5"/>
    <n v="0"/>
    <n v="0"/>
    <n v="0.5"/>
    <x v="134"/>
  </r>
  <r>
    <x v="0"/>
    <s v="CHI"/>
    <s v="CIN"/>
    <n v="52"/>
    <n v="48"/>
    <s v="(15:00) #14 A.Dalton in at QB 14-A.Dalton scrambles right end ran ob at CIN 41 for 11 yards (24-V.Bell). #21 injured"/>
    <s v="run"/>
    <n v="0"/>
    <n v="1"/>
    <n v="0"/>
    <n v="0"/>
    <s v="A.Dalton"/>
    <s v="NA"/>
    <n v="0"/>
    <n v="0"/>
    <n v="0"/>
    <n v="0"/>
    <n v="0"/>
    <n v="0"/>
    <n v="0"/>
    <x v="342"/>
  </r>
  <r>
    <x v="0"/>
    <s v="CHI"/>
    <s v="CIN"/>
    <n v="41"/>
    <n v="59"/>
    <s v="(14:38) 32-D.Montgomery left guard to CIN 36 for 5 yards (94-S.Hubbard). PENALTY on CHI-68-J.Daniels, Offensive Holding, 10 yards, enforced at CIN 41 - No Play."/>
    <s v="no_play"/>
    <n v="1"/>
    <n v="0"/>
    <n v="0"/>
    <n v="0"/>
    <s v="D.Montgomery"/>
    <s v="NA"/>
    <n v="0"/>
    <n v="1"/>
    <n v="0"/>
    <n v="0.5"/>
    <n v="0"/>
    <n v="0"/>
    <n v="0.5"/>
    <x v="14"/>
  </r>
  <r>
    <x v="0"/>
    <s v="CHI"/>
    <s v="CIN"/>
    <n v="51"/>
    <n v="49"/>
    <s v="(13:57) (Shotgun) 14-A.Dalton scrambles right end ran ob at CIN 37 for 14 yards (24-V.Bell). #14 injured QB CHI"/>
    <s v="run"/>
    <n v="0"/>
    <n v="1"/>
    <n v="0"/>
    <n v="0"/>
    <s v="A.Dalton"/>
    <s v="NA"/>
    <n v="0"/>
    <n v="0"/>
    <n v="0"/>
    <n v="0"/>
    <n v="0"/>
    <n v="0"/>
    <n v="0"/>
    <x v="342"/>
  </r>
  <r>
    <x v="0"/>
    <s v="CHI"/>
    <s v="CIN"/>
    <n v="37"/>
    <n v="63"/>
    <s v="(13:17) #1 J.Fields in at QB (Shotgun) 32-D.Montgomery right guard to CIN 32 for 5 yards (92-B.Hill)."/>
    <s v="run"/>
    <n v="1"/>
    <n v="0"/>
    <n v="0"/>
    <n v="0"/>
    <s v="D.Montgomery"/>
    <s v="NA"/>
    <n v="0"/>
    <n v="1"/>
    <n v="0"/>
    <n v="0.5"/>
    <n v="0"/>
    <n v="0"/>
    <n v="0.5"/>
    <x v="14"/>
  </r>
  <r>
    <x v="0"/>
    <s v="CHI"/>
    <s v="CIN"/>
    <n v="32"/>
    <n v="68"/>
    <s v="(12:54) (No Huddle, Shotgun) 32-D.Montgomery right guard to CIN 32 for no gain (24-V.Bell)."/>
    <s v="run"/>
    <n v="1"/>
    <n v="0"/>
    <n v="0"/>
    <n v="0"/>
    <s v="D.Montgomery"/>
    <s v="NA"/>
    <n v="0"/>
    <n v="1"/>
    <n v="0"/>
    <n v="0.5"/>
    <n v="0"/>
    <n v="0"/>
    <n v="0.5"/>
    <x v="14"/>
  </r>
  <r>
    <x v="0"/>
    <s v="CHI"/>
    <s v="CIN"/>
    <n v="32"/>
    <n v="68"/>
    <s v="(12:31) (No Huddle) 1-J.Fields left guard to CIN 32 for no gain (93-W.Ray). Official measurement"/>
    <s v="run"/>
    <n v="1"/>
    <n v="0"/>
    <n v="0"/>
    <n v="0"/>
    <s v="J.Fields"/>
    <s v="NA"/>
    <n v="0"/>
    <n v="1"/>
    <n v="0"/>
    <n v="0.5"/>
    <n v="0"/>
    <n v="0"/>
    <n v="0.5"/>
    <x v="313"/>
  </r>
  <r>
    <x v="0"/>
    <s v="CIN"/>
    <s v="CHI"/>
    <n v="68"/>
    <n v="32"/>
    <s v="(12:24) 28-J.Mixon right tackle to CIN 33 for 1 yard (98-B.Nichols)."/>
    <s v="run"/>
    <n v="1"/>
    <n v="0"/>
    <n v="0"/>
    <n v="0"/>
    <s v="J.Mixon"/>
    <s v="NA"/>
    <n v="0"/>
    <n v="1"/>
    <n v="0"/>
    <n v="0.5"/>
    <n v="0"/>
    <n v="0"/>
    <n v="0.5"/>
    <x v="32"/>
  </r>
  <r>
    <x v="0"/>
    <s v="CIN"/>
    <s v="CHI"/>
    <n v="51"/>
    <n v="49"/>
    <s v="(9:55) (Shotgun) 28-J.Mixon right tackle to CHI 43 for 8 yards (36-D.Houston-Carson)."/>
    <s v="run"/>
    <n v="1"/>
    <n v="0"/>
    <n v="0"/>
    <n v="0"/>
    <s v="J.Mixon"/>
    <s v="NA"/>
    <n v="0"/>
    <n v="1"/>
    <n v="0"/>
    <n v="0.5"/>
    <n v="0"/>
    <n v="0"/>
    <n v="0.5"/>
    <x v="32"/>
  </r>
  <r>
    <x v="0"/>
    <s v="CIN"/>
    <s v="CHI"/>
    <n v="43"/>
    <n v="57"/>
    <s v="(9:09) 28-J.Mixon right guard to CHI 44 for -1 yards (4-E.Jackson)."/>
    <s v="run"/>
    <n v="1"/>
    <n v="0"/>
    <n v="0"/>
    <n v="0"/>
    <s v="J.Mixon"/>
    <s v="NA"/>
    <n v="0"/>
    <n v="1"/>
    <n v="0"/>
    <n v="0.5"/>
    <n v="0"/>
    <n v="0"/>
    <n v="0.5"/>
    <x v="32"/>
  </r>
  <r>
    <x v="0"/>
    <s v="CHI"/>
    <s v="CIN"/>
    <n v="45"/>
    <n v="55"/>
    <s v="(7:44) 32-D.Montgomery left guard to CIN 46 for -1 yards (24-V.Bell)."/>
    <s v="run"/>
    <n v="1"/>
    <n v="0"/>
    <n v="0"/>
    <n v="0"/>
    <s v="D.Montgomery"/>
    <s v="NA"/>
    <n v="0"/>
    <n v="1"/>
    <n v="0"/>
    <n v="0.5"/>
    <n v="0"/>
    <n v="0"/>
    <n v="0.5"/>
    <x v="14"/>
  </r>
  <r>
    <x v="0"/>
    <s v="CIN"/>
    <s v="CHI"/>
    <n v="91"/>
    <n v="9"/>
    <s v="(4:55) 28-J.Mixon left end to CIN 6 for -3 yards (94-R.Quinn)."/>
    <s v="run"/>
    <n v="1"/>
    <n v="0"/>
    <n v="0"/>
    <n v="0"/>
    <s v="J.Mixon"/>
    <s v="NA"/>
    <n v="0"/>
    <n v="1"/>
    <n v="0"/>
    <n v="0.5"/>
    <n v="0"/>
    <n v="0"/>
    <n v="0.5"/>
    <x v="32"/>
  </r>
  <r>
    <x v="0"/>
    <s v="CIN"/>
    <s v="CHI"/>
    <n v="77"/>
    <n v="23"/>
    <s v="(2:41) (Shotgun) 28-J.Mixon right tackle to CIN 27 for 4 yards (52-K.Mack; 20-D.Shelley)."/>
    <s v="run"/>
    <n v="1"/>
    <n v="0"/>
    <n v="0"/>
    <n v="0"/>
    <s v="J.Mixon"/>
    <s v="NA"/>
    <n v="0"/>
    <n v="1"/>
    <n v="0"/>
    <n v="0.5"/>
    <n v="0"/>
    <n v="0"/>
    <n v="0.5"/>
    <x v="32"/>
  </r>
  <r>
    <x v="0"/>
    <s v="CHI"/>
    <s v="CIN"/>
    <n v="66"/>
    <n v="34"/>
    <s v="(1:50) #1 J.Fields in at QB (Shotgun) 8-D.Williams right tackle to CHI 34 for no gain (96-C.Sample; 55-L.Wilson)."/>
    <s v="run"/>
    <n v="1"/>
    <n v="0"/>
    <n v="0"/>
    <n v="0"/>
    <s v="D.Williams"/>
    <s v="NA"/>
    <n v="0"/>
    <n v="1"/>
    <n v="0"/>
    <n v="0.5"/>
    <n v="0"/>
    <n v="0"/>
    <n v="0.5"/>
    <x v="134"/>
  </r>
  <r>
    <x v="0"/>
    <s v="CHI"/>
    <s v="CIN"/>
    <n v="66"/>
    <n v="34"/>
    <s v="(1:30) (No Huddle, Shotgun) 1-J.Fields scrambles left end pushed ob at CHI 40 for 6 yards (59-A.Davis-Gaither)."/>
    <s v="run"/>
    <n v="0"/>
    <n v="1"/>
    <n v="0"/>
    <n v="0"/>
    <s v="J.Fields"/>
    <s v="NA"/>
    <n v="0"/>
    <n v="0"/>
    <n v="0"/>
    <n v="0"/>
    <n v="0"/>
    <n v="0"/>
    <n v="0"/>
    <x v="313"/>
  </r>
  <r>
    <x v="0"/>
    <s v="CIN"/>
    <s v="CHI"/>
    <n v="92"/>
    <n v="8"/>
    <s v="(:35) (Shotgun) 28-J.Mixon right guard to CIN 17 for 9 yards (22-K.Vildor)."/>
    <s v="run"/>
    <n v="1"/>
    <n v="0"/>
    <n v="0"/>
    <n v="0"/>
    <s v="J.Mixon"/>
    <s v="NA"/>
    <n v="0"/>
    <n v="1"/>
    <n v="0"/>
    <n v="0.5"/>
    <n v="0"/>
    <n v="0"/>
    <n v="0.5"/>
    <x v="32"/>
  </r>
  <r>
    <x v="0"/>
    <s v="CIN"/>
    <s v="CHI"/>
    <n v="78"/>
    <n v="22"/>
    <s v="(14:54) 28-J.Mixon left tackle to CIN 27 for 5 yards (90-A.Blackson)."/>
    <s v="run"/>
    <n v="1"/>
    <n v="0"/>
    <n v="0"/>
    <n v="0"/>
    <s v="J.Mixon"/>
    <s v="NA"/>
    <n v="0"/>
    <n v="1"/>
    <n v="0"/>
    <n v="0.5"/>
    <n v="0"/>
    <n v="0"/>
    <n v="0.5"/>
    <x v="32"/>
  </r>
  <r>
    <x v="0"/>
    <s v="CIN"/>
    <s v="CHI"/>
    <n v="73"/>
    <n v="27"/>
    <s v="(14:16) (No Huddle, Shotgun) 28-J.Mixon right guard to CIN 28 for 1 yard (90-A.Blackson)."/>
    <s v="run"/>
    <n v="1"/>
    <n v="0"/>
    <n v="0"/>
    <n v="0"/>
    <s v="J.Mixon"/>
    <s v="NA"/>
    <n v="0"/>
    <n v="1"/>
    <n v="0"/>
    <n v="0.5"/>
    <n v="0"/>
    <n v="0"/>
    <n v="0.5"/>
    <x v="32"/>
  </r>
  <r>
    <x v="0"/>
    <s v="CIN"/>
    <s v="CHI"/>
    <n v="56"/>
    <n v="44"/>
    <s v="(11:22) (Shotgun) 28-J.Mixon left guard to CIN 49 for 5 yards (58-R.Smith)."/>
    <s v="run"/>
    <n v="1"/>
    <n v="0"/>
    <n v="0"/>
    <n v="0"/>
    <s v="J.Mixon"/>
    <s v="NA"/>
    <n v="0"/>
    <n v="1"/>
    <n v="0"/>
    <n v="0.5"/>
    <n v="0"/>
    <n v="0"/>
    <n v="0.5"/>
    <x v="32"/>
  </r>
  <r>
    <x v="0"/>
    <s v="CIN"/>
    <s v="CHI"/>
    <n v="51"/>
    <n v="49"/>
    <s v="(10:43) 28-J.Mixon right end to CHI 41 for 10 yards (38-Ta.Gipson)."/>
    <s v="run"/>
    <n v="1"/>
    <n v="0"/>
    <n v="0"/>
    <n v="0"/>
    <s v="J.Mixon"/>
    <s v="NA"/>
    <n v="0"/>
    <n v="1"/>
    <n v="0"/>
    <n v="0.5"/>
    <n v="0"/>
    <n v="0"/>
    <n v="0.5"/>
    <x v="32"/>
  </r>
  <r>
    <x v="0"/>
    <s v="CHI"/>
    <s v="CIN"/>
    <n v="75"/>
    <n v="25"/>
    <s v="(8:22) #1 J.Fields in at QB (Shotgun) 32-D.Montgomery left tackle pushed ob at CHI 31 for 6 yards (24-V.Bell)."/>
    <s v="run"/>
    <n v="1"/>
    <n v="0"/>
    <n v="0"/>
    <n v="0"/>
    <s v="D.Montgomery"/>
    <s v="NA"/>
    <n v="0"/>
    <n v="1"/>
    <n v="0"/>
    <n v="0.5"/>
    <n v="0"/>
    <n v="0"/>
    <n v="0.5"/>
    <x v="14"/>
  </r>
  <r>
    <x v="0"/>
    <s v="CHI"/>
    <s v="CIN"/>
    <n v="69"/>
    <n v="31"/>
    <s v="(7:51) (Shotgun) 1-J.Fields left end to CHI 36 for 5 yards (94-S.Hubbard)."/>
    <s v="run"/>
    <n v="1"/>
    <n v="0"/>
    <n v="0"/>
    <n v="0"/>
    <s v="J.Fields"/>
    <s v="NA"/>
    <n v="0"/>
    <n v="1"/>
    <n v="0"/>
    <n v="0.5"/>
    <n v="0"/>
    <n v="0"/>
    <n v="0.5"/>
    <x v="313"/>
  </r>
  <r>
    <x v="0"/>
    <s v="CHI"/>
    <s v="CIN"/>
    <n v="64"/>
    <n v="36"/>
    <s v="(7:13) 32-D.Montgomery right tackle to CHI 47 for 11 yards (94-S.Hubbard)."/>
    <s v="run"/>
    <n v="1"/>
    <n v="0"/>
    <n v="0"/>
    <n v="0"/>
    <s v="D.Montgomery"/>
    <s v="NA"/>
    <n v="0"/>
    <n v="1"/>
    <n v="0"/>
    <n v="0.5"/>
    <n v="0"/>
    <n v="0"/>
    <n v="0.5"/>
    <x v="14"/>
  </r>
  <r>
    <x v="0"/>
    <s v="CHI"/>
    <s v="CIN"/>
    <n v="58"/>
    <n v="42"/>
    <s v="(6:31) (Shotgun) 1-J.Fields scrambles left end to CHI 49 for 7 yards (94-S.Hubbard)."/>
    <s v="run"/>
    <n v="0"/>
    <n v="1"/>
    <n v="0"/>
    <n v="0"/>
    <s v="J.Fields"/>
    <s v="NA"/>
    <n v="0"/>
    <n v="0"/>
    <n v="0"/>
    <n v="0"/>
    <n v="0"/>
    <n v="0"/>
    <n v="0"/>
    <x v="313"/>
  </r>
  <r>
    <x v="0"/>
    <s v="CHI"/>
    <s v="CIN"/>
    <n v="39"/>
    <n v="61"/>
    <s v="(4:48) (Shotgun) 32-D.Montgomery left guard to CIN 37 for 2 yards (92-B.Hill)."/>
    <s v="run"/>
    <n v="1"/>
    <n v="0"/>
    <n v="0"/>
    <n v="0"/>
    <s v="D.Montgomery"/>
    <s v="NA"/>
    <n v="0"/>
    <n v="1"/>
    <n v="0"/>
    <n v="0.5"/>
    <n v="0"/>
    <n v="0"/>
    <n v="0.5"/>
    <x v="14"/>
  </r>
  <r>
    <x v="0"/>
    <s v="CHI"/>
    <s v="CIN"/>
    <n v="37"/>
    <n v="63"/>
    <s v="(4:09) 32-D.Montgomery left tackle to CIN 37 for no gain (98-D.Reader; 92-B.Hill)."/>
    <s v="run"/>
    <n v="1"/>
    <n v="0"/>
    <n v="0"/>
    <n v="0"/>
    <s v="D.Montgomery"/>
    <s v="NA"/>
    <n v="0"/>
    <n v="1"/>
    <n v="0"/>
    <n v="0.5"/>
    <n v="0"/>
    <n v="0"/>
    <n v="0.5"/>
    <x v="14"/>
  </r>
  <r>
    <x v="0"/>
    <s v="CHI"/>
    <s v="CIN"/>
    <n v="8"/>
    <n v="92"/>
    <s v="(1:48) 32-D.Montgomery left guard to CIN 11 for -3 yards (20-E.Apple)."/>
    <s v="run"/>
    <n v="1"/>
    <n v="0"/>
    <n v="0"/>
    <n v="0"/>
    <s v="D.Montgomery"/>
    <s v="NA"/>
    <n v="0"/>
    <n v="1"/>
    <n v="0"/>
    <n v="1.1000000000000001"/>
    <n v="0"/>
    <n v="0"/>
    <n v="1.1000000000000001"/>
    <x v="14"/>
  </r>
  <r>
    <x v="0"/>
    <s v="CHI"/>
    <s v="CIN"/>
    <n v="11"/>
    <n v="89"/>
    <s v="(1:05) (Shotgun) 1-J.Fields scrambles right end pushed ob at CIN 5 for 6 yards (94-S.Hubbard)."/>
    <s v="run"/>
    <n v="0"/>
    <n v="1"/>
    <n v="0"/>
    <n v="0"/>
    <s v="J.Fields"/>
    <s v="NA"/>
    <n v="0"/>
    <n v="0"/>
    <n v="0"/>
    <n v="0"/>
    <n v="0"/>
    <n v="0"/>
    <n v="0"/>
    <x v="313"/>
  </r>
  <r>
    <x v="0"/>
    <s v="CIN"/>
    <s v="CHI"/>
    <n v="83"/>
    <n v="17"/>
    <s v="(14:48) 28-J.Mixon right tackle to CIN 20 for 3 yards (90-A.Blackson)."/>
    <s v="run"/>
    <n v="1"/>
    <n v="0"/>
    <n v="0"/>
    <n v="0"/>
    <s v="J.Mixon"/>
    <s v="NA"/>
    <n v="0"/>
    <n v="1"/>
    <n v="0"/>
    <n v="0.5"/>
    <n v="0"/>
    <n v="0"/>
    <n v="0.5"/>
    <x v="32"/>
  </r>
  <r>
    <x v="0"/>
    <s v="CIN"/>
    <s v="CHI"/>
    <n v="80"/>
    <n v="20"/>
    <s v="(14:04) 28-J.Mixon right guard to CIN 23 for 3 yards (58-R.Smith)."/>
    <s v="run"/>
    <n v="1"/>
    <n v="0"/>
    <n v="0"/>
    <n v="0"/>
    <s v="J.Mixon"/>
    <s v="NA"/>
    <n v="0"/>
    <n v="1"/>
    <n v="0"/>
    <n v="0.5"/>
    <n v="0"/>
    <n v="0"/>
    <n v="0.5"/>
    <x v="32"/>
  </r>
  <r>
    <x v="0"/>
    <s v="CIN"/>
    <s v="CHI"/>
    <n v="55"/>
    <n v="45"/>
    <s v="(12:39) (No Huddle) 28-J.Mixon left tackle to 50 for 5 yards (96-A.Hicks)."/>
    <s v="run"/>
    <n v="1"/>
    <n v="0"/>
    <n v="0"/>
    <n v="0"/>
    <s v="J.Mixon"/>
    <s v="NA"/>
    <n v="0"/>
    <n v="1"/>
    <n v="0"/>
    <n v="0.5"/>
    <n v="0"/>
    <n v="0"/>
    <n v="0.5"/>
    <x v="32"/>
  </r>
  <r>
    <x v="0"/>
    <s v="CIN"/>
    <s v="CHI"/>
    <n v="50"/>
    <n v="50"/>
    <s v="(11:52) (Shotgun) 28-J.Mixon right guard to CHI 48 for 2 yards (44-A.Ogletree)."/>
    <s v="run"/>
    <n v="1"/>
    <n v="0"/>
    <n v="0"/>
    <n v="0"/>
    <s v="J.Mixon"/>
    <s v="NA"/>
    <n v="0"/>
    <n v="1"/>
    <n v="0"/>
    <n v="0.5"/>
    <n v="0"/>
    <n v="0"/>
    <n v="0.5"/>
    <x v="32"/>
  </r>
  <r>
    <x v="0"/>
    <s v="CIN"/>
    <s v="CHI"/>
    <n v="75"/>
    <n v="25"/>
    <s v="(10:55) 28-J.Mixon left guard to CIN 29 for 4 yards (98-B.Nichols)."/>
    <s v="run"/>
    <n v="1"/>
    <n v="0"/>
    <n v="0"/>
    <n v="0"/>
    <s v="J.Mixon"/>
    <s v="NA"/>
    <n v="0"/>
    <n v="1"/>
    <n v="0"/>
    <n v="0.5"/>
    <n v="0"/>
    <n v="0"/>
    <n v="0.5"/>
    <x v="32"/>
  </r>
  <r>
    <x v="0"/>
    <s v="CHI"/>
    <s v="CIN"/>
    <n v="36"/>
    <n v="64"/>
    <s v="(10:14) (Shotgun) 32-D.Montgomery left tackle to CIN 35 for 1 yard (68-J.Tupou; 55-L.Wilson)."/>
    <s v="run"/>
    <n v="1"/>
    <n v="0"/>
    <n v="0"/>
    <n v="0"/>
    <s v="D.Montgomery"/>
    <s v="NA"/>
    <n v="0"/>
    <n v="1"/>
    <n v="0"/>
    <n v="0.5"/>
    <n v="0"/>
    <n v="0"/>
    <n v="0.5"/>
    <x v="14"/>
  </r>
  <r>
    <x v="0"/>
    <s v="CHI"/>
    <s v="CIN"/>
    <n v="35"/>
    <n v="65"/>
    <s v="(9:33) (Shotgun) 1-J.Fields pass short left to 85-C.Kmet to CIN 22 for 13 yards (24-V.Bell). PENALTY on CHI-85-C.Kmet, Offensive Pass Interference, 10 yards, enforced at CIN 35 - No Play."/>
    <s v="no_play"/>
    <n v="0"/>
    <n v="1"/>
    <n v="0"/>
    <n v="0"/>
    <s v="C.Kmet"/>
    <s v="NA"/>
    <n v="0"/>
    <n v="0"/>
    <n v="0"/>
    <n v="0"/>
    <n v="0"/>
    <n v="0"/>
    <n v="0"/>
    <x v="197"/>
  </r>
  <r>
    <x v="0"/>
    <s v="CHI"/>
    <s v="CIN"/>
    <n v="9"/>
    <n v="91"/>
    <s v="(8:06) (Shotgun) 1-J.Fields left end to CIN 8 for 1 yard (22-C.Awuzie)."/>
    <s v="run"/>
    <n v="1"/>
    <n v="0"/>
    <n v="0"/>
    <n v="0"/>
    <s v="J.Fields"/>
    <s v="NA"/>
    <n v="0"/>
    <n v="1"/>
    <n v="0"/>
    <n v="0.8"/>
    <n v="0"/>
    <n v="0"/>
    <n v="0.8"/>
    <x v="313"/>
  </r>
  <r>
    <x v="0"/>
    <s v="CHI"/>
    <s v="CIN"/>
    <n v="8"/>
    <n v="92"/>
    <s v="(7:27) 32-D.Montgomery left tackle to CIN 4 for 4 yards (96-C.Sample, 30-J.Bates)."/>
    <s v="run"/>
    <n v="1"/>
    <n v="0"/>
    <n v="0"/>
    <n v="0"/>
    <s v="D.Montgomery"/>
    <s v="NA"/>
    <n v="0"/>
    <n v="1"/>
    <n v="0"/>
    <n v="1.1000000000000001"/>
    <n v="0"/>
    <n v="0"/>
    <n v="1.1000000000000001"/>
    <x v="14"/>
  </r>
  <r>
    <x v="0"/>
    <s v="CIN"/>
    <s v="CHI"/>
    <n v="60"/>
    <n v="40"/>
    <s v="(5:29) (Shotgun) 28-J.Mixon left guard to CIN 43 for 3 yards (20-D.Shelley)."/>
    <s v="run"/>
    <n v="1"/>
    <n v="0"/>
    <n v="0"/>
    <n v="0"/>
    <s v="J.Mixon"/>
    <s v="NA"/>
    <n v="0"/>
    <n v="1"/>
    <n v="0"/>
    <n v="0.5"/>
    <n v="0"/>
    <n v="0"/>
    <n v="0.5"/>
    <x v="32"/>
  </r>
  <r>
    <x v="0"/>
    <s v="CHI"/>
    <s v="CIN"/>
    <n v="80"/>
    <n v="20"/>
    <s v="(4:36) (Shotgun) 32-D.Montgomery left guard to CHI 24 for 4 yards (55-L.Wilson)."/>
    <s v="run"/>
    <n v="1"/>
    <n v="0"/>
    <n v="0"/>
    <n v="0"/>
    <s v="D.Montgomery"/>
    <s v="NA"/>
    <n v="0"/>
    <n v="1"/>
    <n v="0"/>
    <n v="0.5"/>
    <n v="0"/>
    <n v="0"/>
    <n v="0.5"/>
    <x v="14"/>
  </r>
  <r>
    <x v="0"/>
    <s v="CHI"/>
    <s v="CIN"/>
    <n v="76"/>
    <n v="24"/>
    <s v="(3:54) (Shotgun) 32-D.Montgomery left end to CHI 23 for -1 yards (21-M.Hilton, 55-L.Wilson)."/>
    <s v="run"/>
    <n v="1"/>
    <n v="0"/>
    <n v="0"/>
    <n v="0"/>
    <s v="D.Montgomery"/>
    <s v="NA"/>
    <n v="0"/>
    <n v="1"/>
    <n v="0"/>
    <n v="0.5"/>
    <n v="0"/>
    <n v="0"/>
    <n v="0.5"/>
    <x v="14"/>
  </r>
  <r>
    <x v="0"/>
    <s v="CHI"/>
    <s v="CIN"/>
    <n v="75"/>
    <n v="25"/>
    <s v="(3:39) (Shotgun) 32-D.Montgomery left guard to CHI 26 for 1 yard (91-T.Hendrickson; 65-L.Ogunjobi)."/>
    <s v="run"/>
    <n v="1"/>
    <n v="0"/>
    <n v="0"/>
    <n v="0"/>
    <s v="D.Montgomery"/>
    <s v="NA"/>
    <n v="0"/>
    <n v="1"/>
    <n v="0"/>
    <n v="0.5"/>
    <n v="0"/>
    <n v="0"/>
    <n v="0.5"/>
    <x v="14"/>
  </r>
  <r>
    <x v="0"/>
    <s v="CHI"/>
    <s v="CIN"/>
    <n v="74"/>
    <n v="26"/>
    <s v="(2:55) (Shotgun) 1-J.Fields scrambles left end to CHI 36 for 10 yards (96-C.Sample)."/>
    <s v="run"/>
    <n v="0"/>
    <n v="1"/>
    <n v="0"/>
    <n v="0"/>
    <s v="J.Fields"/>
    <s v="NA"/>
    <n v="0"/>
    <n v="0"/>
    <n v="0"/>
    <n v="0"/>
    <n v="0"/>
    <n v="0"/>
    <n v="0"/>
    <x v="313"/>
  </r>
  <r>
    <x v="0"/>
    <s v="CHI"/>
    <s v="CIN"/>
    <n v="64"/>
    <n v="36"/>
    <s v="(2:05) 32-D.Montgomery right guard to CHI 42 for 6 yards (55-L.Wilson)."/>
    <s v="run"/>
    <n v="1"/>
    <n v="0"/>
    <n v="0"/>
    <n v="0"/>
    <s v="D.Montgomery"/>
    <s v="NA"/>
    <n v="0"/>
    <n v="1"/>
    <n v="0"/>
    <n v="0.5"/>
    <n v="0"/>
    <n v="0"/>
    <n v="0.5"/>
    <x v="14"/>
  </r>
  <r>
    <x v="0"/>
    <s v="CHI"/>
    <s v="CIN"/>
    <n v="58"/>
    <n v="42"/>
    <s v="(2:00) 32-D.Montgomery right guard to CHI 46 for 4 yards (65-L.Ogunjobi; 55-L.Wilson)."/>
    <s v="run"/>
    <n v="1"/>
    <n v="0"/>
    <n v="0"/>
    <n v="0"/>
    <s v="D.Montgomery"/>
    <s v="NA"/>
    <n v="0"/>
    <n v="1"/>
    <n v="0"/>
    <n v="0.5"/>
    <n v="0"/>
    <n v="0"/>
    <n v="0.5"/>
    <x v="14"/>
  </r>
  <r>
    <x v="0"/>
    <s v="CHI"/>
    <s v="CIN"/>
    <n v="54"/>
    <n v="46"/>
    <s v="(1:54) 1-J.Fields kneels to CHI 45 for -1 yards."/>
    <s v="qb_kneel"/>
    <n v="0"/>
    <n v="0"/>
    <n v="0"/>
    <n v="0"/>
    <s v="J.Fields"/>
    <s v="NA"/>
    <n v="0"/>
    <n v="0"/>
    <n v="0"/>
    <n v="0"/>
    <n v="0"/>
    <n v="0"/>
    <n v="0"/>
    <x v="313"/>
  </r>
  <r>
    <x v="0"/>
    <s v="CHI"/>
    <s v="CIN"/>
    <n v="55"/>
    <n v="45"/>
    <s v="(1:13) 1-J.Fields kneels to CHI 43 for -2 yards."/>
    <s v="qb_kneel"/>
    <n v="0"/>
    <n v="0"/>
    <n v="0"/>
    <n v="0"/>
    <s v="J.Fields"/>
    <s v="NA"/>
    <n v="0"/>
    <n v="0"/>
    <n v="0"/>
    <n v="0"/>
    <n v="0"/>
    <n v="0"/>
    <n v="0"/>
    <x v="313"/>
  </r>
  <r>
    <x v="0"/>
    <s v="CHI"/>
    <s v="CIN"/>
    <n v="57"/>
    <n v="43"/>
    <s v="(:29) 1-J.Fields kneels to CHI 42 for -1 yards."/>
    <s v="qb_kneel"/>
    <n v="0"/>
    <n v="0"/>
    <n v="0"/>
    <n v="0"/>
    <s v="J.Fields"/>
    <s v="NA"/>
    <n v="0"/>
    <n v="0"/>
    <n v="0"/>
    <n v="0"/>
    <n v="0"/>
    <n v="0"/>
    <n v="0"/>
    <x v="313"/>
  </r>
  <r>
    <x v="0"/>
    <s v="DAL"/>
    <s v="LAC"/>
    <n v="78"/>
    <n v="22"/>
    <s v="(14:54) 21-E.Elliott up the middle to DAL 23 for 1 yard (95-C.Covington)."/>
    <s v="run"/>
    <n v="1"/>
    <n v="0"/>
    <n v="0"/>
    <n v="0"/>
    <s v="E.Elliott"/>
    <s v="NA"/>
    <n v="0"/>
    <n v="1"/>
    <n v="0"/>
    <n v="0.5"/>
    <n v="0"/>
    <n v="0"/>
    <n v="0.5"/>
    <x v="101"/>
  </r>
  <r>
    <x v="0"/>
    <s v="DAL"/>
    <s v="LAC"/>
    <n v="71"/>
    <n v="29"/>
    <s v="(13:45) (Shotgun) 21-E.Elliott left guard to DAL 39 for 10 yards (24-N.Adderley)."/>
    <s v="run"/>
    <n v="1"/>
    <n v="0"/>
    <n v="0"/>
    <n v="0"/>
    <s v="E.Elliott"/>
    <s v="NA"/>
    <n v="0"/>
    <n v="1"/>
    <n v="0"/>
    <n v="0.5"/>
    <n v="0"/>
    <n v="0"/>
    <n v="0.5"/>
    <x v="101"/>
  </r>
  <r>
    <x v="0"/>
    <s v="DAL"/>
    <s v="LAC"/>
    <n v="54"/>
    <n v="46"/>
    <s v="(12:48) 21-E.Elliott up the middle to DAL 47 for 1 yard (44-K.White, 42-U.Nwosu). LAC-9-K.Murray was injured during the play. His return is Questionable."/>
    <s v="run"/>
    <n v="1"/>
    <n v="0"/>
    <n v="0"/>
    <n v="0"/>
    <s v="E.Elliott"/>
    <s v="NA"/>
    <n v="0"/>
    <n v="1"/>
    <n v="0"/>
    <n v="0.5"/>
    <n v="0"/>
    <n v="0"/>
    <n v="0.5"/>
    <x v="101"/>
  </r>
  <r>
    <x v="0"/>
    <s v="DAL"/>
    <s v="LAC"/>
    <n v="53"/>
    <n v="47"/>
    <s v="(12:30) (Shotgun) 21-E.Elliott left end to DAL 48 for 1 yard (44-K.White, 42-U.Nwosu)."/>
    <s v="run"/>
    <n v="1"/>
    <n v="0"/>
    <n v="0"/>
    <n v="0"/>
    <s v="E.Elliott"/>
    <s v="NA"/>
    <n v="0"/>
    <n v="1"/>
    <n v="0"/>
    <n v="0.5"/>
    <n v="0"/>
    <n v="0"/>
    <n v="0.5"/>
    <x v="101"/>
  </r>
  <r>
    <x v="0"/>
    <s v="DAL"/>
    <s v="LAC"/>
    <n v="52"/>
    <n v="48"/>
    <s v="(12:03) (No Huddle, Shotgun) 4-D.Prescott pass incomplete short left to 19-A.Cooper [97-J.Bosa]. PENALTY on LAC-44-K.White, Defensive Pass Interference, 4 yards, enforced at DAL 48 - No Play."/>
    <s v="no_play"/>
    <n v="0"/>
    <n v="1"/>
    <n v="0"/>
    <n v="0"/>
    <s v="A.Cooper"/>
    <s v="NA"/>
    <n v="0"/>
    <n v="0"/>
    <n v="0"/>
    <n v="0"/>
    <n v="0"/>
    <n v="0"/>
    <n v="0"/>
    <x v="2"/>
  </r>
  <r>
    <x v="0"/>
    <s v="DAL"/>
    <s v="LAC"/>
    <n v="48"/>
    <n v="52"/>
    <s v="(12:00) (Shotgun) 20-T.Pollard right guard to LAC 45 for 3 yards (99-J.Tillery)."/>
    <s v="run"/>
    <n v="1"/>
    <n v="0"/>
    <n v="0"/>
    <n v="0"/>
    <s v="T.Pollard"/>
    <s v="NA"/>
    <n v="0"/>
    <n v="1"/>
    <n v="0"/>
    <n v="0.5"/>
    <n v="0"/>
    <n v="0"/>
    <n v="0.5"/>
    <x v="17"/>
  </r>
  <r>
    <x v="0"/>
    <s v="DAL"/>
    <s v="LAC"/>
    <n v="39"/>
    <n v="61"/>
    <s v="(10:51) 20-T.Pollard up the middle to LAC 34 for 5 yards (98-L.Joseph)."/>
    <s v="run"/>
    <n v="1"/>
    <n v="0"/>
    <n v="0"/>
    <n v="0"/>
    <s v="T.Pollard"/>
    <s v="NA"/>
    <n v="0"/>
    <n v="1"/>
    <n v="0"/>
    <n v="0.5"/>
    <n v="0"/>
    <n v="0"/>
    <n v="0.5"/>
    <x v="17"/>
  </r>
  <r>
    <x v="0"/>
    <s v="DAL"/>
    <s v="LAC"/>
    <n v="34"/>
    <n v="66"/>
    <s v="(10:18) 21-E.Elliott left end to LAC 36 for -2 yards (49-D.Tranquill)."/>
    <s v="run"/>
    <n v="1"/>
    <n v="0"/>
    <n v="0"/>
    <n v="0"/>
    <s v="E.Elliott"/>
    <s v="NA"/>
    <n v="0"/>
    <n v="1"/>
    <n v="0"/>
    <n v="0.5"/>
    <n v="0"/>
    <n v="0"/>
    <n v="0.5"/>
    <x v="101"/>
  </r>
  <r>
    <x v="0"/>
    <s v="DAL"/>
    <s v="LAC"/>
    <n v="16"/>
    <n v="84"/>
    <s v="(9:22) 21-E.Elliott right guard to LAC 11 for 5 yards (49-D.Tranquill)."/>
    <s v="run"/>
    <n v="1"/>
    <n v="0"/>
    <n v="0"/>
    <n v="0"/>
    <s v="E.Elliott"/>
    <s v="NA"/>
    <n v="0"/>
    <n v="1"/>
    <n v="0"/>
    <n v="0.5"/>
    <n v="0"/>
    <n v="0"/>
    <n v="0.5"/>
    <x v="101"/>
  </r>
  <r>
    <x v="0"/>
    <s v="DAL"/>
    <s v="LAC"/>
    <n v="4"/>
    <n v="96"/>
    <s v="(8:14) 20-T.Pollard right end for 4 yards, TOUCHDOWN."/>
    <s v="run"/>
    <n v="1"/>
    <n v="0"/>
    <n v="0"/>
    <n v="0"/>
    <s v="T.Pollard"/>
    <s v="NA"/>
    <n v="0"/>
    <n v="1"/>
    <n v="0"/>
    <n v="1.8"/>
    <n v="0"/>
    <n v="0"/>
    <n v="1.8"/>
    <x v="17"/>
  </r>
  <r>
    <x v="0"/>
    <s v="LAC"/>
    <s v="DAL"/>
    <n v="75"/>
    <n v="25"/>
    <s v="(8:09) 30-A.Ekeler left guard to LAC 45 for 20 yards (9-J.Smith)."/>
    <s v="run"/>
    <n v="1"/>
    <n v="0"/>
    <n v="0"/>
    <n v="0"/>
    <s v="A.Ekeler"/>
    <s v="NA"/>
    <n v="0"/>
    <n v="1"/>
    <n v="0"/>
    <n v="0.5"/>
    <n v="0"/>
    <n v="0"/>
    <n v="0.5"/>
    <x v="100"/>
  </r>
  <r>
    <x v="0"/>
    <s v="DAL"/>
    <s v="LAC"/>
    <n v="63"/>
    <n v="37"/>
    <s v="(6:39) 21-E.Elliott left guard to DAL 45 for 8 yards (24-N.Adderley)."/>
    <s v="run"/>
    <n v="1"/>
    <n v="0"/>
    <n v="0"/>
    <n v="0"/>
    <s v="E.Elliott"/>
    <s v="NA"/>
    <n v="0"/>
    <n v="1"/>
    <n v="0"/>
    <n v="0.5"/>
    <n v="0"/>
    <n v="0"/>
    <n v="0.5"/>
    <x v="101"/>
  </r>
  <r>
    <x v="0"/>
    <s v="LAC"/>
    <s v="DAL"/>
    <n v="27"/>
    <n v="73"/>
    <s v="(5:05) 35-L.Rountree right tackle to DAL 28 for -1 yards (28-M.Hooker)."/>
    <s v="run"/>
    <n v="1"/>
    <n v="0"/>
    <n v="0"/>
    <n v="0"/>
    <s v="L.Rountree"/>
    <s v="NA"/>
    <n v="0"/>
    <n v="1"/>
    <n v="0"/>
    <n v="0.5"/>
    <n v="0"/>
    <n v="0"/>
    <n v="0.5"/>
    <x v="283"/>
  </r>
  <r>
    <x v="0"/>
    <s v="DAL"/>
    <s v="LAC"/>
    <n v="75"/>
    <n v="25"/>
    <s v="(3:32) 20-T.Pollard right tackle ran ob at DAL 41 for 16 yards (9-K.Murray)."/>
    <s v="run"/>
    <n v="1"/>
    <n v="0"/>
    <n v="0"/>
    <n v="0"/>
    <s v="T.Pollard"/>
    <s v="NA"/>
    <n v="0"/>
    <n v="1"/>
    <n v="0"/>
    <n v="0.5"/>
    <n v="0"/>
    <n v="0"/>
    <n v="0.5"/>
    <x v="17"/>
  </r>
  <r>
    <x v="0"/>
    <s v="DAL"/>
    <s v="LAC"/>
    <n v="59"/>
    <n v="41"/>
    <s v="(3:09) 20-T.Pollard right tackle to DAL 47 for 6 yards (44-K.White)."/>
    <s v="run"/>
    <n v="1"/>
    <n v="0"/>
    <n v="0"/>
    <n v="0"/>
    <s v="T.Pollard"/>
    <s v="NA"/>
    <n v="0"/>
    <n v="1"/>
    <n v="0"/>
    <n v="0.5"/>
    <n v="0"/>
    <n v="0"/>
    <n v="0.5"/>
    <x v="17"/>
  </r>
  <r>
    <x v="0"/>
    <s v="DAL"/>
    <s v="LAC"/>
    <n v="41"/>
    <n v="59"/>
    <s v="(2:14) (Shotgun) 88-C.Lamb right tackle to LAC 28 for 13 yards (24-N.Adderley)."/>
    <s v="run"/>
    <n v="1"/>
    <n v="0"/>
    <n v="0"/>
    <n v="0"/>
    <s v="C.Lamb"/>
    <s v="NA"/>
    <n v="0"/>
    <n v="1"/>
    <n v="0"/>
    <n v="0.5"/>
    <n v="0"/>
    <n v="0"/>
    <n v="0.5"/>
    <x v="73"/>
  </r>
  <r>
    <x v="0"/>
    <s v="DAL"/>
    <s v="LAC"/>
    <n v="5"/>
    <n v="95"/>
    <s v="(:21) 21-E.Elliott right tackle for 5 yards, TOUCHDOWN."/>
    <s v="run"/>
    <n v="1"/>
    <n v="0"/>
    <n v="0"/>
    <n v="0"/>
    <s v="E.Elliott"/>
    <s v="NA"/>
    <n v="0"/>
    <n v="1"/>
    <n v="0"/>
    <n v="1.4"/>
    <n v="0"/>
    <n v="0"/>
    <n v="1.4"/>
    <x v="101"/>
  </r>
  <r>
    <x v="0"/>
    <s v="LAC"/>
    <s v="DAL"/>
    <n v="75"/>
    <n v="25"/>
    <s v="(:17) (Shotgun) 30-A.Ekeler left end to LAC 41 for 16 yards (30-A.Brown)."/>
    <s v="run"/>
    <n v="1"/>
    <n v="0"/>
    <n v="0"/>
    <n v="0"/>
    <s v="A.Ekeler"/>
    <s v="NA"/>
    <n v="0"/>
    <n v="1"/>
    <n v="0"/>
    <n v="0.5"/>
    <n v="0"/>
    <n v="0"/>
    <n v="0.5"/>
    <x v="100"/>
  </r>
  <r>
    <x v="0"/>
    <s v="LAC"/>
    <s v="DAL"/>
    <n v="60"/>
    <n v="40"/>
    <s v="(13:56) 10-J.Herbert pass deep left intended for 87-J.Cook INTERCEPTED by 27-J.Kearse at DAL 44. 27-J.Kearse to DAL 44 for no gain. PENALTY on DAL-27-J.Kearse, Defensive Pass Interference, 13 yards, enforced at LAC 40 - No Play."/>
    <s v="no_play"/>
    <n v="0"/>
    <n v="1"/>
    <n v="0"/>
    <n v="0"/>
    <s v="J.Cook"/>
    <s v="NA"/>
    <n v="0"/>
    <n v="0"/>
    <n v="0"/>
    <n v="0"/>
    <n v="0"/>
    <n v="0"/>
    <n v="0"/>
    <x v="233"/>
  </r>
  <r>
    <x v="0"/>
    <s v="LAC"/>
    <s v="DAL"/>
    <n v="47"/>
    <n v="53"/>
    <s v="(13:50) 30-A.Ekeler left tackle to DAL 46 for 1 yard (27-J.Kearse; 97-O.Odighizuwa)."/>
    <s v="run"/>
    <n v="1"/>
    <n v="0"/>
    <n v="0"/>
    <n v="0"/>
    <s v="A.Ekeler"/>
    <s v="NA"/>
    <n v="0"/>
    <n v="1"/>
    <n v="0"/>
    <n v="0.5"/>
    <n v="0"/>
    <n v="0"/>
    <n v="0.5"/>
    <x v="100"/>
  </r>
  <r>
    <x v="0"/>
    <s v="LAC"/>
    <s v="DAL"/>
    <n v="36"/>
    <n v="64"/>
    <s v="(11:59) 22-J.Jackson left guard to DAL 29 for 7 yards (27-J.Kearse). PENALTY on LAC-74-S.Norton, Offensive Holding, 10 yards, enforced at DAL 36 - No Play."/>
    <s v="no_play"/>
    <n v="1"/>
    <n v="0"/>
    <n v="0"/>
    <n v="0"/>
    <s v="J.Jackson"/>
    <s v="NA"/>
    <n v="0"/>
    <n v="1"/>
    <n v="0"/>
    <n v="0.5"/>
    <n v="0"/>
    <n v="0"/>
    <n v="0.5"/>
    <x v="39"/>
  </r>
  <r>
    <x v="0"/>
    <s v="LAC"/>
    <s v="DAL"/>
    <n v="37"/>
    <n v="63"/>
    <s v="(11:08) (Shotgun) 30-A.Ekeler left guard to DAL 34 for 3 yards (97-O.Odighizuwa)."/>
    <s v="run"/>
    <n v="1"/>
    <n v="0"/>
    <n v="0"/>
    <n v="0"/>
    <s v="A.Ekeler"/>
    <s v="NA"/>
    <n v="0"/>
    <n v="1"/>
    <n v="0"/>
    <n v="0.5"/>
    <n v="0"/>
    <n v="0"/>
    <n v="0.5"/>
    <x v="100"/>
  </r>
  <r>
    <x v="0"/>
    <s v="DAL"/>
    <s v="LAC"/>
    <n v="72"/>
    <n v="28"/>
    <s v="(9:09) (No Huddle) 20-T.Pollard right end to DAL 34 for 6 yards (43-M.Davis)."/>
    <s v="run"/>
    <n v="1"/>
    <n v="0"/>
    <n v="0"/>
    <n v="0"/>
    <s v="T.Pollard"/>
    <s v="NA"/>
    <n v="0"/>
    <n v="1"/>
    <n v="0"/>
    <n v="0.5"/>
    <n v="0"/>
    <n v="0"/>
    <n v="0.5"/>
    <x v="17"/>
  </r>
  <r>
    <x v="0"/>
    <s v="DAL"/>
    <s v="LAC"/>
    <n v="66"/>
    <n v="34"/>
    <s v="(8:31) (Shotgun) 20-T.Pollard up the middle to DAL 38 for 4 yards (99-J.Tillery; 98-L.Joseph)."/>
    <s v="run"/>
    <n v="1"/>
    <n v="0"/>
    <n v="0"/>
    <n v="0"/>
    <s v="T.Pollard"/>
    <s v="NA"/>
    <n v="0"/>
    <n v="1"/>
    <n v="0"/>
    <n v="0.5"/>
    <n v="0"/>
    <n v="0"/>
    <n v="0.5"/>
    <x v="17"/>
  </r>
  <r>
    <x v="0"/>
    <s v="DAL"/>
    <s v="LAC"/>
    <n v="46"/>
    <n v="54"/>
    <s v="(7:18) 21-E.Elliott left guard to LAC 41 for 5 yards (32-A.Gilman)."/>
    <s v="run"/>
    <n v="1"/>
    <n v="0"/>
    <n v="0"/>
    <n v="0"/>
    <s v="E.Elliott"/>
    <s v="NA"/>
    <n v="0"/>
    <n v="1"/>
    <n v="0"/>
    <n v="0.5"/>
    <n v="0"/>
    <n v="0"/>
    <n v="0.5"/>
    <x v="101"/>
  </r>
  <r>
    <x v="0"/>
    <s v="DAL"/>
    <s v="LAC"/>
    <n v="51"/>
    <n v="49"/>
    <s v="(6:36) (Shotgun) 1-C.Wilson right end ran ob at LAC 46 for 5 yards (33-D.James)."/>
    <s v="run"/>
    <n v="1"/>
    <n v="0"/>
    <n v="0"/>
    <n v="0"/>
    <s v="C.Wilson"/>
    <s v="NA"/>
    <n v="0"/>
    <n v="1"/>
    <n v="0"/>
    <n v="0.5"/>
    <n v="0"/>
    <n v="0"/>
    <n v="0.5"/>
    <x v="6"/>
  </r>
  <r>
    <x v="0"/>
    <s v="LAC"/>
    <s v="DAL"/>
    <n v="59"/>
    <n v="41"/>
    <s v="(4:53) (Shotgun) 30-A.Ekeler left guard to LAC 42 for 1 yard (55-L.Vander Esch; 93-T.Basham)."/>
    <s v="run"/>
    <n v="1"/>
    <n v="0"/>
    <n v="0"/>
    <n v="0"/>
    <s v="A.Ekeler"/>
    <s v="NA"/>
    <n v="0"/>
    <n v="1"/>
    <n v="0"/>
    <n v="0.5"/>
    <n v="0"/>
    <n v="0"/>
    <n v="0.5"/>
    <x v="100"/>
  </r>
  <r>
    <x v="0"/>
    <s v="LAC"/>
    <s v="DAL"/>
    <n v="36"/>
    <n v="64"/>
    <s v="(3:04) 35-L.Rountree right guard to DAL 33 for 3 yards (28-M.Hooker). PENALTY on LAC-63-C.Linsley, Offensive Holding, 10 yards, enforced at DAL 36 - No Play."/>
    <s v="no_play"/>
    <n v="1"/>
    <n v="0"/>
    <n v="0"/>
    <n v="0"/>
    <s v="L.Rountree"/>
    <s v="NA"/>
    <n v="0"/>
    <n v="1"/>
    <n v="0"/>
    <n v="0.5"/>
    <n v="0"/>
    <n v="0"/>
    <n v="0.5"/>
    <x v="283"/>
  </r>
  <r>
    <x v="0"/>
    <s v="LAC"/>
    <s v="DAL"/>
    <n v="39"/>
    <n v="61"/>
    <s v="(1:53) (Shotgun) 10-J.Herbert pass short right to 13-K.Allen pushed ob at DAL 25 for 14 yards (18-D.Kazee). PENALTY on LAC-15-J.Guyton, Offensive Pass Interference, 10 yards, enforced at DAL 39 - No Play."/>
    <s v="no_play"/>
    <n v="0"/>
    <n v="1"/>
    <n v="0"/>
    <n v="0"/>
    <s v="K.Allen"/>
    <s v="NA"/>
    <n v="0"/>
    <n v="0"/>
    <n v="0"/>
    <n v="0"/>
    <n v="0"/>
    <n v="0"/>
    <n v="0"/>
    <x v="38"/>
  </r>
  <r>
    <x v="0"/>
    <s v="LAC"/>
    <s v="DAL"/>
    <n v="33"/>
    <n v="67"/>
    <s v="(:34) (Shotgun) 10-J.Herbert scrambles left end ran ob at DAL 28 for 5 yards (27-J.Kearse)."/>
    <s v="run"/>
    <n v="0"/>
    <n v="1"/>
    <n v="0"/>
    <n v="0"/>
    <s v="J.Herbert"/>
    <s v="NA"/>
    <n v="0"/>
    <n v="0"/>
    <n v="0"/>
    <n v="0"/>
    <n v="0"/>
    <n v="0"/>
    <n v="0"/>
    <x v="323"/>
  </r>
  <r>
    <x v="0"/>
    <s v="LAC"/>
    <s v="DAL"/>
    <n v="75"/>
    <n v="25"/>
    <s v="(15:00) (Shotgun) 30-A.Ekeler left end to LAC 26 for 1 yard (91-C.Watkins)."/>
    <s v="run"/>
    <n v="1"/>
    <n v="0"/>
    <n v="0"/>
    <n v="0"/>
    <s v="A.Ekeler"/>
    <s v="NA"/>
    <n v="0"/>
    <n v="1"/>
    <n v="0"/>
    <n v="0.5"/>
    <n v="0"/>
    <n v="0"/>
    <n v="0.5"/>
    <x v="100"/>
  </r>
  <r>
    <x v="0"/>
    <s v="LAC"/>
    <s v="DAL"/>
    <n v="66"/>
    <n v="34"/>
    <s v="(14:02) 30-A.Ekeler left guard to LAC 34 for no gain (9-J.Smith, 91-C.Watkins)."/>
    <s v="run"/>
    <n v="1"/>
    <n v="0"/>
    <n v="0"/>
    <n v="0"/>
    <s v="A.Ekeler"/>
    <s v="NA"/>
    <n v="0"/>
    <n v="1"/>
    <n v="0"/>
    <n v="0.5"/>
    <n v="0"/>
    <n v="0"/>
    <n v="0.5"/>
    <x v="100"/>
  </r>
  <r>
    <x v="0"/>
    <s v="LAC"/>
    <s v="DAL"/>
    <n v="66"/>
    <n v="34"/>
    <s v="(13:41) 10-J.Herbert up the middle to LAC 37 for 3 yards (42-K.Neal)."/>
    <s v="run"/>
    <n v="1"/>
    <n v="0"/>
    <n v="0"/>
    <n v="0"/>
    <s v="J.Herbert"/>
    <s v="NA"/>
    <n v="0"/>
    <n v="1"/>
    <n v="0"/>
    <n v="0.5"/>
    <n v="0"/>
    <n v="0"/>
    <n v="0.5"/>
    <x v="323"/>
  </r>
  <r>
    <x v="0"/>
    <s v="LAC"/>
    <s v="DAL"/>
    <n v="63"/>
    <n v="37"/>
    <s v="(13:09) (Shotgun) 10-J.Herbert pass deep left to 81-M.Williams to DAL 32 for 31 yards (28-M.Hooker). PENALTY on LAC-76-O.Aboushi, Ineligible Downfield Pass, 5 yards, enforced at LAC 37 - No Play."/>
    <s v="no_play"/>
    <n v="0"/>
    <n v="1"/>
    <n v="0"/>
    <n v="0"/>
    <s v="M.Williams"/>
    <s v="NA"/>
    <n v="0"/>
    <n v="0"/>
    <n v="0"/>
    <n v="0"/>
    <n v="0"/>
    <n v="0"/>
    <n v="0"/>
    <x v="29"/>
  </r>
  <r>
    <x v="0"/>
    <s v="LAC"/>
    <s v="DAL"/>
    <n v="18"/>
    <n v="82"/>
    <s v="(11:25) 22-J.Jackson right end to DAL 13 for 5 yards (55-L.Vander Esch; 9-J.Smith)."/>
    <s v="run"/>
    <n v="1"/>
    <n v="0"/>
    <n v="0"/>
    <n v="0"/>
    <s v="J.Jackson"/>
    <s v="NA"/>
    <n v="0"/>
    <n v="1"/>
    <n v="0"/>
    <n v="0.5"/>
    <n v="0"/>
    <n v="0"/>
    <n v="0.5"/>
    <x v="39"/>
  </r>
  <r>
    <x v="0"/>
    <s v="LAC"/>
    <s v="DAL"/>
    <n v="15"/>
    <n v="85"/>
    <s v="(10:07) (Shotgun) 10-J.Herbert up the middle to DAL 14 for 1 yard (11-M.Parsons)."/>
    <s v="run"/>
    <n v="1"/>
    <n v="0"/>
    <n v="0"/>
    <n v="0"/>
    <s v="J.Herbert"/>
    <s v="NA"/>
    <n v="0"/>
    <n v="1"/>
    <n v="0"/>
    <n v="0.5"/>
    <n v="0"/>
    <n v="0"/>
    <n v="0.5"/>
    <x v="323"/>
  </r>
  <r>
    <x v="0"/>
    <s v="DAL"/>
    <s v="LAC"/>
    <n v="75"/>
    <n v="25"/>
    <s v="(9:22) 21-E.Elliott left guard to DAL 31 for 6 yards (99-J.Tillery)."/>
    <s v="run"/>
    <n v="1"/>
    <n v="0"/>
    <n v="0"/>
    <n v="0"/>
    <s v="E.Elliott"/>
    <s v="NA"/>
    <n v="0"/>
    <n v="1"/>
    <n v="0"/>
    <n v="0.5"/>
    <n v="0"/>
    <n v="0"/>
    <n v="0.5"/>
    <x v="101"/>
  </r>
  <r>
    <x v="0"/>
    <s v="DAL"/>
    <s v="LAC"/>
    <n v="65"/>
    <n v="35"/>
    <s v="(8:23) (Shotgun) 21-E.Elliott up the middle to LAC 46 for 19 yards (24-N.Adderley)."/>
    <s v="run"/>
    <n v="1"/>
    <n v="0"/>
    <n v="0"/>
    <n v="0"/>
    <s v="E.Elliott"/>
    <s v="NA"/>
    <n v="0"/>
    <n v="1"/>
    <n v="0"/>
    <n v="0.5"/>
    <n v="0"/>
    <n v="0"/>
    <n v="0.5"/>
    <x v="101"/>
  </r>
  <r>
    <x v="0"/>
    <s v="DAL"/>
    <s v="LAC"/>
    <n v="33"/>
    <n v="67"/>
    <s v="(7:15) (Shotgun) 21-E.Elliott left guard to LAC 28 for 5 yards (97-J.Bosa, 43-M.Davis)."/>
    <s v="run"/>
    <n v="1"/>
    <n v="0"/>
    <n v="0"/>
    <n v="0"/>
    <s v="E.Elliott"/>
    <s v="NA"/>
    <n v="0"/>
    <n v="1"/>
    <n v="0"/>
    <n v="0.5"/>
    <n v="0"/>
    <n v="0"/>
    <n v="0.5"/>
    <x v="101"/>
  </r>
  <r>
    <x v="0"/>
    <s v="LAC"/>
    <s v="DAL"/>
    <n v="91"/>
    <n v="9"/>
    <s v="(5:02) 30-A.Ekeler right tackle to LAC 18 for 9 yards (55-L.Vander Esch)."/>
    <s v="run"/>
    <n v="1"/>
    <n v="0"/>
    <n v="0"/>
    <n v="0"/>
    <s v="A.Ekeler"/>
    <s v="NA"/>
    <n v="0"/>
    <n v="1"/>
    <n v="0"/>
    <n v="0.5"/>
    <n v="0"/>
    <n v="0"/>
    <n v="0.5"/>
    <x v="100"/>
  </r>
  <r>
    <x v="0"/>
    <s v="LAC"/>
    <s v="DAL"/>
    <n v="70"/>
    <n v="30"/>
    <s v="(3:10) (Shotgun) 10-J.Herbert pass incomplete deep right to 30-A.Ekeler. PENALTY on DAL-7-T.Diggs, Defensive Holding, 5 yards, enforced at LAC 30 - No Play."/>
    <s v="no_play"/>
    <n v="0"/>
    <n v="1"/>
    <n v="0"/>
    <n v="0"/>
    <s v="A.Ekeler"/>
    <s v="NA"/>
    <n v="0"/>
    <n v="0"/>
    <n v="0"/>
    <n v="0"/>
    <n v="0"/>
    <n v="0"/>
    <n v="0"/>
    <x v="100"/>
  </r>
  <r>
    <x v="0"/>
    <s v="LAC"/>
    <s v="DAL"/>
    <n v="65"/>
    <n v="35"/>
    <s v="(3:05) (Shotgun) 22-J.Jackson left guard to LAC 40 for 5 yards (92-D.Armstrong)."/>
    <s v="run"/>
    <n v="1"/>
    <n v="0"/>
    <n v="0"/>
    <n v="0"/>
    <s v="J.Jackson"/>
    <s v="NA"/>
    <n v="0"/>
    <n v="1"/>
    <n v="0"/>
    <n v="0.5"/>
    <n v="0"/>
    <n v="0"/>
    <n v="0.5"/>
    <x v="39"/>
  </r>
  <r>
    <x v="0"/>
    <s v="LAC"/>
    <s v="DAL"/>
    <n v="36"/>
    <n v="64"/>
    <s v="(1:24) (Shotgun) 10-J.Herbert pass deep left to 89-D.Parham for 36 yards, TOUCHDOWN NULLIFIED by Penalty. PENALTY on LAC-87-J.Cook, Offensive Holding, 10 yards, enforced at DAL 36 - No Play."/>
    <s v="no_play"/>
    <n v="0"/>
    <n v="1"/>
    <n v="0"/>
    <n v="0"/>
    <s v="D.Parham"/>
    <s v="NA"/>
    <n v="0"/>
    <n v="0"/>
    <n v="0"/>
    <n v="0"/>
    <n v="0"/>
    <n v="0"/>
    <n v="0"/>
    <x v="239"/>
  </r>
  <r>
    <x v="0"/>
    <s v="DAL"/>
    <s v="LAC"/>
    <n v="80"/>
    <n v="20"/>
    <s v="(:05) 20-T.Pollard right end pushed ob at DAL 48 for 28 yards (24-N.Adderley)."/>
    <s v="run"/>
    <n v="1"/>
    <n v="0"/>
    <n v="0"/>
    <n v="0"/>
    <s v="T.Pollard"/>
    <s v="NA"/>
    <n v="0"/>
    <n v="1"/>
    <n v="0"/>
    <n v="0.5"/>
    <n v="0"/>
    <n v="0"/>
    <n v="0.5"/>
    <x v="17"/>
  </r>
  <r>
    <x v="0"/>
    <s v="DAL"/>
    <s v="LAC"/>
    <n v="52"/>
    <n v="48"/>
    <s v="(15:00) (Shotgun) 20-T.Pollard right guard to LAC 49 for 3 yards (99-J.Tillery)."/>
    <s v="run"/>
    <n v="1"/>
    <n v="0"/>
    <n v="0"/>
    <n v="0"/>
    <s v="T.Pollard"/>
    <s v="NA"/>
    <n v="0"/>
    <n v="1"/>
    <n v="0"/>
    <n v="0.5"/>
    <n v="0"/>
    <n v="0"/>
    <n v="0.5"/>
    <x v="17"/>
  </r>
  <r>
    <x v="0"/>
    <s v="DAL"/>
    <s v="LAC"/>
    <n v="49"/>
    <n v="51"/>
    <s v="(14:26) (Shotgun) 20-T.Pollard right end pushed ob at LAC 26 for 23 yards (9-K.Murray)."/>
    <s v="run"/>
    <n v="1"/>
    <n v="0"/>
    <n v="0"/>
    <n v="0"/>
    <s v="T.Pollard"/>
    <s v="NA"/>
    <n v="0"/>
    <n v="1"/>
    <n v="0"/>
    <n v="0.5"/>
    <n v="0"/>
    <n v="0"/>
    <n v="0.5"/>
    <x v="17"/>
  </r>
  <r>
    <x v="0"/>
    <s v="DAL"/>
    <s v="LAC"/>
    <n v="26"/>
    <n v="74"/>
    <s v="(14:04) (No Huddle) 20-T.Pollard right guard to LAC 23 for 3 yards (99-J.Tillery)."/>
    <s v="run"/>
    <n v="1"/>
    <n v="0"/>
    <n v="0"/>
    <n v="0"/>
    <s v="T.Pollard"/>
    <s v="NA"/>
    <n v="0"/>
    <n v="1"/>
    <n v="0"/>
    <n v="0.5"/>
    <n v="0"/>
    <n v="0"/>
    <n v="0.5"/>
    <x v="17"/>
  </r>
  <r>
    <x v="0"/>
    <s v="DAL"/>
    <s v="LAC"/>
    <n v="11"/>
    <n v="89"/>
    <s v="(12:03) (Shotgun) 21-E.Elliott left tackle to LAC 10 for 1 yard (92-J.Gaziano)."/>
    <s v="run"/>
    <n v="1"/>
    <n v="0"/>
    <n v="0"/>
    <n v="0"/>
    <s v="E.Elliott"/>
    <s v="NA"/>
    <n v="0"/>
    <n v="1"/>
    <n v="0"/>
    <n v="0.7"/>
    <n v="0"/>
    <n v="0"/>
    <n v="0.7"/>
    <x v="101"/>
  </r>
  <r>
    <x v="0"/>
    <s v="LAC"/>
    <s v="DAL"/>
    <n v="75"/>
    <n v="25"/>
    <s v="(10:25) 30-A.Ekeler left end to LAC 28 for 3 yards (9-J.Smith)."/>
    <s v="run"/>
    <n v="1"/>
    <n v="0"/>
    <n v="0"/>
    <n v="0"/>
    <s v="A.Ekeler"/>
    <s v="NA"/>
    <n v="0"/>
    <n v="1"/>
    <n v="0"/>
    <n v="0.5"/>
    <n v="0"/>
    <n v="0"/>
    <n v="0.5"/>
    <x v="100"/>
  </r>
  <r>
    <x v="0"/>
    <s v="LAC"/>
    <s v="DAL"/>
    <n v="72"/>
    <n v="28"/>
    <s v="(9:53) 15-J.Guyton right end pushed ob at LAC 37 for 9 yards (42-K.Neal)."/>
    <s v="run"/>
    <n v="1"/>
    <n v="0"/>
    <n v="0"/>
    <n v="0"/>
    <s v="J.Guyton"/>
    <s v="NA"/>
    <n v="0"/>
    <n v="1"/>
    <n v="0"/>
    <n v="0.5"/>
    <n v="0"/>
    <n v="0"/>
    <n v="0.5"/>
    <x v="147"/>
  </r>
  <r>
    <x v="0"/>
    <s v="LAC"/>
    <s v="DAL"/>
    <n v="46"/>
    <n v="54"/>
    <s v="(8:05) 10-J.Herbert scrambles right end to DAL 43 for 3 yards (54-A.Kamara)."/>
    <s v="run"/>
    <n v="0"/>
    <n v="1"/>
    <n v="0"/>
    <n v="0"/>
    <s v="J.Herbert"/>
    <s v="NA"/>
    <n v="0"/>
    <n v="0"/>
    <n v="0"/>
    <n v="0"/>
    <n v="0"/>
    <n v="0"/>
    <n v="0"/>
    <x v="323"/>
  </r>
  <r>
    <x v="0"/>
    <s v="LAC"/>
    <s v="DAL"/>
    <n v="43"/>
    <n v="57"/>
    <s v="(7:23) 22-J.Jackson left end pushed ob at DAL 36 for 7 yards (9-J.Smith)."/>
    <s v="run"/>
    <n v="1"/>
    <n v="0"/>
    <n v="0"/>
    <n v="0"/>
    <s v="J.Jackson"/>
    <s v="NA"/>
    <n v="0"/>
    <n v="1"/>
    <n v="0"/>
    <n v="0.5"/>
    <n v="0"/>
    <n v="0"/>
    <n v="0.5"/>
    <x v="39"/>
  </r>
  <r>
    <x v="0"/>
    <s v="LAC"/>
    <s v="DAL"/>
    <n v="36"/>
    <n v="64"/>
    <s v="(6:55) 22-J.Jackson up the middle to DAL 32 for 4 yards (91-C.Watkins)."/>
    <s v="run"/>
    <n v="1"/>
    <n v="0"/>
    <n v="0"/>
    <n v="0"/>
    <s v="J.Jackson"/>
    <s v="NA"/>
    <n v="0"/>
    <n v="1"/>
    <n v="0"/>
    <n v="0.5"/>
    <n v="0"/>
    <n v="0"/>
    <n v="0.5"/>
    <x v="39"/>
  </r>
  <r>
    <x v="0"/>
    <s v="LAC"/>
    <s v="DAL"/>
    <n v="2"/>
    <n v="98"/>
    <s v="(5:42) (Shotgun) 10-J.Herbert pass short left to 87-J.Cook for 2 yards, TOUCHDOWN NULLIFIED by Penalty. PENALTY on LAC, Illegal Shift, 5 yards, enforced at DAL 2 - No Play. Penalty on LAC-87-J.Cook, Unsportsmanlike Conduct, declined."/>
    <s v="no_play"/>
    <n v="0"/>
    <n v="1"/>
    <n v="0"/>
    <n v="0"/>
    <s v="J.Cook"/>
    <s v="NA"/>
    <n v="0"/>
    <n v="0"/>
    <n v="0"/>
    <n v="0"/>
    <n v="0"/>
    <n v="0"/>
    <n v="0"/>
    <x v="233"/>
  </r>
  <r>
    <x v="0"/>
    <s v="DAL"/>
    <s v="LAC"/>
    <n v="87"/>
    <n v="13"/>
    <s v="(3:49) 21-E.Elliott right end to DAL 12 for -1 yards (9-K.Murray)."/>
    <s v="run"/>
    <n v="1"/>
    <n v="0"/>
    <n v="0"/>
    <n v="0"/>
    <s v="E.Elliott"/>
    <s v="NA"/>
    <n v="0"/>
    <n v="1"/>
    <n v="0"/>
    <n v="0.5"/>
    <n v="0"/>
    <n v="0"/>
    <n v="0.5"/>
    <x v="101"/>
  </r>
  <r>
    <x v="0"/>
    <s v="DAL"/>
    <s v="LAC"/>
    <n v="74"/>
    <n v="26"/>
    <s v="(2:30) 20-T.Pollard right tackle to DAL 31 for 5 yards (9-K.Murray; 97-J.Bosa)."/>
    <s v="run"/>
    <n v="1"/>
    <n v="0"/>
    <n v="0"/>
    <n v="0"/>
    <s v="T.Pollard"/>
    <s v="NA"/>
    <n v="0"/>
    <n v="1"/>
    <n v="0"/>
    <n v="0.5"/>
    <n v="0"/>
    <n v="0"/>
    <n v="0.5"/>
    <x v="17"/>
  </r>
  <r>
    <x v="0"/>
    <s v="DAL"/>
    <s v="LAC"/>
    <n v="69"/>
    <n v="31"/>
    <s v="(2:00) (Shotgun) 21-E.Elliott up the middle to DAL 35 for 4 yards (98-L.Joseph)."/>
    <s v="run"/>
    <n v="1"/>
    <n v="0"/>
    <n v="0"/>
    <n v="0"/>
    <s v="E.Elliott"/>
    <s v="NA"/>
    <n v="0"/>
    <n v="1"/>
    <n v="0"/>
    <n v="0.5"/>
    <n v="0"/>
    <n v="0"/>
    <n v="0.5"/>
    <x v="101"/>
  </r>
  <r>
    <x v="0"/>
    <s v="DAL"/>
    <s v="LAC"/>
    <n v="65"/>
    <n v="35"/>
    <s v="(1:27) (No Huddle, Shotgun) 21-E.Elliott up the middle to DAL 38 for 3 yards (95-C.Covington)."/>
    <s v="run"/>
    <n v="1"/>
    <n v="0"/>
    <n v="0"/>
    <n v="0"/>
    <s v="E.Elliott"/>
    <s v="NA"/>
    <n v="0"/>
    <n v="1"/>
    <n v="0"/>
    <n v="0.5"/>
    <n v="0"/>
    <n v="0"/>
    <n v="0.5"/>
    <x v="101"/>
  </r>
  <r>
    <x v="0"/>
    <s v="DAL"/>
    <s v="LAC"/>
    <n v="41"/>
    <n v="59"/>
    <s v="(:33) 20-T.Pollard right end to LAC 38 for 3 yards (97-J.Bosa, 33-D.James)."/>
    <s v="run"/>
    <n v="1"/>
    <n v="0"/>
    <n v="0"/>
    <n v="0"/>
    <s v="T.Pollard"/>
    <s v="NA"/>
    <n v="0"/>
    <n v="1"/>
    <n v="0"/>
    <n v="0.5"/>
    <n v="0"/>
    <n v="0"/>
    <n v="0.5"/>
    <x v="17"/>
  </r>
  <r>
    <x v="0"/>
    <s v="JAX"/>
    <s v="DEN"/>
    <n v="83"/>
    <n v="17"/>
    <s v="(14:56) 25-J.Robinson up the middle to JAX 21 for 4 yards (98-M.Purcell; 93-D.Jones)."/>
    <s v="run"/>
    <n v="1"/>
    <n v="0"/>
    <n v="0"/>
    <n v="0"/>
    <s v="J.Robinson"/>
    <s v="NA"/>
    <n v="0"/>
    <n v="1"/>
    <n v="0"/>
    <n v="0.5"/>
    <n v="0"/>
    <n v="0"/>
    <n v="0.5"/>
    <x v="79"/>
  </r>
  <r>
    <x v="0"/>
    <s v="JAX"/>
    <s v="DEN"/>
    <n v="51"/>
    <n v="49"/>
    <s v="(13:06) (Shotgun) 25-J.Robinson up the middle to DEN 47 for 4 yards (55-B.Chubb)."/>
    <s v="run"/>
    <n v="1"/>
    <n v="0"/>
    <n v="0"/>
    <n v="0"/>
    <s v="J.Robinson"/>
    <s v="NA"/>
    <n v="0"/>
    <n v="1"/>
    <n v="0"/>
    <n v="0.5"/>
    <n v="0"/>
    <n v="0"/>
    <n v="0.5"/>
    <x v="79"/>
  </r>
  <r>
    <x v="0"/>
    <s v="JAX"/>
    <s v="DEN"/>
    <n v="47"/>
    <n v="53"/>
    <s v="(12:27) (Shotgun) 16-T.Lawrence pass incomplete deep right to 10-L.Shenault. PENALTY on DEN-23-K.Fuller, Illegal Contact, 5 yards, enforced at DEN 47 - No Play."/>
    <s v="no_play"/>
    <n v="0"/>
    <n v="1"/>
    <n v="0"/>
    <n v="0"/>
    <s v="L.Shenault"/>
    <s v="NA"/>
    <n v="0"/>
    <n v="0"/>
    <n v="0"/>
    <n v="0"/>
    <n v="0"/>
    <n v="0"/>
    <n v="0"/>
    <x v="78"/>
  </r>
  <r>
    <x v="0"/>
    <s v="JAX"/>
    <s v="DEN"/>
    <n v="22"/>
    <n v="78"/>
    <s v="(11:05) 25-J.Robinson up the middle to DEN 20 for 2 yards (45-A.Johnson; 31-J.Simmons)."/>
    <s v="run"/>
    <n v="1"/>
    <n v="0"/>
    <n v="0"/>
    <n v="0"/>
    <s v="J.Robinson"/>
    <s v="NA"/>
    <n v="0"/>
    <n v="1"/>
    <n v="0"/>
    <n v="0.5"/>
    <n v="0"/>
    <n v="0"/>
    <n v="0.5"/>
    <x v="79"/>
  </r>
  <r>
    <x v="0"/>
    <s v="JAX"/>
    <s v="DEN"/>
    <n v="20"/>
    <n v="80"/>
    <s v="(10:29) (Shotgun) 10-L.Shenault left end to DEN 20 for no gain (22-K.Jackson; 59-M.Reed)."/>
    <s v="run"/>
    <n v="1"/>
    <n v="0"/>
    <n v="0"/>
    <n v="0"/>
    <s v="L.Shenault"/>
    <s v="NA"/>
    <n v="0"/>
    <n v="1"/>
    <n v="0"/>
    <n v="0.5"/>
    <n v="0"/>
    <n v="0"/>
    <n v="0.5"/>
    <x v="78"/>
  </r>
  <r>
    <x v="0"/>
    <s v="DEN"/>
    <s v="JAX"/>
    <n v="75"/>
    <n v="25"/>
    <s v="(9:21) 25-M.Gordon right end to DEN 25 for no gain (91-D.Smoot; 42-A.Wingard)."/>
    <s v="run"/>
    <n v="1"/>
    <n v="0"/>
    <n v="0"/>
    <n v="0"/>
    <s v="M.Gordon"/>
    <s v="NA"/>
    <n v="0"/>
    <n v="1"/>
    <n v="0"/>
    <n v="0.5"/>
    <n v="0"/>
    <n v="0"/>
    <n v="0.5"/>
    <x v="37"/>
  </r>
  <r>
    <x v="0"/>
    <s v="DEN"/>
    <s v="JAX"/>
    <n v="69"/>
    <n v="31"/>
    <s v="(8:01) (Shotgun) 5-T.Bridgewater pass incomplete deep left to 81-T.Patrick. PENALTY on JAX-26-S.Griffin, Defensive Holding, 5 yards, enforced at DEN 31 - No Play."/>
    <s v="no_play"/>
    <n v="0"/>
    <n v="1"/>
    <n v="0"/>
    <n v="0"/>
    <s v="T.Patrick"/>
    <s v="NA"/>
    <n v="0"/>
    <n v="0"/>
    <n v="0"/>
    <n v="0"/>
    <n v="0"/>
    <n v="0"/>
    <n v="0"/>
    <x v="212"/>
  </r>
  <r>
    <x v="0"/>
    <s v="DEN"/>
    <s v="JAX"/>
    <n v="64"/>
    <n v="36"/>
    <s v="(7:56) 25-M.Gordon up the middle to DEN 41 for 5 yards (95-R.Robertson-Harris)."/>
    <s v="run"/>
    <n v="1"/>
    <n v="0"/>
    <n v="0"/>
    <n v="0"/>
    <s v="M.Gordon"/>
    <s v="NA"/>
    <n v="0"/>
    <n v="1"/>
    <n v="0"/>
    <n v="0.5"/>
    <n v="0"/>
    <n v="0"/>
    <n v="0.5"/>
    <x v="37"/>
  </r>
  <r>
    <x v="0"/>
    <s v="DEN"/>
    <s v="JAX"/>
    <n v="32"/>
    <n v="68"/>
    <s v="(5:49) 33-J.Williams left end to JAX 23 for 9 yards (2-R.Jenkins)."/>
    <s v="run"/>
    <n v="1"/>
    <n v="0"/>
    <n v="0"/>
    <n v="0"/>
    <s v="J.Williams"/>
    <s v="NA"/>
    <n v="0"/>
    <n v="1"/>
    <n v="0"/>
    <n v="0.5"/>
    <n v="0"/>
    <n v="0"/>
    <n v="0.5"/>
    <x v="102"/>
  </r>
  <r>
    <x v="0"/>
    <s v="DEN"/>
    <s v="JAX"/>
    <n v="23"/>
    <n v="77"/>
    <s v="(5:02) 33-J.Williams up the middle to JAX 20 for 3 yards (44-M.Jack)."/>
    <s v="run"/>
    <n v="1"/>
    <n v="0"/>
    <n v="0"/>
    <n v="0"/>
    <s v="J.Williams"/>
    <s v="NA"/>
    <n v="0"/>
    <n v="1"/>
    <n v="0"/>
    <n v="0.5"/>
    <n v="0"/>
    <n v="0"/>
    <n v="0.5"/>
    <x v="102"/>
  </r>
  <r>
    <x v="0"/>
    <s v="DEN"/>
    <s v="JAX"/>
    <n v="12"/>
    <n v="88"/>
    <s v="(3:30) (Shotgun) 25-M.Gordon up the middle to JAX 10 for 2 yards (52-D.Hamilton)."/>
    <s v="run"/>
    <n v="1"/>
    <n v="0"/>
    <n v="0"/>
    <n v="0"/>
    <s v="M.Gordon"/>
    <s v="NA"/>
    <n v="0"/>
    <n v="1"/>
    <n v="0"/>
    <n v="0.7"/>
    <n v="0"/>
    <n v="0"/>
    <n v="0.7"/>
    <x v="37"/>
  </r>
  <r>
    <x v="0"/>
    <s v="DEN"/>
    <s v="JAX"/>
    <n v="60"/>
    <n v="40"/>
    <s v="(14:07) 33-J.Williams up the middle to DEN 47 for 7 yards (41-J.Allen; 44-M.Jack)."/>
    <s v="run"/>
    <n v="1"/>
    <n v="0"/>
    <n v="0"/>
    <n v="0"/>
    <s v="J.Williams"/>
    <s v="NA"/>
    <n v="0"/>
    <n v="1"/>
    <n v="0"/>
    <n v="0.5"/>
    <n v="0"/>
    <n v="0"/>
    <n v="0.5"/>
    <x v="102"/>
  </r>
  <r>
    <x v="0"/>
    <s v="DEN"/>
    <s v="JAX"/>
    <n v="53"/>
    <n v="47"/>
    <s v="(13:18) 33-J.Williams up the middle to DEN 47 for no gain (95-R.Robertson-Harris)."/>
    <s v="run"/>
    <n v="1"/>
    <n v="0"/>
    <n v="0"/>
    <n v="0"/>
    <s v="J.Williams"/>
    <s v="NA"/>
    <n v="0"/>
    <n v="1"/>
    <n v="0"/>
    <n v="0.5"/>
    <n v="0"/>
    <n v="0"/>
    <n v="0.5"/>
    <x v="102"/>
  </r>
  <r>
    <x v="0"/>
    <s v="JAX"/>
    <s v="DEN"/>
    <n v="72"/>
    <n v="28"/>
    <s v="(11:35) (Shotgun) 25-J.Robinson up the middle to JAX 34 for 6 yards (45-A.Johnson; 96-S.Harris)."/>
    <s v="run"/>
    <n v="1"/>
    <n v="0"/>
    <n v="0"/>
    <n v="0"/>
    <s v="J.Robinson"/>
    <s v="NA"/>
    <n v="0"/>
    <n v="1"/>
    <n v="0"/>
    <n v="0.5"/>
    <n v="0"/>
    <n v="0"/>
    <n v="0.5"/>
    <x v="79"/>
  </r>
  <r>
    <x v="0"/>
    <s v="JAX"/>
    <s v="DEN"/>
    <n v="66"/>
    <n v="34"/>
    <s v="(10:55) 25-J.Robinson up the middle to JAX 36 for 2 yards (98-M.Purcell; 96-S.Harris)."/>
    <s v="run"/>
    <n v="1"/>
    <n v="0"/>
    <n v="0"/>
    <n v="0"/>
    <s v="J.Robinson"/>
    <s v="NA"/>
    <n v="0"/>
    <n v="1"/>
    <n v="0"/>
    <n v="0.5"/>
    <n v="0"/>
    <n v="0"/>
    <n v="0.5"/>
    <x v="79"/>
  </r>
  <r>
    <x v="0"/>
    <s v="JAX"/>
    <s v="DEN"/>
    <n v="64"/>
    <n v="36"/>
    <s v="(10:15) (Shotgun) 16-T.Lawrence pass incomplete deep left to 17-D.Chark. PENALTY on DEN-2-P.Surtain, Defensive Pass Interference, 36 yards, enforced at JAX 36 - No Play."/>
    <s v="no_play"/>
    <n v="0"/>
    <n v="1"/>
    <n v="0"/>
    <n v="0"/>
    <s v="D.Chark"/>
    <n v="36"/>
    <n v="36"/>
    <n v="0"/>
    <n v="0"/>
    <n v="0"/>
    <n v="0"/>
    <n v="2.23"/>
    <n v="2.23"/>
    <x v="19"/>
  </r>
  <r>
    <x v="0"/>
    <s v="JAX"/>
    <s v="DEN"/>
    <n v="36"/>
    <n v="64"/>
    <s v="(9:26) (Shotgun) 25-J.Robinson right end to DEN 34 for 2 yards (99-S.Stephen)."/>
    <s v="run"/>
    <n v="1"/>
    <n v="0"/>
    <n v="0"/>
    <n v="0"/>
    <s v="J.Robinson"/>
    <s v="NA"/>
    <n v="0"/>
    <n v="1"/>
    <n v="0"/>
    <n v="0.5"/>
    <n v="0"/>
    <n v="0"/>
    <n v="0.5"/>
    <x v="79"/>
  </r>
  <r>
    <x v="0"/>
    <s v="DEN"/>
    <s v="JAX"/>
    <n v="58"/>
    <n v="42"/>
    <s v="(8:34) (Shotgun) 25-M.Gordon left end to DEN 43 for 1 yard (93-T.Bryan; 23-C.Henderson)."/>
    <s v="run"/>
    <n v="1"/>
    <n v="0"/>
    <n v="0"/>
    <n v="0"/>
    <s v="M.Gordon"/>
    <s v="NA"/>
    <n v="0"/>
    <n v="1"/>
    <n v="0"/>
    <n v="0.5"/>
    <n v="0"/>
    <n v="0"/>
    <n v="0.5"/>
    <x v="37"/>
  </r>
  <r>
    <x v="0"/>
    <s v="JAX"/>
    <s v="DEN"/>
    <n v="86"/>
    <n v="14"/>
    <s v="(7:25) (Shotgun) 24-C.Hyde up the middle to JAX 15 for 1 yard (45-A.Johnson)."/>
    <s v="run"/>
    <n v="1"/>
    <n v="0"/>
    <n v="0"/>
    <n v="0"/>
    <s v="C.Hyde"/>
    <s v="NA"/>
    <n v="0"/>
    <n v="1"/>
    <n v="0"/>
    <n v="0.5"/>
    <n v="0"/>
    <n v="0"/>
    <n v="0.5"/>
    <x v="232"/>
  </r>
  <r>
    <x v="0"/>
    <s v="JAX"/>
    <s v="DEN"/>
    <n v="85"/>
    <n v="15"/>
    <s v="(6:48) 24-C.Hyde up the middle to JAX 21 for 6 yards (98-M.Purcell). It started to rain."/>
    <s v="run"/>
    <n v="1"/>
    <n v="0"/>
    <n v="0"/>
    <n v="0"/>
    <s v="C.Hyde"/>
    <s v="NA"/>
    <n v="0"/>
    <n v="1"/>
    <n v="0"/>
    <n v="0.5"/>
    <n v="0"/>
    <n v="0"/>
    <n v="0.5"/>
    <x v="232"/>
  </r>
  <r>
    <x v="0"/>
    <s v="DEN"/>
    <s v="JAX"/>
    <n v="80"/>
    <n v="20"/>
    <s v="(5:56) 33-J.Williams left end to DEN 14 for -6 yards (23-C.Henderson, 45-K.Chaisson)."/>
    <s v="run"/>
    <n v="1"/>
    <n v="0"/>
    <n v="0"/>
    <n v="0"/>
    <s v="J.Williams"/>
    <s v="NA"/>
    <n v="0"/>
    <n v="1"/>
    <n v="0"/>
    <n v="0.5"/>
    <n v="0"/>
    <n v="0"/>
    <n v="0.5"/>
    <x v="102"/>
  </r>
  <r>
    <x v="0"/>
    <s v="DEN"/>
    <s v="JAX"/>
    <n v="60"/>
    <n v="40"/>
    <s v="(3:50) 25-M.Gordon up the middle to DEN 40 for no gain (42-A.Wingard)."/>
    <s v="run"/>
    <n v="1"/>
    <n v="0"/>
    <n v="0"/>
    <n v="0"/>
    <s v="M.Gordon"/>
    <s v="NA"/>
    <n v="0"/>
    <n v="1"/>
    <n v="0"/>
    <n v="0.5"/>
    <n v="0"/>
    <n v="0"/>
    <n v="0.5"/>
    <x v="37"/>
  </r>
  <r>
    <x v="0"/>
    <s v="JAX"/>
    <s v="DEN"/>
    <n v="45"/>
    <n v="55"/>
    <s v="(1:04) (Shotgun) 24-C.Hyde up the middle to DEN 43 for 2 yards (96-S.Harris; 22-K.Jackson). PENALTY on DEN-55-B.Chubb, Defensive Offside, 5 yards, enforced at DEN 45 - No Play."/>
    <s v="no_play"/>
    <n v="1"/>
    <n v="0"/>
    <n v="0"/>
    <n v="0"/>
    <s v="C.Hyde"/>
    <s v="NA"/>
    <n v="0"/>
    <n v="1"/>
    <n v="0"/>
    <n v="0.5"/>
    <n v="0"/>
    <n v="0"/>
    <n v="0.5"/>
    <x v="232"/>
  </r>
  <r>
    <x v="0"/>
    <s v="JAX"/>
    <s v="DEN"/>
    <n v="40"/>
    <n v="60"/>
    <s v="(:46) (Shotgun) 16-T.Lawrence scrambles up the middle to DEN 30 for 10 yards (22-K.Jackson)."/>
    <s v="run"/>
    <n v="0"/>
    <n v="1"/>
    <n v="0"/>
    <n v="0"/>
    <s v="T.Lawrence"/>
    <s v="NA"/>
    <n v="0"/>
    <n v="0"/>
    <n v="0"/>
    <n v="0"/>
    <n v="0"/>
    <n v="0"/>
    <n v="0"/>
    <x v="343"/>
  </r>
  <r>
    <x v="0"/>
    <s v="DEN"/>
    <s v="JAX"/>
    <n v="75"/>
    <n v="25"/>
    <s v="(15:00) 25-M.Gordon right tackle to DEN 28 for 3 yards (52-D.Hamilton; 42-A.Wingard)."/>
    <s v="run"/>
    <n v="1"/>
    <n v="0"/>
    <n v="0"/>
    <n v="0"/>
    <s v="M.Gordon"/>
    <s v="NA"/>
    <n v="0"/>
    <n v="1"/>
    <n v="0"/>
    <n v="0.5"/>
    <n v="0"/>
    <n v="0"/>
    <n v="0.5"/>
    <x v="37"/>
  </r>
  <r>
    <x v="0"/>
    <s v="DEN"/>
    <s v="JAX"/>
    <n v="17"/>
    <n v="83"/>
    <s v="(13:26) 25-M.Gordon up the middle to JAX 14 for 3 yards (54-D.Wilson; 52-D.Hamilton)."/>
    <s v="run"/>
    <n v="1"/>
    <n v="0"/>
    <n v="0"/>
    <n v="0"/>
    <s v="M.Gordon"/>
    <s v="NA"/>
    <n v="0"/>
    <n v="1"/>
    <n v="0"/>
    <n v="0.5"/>
    <n v="0"/>
    <n v="0"/>
    <n v="0.5"/>
    <x v="37"/>
  </r>
  <r>
    <x v="0"/>
    <s v="JAX"/>
    <s v="DEN"/>
    <n v="75"/>
    <n v="25"/>
    <s v="(11:56) 25-J.Robinson left end to JAX 29 for 4 yards (22-K.Jackson)."/>
    <s v="run"/>
    <n v="1"/>
    <n v="0"/>
    <n v="0"/>
    <n v="0"/>
    <s v="J.Robinson"/>
    <s v="NA"/>
    <n v="0"/>
    <n v="1"/>
    <n v="0"/>
    <n v="0.5"/>
    <n v="0"/>
    <n v="0"/>
    <n v="0.5"/>
    <x v="79"/>
  </r>
  <r>
    <x v="0"/>
    <s v="DEN"/>
    <s v="JAX"/>
    <n v="82"/>
    <n v="18"/>
    <s v="(9:48) (Shotgun) 33-J.Williams up the middle to DEN 34 for 16 yards (44-M.Jack)."/>
    <s v="run"/>
    <n v="1"/>
    <n v="0"/>
    <n v="0"/>
    <n v="0"/>
    <s v="J.Williams"/>
    <s v="NA"/>
    <n v="0"/>
    <n v="1"/>
    <n v="0"/>
    <n v="0.5"/>
    <n v="0"/>
    <n v="0"/>
    <n v="0.5"/>
    <x v="102"/>
  </r>
  <r>
    <x v="0"/>
    <s v="JAX"/>
    <s v="DEN"/>
    <n v="83"/>
    <n v="17"/>
    <s v="(6:44) 25-J.Robinson left end to JAX 16 for -1 yards (58-V.Miller, 40-J.Strnad)."/>
    <s v="run"/>
    <n v="1"/>
    <n v="0"/>
    <n v="0"/>
    <n v="0"/>
    <s v="J.Robinson"/>
    <s v="NA"/>
    <n v="0"/>
    <n v="1"/>
    <n v="0"/>
    <n v="0.5"/>
    <n v="0"/>
    <n v="0"/>
    <n v="0.5"/>
    <x v="79"/>
  </r>
  <r>
    <x v="0"/>
    <s v="JAX"/>
    <s v="DEN"/>
    <n v="79"/>
    <n v="21"/>
    <s v="(5:49) (Shotgun) 25-J.Robinson left end to JAX 33 for 12 yards (40-J.Strnad)."/>
    <s v="run"/>
    <n v="1"/>
    <n v="0"/>
    <n v="0"/>
    <n v="0"/>
    <s v="J.Robinson"/>
    <s v="NA"/>
    <n v="0"/>
    <n v="1"/>
    <n v="0"/>
    <n v="0.5"/>
    <n v="0"/>
    <n v="0"/>
    <n v="0.5"/>
    <x v="79"/>
  </r>
  <r>
    <x v="0"/>
    <s v="JAX"/>
    <s v="DEN"/>
    <n v="67"/>
    <n v="33"/>
    <s v="(5:13) 25-J.Robinson up the middle to JAX 40 for 7 yards (2-P.Surtain)."/>
    <s v="run"/>
    <n v="1"/>
    <n v="0"/>
    <n v="0"/>
    <n v="0"/>
    <s v="J.Robinson"/>
    <s v="NA"/>
    <n v="0"/>
    <n v="1"/>
    <n v="0"/>
    <n v="0.5"/>
    <n v="0"/>
    <n v="0"/>
    <n v="0.5"/>
    <x v="79"/>
  </r>
  <r>
    <x v="0"/>
    <s v="DEN"/>
    <s v="JAX"/>
    <n v="31"/>
    <n v="69"/>
    <s v="(3:15) (Shotgun) 5-T.Bridgewater scrambles left end pushed ob at JAX 29 for 2 yards (96-A.Gotsis)."/>
    <s v="run"/>
    <n v="0"/>
    <n v="1"/>
    <n v="0"/>
    <n v="0"/>
    <s v="T.Bridgewater"/>
    <s v="NA"/>
    <n v="0"/>
    <n v="0"/>
    <n v="0"/>
    <n v="0"/>
    <n v="0"/>
    <n v="0"/>
    <n v="0"/>
    <x v="344"/>
  </r>
  <r>
    <x v="0"/>
    <s v="DEN"/>
    <s v="JAX"/>
    <n v="29"/>
    <n v="71"/>
    <s v="(2:40) 25-M.Gordon up the middle to JAX 27 for 2 yards (52-D.Hamilton)."/>
    <s v="run"/>
    <n v="1"/>
    <n v="0"/>
    <n v="0"/>
    <n v="0"/>
    <s v="M.Gordon"/>
    <s v="NA"/>
    <n v="0"/>
    <n v="1"/>
    <n v="0"/>
    <n v="0.5"/>
    <n v="0"/>
    <n v="0"/>
    <n v="0.5"/>
    <x v="37"/>
  </r>
  <r>
    <x v="0"/>
    <s v="JAX"/>
    <s v="DEN"/>
    <n v="75"/>
    <n v="25"/>
    <s v="(1:04) (Shotgun) 16-T.Lawrence pass incomplete short left to 89-L.Farrell. PENALTY on JAX-68-A.Norwell, Offensive Holding, 10 yards, enforced at JAX 25 - No Play."/>
    <s v="no_play"/>
    <n v="0"/>
    <n v="1"/>
    <n v="0"/>
    <n v="0"/>
    <s v="L.Farrell"/>
    <s v="NA"/>
    <n v="0"/>
    <n v="0"/>
    <n v="0"/>
    <n v="0"/>
    <n v="0"/>
    <n v="0"/>
    <n v="0"/>
    <x v="172"/>
  </r>
  <r>
    <x v="0"/>
    <s v="DEN"/>
    <s v="JAX"/>
    <n v="61"/>
    <n v="39"/>
    <s v="(15:00) 33-J.Williams left end to DEN 44 for 5 yards (54-D.Wilson)."/>
    <s v="run"/>
    <n v="1"/>
    <n v="0"/>
    <n v="0"/>
    <n v="0"/>
    <s v="J.Williams"/>
    <s v="NA"/>
    <n v="0"/>
    <n v="1"/>
    <n v="0"/>
    <n v="0.5"/>
    <n v="0"/>
    <n v="0"/>
    <n v="0.5"/>
    <x v="102"/>
  </r>
  <r>
    <x v="0"/>
    <s v="DEN"/>
    <s v="JAX"/>
    <n v="56"/>
    <n v="44"/>
    <s v="(14:16) 33-J.Williams up the middle to DEN 44 for no gain (26-S.Griffin; 54-D.Wilson)."/>
    <s v="run"/>
    <n v="1"/>
    <n v="0"/>
    <n v="0"/>
    <n v="0"/>
    <s v="J.Williams"/>
    <s v="NA"/>
    <n v="0"/>
    <n v="1"/>
    <n v="0"/>
    <n v="0.5"/>
    <n v="0"/>
    <n v="0"/>
    <n v="0.5"/>
    <x v="102"/>
  </r>
  <r>
    <x v="0"/>
    <s v="JAX"/>
    <s v="DEN"/>
    <n v="90"/>
    <n v="10"/>
    <s v="(13:21) (Shotgun) 16-T.Lawrence scrambles left end ran ob at JAX 21 for 11 yards (29-B.Callahan)."/>
    <s v="run"/>
    <n v="0"/>
    <n v="1"/>
    <n v="0"/>
    <n v="0"/>
    <s v="T.Lawrence"/>
    <s v="NA"/>
    <n v="0"/>
    <n v="0"/>
    <n v="0"/>
    <n v="0"/>
    <n v="0"/>
    <n v="0"/>
    <n v="0"/>
    <x v="343"/>
  </r>
  <r>
    <x v="0"/>
    <s v="JAX"/>
    <s v="DEN"/>
    <n v="79"/>
    <n v="21"/>
    <s v="(12:47) (Shotgun) 25-J.Robinson up the middle to JAX 26 for 5 yards (59-M.Reed)."/>
    <s v="run"/>
    <n v="1"/>
    <n v="0"/>
    <n v="0"/>
    <n v="0"/>
    <s v="J.Robinson"/>
    <s v="NA"/>
    <n v="0"/>
    <n v="1"/>
    <n v="0"/>
    <n v="0.5"/>
    <n v="0"/>
    <n v="0"/>
    <n v="0.5"/>
    <x v="79"/>
  </r>
  <r>
    <x v="0"/>
    <s v="JAX"/>
    <s v="DEN"/>
    <n v="79"/>
    <n v="21"/>
    <s v="(12:00) (Shotgun) 16-T.Lawrence pass incomplete deep left to 17-D.Chark. PENALTY on DEN-93-D.Jones, Roughing the Passer, 15 yards, enforced at JAX 21 - No Play."/>
    <s v="no_play"/>
    <n v="0"/>
    <n v="1"/>
    <n v="0"/>
    <n v="0"/>
    <s v="D.Chark"/>
    <s v="NA"/>
    <n v="0"/>
    <n v="0"/>
    <n v="0"/>
    <n v="0"/>
    <n v="0"/>
    <n v="0"/>
    <n v="0"/>
    <x v="19"/>
  </r>
  <r>
    <x v="0"/>
    <s v="DEN"/>
    <s v="JAX"/>
    <n v="94"/>
    <n v="6"/>
    <s v="(10:31) 25-M.Gordon right end to DEN 11 for 5 yards (45-K.Chaisson)."/>
    <s v="run"/>
    <n v="1"/>
    <n v="0"/>
    <n v="0"/>
    <n v="0"/>
    <s v="M.Gordon"/>
    <s v="NA"/>
    <n v="0"/>
    <n v="1"/>
    <n v="0"/>
    <n v="0.5"/>
    <n v="0"/>
    <n v="0"/>
    <n v="0.5"/>
    <x v="37"/>
  </r>
  <r>
    <x v="0"/>
    <s v="DEN"/>
    <s v="JAX"/>
    <n v="89"/>
    <n v="11"/>
    <s v="(9:45) 25-M.Gordon up the middle to DEN 19 for 8 yards (42-A.Wingard)."/>
    <s v="run"/>
    <n v="1"/>
    <n v="0"/>
    <n v="0"/>
    <n v="0"/>
    <s v="M.Gordon"/>
    <s v="NA"/>
    <n v="0"/>
    <n v="1"/>
    <n v="0"/>
    <n v="0.5"/>
    <n v="0"/>
    <n v="0"/>
    <n v="0.5"/>
    <x v="37"/>
  </r>
  <r>
    <x v="0"/>
    <s v="DEN"/>
    <s v="JAX"/>
    <n v="81"/>
    <n v="19"/>
    <s v="(9:06) 5-T.Bridgewater pass incomplete deep middle to 81-T.Patrick. PENALTY on JAX-2-R.Jenkins, Defensive Pass Interference, 35 yards, enforced at DEN 19 - No Play."/>
    <s v="no_play"/>
    <n v="0"/>
    <n v="1"/>
    <n v="0"/>
    <n v="0"/>
    <s v="T.Patrick"/>
    <s v="NA"/>
    <n v="0"/>
    <n v="0"/>
    <n v="0"/>
    <n v="0"/>
    <n v="0"/>
    <n v="0"/>
    <n v="0"/>
    <x v="212"/>
  </r>
  <r>
    <x v="0"/>
    <s v="DEN"/>
    <s v="JAX"/>
    <n v="46"/>
    <n v="54"/>
    <s v="(9:01) 25-M.Gordon up the middle to JAX 47 for -1 yards (50-S.Quarterman)."/>
    <s v="run"/>
    <n v="1"/>
    <n v="0"/>
    <n v="0"/>
    <n v="0"/>
    <s v="M.Gordon"/>
    <s v="NA"/>
    <n v="0"/>
    <n v="1"/>
    <n v="0"/>
    <n v="0.5"/>
    <n v="0"/>
    <n v="0"/>
    <n v="0.5"/>
    <x v="37"/>
  </r>
  <r>
    <x v="0"/>
    <s v="DEN"/>
    <s v="JAX"/>
    <n v="47"/>
    <n v="53"/>
    <s v="(8:15) 33-J.Williams up the middle to JAX 44 for 3 yards (93-T.Bryan; 41-J.Allen)."/>
    <s v="run"/>
    <n v="1"/>
    <n v="0"/>
    <n v="0"/>
    <n v="0"/>
    <s v="J.Williams"/>
    <s v="NA"/>
    <n v="0"/>
    <n v="1"/>
    <n v="0"/>
    <n v="0.5"/>
    <n v="0"/>
    <n v="0"/>
    <n v="0.5"/>
    <x v="102"/>
  </r>
  <r>
    <x v="0"/>
    <s v="DEN"/>
    <s v="JAX"/>
    <n v="44"/>
    <n v="56"/>
    <s v="(7:30) (Shotgun) 33-J.Williams left end to JAX 30 for 14 yards (6-J.Ward; 44-M.Jack)."/>
    <s v="run"/>
    <n v="1"/>
    <n v="0"/>
    <n v="0"/>
    <n v="0"/>
    <s v="J.Williams"/>
    <s v="NA"/>
    <n v="0"/>
    <n v="1"/>
    <n v="0"/>
    <n v="0.5"/>
    <n v="0"/>
    <n v="0"/>
    <n v="0.5"/>
    <x v="102"/>
  </r>
  <r>
    <x v="0"/>
    <s v="DEN"/>
    <s v="JAX"/>
    <n v="35"/>
    <n v="65"/>
    <s v="(6:40) (Shotgun) 33-J.Williams right end to JAX 33 for 2 yards (54-D.Wilson; 27-C.Claybrooks)."/>
    <s v="run"/>
    <n v="1"/>
    <n v="0"/>
    <n v="0"/>
    <n v="0"/>
    <s v="J.Williams"/>
    <s v="NA"/>
    <n v="0"/>
    <n v="1"/>
    <n v="0"/>
    <n v="0.5"/>
    <n v="0"/>
    <n v="0"/>
    <n v="0.5"/>
    <x v="102"/>
  </r>
  <r>
    <x v="0"/>
    <s v="DEN"/>
    <s v="JAX"/>
    <n v="19"/>
    <n v="81"/>
    <s v="(3:51) 25-M.Gordon up the middle to JAX 19 for no gain (50-S.Quarterman)."/>
    <s v="run"/>
    <n v="1"/>
    <n v="0"/>
    <n v="0"/>
    <n v="0"/>
    <s v="M.Gordon"/>
    <s v="NA"/>
    <n v="0"/>
    <n v="1"/>
    <n v="0"/>
    <n v="0.5"/>
    <n v="0"/>
    <n v="0"/>
    <n v="0.5"/>
    <x v="37"/>
  </r>
  <r>
    <x v="0"/>
    <s v="DEN"/>
    <s v="JAX"/>
    <n v="19"/>
    <n v="81"/>
    <s v="(3:45) (Shotgun) 25-M.Gordon right end to JAX 16 for 3 yards (2-R.Jenkins)."/>
    <s v="run"/>
    <n v="1"/>
    <n v="0"/>
    <n v="0"/>
    <n v="0"/>
    <s v="M.Gordon"/>
    <s v="NA"/>
    <n v="0"/>
    <n v="1"/>
    <n v="0"/>
    <n v="0.5"/>
    <n v="0"/>
    <n v="0"/>
    <n v="0.5"/>
    <x v="37"/>
  </r>
  <r>
    <x v="0"/>
    <s v="DEN"/>
    <s v="JAX"/>
    <n v="16"/>
    <n v="84"/>
    <s v="(2:58) 5-T.Bridgewater up the middle to JAX 15 for 1 yard (52-D.Hamilton)."/>
    <s v="run"/>
    <n v="1"/>
    <n v="0"/>
    <n v="0"/>
    <n v="0"/>
    <s v="T.Bridgewater"/>
    <s v="NA"/>
    <n v="0"/>
    <n v="1"/>
    <n v="0"/>
    <n v="0.5"/>
    <n v="0"/>
    <n v="0"/>
    <n v="0.5"/>
    <x v="344"/>
  </r>
  <r>
    <x v="0"/>
    <s v="DEN"/>
    <s v="JAX"/>
    <n v="15"/>
    <n v="85"/>
    <s v="(2:09) 33-J.Williams up the middle to JAX 9 for 6 yards (50-S.Quarterman; 45-K.Chaisson)."/>
    <s v="run"/>
    <n v="1"/>
    <n v="0"/>
    <n v="0"/>
    <n v="0"/>
    <s v="J.Williams"/>
    <s v="NA"/>
    <n v="0"/>
    <n v="1"/>
    <n v="0"/>
    <n v="0.5"/>
    <n v="0"/>
    <n v="0"/>
    <n v="0.5"/>
    <x v="102"/>
  </r>
  <r>
    <x v="0"/>
    <s v="DEN"/>
    <s v="JAX"/>
    <n v="9"/>
    <n v="91"/>
    <s v="(2:00) 33-J.Williams up the middle to JAX 4 for 5 yards (50-S.Quarterman; 90-M.Brown)."/>
    <s v="run"/>
    <n v="1"/>
    <n v="0"/>
    <n v="0"/>
    <n v="0"/>
    <s v="J.Williams"/>
    <s v="NA"/>
    <n v="0"/>
    <n v="1"/>
    <n v="0"/>
    <n v="0.8"/>
    <n v="0"/>
    <n v="0"/>
    <n v="0.8"/>
    <x v="102"/>
  </r>
  <r>
    <x v="0"/>
    <s v="DEN"/>
    <s v="JAX"/>
    <n v="4"/>
    <n v="96"/>
    <s v="(1:13) 5-T.Bridgewater kneels to JAX 5 for -1 yards."/>
    <s v="qb_kneel"/>
    <n v="0"/>
    <n v="0"/>
    <n v="0"/>
    <n v="0"/>
    <s v="T.Bridgewater"/>
    <s v="NA"/>
    <n v="0"/>
    <n v="0"/>
    <n v="0"/>
    <n v="0"/>
    <n v="0"/>
    <n v="0"/>
    <n v="0"/>
    <x v="344"/>
  </r>
  <r>
    <x v="0"/>
    <s v="DEN"/>
    <s v="JAX"/>
    <n v="5"/>
    <n v="95"/>
    <s v="(:29) 5-T.Bridgewater kneels to JAX 6 for -1 yards."/>
    <s v="qb_kneel"/>
    <n v="0"/>
    <n v="0"/>
    <n v="0"/>
    <n v="0"/>
    <s v="T.Bridgewater"/>
    <s v="NA"/>
    <n v="0"/>
    <n v="0"/>
    <n v="0"/>
    <n v="0"/>
    <n v="0"/>
    <n v="0"/>
    <n v="0"/>
    <x v="344"/>
  </r>
  <r>
    <x v="0"/>
    <s v="DET"/>
    <s v="GB"/>
    <n v="75"/>
    <n v="25"/>
    <s v="(15:00) 30-J.Williams right tackle to DET 26 for 1 yard (59-D.Campbell, 52-R.Gary)."/>
    <s v="run"/>
    <n v="1"/>
    <n v="0"/>
    <n v="0"/>
    <n v="0"/>
    <s v="J.Williams"/>
    <s v="NA"/>
    <n v="0"/>
    <n v="1"/>
    <n v="0"/>
    <n v="0.5"/>
    <n v="0"/>
    <n v="0"/>
    <n v="0.5"/>
    <x v="94"/>
  </r>
  <r>
    <x v="0"/>
    <s v="DET"/>
    <s v="GB"/>
    <n v="11"/>
    <n v="89"/>
    <s v="(12:11) 30-J.Williams up the middle to GB 7 for 4 yards (51-K.Barnes)."/>
    <s v="run"/>
    <n v="1"/>
    <n v="0"/>
    <n v="0"/>
    <n v="0"/>
    <s v="J.Williams"/>
    <s v="NA"/>
    <n v="0"/>
    <n v="1"/>
    <n v="0"/>
    <n v="0.7"/>
    <n v="0"/>
    <n v="0"/>
    <n v="0.7"/>
    <x v="94"/>
  </r>
  <r>
    <x v="0"/>
    <s v="DET"/>
    <s v="GB"/>
    <n v="7"/>
    <n v="93"/>
    <s v="(11:29) 32-D.Swift right guard to GB 5 for 2 yards (51-K.Barnes, 94-D.Lowry)."/>
    <s v="run"/>
    <n v="1"/>
    <n v="0"/>
    <n v="0"/>
    <n v="0"/>
    <s v="D.Swift"/>
    <s v="NA"/>
    <n v="0"/>
    <n v="1"/>
    <n v="0"/>
    <n v="1.2"/>
    <n v="0"/>
    <n v="0"/>
    <n v="1.2"/>
    <x v="33"/>
  </r>
  <r>
    <x v="0"/>
    <s v="GB"/>
    <s v="DET"/>
    <n v="75"/>
    <n v="25"/>
    <s v="(10:36) 33-A.Jones left end to GB 28 for 3 yards (91-M.Brockers)."/>
    <s v="run"/>
    <n v="1"/>
    <n v="0"/>
    <n v="0"/>
    <n v="0"/>
    <s v="A.Jones"/>
    <s v="NA"/>
    <n v="0"/>
    <n v="1"/>
    <n v="0"/>
    <n v="0.5"/>
    <n v="0"/>
    <n v="0"/>
    <n v="0.5"/>
    <x v="103"/>
  </r>
  <r>
    <x v="0"/>
    <s v="GB"/>
    <s v="DET"/>
    <n v="72"/>
    <n v="28"/>
    <s v="(9:56) 33-A.Jones right end to GB 34 for 6 yards (25-W.Harris)."/>
    <s v="run"/>
    <n v="1"/>
    <n v="0"/>
    <n v="0"/>
    <n v="0"/>
    <s v="A.Jones"/>
    <s v="NA"/>
    <n v="0"/>
    <n v="1"/>
    <n v="0"/>
    <n v="0.5"/>
    <n v="0"/>
    <n v="0"/>
    <n v="0.5"/>
    <x v="103"/>
  </r>
  <r>
    <x v="0"/>
    <s v="GB"/>
    <s v="DET"/>
    <n v="66"/>
    <n v="34"/>
    <s v="(9:13) 33-A.Jones left end ran ob at GB 41 for 7 yards (25-W.Harris)."/>
    <s v="run"/>
    <n v="1"/>
    <n v="0"/>
    <n v="0"/>
    <n v="0"/>
    <s v="A.Jones"/>
    <s v="NA"/>
    <n v="0"/>
    <n v="1"/>
    <n v="0"/>
    <n v="0.5"/>
    <n v="0"/>
    <n v="0"/>
    <n v="0.5"/>
    <x v="103"/>
  </r>
  <r>
    <x v="0"/>
    <s v="GB"/>
    <s v="DET"/>
    <n v="41"/>
    <n v="59"/>
    <s v="(8:10) (Shotgun) 12-Aa.Rodgers scrambles right end ran ob at DET 40 for 1 yard (54-A.McNeill). PENALTY on DET-24-A.Oruwariye, Illegal Use of Hands, 5 yards, enforced at DET 40."/>
    <s v="run"/>
    <n v="0"/>
    <n v="1"/>
    <n v="0"/>
    <n v="0"/>
    <s v="Aa.Rodgers"/>
    <s v="NA"/>
    <n v="0"/>
    <n v="0"/>
    <n v="0"/>
    <n v="0"/>
    <n v="0"/>
    <n v="0"/>
    <n v="0"/>
    <x v="345"/>
  </r>
  <r>
    <x v="0"/>
    <s v="GB"/>
    <s v="DET"/>
    <n v="35"/>
    <n v="65"/>
    <s v="(7:43) 28-A.Dillon right end to DET 32 for 3 yards (54-A.McNeill, 95-R.Okwara)."/>
    <s v="run"/>
    <n v="1"/>
    <n v="0"/>
    <n v="0"/>
    <n v="0"/>
    <s v="A.Dillon"/>
    <s v="NA"/>
    <n v="0"/>
    <n v="1"/>
    <n v="0"/>
    <n v="0.5"/>
    <n v="0"/>
    <n v="0"/>
    <n v="0.5"/>
    <x v="145"/>
  </r>
  <r>
    <x v="0"/>
    <s v="GB"/>
    <s v="DET"/>
    <n v="18"/>
    <n v="82"/>
    <s v="(5:55) 33-A.Jones up the middle to DET 9 for 9 yards (97-N.Williams)."/>
    <s v="run"/>
    <n v="1"/>
    <n v="0"/>
    <n v="0"/>
    <n v="0"/>
    <s v="A.Jones"/>
    <s v="NA"/>
    <n v="0"/>
    <n v="1"/>
    <n v="0"/>
    <n v="0.5"/>
    <n v="0"/>
    <n v="0"/>
    <n v="0.5"/>
    <x v="103"/>
  </r>
  <r>
    <x v="0"/>
    <s v="GB"/>
    <s v="DET"/>
    <n v="9"/>
    <n v="91"/>
    <s v="(5:16) 33-A.Jones right end to DET 5 for 4 yards (91-M.Brockers)."/>
    <s v="run"/>
    <n v="1"/>
    <n v="0"/>
    <n v="0"/>
    <n v="0"/>
    <s v="A.Jones"/>
    <s v="NA"/>
    <n v="0"/>
    <n v="1"/>
    <n v="0"/>
    <n v="0.8"/>
    <n v="0"/>
    <n v="0"/>
    <n v="0.8"/>
    <x v="103"/>
  </r>
  <r>
    <x v="0"/>
    <s v="GB"/>
    <s v="DET"/>
    <n v="5"/>
    <n v="95"/>
    <s v="(4:32) 33-A.Jones right guard to DET 4 for 1 yard (21-T.Walker)."/>
    <s v="run"/>
    <n v="1"/>
    <n v="0"/>
    <n v="0"/>
    <n v="0"/>
    <s v="A.Jones"/>
    <s v="NA"/>
    <n v="0"/>
    <n v="1"/>
    <n v="0"/>
    <n v="1.4"/>
    <n v="0"/>
    <n v="0"/>
    <n v="1.4"/>
    <x v="103"/>
  </r>
  <r>
    <x v="0"/>
    <s v="DET"/>
    <s v="GB"/>
    <n v="69"/>
    <n v="31"/>
    <s v="(3:05) 32-D.Swift right guard to DET 39 for 8 yards (20-K.King; 59-D.Campbell)."/>
    <s v="run"/>
    <n v="1"/>
    <n v="0"/>
    <n v="0"/>
    <n v="0"/>
    <s v="D.Swift"/>
    <s v="NA"/>
    <n v="0"/>
    <n v="1"/>
    <n v="0"/>
    <n v="0.5"/>
    <n v="0"/>
    <n v="0"/>
    <n v="0.5"/>
    <x v="33"/>
  </r>
  <r>
    <x v="0"/>
    <s v="DET"/>
    <s v="GB"/>
    <n v="57"/>
    <n v="43"/>
    <s v="(2:23) (Shotgun) 32-D.Swift right guard to DET 48 for 5 yards (59-D.Campbell, 23-J.Alexander)."/>
    <s v="run"/>
    <n v="1"/>
    <n v="0"/>
    <n v="0"/>
    <n v="0"/>
    <s v="D.Swift"/>
    <s v="NA"/>
    <n v="0"/>
    <n v="1"/>
    <n v="0"/>
    <n v="0.5"/>
    <n v="0"/>
    <n v="0"/>
    <n v="0.5"/>
    <x v="33"/>
  </r>
  <r>
    <x v="0"/>
    <s v="DET"/>
    <s v="GB"/>
    <n v="52"/>
    <n v="48"/>
    <s v="(1:41) 30-J.Williams up the middle to 50 for 2 yards (94-D.Lowry; 96-K.Keke)."/>
    <s v="run"/>
    <n v="1"/>
    <n v="0"/>
    <n v="0"/>
    <n v="0"/>
    <s v="J.Williams"/>
    <s v="NA"/>
    <n v="0"/>
    <n v="1"/>
    <n v="0"/>
    <n v="0.5"/>
    <n v="0"/>
    <n v="0"/>
    <n v="0.5"/>
    <x v="94"/>
  </r>
  <r>
    <x v="0"/>
    <s v="DET"/>
    <s v="GB"/>
    <n v="55"/>
    <n v="45"/>
    <s v="(:35) 32-D.Swift right tackle to 50 for 5 yards (31-A.Amos). PENALTY on DET-58-P.Sewell, Offensive Holding, 10 yards, enforced at DET 45 - No Play."/>
    <s v="no_play"/>
    <n v="1"/>
    <n v="0"/>
    <n v="0"/>
    <n v="0"/>
    <s v="D.Swift"/>
    <s v="NA"/>
    <n v="0"/>
    <n v="1"/>
    <n v="0"/>
    <n v="0.5"/>
    <n v="0"/>
    <n v="0"/>
    <n v="0.5"/>
    <x v="33"/>
  </r>
  <r>
    <x v="0"/>
    <s v="DET"/>
    <s v="GB"/>
    <n v="61"/>
    <n v="39"/>
    <s v="(12:21) 30-J.Williams left end to DET 45 for 6 yards (93-T.Slaton)."/>
    <s v="run"/>
    <n v="1"/>
    <n v="0"/>
    <n v="0"/>
    <n v="0"/>
    <s v="J.Williams"/>
    <s v="NA"/>
    <n v="0"/>
    <n v="1"/>
    <n v="0"/>
    <n v="0.5"/>
    <n v="0"/>
    <n v="0"/>
    <n v="0.5"/>
    <x v="94"/>
  </r>
  <r>
    <x v="0"/>
    <s v="DET"/>
    <s v="GB"/>
    <n v="51"/>
    <n v="49"/>
    <s v="(11:14) 30-J.Williams up the middle to GB 48 for 3 yards (97-K.Clark)."/>
    <s v="run"/>
    <n v="1"/>
    <n v="0"/>
    <n v="0"/>
    <n v="0"/>
    <s v="J.Williams"/>
    <s v="NA"/>
    <n v="0"/>
    <n v="1"/>
    <n v="0"/>
    <n v="0.5"/>
    <n v="0"/>
    <n v="0"/>
    <n v="0.5"/>
    <x v="94"/>
  </r>
  <r>
    <x v="0"/>
    <s v="DET"/>
    <s v="GB"/>
    <n v="48"/>
    <n v="52"/>
    <s v="(10:32) 16-J.Goff scrambles left end to GB 45 for 3 yards (59-D.Campbell). PENALTY on GB-59-D.Campbell, Face Mask (15 Yards), 15 yards, enforced at GB 45."/>
    <s v="run"/>
    <n v="0"/>
    <n v="1"/>
    <n v="0"/>
    <n v="0"/>
    <s v="J.Goff"/>
    <s v="NA"/>
    <n v="0"/>
    <n v="0"/>
    <n v="0"/>
    <n v="0"/>
    <n v="0"/>
    <n v="0"/>
    <n v="0"/>
    <x v="346"/>
  </r>
  <r>
    <x v="0"/>
    <s v="DET"/>
    <s v="GB"/>
    <n v="30"/>
    <n v="70"/>
    <s v="(10:03) 30-J.Williams right end to GB 22 for 8 yards (31-A.Amos)."/>
    <s v="run"/>
    <n v="1"/>
    <n v="0"/>
    <n v="0"/>
    <n v="0"/>
    <s v="J.Williams"/>
    <s v="NA"/>
    <n v="0"/>
    <n v="1"/>
    <n v="0"/>
    <n v="0.5"/>
    <n v="0"/>
    <n v="0"/>
    <n v="0.5"/>
    <x v="94"/>
  </r>
  <r>
    <x v="0"/>
    <s v="DET"/>
    <s v="GB"/>
    <n v="22"/>
    <n v="78"/>
    <s v="(9:23) 32-D.Swift left tackle to GB 19 for 3 yards (95-T.Lancaster; 52-R.Gary)."/>
    <s v="run"/>
    <n v="1"/>
    <n v="0"/>
    <n v="0"/>
    <n v="0"/>
    <s v="D.Swift"/>
    <s v="NA"/>
    <n v="0"/>
    <n v="1"/>
    <n v="0"/>
    <n v="0.5"/>
    <n v="0"/>
    <n v="0"/>
    <n v="0.5"/>
    <x v="33"/>
  </r>
  <r>
    <x v="0"/>
    <s v="DET"/>
    <s v="GB"/>
    <n v="9"/>
    <n v="91"/>
    <s v="(8:08) (Shotgun) 30-J.Williams right tackle to GB 8 for 1 yard (97-K.Clark)."/>
    <s v="run"/>
    <n v="1"/>
    <n v="0"/>
    <n v="0"/>
    <n v="0"/>
    <s v="J.Williams"/>
    <s v="NA"/>
    <n v="0"/>
    <n v="1"/>
    <n v="0"/>
    <n v="0.8"/>
    <n v="0"/>
    <n v="0"/>
    <n v="0.8"/>
    <x v="94"/>
  </r>
  <r>
    <x v="0"/>
    <s v="GB"/>
    <s v="DET"/>
    <n v="56"/>
    <n v="44"/>
    <s v="(7:15) (Shotgun) 28-A.Dillon right tackle to GB 48 for 4 yards (91-M.Brockers; 53-C.Harris)."/>
    <s v="run"/>
    <n v="1"/>
    <n v="0"/>
    <n v="0"/>
    <n v="0"/>
    <s v="A.Dillon"/>
    <s v="NA"/>
    <n v="0"/>
    <n v="1"/>
    <n v="0"/>
    <n v="0.5"/>
    <n v="0"/>
    <n v="0"/>
    <n v="0.5"/>
    <x v="145"/>
  </r>
  <r>
    <x v="0"/>
    <s v="GB"/>
    <s v="DET"/>
    <n v="52"/>
    <n v="48"/>
    <s v="(6:32) (Shotgun) 33-A.Jones up the middle to DET 44 for 8 yards (21-T.Walker)."/>
    <s v="run"/>
    <n v="1"/>
    <n v="0"/>
    <n v="0"/>
    <n v="0"/>
    <s v="A.Jones"/>
    <s v="NA"/>
    <n v="0"/>
    <n v="1"/>
    <n v="0"/>
    <n v="0.5"/>
    <n v="0"/>
    <n v="0"/>
    <n v="0.5"/>
    <x v="103"/>
  </r>
  <r>
    <x v="0"/>
    <s v="GB"/>
    <s v="DET"/>
    <n v="44"/>
    <n v="56"/>
    <s v="(5:50) 33-A.Jones left end pushed ob at DET 38 for 6 yards (34-A.Anzalone)."/>
    <s v="run"/>
    <n v="1"/>
    <n v="0"/>
    <n v="0"/>
    <n v="0"/>
    <s v="A.Jones"/>
    <s v="NA"/>
    <n v="0"/>
    <n v="1"/>
    <n v="0"/>
    <n v="0.5"/>
    <n v="0"/>
    <n v="0"/>
    <n v="0.5"/>
    <x v="103"/>
  </r>
  <r>
    <x v="0"/>
    <s v="GB"/>
    <s v="DET"/>
    <n v="23"/>
    <n v="77"/>
    <s v="(4:15) 33-A.Jones right tackle to DET 18 for 5 yards (34-A.Anzalone, 75-L.Onwuzurike)."/>
    <s v="run"/>
    <n v="1"/>
    <n v="0"/>
    <n v="0"/>
    <n v="0"/>
    <s v="A.Jones"/>
    <s v="NA"/>
    <n v="0"/>
    <n v="1"/>
    <n v="0"/>
    <n v="0.5"/>
    <n v="0"/>
    <n v="0"/>
    <n v="0.5"/>
    <x v="103"/>
  </r>
  <r>
    <x v="0"/>
    <s v="GB"/>
    <s v="DET"/>
    <n v="18"/>
    <n v="82"/>
    <s v="(3:29) 28-A.Dillon up the middle to DET 14 for 4 yards (75-L.Onwuzurike, 54-A.McNeill)."/>
    <s v="run"/>
    <n v="1"/>
    <n v="0"/>
    <n v="0"/>
    <n v="0"/>
    <s v="A.Dillon"/>
    <s v="NA"/>
    <n v="0"/>
    <n v="1"/>
    <n v="0"/>
    <n v="0.5"/>
    <n v="0"/>
    <n v="0"/>
    <n v="0.5"/>
    <x v="145"/>
  </r>
  <r>
    <x v="0"/>
    <s v="DET"/>
    <s v="GB"/>
    <n v="59"/>
    <n v="41"/>
    <s v="(1:46) 32-D.Swift left end to GB 47 for 12 yards (26-D.Savage)."/>
    <s v="run"/>
    <n v="1"/>
    <n v="0"/>
    <n v="0"/>
    <n v="0"/>
    <s v="D.Swift"/>
    <s v="NA"/>
    <n v="0"/>
    <n v="1"/>
    <n v="0"/>
    <n v="0.5"/>
    <n v="0"/>
    <n v="0"/>
    <n v="0.5"/>
    <x v="33"/>
  </r>
  <r>
    <x v="0"/>
    <s v="DET"/>
    <s v="GB"/>
    <n v="47"/>
    <n v="53"/>
    <s v="(1:04) 32-D.Swift left guard to GB 45 for 2 yards (97-K.Clark, 59-D.Campbell)."/>
    <s v="run"/>
    <n v="1"/>
    <n v="0"/>
    <n v="0"/>
    <n v="0"/>
    <s v="D.Swift"/>
    <s v="NA"/>
    <n v="0"/>
    <n v="1"/>
    <n v="0"/>
    <n v="0.5"/>
    <n v="0"/>
    <n v="0"/>
    <n v="0.5"/>
    <x v="33"/>
  </r>
  <r>
    <x v="0"/>
    <s v="GB"/>
    <s v="DET"/>
    <n v="75"/>
    <n v="25"/>
    <s v="(:03) 12-Aa.Rodgers kneels to GB 24 for -1 yards."/>
    <s v="qb_kneel"/>
    <n v="0"/>
    <n v="0"/>
    <n v="0"/>
    <n v="0"/>
    <s v="Aa.Rodgers"/>
    <s v="NA"/>
    <n v="0"/>
    <n v="0"/>
    <n v="0"/>
    <n v="0"/>
    <n v="0"/>
    <n v="0"/>
    <n v="0"/>
    <x v="345"/>
  </r>
  <r>
    <x v="0"/>
    <s v="GB"/>
    <s v="DET"/>
    <n v="87"/>
    <n v="13"/>
    <s v="(14:52) 33-A.Jones left end to GB 16 for 3 yards (90-T.Flowers)."/>
    <s v="run"/>
    <n v="1"/>
    <n v="0"/>
    <n v="0"/>
    <n v="0"/>
    <s v="A.Jones"/>
    <s v="NA"/>
    <n v="0"/>
    <n v="1"/>
    <n v="0"/>
    <n v="0.5"/>
    <n v="0"/>
    <n v="0"/>
    <n v="0.5"/>
    <x v="103"/>
  </r>
  <r>
    <x v="0"/>
    <s v="GB"/>
    <s v="DET"/>
    <n v="74"/>
    <n v="26"/>
    <s v="(13:43) 33-A.Jones left guard to GB 34 for 8 yards (90-T.Flowers, 21-T.Walker)."/>
    <s v="run"/>
    <n v="1"/>
    <n v="0"/>
    <n v="0"/>
    <n v="0"/>
    <s v="A.Jones"/>
    <s v="NA"/>
    <n v="0"/>
    <n v="1"/>
    <n v="0"/>
    <n v="0.5"/>
    <n v="0"/>
    <n v="0"/>
    <n v="0.5"/>
    <x v="103"/>
  </r>
  <r>
    <x v="0"/>
    <s v="GB"/>
    <s v="DET"/>
    <n v="26"/>
    <n v="74"/>
    <s v="(11:58) 33-A.Jones right end to DET 23 for 3 yards (8-J.Collins)."/>
    <s v="run"/>
    <n v="1"/>
    <n v="0"/>
    <n v="0"/>
    <n v="0"/>
    <s v="A.Jones"/>
    <s v="NA"/>
    <n v="0"/>
    <n v="1"/>
    <n v="0"/>
    <n v="0.5"/>
    <n v="0"/>
    <n v="0"/>
    <n v="0.5"/>
    <x v="103"/>
  </r>
  <r>
    <x v="0"/>
    <s v="GB"/>
    <s v="DET"/>
    <n v="23"/>
    <n v="77"/>
    <s v="(11:14) 12-Aa.Rodgers scrambles left end to DET 22 for 1 yard (34-A.Anzalone)."/>
    <s v="run"/>
    <n v="0"/>
    <n v="1"/>
    <n v="0"/>
    <n v="0"/>
    <s v="Aa.Rodgers"/>
    <s v="NA"/>
    <n v="0"/>
    <n v="0"/>
    <n v="0"/>
    <n v="0"/>
    <n v="0"/>
    <n v="0"/>
    <n v="0"/>
    <x v="345"/>
  </r>
  <r>
    <x v="0"/>
    <s v="DET"/>
    <s v="GB"/>
    <n v="75"/>
    <n v="25"/>
    <s v="(10:25) (Shotgun) 16-J.Goff left end to DET 42 for 17 yards (31-A.Amos)."/>
    <s v="run"/>
    <n v="1"/>
    <n v="0"/>
    <n v="0"/>
    <n v="0"/>
    <s v="J.Goff"/>
    <s v="NA"/>
    <n v="0"/>
    <n v="1"/>
    <n v="0"/>
    <n v="0.5"/>
    <n v="0"/>
    <n v="0"/>
    <n v="0.5"/>
    <x v="346"/>
  </r>
  <r>
    <x v="0"/>
    <s v="DET"/>
    <s v="GB"/>
    <n v="52"/>
    <n v="48"/>
    <s v="(8:59) 32-D.Swift right end to GB 49 for 3 yards (94-D.Lowry; 97-K.Clark)."/>
    <s v="run"/>
    <n v="1"/>
    <n v="0"/>
    <n v="0"/>
    <n v="0"/>
    <s v="D.Swift"/>
    <s v="NA"/>
    <n v="0"/>
    <n v="1"/>
    <n v="0"/>
    <n v="0.5"/>
    <n v="0"/>
    <n v="0"/>
    <n v="0.5"/>
    <x v="33"/>
  </r>
  <r>
    <x v="0"/>
    <s v="DET"/>
    <s v="GB"/>
    <n v="34"/>
    <n v="66"/>
    <s v="(7:27) (Shotgun) 32-D.Swift right guard to GB 32 for 2 yards (97-K.Clark)."/>
    <s v="run"/>
    <n v="1"/>
    <n v="0"/>
    <n v="0"/>
    <n v="0"/>
    <s v="D.Swift"/>
    <s v="NA"/>
    <n v="0"/>
    <n v="1"/>
    <n v="0"/>
    <n v="0.5"/>
    <n v="0"/>
    <n v="0"/>
    <n v="0.5"/>
    <x v="33"/>
  </r>
  <r>
    <x v="0"/>
    <s v="GB"/>
    <s v="DET"/>
    <n v="75"/>
    <n v="25"/>
    <s v="(5:46) (Shotgun) 33-A.Jones right end to GB 21 for -4 yards (97-N.Williams, 34-A.Anzalone)."/>
    <s v="run"/>
    <n v="1"/>
    <n v="0"/>
    <n v="0"/>
    <n v="0"/>
    <s v="A.Jones"/>
    <s v="NA"/>
    <n v="0"/>
    <n v="1"/>
    <n v="0"/>
    <n v="0.5"/>
    <n v="0"/>
    <n v="0"/>
    <n v="0.5"/>
    <x v="103"/>
  </r>
  <r>
    <x v="0"/>
    <s v="GB"/>
    <s v="DET"/>
    <n v="65"/>
    <n v="35"/>
    <s v="(4:57) 33-A.Jones left end to GB 43 for 8 yards (8-J.Collins). PENALTY on GB-74-E.Jenkins, Offensive Holding, 10 yards, enforced at GB 35 - No Play."/>
    <s v="no_play"/>
    <n v="1"/>
    <n v="0"/>
    <n v="0"/>
    <n v="0"/>
    <s v="A.Jones"/>
    <s v="NA"/>
    <n v="0"/>
    <n v="1"/>
    <n v="0"/>
    <n v="0.5"/>
    <n v="0"/>
    <n v="0"/>
    <n v="0.5"/>
    <x v="103"/>
  </r>
  <r>
    <x v="0"/>
    <s v="GB"/>
    <s v="DET"/>
    <n v="75"/>
    <n v="25"/>
    <s v="(4:27) (Shotgun) 12-Aa.Rodgers pass incomplete deep right to 85-R.Tonyan. PENALTY on DET-39-J.Jacobs, Defensive Pass Interference, 25 yards, enforced at GB 25 - No Play."/>
    <s v="no_play"/>
    <n v="0"/>
    <n v="1"/>
    <n v="0"/>
    <n v="0"/>
    <s v="R.Tonyan"/>
    <s v="NA"/>
    <n v="0"/>
    <n v="0"/>
    <n v="0"/>
    <n v="0"/>
    <n v="0"/>
    <n v="0"/>
    <n v="0"/>
    <x v="216"/>
  </r>
  <r>
    <x v="0"/>
    <s v="GB"/>
    <s v="DET"/>
    <n v="11"/>
    <n v="89"/>
    <s v="(1:46) 33-A.Jones right end to DET 9 for 2 yards (27-B.Price). PENALTY on GB-70-R.Newman, Offensive Holding, 10 yards, enforced at DET 11 - No Play."/>
    <s v="no_play"/>
    <n v="1"/>
    <n v="0"/>
    <n v="0"/>
    <n v="0"/>
    <s v="A.Jones"/>
    <s v="NA"/>
    <n v="0"/>
    <n v="1"/>
    <n v="0"/>
    <n v="0.7"/>
    <n v="0"/>
    <n v="0"/>
    <n v="0.7"/>
    <x v="103"/>
  </r>
  <r>
    <x v="0"/>
    <s v="GB"/>
    <s v="DET"/>
    <n v="21"/>
    <n v="79"/>
    <s v="(1:24) 12-Aa.Rodgers scrambles right end ran ob at DET 16 for 5 yards (97-N.Williams). PENALTY on DET-34-A.Anzalone, Defensive Holding, 5 yards, enforced at DET 16."/>
    <s v="run"/>
    <n v="0"/>
    <n v="1"/>
    <n v="0"/>
    <n v="0"/>
    <s v="Aa.Rodgers"/>
    <s v="NA"/>
    <n v="0"/>
    <n v="0"/>
    <n v="0"/>
    <n v="0"/>
    <n v="0"/>
    <n v="0"/>
    <n v="0"/>
    <x v="345"/>
  </r>
  <r>
    <x v="0"/>
    <s v="GB"/>
    <s v="DET"/>
    <n v="11"/>
    <n v="89"/>
    <s v="(:57) (Shotgun) 33-A.Jones up the middle to DET 11 for no gain (21-T.Walker; 53-C.Harris)."/>
    <s v="run"/>
    <n v="1"/>
    <n v="0"/>
    <n v="0"/>
    <n v="0"/>
    <s v="A.Jones"/>
    <s v="NA"/>
    <n v="0"/>
    <n v="1"/>
    <n v="0"/>
    <n v="0.7"/>
    <n v="0"/>
    <n v="0"/>
    <n v="0.7"/>
    <x v="103"/>
  </r>
  <r>
    <x v="0"/>
    <s v="DET"/>
    <s v="GB"/>
    <n v="75"/>
    <n v="25"/>
    <s v="(:07) 16-J.Goff FUMBLES (Aborted) at DET 25, RECOVERED by GB-51-K.Barnes at DET 23."/>
    <s v="run"/>
    <n v="1"/>
    <n v="0"/>
    <n v="0"/>
    <n v="0"/>
    <s v="J.Goff"/>
    <s v="NA"/>
    <n v="0"/>
    <n v="1"/>
    <n v="0"/>
    <n v="0.5"/>
    <n v="0"/>
    <n v="0"/>
    <n v="0.5"/>
    <x v="346"/>
  </r>
  <r>
    <x v="0"/>
    <s v="GB"/>
    <s v="DET"/>
    <n v="23"/>
    <n v="77"/>
    <s v="(:03) 33-A.Jones right guard to DET 20 for 3 yards (97-N.Williams)."/>
    <s v="run"/>
    <n v="1"/>
    <n v="0"/>
    <n v="0"/>
    <n v="0"/>
    <s v="A.Jones"/>
    <s v="NA"/>
    <n v="0"/>
    <n v="1"/>
    <n v="0"/>
    <n v="0.5"/>
    <n v="0"/>
    <n v="0"/>
    <n v="0.5"/>
    <x v="103"/>
  </r>
  <r>
    <x v="0"/>
    <s v="GB"/>
    <s v="DET"/>
    <n v="9"/>
    <n v="91"/>
    <s v="(13:33) (Shotgun) 33-A.Jones up the middle to DET 5 for 4 yards (34-A.Anzalone)."/>
    <s v="run"/>
    <n v="1"/>
    <n v="0"/>
    <n v="0"/>
    <n v="0"/>
    <s v="A.Jones"/>
    <s v="NA"/>
    <n v="0"/>
    <n v="1"/>
    <n v="0"/>
    <n v="0.8"/>
    <n v="0"/>
    <n v="0"/>
    <n v="0.8"/>
    <x v="103"/>
  </r>
  <r>
    <x v="0"/>
    <s v="GB"/>
    <s v="DET"/>
    <n v="5"/>
    <n v="95"/>
    <s v="(12:48) (Shotgun) 12-Aa.Rodgers pass incomplete short left to 17-D.Adams. PENALTY on DET-24-A.Oruwariye, Defensive Pass Interference, 4 yards, enforced at DET 5 - No Play."/>
    <s v="no_play"/>
    <n v="0"/>
    <n v="1"/>
    <n v="0"/>
    <n v="0"/>
    <s v="D.Adams"/>
    <s v="NA"/>
    <n v="0"/>
    <n v="0"/>
    <n v="0"/>
    <n v="0"/>
    <n v="0"/>
    <n v="0"/>
    <n v="0"/>
    <x v="77"/>
  </r>
  <r>
    <x v="0"/>
    <s v="GB"/>
    <s v="DET"/>
    <n v="1"/>
    <n v="99"/>
    <s v="(12:45) (Shotgun) 33-A.Jones left guard for 1 yard, TOUCHDOWN."/>
    <s v="run"/>
    <n v="1"/>
    <n v="0"/>
    <n v="0"/>
    <n v="0"/>
    <s v="A.Jones"/>
    <s v="NA"/>
    <n v="0"/>
    <n v="1"/>
    <n v="0"/>
    <n v="3.3"/>
    <n v="0"/>
    <n v="0"/>
    <n v="3.3"/>
    <x v="103"/>
  </r>
  <r>
    <x v="0"/>
    <s v="GB"/>
    <s v="DET"/>
    <n v="70"/>
    <n v="30"/>
    <s v="(7:38) 28-A.Dillon right tackle to GB 38 for 8 yards (25-W.Harris)."/>
    <s v="run"/>
    <n v="1"/>
    <n v="0"/>
    <n v="0"/>
    <n v="0"/>
    <s v="A.Dillon"/>
    <s v="NA"/>
    <n v="0"/>
    <n v="1"/>
    <n v="0"/>
    <n v="0.5"/>
    <n v="0"/>
    <n v="0"/>
    <n v="0.5"/>
    <x v="145"/>
  </r>
  <r>
    <x v="0"/>
    <s v="GB"/>
    <s v="DET"/>
    <n v="54"/>
    <n v="46"/>
    <s v="(5:31) 28-A.Dillon left guard to GB 45 for -1 yards (8-J.Collins)."/>
    <s v="run"/>
    <n v="1"/>
    <n v="0"/>
    <n v="0"/>
    <n v="0"/>
    <s v="A.Dillon"/>
    <s v="NA"/>
    <n v="0"/>
    <n v="1"/>
    <n v="0"/>
    <n v="0.5"/>
    <n v="0"/>
    <n v="0"/>
    <n v="0.5"/>
    <x v="145"/>
  </r>
  <r>
    <x v="0"/>
    <s v="DET"/>
    <s v="GB"/>
    <n v="81"/>
    <n v="19"/>
    <s v="(3:51) (Shotgun) 16-J.Goff scrambles right end ran ob at DET 45 for 26 yards (31-A.Amos)."/>
    <s v="run"/>
    <n v="0"/>
    <n v="1"/>
    <n v="0"/>
    <n v="0"/>
    <s v="J.Goff"/>
    <s v="NA"/>
    <n v="0"/>
    <n v="0"/>
    <n v="0"/>
    <n v="0"/>
    <n v="0"/>
    <n v="0"/>
    <n v="0"/>
    <x v="346"/>
  </r>
  <r>
    <x v="0"/>
    <s v="GB"/>
    <s v="DET"/>
    <n v="55"/>
    <n v="45"/>
    <s v="(3:34) 32-K.Hill left guard to GB 48 for 3 yards (41-A.Parker)."/>
    <s v="run"/>
    <n v="1"/>
    <n v="0"/>
    <n v="0"/>
    <n v="0"/>
    <s v="K.Hill"/>
    <s v="NA"/>
    <n v="0"/>
    <n v="1"/>
    <n v="0"/>
    <n v="0.5"/>
    <n v="0"/>
    <n v="0"/>
    <n v="0.5"/>
    <x v="321"/>
  </r>
  <r>
    <x v="0"/>
    <s v="GB"/>
    <s v="DET"/>
    <n v="52"/>
    <n v="48"/>
    <s v="(3:27) 32-K.Hill left guard to DET 47 for 5 yards (90-T.Flowers; 34-A.Anzalone)."/>
    <s v="run"/>
    <n v="1"/>
    <n v="0"/>
    <n v="0"/>
    <n v="0"/>
    <s v="K.Hill"/>
    <s v="NA"/>
    <n v="0"/>
    <n v="1"/>
    <n v="0"/>
    <n v="0.5"/>
    <n v="0"/>
    <n v="0"/>
    <n v="0.5"/>
    <x v="321"/>
  </r>
  <r>
    <x v="0"/>
    <s v="GB"/>
    <s v="DET"/>
    <n v="68"/>
    <n v="32"/>
    <s v="(1:48) 10-J.Love kneels to GB 31 for -1 yards."/>
    <s v="qb_kneel"/>
    <n v="0"/>
    <n v="0"/>
    <n v="0"/>
    <n v="0"/>
    <s v="J.Love"/>
    <s v="NA"/>
    <n v="0"/>
    <n v="0"/>
    <n v="0"/>
    <n v="0"/>
    <n v="0"/>
    <n v="0"/>
    <n v="0"/>
    <x v="347"/>
  </r>
  <r>
    <x v="0"/>
    <s v="GB"/>
    <s v="DET"/>
    <n v="69"/>
    <n v="31"/>
    <s v="(1:06) 10-J.Love kneels to GB 30 for -1 yards."/>
    <s v="qb_kneel"/>
    <n v="0"/>
    <n v="0"/>
    <n v="0"/>
    <n v="0"/>
    <s v="J.Love"/>
    <s v="NA"/>
    <n v="0"/>
    <n v="0"/>
    <n v="0"/>
    <n v="0"/>
    <n v="0"/>
    <n v="0"/>
    <n v="0"/>
    <x v="347"/>
  </r>
  <r>
    <x v="0"/>
    <s v="GB"/>
    <s v="DET"/>
    <n v="70"/>
    <n v="30"/>
    <s v="(:28) 10-J.Love kneels to GB 29 for -1 yards."/>
    <s v="qb_kneel"/>
    <n v="0"/>
    <n v="0"/>
    <n v="0"/>
    <n v="0"/>
    <s v="J.Love"/>
    <s v="NA"/>
    <n v="0"/>
    <n v="0"/>
    <n v="0"/>
    <n v="0"/>
    <n v="0"/>
    <n v="0"/>
    <n v="0"/>
    <x v="347"/>
  </r>
  <r>
    <x v="0"/>
    <s v="CLE"/>
    <s v="HOU"/>
    <n v="68"/>
    <n v="32"/>
    <s v="(14:52) 24-N.Chubb right guard to CLE 33 for 1 yard (97-M.Collins). PENALTY on HOU-94-C.Omenihu, Defensive Offside, 5 yards, enforced at CLE 32 - No Play."/>
    <s v="no_play"/>
    <n v="1"/>
    <n v="0"/>
    <n v="0"/>
    <n v="0"/>
    <s v="N.Chubb"/>
    <s v="NA"/>
    <n v="0"/>
    <n v="1"/>
    <n v="0"/>
    <n v="0.5"/>
    <n v="0"/>
    <n v="0"/>
    <n v="0.5"/>
    <x v="206"/>
  </r>
  <r>
    <x v="0"/>
    <s v="CLE"/>
    <s v="HOU"/>
    <n v="51"/>
    <n v="49"/>
    <s v="(13:13) 24-N.Chubb right tackle to CLE 45 for -4 yards (58-C.Kirksey)."/>
    <s v="run"/>
    <n v="1"/>
    <n v="0"/>
    <n v="0"/>
    <n v="0"/>
    <s v="N.Chubb"/>
    <s v="NA"/>
    <n v="0"/>
    <n v="1"/>
    <n v="0"/>
    <n v="0.5"/>
    <n v="0"/>
    <n v="0"/>
    <n v="0.5"/>
    <x v="206"/>
  </r>
  <r>
    <x v="0"/>
    <s v="CLE"/>
    <s v="HOU"/>
    <n v="2"/>
    <n v="98"/>
    <s v="(10:39) 24-N.Chubb up the middle to HOU 1 for 1 yard (48-J.Thomas)."/>
    <s v="run"/>
    <n v="1"/>
    <n v="0"/>
    <n v="0"/>
    <n v="0"/>
    <s v="N.Chubb"/>
    <s v="NA"/>
    <n v="0"/>
    <n v="1"/>
    <n v="0"/>
    <n v="2.5"/>
    <n v="0"/>
    <n v="0"/>
    <n v="2.5"/>
    <x v="206"/>
  </r>
  <r>
    <x v="0"/>
    <s v="CLE"/>
    <s v="HOU"/>
    <n v="1"/>
    <n v="99"/>
    <s v="(10:00) 31-A.Janovich up the middle for 1 yard, TOUCHDOWN."/>
    <s v="run"/>
    <n v="1"/>
    <n v="0"/>
    <n v="0"/>
    <n v="0"/>
    <s v="A.Janovich"/>
    <s v="NA"/>
    <n v="0"/>
    <n v="1"/>
    <n v="0"/>
    <n v="3.3"/>
    <n v="0"/>
    <n v="0"/>
    <n v="3.3"/>
    <x v="202"/>
  </r>
  <r>
    <x v="0"/>
    <s v="HOU"/>
    <s v="CLE"/>
    <n v="53"/>
    <n v="47"/>
    <s v="(8:34) (Shotgun) 2-M.Ingram left tackle to HOU 49 for 2 yards (28-J.Owusu-Koramoah)."/>
    <s v="run"/>
    <n v="1"/>
    <n v="0"/>
    <n v="0"/>
    <n v="0"/>
    <s v="M.Ingram"/>
    <s v="NA"/>
    <n v="0"/>
    <n v="1"/>
    <n v="0"/>
    <n v="0.5"/>
    <n v="0"/>
    <n v="0"/>
    <n v="0.5"/>
    <x v="230"/>
  </r>
  <r>
    <x v="0"/>
    <s v="HOU"/>
    <s v="CLE"/>
    <n v="39"/>
    <n v="61"/>
    <s v="(7:13) (Shotgun) 30-P.Lindsay left guard to CLE 41 for -2 yards (90-J.Clowney, 51-Ma.Wilson)."/>
    <s v="run"/>
    <n v="1"/>
    <n v="0"/>
    <n v="0"/>
    <n v="0"/>
    <s v="P.Lindsay"/>
    <s v="NA"/>
    <n v="0"/>
    <n v="1"/>
    <n v="0"/>
    <n v="0.5"/>
    <n v="0"/>
    <n v="0"/>
    <n v="0.5"/>
    <x v="225"/>
  </r>
  <r>
    <x v="0"/>
    <s v="CLE"/>
    <s v="HOU"/>
    <n v="75"/>
    <n v="25"/>
    <s v="(5:18) 27-K.Hunt right tackle to CLE 26 for 1 yard (48-J.Thomas)."/>
    <s v="run"/>
    <n v="1"/>
    <n v="0"/>
    <n v="0"/>
    <n v="0"/>
    <s v="K.Hunt"/>
    <s v="NA"/>
    <n v="0"/>
    <n v="1"/>
    <n v="0"/>
    <n v="0.5"/>
    <n v="0"/>
    <n v="0"/>
    <n v="0.5"/>
    <x v="70"/>
  </r>
  <r>
    <x v="0"/>
    <s v="CLE"/>
    <s v="HOU"/>
    <n v="63"/>
    <n v="37"/>
    <s v="(4:13) (Shotgun) 27-K.Hunt left guard to CLE 46 for 9 yards (23-E.Murray)."/>
    <s v="run"/>
    <n v="1"/>
    <n v="0"/>
    <n v="0"/>
    <n v="0"/>
    <s v="K.Hunt"/>
    <s v="NA"/>
    <n v="0"/>
    <n v="1"/>
    <n v="0"/>
    <n v="0.5"/>
    <n v="0"/>
    <n v="0"/>
    <n v="0.5"/>
    <x v="70"/>
  </r>
  <r>
    <x v="0"/>
    <s v="CLE"/>
    <s v="HOU"/>
    <n v="54"/>
    <n v="46"/>
    <s v="(3:37) 27-K.Hunt right tackle to CLE 45 for -1 yards (59-W.Mercilus, 58-C.Kirksey)."/>
    <s v="run"/>
    <n v="1"/>
    <n v="0"/>
    <n v="0"/>
    <n v="0"/>
    <s v="K.Hunt"/>
    <s v="NA"/>
    <n v="0"/>
    <n v="1"/>
    <n v="0"/>
    <n v="0.5"/>
    <n v="0"/>
    <n v="0"/>
    <n v="0.5"/>
    <x v="70"/>
  </r>
  <r>
    <x v="0"/>
    <s v="HOU"/>
    <s v="CLE"/>
    <n v="73"/>
    <n v="27"/>
    <s v="(2:13) 2-M.Ingram right end to HOU 31 for 4 yards (51-Ma.Wilson)."/>
    <s v="run"/>
    <n v="1"/>
    <n v="0"/>
    <n v="0"/>
    <n v="0"/>
    <s v="M.Ingram"/>
    <s v="NA"/>
    <n v="0"/>
    <n v="1"/>
    <n v="0"/>
    <n v="0.5"/>
    <n v="0"/>
    <n v="0"/>
    <n v="0.5"/>
    <x v="230"/>
  </r>
  <r>
    <x v="0"/>
    <s v="HOU"/>
    <s v="CLE"/>
    <n v="69"/>
    <n v="31"/>
    <s v="(1:33) (Shotgun) 31-D.Johnson left guard to HOU 36 for 5 yards (97-M.Jackson; 95-M.Garrett)."/>
    <s v="run"/>
    <n v="1"/>
    <n v="0"/>
    <n v="0"/>
    <n v="0"/>
    <s v="D.Johnson"/>
    <s v="NA"/>
    <n v="0"/>
    <n v="1"/>
    <n v="0"/>
    <n v="0.5"/>
    <n v="0"/>
    <n v="0"/>
    <n v="0.5"/>
    <x v="54"/>
  </r>
  <r>
    <x v="0"/>
    <s v="HOU"/>
    <s v="CLE"/>
    <n v="64"/>
    <n v="36"/>
    <s v="(:50) (Shotgun) 2-M.Ingram up the middle to HOU 43 for 7 yards (20-G.Newsome)."/>
    <s v="run"/>
    <n v="1"/>
    <n v="0"/>
    <n v="0"/>
    <n v="0"/>
    <s v="M.Ingram"/>
    <s v="NA"/>
    <n v="0"/>
    <n v="1"/>
    <n v="0"/>
    <n v="0.5"/>
    <n v="0"/>
    <n v="0"/>
    <n v="0.5"/>
    <x v="230"/>
  </r>
  <r>
    <x v="0"/>
    <s v="HOU"/>
    <s v="CLE"/>
    <n v="57"/>
    <n v="43"/>
    <s v="(:13) (Shotgun) 2-M.Ingram right tackle to HOU 46 for 3 yards (33-R.Harrison)."/>
    <s v="run"/>
    <n v="1"/>
    <n v="0"/>
    <n v="0"/>
    <n v="0"/>
    <s v="M.Ingram"/>
    <s v="NA"/>
    <n v="0"/>
    <n v="1"/>
    <n v="0"/>
    <n v="0.5"/>
    <n v="0"/>
    <n v="0"/>
    <n v="0.5"/>
    <x v="230"/>
  </r>
  <r>
    <x v="0"/>
    <s v="CLE"/>
    <s v="HOU"/>
    <n v="70"/>
    <n v="30"/>
    <s v="(12:31) 6-B.Mayfield scrambles left end to CLE 32 for 2 yards (48-J.Thomas)."/>
    <s v="run"/>
    <n v="0"/>
    <n v="1"/>
    <n v="0"/>
    <n v="0"/>
    <s v="B.Mayfield"/>
    <s v="NA"/>
    <n v="0"/>
    <n v="0"/>
    <n v="0"/>
    <n v="0"/>
    <n v="0"/>
    <n v="0"/>
    <n v="0"/>
    <x v="348"/>
  </r>
  <r>
    <x v="0"/>
    <s v="CLE"/>
    <s v="HOU"/>
    <n v="55"/>
    <n v="45"/>
    <s v="(11:14) 27-K.Hunt left guard to HOU 42 for 13 yards (20-Ju.Reid)."/>
    <s v="run"/>
    <n v="1"/>
    <n v="0"/>
    <n v="0"/>
    <n v="0"/>
    <s v="K.Hunt"/>
    <s v="NA"/>
    <n v="0"/>
    <n v="1"/>
    <n v="0"/>
    <n v="0.5"/>
    <n v="0"/>
    <n v="0"/>
    <n v="0.5"/>
    <x v="70"/>
  </r>
  <r>
    <x v="0"/>
    <s v="CLE"/>
    <s v="HOU"/>
    <n v="42"/>
    <n v="58"/>
    <s v="(10:34) 27-K.Hunt left end to HOU 45 for -3 yards (51-K.Grugier-Hill)."/>
    <s v="run"/>
    <n v="1"/>
    <n v="0"/>
    <n v="0"/>
    <n v="0"/>
    <s v="K.Hunt"/>
    <s v="NA"/>
    <n v="0"/>
    <n v="1"/>
    <n v="0"/>
    <n v="0.5"/>
    <n v="0"/>
    <n v="0"/>
    <n v="0.5"/>
    <x v="70"/>
  </r>
  <r>
    <x v="0"/>
    <s v="HOU"/>
    <s v="CLE"/>
    <n v="47"/>
    <n v="53"/>
    <s v="(9:44) (Shotgun) 30-P.Lindsay right guard to CLE 47 for no gain (33-R.Harrison; 97-M.Jackson)."/>
    <s v="run"/>
    <n v="1"/>
    <n v="0"/>
    <n v="0"/>
    <n v="0"/>
    <s v="P.Lindsay"/>
    <s v="NA"/>
    <n v="0"/>
    <n v="1"/>
    <n v="0"/>
    <n v="0.5"/>
    <n v="0"/>
    <n v="0"/>
    <n v="0.5"/>
    <x v="225"/>
  </r>
  <r>
    <x v="0"/>
    <s v="HOU"/>
    <s v="CLE"/>
    <n v="16"/>
    <n v="84"/>
    <s v="(7:57) (Shotgun) 30-P.Lindsay right guard to CLE 15 for 1 yard (56-M.Smith; 55-T.McKinley)."/>
    <s v="run"/>
    <n v="1"/>
    <n v="0"/>
    <n v="0"/>
    <n v="0"/>
    <s v="P.Lindsay"/>
    <s v="NA"/>
    <n v="0"/>
    <n v="1"/>
    <n v="0"/>
    <n v="0.5"/>
    <n v="0"/>
    <n v="0"/>
    <n v="0.5"/>
    <x v="225"/>
  </r>
  <r>
    <x v="0"/>
    <s v="HOU"/>
    <s v="CLE"/>
    <n v="15"/>
    <n v="85"/>
    <s v="(7:14) (Shotgun) 5-Ty.Taylor scrambles right end for 15 yards, TOUCHDOWN."/>
    <s v="run"/>
    <n v="0"/>
    <n v="1"/>
    <n v="0"/>
    <n v="0"/>
    <s v="Ty.Taylor"/>
    <s v="NA"/>
    <n v="0"/>
    <n v="0"/>
    <n v="0"/>
    <n v="0"/>
    <n v="0"/>
    <n v="0"/>
    <n v="0"/>
    <x v="349"/>
  </r>
  <r>
    <x v="0"/>
    <s v="CLE"/>
    <s v="HOU"/>
    <n v="75"/>
    <n v="25"/>
    <s v="(7:06) (Shotgun) 24-N.Chubb left end pushed ob at CLE 46 for 21 yards (20-Ju.Reid)."/>
    <s v="run"/>
    <n v="1"/>
    <n v="0"/>
    <n v="0"/>
    <n v="0"/>
    <s v="N.Chubb"/>
    <s v="NA"/>
    <n v="0"/>
    <n v="1"/>
    <n v="0"/>
    <n v="0.5"/>
    <n v="0"/>
    <n v="0"/>
    <n v="0.5"/>
    <x v="206"/>
  </r>
  <r>
    <x v="0"/>
    <s v="CLE"/>
    <s v="HOU"/>
    <n v="54"/>
    <n v="46"/>
    <s v="(6:26) 24-N.Chubb left guard to HOU 47 for 7 yards (90-R.Blacklock; 50-J.Jenkins)."/>
    <s v="run"/>
    <n v="1"/>
    <n v="0"/>
    <n v="0"/>
    <n v="0"/>
    <s v="N.Chubb"/>
    <s v="NA"/>
    <n v="0"/>
    <n v="1"/>
    <n v="0"/>
    <n v="0.5"/>
    <n v="0"/>
    <n v="0"/>
    <n v="0.5"/>
    <x v="206"/>
  </r>
  <r>
    <x v="0"/>
    <s v="CLE"/>
    <s v="HOU"/>
    <n v="39"/>
    <n v="61"/>
    <s v="(5:02) 24-N.Chubb right guard to HOU 34 for 5 yards (51-K.Grugier-Hill; 59-W.Mercilus)."/>
    <s v="run"/>
    <n v="1"/>
    <n v="0"/>
    <n v="0"/>
    <n v="0"/>
    <s v="N.Chubb"/>
    <s v="NA"/>
    <n v="0"/>
    <n v="1"/>
    <n v="0"/>
    <n v="0.5"/>
    <n v="0"/>
    <n v="0"/>
    <n v="0.5"/>
    <x v="206"/>
  </r>
  <r>
    <x v="0"/>
    <s v="CLE"/>
    <s v="HOU"/>
    <n v="34"/>
    <n v="66"/>
    <s v="(4:21) 24-N.Chubb right guard to HOU 24 for 10 yards (20-Ju.Reid). HOU-51-K.Grugier-Hill was injured during the play. His return is Questionable."/>
    <s v="run"/>
    <n v="1"/>
    <n v="0"/>
    <n v="0"/>
    <n v="0"/>
    <s v="N.Chubb"/>
    <s v="NA"/>
    <n v="0"/>
    <n v="1"/>
    <n v="0"/>
    <n v="0.5"/>
    <n v="0"/>
    <n v="0"/>
    <n v="0.5"/>
    <x v="206"/>
  </r>
  <r>
    <x v="0"/>
    <s v="CLE"/>
    <s v="HOU"/>
    <n v="24"/>
    <n v="76"/>
    <s v="(3:46) 27-K.Hunt right guard to HOU 16 for 8 yards (94-C.Omenihu; 23-E.Murray). HOU-94-C.Omenihu was injured during the play. His return is Questionable."/>
    <s v="run"/>
    <n v="1"/>
    <n v="0"/>
    <n v="0"/>
    <n v="0"/>
    <s v="K.Hunt"/>
    <s v="NA"/>
    <n v="0"/>
    <n v="1"/>
    <n v="0"/>
    <n v="0.5"/>
    <n v="0"/>
    <n v="0"/>
    <n v="0.5"/>
    <x v="70"/>
  </r>
  <r>
    <x v="0"/>
    <s v="CLE"/>
    <s v="HOU"/>
    <n v="16"/>
    <n v="84"/>
    <s v="(3:20) (Shotgun) 27-K.Hunt left end to HOU 11 for 5 yards (41-Z.Cunningham; 25-D.King)."/>
    <s v="run"/>
    <n v="1"/>
    <n v="0"/>
    <n v="0"/>
    <n v="0"/>
    <s v="K.Hunt"/>
    <s v="NA"/>
    <n v="0"/>
    <n v="1"/>
    <n v="0"/>
    <n v="0.5"/>
    <n v="0"/>
    <n v="0"/>
    <n v="0.5"/>
    <x v="70"/>
  </r>
  <r>
    <x v="0"/>
    <s v="CLE"/>
    <s v="HOU"/>
    <n v="11"/>
    <n v="89"/>
    <s v="(2:41) 31-A.Janovich left guard to HOU 12 for -1 yards (51-K.Grugier-Hill)."/>
    <s v="run"/>
    <n v="1"/>
    <n v="0"/>
    <n v="0"/>
    <n v="0"/>
    <s v="A.Janovich"/>
    <s v="NA"/>
    <n v="0"/>
    <n v="1"/>
    <n v="0"/>
    <n v="0.7"/>
    <n v="0"/>
    <n v="0"/>
    <n v="0.7"/>
    <x v="202"/>
  </r>
  <r>
    <x v="0"/>
    <s v="CLE"/>
    <s v="HOU"/>
    <n v="5"/>
    <n v="95"/>
    <s v="(1:20) (Shotgun) 6-B.Mayfield scrambles up the middle for 5 yards, TOUCHDOWN."/>
    <s v="run"/>
    <n v="0"/>
    <n v="1"/>
    <n v="0"/>
    <n v="0"/>
    <s v="B.Mayfield"/>
    <s v="NA"/>
    <n v="0"/>
    <n v="0"/>
    <n v="0"/>
    <n v="0"/>
    <n v="0"/>
    <n v="0"/>
    <n v="0"/>
    <x v="348"/>
  </r>
  <r>
    <x v="0"/>
    <s v="HOU"/>
    <s v="CLE"/>
    <n v="75"/>
    <n v="25"/>
    <s v="(1:09) (Shotgun) 31-D.Johnson up the middle to HOU 33 for 8 yards (90-J.Clowney; 95-M.Garrett). HOU-78-L.Tunsil was injured during the play. His return is Questionable."/>
    <s v="run"/>
    <n v="1"/>
    <n v="0"/>
    <n v="0"/>
    <n v="0"/>
    <s v="D.Johnson"/>
    <s v="NA"/>
    <n v="0"/>
    <n v="1"/>
    <n v="0"/>
    <n v="0.5"/>
    <n v="0"/>
    <n v="0"/>
    <n v="0.5"/>
    <x v="54"/>
  </r>
  <r>
    <x v="0"/>
    <s v="HOU"/>
    <s v="CLE"/>
    <n v="67"/>
    <n v="33"/>
    <s v="(:58) (Shotgun) 31-D.Johnson right guard to HOU 37 for 4 yards (58-M.McDowell)."/>
    <s v="run"/>
    <n v="1"/>
    <n v="0"/>
    <n v="0"/>
    <n v="0"/>
    <s v="D.Johnson"/>
    <s v="NA"/>
    <n v="0"/>
    <n v="1"/>
    <n v="0"/>
    <n v="0.5"/>
    <n v="0"/>
    <n v="0"/>
    <n v="0.5"/>
    <x v="54"/>
  </r>
  <r>
    <x v="0"/>
    <s v="HOU"/>
    <s v="CLE"/>
    <n v="73"/>
    <n v="27"/>
    <s v="(:22) (Shotgun) 31-D.Johnson right guard to HOU 31 for 4 yards (56-M.Smith)."/>
    <s v="run"/>
    <n v="1"/>
    <n v="0"/>
    <n v="0"/>
    <n v="0"/>
    <s v="D.Johnson"/>
    <s v="NA"/>
    <n v="0"/>
    <n v="1"/>
    <n v="0"/>
    <n v="0.5"/>
    <n v="0"/>
    <n v="0"/>
    <n v="0.5"/>
    <x v="54"/>
  </r>
  <r>
    <x v="0"/>
    <s v="HOU"/>
    <s v="CLE"/>
    <n v="69"/>
    <n v="31"/>
    <s v="(:17) (Shotgun) 31-D.Johnson right guard to HOU 34 for 3 yards (95-M.Garrett; 55-T.McKinley)."/>
    <s v="run"/>
    <n v="1"/>
    <n v="0"/>
    <n v="0"/>
    <n v="0"/>
    <s v="D.Johnson"/>
    <s v="NA"/>
    <n v="0"/>
    <n v="1"/>
    <n v="0"/>
    <n v="0.5"/>
    <n v="0"/>
    <n v="0"/>
    <n v="0.5"/>
    <x v="54"/>
  </r>
  <r>
    <x v="0"/>
    <s v="HOU"/>
    <s v="CLE"/>
    <n v="66"/>
    <n v="34"/>
    <s v="(:13) (Shotgun) 31-D.Johnson right guard to HOU 35 for 1 yard (22-G.Delpit)."/>
    <s v="run"/>
    <n v="1"/>
    <n v="0"/>
    <n v="0"/>
    <n v="0"/>
    <s v="D.Johnson"/>
    <s v="NA"/>
    <n v="0"/>
    <n v="1"/>
    <n v="0"/>
    <n v="0.5"/>
    <n v="0"/>
    <n v="0"/>
    <n v="0.5"/>
    <x v="54"/>
  </r>
  <r>
    <x v="0"/>
    <s v="HOU"/>
    <s v="CLE"/>
    <n v="75"/>
    <n v="25"/>
    <s v="(15:00) (Shotgun) 2-M.Ingram left guard to HOU 29 for 4 yards (33-R.Harrison). HOU-83-A.Auclair was injured during the play. His return is Questionable."/>
    <s v="run"/>
    <n v="1"/>
    <n v="0"/>
    <n v="0"/>
    <n v="0"/>
    <s v="M.Ingram"/>
    <s v="NA"/>
    <n v="0"/>
    <n v="1"/>
    <n v="0"/>
    <n v="0.5"/>
    <n v="0"/>
    <n v="0"/>
    <n v="0.5"/>
    <x v="230"/>
  </r>
  <r>
    <x v="0"/>
    <s v="HOU"/>
    <s v="CLE"/>
    <n v="71"/>
    <n v="29"/>
    <s v="(14:40) 2-M.Ingram up the middle to HOU 29 for no gain (90-J.Clowney; 97-M.Jackson)."/>
    <s v="run"/>
    <n v="1"/>
    <n v="0"/>
    <n v="0"/>
    <n v="0"/>
    <s v="M.Ingram"/>
    <s v="NA"/>
    <n v="0"/>
    <n v="1"/>
    <n v="0"/>
    <n v="0.5"/>
    <n v="0"/>
    <n v="0"/>
    <n v="0.5"/>
    <x v="230"/>
  </r>
  <r>
    <x v="0"/>
    <s v="CLE"/>
    <s v="HOU"/>
    <n v="72"/>
    <n v="28"/>
    <s v="(13:42) 24-N.Chubb right guard to CLE 28 for no gain (91-R.Lopez; 97-M.Collins). PENALTY on CLE, Illegal Formation, 5 yards, enforced at CLE 28 - No Play."/>
    <s v="no_play"/>
    <n v="1"/>
    <n v="0"/>
    <n v="0"/>
    <n v="0"/>
    <s v="N.Chubb"/>
    <s v="NA"/>
    <n v="0"/>
    <n v="1"/>
    <n v="0"/>
    <n v="0.5"/>
    <n v="0"/>
    <n v="0"/>
    <n v="0.5"/>
    <x v="206"/>
  </r>
  <r>
    <x v="0"/>
    <s v="CLE"/>
    <s v="HOU"/>
    <n v="52"/>
    <n v="48"/>
    <s v="(11:06) 10-A.Schwartz right end to CLE 41 for -7 yards (58-C.Kirksey). PENALTY on HOU-58-C.Kirksey, Face Mask (15 Yards), 15 yards, enforced at CLE 48 - No Play."/>
    <s v="no_play"/>
    <n v="1"/>
    <n v="0"/>
    <n v="0"/>
    <n v="0"/>
    <s v="A.Schwartz"/>
    <s v="NA"/>
    <n v="0"/>
    <n v="1"/>
    <n v="0"/>
    <n v="0.5"/>
    <n v="0"/>
    <n v="0"/>
    <n v="0.5"/>
    <x v="71"/>
  </r>
  <r>
    <x v="0"/>
    <s v="CLE"/>
    <s v="HOU"/>
    <n v="32"/>
    <n v="68"/>
    <s v="(9:52) 24-N.Chubb right end to HOU 24 for 8 yards (51-K.Grugier-Hill)."/>
    <s v="run"/>
    <n v="1"/>
    <n v="0"/>
    <n v="0"/>
    <n v="0"/>
    <s v="N.Chubb"/>
    <s v="NA"/>
    <n v="0"/>
    <n v="1"/>
    <n v="0"/>
    <n v="0.5"/>
    <n v="0"/>
    <n v="0"/>
    <n v="0.5"/>
    <x v="206"/>
  </r>
  <r>
    <x v="0"/>
    <s v="CLE"/>
    <s v="HOU"/>
    <n v="24"/>
    <n v="76"/>
    <s v="(9:10) (Shotgun) 24-N.Chubb right guard to HOU 23 for 1 yard (90-R.Blacklock)."/>
    <s v="run"/>
    <n v="1"/>
    <n v="0"/>
    <n v="0"/>
    <n v="0"/>
    <s v="N.Chubb"/>
    <s v="NA"/>
    <n v="0"/>
    <n v="1"/>
    <n v="0"/>
    <n v="0.5"/>
    <n v="0"/>
    <n v="0"/>
    <n v="0.5"/>
    <x v="206"/>
  </r>
  <r>
    <x v="0"/>
    <s v="CLE"/>
    <s v="HOU"/>
    <n v="23"/>
    <n v="77"/>
    <s v="(8:26) (Shotgun) 6-B.Mayfield pass short right to 24-N.Chubb pushed ob at HOU 22 for 1 yard (58-C.Kirksey). PENALTY on CLE-78-J.Conklin, Offensive Holding, 10 yards, enforced at HOU 23 - No Play."/>
    <s v="no_play"/>
    <n v="0"/>
    <n v="1"/>
    <n v="0"/>
    <n v="0"/>
    <s v="N.Chubb"/>
    <s v="NA"/>
    <n v="0"/>
    <n v="0"/>
    <n v="0"/>
    <n v="0"/>
    <n v="0"/>
    <n v="0"/>
    <n v="0"/>
    <x v="206"/>
  </r>
  <r>
    <x v="0"/>
    <s v="HOU"/>
    <s v="CLE"/>
    <n v="92"/>
    <n v="8"/>
    <s v="(7:45) (Shotgun) 10-D.Mills up the middle to HOU 10 for 2 yards (51-Ma.Wilson; 44-S.Takitaki)."/>
    <s v="run"/>
    <n v="1"/>
    <n v="0"/>
    <n v="0"/>
    <n v="0"/>
    <s v="D.Mills"/>
    <s v="NA"/>
    <n v="0"/>
    <n v="1"/>
    <n v="0"/>
    <n v="0.5"/>
    <n v="0"/>
    <n v="0"/>
    <n v="0.5"/>
    <x v="350"/>
  </r>
  <r>
    <x v="0"/>
    <s v="HOU"/>
    <s v="CLE"/>
    <n v="90"/>
    <n v="10"/>
    <s v="(7:10) (Shotgun) 30-P.Lindsay right end to HOU 8 for -2 yards (23-T.Hill)."/>
    <s v="run"/>
    <n v="1"/>
    <n v="0"/>
    <n v="0"/>
    <n v="0"/>
    <s v="P.Lindsay"/>
    <s v="NA"/>
    <n v="0"/>
    <n v="1"/>
    <n v="0"/>
    <n v="0.5"/>
    <n v="0"/>
    <n v="0"/>
    <n v="0.5"/>
    <x v="225"/>
  </r>
  <r>
    <x v="0"/>
    <s v="CLE"/>
    <s v="HOU"/>
    <n v="18"/>
    <n v="82"/>
    <s v="(6:17) 24-N.Chubb right end to HOU 12 for 6 yards (58-C.Kirksey). HOU-91-R.Lopez was injured during the play. His return is Questionable."/>
    <s v="run"/>
    <n v="1"/>
    <n v="0"/>
    <n v="0"/>
    <n v="0"/>
    <s v="N.Chubb"/>
    <s v="NA"/>
    <n v="0"/>
    <n v="1"/>
    <n v="0"/>
    <n v="0.5"/>
    <n v="0"/>
    <n v="0"/>
    <n v="0.5"/>
    <x v="206"/>
  </r>
  <r>
    <x v="0"/>
    <s v="CLE"/>
    <s v="HOU"/>
    <n v="12"/>
    <n v="88"/>
    <s v="(5:44) 6-B.Mayfield scrambles left end to HOU 11 for 1 yard (51-K.Grugier-Hill). FUMBLES (51-K.Grugier-Hill), ball out of bounds at HOU 11. HOU-20-Ju.Reid was injured during the play. His return is Questionable."/>
    <s v="run"/>
    <n v="0"/>
    <n v="1"/>
    <n v="0"/>
    <n v="0"/>
    <s v="B.Mayfield"/>
    <s v="NA"/>
    <n v="0"/>
    <n v="0"/>
    <n v="0"/>
    <n v="0"/>
    <n v="0"/>
    <n v="0"/>
    <n v="0"/>
    <x v="348"/>
  </r>
  <r>
    <x v="0"/>
    <s v="CLE"/>
    <s v="HOU"/>
    <n v="11"/>
    <n v="89"/>
    <s v="(5:25) (Shotgun) 27-K.Hunt up the middle to HOU 12 for -1 yards (97-M.Collins, 58-C.Kirksey)."/>
    <s v="run"/>
    <n v="1"/>
    <n v="0"/>
    <n v="0"/>
    <n v="0"/>
    <s v="K.Hunt"/>
    <s v="NA"/>
    <n v="0"/>
    <n v="1"/>
    <n v="0"/>
    <n v="0.7"/>
    <n v="0"/>
    <n v="0"/>
    <n v="0.7"/>
    <x v="70"/>
  </r>
  <r>
    <x v="0"/>
    <s v="HOU"/>
    <s v="CLE"/>
    <n v="75"/>
    <n v="25"/>
    <s v="(4:40) 2-M.Ingram right guard to HOU 33 for 8 yards (56-M.Smith)."/>
    <s v="run"/>
    <n v="1"/>
    <n v="0"/>
    <n v="0"/>
    <n v="0"/>
    <s v="M.Ingram"/>
    <s v="NA"/>
    <n v="0"/>
    <n v="1"/>
    <n v="0"/>
    <n v="0.5"/>
    <n v="0"/>
    <n v="0"/>
    <n v="0.5"/>
    <x v="230"/>
  </r>
  <r>
    <x v="0"/>
    <s v="HOU"/>
    <s v="CLE"/>
    <n v="67"/>
    <n v="33"/>
    <s v="(4:00) 30-P.Lindsay right end to HOU 38 for 5 yards (22-G.Delpit; 56-M.Smith)."/>
    <s v="run"/>
    <n v="1"/>
    <n v="0"/>
    <n v="0"/>
    <n v="0"/>
    <s v="P.Lindsay"/>
    <s v="NA"/>
    <n v="0"/>
    <n v="1"/>
    <n v="0"/>
    <n v="0.5"/>
    <n v="0"/>
    <n v="0"/>
    <n v="0.5"/>
    <x v="225"/>
  </r>
  <r>
    <x v="0"/>
    <s v="HOU"/>
    <s v="CLE"/>
    <n v="62"/>
    <n v="38"/>
    <s v="(3:15) 2-M.Ingram left guard to HOU 41 for 3 yards (20-G.Newsome; 97-M.Jackson)."/>
    <s v="run"/>
    <n v="1"/>
    <n v="0"/>
    <n v="0"/>
    <n v="0"/>
    <s v="M.Ingram"/>
    <s v="NA"/>
    <n v="0"/>
    <n v="1"/>
    <n v="0"/>
    <n v="0.5"/>
    <n v="0"/>
    <n v="0"/>
    <n v="0.5"/>
    <x v="230"/>
  </r>
  <r>
    <x v="0"/>
    <s v="HOU"/>
    <s v="CLE"/>
    <n v="57"/>
    <n v="43"/>
    <s v="(1:52) (Shotgun) 10-D.Mills right end to HOU 40 for -3 yards (22-G.Delpit). Penalty on HOU, Illegal Shift, declined."/>
    <s v="run"/>
    <n v="1"/>
    <n v="0"/>
    <n v="0"/>
    <n v="0"/>
    <s v="D.Mills"/>
    <s v="NA"/>
    <n v="0"/>
    <n v="1"/>
    <n v="0"/>
    <n v="0.5"/>
    <n v="0"/>
    <n v="0"/>
    <n v="0.5"/>
    <x v="350"/>
  </r>
  <r>
    <x v="0"/>
    <s v="HOU"/>
    <s v="CLE"/>
    <n v="46"/>
    <n v="54"/>
    <s v="(:55) 2-M.Ingram left end to CLE 43 for 3 yards (52-E.Lee)."/>
    <s v="run"/>
    <n v="1"/>
    <n v="0"/>
    <n v="0"/>
    <n v="0"/>
    <s v="M.Ingram"/>
    <s v="NA"/>
    <n v="0"/>
    <n v="1"/>
    <n v="0"/>
    <n v="0.5"/>
    <n v="0"/>
    <n v="0"/>
    <n v="0.5"/>
    <x v="230"/>
  </r>
  <r>
    <x v="0"/>
    <s v="HOU"/>
    <s v="CLE"/>
    <n v="43"/>
    <n v="57"/>
    <s v="(:17) 2-M.Ingram left guard to CLE 42 for 1 yard (58-M.McDowell). CLE-58-M.McDowell was injured during the play. His return is Probable."/>
    <s v="run"/>
    <n v="1"/>
    <n v="0"/>
    <n v="0"/>
    <n v="0"/>
    <s v="M.Ingram"/>
    <s v="NA"/>
    <n v="0"/>
    <n v="1"/>
    <n v="0"/>
    <n v="0.5"/>
    <n v="0"/>
    <n v="0"/>
    <n v="0.5"/>
    <x v="230"/>
  </r>
  <r>
    <x v="0"/>
    <s v="HOU"/>
    <s v="CLE"/>
    <n v="42"/>
    <n v="58"/>
    <s v="(15:00) (Shotgun) 10-D.Mills pass incomplete deep right to 13-B.Cooks. PENALTY on CLE-20-G.Newsome, Defensive Pass Interference, 27 yards, enforced at CLE 42 - No Play. Penalty on CLE-23-T.Hill, Defensive Holding, declined."/>
    <s v="no_play"/>
    <n v="0"/>
    <n v="1"/>
    <n v="0"/>
    <n v="0"/>
    <s v="B.Cooks"/>
    <s v="NA"/>
    <n v="0"/>
    <n v="0"/>
    <n v="0"/>
    <n v="0"/>
    <n v="0"/>
    <n v="0"/>
    <n v="0"/>
    <x v="55"/>
  </r>
  <r>
    <x v="0"/>
    <s v="HOU"/>
    <s v="CLE"/>
    <n v="15"/>
    <n v="85"/>
    <s v="(14:55) 2-M.Ingram left guard to CLE 13 for 2 yards (20-G.Newsome; 51-Ma.Wilson)."/>
    <s v="run"/>
    <n v="1"/>
    <n v="0"/>
    <n v="0"/>
    <n v="0"/>
    <s v="M.Ingram"/>
    <s v="NA"/>
    <n v="0"/>
    <n v="1"/>
    <n v="0"/>
    <n v="0.5"/>
    <n v="0"/>
    <n v="0"/>
    <n v="0.5"/>
    <x v="230"/>
  </r>
  <r>
    <x v="1"/>
    <s v="HOU"/>
    <s v="JAX"/>
    <n v="40"/>
    <n v="60"/>
    <s v="(3:37) (Shotgun) 5-Ty.Taylor pass incomplete deep left to 2-M.Ingram [93-T.Bryan]."/>
    <s v="pass"/>
    <n v="0"/>
    <n v="1"/>
    <n v="0"/>
    <n v="0"/>
    <s v="M.Ingram"/>
    <n v="19"/>
    <n v="19"/>
    <n v="0"/>
    <n v="1"/>
    <n v="0"/>
    <n v="1.6"/>
    <n v="1.9325000000000001"/>
    <n v="1.9325000000000001"/>
    <x v="230"/>
  </r>
  <r>
    <x v="0"/>
    <s v="HOU"/>
    <s v="CLE"/>
    <n v="52"/>
    <n v="48"/>
    <s v="(9:12) 5-Ty.Taylor pass short left to 2-M.Ingram to HOU 47 for -1 yards (44-S.Takitaki)."/>
    <s v="pass"/>
    <n v="0"/>
    <n v="1"/>
    <n v="0"/>
    <n v="0"/>
    <s v="M.Ingram"/>
    <n v="-1"/>
    <n v="-1"/>
    <n v="0"/>
    <n v="1"/>
    <n v="0"/>
    <n v="1.6"/>
    <n v="1.5825"/>
    <n v="1.5825"/>
    <x v="230"/>
  </r>
  <r>
    <x v="0"/>
    <s v="HOU"/>
    <s v="CLE"/>
    <n v="15"/>
    <n v="85"/>
    <s v="(7:18) (Shotgun) 5-Ty.Taylor pass incomplete short right to 2-M.Ingram."/>
    <s v="pass"/>
    <n v="0"/>
    <n v="1"/>
    <n v="0"/>
    <n v="0"/>
    <s v="M.Ingram"/>
    <n v="7"/>
    <n v="7"/>
    <n v="0"/>
    <n v="1"/>
    <n v="0"/>
    <n v="2"/>
    <n v="1.7225000000000001"/>
    <n v="1.9056500000000001"/>
    <x v="230"/>
  </r>
  <r>
    <x v="0"/>
    <s v="CLE"/>
    <s v="HOU"/>
    <n v="82"/>
    <n v="18"/>
    <s v="(11:25) 27-K.Hunt right end to CLE 21 for 3 yards (24-T.Smith). HOU-20-Ju.Reid was injured during the play. His return is Doubtful."/>
    <s v="run"/>
    <n v="1"/>
    <n v="0"/>
    <n v="0"/>
    <n v="0"/>
    <s v="K.Hunt"/>
    <s v="NA"/>
    <n v="0"/>
    <n v="1"/>
    <n v="0"/>
    <n v="0.5"/>
    <n v="0"/>
    <n v="0"/>
    <n v="0.5"/>
    <x v="70"/>
  </r>
  <r>
    <x v="0"/>
    <s v="CLE"/>
    <s v="HOU"/>
    <n v="74"/>
    <n v="26"/>
    <s v="(10:15) (Shotgun) 6-B.Mayfield scrambles left end pushed ob at CLE 30 for 4 yards (26-V.Hargreaves)."/>
    <s v="run"/>
    <n v="0"/>
    <n v="1"/>
    <n v="0"/>
    <n v="0"/>
    <s v="B.Mayfield"/>
    <s v="NA"/>
    <n v="0"/>
    <n v="0"/>
    <n v="0"/>
    <n v="0"/>
    <n v="0"/>
    <n v="0"/>
    <n v="0"/>
    <x v="348"/>
  </r>
  <r>
    <x v="0"/>
    <s v="CLE"/>
    <s v="HOU"/>
    <n v="52"/>
    <n v="48"/>
    <s v="(8:51) 27-K.Hunt right end to HOU 47 for 5 yards (41-Z.Cunningham; 24-T.Smith)."/>
    <s v="run"/>
    <n v="1"/>
    <n v="0"/>
    <n v="0"/>
    <n v="0"/>
    <s v="K.Hunt"/>
    <s v="NA"/>
    <n v="0"/>
    <n v="1"/>
    <n v="0"/>
    <n v="0.5"/>
    <n v="0"/>
    <n v="0"/>
    <n v="0.5"/>
    <x v="70"/>
  </r>
  <r>
    <x v="0"/>
    <s v="CLE"/>
    <s v="HOU"/>
    <n v="47"/>
    <n v="53"/>
    <s v="(8:10) (Shotgun) 27-K.Hunt right end to HOU 41 for 6 yards (97-M.Collins)."/>
    <s v="run"/>
    <n v="1"/>
    <n v="0"/>
    <n v="0"/>
    <n v="0"/>
    <s v="K.Hunt"/>
    <s v="NA"/>
    <n v="0"/>
    <n v="1"/>
    <n v="0"/>
    <n v="0.5"/>
    <n v="0"/>
    <n v="0"/>
    <n v="0.5"/>
    <x v="70"/>
  </r>
  <r>
    <x v="0"/>
    <s v="CLE"/>
    <s v="HOU"/>
    <n v="41"/>
    <n v="59"/>
    <s v="(7:27) 24-N.Chubb left guard to HOU 27 for 14 yards (51-K.Grugier-Hill; 26-V.Hargreaves)."/>
    <s v="run"/>
    <n v="1"/>
    <n v="0"/>
    <n v="0"/>
    <n v="0"/>
    <s v="N.Chubb"/>
    <s v="NA"/>
    <n v="0"/>
    <n v="1"/>
    <n v="0"/>
    <n v="0.5"/>
    <n v="0"/>
    <n v="0"/>
    <n v="0.5"/>
    <x v="206"/>
  </r>
  <r>
    <x v="0"/>
    <s v="CLE"/>
    <s v="HOU"/>
    <n v="27"/>
    <n v="73"/>
    <s v="(6:41) (Shotgun) 6-B.Mayfield scrambles left end ran ob at HOU 26 for 1 yard (24-T.Smith)."/>
    <s v="run"/>
    <n v="0"/>
    <n v="1"/>
    <n v="0"/>
    <n v="0"/>
    <s v="B.Mayfield"/>
    <s v="NA"/>
    <n v="0"/>
    <n v="0"/>
    <n v="0"/>
    <n v="0"/>
    <n v="0"/>
    <n v="0"/>
    <n v="0"/>
    <x v="348"/>
  </r>
  <r>
    <x v="0"/>
    <s v="CLE"/>
    <s v="HOU"/>
    <n v="26"/>
    <n v="74"/>
    <s v="(5:59) 24-N.Chubb right guard for 26 yards, TOUCHDOWN."/>
    <s v="run"/>
    <n v="1"/>
    <n v="0"/>
    <n v="0"/>
    <n v="0"/>
    <s v="N.Chubb"/>
    <s v="NA"/>
    <n v="0"/>
    <n v="1"/>
    <n v="0"/>
    <n v="0.5"/>
    <n v="0"/>
    <n v="0"/>
    <n v="0.5"/>
    <x v="206"/>
  </r>
  <r>
    <x v="0"/>
    <s v="CLE"/>
    <s v="HOU"/>
    <n v="63"/>
    <n v="37"/>
    <s v="(5:19) 27-K.Hunt right guard to CLE 38 for 1 yard (48-J.Thomas)."/>
    <s v="run"/>
    <n v="1"/>
    <n v="0"/>
    <n v="0"/>
    <n v="0"/>
    <s v="K.Hunt"/>
    <s v="NA"/>
    <n v="0"/>
    <n v="1"/>
    <n v="0"/>
    <n v="0.5"/>
    <n v="0"/>
    <n v="0"/>
    <n v="0.5"/>
    <x v="70"/>
  </r>
  <r>
    <x v="0"/>
    <s v="CLE"/>
    <s v="HOU"/>
    <n v="62"/>
    <n v="38"/>
    <s v="(4:33) (Shotgun) 27-K.Hunt left end to CLE 43 for 5 yards (94-C.Omenihu)."/>
    <s v="run"/>
    <n v="1"/>
    <n v="0"/>
    <n v="0"/>
    <n v="0"/>
    <s v="K.Hunt"/>
    <s v="NA"/>
    <n v="0"/>
    <n v="1"/>
    <n v="0"/>
    <n v="0.5"/>
    <n v="0"/>
    <n v="0"/>
    <n v="0.5"/>
    <x v="70"/>
  </r>
  <r>
    <x v="0"/>
    <s v="HOU"/>
    <s v="CLE"/>
    <n v="28"/>
    <n v="72"/>
    <s v="(2:15) (Shotgun) 10-D.Mills scrambles right end ran ob at CLE 19 for 9 yards (23-T.Hill). PENALTY on CLE-96-J.Elliott, Defensive Offside, 5 yards, enforced at CLE 28 - No Play."/>
    <s v="no_play"/>
    <n v="0"/>
    <n v="1"/>
    <n v="0"/>
    <n v="0"/>
    <s v="D.Mills"/>
    <s v="NA"/>
    <n v="0"/>
    <n v="0"/>
    <n v="0"/>
    <n v="0"/>
    <n v="0"/>
    <n v="0"/>
    <n v="0"/>
    <x v="350"/>
  </r>
  <r>
    <x v="0"/>
    <s v="CLE"/>
    <s v="HOU"/>
    <n v="69"/>
    <n v="31"/>
    <s v="(1:59) 6-B.Mayfield kneels to CLE 30 for -1 yards."/>
    <s v="qb_kneel"/>
    <n v="0"/>
    <n v="0"/>
    <n v="0"/>
    <n v="0"/>
    <s v="B.Mayfield"/>
    <s v="NA"/>
    <n v="0"/>
    <n v="0"/>
    <n v="0"/>
    <n v="0"/>
    <n v="0"/>
    <n v="0"/>
    <n v="0"/>
    <x v="348"/>
  </r>
  <r>
    <x v="0"/>
    <s v="CLE"/>
    <s v="HOU"/>
    <n v="70"/>
    <n v="30"/>
    <s v="(1:18) 6-B.Mayfield kneels to CLE 29 for -1 yards."/>
    <s v="qb_kneel"/>
    <n v="0"/>
    <n v="0"/>
    <n v="0"/>
    <n v="0"/>
    <s v="B.Mayfield"/>
    <s v="NA"/>
    <n v="0"/>
    <n v="0"/>
    <n v="0"/>
    <n v="0"/>
    <n v="0"/>
    <n v="0"/>
    <n v="0"/>
    <x v="348"/>
  </r>
  <r>
    <x v="0"/>
    <s v="CLE"/>
    <s v="HOU"/>
    <n v="71"/>
    <n v="29"/>
    <s v="(:38) 6-B.Mayfield kneels to CLE 28 for -1 yards."/>
    <s v="qb_kneel"/>
    <n v="0"/>
    <n v="0"/>
    <n v="0"/>
    <n v="0"/>
    <s v="B.Mayfield"/>
    <s v="NA"/>
    <n v="0"/>
    <n v="0"/>
    <n v="0"/>
    <n v="0"/>
    <n v="0"/>
    <n v="0"/>
    <n v="0"/>
    <x v="348"/>
  </r>
  <r>
    <x v="0"/>
    <s v="BAL"/>
    <s v="KC"/>
    <n v="75"/>
    <n v="25"/>
    <s v="(15:00) (Shotgun) 8-L.Jackson right tackle to BAL 27 for 2 yards (54-N.Bolton)."/>
    <s v="run"/>
    <n v="1"/>
    <n v="0"/>
    <n v="0"/>
    <n v="0"/>
    <s v="L.Jackson"/>
    <s v="NA"/>
    <n v="0"/>
    <n v="1"/>
    <n v="0"/>
    <n v="0.5"/>
    <n v="0"/>
    <n v="0"/>
    <n v="0.5"/>
    <x v="311"/>
  </r>
  <r>
    <x v="0"/>
    <s v="BAL"/>
    <s v="KC"/>
    <n v="75"/>
    <n v="25"/>
    <s v="(14:10) (Shotgun) 28-L.Murray right guard to BAL 31 for 6 yards (54-N.Bolton)."/>
    <s v="run"/>
    <n v="1"/>
    <n v="0"/>
    <n v="0"/>
    <n v="0"/>
    <s v="L.Murray"/>
    <s v="NA"/>
    <n v="0"/>
    <n v="1"/>
    <n v="0"/>
    <n v="0.5"/>
    <n v="0"/>
    <n v="0"/>
    <n v="0.5"/>
    <x v="310"/>
  </r>
  <r>
    <x v="0"/>
    <s v="BAL"/>
    <s v="KC"/>
    <n v="69"/>
    <n v="31"/>
    <s v="(13:30) (Shotgun) 34-T.Williams right tackle to BAL 36 for 5 yards (95-C.Jones; 53-A.Hitchens)."/>
    <s v="run"/>
    <n v="1"/>
    <n v="0"/>
    <n v="0"/>
    <n v="0"/>
    <s v="T.Williams"/>
    <s v="NA"/>
    <n v="0"/>
    <n v="1"/>
    <n v="0"/>
    <n v="0.5"/>
    <n v="0"/>
    <n v="0"/>
    <n v="0.5"/>
    <x v="192"/>
  </r>
  <r>
    <x v="0"/>
    <s v="BAL"/>
    <s v="KC"/>
    <n v="53"/>
    <n v="47"/>
    <s v="(12:10) (Shotgun) 34-T.Williams right end to KC 41 for 12 yards (32-T.Mathieu)."/>
    <s v="run"/>
    <n v="1"/>
    <n v="0"/>
    <n v="0"/>
    <n v="0"/>
    <s v="T.Williams"/>
    <s v="NA"/>
    <n v="0"/>
    <n v="1"/>
    <n v="0"/>
    <n v="0.5"/>
    <n v="0"/>
    <n v="0"/>
    <n v="0.5"/>
    <x v="192"/>
  </r>
  <r>
    <x v="0"/>
    <s v="BAL"/>
    <s v="KC"/>
    <n v="41"/>
    <n v="59"/>
    <s v="(11:29) (Shotgun) 33-D.Freeman right end to KC 10 for 31 yards (32-T.Mathieu)."/>
    <s v="run"/>
    <n v="1"/>
    <n v="0"/>
    <n v="0"/>
    <n v="0"/>
    <s v="D.Freeman"/>
    <s v="NA"/>
    <n v="0"/>
    <n v="1"/>
    <n v="0"/>
    <n v="0.5"/>
    <n v="0"/>
    <n v="0"/>
    <n v="0.5"/>
    <x v="351"/>
  </r>
  <r>
    <x v="0"/>
    <s v="BAL"/>
    <s v="KC"/>
    <n v="10"/>
    <n v="90"/>
    <s v="(10:42) (Shotgun) 34-T.Williams left end to KC 1 for 9 yards (21-M.Hughes; 49-D.Sorensen). FUMBLES (21-M.Hughes), recovered by BAL-13-D.Duvernay at KC 2. 13-D.Duvernay for 2 yards, TOUCHDOWN."/>
    <s v="run"/>
    <n v="1"/>
    <n v="0"/>
    <n v="0"/>
    <n v="0"/>
    <s v="T.Williams"/>
    <s v="NA"/>
    <n v="0"/>
    <n v="1"/>
    <n v="0"/>
    <n v="0.8"/>
    <n v="0"/>
    <n v="0"/>
    <n v="0.8"/>
    <x v="192"/>
  </r>
  <r>
    <x v="0"/>
    <s v="KC"/>
    <s v="BAL"/>
    <n v="92"/>
    <n v="8"/>
    <s v="(10:31) (Shotgun) 25-C.Edwards-Helaire right tackle to KC 17 for 9 yards (6-P.Queen)."/>
    <s v="run"/>
    <n v="1"/>
    <n v="0"/>
    <n v="0"/>
    <n v="0"/>
    <s v="C.Edwards-Helaire"/>
    <s v="NA"/>
    <n v="0"/>
    <n v="1"/>
    <n v="0"/>
    <n v="0.5"/>
    <n v="0"/>
    <n v="0"/>
    <n v="0.5"/>
    <x v="203"/>
  </r>
  <r>
    <x v="0"/>
    <s v="KC"/>
    <s v="BAL"/>
    <n v="51"/>
    <n v="49"/>
    <s v="(8:17) (Shotgun) 25-C.Edwards-Helaire right end to 50 for 1 yard (21-B.Stephens; 40-M.Harrison)."/>
    <s v="run"/>
    <n v="1"/>
    <n v="0"/>
    <n v="0"/>
    <n v="0"/>
    <s v="C.Edwards-Helaire"/>
    <s v="NA"/>
    <n v="0"/>
    <n v="1"/>
    <n v="0"/>
    <n v="0.5"/>
    <n v="0"/>
    <n v="0"/>
    <n v="0.5"/>
    <x v="203"/>
  </r>
  <r>
    <x v="0"/>
    <s v="KC"/>
    <s v="BAL"/>
    <n v="50"/>
    <n v="50"/>
    <s v="(7:37) 25-C.Edwards-Helaire right guard to BAL 43 for 7 yards (92-J.Madubuike)."/>
    <s v="run"/>
    <n v="1"/>
    <n v="0"/>
    <n v="0"/>
    <n v="0"/>
    <s v="C.Edwards-Helaire"/>
    <s v="NA"/>
    <n v="0"/>
    <n v="1"/>
    <n v="0"/>
    <n v="0.5"/>
    <n v="0"/>
    <n v="0"/>
    <n v="0.5"/>
    <x v="203"/>
  </r>
  <r>
    <x v="0"/>
    <s v="BAL"/>
    <s v="KC"/>
    <n v="58"/>
    <n v="42"/>
    <s v="(5:35) 63-T.Colon reported in as eligible.  34-T.Williams right guard to BAL 49 for 7 yards (91-D.Nnadi)."/>
    <s v="run"/>
    <n v="1"/>
    <n v="0"/>
    <n v="0"/>
    <n v="0"/>
    <s v="T.Williams"/>
    <s v="NA"/>
    <n v="0"/>
    <n v="1"/>
    <n v="0"/>
    <n v="0.5"/>
    <n v="0"/>
    <n v="0"/>
    <n v="0.5"/>
    <x v="192"/>
  </r>
  <r>
    <x v="0"/>
    <s v="BAL"/>
    <s v="KC"/>
    <n v="51"/>
    <n v="49"/>
    <s v="(4:54) (Shotgun) 34-T.Williams right guard to 50 for 1 yard (55-F.Clark)."/>
    <s v="run"/>
    <n v="1"/>
    <n v="0"/>
    <n v="0"/>
    <n v="0"/>
    <s v="T.Williams"/>
    <s v="NA"/>
    <n v="0"/>
    <n v="1"/>
    <n v="0"/>
    <n v="0.5"/>
    <n v="0"/>
    <n v="0"/>
    <n v="0.5"/>
    <x v="192"/>
  </r>
  <r>
    <x v="0"/>
    <s v="BAL"/>
    <s v="KC"/>
    <n v="50"/>
    <n v="50"/>
    <s v="(4:15) (Shotgun) 8-L.Jackson right end ran ob at KC 41 for 9 yards (53-A.Hitchens)."/>
    <s v="run"/>
    <n v="1"/>
    <n v="0"/>
    <n v="0"/>
    <n v="0"/>
    <s v="L.Jackson"/>
    <s v="NA"/>
    <n v="0"/>
    <n v="1"/>
    <n v="0"/>
    <n v="0.5"/>
    <n v="0"/>
    <n v="0"/>
    <n v="0.5"/>
    <x v="311"/>
  </r>
  <r>
    <x v="0"/>
    <s v="BAL"/>
    <s v="KC"/>
    <n v="41"/>
    <n v="59"/>
    <s v="(3:38) (Shotgun) 8-L.Jackson left end ran ob at KC 32 for 9 yards (97-A.Okafor)."/>
    <s v="run"/>
    <n v="1"/>
    <n v="0"/>
    <n v="0"/>
    <n v="0"/>
    <s v="L.Jackson"/>
    <s v="NA"/>
    <n v="0"/>
    <n v="1"/>
    <n v="0"/>
    <n v="0.5"/>
    <n v="0"/>
    <n v="0"/>
    <n v="0.5"/>
    <x v="311"/>
  </r>
  <r>
    <x v="0"/>
    <s v="BAL"/>
    <s v="KC"/>
    <n v="32"/>
    <n v="68"/>
    <s v="(2:57) (Shotgun) 28-L.Murray left end to KC 24 for 8 yards (38-L.Sneed)."/>
    <s v="run"/>
    <n v="1"/>
    <n v="0"/>
    <n v="0"/>
    <n v="0"/>
    <s v="L.Murray"/>
    <s v="NA"/>
    <n v="0"/>
    <n v="1"/>
    <n v="0"/>
    <n v="0.5"/>
    <n v="0"/>
    <n v="0"/>
    <n v="0.5"/>
    <x v="310"/>
  </r>
  <r>
    <x v="0"/>
    <s v="KC"/>
    <s v="BAL"/>
    <n v="69"/>
    <n v="31"/>
    <s v="(:44) 15-P.Mahomes pass short middle to 45-M.Burton to KC 35 for 4 yards (44-M.Humphrey; 36-C.Clark). PENALTY on KC-11-D.Robinson, Offensive Pass Interference, 10 yards, enforced at KC 31 - No Play."/>
    <s v="no_play"/>
    <n v="0"/>
    <n v="1"/>
    <n v="0"/>
    <n v="0"/>
    <s v="M.Burton"/>
    <s v="NA"/>
    <n v="0"/>
    <n v="0"/>
    <n v="0"/>
    <n v="0"/>
    <n v="0"/>
    <n v="0"/>
    <n v="0"/>
    <x v="289"/>
  </r>
  <r>
    <x v="0"/>
    <s v="KC"/>
    <s v="BAL"/>
    <n v="97"/>
    <n v="3"/>
    <s v="(:12) 25-C.Edwards-Helaire left guard to KC 2 for -1 yards (50-J.Houston)."/>
    <s v="run"/>
    <n v="1"/>
    <n v="0"/>
    <n v="0"/>
    <n v="0"/>
    <s v="C.Edwards-Helaire"/>
    <s v="NA"/>
    <n v="0"/>
    <n v="1"/>
    <n v="0"/>
    <n v="0.5"/>
    <n v="0"/>
    <n v="0"/>
    <n v="0.5"/>
    <x v="203"/>
  </r>
  <r>
    <x v="0"/>
    <s v="BAL"/>
    <s v="KC"/>
    <n v="67"/>
    <n v="33"/>
    <s v="(14:20) (Shotgun) 34-T.Williams left guard to BAL 33 for no gain (54-N.Bolton)."/>
    <s v="run"/>
    <n v="1"/>
    <n v="0"/>
    <n v="0"/>
    <n v="0"/>
    <s v="T.Williams"/>
    <s v="NA"/>
    <n v="0"/>
    <n v="1"/>
    <n v="0"/>
    <n v="0.5"/>
    <n v="0"/>
    <n v="0"/>
    <n v="0.5"/>
    <x v="192"/>
  </r>
  <r>
    <x v="0"/>
    <s v="BAL"/>
    <s v="KC"/>
    <n v="60"/>
    <n v="40"/>
    <s v="(12:52) (Shotgun) 34-T.Williams right end to BAL 40 for no gain (54-N.Bolton)."/>
    <s v="run"/>
    <n v="1"/>
    <n v="0"/>
    <n v="0"/>
    <n v="0"/>
    <s v="T.Williams"/>
    <s v="NA"/>
    <n v="0"/>
    <n v="1"/>
    <n v="0"/>
    <n v="0.5"/>
    <n v="0"/>
    <n v="0"/>
    <n v="0.5"/>
    <x v="192"/>
  </r>
  <r>
    <x v="0"/>
    <s v="KC"/>
    <s v="BAL"/>
    <n v="89"/>
    <n v="11"/>
    <s v="(12:05) 31-Da.Williams right guard to KC 12 for 1 yard (93-C.Campbell)."/>
    <s v="run"/>
    <n v="1"/>
    <n v="0"/>
    <n v="0"/>
    <n v="0"/>
    <s v="Da.Williams"/>
    <s v="NA"/>
    <n v="0"/>
    <n v="1"/>
    <n v="0"/>
    <n v="0.5"/>
    <n v="0"/>
    <n v="0"/>
    <n v="0.5"/>
    <x v="315"/>
  </r>
  <r>
    <x v="0"/>
    <s v="KC"/>
    <s v="BAL"/>
    <n v="74"/>
    <n v="26"/>
    <s v="(10:45) 25-C.Edwards-Helaire left end to KC 29 for 3 yards (32-D.Elliott)."/>
    <s v="run"/>
    <n v="1"/>
    <n v="0"/>
    <n v="0"/>
    <n v="0"/>
    <s v="C.Edwards-Helaire"/>
    <s v="NA"/>
    <n v="0"/>
    <n v="1"/>
    <n v="0"/>
    <n v="0.5"/>
    <n v="0"/>
    <n v="0"/>
    <n v="0.5"/>
    <x v="203"/>
  </r>
  <r>
    <x v="0"/>
    <s v="BAL"/>
    <s v="KC"/>
    <n v="72"/>
    <n v="28"/>
    <s v="(8:52) (Shotgun) 8-L.Jackson right end pushed ob at BAL 49 for 21 yards (53-A.Hitchens)."/>
    <s v="run"/>
    <n v="1"/>
    <n v="0"/>
    <n v="0"/>
    <n v="0"/>
    <s v="L.Jackson"/>
    <s v="NA"/>
    <n v="0"/>
    <n v="1"/>
    <n v="0"/>
    <n v="0.5"/>
    <n v="0"/>
    <n v="0"/>
    <n v="0.5"/>
    <x v="311"/>
  </r>
  <r>
    <x v="0"/>
    <s v="BAL"/>
    <s v="KC"/>
    <n v="51"/>
    <n v="49"/>
    <s v="(8:17) (Shotgun) 28-L.Murray right guard to KC 48 for 3 yards (53-A.Hitchens, 54-N.Bolton)."/>
    <s v="run"/>
    <n v="1"/>
    <n v="0"/>
    <n v="0"/>
    <n v="0"/>
    <s v="L.Murray"/>
    <s v="NA"/>
    <n v="0"/>
    <n v="1"/>
    <n v="0"/>
    <n v="0.5"/>
    <n v="0"/>
    <n v="0"/>
    <n v="0.5"/>
    <x v="310"/>
  </r>
  <r>
    <x v="0"/>
    <s v="BAL"/>
    <s v="KC"/>
    <n v="20"/>
    <n v="80"/>
    <s v="(6:09) 28-L.Murray right guard to KC 16 for 4 yards (99-K.Saunders; 49-D.Sorensen)."/>
    <s v="run"/>
    <n v="1"/>
    <n v="0"/>
    <n v="0"/>
    <n v="0"/>
    <s v="L.Murray"/>
    <s v="NA"/>
    <n v="0"/>
    <n v="1"/>
    <n v="0"/>
    <n v="0.5"/>
    <n v="0"/>
    <n v="0"/>
    <n v="0.5"/>
    <x v="310"/>
  </r>
  <r>
    <x v="0"/>
    <s v="BAL"/>
    <s v="KC"/>
    <n v="16"/>
    <n v="84"/>
    <s v="(5:20) (Shotgun) 34-T.Williams right tackle to KC 13 for 3 yards (91-D.Nnadi). PENALTY on BAL-78-A.Villanueva, Illegal Formation, 5 yards, enforced at KC 16 - No Play."/>
    <s v="no_play"/>
    <n v="1"/>
    <n v="0"/>
    <n v="0"/>
    <n v="0"/>
    <s v="T.Williams"/>
    <s v="NA"/>
    <n v="0"/>
    <n v="1"/>
    <n v="0"/>
    <n v="0.5"/>
    <n v="0"/>
    <n v="0"/>
    <n v="0.5"/>
    <x v="192"/>
  </r>
  <r>
    <x v="0"/>
    <s v="BAL"/>
    <s v="KC"/>
    <n v="5"/>
    <n v="95"/>
    <s v="(3:26) (Shotgun) 28-L.Murray right guard for 5 yards, TOUCHDOWN."/>
    <s v="run"/>
    <n v="1"/>
    <n v="0"/>
    <n v="0"/>
    <n v="0"/>
    <s v="L.Murray"/>
    <s v="NA"/>
    <n v="0"/>
    <n v="1"/>
    <n v="0"/>
    <n v="1.4"/>
    <n v="0"/>
    <n v="0"/>
    <n v="1.4"/>
    <x v="310"/>
  </r>
  <r>
    <x v="0"/>
    <s v="KC"/>
    <s v="BAL"/>
    <n v="67"/>
    <n v="33"/>
    <s v="(3:16) (Shotgun) 25-C.Edwards-Helaire right guard to KC 42 for 9 yards (6-P.Queen, 54-T.Bowser)."/>
    <s v="run"/>
    <n v="1"/>
    <n v="0"/>
    <n v="0"/>
    <n v="0"/>
    <s v="C.Edwards-Helaire"/>
    <s v="NA"/>
    <n v="0"/>
    <n v="1"/>
    <n v="0"/>
    <n v="0.5"/>
    <n v="0"/>
    <n v="0"/>
    <n v="0.5"/>
    <x v="203"/>
  </r>
  <r>
    <x v="0"/>
    <s v="KC"/>
    <s v="BAL"/>
    <n v="20"/>
    <n v="80"/>
    <s v="(1:45) (Shotgun) 25-C.Edwards-Helaire right end to BAL 16 for 4 yards (93-C.Campbell; 49-C.Board)."/>
    <s v="run"/>
    <n v="1"/>
    <n v="0"/>
    <n v="0"/>
    <n v="0"/>
    <s v="C.Edwards-Helaire"/>
    <s v="NA"/>
    <n v="0"/>
    <n v="1"/>
    <n v="0"/>
    <n v="0.5"/>
    <n v="0"/>
    <n v="0"/>
    <n v="0.5"/>
    <x v="203"/>
  </r>
  <r>
    <x v="0"/>
    <s v="KC"/>
    <s v="BAL"/>
    <n v="2"/>
    <n v="98"/>
    <s v="(:54) (Shotgun) 31-Da.Williams right end for 2 yards, TOUCHDOWN."/>
    <s v="run"/>
    <n v="1"/>
    <n v="0"/>
    <n v="0"/>
    <n v="0"/>
    <s v="Da.Williams"/>
    <s v="NA"/>
    <n v="0"/>
    <n v="1"/>
    <n v="0"/>
    <n v="2.5"/>
    <n v="0"/>
    <n v="0"/>
    <n v="2.5"/>
    <x v="315"/>
  </r>
  <r>
    <x v="0"/>
    <s v="BAL"/>
    <s v="KC"/>
    <n v="69"/>
    <n v="31"/>
    <s v="(:47) (Shotgun) 8-L.Jackson pass short middle to 34-T.Williams to BAL 35 for 4 yards (56-B.Niemann). PENALTY on BAL-78-A.Villanueva, Offensive Holding, 10 yards, enforced at BAL 31 - No Play."/>
    <s v="no_play"/>
    <n v="0"/>
    <n v="1"/>
    <n v="0"/>
    <n v="0"/>
    <s v="T.Williams"/>
    <s v="NA"/>
    <n v="0"/>
    <n v="0"/>
    <n v="0"/>
    <n v="0"/>
    <n v="0"/>
    <n v="0"/>
    <n v="0"/>
    <x v="192"/>
  </r>
  <r>
    <x v="0"/>
    <s v="BAL"/>
    <s v="KC"/>
    <n v="79"/>
    <n v="21"/>
    <s v="(:40) (Shotgun) 34-T.Williams right end to BAL 41 for 20 yards (49-D.Sorensen; 98-T.Wharton)."/>
    <s v="run"/>
    <n v="1"/>
    <n v="0"/>
    <n v="0"/>
    <n v="0"/>
    <s v="T.Williams"/>
    <s v="NA"/>
    <n v="0"/>
    <n v="1"/>
    <n v="0"/>
    <n v="0.5"/>
    <n v="0"/>
    <n v="0"/>
    <n v="0.5"/>
    <x v="192"/>
  </r>
  <r>
    <x v="0"/>
    <s v="BAL"/>
    <s v="KC"/>
    <n v="47"/>
    <n v="53"/>
    <s v="(:26) (Shotgun) 8-L.Jackson right guard to KC 33 for 14 yards (56-B.Niemann)."/>
    <s v="run"/>
    <n v="1"/>
    <n v="0"/>
    <n v="0"/>
    <n v="0"/>
    <s v="L.Jackson"/>
    <s v="NA"/>
    <n v="0"/>
    <n v="1"/>
    <n v="0"/>
    <n v="0.5"/>
    <n v="0"/>
    <n v="0"/>
    <n v="0.5"/>
    <x v="311"/>
  </r>
  <r>
    <x v="0"/>
    <s v="KC"/>
    <s v="BAL"/>
    <n v="74"/>
    <n v="26"/>
    <s v="(14:55) 25-C.Edwards-Helaire left guard to KC 26 for no gain (92-J.Madubuike). PENALTY on BAL-92-J.Madubuike, Defensive Holding, 5 yards, enforced at KC 26 - No Play."/>
    <s v="no_play"/>
    <n v="1"/>
    <n v="0"/>
    <n v="0"/>
    <n v="0"/>
    <s v="C.Edwards-Helaire"/>
    <s v="NA"/>
    <n v="0"/>
    <n v="1"/>
    <n v="0"/>
    <n v="0.5"/>
    <n v="0"/>
    <n v="0"/>
    <n v="0.5"/>
    <x v="203"/>
  </r>
  <r>
    <x v="0"/>
    <s v="KC"/>
    <s v="BAL"/>
    <n v="69"/>
    <n v="31"/>
    <s v="(14:38) (Shotgun) 25-C.Edwards-Helaire right guard to KC 38 for 7 yards (6-P.Queen)."/>
    <s v="run"/>
    <n v="1"/>
    <n v="0"/>
    <n v="0"/>
    <n v="0"/>
    <s v="C.Edwards-Helaire"/>
    <s v="NA"/>
    <n v="0"/>
    <n v="1"/>
    <n v="0"/>
    <n v="0.5"/>
    <n v="0"/>
    <n v="0"/>
    <n v="0.5"/>
    <x v="203"/>
  </r>
  <r>
    <x v="0"/>
    <s v="KC"/>
    <s v="BAL"/>
    <n v="46"/>
    <n v="54"/>
    <s v="(12:46) 25-C.Edwards-Helaire left end to BAL 40 for 6 yards (50-J.Houston)."/>
    <s v="run"/>
    <n v="1"/>
    <n v="0"/>
    <n v="0"/>
    <n v="0"/>
    <s v="C.Edwards-Helaire"/>
    <s v="NA"/>
    <n v="0"/>
    <n v="1"/>
    <n v="0"/>
    <n v="0.5"/>
    <n v="0"/>
    <n v="0"/>
    <n v="0.5"/>
    <x v="203"/>
  </r>
  <r>
    <x v="0"/>
    <s v="BAL"/>
    <s v="KC"/>
    <n v="48"/>
    <n v="52"/>
    <s v="(11:12) (Shotgun) 28-L.Murray left guard to KC 42 for 6 yards (55-F.Clark; 54-N.Bolton). PENALTY on BAL-72-B.Powers, Offensive Holding, 10 yards, enforced at KC 48 - No Play."/>
    <s v="no_play"/>
    <n v="1"/>
    <n v="0"/>
    <n v="0"/>
    <n v="0"/>
    <s v="L.Murray"/>
    <s v="NA"/>
    <n v="0"/>
    <n v="1"/>
    <n v="0"/>
    <n v="0.5"/>
    <n v="0"/>
    <n v="0"/>
    <n v="0.5"/>
    <x v="310"/>
  </r>
  <r>
    <x v="0"/>
    <s v="BAL"/>
    <s v="KC"/>
    <n v="58"/>
    <n v="42"/>
    <s v="(10:45) (Shotgun) 28-L.Murray left end to BAL 38 for -4 yards (55-F.Clark)."/>
    <s v="run"/>
    <n v="1"/>
    <n v="0"/>
    <n v="0"/>
    <n v="0"/>
    <s v="L.Murray"/>
    <s v="NA"/>
    <n v="0"/>
    <n v="1"/>
    <n v="0"/>
    <n v="0.5"/>
    <n v="0"/>
    <n v="0"/>
    <n v="0.5"/>
    <x v="310"/>
  </r>
  <r>
    <x v="0"/>
    <s v="KC"/>
    <s v="BAL"/>
    <n v="75"/>
    <n v="25"/>
    <s v="(9:30) 10-T.Hill right end pushed ob at KC 40 for 15 yards (36-C.Clark). End around"/>
    <s v="run"/>
    <n v="1"/>
    <n v="0"/>
    <n v="0"/>
    <n v="0"/>
    <s v="T.Hill"/>
    <s v="NA"/>
    <n v="0"/>
    <n v="1"/>
    <n v="0"/>
    <n v="0.5"/>
    <n v="0"/>
    <n v="0"/>
    <n v="0.5"/>
    <x v="72"/>
  </r>
  <r>
    <x v="0"/>
    <s v="KC"/>
    <s v="BAL"/>
    <n v="60"/>
    <n v="40"/>
    <s v="(9:03) 25-C.Edwards-Helaire right tackle to KC 41 for 1 yard (99-O.Oweh, 54-T.Bowser)."/>
    <s v="run"/>
    <n v="1"/>
    <n v="0"/>
    <n v="0"/>
    <n v="0"/>
    <s v="C.Edwards-Helaire"/>
    <s v="NA"/>
    <n v="0"/>
    <n v="1"/>
    <n v="0"/>
    <n v="0.5"/>
    <n v="0"/>
    <n v="0"/>
    <n v="0.5"/>
    <x v="203"/>
  </r>
  <r>
    <x v="0"/>
    <s v="KC"/>
    <s v="BAL"/>
    <n v="54"/>
    <n v="46"/>
    <s v="(7:37) (Shotgun) 15-P.Mahomes scrambles right end pushed ob at KC 49 for 3 yards (6-P.Queen). PENALTY on BAL-44-M.Humphrey, Defensive Holding, 5 yards, enforced at KC 49."/>
    <s v="run"/>
    <n v="0"/>
    <n v="1"/>
    <n v="0"/>
    <n v="0"/>
    <s v="P.Mahomes"/>
    <s v="NA"/>
    <n v="0"/>
    <n v="0"/>
    <n v="0"/>
    <n v="0"/>
    <n v="0"/>
    <n v="0"/>
    <n v="0"/>
    <x v="352"/>
  </r>
  <r>
    <x v="0"/>
    <s v="BAL"/>
    <s v="KC"/>
    <n v="75"/>
    <n v="25"/>
    <s v="(6:50) (Shotgun) 34-T.Williams right guard to BAL 28 for 3 yards (99-K.Saunders)."/>
    <s v="run"/>
    <n v="1"/>
    <n v="0"/>
    <n v="0"/>
    <n v="0"/>
    <s v="T.Williams"/>
    <s v="NA"/>
    <n v="0"/>
    <n v="1"/>
    <n v="0"/>
    <n v="0.5"/>
    <n v="0"/>
    <n v="0"/>
    <n v="0.5"/>
    <x v="192"/>
  </r>
  <r>
    <x v="0"/>
    <s v="BAL"/>
    <s v="KC"/>
    <n v="72"/>
    <n v="28"/>
    <s v="(6:09) (Shotgun) 8-L.Jackson pass short right to 89-M.Andrews to BAL 26 for -2 yards (38-L.Sneed). PENALTY on KC-32-T.Mathieu, Illegal Contact, 5 yards, enforced at BAL 28 - No Play."/>
    <s v="no_play"/>
    <n v="0"/>
    <n v="1"/>
    <n v="0"/>
    <n v="0"/>
    <s v="M.Andrews"/>
    <s v="NA"/>
    <n v="0"/>
    <n v="0"/>
    <n v="0"/>
    <n v="0"/>
    <n v="0"/>
    <n v="0"/>
    <n v="0"/>
    <x v="132"/>
  </r>
  <r>
    <x v="0"/>
    <s v="BAL"/>
    <s v="KC"/>
    <n v="67"/>
    <n v="33"/>
    <s v="(5:44) (Shotgun) 28-L.Murray right guard to BAL 37 for 4 yards (53-A.Hitchens)."/>
    <s v="run"/>
    <n v="1"/>
    <n v="0"/>
    <n v="0"/>
    <n v="0"/>
    <s v="L.Murray"/>
    <s v="NA"/>
    <n v="0"/>
    <n v="1"/>
    <n v="0"/>
    <n v="0.5"/>
    <n v="0"/>
    <n v="0"/>
    <n v="0.5"/>
    <x v="310"/>
  </r>
  <r>
    <x v="0"/>
    <s v="BAL"/>
    <s v="KC"/>
    <n v="63"/>
    <n v="37"/>
    <s v="(5:03) (Shotgun) 33-D.Freeman left end to BAL 35 for -2 yards (49-D.Sorensen)."/>
    <s v="run"/>
    <n v="1"/>
    <n v="0"/>
    <n v="0"/>
    <n v="0"/>
    <s v="D.Freeman"/>
    <s v="NA"/>
    <n v="0"/>
    <n v="1"/>
    <n v="0"/>
    <n v="0.5"/>
    <n v="0"/>
    <n v="0"/>
    <n v="0.5"/>
    <x v="351"/>
  </r>
  <r>
    <x v="0"/>
    <s v="KC"/>
    <s v="BAL"/>
    <n v="49"/>
    <n v="51"/>
    <s v="(3:14) (Shotgun) 31-Da.Williams up the middle to KC 46 for -5 yards (92-J.Madubuike)."/>
    <s v="run"/>
    <n v="1"/>
    <n v="0"/>
    <n v="0"/>
    <n v="0"/>
    <s v="Da.Williams"/>
    <s v="NA"/>
    <n v="0"/>
    <n v="1"/>
    <n v="0"/>
    <n v="0.5"/>
    <n v="0"/>
    <n v="0"/>
    <n v="0.5"/>
    <x v="315"/>
  </r>
  <r>
    <x v="0"/>
    <s v="BAL"/>
    <s v="KC"/>
    <n v="56"/>
    <n v="44"/>
    <s v="(2:01) (Shotgun) 8-L.Jackson scrambles right end to KC 36 for 20 yards (35-C.Ward)."/>
    <s v="run"/>
    <n v="0"/>
    <n v="1"/>
    <n v="0"/>
    <n v="0"/>
    <s v="L.Jackson"/>
    <s v="NA"/>
    <n v="0"/>
    <n v="0"/>
    <n v="0"/>
    <n v="0"/>
    <n v="0"/>
    <n v="0"/>
    <n v="0"/>
    <x v="311"/>
  </r>
  <r>
    <x v="0"/>
    <s v="BAL"/>
    <s v="KC"/>
    <n v="17"/>
    <n v="83"/>
    <s v="(:33) (Shotgun) 34-T.Williams right guard to KC 11 for 6 yards (90-J.Reed)."/>
    <s v="run"/>
    <n v="1"/>
    <n v="0"/>
    <n v="0"/>
    <n v="0"/>
    <s v="T.Williams"/>
    <s v="NA"/>
    <n v="0"/>
    <n v="1"/>
    <n v="0"/>
    <n v="0.5"/>
    <n v="0"/>
    <n v="0"/>
    <n v="0.5"/>
    <x v="192"/>
  </r>
  <r>
    <x v="0"/>
    <s v="BAL"/>
    <s v="KC"/>
    <n v="2"/>
    <n v="98"/>
    <s v="(14:21) (Shotgun) 8-L.Jackson right end for 2 yards, TOUCHDOWN."/>
    <s v="run"/>
    <n v="1"/>
    <n v="0"/>
    <n v="0"/>
    <n v="0"/>
    <s v="L.Jackson"/>
    <s v="NA"/>
    <n v="0"/>
    <n v="1"/>
    <n v="0"/>
    <n v="2.5"/>
    <n v="0"/>
    <n v="0"/>
    <n v="2.5"/>
    <x v="311"/>
  </r>
  <r>
    <x v="0"/>
    <s v="BAL"/>
    <s v="KC"/>
    <n v="2"/>
    <n v="98"/>
    <s v="TWO-POINT CONVERSION ATTEMPT. 8-L.Jackson pass to 5-M.Brown is complete. ATTEMPT SUCCEEDS. PENALTY on BAL-70-K.Zeitler, Ineligible Downfield Pass, 5 yards, enforced at KC 2 - No Play."/>
    <s v="no_play"/>
    <n v="0"/>
    <n v="1"/>
    <n v="0"/>
    <n v="0"/>
    <s v="M.Brown"/>
    <s v="NA"/>
    <n v="0"/>
    <n v="0"/>
    <n v="0"/>
    <n v="0"/>
    <n v="0"/>
    <n v="0"/>
    <n v="0"/>
    <x v="68"/>
  </r>
  <r>
    <x v="0"/>
    <s v="KC"/>
    <s v="BAL"/>
    <n v="77"/>
    <n v="23"/>
    <s v="(14:08) (Shotgun) 25-C.Edwards-Helaire right end to KC 27 for 4 yards (90-P.McPhee)."/>
    <s v="run"/>
    <n v="1"/>
    <n v="0"/>
    <n v="0"/>
    <n v="0"/>
    <s v="C.Edwards-Helaire"/>
    <s v="NA"/>
    <n v="0"/>
    <n v="1"/>
    <n v="0"/>
    <n v="0.5"/>
    <n v="0"/>
    <n v="0"/>
    <n v="0.5"/>
    <x v="203"/>
  </r>
  <r>
    <x v="0"/>
    <s v="KC"/>
    <s v="BAL"/>
    <n v="65"/>
    <n v="35"/>
    <s v="(12:51) (Shotgun) 25-C.Edwards-Helaire right end to KC 33 for -2 yards (99-O.Oweh, 71-J.Ellis)."/>
    <s v="run"/>
    <n v="1"/>
    <n v="0"/>
    <n v="0"/>
    <n v="0"/>
    <s v="C.Edwards-Helaire"/>
    <s v="NA"/>
    <n v="0"/>
    <n v="1"/>
    <n v="0"/>
    <n v="0.5"/>
    <n v="0"/>
    <n v="0"/>
    <n v="0.5"/>
    <x v="203"/>
  </r>
  <r>
    <x v="0"/>
    <s v="BAL"/>
    <s v="KC"/>
    <n v="68"/>
    <n v="32"/>
    <s v="(11:16) (Shotgun) 8-L.Jackson up the middle to BAL 40 for 8 yards (54-N.Bolton)."/>
    <s v="run"/>
    <n v="1"/>
    <n v="0"/>
    <n v="0"/>
    <n v="0"/>
    <s v="L.Jackson"/>
    <s v="NA"/>
    <n v="0"/>
    <n v="1"/>
    <n v="0"/>
    <n v="0.5"/>
    <n v="0"/>
    <n v="0"/>
    <n v="0.5"/>
    <x v="311"/>
  </r>
  <r>
    <x v="0"/>
    <s v="BAL"/>
    <s v="KC"/>
    <n v="60"/>
    <n v="40"/>
    <s v="(10:31) (Shotgun) 63-T.Colon reported in as eligible.  28-L.Murray right guard to BAL 45 for 5 yards (90-J.Reed)."/>
    <s v="run"/>
    <n v="1"/>
    <n v="0"/>
    <n v="0"/>
    <n v="0"/>
    <s v="L.Murray"/>
    <s v="NA"/>
    <n v="0"/>
    <n v="1"/>
    <n v="0"/>
    <n v="0.5"/>
    <n v="0"/>
    <n v="0"/>
    <n v="0.5"/>
    <x v="310"/>
  </r>
  <r>
    <x v="0"/>
    <s v="BAL"/>
    <s v="KC"/>
    <n v="55"/>
    <n v="45"/>
    <s v="(9:47) (Shotgun) 8-L.Jackson up the middle to KC 46 for 9 yards (53-A.Hitchens)."/>
    <s v="run"/>
    <n v="1"/>
    <n v="0"/>
    <n v="0"/>
    <n v="0"/>
    <s v="L.Jackson"/>
    <s v="NA"/>
    <n v="0"/>
    <n v="1"/>
    <n v="0"/>
    <n v="0.5"/>
    <n v="0"/>
    <n v="0"/>
    <n v="0.5"/>
    <x v="311"/>
  </r>
  <r>
    <x v="0"/>
    <s v="BAL"/>
    <s v="KC"/>
    <n v="46"/>
    <n v="54"/>
    <s v="(9:10) 42-P.Ricard right guard to KC 44 for 2 yards (91-D.Nnadi)."/>
    <s v="run"/>
    <n v="1"/>
    <n v="0"/>
    <n v="0"/>
    <n v="0"/>
    <s v="P.Ricard"/>
    <s v="NA"/>
    <n v="0"/>
    <n v="1"/>
    <n v="0"/>
    <n v="0.5"/>
    <n v="0"/>
    <n v="0"/>
    <n v="0.5"/>
    <x v="195"/>
  </r>
  <r>
    <x v="0"/>
    <s v="BAL"/>
    <s v="KC"/>
    <n v="29"/>
    <n v="71"/>
    <s v="(7:32) (Shotgun) 34-T.Williams right end pushed ob at KC 28 for 1 yard (49-D.Sorensen)."/>
    <s v="run"/>
    <n v="1"/>
    <n v="0"/>
    <n v="0"/>
    <n v="0"/>
    <s v="T.Williams"/>
    <s v="NA"/>
    <n v="0"/>
    <n v="1"/>
    <n v="0"/>
    <n v="0.5"/>
    <n v="0"/>
    <n v="0"/>
    <n v="0.5"/>
    <x v="192"/>
  </r>
  <r>
    <x v="0"/>
    <s v="BAL"/>
    <s v="KC"/>
    <n v="28"/>
    <n v="72"/>
    <s v="(6:59) (Shotgun) 34-T.Williams right end to KC 17 for 11 yards (53-A.Hitchens; 35-C.Ward)."/>
    <s v="run"/>
    <n v="1"/>
    <n v="0"/>
    <n v="0"/>
    <n v="0"/>
    <s v="T.Williams"/>
    <s v="NA"/>
    <n v="0"/>
    <n v="1"/>
    <n v="0"/>
    <n v="0.5"/>
    <n v="0"/>
    <n v="0"/>
    <n v="0.5"/>
    <x v="192"/>
  </r>
  <r>
    <x v="0"/>
    <s v="BAL"/>
    <s v="KC"/>
    <n v="17"/>
    <n v="83"/>
    <s v="(6:15) (Shotgun) 28-L.Murray left guard to KC 12 for 5 yards (56-B.Niemann)."/>
    <s v="run"/>
    <n v="1"/>
    <n v="0"/>
    <n v="0"/>
    <n v="0"/>
    <s v="L.Murray"/>
    <s v="NA"/>
    <n v="0"/>
    <n v="1"/>
    <n v="0"/>
    <n v="0.5"/>
    <n v="0"/>
    <n v="0"/>
    <n v="0.5"/>
    <x v="310"/>
  </r>
  <r>
    <x v="0"/>
    <s v="BAL"/>
    <s v="KC"/>
    <n v="12"/>
    <n v="88"/>
    <s v="(5:31) (Shotgun) 8-L.Jackson up the middle to KC 3 for 9 yards (35-C.Ward)."/>
    <s v="run"/>
    <n v="1"/>
    <n v="0"/>
    <n v="0"/>
    <n v="0"/>
    <s v="L.Jackson"/>
    <s v="NA"/>
    <n v="0"/>
    <n v="1"/>
    <n v="0"/>
    <n v="0.7"/>
    <n v="0"/>
    <n v="0"/>
    <n v="0.7"/>
    <x v="311"/>
  </r>
  <r>
    <x v="0"/>
    <s v="BAL"/>
    <s v="KC"/>
    <n v="3"/>
    <n v="97"/>
    <s v="(4:46) (Shotgun) 8-L.Jackson up the middle to KC 4 for -1 yards (54-N.Bolton, 53-A.Hitchens)."/>
    <s v="run"/>
    <n v="1"/>
    <n v="0"/>
    <n v="0"/>
    <n v="0"/>
    <s v="L.Jackson"/>
    <s v="NA"/>
    <n v="0"/>
    <n v="1"/>
    <n v="0"/>
    <n v="2.1"/>
    <n v="0"/>
    <n v="0"/>
    <n v="2.1"/>
    <x v="311"/>
  </r>
  <r>
    <x v="0"/>
    <s v="BAL"/>
    <s v="KC"/>
    <n v="4"/>
    <n v="96"/>
    <s v="(4:03) (Shotgun) 34-T.Williams right guard to KC 1 for 3 yards (49-D.Sorensen)."/>
    <s v="run"/>
    <n v="1"/>
    <n v="0"/>
    <n v="0"/>
    <n v="0"/>
    <s v="T.Williams"/>
    <s v="NA"/>
    <n v="0"/>
    <n v="1"/>
    <n v="0"/>
    <n v="1.8"/>
    <n v="0"/>
    <n v="0"/>
    <n v="1.8"/>
    <x v="192"/>
  </r>
  <r>
    <x v="0"/>
    <s v="BAL"/>
    <s v="KC"/>
    <n v="1"/>
    <n v="99"/>
    <s v="(3:18) (Shotgun) 63-T.Colon reported in as eligible.  8-L.Jackson right end for 1 yard, TOUCHDOWN."/>
    <s v="run"/>
    <n v="1"/>
    <n v="0"/>
    <n v="0"/>
    <n v="0"/>
    <s v="L.Jackson"/>
    <s v="NA"/>
    <n v="0"/>
    <n v="1"/>
    <n v="0"/>
    <n v="3.3"/>
    <n v="0"/>
    <n v="0"/>
    <n v="3.3"/>
    <x v="311"/>
  </r>
  <r>
    <x v="0"/>
    <s v="KC"/>
    <s v="BAL"/>
    <n v="32"/>
    <n v="68"/>
    <s v="(1:26) 25-C.Edwards-Helaire left guard to BAL 34 for -2 yards (99-O.Oweh). FUMBLES (99-O.Oweh), RECOVERED by BAL-99-O.Oweh at BAL 34."/>
    <s v="run"/>
    <n v="1"/>
    <n v="0"/>
    <n v="0"/>
    <n v="0"/>
    <s v="C.Edwards-Helaire"/>
    <s v="NA"/>
    <n v="0"/>
    <n v="1"/>
    <n v="0"/>
    <n v="0.5"/>
    <n v="0"/>
    <n v="0"/>
    <n v="0.5"/>
    <x v="203"/>
  </r>
  <r>
    <x v="0"/>
    <s v="BAL"/>
    <s v="KC"/>
    <n v="66"/>
    <n v="34"/>
    <s v="(1:20) (Shotgun) 8-L.Jackson left tackle to BAL 35 for 1 yard (53-A.Hitchens)."/>
    <s v="run"/>
    <n v="1"/>
    <n v="0"/>
    <n v="0"/>
    <n v="0"/>
    <s v="L.Jackson"/>
    <s v="NA"/>
    <n v="0"/>
    <n v="1"/>
    <n v="0"/>
    <n v="0.5"/>
    <n v="0"/>
    <n v="0"/>
    <n v="0.5"/>
    <x v="311"/>
  </r>
  <r>
    <x v="0"/>
    <s v="BAL"/>
    <s v="KC"/>
    <n v="65"/>
    <n v="35"/>
    <s v="(1:16) (Shotgun) 8-L.Jackson right end to BAL 37 for 2 yards (53-A.Hitchens)."/>
    <s v="run"/>
    <n v="1"/>
    <n v="0"/>
    <n v="0"/>
    <n v="0"/>
    <s v="L.Jackson"/>
    <s v="NA"/>
    <n v="0"/>
    <n v="1"/>
    <n v="0"/>
    <n v="0.5"/>
    <n v="0"/>
    <n v="0"/>
    <n v="0.5"/>
    <x v="311"/>
  </r>
  <r>
    <x v="0"/>
    <s v="BAL"/>
    <s v="KC"/>
    <n v="57"/>
    <n v="43"/>
    <s v="(1:05) 63-T.Colon reported in as eligible.  8-L.Jackson up the middle to BAL 45 for 2 yards (53-A.Hitchens)."/>
    <s v="run"/>
    <n v="1"/>
    <n v="0"/>
    <n v="0"/>
    <n v="0"/>
    <s v="L.Jackson"/>
    <s v="NA"/>
    <n v="0"/>
    <n v="1"/>
    <n v="0"/>
    <n v="0.5"/>
    <n v="0"/>
    <n v="0"/>
    <n v="0.5"/>
    <x v="311"/>
  </r>
  <r>
    <x v="0"/>
    <s v="BAL"/>
    <s v="KC"/>
    <n v="55"/>
    <n v="45"/>
    <s v="(:19) 8-L.Jackson kneels to BAL 44 for -1 yards."/>
    <s v="qb_kneel"/>
    <n v="0"/>
    <n v="0"/>
    <n v="0"/>
    <n v="0"/>
    <s v="L.Jackson"/>
    <s v="NA"/>
    <n v="0"/>
    <n v="0"/>
    <n v="0"/>
    <n v="0"/>
    <n v="0"/>
    <n v="0"/>
    <n v="0"/>
    <x v="311"/>
  </r>
  <r>
    <x v="0"/>
    <s v="IND"/>
    <s v="LA"/>
    <n v="26"/>
    <n v="74"/>
    <s v="(12:54) (Shotgun) 28-J.Taylor right guard to LA 23 for 3 yards (54-L.Floyd, 99-A.Donald)."/>
    <s v="run"/>
    <n v="1"/>
    <n v="0"/>
    <n v="0"/>
    <n v="0"/>
    <s v="J.Taylor"/>
    <s v="NA"/>
    <n v="0"/>
    <n v="1"/>
    <n v="0"/>
    <n v="0.5"/>
    <n v="0"/>
    <n v="0"/>
    <n v="0.5"/>
    <x v="45"/>
  </r>
  <r>
    <x v="0"/>
    <s v="IND"/>
    <s v="LA"/>
    <n v="23"/>
    <n v="77"/>
    <s v="(12:15) 28-J.Taylor up the middle to LA 19 for 4 yards (69-S.Joseph)."/>
    <s v="run"/>
    <n v="1"/>
    <n v="0"/>
    <n v="0"/>
    <n v="0"/>
    <s v="J.Taylor"/>
    <s v="NA"/>
    <n v="0"/>
    <n v="1"/>
    <n v="0"/>
    <n v="0.5"/>
    <n v="0"/>
    <n v="0"/>
    <n v="0.5"/>
    <x v="45"/>
  </r>
  <r>
    <x v="0"/>
    <s v="IND"/>
    <s v="LA"/>
    <n v="14"/>
    <n v="86"/>
    <s v="(10:52) 28-J.Taylor left guard to LA 1 for 13 yards (51-T.Reeder, 41-K.Young)."/>
    <s v="run"/>
    <n v="1"/>
    <n v="0"/>
    <n v="0"/>
    <n v="0"/>
    <s v="J.Taylor"/>
    <s v="NA"/>
    <n v="0"/>
    <n v="1"/>
    <n v="0"/>
    <n v="0.6"/>
    <n v="0"/>
    <n v="0"/>
    <n v="0.6"/>
    <x v="45"/>
  </r>
  <r>
    <x v="0"/>
    <s v="IND"/>
    <s v="LA"/>
    <n v="1"/>
    <n v="99"/>
    <s v="(10:07) 28-J.Taylor up the middle to LA 1 for no gain (58-J.Hollins, 99-A.Donald)."/>
    <s v="run"/>
    <n v="1"/>
    <n v="0"/>
    <n v="0"/>
    <n v="0"/>
    <s v="J.Taylor"/>
    <s v="NA"/>
    <n v="0"/>
    <n v="1"/>
    <n v="0"/>
    <n v="3.3"/>
    <n v="0"/>
    <n v="0"/>
    <n v="3.3"/>
    <x v="45"/>
  </r>
  <r>
    <x v="0"/>
    <s v="IND"/>
    <s v="LA"/>
    <n v="1"/>
    <n v="99"/>
    <s v="(9:21) 28-J.Taylor up the middle to LA 1 for no gain (99-A.Donald, 50-E.Jones)."/>
    <s v="run"/>
    <n v="1"/>
    <n v="0"/>
    <n v="0"/>
    <n v="0"/>
    <s v="J.Taylor"/>
    <s v="NA"/>
    <n v="0"/>
    <n v="1"/>
    <n v="0"/>
    <n v="3.3"/>
    <n v="0"/>
    <n v="0"/>
    <n v="3.3"/>
    <x v="45"/>
  </r>
  <r>
    <x v="0"/>
    <s v="IND"/>
    <s v="LA"/>
    <n v="1"/>
    <n v="99"/>
    <s v="(8:42) 28-J.Taylor up the middle to LA 1 for no gain (24-T.Rapp, 69-S.Joseph)."/>
    <s v="run"/>
    <n v="1"/>
    <n v="0"/>
    <n v="0"/>
    <n v="0"/>
    <s v="J.Taylor"/>
    <s v="NA"/>
    <n v="0"/>
    <n v="1"/>
    <n v="0"/>
    <n v="3.3"/>
    <n v="0"/>
    <n v="0"/>
    <n v="3.3"/>
    <x v="45"/>
  </r>
  <r>
    <x v="0"/>
    <s v="LA"/>
    <s v="IND"/>
    <n v="90"/>
    <n v="10"/>
    <s v="(8:13) 27-D.Henderson left end to LA 12 for 2 yards (38-T.Carrie)."/>
    <s v="run"/>
    <n v="1"/>
    <n v="0"/>
    <n v="0"/>
    <n v="0"/>
    <s v="D.Henderson"/>
    <s v="NA"/>
    <n v="0"/>
    <n v="1"/>
    <n v="0"/>
    <n v="0.5"/>
    <n v="0"/>
    <n v="0"/>
    <n v="0.5"/>
    <x v="200"/>
  </r>
  <r>
    <x v="0"/>
    <s v="LA"/>
    <s v="IND"/>
    <n v="35"/>
    <n v="65"/>
    <s v="(5:26) 27-D.Henderson right tackle to IND 33 for 2 yards (51-K.Paye, 99-D.Buckner)."/>
    <s v="run"/>
    <n v="1"/>
    <n v="0"/>
    <n v="0"/>
    <n v="0"/>
    <s v="D.Henderson"/>
    <s v="NA"/>
    <n v="0"/>
    <n v="1"/>
    <n v="0"/>
    <n v="0.5"/>
    <n v="0"/>
    <n v="0"/>
    <n v="0.5"/>
    <x v="200"/>
  </r>
  <r>
    <x v="0"/>
    <s v="LA"/>
    <s v="IND"/>
    <n v="20"/>
    <n v="80"/>
    <s v="(4:04) 27-D.Henderson left guard to IND 16 for 4 yards (58-B.Okereke)."/>
    <s v="run"/>
    <n v="1"/>
    <n v="0"/>
    <n v="0"/>
    <n v="0"/>
    <s v="D.Henderson"/>
    <s v="NA"/>
    <n v="0"/>
    <n v="1"/>
    <n v="0"/>
    <n v="0.5"/>
    <n v="0"/>
    <n v="0"/>
    <n v="0.5"/>
    <x v="200"/>
  </r>
  <r>
    <x v="0"/>
    <s v="IND"/>
    <s v="LA"/>
    <n v="37"/>
    <n v="63"/>
    <s v="(:51) 28-J.Taylor up the middle to LA 32 for 5 yards (51-T.Reeder, 69-S.Joseph)."/>
    <s v="run"/>
    <n v="1"/>
    <n v="0"/>
    <n v="0"/>
    <n v="0"/>
    <s v="J.Taylor"/>
    <s v="NA"/>
    <n v="0"/>
    <n v="1"/>
    <n v="0"/>
    <n v="0.5"/>
    <n v="0"/>
    <n v="0"/>
    <n v="0.5"/>
    <x v="45"/>
  </r>
  <r>
    <x v="0"/>
    <s v="IND"/>
    <s v="LA"/>
    <n v="42"/>
    <n v="58"/>
    <s v="(14:37) (Shotgun) 28-J.Taylor left guard to LA 40 for 2 yards (69-S.Joseph, 99-A.Donald)."/>
    <s v="run"/>
    <n v="1"/>
    <n v="0"/>
    <n v="0"/>
    <n v="0"/>
    <s v="J.Taylor"/>
    <s v="NA"/>
    <n v="0"/>
    <n v="1"/>
    <n v="0"/>
    <n v="0.5"/>
    <n v="0"/>
    <n v="0"/>
    <n v="0.5"/>
    <x v="45"/>
  </r>
  <r>
    <x v="0"/>
    <s v="IND"/>
    <s v="LA"/>
    <n v="22"/>
    <n v="78"/>
    <s v="(13:09) 28-J.Taylor up the middle to LA 14 for 8 yards (11-D.Williams)."/>
    <s v="run"/>
    <n v="1"/>
    <n v="0"/>
    <n v="0"/>
    <n v="0"/>
    <s v="J.Taylor"/>
    <s v="NA"/>
    <n v="0"/>
    <n v="1"/>
    <n v="0"/>
    <n v="0.5"/>
    <n v="0"/>
    <n v="0"/>
    <n v="0.5"/>
    <x v="45"/>
  </r>
  <r>
    <x v="0"/>
    <s v="IND"/>
    <s v="LA"/>
    <n v="14"/>
    <n v="86"/>
    <s v="(12:25) (Shotgun) 28-J.Taylor up the middle to LA 10 for 4 yards (24-T.Rapp, 4-J.Fuller)."/>
    <s v="run"/>
    <n v="1"/>
    <n v="0"/>
    <n v="0"/>
    <n v="0"/>
    <s v="J.Taylor"/>
    <s v="NA"/>
    <n v="0"/>
    <n v="1"/>
    <n v="0"/>
    <n v="0.6"/>
    <n v="0"/>
    <n v="0"/>
    <n v="0.6"/>
    <x v="45"/>
  </r>
  <r>
    <x v="0"/>
    <s v="IND"/>
    <s v="LA"/>
    <n v="3"/>
    <n v="97"/>
    <s v="(11:02) (Shotgun) 28-J.Taylor left guard to LA 3 for no gain (69-S.Joseph, 54-L.Floyd)."/>
    <s v="run"/>
    <n v="1"/>
    <n v="0"/>
    <n v="0"/>
    <n v="0"/>
    <s v="J.Taylor"/>
    <s v="NA"/>
    <n v="0"/>
    <n v="1"/>
    <n v="0"/>
    <n v="2.1"/>
    <n v="0"/>
    <n v="0"/>
    <n v="2.1"/>
    <x v="45"/>
  </r>
  <r>
    <x v="0"/>
    <s v="LA"/>
    <s v="IND"/>
    <n v="86"/>
    <n v="14"/>
    <s v="(9:34) 27-D.Henderson left end to LA 27 for 13 yards (34-I.Rodgers, 58-B.Okereke)."/>
    <s v="run"/>
    <n v="1"/>
    <n v="0"/>
    <n v="0"/>
    <n v="0"/>
    <s v="D.Henderson"/>
    <s v="NA"/>
    <n v="0"/>
    <n v="1"/>
    <n v="0"/>
    <n v="0.5"/>
    <n v="0"/>
    <n v="0"/>
    <n v="0.5"/>
    <x v="200"/>
  </r>
  <r>
    <x v="0"/>
    <s v="LA"/>
    <s v="IND"/>
    <n v="69"/>
    <n v="31"/>
    <s v="(8:24) 27-D.Henderson left guard to LA 33 for 2 yards (37-K.Willis)."/>
    <s v="run"/>
    <n v="1"/>
    <n v="0"/>
    <n v="0"/>
    <n v="0"/>
    <s v="D.Henderson"/>
    <s v="NA"/>
    <n v="0"/>
    <n v="1"/>
    <n v="0"/>
    <n v="0.5"/>
    <n v="0"/>
    <n v="0"/>
    <n v="0.5"/>
    <x v="200"/>
  </r>
  <r>
    <x v="0"/>
    <s v="LA"/>
    <s v="IND"/>
    <n v="59"/>
    <n v="41"/>
    <s v="(6:58) 9-M.Stafford right guard to LA 37 for -4 yards (90-G.Stewart; 95-T.Stallworth)."/>
    <s v="run"/>
    <n v="1"/>
    <n v="0"/>
    <n v="0"/>
    <n v="0"/>
    <s v="M.Stafford"/>
    <s v="NA"/>
    <n v="0"/>
    <n v="1"/>
    <n v="0"/>
    <n v="0.5"/>
    <n v="0"/>
    <n v="0"/>
    <n v="0.5"/>
    <x v="312"/>
  </r>
  <r>
    <x v="0"/>
    <s v="LA"/>
    <s v="IND"/>
    <n v="47"/>
    <n v="53"/>
    <s v="(5:25) 27-D.Henderson right guard to IND 44 for 3 yards (51-K.Paye)."/>
    <s v="run"/>
    <n v="1"/>
    <n v="0"/>
    <n v="0"/>
    <n v="0"/>
    <s v="D.Henderson"/>
    <s v="NA"/>
    <n v="0"/>
    <n v="1"/>
    <n v="0"/>
    <n v="0.5"/>
    <n v="0"/>
    <n v="0"/>
    <n v="0.5"/>
    <x v="200"/>
  </r>
  <r>
    <x v="0"/>
    <s v="LA"/>
    <s v="IND"/>
    <n v="44"/>
    <n v="56"/>
    <s v="(5:00) (No Huddle, Shotgun) 2-R.Woods left end to IND 47 for -3 yards (26-R.Ya-Sin; 58-B.Okereke)."/>
    <s v="run"/>
    <n v="1"/>
    <n v="0"/>
    <n v="0"/>
    <n v="0"/>
    <s v="R.Woods"/>
    <s v="NA"/>
    <n v="0"/>
    <n v="1"/>
    <n v="0"/>
    <n v="0.5"/>
    <n v="0"/>
    <n v="0"/>
    <n v="0.5"/>
    <x v="1"/>
  </r>
  <r>
    <x v="0"/>
    <s v="LA"/>
    <s v="IND"/>
    <n v="36"/>
    <n v="64"/>
    <s v="(3:42) (Shotgun) 9-M.Stafford scrambles right end ran ob at IND 31 for 5 yards (23-K.Moore)."/>
    <s v="run"/>
    <n v="0"/>
    <n v="1"/>
    <n v="0"/>
    <n v="0"/>
    <s v="M.Stafford"/>
    <n v="9"/>
    <n v="9"/>
    <n v="0"/>
    <n v="0"/>
    <n v="0"/>
    <n v="0"/>
    <n v="1.7575000000000001"/>
    <n v="1.7575000000000001"/>
    <x v="312"/>
  </r>
  <r>
    <x v="0"/>
    <s v="LA"/>
    <s v="IND"/>
    <n v="17"/>
    <n v="83"/>
    <s v="(2:16) (Shotgun) 27-D.Henderson right tackle to IND 16 for 1 yard (97-A.Muhammad, 95-T.Stallworth)."/>
    <s v="run"/>
    <n v="1"/>
    <n v="0"/>
    <n v="0"/>
    <n v="0"/>
    <s v="D.Henderson"/>
    <s v="NA"/>
    <n v="0"/>
    <n v="1"/>
    <n v="0"/>
    <n v="0.5"/>
    <n v="0"/>
    <n v="0"/>
    <n v="0.5"/>
    <x v="200"/>
  </r>
  <r>
    <x v="0"/>
    <s v="IND"/>
    <s v="LA"/>
    <n v="55"/>
    <n v="45"/>
    <s v="(:51) (No Huddle, Shotgun) 21-N.Hines right guard to 50 for 5 yards (24-T.Rapp)."/>
    <s v="run"/>
    <n v="1"/>
    <n v="0"/>
    <n v="0"/>
    <n v="0"/>
    <s v="N.Hines"/>
    <s v="NA"/>
    <n v="0"/>
    <n v="1"/>
    <n v="0"/>
    <n v="0.5"/>
    <n v="0"/>
    <n v="0"/>
    <n v="0.5"/>
    <x v="91"/>
  </r>
  <r>
    <x v="0"/>
    <s v="IND"/>
    <s v="LA"/>
    <n v="50"/>
    <n v="50"/>
    <s v="(:46) (Shotgun) 2-C.Wentz scrambles right end to LA 38 for 12 yards (22-D.Long)."/>
    <s v="run"/>
    <n v="0"/>
    <n v="1"/>
    <n v="0"/>
    <n v="0"/>
    <s v="C.Wentz"/>
    <s v="NA"/>
    <n v="0"/>
    <n v="0"/>
    <n v="0"/>
    <n v="0"/>
    <n v="0"/>
    <n v="0"/>
    <n v="0"/>
    <x v="302"/>
  </r>
  <r>
    <x v="0"/>
    <s v="LA"/>
    <s v="IND"/>
    <n v="31"/>
    <n v="69"/>
    <s v="(14:14) 2-R.Woods right end to IND 22 for 9 yards (32-J.Blackmon)."/>
    <s v="run"/>
    <n v="1"/>
    <n v="0"/>
    <n v="0"/>
    <n v="0"/>
    <s v="R.Woods"/>
    <s v="NA"/>
    <n v="0"/>
    <n v="1"/>
    <n v="0"/>
    <n v="0.5"/>
    <n v="0"/>
    <n v="0"/>
    <n v="0.5"/>
    <x v="1"/>
  </r>
  <r>
    <x v="0"/>
    <s v="LA"/>
    <s v="IND"/>
    <n v="22"/>
    <n v="78"/>
    <s v="(13:35) 27-D.Henderson left tackle to IND 12 for 10 yards (99-D.Buckner, 90-G.Stewart)."/>
    <s v="run"/>
    <n v="1"/>
    <n v="0"/>
    <n v="0"/>
    <n v="0"/>
    <s v="D.Henderson"/>
    <s v="NA"/>
    <n v="0"/>
    <n v="1"/>
    <n v="0"/>
    <n v="0.5"/>
    <n v="0"/>
    <n v="0"/>
    <n v="0.5"/>
    <x v="200"/>
  </r>
  <r>
    <x v="0"/>
    <s v="LA"/>
    <s v="IND"/>
    <n v="12"/>
    <n v="88"/>
    <s v="(12:54) 27-D.Henderson up the middle to IND 6 for 6 yards (37-K.Willis)."/>
    <s v="run"/>
    <n v="1"/>
    <n v="0"/>
    <n v="0"/>
    <n v="0"/>
    <s v="D.Henderson"/>
    <s v="NA"/>
    <n v="0"/>
    <n v="1"/>
    <n v="0"/>
    <n v="0.7"/>
    <n v="0"/>
    <n v="0"/>
    <n v="0.7"/>
    <x v="200"/>
  </r>
  <r>
    <x v="0"/>
    <s v="LA"/>
    <s v="IND"/>
    <n v="6"/>
    <n v="94"/>
    <s v="(12:18) 27-D.Henderson left tackle to IND 2 for 4 yards (26-R.Ya-Sin)."/>
    <s v="run"/>
    <n v="1"/>
    <n v="0"/>
    <n v="0"/>
    <n v="0"/>
    <s v="D.Henderson"/>
    <s v="NA"/>
    <n v="0"/>
    <n v="1"/>
    <n v="0"/>
    <n v="1.3"/>
    <n v="0"/>
    <n v="0"/>
    <n v="1.3"/>
    <x v="200"/>
  </r>
  <r>
    <x v="0"/>
    <s v="LA"/>
    <s v="IND"/>
    <n v="2"/>
    <n v="98"/>
    <s v="(11:39) 27-D.Henderson left tackle for 2 yards, TOUCHDOWN."/>
    <s v="run"/>
    <n v="1"/>
    <n v="0"/>
    <n v="0"/>
    <n v="0"/>
    <s v="D.Henderson"/>
    <s v="NA"/>
    <n v="0"/>
    <n v="1"/>
    <n v="0"/>
    <n v="2.5"/>
    <n v="0"/>
    <n v="0"/>
    <n v="2.5"/>
    <x v="200"/>
  </r>
  <r>
    <x v="0"/>
    <s v="IND"/>
    <s v="LA"/>
    <n v="75"/>
    <n v="25"/>
    <s v="(11:36) 28-J.Taylor left tackle to IND 26 for 1 yard (99-A.Donald, 69-S.Joseph)."/>
    <s v="run"/>
    <n v="1"/>
    <n v="0"/>
    <n v="0"/>
    <n v="0"/>
    <s v="J.Taylor"/>
    <s v="NA"/>
    <n v="0"/>
    <n v="1"/>
    <n v="0"/>
    <n v="0.5"/>
    <n v="0"/>
    <n v="0"/>
    <n v="0.5"/>
    <x v="45"/>
  </r>
  <r>
    <x v="0"/>
    <s v="IND"/>
    <s v="LA"/>
    <n v="74"/>
    <n v="26"/>
    <s v="(9:21) (Shotgun) 2-C.Wentz scrambles right tackle to IND 40 for 14 yards (4-J.Fuller)."/>
    <s v="run"/>
    <n v="0"/>
    <n v="1"/>
    <n v="0"/>
    <n v="0"/>
    <s v="C.Wentz"/>
    <s v="NA"/>
    <n v="0"/>
    <n v="0"/>
    <n v="0"/>
    <n v="0"/>
    <n v="0"/>
    <n v="0"/>
    <n v="0"/>
    <x v="302"/>
  </r>
  <r>
    <x v="0"/>
    <s v="IND"/>
    <s v="LA"/>
    <n v="60"/>
    <n v="40"/>
    <s v="(8:37) 25-M.Mack left tackle to IND 46 for 6 yards (96-M.Hoecht)."/>
    <s v="run"/>
    <n v="1"/>
    <n v="0"/>
    <n v="0"/>
    <n v="0"/>
    <s v="M.Mack"/>
    <s v="NA"/>
    <n v="0"/>
    <n v="1"/>
    <n v="0"/>
    <n v="0.5"/>
    <n v="0"/>
    <n v="0"/>
    <n v="0.5"/>
    <x v="291"/>
  </r>
  <r>
    <x v="0"/>
    <s v="IND"/>
    <s v="LA"/>
    <n v="54"/>
    <n v="46"/>
    <s v="(7:50) (Shotgun) 25-M.Mack up the middle to IND 48 for 2 yards (41-K.Young, 54-L.Floyd)."/>
    <s v="run"/>
    <n v="1"/>
    <n v="0"/>
    <n v="0"/>
    <n v="0"/>
    <s v="M.Mack"/>
    <s v="NA"/>
    <n v="0"/>
    <n v="1"/>
    <n v="0"/>
    <n v="0.5"/>
    <n v="0"/>
    <n v="0"/>
    <n v="0.5"/>
    <x v="291"/>
  </r>
  <r>
    <x v="0"/>
    <s v="IND"/>
    <s v="LA"/>
    <n v="17"/>
    <n v="83"/>
    <s v="(5:44) (Shotgun) 2-C.Wentz scrambles right end pushed ob at LA 8 for 9 yards (52-T.Lewis)."/>
    <s v="run"/>
    <n v="0"/>
    <n v="1"/>
    <n v="0"/>
    <n v="0"/>
    <s v="C.Wentz"/>
    <s v="NA"/>
    <n v="0"/>
    <n v="0"/>
    <n v="0"/>
    <n v="0"/>
    <n v="0"/>
    <n v="0"/>
    <n v="0"/>
    <x v="302"/>
  </r>
  <r>
    <x v="0"/>
    <s v="IND"/>
    <s v="LA"/>
    <n v="3"/>
    <n v="97"/>
    <s v="(5:05) 28-J.Taylor left guard to LA 4 for -1 yards (99-A.Donald, 54-L.Floyd). PENALTY on IND-14-Z.Pascal, Taunting, 15 yards, enforced at LA 4. PENALTY on LA-41-K.Young, Disqualification, 10 yards, enforced between downs."/>
    <s v="run"/>
    <n v="1"/>
    <n v="0"/>
    <n v="0"/>
    <n v="0"/>
    <s v="J.Taylor"/>
    <s v="NA"/>
    <n v="0"/>
    <n v="1"/>
    <n v="0"/>
    <n v="2.1"/>
    <n v="0"/>
    <n v="0"/>
    <n v="2.1"/>
    <x v="45"/>
  </r>
  <r>
    <x v="0"/>
    <s v="IND"/>
    <s v="LA"/>
    <n v="9"/>
    <n v="91"/>
    <s v="(4:36) (Shotgun) 2-C.Wentz scrambles right tackle to LA 8 for 1 yard (69-S.Joseph)."/>
    <s v="run"/>
    <n v="0"/>
    <n v="1"/>
    <n v="0"/>
    <n v="0"/>
    <s v="C.Wentz"/>
    <s v="NA"/>
    <n v="0"/>
    <n v="0"/>
    <n v="0"/>
    <n v="0"/>
    <n v="0"/>
    <n v="0"/>
    <n v="0"/>
    <x v="302"/>
  </r>
  <r>
    <x v="0"/>
    <s v="IND"/>
    <s v="LA"/>
    <n v="48"/>
    <n v="52"/>
    <s v="(1:19) (Shotgun) 2-C.Wentz scrambles right end to LA 47 for 1 yard (58-J.Hollins)."/>
    <s v="run"/>
    <n v="0"/>
    <n v="1"/>
    <n v="0"/>
    <n v="0"/>
    <s v="C.Wentz"/>
    <s v="NA"/>
    <n v="0"/>
    <n v="0"/>
    <n v="0"/>
    <n v="0"/>
    <n v="0"/>
    <n v="0"/>
    <n v="0"/>
    <x v="302"/>
  </r>
  <r>
    <x v="0"/>
    <s v="LA"/>
    <s v="IND"/>
    <n v="93"/>
    <n v="7"/>
    <s v="(:21) 27-D.Henderson left tackle to LA 11 for 4 yards (58-B.Okereke, 51-K.Paye)."/>
    <s v="run"/>
    <n v="1"/>
    <n v="0"/>
    <n v="0"/>
    <n v="0"/>
    <s v="D.Henderson"/>
    <s v="NA"/>
    <n v="0"/>
    <n v="1"/>
    <n v="0"/>
    <n v="0.5"/>
    <n v="0"/>
    <n v="0"/>
    <n v="0.5"/>
    <x v="200"/>
  </r>
  <r>
    <x v="0"/>
    <s v="LA"/>
    <s v="IND"/>
    <n v="89"/>
    <n v="11"/>
    <s v="(15:00) 27-D.Henderson left end to LA 11 for no gain (37-K.Willis, 53-D.Leonard). LA-27-D.Henderson was injured during the play. His return is Questionable."/>
    <s v="run"/>
    <n v="1"/>
    <n v="0"/>
    <n v="0"/>
    <n v="0"/>
    <s v="D.Henderson"/>
    <s v="NA"/>
    <n v="0"/>
    <n v="1"/>
    <n v="0"/>
    <n v="0.5"/>
    <n v="0"/>
    <n v="0"/>
    <n v="0.5"/>
    <x v="200"/>
  </r>
  <r>
    <x v="0"/>
    <s v="LA"/>
    <s v="IND"/>
    <n v="89"/>
    <n v="11"/>
    <s v="(14:17) (Punt formation) 6-J.Hekker Aborted. 42-M.Orzech FUMBLES at LA 5, touched at LA 5, recovered by LA-6-J.Hekker at LA 1. 6-J.Hekker to LA 1 for no gain (45-E.Speed). FUMBLES (45-E.Speed), RECOVERED by IND-16-A.Dulin at LA -4. TOUCHDOWN."/>
    <s v="run"/>
    <n v="1"/>
    <n v="0"/>
    <n v="0"/>
    <n v="0"/>
    <s v="M.Orzech"/>
    <s v="NA"/>
    <n v="0"/>
    <n v="1"/>
    <n v="0"/>
    <n v="0.5"/>
    <n v="0"/>
    <n v="0"/>
    <n v="0.5"/>
    <x v="353"/>
  </r>
  <r>
    <x v="0"/>
    <s v="LA"/>
    <s v="IND"/>
    <n v="59"/>
    <n v="41"/>
    <s v="(13:36) 25-S.Michel right guard to LA 46 for 5 yards (51-K.Paye, 53-D.Leonard)."/>
    <s v="run"/>
    <n v="1"/>
    <n v="0"/>
    <n v="0"/>
    <n v="0"/>
    <s v="S.Michel"/>
    <s v="NA"/>
    <n v="0"/>
    <n v="1"/>
    <n v="0"/>
    <n v="0.5"/>
    <n v="0"/>
    <n v="0"/>
    <n v="0.5"/>
    <x v="314"/>
  </r>
  <r>
    <x v="0"/>
    <s v="IND"/>
    <s v="LA"/>
    <n v="75"/>
    <n v="25"/>
    <s v="(12:09) 28-J.Taylor left tackle to IND 34 for 9 yards (24-T.Rapp)."/>
    <s v="run"/>
    <n v="1"/>
    <n v="0"/>
    <n v="0"/>
    <n v="0"/>
    <s v="J.Taylor"/>
    <s v="NA"/>
    <n v="0"/>
    <n v="1"/>
    <n v="0"/>
    <n v="0.5"/>
    <n v="0"/>
    <n v="0"/>
    <n v="0.5"/>
    <x v="45"/>
  </r>
  <r>
    <x v="0"/>
    <s v="IND"/>
    <s v="LA"/>
    <n v="66"/>
    <n v="34"/>
    <s v="(11:32) (Shotgun) 28-J.Taylor right guard to IND 37 for 3 yards (69-S.Joseph, 99-A.Donald)."/>
    <s v="run"/>
    <n v="1"/>
    <n v="0"/>
    <n v="0"/>
    <n v="0"/>
    <s v="J.Taylor"/>
    <s v="NA"/>
    <n v="0"/>
    <n v="1"/>
    <n v="0"/>
    <n v="0.5"/>
    <n v="0"/>
    <n v="0"/>
    <n v="0.5"/>
    <x v="45"/>
  </r>
  <r>
    <x v="0"/>
    <s v="IND"/>
    <s v="LA"/>
    <n v="54"/>
    <n v="46"/>
    <s v="(10:01) 25-M.Mack left guard to IND 49 for 3 yards (51-T.Reeder, 5-J.Ramsey)."/>
    <s v="run"/>
    <n v="1"/>
    <n v="0"/>
    <n v="0"/>
    <n v="0"/>
    <s v="M.Mack"/>
    <s v="NA"/>
    <n v="0"/>
    <n v="1"/>
    <n v="0"/>
    <n v="0.5"/>
    <n v="0"/>
    <n v="0"/>
    <n v="0.5"/>
    <x v="291"/>
  </r>
  <r>
    <x v="0"/>
    <s v="IND"/>
    <s v="LA"/>
    <n v="22"/>
    <n v="78"/>
    <s v="(8:55) (No Huddle) 25-M.Mack up the middle to LA 21 for 1 yard (51-T.Reeder)."/>
    <s v="run"/>
    <n v="1"/>
    <n v="0"/>
    <n v="0"/>
    <n v="0"/>
    <s v="M.Mack"/>
    <s v="NA"/>
    <n v="0"/>
    <n v="1"/>
    <n v="0"/>
    <n v="0.5"/>
    <n v="0"/>
    <n v="0"/>
    <n v="0.5"/>
    <x v="291"/>
  </r>
  <r>
    <x v="0"/>
    <s v="IND"/>
    <s v="LA"/>
    <n v="21"/>
    <n v="79"/>
    <s v="(8:16) (Shotgun) 25-M.Mack left guard to LA 17 for 4 yards (91-G.Gaines)."/>
    <s v="run"/>
    <n v="1"/>
    <n v="0"/>
    <n v="0"/>
    <n v="0"/>
    <s v="M.Mack"/>
    <s v="NA"/>
    <n v="0"/>
    <n v="1"/>
    <n v="0"/>
    <n v="0.5"/>
    <n v="0"/>
    <n v="0"/>
    <n v="0.5"/>
    <x v="291"/>
  </r>
  <r>
    <x v="0"/>
    <s v="LA"/>
    <s v="IND"/>
    <n v="61"/>
    <n v="39"/>
    <s v="(6:41) 25-S.Michel right guard to LA 41 for 2 yards (51-K.Paye, 99-D.Buckner)."/>
    <s v="run"/>
    <n v="1"/>
    <n v="0"/>
    <n v="0"/>
    <n v="0"/>
    <s v="S.Michel"/>
    <s v="NA"/>
    <n v="0"/>
    <n v="1"/>
    <n v="0"/>
    <n v="0.5"/>
    <n v="0"/>
    <n v="0"/>
    <n v="0.5"/>
    <x v="314"/>
  </r>
  <r>
    <x v="0"/>
    <s v="LA"/>
    <s v="IND"/>
    <n v="49"/>
    <n v="51"/>
    <s v="(4:41) 25-S.Michel right end to IND 39 for 10 yards (37-K.Willis)."/>
    <s v="run"/>
    <n v="1"/>
    <n v="0"/>
    <n v="0"/>
    <n v="0"/>
    <s v="S.Michel"/>
    <s v="NA"/>
    <n v="0"/>
    <n v="1"/>
    <n v="0"/>
    <n v="0.5"/>
    <n v="0"/>
    <n v="0"/>
    <n v="0.5"/>
    <x v="314"/>
  </r>
  <r>
    <x v="0"/>
    <s v="LA"/>
    <s v="IND"/>
    <n v="39"/>
    <n v="61"/>
    <s v="(4:02) 25-S.Michel left tackle to IND 34 for 5 yards (58-B.Okereke)."/>
    <s v="run"/>
    <n v="1"/>
    <n v="0"/>
    <n v="0"/>
    <n v="0"/>
    <s v="S.Michel"/>
    <s v="NA"/>
    <n v="0"/>
    <n v="1"/>
    <n v="0"/>
    <n v="0.5"/>
    <n v="0"/>
    <n v="0"/>
    <n v="0.5"/>
    <x v="314"/>
  </r>
  <r>
    <x v="0"/>
    <s v="LA"/>
    <s v="IND"/>
    <n v="34"/>
    <n v="66"/>
    <s v="(3:18) 25-S.Michel left tackle to IND 23 for 11 yards (37-K.Willis)."/>
    <s v="run"/>
    <n v="1"/>
    <n v="0"/>
    <n v="0"/>
    <n v="0"/>
    <s v="S.Michel"/>
    <s v="NA"/>
    <n v="0"/>
    <n v="1"/>
    <n v="0"/>
    <n v="0.5"/>
    <n v="0"/>
    <n v="0"/>
    <n v="0.5"/>
    <x v="314"/>
  </r>
  <r>
    <x v="0"/>
    <s v="LA"/>
    <s v="IND"/>
    <n v="23"/>
    <n v="77"/>
    <s v="(2:38) 25-S.Michel left tackle to IND 17 for 6 yards (53-D.Leonard)."/>
    <s v="run"/>
    <n v="1"/>
    <n v="0"/>
    <n v="0"/>
    <n v="0"/>
    <s v="S.Michel"/>
    <s v="NA"/>
    <n v="0"/>
    <n v="1"/>
    <n v="0"/>
    <n v="0.5"/>
    <n v="0"/>
    <n v="0"/>
    <n v="0.5"/>
    <x v="314"/>
  </r>
  <r>
    <x v="0"/>
    <s v="LA"/>
    <s v="IND"/>
    <n v="17"/>
    <n v="83"/>
    <s v="(2:34) 25-S.Michel right guard to IND 15 for 2 yards (53-D.Leonard)."/>
    <s v="run"/>
    <n v="1"/>
    <n v="0"/>
    <n v="0"/>
    <n v="0"/>
    <s v="S.Michel"/>
    <s v="NA"/>
    <n v="0"/>
    <n v="1"/>
    <n v="0"/>
    <n v="0.5"/>
    <n v="0"/>
    <n v="0"/>
    <n v="0.5"/>
    <x v="314"/>
  </r>
  <r>
    <x v="0"/>
    <s v="LA"/>
    <s v="IND"/>
    <n v="15"/>
    <n v="85"/>
    <s v="(2:30) 10-C.Kupp left end to IND 20 for -5 yards (53-D.Leonard)."/>
    <s v="run"/>
    <n v="1"/>
    <n v="0"/>
    <n v="0"/>
    <n v="0"/>
    <s v="C.Kupp"/>
    <s v="NA"/>
    <n v="0"/>
    <n v="1"/>
    <n v="0"/>
    <n v="0.5"/>
    <n v="0"/>
    <n v="0"/>
    <n v="0.5"/>
    <x v="15"/>
  </r>
  <r>
    <x v="0"/>
    <s v="LA"/>
    <s v="IND"/>
    <n v="45"/>
    <n v="55"/>
    <s v="(2:13) 25-S.Michel up the middle to IND 44 for 1 yard (90-G.Stewart, 23-K.Moore)."/>
    <s v="run"/>
    <n v="1"/>
    <n v="0"/>
    <n v="0"/>
    <n v="0"/>
    <s v="S.Michel"/>
    <s v="NA"/>
    <n v="0"/>
    <n v="1"/>
    <n v="0"/>
    <n v="0.5"/>
    <n v="0"/>
    <n v="0"/>
    <n v="0.5"/>
    <x v="314"/>
  </r>
  <r>
    <x v="0"/>
    <s v="LA"/>
    <s v="IND"/>
    <n v="44"/>
    <n v="56"/>
    <s v="(2:00) 25-S.Michel left guard to IND 42 for 2 yards (90-G.Stewart)."/>
    <s v="run"/>
    <n v="1"/>
    <n v="0"/>
    <n v="0"/>
    <n v="0"/>
    <s v="S.Michel"/>
    <s v="NA"/>
    <n v="0"/>
    <n v="1"/>
    <n v="0"/>
    <n v="0.5"/>
    <n v="0"/>
    <n v="0"/>
    <n v="0.5"/>
    <x v="314"/>
  </r>
  <r>
    <x v="0"/>
    <s v="LA"/>
    <s v="IND"/>
    <n v="42"/>
    <n v="58"/>
    <s v="(1:18) 25-S.Michel left guard to IND 40 for 2 yards (37-K.Willis, 99-D.Buckner)."/>
    <s v="run"/>
    <n v="1"/>
    <n v="0"/>
    <n v="0"/>
    <n v="0"/>
    <s v="S.Michel"/>
    <s v="NA"/>
    <n v="0"/>
    <n v="1"/>
    <n v="0"/>
    <n v="0.5"/>
    <n v="0"/>
    <n v="0"/>
    <n v="0.5"/>
    <x v="314"/>
  </r>
  <r>
    <x v="0"/>
    <s v="PIT"/>
    <s v="LV"/>
    <n v="62"/>
    <n v="38"/>
    <s v="(14:22) 22-N.Harris left end to PIT 40 for 2 yards (42-C.Littleton)."/>
    <s v="run"/>
    <n v="1"/>
    <n v="0"/>
    <n v="0"/>
    <n v="0"/>
    <s v="N.Harris"/>
    <s v="NA"/>
    <n v="0"/>
    <n v="1"/>
    <n v="0"/>
    <n v="0.5"/>
    <n v="0"/>
    <n v="0"/>
    <n v="0.5"/>
    <x v="178"/>
  </r>
  <r>
    <x v="0"/>
    <s v="PIT"/>
    <s v="LV"/>
    <n v="55"/>
    <n v="45"/>
    <s v="(13:03) 22-N.Harris left tackle to PIT 44 for -1 yards (98-M.Crosby, 52-D.Perryman)."/>
    <s v="run"/>
    <n v="1"/>
    <n v="0"/>
    <n v="0"/>
    <n v="0"/>
    <s v="N.Harris"/>
    <s v="NA"/>
    <n v="0"/>
    <n v="1"/>
    <n v="0"/>
    <n v="0.5"/>
    <n v="0"/>
    <n v="0"/>
    <n v="0.5"/>
    <x v="178"/>
  </r>
  <r>
    <x v="0"/>
    <s v="LV"/>
    <s v="PIT"/>
    <n v="75"/>
    <n v="25"/>
    <s v="(10:46) 4-D.Carr up the middle to LV 27 for 2 yards (90-T.Watt)."/>
    <s v="run"/>
    <n v="1"/>
    <n v="0"/>
    <n v="0"/>
    <n v="0"/>
    <s v="D.Carr"/>
    <s v="NA"/>
    <n v="0"/>
    <n v="1"/>
    <n v="0"/>
    <n v="0.5"/>
    <n v="0"/>
    <n v="0"/>
    <n v="0.5"/>
    <x v="308"/>
  </r>
  <r>
    <x v="0"/>
    <s v="LV"/>
    <s v="PIT"/>
    <n v="73"/>
    <n v="27"/>
    <s v="(10:12) 31-P.Barber right guard to LV 31 for 4 yards (42-J.Pierre). PIT-94-T.Alualu was injured during the play."/>
    <s v="run"/>
    <n v="1"/>
    <n v="0"/>
    <n v="0"/>
    <n v="0"/>
    <s v="P.Barber"/>
    <s v="NA"/>
    <n v="0"/>
    <n v="1"/>
    <n v="0"/>
    <n v="0.5"/>
    <n v="0"/>
    <n v="0"/>
    <n v="0.5"/>
    <x v="354"/>
  </r>
  <r>
    <x v="0"/>
    <s v="LV"/>
    <s v="PIT"/>
    <n v="66"/>
    <n v="34"/>
    <s v="(9:05) (Shotgun) 23-K.Drake right guard to LV 35 for 1 yard (90-T.Watt)."/>
    <s v="run"/>
    <n v="1"/>
    <n v="0"/>
    <n v="0"/>
    <n v="0"/>
    <s v="K.Drake"/>
    <s v="NA"/>
    <n v="0"/>
    <n v="1"/>
    <n v="0"/>
    <n v="0.5"/>
    <n v="0"/>
    <n v="0"/>
    <n v="0.5"/>
    <x v="4"/>
  </r>
  <r>
    <x v="0"/>
    <s v="PIT"/>
    <s v="LV"/>
    <n v="92"/>
    <n v="8"/>
    <s v="(8:09) 22-N.Harris right guard to PIT 22 for 14 yards (42-C.Littleton; 24-J.Abram)."/>
    <s v="run"/>
    <n v="1"/>
    <n v="0"/>
    <n v="0"/>
    <n v="0"/>
    <s v="N.Harris"/>
    <s v="NA"/>
    <n v="0"/>
    <n v="1"/>
    <n v="0"/>
    <n v="0.5"/>
    <n v="0"/>
    <n v="0"/>
    <n v="0.5"/>
    <x v="178"/>
  </r>
  <r>
    <x v="0"/>
    <s v="PIT"/>
    <s v="LV"/>
    <n v="78"/>
    <n v="22"/>
    <s v="(7:29) (Shotgun) 22-N.Harris right end to PIT 20 for -2 yards (34-K.Wright, 52-D.Perryman)."/>
    <s v="run"/>
    <n v="1"/>
    <n v="0"/>
    <n v="0"/>
    <n v="0"/>
    <s v="N.Harris"/>
    <s v="NA"/>
    <n v="0"/>
    <n v="1"/>
    <n v="0"/>
    <n v="0.5"/>
    <n v="0"/>
    <n v="0"/>
    <n v="0.5"/>
    <x v="178"/>
  </r>
  <r>
    <x v="0"/>
    <s v="LV"/>
    <s v="PIT"/>
    <n v="29"/>
    <n v="71"/>
    <s v="(4:57) 4-D.Carr FUMBLES (Aborted) at PIT 32, and recovers at PIT 32."/>
    <s v="run"/>
    <n v="1"/>
    <n v="0"/>
    <n v="0"/>
    <n v="0"/>
    <s v="D.Carr"/>
    <s v="NA"/>
    <n v="0"/>
    <n v="1"/>
    <n v="0"/>
    <n v="0.5"/>
    <n v="0"/>
    <n v="0"/>
    <n v="0.5"/>
    <x v="308"/>
  </r>
  <r>
    <x v="0"/>
    <s v="PIT"/>
    <s v="LV"/>
    <n v="63"/>
    <n v="37"/>
    <s v="(1:30) (Shotgun) 24-B.Snell left guard to PIT 38 for 1 yard (42-C.Littleton; 52-D.Perryman)."/>
    <s v="run"/>
    <n v="1"/>
    <n v="0"/>
    <n v="0"/>
    <n v="0"/>
    <s v="B.Snell"/>
    <s v="NA"/>
    <n v="0"/>
    <n v="1"/>
    <n v="0"/>
    <n v="0.5"/>
    <n v="0"/>
    <n v="0"/>
    <n v="0.5"/>
    <x v="355"/>
  </r>
  <r>
    <x v="0"/>
    <s v="PIT"/>
    <s v="LV"/>
    <n v="62"/>
    <n v="38"/>
    <s v="(:49) 22-N.Harris right guard to PIT 39 for 1 yard (77-Q.Jefferson)."/>
    <s v="run"/>
    <n v="1"/>
    <n v="0"/>
    <n v="0"/>
    <n v="0"/>
    <s v="N.Harris"/>
    <s v="NA"/>
    <n v="0"/>
    <n v="1"/>
    <n v="0"/>
    <n v="0.5"/>
    <n v="0"/>
    <n v="0"/>
    <n v="0.5"/>
    <x v="178"/>
  </r>
  <r>
    <x v="0"/>
    <s v="LV"/>
    <s v="PIT"/>
    <n v="62"/>
    <n v="38"/>
    <s v="(13:32) 31-P.Barber left tackle to LV 42 for 4 yards (93-J.Schobert; 92-I.Loudermilk)."/>
    <s v="run"/>
    <n v="1"/>
    <n v="0"/>
    <n v="0"/>
    <n v="0"/>
    <s v="P.Barber"/>
    <s v="NA"/>
    <n v="0"/>
    <n v="1"/>
    <n v="0"/>
    <n v="0.5"/>
    <n v="0"/>
    <n v="0"/>
    <n v="0.5"/>
    <x v="354"/>
  </r>
  <r>
    <x v="0"/>
    <s v="LV"/>
    <s v="PIT"/>
    <n v="58"/>
    <n v="42"/>
    <s v="(12:55) (Shotgun) 4-D.Carr scrambles up the middle to LV 47 for 5 yards (56-A.Highsmith, 41-R.Spillane). PENALTY on PIT-41-R.Spillane, Unnecessary Roughness, 15 yards, enforced at LV 47."/>
    <s v="run"/>
    <n v="0"/>
    <n v="1"/>
    <n v="0"/>
    <n v="0"/>
    <s v="D.Carr"/>
    <s v="NA"/>
    <n v="0"/>
    <n v="0"/>
    <n v="0"/>
    <n v="0"/>
    <n v="0"/>
    <n v="0"/>
    <n v="0"/>
    <x v="308"/>
  </r>
  <r>
    <x v="0"/>
    <s v="LV"/>
    <s v="PIT"/>
    <n v="38"/>
    <n v="62"/>
    <s v="(12:30) 31-P.Barber up the middle to PIT 40 for -2 yards (34-Te.Edmunds)."/>
    <s v="run"/>
    <n v="1"/>
    <n v="0"/>
    <n v="0"/>
    <n v="0"/>
    <s v="P.Barber"/>
    <s v="NA"/>
    <n v="0"/>
    <n v="1"/>
    <n v="0"/>
    <n v="0.5"/>
    <n v="0"/>
    <n v="0"/>
    <n v="0.5"/>
    <x v="354"/>
  </r>
  <r>
    <x v="0"/>
    <s v="LV"/>
    <s v="PIT"/>
    <n v="18"/>
    <n v="82"/>
    <s v="(10:59) (Shotgun) 11-H.Ruggs right end pushed ob at PIT 16 for 2 yards (93-J.Schobert)."/>
    <s v="run"/>
    <n v="1"/>
    <n v="0"/>
    <n v="0"/>
    <n v="0"/>
    <s v="H.Ruggs"/>
    <s v="NA"/>
    <n v="0"/>
    <n v="1"/>
    <n v="0"/>
    <n v="0.5"/>
    <n v="0"/>
    <n v="0"/>
    <n v="0.5"/>
    <x v="111"/>
  </r>
  <r>
    <x v="0"/>
    <s v="LV"/>
    <s v="PIT"/>
    <n v="16"/>
    <n v="84"/>
    <s v="(10:26) 23-K.Drake left tackle to PIT 15 for 1 yard (41-R.Spillane, 8-M.Ingram)."/>
    <s v="run"/>
    <n v="1"/>
    <n v="0"/>
    <n v="0"/>
    <n v="0"/>
    <s v="K.Drake"/>
    <s v="NA"/>
    <n v="0"/>
    <n v="1"/>
    <n v="0"/>
    <n v="0.5"/>
    <n v="0"/>
    <n v="0"/>
    <n v="0.5"/>
    <x v="4"/>
  </r>
  <r>
    <x v="0"/>
    <s v="PIT"/>
    <s v="LV"/>
    <n v="62"/>
    <n v="38"/>
    <s v="(9:06) (No Huddle) 22-N.Harris right end pushed ob at LV 48 for 14 yards (25-T.Moehrig)."/>
    <s v="run"/>
    <n v="1"/>
    <n v="0"/>
    <n v="0"/>
    <n v="0"/>
    <s v="N.Harris"/>
    <s v="NA"/>
    <n v="0"/>
    <n v="1"/>
    <n v="0"/>
    <n v="0.5"/>
    <n v="0"/>
    <n v="0"/>
    <n v="0.5"/>
    <x v="178"/>
  </r>
  <r>
    <x v="0"/>
    <s v="PIT"/>
    <s v="LV"/>
    <n v="48"/>
    <n v="52"/>
    <s v="(8:54) (No Huddle) 11-C.Claypool left end to PIT 49 for -3 yards (24-J.Abram)."/>
    <s v="run"/>
    <n v="1"/>
    <n v="0"/>
    <n v="0"/>
    <n v="0"/>
    <s v="C.Claypool"/>
    <s v="NA"/>
    <n v="0"/>
    <n v="1"/>
    <n v="0"/>
    <n v="0.5"/>
    <n v="0"/>
    <n v="0"/>
    <n v="0.5"/>
    <x v="26"/>
  </r>
  <r>
    <x v="0"/>
    <s v="PIT"/>
    <s v="LV"/>
    <n v="5"/>
    <n v="95"/>
    <s v="(7:11) (Shotgun) 22-N.Harris up the middle to LV 3 for 2 yards (34-K.Wright; 24-J.Abram)."/>
    <s v="run"/>
    <n v="1"/>
    <n v="0"/>
    <n v="0"/>
    <n v="0"/>
    <s v="N.Harris"/>
    <s v="NA"/>
    <n v="0"/>
    <n v="1"/>
    <n v="0"/>
    <n v="1.4"/>
    <n v="0"/>
    <n v="0"/>
    <n v="1.4"/>
    <x v="178"/>
  </r>
  <r>
    <x v="0"/>
    <s v="PIT"/>
    <s v="LV"/>
    <n v="3"/>
    <n v="97"/>
    <s v="(6:29) (Shotgun) 19-J.Smith-Schuster right tackle for 3 yards, TOUCHDOWN."/>
    <s v="run"/>
    <n v="1"/>
    <n v="0"/>
    <n v="0"/>
    <n v="0"/>
    <s v="J.Smith-Schuster"/>
    <s v="NA"/>
    <n v="0"/>
    <n v="1"/>
    <n v="0"/>
    <n v="2.1"/>
    <n v="0"/>
    <n v="0"/>
    <n v="2.1"/>
    <x v="12"/>
  </r>
  <r>
    <x v="0"/>
    <s v="LV"/>
    <s v="PIT"/>
    <n v="17"/>
    <n v="83"/>
    <s v="(2:56) 31-P.Barber left tackle to PIT 19 for -2 yards (97-C.Heyward, 34-Te.Edmunds)."/>
    <s v="run"/>
    <n v="1"/>
    <n v="0"/>
    <n v="0"/>
    <n v="0"/>
    <s v="P.Barber"/>
    <s v="NA"/>
    <n v="0"/>
    <n v="1"/>
    <n v="0"/>
    <n v="0.5"/>
    <n v="0"/>
    <n v="0"/>
    <n v="0.5"/>
    <x v="354"/>
  </r>
  <r>
    <x v="0"/>
    <s v="LV"/>
    <s v="PIT"/>
    <n v="8"/>
    <n v="92"/>
    <s v="(1:34) 4-D.Carr up the middle to PIT 6 for 2 yards (95-C.Wormley)."/>
    <s v="run"/>
    <n v="1"/>
    <n v="0"/>
    <n v="0"/>
    <n v="0"/>
    <s v="D.Carr"/>
    <s v="NA"/>
    <n v="0"/>
    <n v="1"/>
    <n v="0"/>
    <n v="1.1000000000000001"/>
    <n v="0"/>
    <n v="0"/>
    <n v="1.1000000000000001"/>
    <x v="308"/>
  </r>
  <r>
    <x v="0"/>
    <s v="LV"/>
    <s v="PIT"/>
    <n v="6"/>
    <n v="94"/>
    <s v="(:59) 23-K.Drake left guard to PIT 2 for 4 yards (41-R.Spillane, 97-C.Heyward)."/>
    <s v="run"/>
    <n v="1"/>
    <n v="0"/>
    <n v="0"/>
    <n v="0"/>
    <s v="K.Drake"/>
    <s v="NA"/>
    <n v="0"/>
    <n v="1"/>
    <n v="0"/>
    <n v="1.3"/>
    <n v="0"/>
    <n v="0"/>
    <n v="1.3"/>
    <x v="4"/>
  </r>
  <r>
    <x v="0"/>
    <s v="LV"/>
    <s v="PIT"/>
    <n v="7"/>
    <n v="93"/>
    <s v="(:22) (Shotgun) 4-D.Carr pass short middle to 89-B.Edwards for 7 yards, TOUCHDOWN NULLIFIED by Penalty. PENALTY on LV-70-A.Leatherwood, Offensive Holding, 10 yards, enforced at PIT 7 - No Play."/>
    <s v="no_play"/>
    <n v="0"/>
    <n v="1"/>
    <n v="0"/>
    <n v="0"/>
    <s v="B.Edwards"/>
    <s v="NA"/>
    <n v="0"/>
    <n v="0"/>
    <n v="0"/>
    <n v="0"/>
    <n v="0"/>
    <n v="0"/>
    <n v="0"/>
    <x v="110"/>
  </r>
  <r>
    <x v="0"/>
    <s v="LV"/>
    <s v="PIT"/>
    <n v="17"/>
    <n v="83"/>
    <s v="(:12) 4-D.Carr pass short left to 89-B.Edwards to PIT 8 for 9 yards (31-J.Layne). PENALTY on LV-74-K.Miller, Ineligible Downfield Pass, 5 yards, enforced at PIT 17 - No Play."/>
    <s v="no_play"/>
    <n v="0"/>
    <n v="1"/>
    <n v="0"/>
    <n v="0"/>
    <s v="B.Edwards"/>
    <s v="NA"/>
    <n v="0"/>
    <n v="0"/>
    <n v="0"/>
    <n v="0"/>
    <n v="0"/>
    <n v="0"/>
    <n v="0"/>
    <x v="110"/>
  </r>
  <r>
    <x v="0"/>
    <s v="LV"/>
    <s v="PIT"/>
    <n v="66"/>
    <n v="34"/>
    <s v="(14:25) 31-P.Barber up the middle to LV 32 for -2 yards (41-R.Spillane)."/>
    <s v="run"/>
    <n v="1"/>
    <n v="0"/>
    <n v="0"/>
    <n v="0"/>
    <s v="P.Barber"/>
    <s v="NA"/>
    <n v="0"/>
    <n v="1"/>
    <n v="0"/>
    <n v="0.5"/>
    <n v="0"/>
    <n v="0"/>
    <n v="0.5"/>
    <x v="354"/>
  </r>
  <r>
    <x v="0"/>
    <s v="LV"/>
    <s v="PIT"/>
    <n v="54"/>
    <n v="46"/>
    <s v="(13:08) (Shotgun) 23-K.Drake left guard to LV 47 for 1 yard (41-R.Spillane)."/>
    <s v="run"/>
    <n v="1"/>
    <n v="0"/>
    <n v="0"/>
    <n v="0"/>
    <s v="K.Drake"/>
    <s v="NA"/>
    <n v="0"/>
    <n v="1"/>
    <n v="0"/>
    <n v="0.5"/>
    <n v="0"/>
    <n v="0"/>
    <n v="0.5"/>
    <x v="4"/>
  </r>
  <r>
    <x v="0"/>
    <s v="PIT"/>
    <s v="LV"/>
    <n v="68"/>
    <n v="32"/>
    <s v="(11:06) (No Huddle) 22-N.Harris left guard to PIT 33 for 1 yard (98-M.Crosby)."/>
    <s v="run"/>
    <n v="1"/>
    <n v="0"/>
    <n v="0"/>
    <n v="0"/>
    <s v="N.Harris"/>
    <s v="NA"/>
    <n v="0"/>
    <n v="1"/>
    <n v="0"/>
    <n v="0.5"/>
    <n v="0"/>
    <n v="0"/>
    <n v="0.5"/>
    <x v="178"/>
  </r>
  <r>
    <x v="0"/>
    <s v="LV"/>
    <s v="PIT"/>
    <n v="40"/>
    <n v="60"/>
    <s v="(6:32) (Shotgun) 23-K.Drake up the middle to PIT 39 for 1 yard (40-J.Jones)."/>
    <s v="run"/>
    <n v="1"/>
    <n v="0"/>
    <n v="0"/>
    <n v="0"/>
    <s v="K.Drake"/>
    <s v="NA"/>
    <n v="0"/>
    <n v="1"/>
    <n v="0"/>
    <n v="0.5"/>
    <n v="0"/>
    <n v="0"/>
    <n v="0.5"/>
    <x v="4"/>
  </r>
  <r>
    <x v="0"/>
    <s v="PIT"/>
    <s v="LV"/>
    <n v="83"/>
    <n v="17"/>
    <s v="(4:55) (Shotgun) 22-N.Harris right guard to PIT 21 for 4 yards (52-D.Perryman, 29-C.Hayward)."/>
    <s v="run"/>
    <n v="1"/>
    <n v="0"/>
    <n v="0"/>
    <n v="0"/>
    <s v="N.Harris"/>
    <s v="NA"/>
    <n v="0"/>
    <n v="1"/>
    <n v="0"/>
    <n v="0.5"/>
    <n v="0"/>
    <n v="0"/>
    <n v="0.5"/>
    <x v="178"/>
  </r>
  <r>
    <x v="0"/>
    <s v="PIT"/>
    <s v="LV"/>
    <n v="45"/>
    <n v="55"/>
    <s v="(2:55) 24-B.Snell right tackle to LV 45 for no gain (94-C.Nassib)."/>
    <s v="run"/>
    <n v="1"/>
    <n v="0"/>
    <n v="0"/>
    <n v="0"/>
    <s v="B.Snell"/>
    <s v="NA"/>
    <n v="0"/>
    <n v="1"/>
    <n v="0"/>
    <n v="0.5"/>
    <n v="0"/>
    <n v="0"/>
    <n v="0.5"/>
    <x v="355"/>
  </r>
  <r>
    <x v="0"/>
    <s v="LV"/>
    <s v="PIT"/>
    <n v="46"/>
    <n v="54"/>
    <s v="(13:51) (No Huddle, Shotgun) 23-K.Drake left end to 50 for -4 yards (56-A.Highsmith)."/>
    <s v="run"/>
    <n v="1"/>
    <n v="0"/>
    <n v="0"/>
    <n v="0"/>
    <s v="K.Drake"/>
    <s v="NA"/>
    <n v="0"/>
    <n v="1"/>
    <n v="0"/>
    <n v="0.5"/>
    <n v="0"/>
    <n v="0"/>
    <n v="0.5"/>
    <x v="4"/>
  </r>
  <r>
    <x v="0"/>
    <s v="PIT"/>
    <s v="LV"/>
    <n v="80"/>
    <n v="20"/>
    <s v="(12:56) (Shotgun) 22-N.Harris left guard to PIT 23 for 3 yards (24-J.Abram)."/>
    <s v="run"/>
    <n v="1"/>
    <n v="0"/>
    <n v="0"/>
    <n v="0"/>
    <s v="N.Harris"/>
    <s v="NA"/>
    <n v="0"/>
    <n v="1"/>
    <n v="0"/>
    <n v="0.5"/>
    <n v="0"/>
    <n v="0"/>
    <n v="0.5"/>
    <x v="178"/>
  </r>
  <r>
    <x v="0"/>
    <s v="LV"/>
    <s v="PIT"/>
    <n v="76"/>
    <n v="24"/>
    <s v="(8:23) 31-P.Barber right guard to LV 35 for 11 yards (42-J.Pierre, 97-C.Heyward)."/>
    <s v="run"/>
    <n v="1"/>
    <n v="0"/>
    <n v="0"/>
    <n v="0"/>
    <s v="P.Barber"/>
    <s v="NA"/>
    <n v="0"/>
    <n v="1"/>
    <n v="0"/>
    <n v="0.5"/>
    <n v="0"/>
    <n v="0"/>
    <n v="0.5"/>
    <x v="354"/>
  </r>
  <r>
    <x v="0"/>
    <s v="LV"/>
    <s v="PIT"/>
    <n v="65"/>
    <n v="35"/>
    <s v="(7:41) 23-K.Drake left guard to LV 40 for 5 yards (34-Te.Edmunds)."/>
    <s v="run"/>
    <n v="1"/>
    <n v="0"/>
    <n v="0"/>
    <n v="0"/>
    <s v="K.Drake"/>
    <s v="NA"/>
    <n v="0"/>
    <n v="1"/>
    <n v="0"/>
    <n v="0.5"/>
    <n v="0"/>
    <n v="0"/>
    <n v="0.5"/>
    <x v="4"/>
  </r>
  <r>
    <x v="0"/>
    <s v="LV"/>
    <s v="PIT"/>
    <n v="60"/>
    <n v="40"/>
    <s v="(6:54) 31-P.Barber left guard to LV 42 for 2 yards (93-J.Schobert)."/>
    <s v="run"/>
    <n v="1"/>
    <n v="0"/>
    <n v="0"/>
    <n v="0"/>
    <s v="P.Barber"/>
    <s v="NA"/>
    <n v="0"/>
    <n v="1"/>
    <n v="0"/>
    <n v="0.5"/>
    <n v="0"/>
    <n v="0"/>
    <n v="0.5"/>
    <x v="354"/>
  </r>
  <r>
    <x v="0"/>
    <s v="LV"/>
    <s v="PIT"/>
    <n v="58"/>
    <n v="42"/>
    <s v="(6:12) 31-P.Barber left end to LV 38 for -4 yards (34-Te.Edmunds, 97-C.Heyward)."/>
    <s v="run"/>
    <n v="1"/>
    <n v="0"/>
    <n v="0"/>
    <n v="0"/>
    <s v="P.Barber"/>
    <s v="NA"/>
    <n v="0"/>
    <n v="1"/>
    <n v="0"/>
    <n v="0.5"/>
    <n v="0"/>
    <n v="0"/>
    <n v="0.5"/>
    <x v="354"/>
  </r>
  <r>
    <x v="0"/>
    <s v="LV"/>
    <s v="PIT"/>
    <n v="73"/>
    <n v="27"/>
    <s v="(3:37) 31-P.Barber left tackle to LV 30 for 3 yards (97-C.Heyward)."/>
    <s v="run"/>
    <n v="1"/>
    <n v="0"/>
    <n v="0"/>
    <n v="0"/>
    <s v="P.Barber"/>
    <s v="NA"/>
    <n v="0"/>
    <n v="1"/>
    <n v="0"/>
    <n v="0.5"/>
    <n v="0"/>
    <n v="0"/>
    <n v="0.5"/>
    <x v="354"/>
  </r>
  <r>
    <x v="0"/>
    <s v="LV"/>
    <s v="PIT"/>
    <n v="45"/>
    <n v="55"/>
    <s v="(2:10) 31-P.Barber right guard to PIT 32 for 13 yards (42-J.Pierre)."/>
    <s v="run"/>
    <n v="1"/>
    <n v="0"/>
    <n v="0"/>
    <n v="0"/>
    <s v="P.Barber"/>
    <s v="NA"/>
    <n v="0"/>
    <n v="1"/>
    <n v="0"/>
    <n v="0.5"/>
    <n v="0"/>
    <n v="0"/>
    <n v="0.5"/>
    <x v="354"/>
  </r>
  <r>
    <x v="0"/>
    <s v="LV"/>
    <s v="PIT"/>
    <n v="32"/>
    <n v="68"/>
    <s v="(2:00) 31-P.Barber left guard to PIT 31 for 1 yard (97-C.Heyward)."/>
    <s v="run"/>
    <n v="1"/>
    <n v="0"/>
    <n v="0"/>
    <n v="0"/>
    <s v="P.Barber"/>
    <s v="NA"/>
    <n v="0"/>
    <n v="1"/>
    <n v="0"/>
    <n v="0.5"/>
    <n v="0"/>
    <n v="0"/>
    <n v="0.5"/>
    <x v="354"/>
  </r>
  <r>
    <x v="0"/>
    <s v="LV"/>
    <s v="PIT"/>
    <n v="31"/>
    <n v="69"/>
    <s v="(1:56) 31-P.Barber right guard to PIT 28 for 3 yards (93-J.Schobert)."/>
    <s v="run"/>
    <n v="1"/>
    <n v="0"/>
    <n v="0"/>
    <n v="0"/>
    <s v="P.Barber"/>
    <s v="NA"/>
    <n v="0"/>
    <n v="1"/>
    <n v="0"/>
    <n v="0.5"/>
    <n v="0"/>
    <n v="0"/>
    <n v="0.5"/>
    <x v="354"/>
  </r>
  <r>
    <x v="0"/>
    <s v="LV"/>
    <s v="PIT"/>
    <n v="28"/>
    <n v="72"/>
    <s v="(1:11) 31-P.Barber right tackle to PIT 27 for 1 yard (8-M.Ingram; 93-J.Schobert)."/>
    <s v="run"/>
    <n v="1"/>
    <n v="0"/>
    <n v="0"/>
    <n v="0"/>
    <s v="P.Barber"/>
    <s v="NA"/>
    <n v="0"/>
    <n v="1"/>
    <n v="0"/>
    <n v="0.5"/>
    <n v="0"/>
    <n v="0"/>
    <n v="0.5"/>
    <x v="354"/>
  </r>
  <r>
    <x v="0"/>
    <s v="MIN"/>
    <s v="ARI"/>
    <n v="75"/>
    <n v="25"/>
    <s v="(15:00) 33-D.Cook right tackle to MIN 36 for 11 yards (9-I.Simmons)."/>
    <s v="run"/>
    <n v="1"/>
    <n v="0"/>
    <n v="0"/>
    <n v="0"/>
    <s v="D.Cook"/>
    <s v="NA"/>
    <n v="0"/>
    <n v="1"/>
    <n v="0"/>
    <n v="0.5"/>
    <n v="0"/>
    <n v="0"/>
    <n v="0.5"/>
    <x v="11"/>
  </r>
  <r>
    <x v="0"/>
    <s v="ARI"/>
    <s v="MIN"/>
    <n v="71"/>
    <n v="29"/>
    <s v="(13:49) (No Huddle, Shotgun) 2-C.Edmonds left tackle to ARI 29 for no gain (99-D.Hunter)."/>
    <s v="run"/>
    <n v="1"/>
    <n v="0"/>
    <n v="0"/>
    <n v="0"/>
    <s v="C.Edmonds"/>
    <s v="NA"/>
    <n v="0"/>
    <n v="1"/>
    <n v="0"/>
    <n v="0.5"/>
    <n v="0"/>
    <n v="0"/>
    <n v="0.5"/>
    <x v="127"/>
  </r>
  <r>
    <x v="0"/>
    <s v="MIN"/>
    <s v="ARI"/>
    <n v="75"/>
    <n v="25"/>
    <s v="(11:56) 33-D.Cook left end pushed ob at MIN 27 for 2 yards (9-I.Simmons)."/>
    <s v="run"/>
    <n v="1"/>
    <n v="0"/>
    <n v="0"/>
    <n v="0"/>
    <s v="D.Cook"/>
    <s v="NA"/>
    <n v="0"/>
    <n v="1"/>
    <n v="0"/>
    <n v="0.5"/>
    <n v="0"/>
    <n v="0"/>
    <n v="0.5"/>
    <x v="11"/>
  </r>
  <r>
    <x v="0"/>
    <s v="ARI"/>
    <s v="MIN"/>
    <n v="73"/>
    <n v="27"/>
    <s v="(10:25) (Shotgun) 2-C.Edmonds right guard pushed ob at ARI 41 for 14 yards (22-H.Smith)."/>
    <s v="run"/>
    <n v="1"/>
    <n v="0"/>
    <n v="0"/>
    <n v="0"/>
    <s v="C.Edmonds"/>
    <s v="NA"/>
    <n v="0"/>
    <n v="1"/>
    <n v="0"/>
    <n v="0.5"/>
    <n v="0"/>
    <n v="0"/>
    <n v="0.5"/>
    <x v="127"/>
  </r>
  <r>
    <x v="0"/>
    <s v="ARI"/>
    <s v="MIN"/>
    <n v="28"/>
    <n v="72"/>
    <s v="(8:52) (Shotgun) 1-K.Murray left end to MIN 28 for no gain (99-D.Hunter)."/>
    <s v="run"/>
    <n v="1"/>
    <n v="0"/>
    <n v="0"/>
    <n v="0"/>
    <s v="K.Murray"/>
    <s v="NA"/>
    <n v="0"/>
    <n v="1"/>
    <n v="0"/>
    <n v="0.5"/>
    <n v="0"/>
    <n v="0"/>
    <n v="0.5"/>
    <x v="304"/>
  </r>
  <r>
    <x v="0"/>
    <s v="ARI"/>
    <s v="MIN"/>
    <n v="24"/>
    <n v="76"/>
    <s v="(7:24) (No Huddle, Shotgun) 1-K.Murray scrambles right end to MIN 15 for 9 yards (22-H.Smith)."/>
    <s v="run"/>
    <n v="0"/>
    <n v="1"/>
    <n v="0"/>
    <n v="0"/>
    <s v="K.Murray"/>
    <s v="NA"/>
    <n v="0"/>
    <n v="0"/>
    <n v="0"/>
    <n v="0"/>
    <n v="0"/>
    <n v="0"/>
    <n v="0"/>
    <x v="304"/>
  </r>
  <r>
    <x v="0"/>
    <s v="MIN"/>
    <s v="ARI"/>
    <n v="75"/>
    <n v="25"/>
    <s v="(5:49) 33-D.Cook right end to MIN 41 for 16 yards (3-B.Baker)."/>
    <s v="run"/>
    <n v="1"/>
    <n v="0"/>
    <n v="0"/>
    <n v="0"/>
    <s v="D.Cook"/>
    <s v="NA"/>
    <n v="0"/>
    <n v="1"/>
    <n v="0"/>
    <n v="0.5"/>
    <n v="0"/>
    <n v="0"/>
    <n v="0.5"/>
    <x v="11"/>
  </r>
  <r>
    <x v="0"/>
    <s v="MIN"/>
    <s v="ARI"/>
    <n v="59"/>
    <n v="41"/>
    <s v="(5:05) 33-D.Cook right tackle to ARI 45 for 14 yards (34-J.Thompson)."/>
    <s v="run"/>
    <n v="1"/>
    <n v="0"/>
    <n v="0"/>
    <n v="0"/>
    <s v="D.Cook"/>
    <s v="NA"/>
    <n v="0"/>
    <n v="1"/>
    <n v="0"/>
    <n v="0.5"/>
    <n v="0"/>
    <n v="0"/>
    <n v="0.5"/>
    <x v="11"/>
  </r>
  <r>
    <x v="0"/>
    <s v="MIN"/>
    <s v="ARI"/>
    <n v="26"/>
    <n v="74"/>
    <s v="(3:07) 8-K.Cousins scrambles up the middle to ARI 20 for 6 yards (9-I.Simmons)."/>
    <s v="run"/>
    <n v="0"/>
    <n v="1"/>
    <n v="0"/>
    <n v="0"/>
    <s v="K.Cousins"/>
    <s v="NA"/>
    <n v="0"/>
    <n v="0"/>
    <n v="0"/>
    <n v="0"/>
    <n v="0"/>
    <n v="0"/>
    <n v="0"/>
    <x v="356"/>
  </r>
  <r>
    <x v="0"/>
    <s v="MIN"/>
    <s v="ARI"/>
    <n v="17"/>
    <n v="83"/>
    <s v="(1:42) 33-D.Cook up the middle to ARI 10 for 7 yards (58-J.Hicks)."/>
    <s v="run"/>
    <n v="1"/>
    <n v="0"/>
    <n v="0"/>
    <n v="0"/>
    <s v="D.Cook"/>
    <s v="NA"/>
    <n v="0"/>
    <n v="1"/>
    <n v="0"/>
    <n v="0.5"/>
    <n v="0"/>
    <n v="0"/>
    <n v="0.5"/>
    <x v="11"/>
  </r>
  <r>
    <x v="0"/>
    <s v="MIN"/>
    <s v="ARI"/>
    <n v="10"/>
    <n v="90"/>
    <s v="(1:03) 25-A.Mattison up the middle to ARI 7 for 3 yards (98-C.Peters; 9-I.Simmons)."/>
    <s v="run"/>
    <n v="1"/>
    <n v="0"/>
    <n v="0"/>
    <n v="0"/>
    <s v="A.Mattison"/>
    <s v="NA"/>
    <n v="0"/>
    <n v="1"/>
    <n v="0"/>
    <n v="0.8"/>
    <n v="0"/>
    <n v="0"/>
    <n v="0.8"/>
    <x v="248"/>
  </r>
  <r>
    <x v="0"/>
    <s v="ARI"/>
    <s v="MIN"/>
    <n v="75"/>
    <n v="25"/>
    <s v="(:24) (Shotgun) 2-C.Edmonds up the middle to ARI 31 for 6 yards (54-E.Kendricks)."/>
    <s v="run"/>
    <n v="1"/>
    <n v="0"/>
    <n v="0"/>
    <n v="0"/>
    <s v="C.Edmonds"/>
    <s v="NA"/>
    <n v="0"/>
    <n v="1"/>
    <n v="0"/>
    <n v="0.5"/>
    <n v="0"/>
    <n v="0"/>
    <n v="0.5"/>
    <x v="127"/>
  </r>
  <r>
    <x v="0"/>
    <s v="ARI"/>
    <s v="MIN"/>
    <n v="66"/>
    <n v="34"/>
    <s v="(15:00) (Shotgun) 6-J.Conner up the middle to ARI 33 for -1 yards (91-S.Weatherly)."/>
    <s v="run"/>
    <n v="1"/>
    <n v="0"/>
    <n v="0"/>
    <n v="0"/>
    <s v="J.Conner"/>
    <s v="NA"/>
    <n v="0"/>
    <n v="1"/>
    <n v="0"/>
    <n v="0.5"/>
    <n v="0"/>
    <n v="0"/>
    <n v="0.5"/>
    <x v="305"/>
  </r>
  <r>
    <x v="0"/>
    <s v="MIN"/>
    <s v="ARI"/>
    <n v="84"/>
    <n v="16"/>
    <s v="(14:14) 33-D.Cook right end to MIN 16 for no gain (90-R.Lawrence)."/>
    <s v="run"/>
    <n v="1"/>
    <n v="0"/>
    <n v="0"/>
    <n v="0"/>
    <s v="D.Cook"/>
    <s v="NA"/>
    <n v="0"/>
    <n v="1"/>
    <n v="0"/>
    <n v="0.5"/>
    <n v="0"/>
    <n v="0"/>
    <n v="0.5"/>
    <x v="11"/>
  </r>
  <r>
    <x v="0"/>
    <s v="MIN"/>
    <s v="ARI"/>
    <n v="84"/>
    <n v="16"/>
    <s v="(13:33) 33-D.Cook up the middle to MIN 31 for 15 yards (34-J.Thompson)."/>
    <s v="run"/>
    <n v="1"/>
    <n v="0"/>
    <n v="0"/>
    <n v="0"/>
    <s v="D.Cook"/>
    <s v="NA"/>
    <n v="0"/>
    <n v="1"/>
    <n v="0"/>
    <n v="0.5"/>
    <n v="0"/>
    <n v="0"/>
    <n v="0.5"/>
    <x v="11"/>
  </r>
  <r>
    <x v="0"/>
    <s v="MIN"/>
    <s v="ARI"/>
    <n v="69"/>
    <n v="31"/>
    <s v="(12:53) 25-A.Mattison up the middle to MIN 33 for 2 yards (94-Z.Allen)."/>
    <s v="run"/>
    <n v="1"/>
    <n v="0"/>
    <n v="0"/>
    <n v="0"/>
    <s v="A.Mattison"/>
    <s v="NA"/>
    <n v="0"/>
    <n v="1"/>
    <n v="0"/>
    <n v="0.5"/>
    <n v="0"/>
    <n v="0"/>
    <n v="0.5"/>
    <x v="248"/>
  </r>
  <r>
    <x v="0"/>
    <s v="MIN"/>
    <s v="ARI"/>
    <n v="58"/>
    <n v="42"/>
    <s v="(11:36) (Shotgun) 33-D.Cook left end to MIN 42 for no gain (9-I.Simmons)."/>
    <s v="run"/>
    <n v="1"/>
    <n v="0"/>
    <n v="0"/>
    <n v="0"/>
    <s v="D.Cook"/>
    <s v="NA"/>
    <n v="0"/>
    <n v="1"/>
    <n v="0"/>
    <n v="0.5"/>
    <n v="0"/>
    <n v="0"/>
    <n v="0.5"/>
    <x v="11"/>
  </r>
  <r>
    <x v="0"/>
    <s v="MIN"/>
    <s v="ARI"/>
    <n v="58"/>
    <n v="42"/>
    <s v="(10:56) (Shotgun) 8-K.Cousins scrambles up the middle ran ob at ARI 29 for 29 yards (34-J.Thompson)."/>
    <s v="run"/>
    <n v="0"/>
    <n v="1"/>
    <n v="0"/>
    <n v="0"/>
    <s v="K.Cousins"/>
    <s v="NA"/>
    <n v="0"/>
    <n v="0"/>
    <n v="0"/>
    <n v="0"/>
    <n v="0"/>
    <n v="0"/>
    <n v="0"/>
    <x v="356"/>
  </r>
  <r>
    <x v="0"/>
    <s v="MIN"/>
    <s v="ARI"/>
    <n v="29"/>
    <n v="71"/>
    <s v="(10:18) 33-D.Cook up the middle to ARI 20 for 9 yards (7-B.Murphy)."/>
    <s v="run"/>
    <n v="1"/>
    <n v="0"/>
    <n v="0"/>
    <n v="0"/>
    <s v="D.Cook"/>
    <s v="NA"/>
    <n v="0"/>
    <n v="1"/>
    <n v="0"/>
    <n v="0.5"/>
    <n v="0"/>
    <n v="0"/>
    <n v="0.5"/>
    <x v="11"/>
  </r>
  <r>
    <x v="0"/>
    <s v="MIN"/>
    <s v="ARI"/>
    <n v="20"/>
    <n v="80"/>
    <s v="(9:41) 25-A.Mattison up the middle to ARI 14 for 6 yards (3-B.Baker)."/>
    <s v="run"/>
    <n v="1"/>
    <n v="0"/>
    <n v="0"/>
    <n v="0"/>
    <s v="A.Mattison"/>
    <s v="NA"/>
    <n v="0"/>
    <n v="1"/>
    <n v="0"/>
    <n v="0.5"/>
    <n v="0"/>
    <n v="0"/>
    <n v="0.5"/>
    <x v="248"/>
  </r>
  <r>
    <x v="0"/>
    <s v="ARI"/>
    <s v="MIN"/>
    <n v="41"/>
    <n v="59"/>
    <s v="(7:56) (No Huddle) 6-J.Conner left tackle to MIN 35 for 6 yards (96-A.Watts, 91-S.Weatherly)."/>
    <s v="run"/>
    <n v="1"/>
    <n v="0"/>
    <n v="0"/>
    <n v="0"/>
    <s v="J.Conner"/>
    <s v="NA"/>
    <n v="0"/>
    <n v="1"/>
    <n v="0"/>
    <n v="0.5"/>
    <n v="0"/>
    <n v="0"/>
    <n v="0.5"/>
    <x v="305"/>
  </r>
  <r>
    <x v="0"/>
    <s v="ARI"/>
    <s v="MIN"/>
    <n v="26"/>
    <n v="74"/>
    <s v="(6:34) (No Huddle, Shotgun) 6-J.Conner up the middle to MIN 24 for 2 yards (58-M.Pierce)."/>
    <s v="run"/>
    <n v="1"/>
    <n v="0"/>
    <n v="0"/>
    <n v="0"/>
    <s v="J.Conner"/>
    <s v="NA"/>
    <n v="0"/>
    <n v="1"/>
    <n v="0"/>
    <n v="0.5"/>
    <n v="0"/>
    <n v="0"/>
    <n v="0.5"/>
    <x v="305"/>
  </r>
  <r>
    <x v="0"/>
    <s v="ARI"/>
    <s v="MIN"/>
    <n v="13"/>
    <n v="87"/>
    <s v="(4:32) (Shotgun) Direct snap to 2-C.Edmonds.  2-C.Edmonds left tackle to MIN 5 for 8 yards (54-E.Kendricks, 22-H.Smith)."/>
    <s v="run"/>
    <n v="1"/>
    <n v="0"/>
    <n v="0"/>
    <n v="0"/>
    <s v="C.Edmonds"/>
    <s v="NA"/>
    <n v="0"/>
    <n v="1"/>
    <n v="0"/>
    <n v="0.6"/>
    <n v="0"/>
    <n v="0"/>
    <n v="0.6"/>
    <x v="127"/>
  </r>
  <r>
    <x v="0"/>
    <s v="ARI"/>
    <s v="MIN"/>
    <n v="12"/>
    <n v="88"/>
    <s v="(3:24) (Shotgun) 1-K.Murray scrambles up the middle for 12 yards, TOUCHDOWN."/>
    <s v="run"/>
    <n v="0"/>
    <n v="1"/>
    <n v="0"/>
    <n v="0"/>
    <s v="K.Murray"/>
    <s v="NA"/>
    <n v="0"/>
    <n v="0"/>
    <n v="0"/>
    <n v="0"/>
    <n v="0"/>
    <n v="0"/>
    <n v="0"/>
    <x v="304"/>
  </r>
  <r>
    <x v="0"/>
    <s v="MIN"/>
    <s v="ARI"/>
    <n v="78"/>
    <n v="22"/>
    <s v="(2:32) (Shotgun) 33-D.Cook up the middle to MIN 34 for 12 yards (34-J.Thompson, 23-R.Alford)."/>
    <s v="run"/>
    <n v="1"/>
    <n v="0"/>
    <n v="0"/>
    <n v="0"/>
    <s v="D.Cook"/>
    <s v="NA"/>
    <n v="0"/>
    <n v="1"/>
    <n v="0"/>
    <n v="0.5"/>
    <n v="0"/>
    <n v="0"/>
    <n v="0.5"/>
    <x v="11"/>
  </r>
  <r>
    <x v="0"/>
    <s v="MIN"/>
    <s v="ARI"/>
    <n v="66"/>
    <n v="34"/>
    <s v="(2:00) 33-D.Cook up the middle to MIN 34 for no gain (98-C.Peters, 58-J.Hicks). MIN-33-D.Cook was injured during the play."/>
    <s v="run"/>
    <n v="1"/>
    <n v="0"/>
    <n v="0"/>
    <n v="0"/>
    <s v="D.Cook"/>
    <s v="NA"/>
    <n v="0"/>
    <n v="1"/>
    <n v="0"/>
    <n v="0.5"/>
    <n v="0"/>
    <n v="0"/>
    <n v="0.5"/>
    <x v="11"/>
  </r>
  <r>
    <x v="0"/>
    <s v="MIN"/>
    <s v="ARI"/>
    <n v="50"/>
    <n v="50"/>
    <s v="(1:00) (Shotgun) 33-D.Cook up the middle to ARI 40 for 10 yards (33-A.Hamilton)."/>
    <s v="run"/>
    <n v="1"/>
    <n v="0"/>
    <n v="0"/>
    <n v="0"/>
    <s v="D.Cook"/>
    <s v="NA"/>
    <n v="0"/>
    <n v="1"/>
    <n v="0"/>
    <n v="0.5"/>
    <n v="0"/>
    <n v="0"/>
    <n v="0.5"/>
    <x v="11"/>
  </r>
  <r>
    <x v="0"/>
    <s v="MIN"/>
    <s v="ARI"/>
    <n v="40"/>
    <n v="60"/>
    <s v="(:40) (No Huddle, Shotgun) 33-D.Cook left tackle to ARI 40 for no gain (9-I.Simmons)."/>
    <s v="run"/>
    <n v="1"/>
    <n v="0"/>
    <n v="0"/>
    <n v="0"/>
    <s v="D.Cook"/>
    <s v="NA"/>
    <n v="0"/>
    <n v="1"/>
    <n v="0"/>
    <n v="0.5"/>
    <n v="0"/>
    <n v="0"/>
    <n v="0.5"/>
    <x v="11"/>
  </r>
  <r>
    <x v="0"/>
    <s v="ARI"/>
    <s v="MIN"/>
    <n v="76"/>
    <n v="24"/>
    <s v="(14:56) 2-C.Edmonds right tackle to ARI 32 for 8 yards (48-B.Lynch)."/>
    <s v="run"/>
    <n v="1"/>
    <n v="0"/>
    <n v="0"/>
    <n v="0"/>
    <s v="C.Edmonds"/>
    <s v="NA"/>
    <n v="0"/>
    <n v="1"/>
    <n v="0"/>
    <n v="0.5"/>
    <n v="0"/>
    <n v="0"/>
    <n v="0.5"/>
    <x v="127"/>
  </r>
  <r>
    <x v="0"/>
    <s v="ARI"/>
    <s v="MIN"/>
    <n v="75"/>
    <n v="25"/>
    <s v="(14:00) (Shotgun) 6-J.Conner left tackle to ARI 34 for 9 yards (22-H.Smith)."/>
    <s v="run"/>
    <n v="1"/>
    <n v="0"/>
    <n v="0"/>
    <n v="0"/>
    <s v="J.Conner"/>
    <s v="NA"/>
    <n v="0"/>
    <n v="1"/>
    <n v="0"/>
    <n v="0.5"/>
    <n v="0"/>
    <n v="0"/>
    <n v="0.5"/>
    <x v="305"/>
  </r>
  <r>
    <x v="0"/>
    <s v="ARI"/>
    <s v="MIN"/>
    <n v="66"/>
    <n v="34"/>
    <s v="(13:19) (Shotgun) 6-J.Conner up the middle to ARI 37 for 3 yards (99-D.Hunter; 59-N.Vigil)."/>
    <s v="run"/>
    <n v="1"/>
    <n v="0"/>
    <n v="0"/>
    <n v="0"/>
    <s v="J.Conner"/>
    <s v="NA"/>
    <n v="0"/>
    <n v="1"/>
    <n v="0"/>
    <n v="0.5"/>
    <n v="0"/>
    <n v="0"/>
    <n v="0.5"/>
    <x v="305"/>
  </r>
  <r>
    <x v="0"/>
    <s v="ARI"/>
    <s v="MIN"/>
    <n v="57"/>
    <n v="43"/>
    <s v="(12:08) (No Huddle, Shotgun) 6-J.Conner left tackle to ARI 47 for 4 yards (99-D.Hunter; 94-D.Tomlinson)."/>
    <s v="run"/>
    <n v="1"/>
    <n v="0"/>
    <n v="0"/>
    <n v="0"/>
    <s v="J.Conner"/>
    <s v="NA"/>
    <n v="0"/>
    <n v="1"/>
    <n v="0"/>
    <n v="0.5"/>
    <n v="0"/>
    <n v="0"/>
    <n v="0.5"/>
    <x v="305"/>
  </r>
  <r>
    <x v="0"/>
    <s v="ARI"/>
    <s v="MIN"/>
    <n v="40"/>
    <n v="60"/>
    <s v="(10:39) 2-C.Edmonds up the middle to MIN 34 for 6 yards (59-N.Vigil; 54-E.Kendricks)."/>
    <s v="run"/>
    <n v="1"/>
    <n v="0"/>
    <n v="0"/>
    <n v="0"/>
    <s v="C.Edmonds"/>
    <s v="NA"/>
    <n v="0"/>
    <n v="1"/>
    <n v="0"/>
    <n v="0.5"/>
    <n v="0"/>
    <n v="0"/>
    <n v="0.5"/>
    <x v="127"/>
  </r>
  <r>
    <x v="0"/>
    <s v="MIN"/>
    <s v="ARI"/>
    <n v="82"/>
    <n v="18"/>
    <s v="(9:06) 33-D.Cook left guard to MIN 31 for 13 yards (3-B.Baker)."/>
    <s v="run"/>
    <n v="1"/>
    <n v="0"/>
    <n v="0"/>
    <n v="0"/>
    <s v="D.Cook"/>
    <s v="NA"/>
    <n v="0"/>
    <n v="1"/>
    <n v="0"/>
    <n v="0.5"/>
    <n v="0"/>
    <n v="0"/>
    <n v="0.5"/>
    <x v="11"/>
  </r>
  <r>
    <x v="0"/>
    <s v="MIN"/>
    <s v="ARI"/>
    <n v="69"/>
    <n v="31"/>
    <s v="(8:27) 33-D.Cook right end to MIN 33 for 2 yards (3-B.Baker)."/>
    <s v="run"/>
    <n v="1"/>
    <n v="0"/>
    <n v="0"/>
    <n v="0"/>
    <s v="D.Cook"/>
    <s v="NA"/>
    <n v="0"/>
    <n v="1"/>
    <n v="0"/>
    <n v="0.5"/>
    <n v="0"/>
    <n v="0"/>
    <n v="0.5"/>
    <x v="11"/>
  </r>
  <r>
    <x v="0"/>
    <s v="ARI"/>
    <s v="MIN"/>
    <n v="71"/>
    <n v="29"/>
    <s v="(5:41) (No Huddle, Shotgun) 2-C.Edmonds up the middle to ARI 32 for 3 yards (91-S.Weatherly)."/>
    <s v="run"/>
    <n v="1"/>
    <n v="0"/>
    <n v="0"/>
    <n v="0"/>
    <s v="C.Edmonds"/>
    <s v="NA"/>
    <n v="0"/>
    <n v="1"/>
    <n v="0"/>
    <n v="0.5"/>
    <n v="0"/>
    <n v="0"/>
    <n v="0.5"/>
    <x v="127"/>
  </r>
  <r>
    <x v="0"/>
    <s v="ARI"/>
    <s v="MIN"/>
    <n v="39"/>
    <n v="61"/>
    <s v="(4:22) (Shotgun) 2-C.Edmonds up the middle to MIN 38 for 1 yard (54-E.Kendricks)."/>
    <s v="run"/>
    <n v="1"/>
    <n v="0"/>
    <n v="0"/>
    <n v="0"/>
    <s v="C.Edmonds"/>
    <s v="NA"/>
    <n v="0"/>
    <n v="1"/>
    <n v="0"/>
    <n v="0.5"/>
    <n v="0"/>
    <n v="0"/>
    <n v="0.5"/>
    <x v="127"/>
  </r>
  <r>
    <x v="0"/>
    <s v="MIN"/>
    <s v="ARI"/>
    <n v="69"/>
    <n v="31"/>
    <s v="(3:25) 33-D.Cook up the middle to MIN 34 for 3 yards (99-J.Watt, 58-J.Hicks)."/>
    <s v="run"/>
    <n v="1"/>
    <n v="0"/>
    <n v="0"/>
    <n v="0"/>
    <s v="D.Cook"/>
    <s v="NA"/>
    <n v="0"/>
    <n v="1"/>
    <n v="0"/>
    <n v="0.5"/>
    <n v="0"/>
    <n v="0"/>
    <n v="0.5"/>
    <x v="11"/>
  </r>
  <r>
    <x v="0"/>
    <s v="MIN"/>
    <s v="ARI"/>
    <n v="51"/>
    <n v="49"/>
    <s v="(2:34) 33-D.Cook up the middle to MIN 49 for no gain (91-M.Dogbe)."/>
    <s v="run"/>
    <n v="1"/>
    <n v="0"/>
    <n v="0"/>
    <n v="0"/>
    <s v="D.Cook"/>
    <s v="NA"/>
    <n v="0"/>
    <n v="1"/>
    <n v="0"/>
    <n v="0.5"/>
    <n v="0"/>
    <n v="0"/>
    <n v="0.5"/>
    <x v="11"/>
  </r>
  <r>
    <x v="0"/>
    <s v="MIN"/>
    <s v="ARI"/>
    <n v="38"/>
    <n v="62"/>
    <s v="(1:11) 33-D.Cook up the middle to ARI 40 for -2 yards (3-B.Baker)."/>
    <s v="run"/>
    <n v="1"/>
    <n v="0"/>
    <n v="0"/>
    <n v="0"/>
    <s v="D.Cook"/>
    <s v="NA"/>
    <n v="0"/>
    <n v="1"/>
    <n v="0"/>
    <n v="0.5"/>
    <n v="0"/>
    <n v="0"/>
    <n v="0.5"/>
    <x v="11"/>
  </r>
  <r>
    <x v="0"/>
    <s v="MIN"/>
    <s v="ARI"/>
    <n v="40"/>
    <n v="60"/>
    <s v="(:29) 33-D.Cook right end to ARI 32 for 8 yards (58-J.Hicks)."/>
    <s v="run"/>
    <n v="1"/>
    <n v="0"/>
    <n v="0"/>
    <n v="0"/>
    <s v="D.Cook"/>
    <s v="NA"/>
    <n v="0"/>
    <n v="1"/>
    <n v="0"/>
    <n v="0.5"/>
    <n v="0"/>
    <n v="0"/>
    <n v="0.5"/>
    <x v="11"/>
  </r>
  <r>
    <x v="0"/>
    <s v="ARI"/>
    <s v="MIN"/>
    <n v="75"/>
    <n v="25"/>
    <s v="(14:12) (Shotgun) 6-J.Conner up the middle to ARI 31 for 6 yards (22-H.Smith)."/>
    <s v="run"/>
    <n v="1"/>
    <n v="0"/>
    <n v="0"/>
    <n v="0"/>
    <s v="J.Conner"/>
    <s v="NA"/>
    <n v="0"/>
    <n v="1"/>
    <n v="0"/>
    <n v="0.5"/>
    <n v="0"/>
    <n v="0"/>
    <n v="0.5"/>
    <x v="305"/>
  </r>
  <r>
    <x v="0"/>
    <s v="ARI"/>
    <s v="MIN"/>
    <n v="61"/>
    <n v="39"/>
    <s v="(12:13) (Shotgun) 1-K.Murray scrambles right end pushed ob at ARI 45 for 6 yards (98-D.Wonnum)."/>
    <s v="run"/>
    <n v="0"/>
    <n v="1"/>
    <n v="0"/>
    <n v="0"/>
    <s v="K.Murray"/>
    <s v="NA"/>
    <n v="0"/>
    <n v="0"/>
    <n v="0"/>
    <n v="0"/>
    <n v="0"/>
    <n v="0"/>
    <n v="0"/>
    <x v="304"/>
  </r>
  <r>
    <x v="0"/>
    <s v="MIN"/>
    <s v="ARI"/>
    <n v="92"/>
    <n v="8"/>
    <s v="(9:52) 33-D.Cook up the middle to MIN 9 for 1 yard (99-J.Watt). MIN-33-D.Cook was injured during the play."/>
    <s v="run"/>
    <n v="1"/>
    <n v="0"/>
    <n v="0"/>
    <n v="0"/>
    <s v="D.Cook"/>
    <s v="NA"/>
    <n v="0"/>
    <n v="1"/>
    <n v="0"/>
    <n v="0.5"/>
    <n v="0"/>
    <n v="0"/>
    <n v="0.5"/>
    <x v="11"/>
  </r>
  <r>
    <x v="0"/>
    <s v="ARI"/>
    <s v="MIN"/>
    <n v="6"/>
    <n v="94"/>
    <s v="(5:25) (Shotgun) 6-J.Conner left end to MIN 9 for -3 yards (54-E.Kendricks)."/>
    <s v="run"/>
    <n v="1"/>
    <n v="0"/>
    <n v="0"/>
    <n v="0"/>
    <s v="J.Conner"/>
    <s v="NA"/>
    <n v="0"/>
    <n v="1"/>
    <n v="0"/>
    <n v="1.3"/>
    <n v="0"/>
    <n v="0"/>
    <n v="1.3"/>
    <x v="305"/>
  </r>
  <r>
    <x v="0"/>
    <s v="MIN"/>
    <s v="ARI"/>
    <n v="75"/>
    <n v="25"/>
    <s v="(4:25) 33-D.Cook right end to MIN 29 for 4 yards (98-C.Peters). PENALTY on MIN-69-R.Hill, Offensive Holding, 10 yards, enforced at MIN 25 - No Play."/>
    <s v="no_play"/>
    <n v="1"/>
    <n v="0"/>
    <n v="0"/>
    <n v="0"/>
    <s v="D.Cook"/>
    <s v="NA"/>
    <n v="0"/>
    <n v="1"/>
    <n v="0"/>
    <n v="0.5"/>
    <n v="0"/>
    <n v="0"/>
    <n v="0.5"/>
    <x v="11"/>
  </r>
  <r>
    <x v="0"/>
    <s v="MIN"/>
    <s v="ARI"/>
    <n v="72"/>
    <n v="28"/>
    <s v="(3:39) 33-D.Cook left tackle to MIN 29 for 1 yard (33-A.Hamilton)."/>
    <s v="run"/>
    <n v="1"/>
    <n v="0"/>
    <n v="0"/>
    <n v="0"/>
    <s v="D.Cook"/>
    <s v="NA"/>
    <n v="0"/>
    <n v="1"/>
    <n v="0"/>
    <n v="0.5"/>
    <n v="0"/>
    <n v="0"/>
    <n v="0.5"/>
    <x v="11"/>
  </r>
  <r>
    <x v="0"/>
    <s v="ARI"/>
    <s v="MIN"/>
    <n v="61"/>
    <n v="39"/>
    <s v="(2:45) (Shotgun) 1-K.Murray left end ran ob at ARI 43 for 4 yards (7-P.Peterson)."/>
    <s v="run"/>
    <n v="1"/>
    <n v="0"/>
    <n v="0"/>
    <n v="0"/>
    <s v="K.Murray"/>
    <s v="NA"/>
    <n v="0"/>
    <n v="1"/>
    <n v="0"/>
    <n v="0.5"/>
    <n v="0"/>
    <n v="0"/>
    <n v="0.5"/>
    <x v="304"/>
  </r>
  <r>
    <x v="0"/>
    <s v="MIN"/>
    <s v="ARI"/>
    <n v="74"/>
    <n v="26"/>
    <s v="(2:03) (Shotgun) 33-D.Cook up the middle to MIN 35 for 9 yards (58-J.Hicks)."/>
    <s v="run"/>
    <n v="1"/>
    <n v="0"/>
    <n v="0"/>
    <n v="0"/>
    <s v="D.Cook"/>
    <s v="NA"/>
    <n v="0"/>
    <n v="1"/>
    <n v="0"/>
    <n v="0.5"/>
    <n v="0"/>
    <n v="0"/>
    <n v="0.5"/>
    <x v="11"/>
  </r>
  <r>
    <x v="0"/>
    <s v="NE"/>
    <s v="NYJ"/>
    <n v="75"/>
    <n v="25"/>
    <s v="(15:00) 37-D.Harris right guard to NE 29 for 4 yards (37-B.Hall)."/>
    <s v="run"/>
    <n v="1"/>
    <n v="0"/>
    <n v="0"/>
    <n v="0"/>
    <s v="D.Harris"/>
    <s v="NA"/>
    <n v="0"/>
    <n v="1"/>
    <n v="0"/>
    <n v="0.5"/>
    <n v="0"/>
    <n v="0"/>
    <n v="0.5"/>
    <x v="80"/>
  </r>
  <r>
    <x v="0"/>
    <s v="NE"/>
    <s v="NYJ"/>
    <n v="64"/>
    <n v="36"/>
    <s v="(13:32) 37-D.Harris right guard to NE 37 for 1 yard (95-Q.Williams)."/>
    <s v="run"/>
    <n v="1"/>
    <n v="0"/>
    <n v="0"/>
    <n v="0"/>
    <s v="D.Harris"/>
    <s v="NA"/>
    <n v="0"/>
    <n v="1"/>
    <n v="0"/>
    <n v="0.5"/>
    <n v="0"/>
    <n v="0"/>
    <n v="0.5"/>
    <x v="80"/>
  </r>
  <r>
    <x v="0"/>
    <s v="NE"/>
    <s v="NYJ"/>
    <n v="51"/>
    <n v="49"/>
    <s v="(11:13) 10-M.Jones pass short left to 28-J.White to NE 49 for no gain (57-C.Mosley). PENALTY on NYJ-50-S.Lawson, Roughing the Passer, 15 yards, enforced at NE 49 - No Play."/>
    <s v="no_play"/>
    <n v="0"/>
    <n v="1"/>
    <n v="0"/>
    <n v="0"/>
    <s v="J.White"/>
    <n v="0"/>
    <n v="0"/>
    <n v="0"/>
    <n v="0"/>
    <n v="0"/>
    <n v="0"/>
    <n v="1.6"/>
    <n v="1.6"/>
    <x v="240"/>
  </r>
  <r>
    <x v="0"/>
    <s v="NE"/>
    <s v="NYJ"/>
    <n v="29"/>
    <n v="71"/>
    <s v="(10:10) 28-J.White up the middle to NYJ 30 for -1 yards (50-S.Lawson)."/>
    <s v="run"/>
    <n v="1"/>
    <n v="0"/>
    <n v="0"/>
    <n v="0"/>
    <s v="J.White"/>
    <s v="NA"/>
    <n v="0"/>
    <n v="1"/>
    <n v="0"/>
    <n v="0.5"/>
    <n v="0"/>
    <n v="0"/>
    <n v="0.5"/>
    <x v="240"/>
  </r>
  <r>
    <x v="0"/>
    <s v="NYJ"/>
    <s v="NE"/>
    <n v="92"/>
    <n v="8"/>
    <s v="(8:28) (Shotgun) 25-T.Johnson right guard to NYJ 16 for 8 yards (8-J.Bentley)."/>
    <s v="run"/>
    <n v="1"/>
    <n v="0"/>
    <n v="0"/>
    <n v="0"/>
    <s v="T.Johnson"/>
    <s v="NA"/>
    <n v="0"/>
    <n v="1"/>
    <n v="0"/>
    <n v="0.5"/>
    <n v="0"/>
    <n v="0"/>
    <n v="0.5"/>
    <x v="86"/>
  </r>
  <r>
    <x v="0"/>
    <s v="NE"/>
    <s v="NYJ"/>
    <n v="35"/>
    <n v="65"/>
    <s v="(7:45) 37-D.Harris right guard to NYJ 26 for 9 yards (56-Qu.Williams; 33-A.Colbert)."/>
    <s v="run"/>
    <n v="1"/>
    <n v="0"/>
    <n v="0"/>
    <n v="0"/>
    <s v="D.Harris"/>
    <s v="NA"/>
    <n v="0"/>
    <n v="1"/>
    <n v="0"/>
    <n v="0.5"/>
    <n v="0"/>
    <n v="0"/>
    <n v="0.5"/>
    <x v="80"/>
  </r>
  <r>
    <x v="0"/>
    <s v="NE"/>
    <s v="NYJ"/>
    <n v="26"/>
    <n v="74"/>
    <s v="(7:11) 37-D.Harris up the middle to NYJ 24 for 2 yards (57-C.Mosley, 91-J.Franklin-Myers)."/>
    <s v="run"/>
    <n v="1"/>
    <n v="0"/>
    <n v="0"/>
    <n v="0"/>
    <s v="D.Harris"/>
    <s v="NA"/>
    <n v="0"/>
    <n v="1"/>
    <n v="0"/>
    <n v="0.5"/>
    <n v="0"/>
    <n v="0"/>
    <n v="0.5"/>
    <x v="80"/>
  </r>
  <r>
    <x v="0"/>
    <s v="NYJ"/>
    <s v="NE"/>
    <n v="60"/>
    <n v="40"/>
    <s v="(4:46) 32-Mi.Carter left tackle to NE 47 for 13 yards (91-D.Wise; 32-D.McCourty)."/>
    <s v="run"/>
    <n v="1"/>
    <n v="0"/>
    <n v="0"/>
    <n v="0"/>
    <s v="Mi.Carter"/>
    <s v="NA"/>
    <n v="0"/>
    <n v="1"/>
    <n v="0"/>
    <n v="0.5"/>
    <n v="0"/>
    <n v="0"/>
    <n v="0.5"/>
    <x v="155"/>
  </r>
  <r>
    <x v="0"/>
    <s v="NE"/>
    <s v="NYJ"/>
    <n v="44"/>
    <n v="56"/>
    <s v="(3:23) (Shotgun) 28-J.White right guard to NYJ 39 for 5 yards (30-M.Carter II; 57-C.Mosley)."/>
    <s v="run"/>
    <n v="1"/>
    <n v="0"/>
    <n v="0"/>
    <n v="0"/>
    <s v="J.White"/>
    <s v="NA"/>
    <n v="0"/>
    <n v="1"/>
    <n v="0"/>
    <n v="0.5"/>
    <n v="0"/>
    <n v="0"/>
    <n v="0.5"/>
    <x v="240"/>
  </r>
  <r>
    <x v="0"/>
    <s v="NE"/>
    <s v="NYJ"/>
    <n v="39"/>
    <n v="61"/>
    <s v="(2:42) 10-M.Jones pass incomplete deep middle to 84-K.Bourne (26-B.Echols). PENALTY on NYJ-51-T.Ward, Neutral Zone Infraction, 4 yards, enforced at NYJ 39 - No Play."/>
    <s v="no_play"/>
    <n v="0"/>
    <n v="1"/>
    <n v="0"/>
    <n v="0"/>
    <s v="K.Bourne"/>
    <s v="NA"/>
    <n v="0"/>
    <n v="0"/>
    <n v="0"/>
    <n v="0"/>
    <n v="0"/>
    <n v="0"/>
    <n v="0"/>
    <x v="59"/>
  </r>
  <r>
    <x v="0"/>
    <s v="NE"/>
    <s v="NYJ"/>
    <n v="35"/>
    <n v="65"/>
    <s v="(2:35) 37-D.Harris up the middle to NYJ 33 for 2 yards (20-M.Maye)."/>
    <s v="run"/>
    <n v="1"/>
    <n v="0"/>
    <n v="0"/>
    <n v="0"/>
    <s v="D.Harris"/>
    <s v="NA"/>
    <n v="0"/>
    <n v="1"/>
    <n v="0"/>
    <n v="0.5"/>
    <n v="0"/>
    <n v="0"/>
    <n v="0.5"/>
    <x v="80"/>
  </r>
  <r>
    <x v="0"/>
    <s v="NE"/>
    <s v="NYJ"/>
    <n v="14"/>
    <n v="86"/>
    <s v="(1:35) (Shotgun) 28-J.White up the middle to NYJ 7 for 7 yards (30-M.Carter II; 20-M.Maye)."/>
    <s v="run"/>
    <n v="1"/>
    <n v="0"/>
    <n v="0"/>
    <n v="0"/>
    <s v="J.White"/>
    <s v="NA"/>
    <n v="0"/>
    <n v="1"/>
    <n v="0"/>
    <n v="0.6"/>
    <n v="0"/>
    <n v="0"/>
    <n v="0.6"/>
    <x v="240"/>
  </r>
  <r>
    <x v="0"/>
    <s v="NE"/>
    <s v="NYJ"/>
    <n v="7"/>
    <n v="93"/>
    <s v="(1:02) (Shotgun) 28-J.White left guard for 7 yards, TOUCHDOWN."/>
    <s v="run"/>
    <n v="1"/>
    <n v="0"/>
    <n v="0"/>
    <n v="0"/>
    <s v="J.White"/>
    <s v="NA"/>
    <n v="0"/>
    <n v="1"/>
    <n v="0"/>
    <n v="1.2"/>
    <n v="0"/>
    <n v="0"/>
    <n v="1.2"/>
    <x v="240"/>
  </r>
  <r>
    <x v="0"/>
    <s v="NYJ"/>
    <s v="NE"/>
    <n v="62"/>
    <n v="38"/>
    <s v="(:50) 25-T.Johnson left end to NYJ 41 for 3 yards (21-A.Phillips)."/>
    <s v="run"/>
    <n v="1"/>
    <n v="0"/>
    <n v="0"/>
    <n v="0"/>
    <s v="T.Johnson"/>
    <s v="NA"/>
    <n v="0"/>
    <n v="1"/>
    <n v="0"/>
    <n v="0.5"/>
    <n v="0"/>
    <n v="0"/>
    <n v="0.5"/>
    <x v="86"/>
  </r>
  <r>
    <x v="0"/>
    <s v="NYJ"/>
    <s v="NE"/>
    <n v="59"/>
    <n v="41"/>
    <s v="(:07) 25-T.Johnson right guard to NYJ 47 for 6 yards (8-J.Bentley; 90-C.Barmore)."/>
    <s v="run"/>
    <n v="1"/>
    <n v="0"/>
    <n v="0"/>
    <n v="0"/>
    <s v="T.Johnson"/>
    <s v="NA"/>
    <n v="0"/>
    <n v="1"/>
    <n v="0"/>
    <n v="0.5"/>
    <n v="0"/>
    <n v="0"/>
    <n v="0.5"/>
    <x v="86"/>
  </r>
  <r>
    <x v="0"/>
    <s v="NYJ"/>
    <s v="NE"/>
    <n v="53"/>
    <n v="47"/>
    <s v="(15:00) 25-T.Johnson right tackle to NYJ 48 for 1 yard (92-D.Godchaux; 9-M.Judon)."/>
    <s v="run"/>
    <n v="1"/>
    <n v="0"/>
    <n v="0"/>
    <n v="0"/>
    <s v="T.Johnson"/>
    <s v="NA"/>
    <n v="0"/>
    <n v="1"/>
    <n v="0"/>
    <n v="0.5"/>
    <n v="0"/>
    <n v="0"/>
    <n v="0.5"/>
    <x v="86"/>
  </r>
  <r>
    <x v="0"/>
    <s v="NYJ"/>
    <s v="NE"/>
    <n v="52"/>
    <n v="48"/>
    <s v="(14:23) 32-Mi.Carter right tackle to NE 49 for 3 yards (90-C.Barmore)."/>
    <s v="run"/>
    <n v="1"/>
    <n v="0"/>
    <n v="0"/>
    <n v="0"/>
    <s v="Mi.Carter"/>
    <s v="NA"/>
    <n v="0"/>
    <n v="1"/>
    <n v="0"/>
    <n v="0.5"/>
    <n v="0"/>
    <n v="0"/>
    <n v="0.5"/>
    <x v="155"/>
  </r>
  <r>
    <x v="0"/>
    <s v="NYJ"/>
    <s v="NE"/>
    <n v="15"/>
    <n v="85"/>
    <s v="(12:32) (Shotgun) 32-Mi.Carter right end pushed ob at NE 8 for 7 yards (27-J.Jackson)."/>
    <s v="run"/>
    <n v="1"/>
    <n v="0"/>
    <n v="0"/>
    <n v="0"/>
    <s v="Mi.Carter"/>
    <s v="NA"/>
    <n v="0"/>
    <n v="1"/>
    <n v="0"/>
    <n v="0.5"/>
    <n v="0"/>
    <n v="0"/>
    <n v="0.5"/>
    <x v="155"/>
  </r>
  <r>
    <x v="0"/>
    <s v="NYJ"/>
    <s v="NE"/>
    <n v="8"/>
    <n v="92"/>
    <s v="(12:00) (Shotgun) 32-Mi.Carter right guard to NE 5 for 3 yards (92-D.Godchaux; 96-T.Bower)."/>
    <s v="run"/>
    <n v="1"/>
    <n v="0"/>
    <n v="0"/>
    <n v="0"/>
    <s v="Mi.Carter"/>
    <s v="NA"/>
    <n v="0"/>
    <n v="1"/>
    <n v="0"/>
    <n v="1.1000000000000001"/>
    <n v="0"/>
    <n v="0"/>
    <n v="1.1000000000000001"/>
    <x v="155"/>
  </r>
  <r>
    <x v="0"/>
    <s v="NYJ"/>
    <s v="NE"/>
    <n v="5"/>
    <n v="95"/>
    <s v="(11:21) (Shotgun) 32-Mi.Carter left guard to NE 2 for 3 yards (93-L.Guy, 2-J.Mills)."/>
    <s v="run"/>
    <n v="1"/>
    <n v="0"/>
    <n v="0"/>
    <n v="0"/>
    <s v="Mi.Carter"/>
    <s v="NA"/>
    <n v="0"/>
    <n v="1"/>
    <n v="0"/>
    <n v="1.4"/>
    <n v="0"/>
    <n v="0"/>
    <n v="1.4"/>
    <x v="155"/>
  </r>
  <r>
    <x v="0"/>
    <s v="NYJ"/>
    <s v="NE"/>
    <n v="2"/>
    <n v="98"/>
    <s v="(10:38) (Shotgun) 25-T.Johnson right guard to NE 3 for -1 yards (93-L.Guy; 8-J.Bentley)."/>
    <s v="run"/>
    <n v="1"/>
    <n v="0"/>
    <n v="0"/>
    <n v="0"/>
    <s v="T.Johnson"/>
    <s v="NA"/>
    <n v="0"/>
    <n v="1"/>
    <n v="0"/>
    <n v="2.5"/>
    <n v="0"/>
    <n v="0"/>
    <n v="2.5"/>
    <x v="86"/>
  </r>
  <r>
    <x v="0"/>
    <s v="NYJ"/>
    <s v="NE"/>
    <n v="51"/>
    <n v="49"/>
    <s v="(7:54) 23-T.Coleman up the middle to NE 34 for 17 yards (2-J.Mills)."/>
    <s v="run"/>
    <n v="1"/>
    <n v="0"/>
    <n v="0"/>
    <n v="0"/>
    <s v="T.Coleman"/>
    <s v="NA"/>
    <n v="0"/>
    <n v="1"/>
    <n v="0"/>
    <n v="0.5"/>
    <n v="0"/>
    <n v="0"/>
    <n v="0.5"/>
    <x v="329"/>
  </r>
  <r>
    <x v="0"/>
    <s v="NYJ"/>
    <s v="NE"/>
    <n v="34"/>
    <n v="66"/>
    <s v="(7:16) 23-T.Coleman right tackle to NE 29 for 5 yards (93-L.Guy; 54-D.Hightower)."/>
    <s v="run"/>
    <n v="1"/>
    <n v="0"/>
    <n v="0"/>
    <n v="0"/>
    <s v="T.Coleman"/>
    <s v="NA"/>
    <n v="0"/>
    <n v="1"/>
    <n v="0"/>
    <n v="0.5"/>
    <n v="0"/>
    <n v="0"/>
    <n v="0.5"/>
    <x v="329"/>
  </r>
  <r>
    <x v="0"/>
    <s v="NYJ"/>
    <s v="NE"/>
    <n v="29"/>
    <n v="71"/>
    <s v="(6:40) 25-T.Johnson left tackle to NE 28 for 1 yard (8-J.Bentley)."/>
    <s v="run"/>
    <n v="1"/>
    <n v="0"/>
    <n v="0"/>
    <n v="0"/>
    <s v="T.Johnson"/>
    <s v="NA"/>
    <n v="0"/>
    <n v="1"/>
    <n v="0"/>
    <n v="0.5"/>
    <n v="0"/>
    <n v="0"/>
    <n v="0.5"/>
    <x v="86"/>
  </r>
  <r>
    <x v="0"/>
    <s v="NE"/>
    <s v="NYJ"/>
    <n v="62"/>
    <n v="38"/>
    <s v="(5:24) 37-D.Harris left end to NE 40 for 2 yards (57-C.Mosley)."/>
    <s v="run"/>
    <n v="1"/>
    <n v="0"/>
    <n v="0"/>
    <n v="0"/>
    <s v="D.Harris"/>
    <s v="NA"/>
    <n v="0"/>
    <n v="1"/>
    <n v="0"/>
    <n v="0.5"/>
    <n v="0"/>
    <n v="0"/>
    <n v="0.5"/>
    <x v="80"/>
  </r>
  <r>
    <x v="0"/>
    <s v="NYJ"/>
    <s v="NE"/>
    <n v="83"/>
    <n v="17"/>
    <s v="(4:02) 32-Mi.Carter left end to NYJ 20 for 3 yards (98-C.Davis). PENALTY on NYJ-76-G.Fant, Offensive Holding, 8 yards, enforced at NYJ 17 - No Play."/>
    <s v="no_play"/>
    <n v="1"/>
    <n v="0"/>
    <n v="0"/>
    <n v="0"/>
    <s v="Mi.Carter"/>
    <s v="NA"/>
    <n v="0"/>
    <n v="1"/>
    <n v="0"/>
    <n v="0.5"/>
    <n v="0"/>
    <n v="0"/>
    <n v="0.5"/>
    <x v="155"/>
  </r>
  <r>
    <x v="0"/>
    <s v="NYJ"/>
    <s v="NE"/>
    <n v="80"/>
    <n v="20"/>
    <s v="(3:01) (Shotgun) 32-Mi.Carter right guard to NYJ 24 for 4 yards (8-J.Bentley)."/>
    <s v="run"/>
    <n v="1"/>
    <n v="0"/>
    <n v="0"/>
    <n v="0"/>
    <s v="Mi.Carter"/>
    <s v="NA"/>
    <n v="0"/>
    <n v="1"/>
    <n v="0"/>
    <n v="0.5"/>
    <n v="0"/>
    <n v="0"/>
    <n v="0.5"/>
    <x v="155"/>
  </r>
  <r>
    <x v="0"/>
    <s v="NE"/>
    <s v="NYJ"/>
    <n v="69"/>
    <n v="31"/>
    <s v="(2:09) 37-D.Harris up the middle to NE 35 for 4 yards (47-B.Huff)."/>
    <s v="run"/>
    <n v="1"/>
    <n v="0"/>
    <n v="0"/>
    <n v="0"/>
    <s v="D.Harris"/>
    <s v="NA"/>
    <n v="0"/>
    <n v="1"/>
    <n v="0"/>
    <n v="0.5"/>
    <n v="0"/>
    <n v="0"/>
    <n v="0.5"/>
    <x v="80"/>
  </r>
  <r>
    <x v="0"/>
    <s v="NE"/>
    <s v="NYJ"/>
    <n v="65"/>
    <n v="35"/>
    <s v="(2:00) (Shotgun) 28-J.White right tackle to NE 37 for 2 yards (91-J.Franklin-Myers; 94-F.Fatukasi)."/>
    <s v="run"/>
    <n v="1"/>
    <n v="0"/>
    <n v="0"/>
    <n v="0"/>
    <s v="J.White"/>
    <s v="NA"/>
    <n v="0"/>
    <n v="1"/>
    <n v="0"/>
    <n v="0.5"/>
    <n v="0"/>
    <n v="0"/>
    <n v="0.5"/>
    <x v="240"/>
  </r>
  <r>
    <x v="0"/>
    <s v="NYJ"/>
    <s v="NE"/>
    <n v="75"/>
    <n v="25"/>
    <s v="(:13) 2-Z.Wilson kneels to NYJ 24 for -1 yards."/>
    <s v="qb_kneel"/>
    <n v="0"/>
    <n v="0"/>
    <n v="0"/>
    <n v="0"/>
    <s v="Z.Wilson"/>
    <s v="NA"/>
    <n v="0"/>
    <n v="0"/>
    <n v="0"/>
    <n v="0"/>
    <n v="0"/>
    <n v="0"/>
    <n v="0"/>
    <x v="301"/>
  </r>
  <r>
    <x v="0"/>
    <s v="NYJ"/>
    <s v="NE"/>
    <n v="69"/>
    <n v="31"/>
    <s v="(14:16) 25-T.Johnson right guard to NYJ 35 for 4 yards (8-J.Bentley)."/>
    <s v="run"/>
    <n v="1"/>
    <n v="0"/>
    <n v="0"/>
    <n v="0"/>
    <s v="T.Johnson"/>
    <s v="NA"/>
    <n v="0"/>
    <n v="1"/>
    <n v="0"/>
    <n v="0.5"/>
    <n v="0"/>
    <n v="0"/>
    <n v="0.5"/>
    <x v="86"/>
  </r>
  <r>
    <x v="0"/>
    <s v="NYJ"/>
    <s v="NE"/>
    <n v="65"/>
    <n v="35"/>
    <s v="(13:33) 25-T.Johnson right tackle to NYJ 41 for 6 yards (93-L.Guy). PENALTY on NYJ-62-G.Van Roten, Offensive Holding, 10 yards, enforced at NYJ 37."/>
    <s v="run"/>
    <n v="1"/>
    <n v="0"/>
    <n v="0"/>
    <n v="0"/>
    <s v="T.Johnson"/>
    <s v="NA"/>
    <n v="0"/>
    <n v="1"/>
    <n v="0"/>
    <n v="0.5"/>
    <n v="0"/>
    <n v="0"/>
    <n v="0.5"/>
    <x v="86"/>
  </r>
  <r>
    <x v="0"/>
    <s v="NYJ"/>
    <s v="NE"/>
    <n v="73"/>
    <n v="27"/>
    <s v="(13:08) 2-Z.Wilson scrambles left end to NYJ 37 for 10 yards (94-H.Anderson). PENALTY on NE-33-J.Williams, Defensive Holding, 5 yards, enforced at NYJ 37."/>
    <s v="run"/>
    <n v="0"/>
    <n v="1"/>
    <n v="0"/>
    <n v="0"/>
    <s v="Z.Wilson"/>
    <s v="NA"/>
    <n v="0"/>
    <n v="0"/>
    <n v="0"/>
    <n v="0"/>
    <n v="0"/>
    <n v="0"/>
    <n v="0"/>
    <x v="301"/>
  </r>
  <r>
    <x v="0"/>
    <s v="NYJ"/>
    <s v="NE"/>
    <n v="58"/>
    <n v="42"/>
    <s v="(12:36) 32-Mi.Carter right tackle to NYJ 39 for -3 yards (8-J.Bentley)."/>
    <s v="run"/>
    <n v="1"/>
    <n v="0"/>
    <n v="0"/>
    <n v="0"/>
    <s v="Mi.Carter"/>
    <s v="NA"/>
    <n v="0"/>
    <n v="1"/>
    <n v="0"/>
    <n v="0.5"/>
    <n v="0"/>
    <n v="0"/>
    <n v="0.5"/>
    <x v="155"/>
  </r>
  <r>
    <x v="0"/>
    <s v="NYJ"/>
    <s v="NE"/>
    <n v="61"/>
    <n v="39"/>
    <s v="(11:55) (Shotgun) 2-Z.Wilson pass short left to 8-E.Moore to NYJ 49 for 10 yards (2-J.Mills). PENALTY on NYJ-60-C.McGovern, Chop Block, 15 yards, enforced at NYJ 39 - No Play."/>
    <s v="no_play"/>
    <n v="0"/>
    <n v="1"/>
    <n v="0"/>
    <n v="0"/>
    <s v="E.Moore"/>
    <n v="10"/>
    <n v="10"/>
    <n v="0"/>
    <n v="0"/>
    <n v="0"/>
    <n v="0"/>
    <n v="1.7750000000000001"/>
    <n v="1.7750000000000001"/>
    <x v="156"/>
  </r>
  <r>
    <x v="0"/>
    <s v="NE"/>
    <s v="NYJ"/>
    <n v="26"/>
    <n v="74"/>
    <s v="(10:38) 37-D.Harris left guard for 26 yards, TOUCHDOWN."/>
    <s v="run"/>
    <n v="1"/>
    <n v="0"/>
    <n v="0"/>
    <n v="0"/>
    <s v="D.Harris"/>
    <s v="NA"/>
    <n v="0"/>
    <n v="1"/>
    <n v="0"/>
    <n v="0.5"/>
    <n v="0"/>
    <n v="0"/>
    <n v="0.5"/>
    <x v="80"/>
  </r>
  <r>
    <x v="0"/>
    <s v="NYJ"/>
    <s v="NE"/>
    <n v="90"/>
    <n v="10"/>
    <s v="(10:18) (Shotgun) 23-T.Coleman right guard to NYJ 14 for 4 yards (93-L.Guy; 98-C.Davis)."/>
    <s v="run"/>
    <n v="1"/>
    <n v="0"/>
    <n v="0"/>
    <n v="0"/>
    <s v="T.Coleman"/>
    <s v="NA"/>
    <n v="0"/>
    <n v="1"/>
    <n v="0"/>
    <n v="0.5"/>
    <n v="0"/>
    <n v="0"/>
    <n v="0.5"/>
    <x v="329"/>
  </r>
  <r>
    <x v="0"/>
    <s v="NYJ"/>
    <s v="NE"/>
    <n v="86"/>
    <n v="14"/>
    <s v="(9:39) 23-T.Coleman right end to NYJ 12 for -2 yards (23-K.Dugger)."/>
    <s v="run"/>
    <n v="1"/>
    <n v="0"/>
    <n v="0"/>
    <n v="0"/>
    <s v="T.Coleman"/>
    <s v="NA"/>
    <n v="0"/>
    <n v="1"/>
    <n v="0"/>
    <n v="0.5"/>
    <n v="0"/>
    <n v="0"/>
    <n v="0.5"/>
    <x v="329"/>
  </r>
  <r>
    <x v="0"/>
    <s v="NYJ"/>
    <s v="NE"/>
    <n v="88"/>
    <n v="12"/>
    <s v="(8:54) (Shotgun) 2-Z.Wilson scrambles right end pushed ob at NYJ 22 for 10 yards (55-J.Uche)."/>
    <s v="run"/>
    <n v="0"/>
    <n v="1"/>
    <n v="0"/>
    <n v="0"/>
    <s v="Z.Wilson"/>
    <s v="NA"/>
    <n v="0"/>
    <n v="0"/>
    <n v="0"/>
    <n v="0"/>
    <n v="0"/>
    <n v="0"/>
    <n v="0"/>
    <x v="301"/>
  </r>
  <r>
    <x v="0"/>
    <s v="NYJ"/>
    <s v="NE"/>
    <n v="70"/>
    <n v="30"/>
    <s v="(8:10) (No Huddle) 25-T.Johnson right end to NYJ 47 for 17 yards (32-D.McCourty). NE-27-J.Jackson was injured during the play."/>
    <s v="run"/>
    <n v="1"/>
    <n v="0"/>
    <n v="0"/>
    <n v="0"/>
    <s v="T.Johnson"/>
    <s v="NA"/>
    <n v="0"/>
    <n v="1"/>
    <n v="0"/>
    <n v="0.5"/>
    <n v="0"/>
    <n v="0"/>
    <n v="0.5"/>
    <x v="86"/>
  </r>
  <r>
    <x v="0"/>
    <s v="NYJ"/>
    <s v="NE"/>
    <n v="53"/>
    <n v="47"/>
    <s v="(7:13) 25-T.Johnson left tackle to 50 for 3 yards (91-D.Wise)."/>
    <s v="run"/>
    <n v="1"/>
    <n v="0"/>
    <n v="0"/>
    <n v="0"/>
    <s v="T.Johnson"/>
    <s v="NA"/>
    <n v="0"/>
    <n v="1"/>
    <n v="0"/>
    <n v="0.5"/>
    <n v="0"/>
    <n v="0"/>
    <n v="0.5"/>
    <x v="86"/>
  </r>
  <r>
    <x v="0"/>
    <s v="NYJ"/>
    <s v="NE"/>
    <n v="50"/>
    <n v="50"/>
    <s v="(6:38) 2-Z.Wilson pass incomplete deep right to 84-C.Davis (27-J.Jackson). PENALTY on NE-27-J.Jackson, Defensive Pass Interference, 19 yards, enforced at 50 - No Play."/>
    <s v="no_play"/>
    <n v="0"/>
    <n v="1"/>
    <n v="0"/>
    <n v="0"/>
    <s v="C.Davis"/>
    <n v="38"/>
    <n v="38"/>
    <n v="0"/>
    <n v="0"/>
    <n v="0"/>
    <n v="0"/>
    <n v="2.2650000000000001"/>
    <n v="2.2650000000000001"/>
    <x v="41"/>
  </r>
  <r>
    <x v="0"/>
    <s v="NYJ"/>
    <s v="NE"/>
    <n v="31"/>
    <n v="69"/>
    <s v="(6:31) 23-T.Coleman right tackle to NE 31 for no gain (54-D.Hightower)."/>
    <s v="run"/>
    <n v="1"/>
    <n v="0"/>
    <n v="0"/>
    <n v="0"/>
    <s v="T.Coleman"/>
    <s v="NA"/>
    <n v="0"/>
    <n v="1"/>
    <n v="0"/>
    <n v="0.5"/>
    <n v="0"/>
    <n v="0"/>
    <n v="0.5"/>
    <x v="329"/>
  </r>
  <r>
    <x v="0"/>
    <s v="NE"/>
    <s v="NYJ"/>
    <n v="25"/>
    <n v="75"/>
    <s v="(4:04) 42-J.Taylor right end to NYJ 16 for 9 yards (33-A.Colbert). PENALTY on NE-76-I.Wynn, Offensive Holding, 10 yards, enforced at NYJ 23."/>
    <s v="run"/>
    <n v="1"/>
    <n v="0"/>
    <n v="0"/>
    <n v="0"/>
    <s v="J.Taylor"/>
    <s v="NA"/>
    <n v="0"/>
    <n v="1"/>
    <n v="0"/>
    <n v="0.5"/>
    <n v="0"/>
    <n v="0"/>
    <n v="0.5"/>
    <x v="357"/>
  </r>
  <r>
    <x v="0"/>
    <s v="NE"/>
    <s v="NYJ"/>
    <n v="30"/>
    <n v="70"/>
    <s v="(3:05) (Shotgun) 84-K.Bourne left end to NYJ 14 for 16 yards (56-Qu.Williams)."/>
    <s v="run"/>
    <n v="1"/>
    <n v="0"/>
    <n v="0"/>
    <n v="0"/>
    <s v="K.Bourne"/>
    <s v="NA"/>
    <n v="0"/>
    <n v="1"/>
    <n v="0"/>
    <n v="0.5"/>
    <n v="0"/>
    <n v="0"/>
    <n v="0.5"/>
    <x v="59"/>
  </r>
  <r>
    <x v="0"/>
    <s v="NE"/>
    <s v="NYJ"/>
    <n v="14"/>
    <n v="86"/>
    <s v="(2:33) 42-J.Taylor up the middle to NYJ 13 for 1 yard (98-S.Rankins; 50-S.Lawson)."/>
    <s v="run"/>
    <n v="1"/>
    <n v="0"/>
    <n v="0"/>
    <n v="0"/>
    <s v="J.Taylor"/>
    <s v="NA"/>
    <n v="0"/>
    <n v="1"/>
    <n v="0"/>
    <n v="0.6"/>
    <n v="0"/>
    <n v="0"/>
    <n v="0.6"/>
    <x v="357"/>
  </r>
  <r>
    <x v="0"/>
    <s v="NYJ"/>
    <s v="NE"/>
    <n v="54"/>
    <n v="46"/>
    <s v="(15:00) (Shotgun) 2-Z.Wilson pass incomplete deep left to 86-R.Griffin. PENALTY on NYJ-86-R.Griffin, Offensive Pass Interference, 10 yards, enforced at NYJ 46 - No Play."/>
    <s v="no_play"/>
    <n v="0"/>
    <n v="1"/>
    <n v="0"/>
    <n v="0"/>
    <s v="R.Griffin"/>
    <s v="NA"/>
    <n v="0"/>
    <n v="0"/>
    <n v="0"/>
    <n v="0"/>
    <n v="0"/>
    <n v="0"/>
    <n v="0"/>
    <x v="252"/>
  </r>
  <r>
    <x v="0"/>
    <s v="NYJ"/>
    <s v="NE"/>
    <n v="60"/>
    <n v="40"/>
    <s v="(14:25) 2-Z.Wilson pass incomplete short right to 84-C.Davis [90-C.Barmore]. PENALTY on NE-9-M.Judon, Defensive Holding, 5 yards, enforced at NYJ 40 - No Play."/>
    <s v="no_play"/>
    <n v="0"/>
    <n v="1"/>
    <n v="0"/>
    <n v="0"/>
    <s v="C.Davis"/>
    <s v="NA"/>
    <n v="0"/>
    <n v="0"/>
    <n v="0"/>
    <n v="0"/>
    <n v="0"/>
    <n v="0"/>
    <n v="0"/>
    <x v="41"/>
  </r>
  <r>
    <x v="0"/>
    <s v="NE"/>
    <s v="NYJ"/>
    <n v="51"/>
    <n v="49"/>
    <s v="(12:04) (Shotgun) 37-D.Harris right guard to NE 48 for -1 yards (50-S.Lawson)."/>
    <s v="run"/>
    <n v="1"/>
    <n v="0"/>
    <n v="0"/>
    <n v="0"/>
    <s v="D.Harris"/>
    <s v="NA"/>
    <n v="0"/>
    <n v="1"/>
    <n v="0"/>
    <n v="0.5"/>
    <n v="0"/>
    <n v="0"/>
    <n v="0.5"/>
    <x v="80"/>
  </r>
  <r>
    <x v="0"/>
    <s v="NYJ"/>
    <s v="NE"/>
    <n v="83"/>
    <n v="17"/>
    <s v="(11:12) (Shotgun) 32-Mi.Carter right end pushed ob at NYJ 17 for no gain (33-J.Williams)."/>
    <s v="run"/>
    <n v="1"/>
    <n v="0"/>
    <n v="0"/>
    <n v="0"/>
    <s v="Mi.Carter"/>
    <s v="NA"/>
    <n v="0"/>
    <n v="1"/>
    <n v="0"/>
    <n v="0.5"/>
    <n v="0"/>
    <n v="0"/>
    <n v="0.5"/>
    <x v="155"/>
  </r>
  <r>
    <x v="0"/>
    <s v="NYJ"/>
    <s v="NE"/>
    <n v="56"/>
    <n v="44"/>
    <s v="(10:13) (No Huddle) 25-T.Johnson right guard to NYJ 48 for 4 yards (50-C.Winovich)."/>
    <s v="run"/>
    <n v="1"/>
    <n v="0"/>
    <n v="0"/>
    <n v="0"/>
    <s v="T.Johnson"/>
    <s v="NA"/>
    <n v="0"/>
    <n v="1"/>
    <n v="0"/>
    <n v="0.5"/>
    <n v="0"/>
    <n v="0"/>
    <n v="0.5"/>
    <x v="86"/>
  </r>
  <r>
    <x v="0"/>
    <s v="NYJ"/>
    <s v="NE"/>
    <n v="52"/>
    <n v="48"/>
    <s v="(9:36) (Shotgun) 32-Mi.Carter right guard to NE 48 for 4 yards (98-C.Davis; 54-D.Hightower)."/>
    <s v="run"/>
    <n v="1"/>
    <n v="0"/>
    <n v="0"/>
    <n v="0"/>
    <s v="Mi.Carter"/>
    <s v="NA"/>
    <n v="0"/>
    <n v="1"/>
    <n v="0"/>
    <n v="0.5"/>
    <n v="0"/>
    <n v="0"/>
    <n v="0.5"/>
    <x v="155"/>
  </r>
  <r>
    <x v="0"/>
    <s v="NYJ"/>
    <s v="NE"/>
    <n v="48"/>
    <n v="52"/>
    <s v="(9:00) (Shotgun) 32-Mi.Carter left tackle to NE 34 for 14 yards (31-J.Jones)."/>
    <s v="run"/>
    <n v="1"/>
    <n v="0"/>
    <n v="0"/>
    <n v="0"/>
    <s v="Mi.Carter"/>
    <s v="NA"/>
    <n v="0"/>
    <n v="1"/>
    <n v="0"/>
    <n v="0.5"/>
    <n v="0"/>
    <n v="0"/>
    <n v="0.5"/>
    <x v="155"/>
  </r>
  <r>
    <x v="0"/>
    <s v="NYJ"/>
    <s v="NE"/>
    <n v="29"/>
    <n v="71"/>
    <s v="(8:02) (No Huddle) 32-Mi.Carter right end pushed ob at NE 18 for 11 yards (33-J.Williams)."/>
    <s v="run"/>
    <n v="1"/>
    <n v="0"/>
    <n v="0"/>
    <n v="0"/>
    <s v="Mi.Carter"/>
    <s v="NA"/>
    <n v="0"/>
    <n v="1"/>
    <n v="0"/>
    <n v="0.5"/>
    <n v="0"/>
    <n v="0"/>
    <n v="0.5"/>
    <x v="155"/>
  </r>
  <r>
    <x v="0"/>
    <s v="NYJ"/>
    <s v="NE"/>
    <n v="18"/>
    <n v="82"/>
    <s v="(7:19) (Shotgun) 25-T.Johnson left guard to NE 16 for 2 yards (23-K.Dugger; 54-D.Hightower)."/>
    <s v="run"/>
    <n v="1"/>
    <n v="0"/>
    <n v="0"/>
    <n v="0"/>
    <s v="T.Johnson"/>
    <s v="NA"/>
    <n v="0"/>
    <n v="1"/>
    <n v="0"/>
    <n v="0.5"/>
    <n v="0"/>
    <n v="0"/>
    <n v="0.5"/>
    <x v="86"/>
  </r>
  <r>
    <x v="0"/>
    <s v="NE"/>
    <s v="NYJ"/>
    <n v="79"/>
    <n v="21"/>
    <s v="(6:06) 37-D.Harris left guard to NE 22 for 1 yard (57-C.Mosley)."/>
    <s v="run"/>
    <n v="1"/>
    <n v="0"/>
    <n v="0"/>
    <n v="0"/>
    <s v="D.Harris"/>
    <s v="NA"/>
    <n v="0"/>
    <n v="1"/>
    <n v="0"/>
    <n v="0.5"/>
    <n v="0"/>
    <n v="0"/>
    <n v="0.5"/>
    <x v="80"/>
  </r>
  <r>
    <x v="0"/>
    <s v="NE"/>
    <s v="NYJ"/>
    <n v="25"/>
    <n v="75"/>
    <s v="(4:31) Yardline difference due to change of possession 37-D.Harris left guard to NYJ 20 for 5 yards (40-J.Guidry)."/>
    <s v="run"/>
    <n v="1"/>
    <n v="0"/>
    <n v="0"/>
    <n v="0"/>
    <s v="D.Harris"/>
    <s v="NA"/>
    <n v="0"/>
    <n v="1"/>
    <n v="0"/>
    <n v="0.5"/>
    <n v="0"/>
    <n v="0"/>
    <n v="0.5"/>
    <x v="80"/>
  </r>
  <r>
    <x v="0"/>
    <s v="NE"/>
    <s v="NYJ"/>
    <n v="20"/>
    <n v="80"/>
    <s v="(3:56) 37-D.Harris right tackle to NYJ 22 for -2 yards (37-B.Hall)."/>
    <s v="run"/>
    <n v="1"/>
    <n v="0"/>
    <n v="0"/>
    <n v="0"/>
    <s v="D.Harris"/>
    <s v="NA"/>
    <n v="0"/>
    <n v="1"/>
    <n v="0"/>
    <n v="0.5"/>
    <n v="0"/>
    <n v="0"/>
    <n v="0.5"/>
    <x v="80"/>
  </r>
  <r>
    <x v="0"/>
    <s v="NE"/>
    <s v="NYJ"/>
    <n v="22"/>
    <n v="78"/>
    <s v="(3:19) 37-D.Harris right guard to NYJ 10 for 12 yards (20-M.Maye). PENALTY on NYJ-20-M.Maye, Horse Collar Tackle, 5 yards, enforced at NYJ 10."/>
    <s v="run"/>
    <n v="1"/>
    <n v="0"/>
    <n v="0"/>
    <n v="0"/>
    <s v="D.Harris"/>
    <s v="NA"/>
    <n v="0"/>
    <n v="1"/>
    <n v="0"/>
    <n v="0.5"/>
    <n v="0"/>
    <n v="0"/>
    <n v="0.5"/>
    <x v="80"/>
  </r>
  <r>
    <x v="0"/>
    <s v="NE"/>
    <s v="NYJ"/>
    <n v="5"/>
    <n v="95"/>
    <s v="(3:11) 70-Y.Durant reported in as eligible.  37-D.Harris left tackle to NYJ 2 for 3 yards (57-C.Mosley, 33-A.Colbert)."/>
    <s v="run"/>
    <n v="1"/>
    <n v="0"/>
    <n v="0"/>
    <n v="0"/>
    <s v="D.Harris"/>
    <s v="NA"/>
    <n v="0"/>
    <n v="1"/>
    <n v="0"/>
    <n v="1.4"/>
    <n v="0"/>
    <n v="0"/>
    <n v="1.4"/>
    <x v="80"/>
  </r>
  <r>
    <x v="0"/>
    <s v="NE"/>
    <s v="NYJ"/>
    <n v="2"/>
    <n v="98"/>
    <s v="(2:30) 70-Y.Durant reported in as eligible.  37-D.Harris up the middle to NYJ 3 for -1 yards (43-D.Phillips)."/>
    <s v="run"/>
    <n v="1"/>
    <n v="0"/>
    <n v="0"/>
    <n v="0"/>
    <s v="D.Harris"/>
    <s v="NA"/>
    <n v="0"/>
    <n v="1"/>
    <n v="0"/>
    <n v="2.5"/>
    <n v="0"/>
    <n v="0"/>
    <n v="2.5"/>
    <x v="80"/>
  </r>
  <r>
    <x v="0"/>
    <s v="NE"/>
    <s v="NYJ"/>
    <n v="3"/>
    <n v="97"/>
    <s v="(2:24) 70-Y.Durant reported in as eligible.  37-D.Harris left end to NYJ 8 for -5 yards (50-S.Lawson; 56-Qu.Williams)."/>
    <s v="run"/>
    <n v="1"/>
    <n v="0"/>
    <n v="0"/>
    <n v="0"/>
    <s v="D.Harris"/>
    <s v="NA"/>
    <n v="0"/>
    <n v="1"/>
    <n v="0"/>
    <n v="2.1"/>
    <n v="0"/>
    <n v="0"/>
    <n v="2.1"/>
    <x v="80"/>
  </r>
  <r>
    <x v="0"/>
    <s v="CAR"/>
    <s v="NO"/>
    <n v="75"/>
    <n v="25"/>
    <s v="(15:00) 22-C.McCaffrey right tackle to CAR 28 for 3 yards (70-C.Ringo)."/>
    <s v="run"/>
    <n v="1"/>
    <n v="0"/>
    <n v="0"/>
    <n v="0"/>
    <s v="C.McCaffrey"/>
    <s v="NA"/>
    <n v="0"/>
    <n v="1"/>
    <n v="0"/>
    <n v="0.5"/>
    <n v="0"/>
    <n v="0"/>
    <n v="0.5"/>
    <x v="85"/>
  </r>
  <r>
    <x v="0"/>
    <s v="CAR"/>
    <s v="NO"/>
    <n v="40"/>
    <n v="60"/>
    <s v="(13:31) 30-C.Hubbard right tackle to NO 40 for no gain (94-C.Jordan; 56-D.Davis)."/>
    <s v="run"/>
    <n v="1"/>
    <n v="0"/>
    <n v="0"/>
    <n v="0"/>
    <s v="C.Hubbard"/>
    <s v="NA"/>
    <n v="0"/>
    <n v="1"/>
    <n v="0"/>
    <n v="0.5"/>
    <n v="0"/>
    <n v="0"/>
    <n v="0.5"/>
    <x v="255"/>
  </r>
  <r>
    <x v="0"/>
    <s v="NO"/>
    <s v="CAR"/>
    <n v="65"/>
    <n v="35"/>
    <s v="(11:52) (Shotgun) 2-J.Winston pass incomplete short left to 34-T.Jones. PENALTY on CAR-91-M.Fox, Roughing the Passer, 15 yards, enforced at NO 35 - No Play."/>
    <s v="no_play"/>
    <n v="0"/>
    <n v="1"/>
    <n v="0"/>
    <n v="0"/>
    <s v="T.Jones"/>
    <s v="NA"/>
    <n v="0"/>
    <n v="0"/>
    <n v="0"/>
    <n v="0"/>
    <n v="0"/>
    <n v="0"/>
    <n v="0"/>
    <x v="218"/>
  </r>
  <r>
    <x v="0"/>
    <s v="CAR"/>
    <s v="NO"/>
    <n v="93"/>
    <n v="7"/>
    <s v="(9:56) 22-C.McCaffrey left guard to CAR 10 for 3 yards (98-P.Turner)."/>
    <s v="run"/>
    <n v="1"/>
    <n v="0"/>
    <n v="0"/>
    <n v="0"/>
    <s v="C.McCaffrey"/>
    <s v="NA"/>
    <n v="0"/>
    <n v="1"/>
    <n v="0"/>
    <n v="0.5"/>
    <n v="0"/>
    <n v="0"/>
    <n v="0.5"/>
    <x v="85"/>
  </r>
  <r>
    <x v="0"/>
    <s v="CAR"/>
    <s v="NO"/>
    <n v="90"/>
    <n v="10"/>
    <s v="(9:18) 14-S.Darnold pass incomplete short right to 30-C.Hubbard. PENALTY on NO-98-P.Turner, Roughing the Passer, 15 yards, enforced at CAR 10 - No Play."/>
    <s v="no_play"/>
    <n v="0"/>
    <n v="1"/>
    <n v="0"/>
    <n v="0"/>
    <s v="C.Hubbard"/>
    <s v="NA"/>
    <n v="0"/>
    <n v="0"/>
    <n v="0"/>
    <n v="0"/>
    <n v="0"/>
    <n v="0"/>
    <n v="0"/>
    <x v="255"/>
  </r>
  <r>
    <x v="0"/>
    <s v="CAR"/>
    <s v="NO"/>
    <n v="75"/>
    <n v="25"/>
    <s v="(9:13) (Shotgun) 22-C.McCaffrey left end pushed ob at CAR 30 for 5 yards (53-Z.Baun)."/>
    <s v="run"/>
    <n v="1"/>
    <n v="0"/>
    <n v="0"/>
    <n v="0"/>
    <s v="C.McCaffrey"/>
    <s v="NA"/>
    <n v="0"/>
    <n v="1"/>
    <n v="0"/>
    <n v="0.5"/>
    <n v="0"/>
    <n v="0"/>
    <n v="0.5"/>
    <x v="85"/>
  </r>
  <r>
    <x v="0"/>
    <s v="NO"/>
    <s v="CAR"/>
    <n v="90"/>
    <n v="10"/>
    <s v="(6:48) 74-J.Hurst reported in as eligible.  41-A.Kamara left guard to NO 12 for 2 yards (43-H.Reddick; 97-Y.Gross-Matos)."/>
    <s v="run"/>
    <n v="1"/>
    <n v="0"/>
    <n v="0"/>
    <n v="0"/>
    <s v="A.Kamara"/>
    <s v="NA"/>
    <n v="0"/>
    <n v="1"/>
    <n v="0"/>
    <n v="0.5"/>
    <n v="0"/>
    <n v="0"/>
    <n v="0.5"/>
    <x v="61"/>
  </r>
  <r>
    <x v="0"/>
    <s v="CAR"/>
    <s v="NO"/>
    <n v="66"/>
    <n v="34"/>
    <s v="(5:08) 22-C.McCaffrey right tackle to CAR 37 for 3 yards (70-C.Ringo)."/>
    <s v="run"/>
    <n v="1"/>
    <n v="0"/>
    <n v="0"/>
    <n v="0"/>
    <s v="C.McCaffrey"/>
    <s v="NA"/>
    <n v="0"/>
    <n v="1"/>
    <n v="0"/>
    <n v="0.5"/>
    <n v="0"/>
    <n v="0"/>
    <n v="0.5"/>
    <x v="85"/>
  </r>
  <r>
    <x v="0"/>
    <s v="CAR"/>
    <s v="NO"/>
    <n v="58"/>
    <n v="42"/>
    <s v="(3:51) (Shotgun) 22-C.McCaffrey up the middle to CAR 44 for 2 yards (56-D.Davis)."/>
    <s v="run"/>
    <n v="1"/>
    <n v="0"/>
    <n v="0"/>
    <n v="0"/>
    <s v="C.McCaffrey"/>
    <s v="NA"/>
    <n v="0"/>
    <n v="1"/>
    <n v="0"/>
    <n v="0.5"/>
    <n v="0"/>
    <n v="0"/>
    <n v="0.5"/>
    <x v="85"/>
  </r>
  <r>
    <x v="0"/>
    <s v="CAR"/>
    <s v="NO"/>
    <n v="56"/>
    <n v="44"/>
    <s v="(3:11) 22-C.McCaffrey up the middle to 50 for 6 yards (97-M.Roach)."/>
    <s v="run"/>
    <n v="1"/>
    <n v="0"/>
    <n v="0"/>
    <n v="0"/>
    <s v="C.McCaffrey"/>
    <s v="NA"/>
    <n v="0"/>
    <n v="1"/>
    <n v="0"/>
    <n v="0.5"/>
    <n v="0"/>
    <n v="0"/>
    <n v="0.5"/>
    <x v="85"/>
  </r>
  <r>
    <x v="0"/>
    <s v="CAR"/>
    <s v="NO"/>
    <n v="50"/>
    <n v="50"/>
    <s v="(2:31) (Shotgun) 22-C.McCaffrey left guard to NO 49 for 1 yard (95-A.Huggins; 98-P.Turner)."/>
    <s v="run"/>
    <n v="1"/>
    <n v="0"/>
    <n v="0"/>
    <n v="0"/>
    <s v="C.McCaffrey"/>
    <s v="NA"/>
    <n v="0"/>
    <n v="1"/>
    <n v="0"/>
    <n v="0.5"/>
    <n v="0"/>
    <n v="0"/>
    <n v="0.5"/>
    <x v="85"/>
  </r>
  <r>
    <x v="0"/>
    <s v="CAR"/>
    <s v="NO"/>
    <n v="36"/>
    <n v="64"/>
    <s v="(1:08) 30-C.Hubbard left tackle to NO 35 for 1 yard (57-J.Holmes)."/>
    <s v="run"/>
    <n v="1"/>
    <n v="0"/>
    <n v="0"/>
    <n v="0"/>
    <s v="C.Hubbard"/>
    <s v="NA"/>
    <n v="0"/>
    <n v="1"/>
    <n v="0"/>
    <n v="0.5"/>
    <n v="0"/>
    <n v="0"/>
    <n v="0.5"/>
    <x v="255"/>
  </r>
  <r>
    <x v="0"/>
    <s v="CAR"/>
    <s v="NO"/>
    <n v="17"/>
    <n v="83"/>
    <s v="(15:00) (Shotgun) 22-C.McCaffrey left guard to NO 17 for no gain (56-D.Davis; 96-C.Granderson)."/>
    <s v="run"/>
    <n v="1"/>
    <n v="0"/>
    <n v="0"/>
    <n v="0"/>
    <s v="C.McCaffrey"/>
    <s v="NA"/>
    <n v="0"/>
    <n v="1"/>
    <n v="0"/>
    <n v="0.5"/>
    <n v="0"/>
    <n v="0"/>
    <n v="0.5"/>
    <x v="85"/>
  </r>
  <r>
    <x v="0"/>
    <s v="CAR"/>
    <s v="NO"/>
    <n v="17"/>
    <n v="83"/>
    <s v="(14:25) (Shotgun) 14-S.Darnold pass short left to 2-Dj.Moore to NO 9 for 8 yards (43-M.Williams). PENALTY on CAR-75-C.Erving, Offensive Holding, 10 yards, enforced at NO 17 - No Play."/>
    <s v="no_play"/>
    <n v="0"/>
    <n v="1"/>
    <n v="0"/>
    <n v="0"/>
    <s v="Dj.Moore"/>
    <s v="NA"/>
    <n v="0"/>
    <n v="0"/>
    <n v="0"/>
    <n v="0"/>
    <n v="0"/>
    <n v="0"/>
    <n v="0"/>
    <x v="84"/>
  </r>
  <r>
    <x v="0"/>
    <s v="CAR"/>
    <s v="NO"/>
    <n v="8"/>
    <n v="92"/>
    <s v="(13:28) 22-C.McCaffrey left guard to NO 6 for 2 yards (43-M.Williams)."/>
    <s v="run"/>
    <n v="1"/>
    <n v="0"/>
    <n v="0"/>
    <n v="0"/>
    <s v="C.McCaffrey"/>
    <s v="NA"/>
    <n v="0"/>
    <n v="1"/>
    <n v="0"/>
    <n v="1.1000000000000001"/>
    <n v="0"/>
    <n v="0"/>
    <n v="1.1000000000000001"/>
    <x v="85"/>
  </r>
  <r>
    <x v="0"/>
    <s v="CAR"/>
    <s v="NO"/>
    <n v="6"/>
    <n v="94"/>
    <s v="(12:39) 22-C.McCaffrey left end to NO 1 for 5 yards (27-M.Jenkins)."/>
    <s v="run"/>
    <n v="1"/>
    <n v="0"/>
    <n v="0"/>
    <n v="0"/>
    <s v="C.McCaffrey"/>
    <s v="NA"/>
    <n v="0"/>
    <n v="1"/>
    <n v="0"/>
    <n v="1.3"/>
    <n v="0"/>
    <n v="0"/>
    <n v="1.3"/>
    <x v="85"/>
  </r>
  <r>
    <x v="0"/>
    <s v="CAR"/>
    <s v="NO"/>
    <n v="1"/>
    <n v="99"/>
    <s v="(11:58) 70-B.Christensen reported in as eligible.  22-C.McCaffrey left tackle to NO 2 for -1 yards (98-P.Turner)."/>
    <s v="run"/>
    <n v="1"/>
    <n v="0"/>
    <n v="0"/>
    <n v="0"/>
    <s v="C.McCaffrey"/>
    <s v="NA"/>
    <n v="0"/>
    <n v="1"/>
    <n v="0"/>
    <n v="3.3"/>
    <n v="0"/>
    <n v="0"/>
    <n v="3.3"/>
    <x v="85"/>
  </r>
  <r>
    <x v="0"/>
    <s v="NO"/>
    <s v="CAR"/>
    <n v="75"/>
    <n v="25"/>
    <s v="(11:05) 41-A.Kamara up the middle to NO 27 for 2 yards (91-M.Fox)."/>
    <s v="run"/>
    <n v="1"/>
    <n v="0"/>
    <n v="0"/>
    <n v="0"/>
    <s v="A.Kamara"/>
    <s v="NA"/>
    <n v="0"/>
    <n v="1"/>
    <n v="0"/>
    <n v="0.5"/>
    <n v="0"/>
    <n v="0"/>
    <n v="0.5"/>
    <x v="61"/>
  </r>
  <r>
    <x v="0"/>
    <s v="CAR"/>
    <s v="NO"/>
    <n v="67"/>
    <n v="33"/>
    <s v="(6:50) 22-C.McCaffrey right tackle to CAR 32 for -1 yards (94-C.Jordan)."/>
    <s v="run"/>
    <n v="1"/>
    <n v="0"/>
    <n v="0"/>
    <n v="0"/>
    <s v="C.McCaffrey"/>
    <s v="NA"/>
    <n v="0"/>
    <n v="1"/>
    <n v="0"/>
    <n v="0.5"/>
    <n v="0"/>
    <n v="0"/>
    <n v="0.5"/>
    <x v="85"/>
  </r>
  <r>
    <x v="0"/>
    <s v="CAR"/>
    <s v="NO"/>
    <n v="52"/>
    <n v="48"/>
    <s v="(5:23) 22-C.McCaffrey left tackle pushed ob at NO 36 for 16 yards (27-M.Jenkins)."/>
    <s v="run"/>
    <n v="1"/>
    <n v="0"/>
    <n v="0"/>
    <n v="0"/>
    <s v="C.McCaffrey"/>
    <s v="NA"/>
    <n v="0"/>
    <n v="1"/>
    <n v="0"/>
    <n v="0.5"/>
    <n v="0"/>
    <n v="0"/>
    <n v="0.5"/>
    <x v="85"/>
  </r>
  <r>
    <x v="0"/>
    <s v="CAR"/>
    <s v="NO"/>
    <n v="8"/>
    <n v="92"/>
    <s v="(2:53) (Shotgun) 22-C.McCaffrey right guard to NO 2 for 6 yards (43-M.Williams; 27-M.Jenkins)."/>
    <s v="run"/>
    <n v="1"/>
    <n v="0"/>
    <n v="0"/>
    <n v="0"/>
    <s v="C.McCaffrey"/>
    <s v="NA"/>
    <n v="0"/>
    <n v="1"/>
    <n v="0"/>
    <n v="1.1000000000000001"/>
    <n v="0"/>
    <n v="0"/>
    <n v="1.1000000000000001"/>
    <x v="85"/>
  </r>
  <r>
    <x v="0"/>
    <s v="CAR"/>
    <s v="NO"/>
    <n v="2"/>
    <n v="98"/>
    <s v="(2:07) (Shotgun) 22-C.McCaffrey up the middle to NO 2 for no gain (56-D.Davis)."/>
    <s v="run"/>
    <n v="1"/>
    <n v="0"/>
    <n v="0"/>
    <n v="0"/>
    <s v="C.McCaffrey"/>
    <s v="NA"/>
    <n v="0"/>
    <n v="1"/>
    <n v="0"/>
    <n v="2.5"/>
    <n v="0"/>
    <n v="0"/>
    <n v="2.5"/>
    <x v="85"/>
  </r>
  <r>
    <x v="0"/>
    <s v="CAR"/>
    <s v="NO"/>
    <n v="52"/>
    <n v="48"/>
    <s v="(:17) (Shotgun) 14-S.Darnold scrambles left end ran ob at NO 45 for 7 yards (26-P.Williams)."/>
    <s v="run"/>
    <n v="0"/>
    <n v="1"/>
    <n v="0"/>
    <n v="0"/>
    <s v="S.Darnold"/>
    <s v="NA"/>
    <n v="0"/>
    <n v="0"/>
    <n v="0"/>
    <n v="0"/>
    <n v="0"/>
    <n v="0"/>
    <n v="0"/>
    <x v="330"/>
  </r>
  <r>
    <x v="0"/>
    <s v="NO"/>
    <s v="CAR"/>
    <n v="75"/>
    <n v="25"/>
    <s v="(14:55) 74-J.Hurst reported in as eligible.  41-A.Kamara right tackle to NO 25 for no gain (29-R.Melvin; 7-S.Thompson)."/>
    <s v="run"/>
    <n v="1"/>
    <n v="0"/>
    <n v="0"/>
    <n v="0"/>
    <s v="A.Kamara"/>
    <s v="NA"/>
    <n v="0"/>
    <n v="1"/>
    <n v="0"/>
    <n v="0.5"/>
    <n v="0"/>
    <n v="0"/>
    <n v="0.5"/>
    <x v="61"/>
  </r>
  <r>
    <x v="0"/>
    <s v="NO"/>
    <s v="CAR"/>
    <n v="75"/>
    <n v="25"/>
    <s v="(14:16) 41-A.Kamara left tackle to NO 25 for no gain (26-D.Jackson)."/>
    <s v="run"/>
    <n v="1"/>
    <n v="0"/>
    <n v="0"/>
    <n v="0"/>
    <s v="A.Kamara"/>
    <s v="NA"/>
    <n v="0"/>
    <n v="1"/>
    <n v="0"/>
    <n v="0.5"/>
    <n v="0"/>
    <n v="0"/>
    <n v="0.5"/>
    <x v="61"/>
  </r>
  <r>
    <x v="0"/>
    <s v="CAR"/>
    <s v="NO"/>
    <n v="77"/>
    <n v="23"/>
    <s v="(13:22) 22-C.McCaffrey left end to CAR 26 for 3 yards (99-S.Tuttle; 56-D.Davis)."/>
    <s v="run"/>
    <n v="1"/>
    <n v="0"/>
    <n v="0"/>
    <n v="0"/>
    <s v="C.McCaffrey"/>
    <s v="NA"/>
    <n v="0"/>
    <n v="1"/>
    <n v="0"/>
    <n v="0.5"/>
    <n v="0"/>
    <n v="0"/>
    <n v="0.5"/>
    <x v="85"/>
  </r>
  <r>
    <x v="0"/>
    <s v="CAR"/>
    <s v="NO"/>
    <n v="39"/>
    <n v="61"/>
    <s v="(11:27) 22-C.McCaffrey left guard to NO 34 for 5 yards (94-C.Jordan; 53-Z.Baun)."/>
    <s v="run"/>
    <n v="1"/>
    <n v="0"/>
    <n v="0"/>
    <n v="0"/>
    <s v="C.McCaffrey"/>
    <s v="NA"/>
    <n v="0"/>
    <n v="1"/>
    <n v="0"/>
    <n v="0.5"/>
    <n v="0"/>
    <n v="0"/>
    <n v="0.5"/>
    <x v="85"/>
  </r>
  <r>
    <x v="0"/>
    <s v="NO"/>
    <s v="CAR"/>
    <n v="38"/>
    <n v="62"/>
    <s v="(8:27) 11-D.Harris right end pushed ob at CAR 34 for 4 yards (31-J.Burris). PENALTY on NO-1-M.Callaway, Offensive Holding, 10 yards, enforced at CAR 37."/>
    <s v="run"/>
    <n v="1"/>
    <n v="0"/>
    <n v="0"/>
    <n v="0"/>
    <s v="D.Harris"/>
    <s v="NA"/>
    <n v="0"/>
    <n v="1"/>
    <n v="0"/>
    <n v="0.5"/>
    <n v="0"/>
    <n v="0"/>
    <n v="0.5"/>
    <x v="217"/>
  </r>
  <r>
    <x v="0"/>
    <s v="NO"/>
    <s v="CAR"/>
    <n v="47"/>
    <n v="53"/>
    <s v="(7:56) 41-A.Kamara left tackle to CAR 45 for 2 yards (93-B.Roy)."/>
    <s v="run"/>
    <n v="1"/>
    <n v="0"/>
    <n v="0"/>
    <n v="0"/>
    <s v="A.Kamara"/>
    <s v="NA"/>
    <n v="0"/>
    <n v="1"/>
    <n v="0"/>
    <n v="0.5"/>
    <n v="0"/>
    <n v="0"/>
    <n v="0.5"/>
    <x v="61"/>
  </r>
  <r>
    <x v="0"/>
    <s v="NO"/>
    <s v="CAR"/>
    <n v="45"/>
    <n v="55"/>
    <s v="(7:08) (Shotgun) 2-J.Winston scrambles left end to CAR 33 for 12 yards (7-S.Thompson; 53-B.Burns)."/>
    <s v="run"/>
    <n v="0"/>
    <n v="1"/>
    <n v="0"/>
    <n v="0"/>
    <s v="J.Winston"/>
    <s v="NA"/>
    <n v="0"/>
    <n v="0"/>
    <n v="0"/>
    <n v="0"/>
    <n v="0"/>
    <n v="0"/>
    <n v="0"/>
    <x v="320"/>
  </r>
  <r>
    <x v="0"/>
    <s v="NO"/>
    <s v="CAR"/>
    <n v="33"/>
    <n v="67"/>
    <s v="(6:19) (Shotgun) 34-T.Jones up the middle to CAR 33 for no gain (95-D.Brown)."/>
    <s v="run"/>
    <n v="1"/>
    <n v="0"/>
    <n v="0"/>
    <n v="0"/>
    <s v="T.Jones"/>
    <s v="NA"/>
    <n v="0"/>
    <n v="1"/>
    <n v="0"/>
    <n v="0.5"/>
    <n v="0"/>
    <n v="0"/>
    <n v="0.5"/>
    <x v="218"/>
  </r>
  <r>
    <x v="0"/>
    <s v="CAR"/>
    <s v="NO"/>
    <n v="60"/>
    <n v="40"/>
    <s v="(5:25) 30-C.Hubbard left guard to CAR 49 for 9 yards (29-P.Adebo)."/>
    <s v="run"/>
    <n v="1"/>
    <n v="0"/>
    <n v="0"/>
    <n v="0"/>
    <s v="C.Hubbard"/>
    <s v="NA"/>
    <n v="0"/>
    <n v="1"/>
    <n v="0"/>
    <n v="0.5"/>
    <n v="0"/>
    <n v="0"/>
    <n v="0.5"/>
    <x v="255"/>
  </r>
  <r>
    <x v="0"/>
    <s v="CAR"/>
    <s v="NO"/>
    <n v="51"/>
    <n v="49"/>
    <s v="(4:45) (Shotgun) 30-C.Hubbard left guard to CAR 49 for no gain (95-A.Huggins; 53-Z.Baun)."/>
    <s v="run"/>
    <n v="1"/>
    <n v="0"/>
    <n v="0"/>
    <n v="0"/>
    <s v="C.Hubbard"/>
    <s v="NA"/>
    <n v="0"/>
    <n v="1"/>
    <n v="0"/>
    <n v="0.5"/>
    <n v="0"/>
    <n v="0"/>
    <n v="0.5"/>
    <x v="255"/>
  </r>
  <r>
    <x v="0"/>
    <s v="NO"/>
    <s v="CAR"/>
    <n v="88"/>
    <n v="12"/>
    <s v="(3:59) (Shotgun) 34-T.Jones right guard to NO 13 for 1 yard (7-S.Thompson)."/>
    <s v="run"/>
    <n v="1"/>
    <n v="0"/>
    <n v="0"/>
    <n v="0"/>
    <s v="T.Jones"/>
    <s v="NA"/>
    <n v="0"/>
    <n v="1"/>
    <n v="0"/>
    <n v="0.5"/>
    <n v="0"/>
    <n v="0"/>
    <n v="0.5"/>
    <x v="218"/>
  </r>
  <r>
    <x v="0"/>
    <s v="NO"/>
    <s v="CAR"/>
    <n v="87"/>
    <n v="13"/>
    <s v="(3:18) (Shotgun) 7-T.Hill right tackle to NO 20 for 7 yards (49-F.Luvu)."/>
    <s v="run"/>
    <n v="1"/>
    <n v="0"/>
    <n v="0"/>
    <n v="0"/>
    <s v="T.Hill"/>
    <s v="NA"/>
    <n v="0"/>
    <n v="1"/>
    <n v="0"/>
    <n v="0.5"/>
    <n v="0"/>
    <n v="0"/>
    <n v="0.5"/>
    <x v="319"/>
  </r>
  <r>
    <x v="0"/>
    <s v="NO"/>
    <s v="CAR"/>
    <n v="80"/>
    <n v="20"/>
    <s v="(2:37) 41-A.Kamara right end ran ob at NO 21 for 1 yard (53-B.Burns)."/>
    <s v="run"/>
    <n v="1"/>
    <n v="0"/>
    <n v="0"/>
    <n v="0"/>
    <s v="A.Kamara"/>
    <s v="NA"/>
    <n v="0"/>
    <n v="1"/>
    <n v="0"/>
    <n v="0.5"/>
    <n v="0"/>
    <n v="0"/>
    <n v="0.5"/>
    <x v="61"/>
  </r>
  <r>
    <x v="0"/>
    <s v="NO"/>
    <s v="CAR"/>
    <n v="18"/>
    <n v="82"/>
    <s v="(1:34) (Shotgun) 41-A.Kamara right guard to CAR 13 for 5 yards (7-S.Thompson)."/>
    <s v="run"/>
    <n v="1"/>
    <n v="0"/>
    <n v="0"/>
    <n v="0"/>
    <s v="A.Kamara"/>
    <s v="NA"/>
    <n v="0"/>
    <n v="1"/>
    <n v="0"/>
    <n v="0.5"/>
    <n v="0"/>
    <n v="0"/>
    <n v="0.5"/>
    <x v="61"/>
  </r>
  <r>
    <x v="0"/>
    <s v="NO"/>
    <s v="CAR"/>
    <n v="13"/>
    <n v="87"/>
    <s v="(:52) (Shotgun) 7-T.Hill scrambles up the middle to CAR 4 for 9 yards (21-J.Chinn)."/>
    <s v="run"/>
    <n v="0"/>
    <n v="1"/>
    <n v="0"/>
    <n v="0"/>
    <s v="T.Hill"/>
    <s v="NA"/>
    <n v="0"/>
    <n v="0"/>
    <n v="0"/>
    <n v="0"/>
    <n v="0"/>
    <n v="0"/>
    <n v="0"/>
    <x v="319"/>
  </r>
  <r>
    <x v="0"/>
    <s v="NO"/>
    <s v="CAR"/>
    <n v="1"/>
    <n v="99"/>
    <s v="(15:00) 41-A.Kamara right end to CAR 8 for -7 yards (26-D.Jackson; 90-D.Jones). CAR-97-Y.Gross-Matos was injured during the play. His return is Questionable."/>
    <s v="run"/>
    <n v="1"/>
    <n v="0"/>
    <n v="0"/>
    <n v="0"/>
    <s v="A.Kamara"/>
    <s v="NA"/>
    <n v="0"/>
    <n v="1"/>
    <n v="0"/>
    <n v="3.3"/>
    <n v="0"/>
    <n v="0"/>
    <n v="3.3"/>
    <x v="61"/>
  </r>
  <r>
    <x v="0"/>
    <s v="NO"/>
    <s v="CAR"/>
    <n v="8"/>
    <n v="92"/>
    <s v="(14:43) (Shotgun) 2-J.Winston scrambles up the middle for 8 yards, TOUCHDOWN."/>
    <s v="run"/>
    <n v="0"/>
    <n v="1"/>
    <n v="0"/>
    <n v="0"/>
    <s v="J.Winston"/>
    <s v="NA"/>
    <n v="0"/>
    <n v="0"/>
    <n v="0"/>
    <n v="0"/>
    <n v="0"/>
    <n v="0"/>
    <n v="0"/>
    <x v="320"/>
  </r>
  <r>
    <x v="0"/>
    <s v="CAR"/>
    <s v="NO"/>
    <n v="75"/>
    <n v="25"/>
    <s v="(14:37) 22-C.McCaffrey right tackle to CAR 27 for 2 yards (56-D.Davis; 99-S.Tuttle)."/>
    <s v="run"/>
    <n v="1"/>
    <n v="0"/>
    <n v="0"/>
    <n v="0"/>
    <s v="C.McCaffrey"/>
    <s v="NA"/>
    <n v="0"/>
    <n v="1"/>
    <n v="0"/>
    <n v="0.5"/>
    <n v="0"/>
    <n v="0"/>
    <n v="0.5"/>
    <x v="85"/>
  </r>
  <r>
    <x v="0"/>
    <s v="CAR"/>
    <s v="NO"/>
    <n v="50"/>
    <n v="50"/>
    <s v="(11:45) (Shotgun) 22-C.McCaffrey left tackle to CAR 48 for -2 yards (98-P.Turner)."/>
    <s v="run"/>
    <n v="1"/>
    <n v="0"/>
    <n v="0"/>
    <n v="0"/>
    <s v="C.McCaffrey"/>
    <s v="NA"/>
    <n v="0"/>
    <n v="1"/>
    <n v="0"/>
    <n v="0.5"/>
    <n v="0"/>
    <n v="0"/>
    <n v="0.5"/>
    <x v="85"/>
  </r>
  <r>
    <x v="0"/>
    <s v="NO"/>
    <s v="CAR"/>
    <n v="90"/>
    <n v="10"/>
    <s v="(9:37) 34-T.Jones left tackle to NO 16 for 6 yards (90-D.Jones; 34-S.Chandler)."/>
    <s v="run"/>
    <n v="1"/>
    <n v="0"/>
    <n v="0"/>
    <n v="0"/>
    <s v="T.Jones"/>
    <s v="NA"/>
    <n v="0"/>
    <n v="1"/>
    <n v="0"/>
    <n v="0.5"/>
    <n v="0"/>
    <n v="0"/>
    <n v="0.5"/>
    <x v="218"/>
  </r>
  <r>
    <x v="0"/>
    <s v="CAR"/>
    <s v="NO"/>
    <n v="53"/>
    <n v="47"/>
    <s v="(8:36) (Shotgun) 14-S.Darnold pass short left to 22-C.McCaffrey pushed ob at CAR 39 for -8 yards (56-D.Davis). PENALTY on NO-70-C.Ringo, Roughing the Passer, 15 yards, enforced at CAR 47 - No Play."/>
    <s v="no_play"/>
    <n v="0"/>
    <n v="1"/>
    <n v="0"/>
    <n v="0"/>
    <s v="C.McCaffrey"/>
    <s v="NA"/>
    <n v="0"/>
    <n v="0"/>
    <n v="0"/>
    <n v="0"/>
    <n v="0"/>
    <n v="0"/>
    <n v="0"/>
    <x v="85"/>
  </r>
  <r>
    <x v="0"/>
    <s v="CAR"/>
    <s v="NO"/>
    <n v="27"/>
    <n v="73"/>
    <s v="(7:22) 22-C.McCaffrey up the middle to NO 27 for no gain (96-C.Granderson)."/>
    <s v="run"/>
    <n v="1"/>
    <n v="0"/>
    <n v="0"/>
    <n v="0"/>
    <s v="C.McCaffrey"/>
    <s v="NA"/>
    <n v="0"/>
    <n v="1"/>
    <n v="0"/>
    <n v="0.5"/>
    <n v="0"/>
    <n v="0"/>
    <n v="0.5"/>
    <x v="85"/>
  </r>
  <r>
    <x v="0"/>
    <s v="CAR"/>
    <s v="NO"/>
    <n v="11"/>
    <n v="89"/>
    <s v="(6:00) 22-C.McCaffrey right tackle for 11 yards, TOUCHDOWN."/>
    <s v="run"/>
    <n v="1"/>
    <n v="0"/>
    <n v="0"/>
    <n v="0"/>
    <s v="C.McCaffrey"/>
    <s v="NA"/>
    <n v="0"/>
    <n v="1"/>
    <n v="0"/>
    <n v="0.7"/>
    <n v="0"/>
    <n v="0"/>
    <n v="0.7"/>
    <x v="85"/>
  </r>
  <r>
    <x v="0"/>
    <s v="CAR"/>
    <s v="NO"/>
    <n v="32"/>
    <n v="68"/>
    <s v="(4:28) 30-C.Hubbard left guard to NO 32 for no gain (94-C.Jordan)."/>
    <s v="run"/>
    <n v="1"/>
    <n v="0"/>
    <n v="0"/>
    <n v="0"/>
    <s v="C.Hubbard"/>
    <s v="NA"/>
    <n v="0"/>
    <n v="1"/>
    <n v="0"/>
    <n v="0.5"/>
    <n v="0"/>
    <n v="0"/>
    <n v="0.5"/>
    <x v="255"/>
  </r>
  <r>
    <x v="0"/>
    <s v="CAR"/>
    <s v="NO"/>
    <n v="32"/>
    <n v="68"/>
    <s v="(3:43) 22-C.McCaffrey left tackle pushed ob at NO 33 for -1 yards (56-D.Davis)."/>
    <s v="run"/>
    <n v="1"/>
    <n v="0"/>
    <n v="0"/>
    <n v="0"/>
    <s v="C.McCaffrey"/>
    <s v="NA"/>
    <n v="0"/>
    <n v="1"/>
    <n v="0"/>
    <n v="0.5"/>
    <n v="0"/>
    <n v="0"/>
    <n v="0.5"/>
    <x v="85"/>
  </r>
  <r>
    <x v="0"/>
    <s v="CAR"/>
    <s v="NO"/>
    <n v="86"/>
    <n v="14"/>
    <s v="(2:36) 22-C.McCaffrey up the middle to CAR 15 for 1 yard (53-Z.Baun)."/>
    <s v="run"/>
    <n v="1"/>
    <n v="0"/>
    <n v="0"/>
    <n v="0"/>
    <s v="C.McCaffrey"/>
    <s v="NA"/>
    <n v="0"/>
    <n v="1"/>
    <n v="0"/>
    <n v="0.5"/>
    <n v="0"/>
    <n v="0"/>
    <n v="0.5"/>
    <x v="85"/>
  </r>
  <r>
    <x v="0"/>
    <s v="CAR"/>
    <s v="NO"/>
    <n v="85"/>
    <n v="15"/>
    <s v="(2:31) (Shotgun) 22-C.McCaffrey left tackle to CAR 18 for 3 yards (96-C.Granderson; 29-P.Adebo). PENALTY on NO-29-P.Adebo, Unnecessary Roughness, 15 yards, enforced at CAR 18."/>
    <s v="run"/>
    <n v="1"/>
    <n v="0"/>
    <n v="0"/>
    <n v="0"/>
    <s v="C.McCaffrey"/>
    <s v="NA"/>
    <n v="0"/>
    <n v="1"/>
    <n v="0"/>
    <n v="0.5"/>
    <n v="0"/>
    <n v="0"/>
    <n v="0.5"/>
    <x v="85"/>
  </r>
  <r>
    <x v="0"/>
    <s v="CAR"/>
    <s v="NO"/>
    <n v="67"/>
    <n v="33"/>
    <s v="(2:23) 30-C.Hubbard up the middle to CAR 35 for 2 yards (94-C.Jordan; 43-M.Williams)."/>
    <s v="run"/>
    <n v="1"/>
    <n v="0"/>
    <n v="0"/>
    <n v="0"/>
    <s v="C.Hubbard"/>
    <s v="NA"/>
    <n v="0"/>
    <n v="1"/>
    <n v="0"/>
    <n v="0.5"/>
    <n v="0"/>
    <n v="0"/>
    <n v="0.5"/>
    <x v="255"/>
  </r>
  <r>
    <x v="0"/>
    <s v="CAR"/>
    <s v="NO"/>
    <n v="65"/>
    <n v="35"/>
    <s v="(2:00) (Shotgun) 30-C.Hubbard left end to CAR 30 for -5 yards (96-C.Granderson)."/>
    <s v="run"/>
    <n v="1"/>
    <n v="0"/>
    <n v="0"/>
    <n v="0"/>
    <s v="C.Hubbard"/>
    <s v="NA"/>
    <n v="0"/>
    <n v="1"/>
    <n v="0"/>
    <n v="0.5"/>
    <n v="0"/>
    <n v="0"/>
    <n v="0.5"/>
    <x v="255"/>
  </r>
  <r>
    <x v="0"/>
    <s v="CAR"/>
    <s v="NO"/>
    <n v="70"/>
    <n v="30"/>
    <s v="(1:15) 30-C.Hubbard right tackle to CAR 33 for 3 yards (31-D.Trufant; 94-C.Jordan)."/>
    <s v="run"/>
    <n v="1"/>
    <n v="0"/>
    <n v="0"/>
    <n v="0"/>
    <s v="C.Hubbard"/>
    <s v="NA"/>
    <n v="0"/>
    <n v="1"/>
    <n v="0"/>
    <n v="0.5"/>
    <n v="0"/>
    <n v="0"/>
    <n v="0.5"/>
    <x v="255"/>
  </r>
  <r>
    <x v="0"/>
    <s v="NO"/>
    <s v="CAR"/>
    <n v="70"/>
    <n v="30"/>
    <s v="(:22) 2-J.Winston kneels to NO 29 for -1 yards."/>
    <s v="qb_kneel"/>
    <n v="0"/>
    <n v="0"/>
    <n v="0"/>
    <n v="0"/>
    <s v="J.Winston"/>
    <s v="NA"/>
    <n v="0"/>
    <n v="0"/>
    <n v="0"/>
    <n v="0"/>
    <n v="0"/>
    <n v="0"/>
    <n v="0"/>
    <x v="320"/>
  </r>
  <r>
    <x v="0"/>
    <s v="NYG"/>
    <s v="WAS"/>
    <n v="79"/>
    <n v="21"/>
    <s v="(13:30) 26-S.Barkley right guard to NYG 26 for 5 yards (26-L.Collins)."/>
    <s v="run"/>
    <n v="1"/>
    <n v="0"/>
    <n v="0"/>
    <n v="0"/>
    <s v="S.Barkley"/>
    <s v="NA"/>
    <n v="0"/>
    <n v="1"/>
    <n v="0"/>
    <n v="0.5"/>
    <n v="0"/>
    <n v="0"/>
    <n v="0.5"/>
    <x v="179"/>
  </r>
  <r>
    <x v="0"/>
    <s v="NYG"/>
    <s v="WAS"/>
    <n v="46"/>
    <n v="54"/>
    <s v="(11:57) (No Huddle) 8-D.Jones scrambles right end ran ob at WAS 44 for 2 yards (99-C.Young)."/>
    <s v="run"/>
    <n v="0"/>
    <n v="1"/>
    <n v="0"/>
    <n v="0"/>
    <s v="D.Jones"/>
    <s v="NA"/>
    <n v="0"/>
    <n v="0"/>
    <n v="0"/>
    <n v="0"/>
    <n v="0"/>
    <n v="0"/>
    <n v="0"/>
    <x v="318"/>
  </r>
  <r>
    <x v="0"/>
    <s v="NYG"/>
    <s v="WAS"/>
    <n v="29"/>
    <n v="71"/>
    <s v="(9:34) (No Huddle, Shotgun) 8-D.Jones left end pushed ob at WAS 14 for 15 yards (26-L.Collins)."/>
    <s v="run"/>
    <n v="1"/>
    <n v="0"/>
    <n v="0"/>
    <n v="0"/>
    <s v="D.Jones"/>
    <s v="NA"/>
    <n v="0"/>
    <n v="1"/>
    <n v="0"/>
    <n v="0.5"/>
    <n v="0"/>
    <n v="0"/>
    <n v="0.5"/>
    <x v="318"/>
  </r>
  <r>
    <x v="0"/>
    <s v="NYG"/>
    <s v="WAS"/>
    <n v="14"/>
    <n v="86"/>
    <s v="(9:00) (No Huddle, Shotgun) 26-S.Barkley right end to WAS 16 for -2 yards (96-J.Smith-Williams, 31-K.Curl)."/>
    <s v="run"/>
    <n v="1"/>
    <n v="0"/>
    <n v="0"/>
    <n v="0"/>
    <s v="S.Barkley"/>
    <s v="NA"/>
    <n v="0"/>
    <n v="1"/>
    <n v="0"/>
    <n v="0.6"/>
    <n v="0"/>
    <n v="0"/>
    <n v="0.6"/>
    <x v="179"/>
  </r>
  <r>
    <x v="0"/>
    <s v="NYG"/>
    <s v="WAS"/>
    <n v="16"/>
    <n v="84"/>
    <s v="(8:21) (No Huddle, Shotgun) 8-D.Jones pass incomplete short middle to 3-S.Shepard. PENALTY on WAS-99-C.Young, Roughing the Passer, 8 yards, enforced at WAS 16 - No Play."/>
    <s v="no_play"/>
    <n v="0"/>
    <n v="1"/>
    <n v="0"/>
    <n v="0"/>
    <s v="S.Shepard"/>
    <s v="NA"/>
    <n v="0"/>
    <n v="0"/>
    <n v="0"/>
    <n v="0"/>
    <n v="0"/>
    <n v="0"/>
    <n v="0"/>
    <x v="181"/>
  </r>
  <r>
    <x v="0"/>
    <s v="NYG"/>
    <s v="WAS"/>
    <n v="8"/>
    <n v="92"/>
    <s v="(8:17) (Shotgun) 26-S.Barkley right tackle to WAS 6 for 2 yards (93-J.Allen; 98-M.Ioannidis)."/>
    <s v="run"/>
    <n v="1"/>
    <n v="0"/>
    <n v="0"/>
    <n v="0"/>
    <s v="S.Barkley"/>
    <s v="NA"/>
    <n v="0"/>
    <n v="1"/>
    <n v="0"/>
    <n v="1.1000000000000001"/>
    <n v="0"/>
    <n v="0"/>
    <n v="1.1000000000000001"/>
    <x v="179"/>
  </r>
  <r>
    <x v="0"/>
    <s v="NYG"/>
    <s v="WAS"/>
    <n v="6"/>
    <n v="94"/>
    <s v="(7:39) (No Huddle, Shotgun) 8-D.Jones up the middle for 6 yards, TOUCHDOWN."/>
    <s v="run"/>
    <n v="1"/>
    <n v="0"/>
    <n v="0"/>
    <n v="0"/>
    <s v="D.Jones"/>
    <s v="NA"/>
    <n v="0"/>
    <n v="1"/>
    <n v="0"/>
    <n v="1.3"/>
    <n v="0"/>
    <n v="0"/>
    <n v="1.3"/>
    <x v="318"/>
  </r>
  <r>
    <x v="0"/>
    <s v="WAS"/>
    <s v="NYG"/>
    <n v="65"/>
    <n v="35"/>
    <s v="(6:56) (Shotgun) 24-A.Gibson left guard to WAS 36 for 1 yard (59-L.Carter, 21-J.Peppers)."/>
    <s v="run"/>
    <n v="1"/>
    <n v="0"/>
    <n v="0"/>
    <n v="0"/>
    <s v="A.Gibson"/>
    <s v="NA"/>
    <n v="0"/>
    <n v="1"/>
    <n v="0"/>
    <n v="0.5"/>
    <n v="0"/>
    <n v="0"/>
    <n v="0.5"/>
    <x v="148"/>
  </r>
  <r>
    <x v="0"/>
    <s v="NYG"/>
    <s v="WAS"/>
    <n v="76"/>
    <n v="24"/>
    <s v="(5:52) (Shotgun) 26-S.Barkley right end ran ob at WAS 35 for 41 yards (31-K.Curl)."/>
    <s v="run"/>
    <n v="1"/>
    <n v="0"/>
    <n v="0"/>
    <n v="0"/>
    <s v="S.Barkley"/>
    <s v="NA"/>
    <n v="0"/>
    <n v="1"/>
    <n v="0"/>
    <n v="0.5"/>
    <n v="0"/>
    <n v="0"/>
    <n v="0.5"/>
    <x v="179"/>
  </r>
  <r>
    <x v="0"/>
    <s v="NYG"/>
    <s v="WAS"/>
    <n v="35"/>
    <n v="65"/>
    <s v="(5:11) (No Huddle) 18-C.Board left end to WAS 29 for 6 yards (20-B.McCain). End around"/>
    <s v="run"/>
    <n v="1"/>
    <n v="0"/>
    <n v="0"/>
    <n v="0"/>
    <s v="C.Board"/>
    <s v="NA"/>
    <n v="0"/>
    <n v="1"/>
    <n v="0"/>
    <n v="0.5"/>
    <n v="0"/>
    <n v="0"/>
    <n v="0.5"/>
    <x v="215"/>
  </r>
  <r>
    <x v="0"/>
    <s v="NYG"/>
    <s v="WAS"/>
    <n v="29"/>
    <n v="71"/>
    <s v="(4:34) (No Huddle) 28-D.Booker left tackle to WAS 27 for 2 yards (94-D.Payne)."/>
    <s v="run"/>
    <n v="1"/>
    <n v="0"/>
    <n v="0"/>
    <n v="0"/>
    <s v="D.Booker"/>
    <s v="NA"/>
    <n v="0"/>
    <n v="1"/>
    <n v="0"/>
    <n v="0.5"/>
    <n v="0"/>
    <n v="0"/>
    <n v="0.5"/>
    <x v="213"/>
  </r>
  <r>
    <x v="0"/>
    <s v="WAS"/>
    <s v="NYG"/>
    <n v="90"/>
    <n v="10"/>
    <s v="(3:17) 24-A.Gibson right end to WAS 16 for 6 yards (54-B.Martinez; 59-L.Carter)."/>
    <s v="run"/>
    <n v="1"/>
    <n v="0"/>
    <n v="0"/>
    <n v="0"/>
    <s v="A.Gibson"/>
    <s v="NA"/>
    <n v="0"/>
    <n v="1"/>
    <n v="0"/>
    <n v="0.5"/>
    <n v="0"/>
    <n v="0"/>
    <n v="0.5"/>
    <x v="148"/>
  </r>
  <r>
    <x v="0"/>
    <s v="WAS"/>
    <s v="NYG"/>
    <n v="62"/>
    <n v="38"/>
    <s v="(1:54) 1-D.Carter left tackle to WAS 40 for 2 yards (59-L.Carter; 99-L.Williams)."/>
    <s v="run"/>
    <n v="1"/>
    <n v="0"/>
    <n v="0"/>
    <n v="0"/>
    <s v="D.Carter"/>
    <s v="NA"/>
    <n v="0"/>
    <n v="1"/>
    <n v="0"/>
    <n v="0.5"/>
    <n v="0"/>
    <n v="0"/>
    <n v="0.5"/>
    <x v="358"/>
  </r>
  <r>
    <x v="0"/>
    <s v="WAS"/>
    <s v="NYG"/>
    <n v="48"/>
    <n v="52"/>
    <s v="(:37) 24-A.Gibson left end to NYG 43 for 5 yards (75-D.Shelton; 55-R.Ragland)."/>
    <s v="run"/>
    <n v="1"/>
    <n v="0"/>
    <n v="0"/>
    <n v="0"/>
    <s v="A.Gibson"/>
    <s v="NA"/>
    <n v="0"/>
    <n v="1"/>
    <n v="0"/>
    <n v="0.5"/>
    <n v="0"/>
    <n v="0"/>
    <n v="0.5"/>
    <x v="148"/>
  </r>
  <r>
    <x v="0"/>
    <s v="WAS"/>
    <s v="NYG"/>
    <n v="39"/>
    <n v="61"/>
    <s v="(15:00) (Shotgun) 24-A.Gibson left guard to NYG 39 for no gain (48-T.Crowder)."/>
    <s v="run"/>
    <n v="1"/>
    <n v="0"/>
    <n v="0"/>
    <n v="0"/>
    <s v="A.Gibson"/>
    <s v="NA"/>
    <n v="0"/>
    <n v="1"/>
    <n v="0"/>
    <n v="0.5"/>
    <n v="0"/>
    <n v="0"/>
    <n v="0.5"/>
    <x v="148"/>
  </r>
  <r>
    <x v="0"/>
    <s v="WAS"/>
    <s v="NYG"/>
    <n v="39"/>
    <n v="61"/>
    <s v="(14:18) 71-W.Schweitzer reported in as eligible.  4-T.Heinicke up the middle to NYG 37 for 2 yards (99-L.Williams; 97-D.Lawrence)."/>
    <s v="run"/>
    <n v="1"/>
    <n v="0"/>
    <n v="0"/>
    <n v="0"/>
    <s v="T.Heinicke"/>
    <s v="NA"/>
    <n v="0"/>
    <n v="1"/>
    <n v="0"/>
    <n v="0.5"/>
    <n v="0"/>
    <n v="0"/>
    <n v="0.5"/>
    <x v="359"/>
  </r>
  <r>
    <x v="0"/>
    <s v="WAS"/>
    <s v="NYG"/>
    <n v="37"/>
    <n v="63"/>
    <s v="(13:41) (Shotgun) 24-A.Gibson right end to NYG 32 for 5 yards (54-B.Martinez)."/>
    <s v="run"/>
    <n v="1"/>
    <n v="0"/>
    <n v="0"/>
    <n v="0"/>
    <s v="A.Gibson"/>
    <s v="NA"/>
    <n v="0"/>
    <n v="1"/>
    <n v="0"/>
    <n v="0.5"/>
    <n v="0"/>
    <n v="0"/>
    <n v="0.5"/>
    <x v="148"/>
  </r>
  <r>
    <x v="0"/>
    <s v="WAS"/>
    <s v="NYG"/>
    <n v="28"/>
    <n v="72"/>
    <s v="(12:48) (No Huddle, Shotgun) 24-A.Gibson left guard to NYG 27 for 1 yard (98-A.Johnson)."/>
    <s v="run"/>
    <n v="1"/>
    <n v="0"/>
    <n v="0"/>
    <n v="0"/>
    <s v="A.Gibson"/>
    <s v="NA"/>
    <n v="0"/>
    <n v="1"/>
    <n v="0"/>
    <n v="0.5"/>
    <n v="0"/>
    <n v="0"/>
    <n v="0.5"/>
    <x v="148"/>
  </r>
  <r>
    <x v="0"/>
    <s v="NYG"/>
    <s v="WAS"/>
    <n v="75"/>
    <n v="25"/>
    <s v="(11:11) (Shotgun) 28-D.Booker right end to NYG 32 for 7 yards (55-C.Holcomb)."/>
    <s v="run"/>
    <n v="1"/>
    <n v="0"/>
    <n v="0"/>
    <n v="0"/>
    <s v="D.Booker"/>
    <s v="NA"/>
    <n v="0"/>
    <n v="1"/>
    <n v="0"/>
    <n v="0.5"/>
    <n v="0"/>
    <n v="0"/>
    <n v="0.5"/>
    <x v="213"/>
  </r>
  <r>
    <x v="0"/>
    <s v="NYG"/>
    <s v="WAS"/>
    <n v="74"/>
    <n v="26"/>
    <s v="(7:51) (No Huddle, Shotgun) 8-D.Jones left end to NYG 31 for 5 yards (26-L.Collins)."/>
    <s v="run"/>
    <n v="1"/>
    <n v="0"/>
    <n v="0"/>
    <n v="0"/>
    <s v="D.Jones"/>
    <s v="NA"/>
    <n v="0"/>
    <n v="1"/>
    <n v="0"/>
    <n v="0.5"/>
    <n v="0"/>
    <n v="0"/>
    <n v="0.5"/>
    <x v="318"/>
  </r>
  <r>
    <x v="0"/>
    <s v="NYG"/>
    <s v="WAS"/>
    <n v="69"/>
    <n v="31"/>
    <s v="(7:21) 39-E.Penny left guard to NYG 34 for 3 yards (90-M.Sweat)."/>
    <s v="run"/>
    <n v="1"/>
    <n v="0"/>
    <n v="0"/>
    <n v="0"/>
    <s v="E.Penny"/>
    <s v="NA"/>
    <n v="0"/>
    <n v="1"/>
    <n v="0"/>
    <n v="0.5"/>
    <n v="0"/>
    <n v="0"/>
    <n v="0.5"/>
    <x v="7"/>
  </r>
  <r>
    <x v="0"/>
    <s v="NYG"/>
    <s v="WAS"/>
    <n v="58"/>
    <n v="42"/>
    <s v="(6:19) (No Huddle, Shotgun) 8-D.Jones left end for 58 yards, TOUCHDOWN NULLIFIED by Penalty. PENALTY on NYG-18-C.Board, Offensive Holding, 10 yards, enforced at WAS 12."/>
    <s v="run"/>
    <n v="1"/>
    <n v="0"/>
    <n v="0"/>
    <n v="0"/>
    <s v="D.Jones"/>
    <s v="NA"/>
    <n v="0"/>
    <n v="1"/>
    <n v="0"/>
    <n v="0.5"/>
    <n v="0"/>
    <n v="0"/>
    <n v="0.5"/>
    <x v="318"/>
  </r>
  <r>
    <x v="0"/>
    <s v="NYG"/>
    <s v="WAS"/>
    <n v="22"/>
    <n v="78"/>
    <s v="(6:04) (Shotgun) 8-D.Jones pass incomplete deep left to 19-K.Golladay. PENALTY on WAS-23-W.Jackson, Defensive Pass Interference, 9 yards, enforced at WAS 22 - No Play."/>
    <s v="no_play"/>
    <n v="0"/>
    <n v="1"/>
    <n v="0"/>
    <n v="0"/>
    <s v="K.Golladay"/>
    <s v="NA"/>
    <n v="0"/>
    <n v="0"/>
    <n v="0"/>
    <n v="0"/>
    <n v="0"/>
    <n v="0"/>
    <n v="0"/>
    <x v="142"/>
  </r>
  <r>
    <x v="0"/>
    <s v="NYG"/>
    <s v="WAS"/>
    <n v="11"/>
    <n v="89"/>
    <s v="(5:35) (No Huddle, Shotgun) 26-S.Barkley left guard to WAS 11 for no gain (99-C.Young)."/>
    <s v="run"/>
    <n v="1"/>
    <n v="0"/>
    <n v="0"/>
    <n v="0"/>
    <s v="S.Barkley"/>
    <s v="NA"/>
    <n v="0"/>
    <n v="1"/>
    <n v="0"/>
    <n v="0.7"/>
    <n v="0"/>
    <n v="0"/>
    <n v="0.7"/>
    <x v="179"/>
  </r>
  <r>
    <x v="0"/>
    <s v="WAS"/>
    <s v="NYG"/>
    <n v="84"/>
    <n v="16"/>
    <s v="(4:05) (Shotgun) 24-A.Gibson right guard to WAS 26 for 10 yards (22-A.Jackson)."/>
    <s v="run"/>
    <n v="1"/>
    <n v="0"/>
    <n v="0"/>
    <n v="0"/>
    <s v="A.Gibson"/>
    <s v="NA"/>
    <n v="0"/>
    <n v="1"/>
    <n v="0"/>
    <n v="0.5"/>
    <n v="0"/>
    <n v="0"/>
    <n v="0.5"/>
    <x v="148"/>
  </r>
  <r>
    <x v="0"/>
    <s v="WAS"/>
    <s v="NYG"/>
    <n v="31"/>
    <n v="69"/>
    <s v="(1:58) (Shotgun) 41-J.McKissic left end to NYG 29 for 2 yards (59-L.Carter). The Replay Official reviewed the short of the line to gain ruling, and the play was Upheld. The ruling on the field stands."/>
    <s v="run"/>
    <n v="1"/>
    <n v="0"/>
    <n v="0"/>
    <n v="0"/>
    <s v="J.McKissic"/>
    <s v="NA"/>
    <n v="0"/>
    <n v="1"/>
    <n v="0"/>
    <n v="0.5"/>
    <n v="0"/>
    <n v="0"/>
    <n v="0.5"/>
    <x v="180"/>
  </r>
  <r>
    <x v="0"/>
    <s v="WAS"/>
    <s v="NYG"/>
    <n v="29"/>
    <n v="71"/>
    <s v="(1:24) (Shotgun) 41-J.McKissic right guard to NYG 27 for 2 yards (98-A.Johnson)."/>
    <s v="run"/>
    <n v="1"/>
    <n v="0"/>
    <n v="0"/>
    <n v="0"/>
    <s v="J.McKissic"/>
    <s v="NA"/>
    <n v="0"/>
    <n v="1"/>
    <n v="0"/>
    <n v="0.5"/>
    <n v="0"/>
    <n v="0"/>
    <n v="0.5"/>
    <x v="180"/>
  </r>
  <r>
    <x v="0"/>
    <s v="WAS"/>
    <s v="NYG"/>
    <n v="4"/>
    <n v="96"/>
    <s v="(:30) (Shotgun) 4-T.Heinicke scrambles up the middle to NYG 2 for 2 yards (99-L.Williams)."/>
    <s v="run"/>
    <n v="0"/>
    <n v="1"/>
    <n v="0"/>
    <n v="0"/>
    <s v="T.Heinicke"/>
    <s v="NA"/>
    <n v="0"/>
    <n v="0"/>
    <n v="0"/>
    <n v="0"/>
    <n v="0"/>
    <n v="0"/>
    <n v="0"/>
    <x v="359"/>
  </r>
  <r>
    <x v="0"/>
    <s v="WAS"/>
    <s v="NYG"/>
    <n v="2"/>
    <n v="98"/>
    <s v="(:23) (Shotgun) 41-J.McKissic left tackle for 2 yards, TOUCHDOWN."/>
    <s v="run"/>
    <n v="1"/>
    <n v="0"/>
    <n v="0"/>
    <n v="0"/>
    <s v="J.McKissic"/>
    <s v="NA"/>
    <n v="0"/>
    <n v="1"/>
    <n v="0"/>
    <n v="2.5"/>
    <n v="0"/>
    <n v="0"/>
    <n v="2.5"/>
    <x v="180"/>
  </r>
  <r>
    <x v="0"/>
    <s v="NYG"/>
    <s v="WAS"/>
    <n v="76"/>
    <n v="24"/>
    <s v="(:15) 8-D.Jones kneels to NYG 23 for -1 yards."/>
    <s v="qb_kneel"/>
    <n v="0"/>
    <n v="0"/>
    <n v="0"/>
    <n v="0"/>
    <s v="D.Jones"/>
    <s v="NA"/>
    <n v="0"/>
    <n v="0"/>
    <n v="0"/>
    <n v="0"/>
    <n v="0"/>
    <n v="0"/>
    <n v="0"/>
    <x v="318"/>
  </r>
  <r>
    <x v="0"/>
    <s v="NYG"/>
    <s v="WAS"/>
    <n v="50"/>
    <n v="50"/>
    <s v="(13:36) (Shotgun) 8-D.Jones left end to WAS 41 for 9 yards (90-M.Sweat)."/>
    <s v="run"/>
    <n v="1"/>
    <n v="0"/>
    <n v="0"/>
    <n v="0"/>
    <s v="D.Jones"/>
    <s v="NA"/>
    <n v="0"/>
    <n v="1"/>
    <n v="0"/>
    <n v="0.5"/>
    <n v="0"/>
    <n v="0"/>
    <n v="0.5"/>
    <x v="318"/>
  </r>
  <r>
    <x v="0"/>
    <s v="NYG"/>
    <s v="WAS"/>
    <n v="37"/>
    <n v="63"/>
    <s v="(12:16) (No Huddle) 26-S.Barkley left tackle to WAS 38 for -1 yards (93-J.Allen)."/>
    <s v="run"/>
    <n v="1"/>
    <n v="0"/>
    <n v="0"/>
    <n v="0"/>
    <s v="S.Barkley"/>
    <s v="NA"/>
    <n v="0"/>
    <n v="1"/>
    <n v="0"/>
    <n v="0.5"/>
    <n v="0"/>
    <n v="0"/>
    <n v="0.5"/>
    <x v="179"/>
  </r>
  <r>
    <x v="0"/>
    <s v="NYG"/>
    <s v="WAS"/>
    <n v="38"/>
    <n v="62"/>
    <s v="(11:34) (No Huddle, Shotgun) 8-D.Jones pass short middle to 3-S.Shepard to WAS 33 for 5 yards (25-B.St-Juste). PENALTY on WAS-26-L.Collins, Defensive Holding, 5 yards, enforced at WAS 38 - No Play."/>
    <s v="no_play"/>
    <n v="0"/>
    <n v="1"/>
    <n v="0"/>
    <n v="0"/>
    <s v="S.Shepard"/>
    <s v="NA"/>
    <n v="0"/>
    <n v="0"/>
    <n v="0"/>
    <n v="0"/>
    <n v="0"/>
    <n v="0"/>
    <n v="0"/>
    <x v="181"/>
  </r>
  <r>
    <x v="0"/>
    <s v="NYG"/>
    <s v="WAS"/>
    <n v="33"/>
    <n v="67"/>
    <s v="(11:07) 26-S.Barkley left end to WAS 39 for -6 yards (53-J.Bostic)."/>
    <s v="run"/>
    <n v="1"/>
    <n v="0"/>
    <n v="0"/>
    <n v="0"/>
    <s v="S.Barkley"/>
    <s v="NA"/>
    <n v="0"/>
    <n v="1"/>
    <n v="0"/>
    <n v="0.5"/>
    <n v="0"/>
    <n v="0"/>
    <n v="0.5"/>
    <x v="179"/>
  </r>
  <r>
    <x v="0"/>
    <s v="NYG"/>
    <s v="WAS"/>
    <n v="70"/>
    <n v="30"/>
    <s v="(7:25) (Shotgun) 26-S.Barkley right tackle to NYG 32 for 2 yards (94-D.Payne)."/>
    <s v="run"/>
    <n v="1"/>
    <n v="0"/>
    <n v="0"/>
    <n v="0"/>
    <s v="S.Barkley"/>
    <s v="NA"/>
    <n v="0"/>
    <n v="1"/>
    <n v="0"/>
    <n v="0.5"/>
    <n v="0"/>
    <n v="0"/>
    <n v="0.5"/>
    <x v="179"/>
  </r>
  <r>
    <x v="0"/>
    <s v="NYG"/>
    <s v="WAS"/>
    <n v="68"/>
    <n v="32"/>
    <s v="(6:44) (No Huddle, Shotgun) 8-D.Jones pass incomplete short middle to 3-S.Shepard. PENALTY on WAS-29-K.Fuller, Defensive Pass Interference, 13 yards, enforced at NYG 32 - No Play."/>
    <s v="no_play"/>
    <n v="0"/>
    <n v="1"/>
    <n v="0"/>
    <n v="0"/>
    <s v="S.Shepard"/>
    <s v="NA"/>
    <n v="0"/>
    <n v="0"/>
    <n v="0"/>
    <n v="0"/>
    <n v="0"/>
    <n v="0"/>
    <n v="0"/>
    <x v="181"/>
  </r>
  <r>
    <x v="0"/>
    <s v="NYG"/>
    <s v="WAS"/>
    <n v="55"/>
    <n v="45"/>
    <s v="(6:39) 3-S.Shepard right end to NYG 36 for -9 yards (99-C.Young). End Around"/>
    <s v="run"/>
    <n v="1"/>
    <n v="0"/>
    <n v="0"/>
    <n v="0"/>
    <s v="S.Shepard"/>
    <s v="NA"/>
    <n v="0"/>
    <n v="1"/>
    <n v="0"/>
    <n v="0.5"/>
    <n v="0"/>
    <n v="0"/>
    <n v="0.5"/>
    <x v="181"/>
  </r>
  <r>
    <x v="0"/>
    <s v="WAS"/>
    <s v="NYG"/>
    <n v="75"/>
    <n v="25"/>
    <s v="(4:41) 24-A.Gibson left end to WAS 32 for 7 yards (24-J.Bradberry)."/>
    <s v="run"/>
    <n v="1"/>
    <n v="0"/>
    <n v="0"/>
    <n v="0"/>
    <s v="A.Gibson"/>
    <s v="NA"/>
    <n v="0"/>
    <n v="1"/>
    <n v="0"/>
    <n v="0.5"/>
    <n v="0"/>
    <n v="0"/>
    <n v="0.5"/>
    <x v="148"/>
  </r>
  <r>
    <x v="0"/>
    <s v="WAS"/>
    <s v="NYG"/>
    <n v="68"/>
    <n v="32"/>
    <s v="(4:11) (No Huddle, Shotgun) 4-T.Heinicke pass incomplete deep right to 13-A.Humphries (24-J.Bradberry). PENALTY on NYG-24-J.Bradberry, Defensive Pass Interference, 21 yards, enforced at WAS 32 - No Play."/>
    <s v="no_play"/>
    <n v="0"/>
    <n v="1"/>
    <n v="0"/>
    <n v="0"/>
    <s v="A.Humphries"/>
    <s v="NA"/>
    <n v="0"/>
    <n v="0"/>
    <n v="0"/>
    <n v="0"/>
    <n v="0"/>
    <n v="0"/>
    <n v="0"/>
    <x v="234"/>
  </r>
  <r>
    <x v="0"/>
    <s v="WAS"/>
    <s v="NYG"/>
    <n v="39"/>
    <n v="61"/>
    <s v="(3:49) (No Huddle, Shotgun) 24-A.Gibson right end to NYG 25 for 14 yards (23-L.Ryan)."/>
    <s v="run"/>
    <n v="1"/>
    <n v="0"/>
    <n v="0"/>
    <n v="0"/>
    <s v="A.Gibson"/>
    <s v="NA"/>
    <n v="0"/>
    <n v="1"/>
    <n v="0"/>
    <n v="0.5"/>
    <n v="0"/>
    <n v="0"/>
    <n v="0.5"/>
    <x v="148"/>
  </r>
  <r>
    <x v="0"/>
    <s v="WAS"/>
    <s v="NYG"/>
    <n v="25"/>
    <n v="75"/>
    <s v="(3:11) (Shotgun) 24-A.Gibson left guard to NYG 22 for 3 yards (98-A.Johnson; 30-D.Holmes)."/>
    <s v="run"/>
    <n v="1"/>
    <n v="0"/>
    <n v="0"/>
    <n v="0"/>
    <s v="A.Gibson"/>
    <s v="NA"/>
    <n v="0"/>
    <n v="1"/>
    <n v="0"/>
    <n v="0.5"/>
    <n v="0"/>
    <n v="0"/>
    <n v="0.5"/>
    <x v="148"/>
  </r>
  <r>
    <x v="0"/>
    <s v="WAS"/>
    <s v="NYG"/>
    <n v="22"/>
    <n v="78"/>
    <s v="(2:30) (Shotgun) 4-T.Heinicke pass short middle to 13-A.Humphries to NYG 16 for 6 yards (30-D.Holmes) [54-B.Martinez]. PENALTY on WAS-76-S.Cosmi, Offensive Holding, 10 yards, enforced at NYG 22 - No Play."/>
    <s v="no_play"/>
    <n v="0"/>
    <n v="1"/>
    <n v="0"/>
    <n v="0"/>
    <s v="A.Humphries"/>
    <s v="NA"/>
    <n v="0"/>
    <n v="0"/>
    <n v="0"/>
    <n v="0"/>
    <n v="0"/>
    <n v="0"/>
    <n v="0"/>
    <x v="234"/>
  </r>
  <r>
    <x v="0"/>
    <s v="WAS"/>
    <s v="NYG"/>
    <n v="32"/>
    <n v="68"/>
    <s v="(2:11) (Shotgun) 4-T.Heinicke scrambles left end ran ob at NYG 31 for 1 yard (21-J.Peppers)."/>
    <s v="run"/>
    <n v="0"/>
    <n v="1"/>
    <n v="0"/>
    <n v="0"/>
    <s v="T.Heinicke"/>
    <s v="NA"/>
    <n v="0"/>
    <n v="0"/>
    <n v="0"/>
    <n v="0"/>
    <n v="0"/>
    <n v="0"/>
    <n v="0"/>
    <x v="359"/>
  </r>
  <r>
    <x v="0"/>
    <s v="NYG"/>
    <s v="WAS"/>
    <n v="41"/>
    <n v="59"/>
    <s v="(:26) (No Huddle, Shotgun) 8-D.Jones pass incomplete short middle to 19-K.Golladay (55-C.Holcomb). PENALTY on NYG-69-B.Price, Ineligible Downfield Pass, 5 yards, enforced at WAS 41 - No Play."/>
    <s v="no_play"/>
    <n v="0"/>
    <n v="1"/>
    <n v="0"/>
    <n v="0"/>
    <s v="K.Golladay"/>
    <s v="NA"/>
    <n v="0"/>
    <n v="0"/>
    <n v="0"/>
    <n v="0"/>
    <n v="0"/>
    <n v="0"/>
    <n v="0"/>
    <x v="142"/>
  </r>
  <r>
    <x v="0"/>
    <s v="WAS"/>
    <s v="NYG"/>
    <n v="57"/>
    <n v="43"/>
    <s v="(12:53) 24-A.Gibson right end to WAS 46 for 3 yards (55-R.Ragland, 54-B.Martinez)."/>
    <s v="run"/>
    <n v="1"/>
    <n v="0"/>
    <n v="0"/>
    <n v="0"/>
    <s v="A.Gibson"/>
    <s v="NA"/>
    <n v="0"/>
    <n v="1"/>
    <n v="0"/>
    <n v="0.5"/>
    <n v="0"/>
    <n v="0"/>
    <n v="0.5"/>
    <x v="148"/>
  </r>
  <r>
    <x v="0"/>
    <s v="WAS"/>
    <s v="NYG"/>
    <n v="42"/>
    <n v="58"/>
    <s v="(10:44) (Shotgun) 4-T.Heinicke scrambles left end to NYG 41 for 1 yard (23-L.Ryan). PENALTY on NYG-24-J.Bradberry, Defensive Holding, 5 yards, enforced at NYG 41."/>
    <s v="run"/>
    <n v="0"/>
    <n v="1"/>
    <n v="0"/>
    <n v="0"/>
    <s v="T.Heinicke"/>
    <s v="NA"/>
    <n v="0"/>
    <n v="0"/>
    <n v="0"/>
    <n v="0"/>
    <n v="0"/>
    <n v="0"/>
    <n v="0"/>
    <x v="359"/>
  </r>
  <r>
    <x v="0"/>
    <s v="NYG"/>
    <s v="WAS"/>
    <n v="54"/>
    <n v="46"/>
    <s v="(8:11) (No Huddle, Shotgun) 26-S.Barkley left guard to WAS 47 for 7 yards (93-J.Allen)."/>
    <s v="run"/>
    <n v="1"/>
    <n v="0"/>
    <n v="0"/>
    <n v="0"/>
    <s v="S.Barkley"/>
    <s v="NA"/>
    <n v="0"/>
    <n v="1"/>
    <n v="0"/>
    <n v="0.5"/>
    <n v="0"/>
    <n v="0"/>
    <n v="0.5"/>
    <x v="179"/>
  </r>
  <r>
    <x v="0"/>
    <s v="NYG"/>
    <s v="WAS"/>
    <n v="47"/>
    <n v="53"/>
    <s v="(7:43) (No Huddle, Shotgun) 8-D.Jones left guard to WAS 45 for 2 yards (52-J.Davis; 55-C.Holcomb)."/>
    <s v="run"/>
    <n v="1"/>
    <n v="0"/>
    <n v="0"/>
    <n v="0"/>
    <s v="D.Jones"/>
    <s v="NA"/>
    <n v="0"/>
    <n v="1"/>
    <n v="0"/>
    <n v="0.5"/>
    <n v="0"/>
    <n v="0"/>
    <n v="0.5"/>
    <x v="318"/>
  </r>
  <r>
    <x v="0"/>
    <s v="NYG"/>
    <s v="WAS"/>
    <n v="45"/>
    <n v="55"/>
    <s v="(7:01) 39-E.Penny right guard to WAS 43 for 2 yards (52-J.Davis)."/>
    <s v="run"/>
    <n v="1"/>
    <n v="0"/>
    <n v="0"/>
    <n v="0"/>
    <s v="E.Penny"/>
    <s v="NA"/>
    <n v="0"/>
    <n v="1"/>
    <n v="0"/>
    <n v="0.5"/>
    <n v="0"/>
    <n v="0"/>
    <n v="0.5"/>
    <x v="7"/>
  </r>
  <r>
    <x v="0"/>
    <s v="NYG"/>
    <s v="WAS"/>
    <n v="43"/>
    <n v="57"/>
    <s v="(6:18) (Shotgun) 26-S.Barkley up the middle to WAS 38 for 5 yards (55-C.Holcomb)."/>
    <s v="run"/>
    <n v="1"/>
    <n v="0"/>
    <n v="0"/>
    <n v="0"/>
    <s v="S.Barkley"/>
    <s v="NA"/>
    <n v="0"/>
    <n v="1"/>
    <n v="0"/>
    <n v="0.5"/>
    <n v="0"/>
    <n v="0"/>
    <n v="0.5"/>
    <x v="179"/>
  </r>
  <r>
    <x v="0"/>
    <s v="NYG"/>
    <s v="WAS"/>
    <n v="48"/>
    <n v="52"/>
    <s v="(5:36) (Shotgun) 8-D.Jones scrambles left end to WAS 37 for 11 yards (26-L.Collins)."/>
    <s v="run"/>
    <n v="0"/>
    <n v="1"/>
    <n v="0"/>
    <n v="0"/>
    <s v="D.Jones"/>
    <s v="NA"/>
    <n v="0"/>
    <n v="0"/>
    <n v="0"/>
    <n v="0"/>
    <n v="0"/>
    <n v="0"/>
    <n v="0"/>
    <x v="318"/>
  </r>
  <r>
    <x v="0"/>
    <s v="NYG"/>
    <s v="WAS"/>
    <n v="62"/>
    <n v="38"/>
    <s v="(4:01) (No Huddle, Shotgun) 26-S.Barkley right tackle to NYG 39 for 1 yard (93-J.Allen)."/>
    <s v="run"/>
    <n v="1"/>
    <n v="0"/>
    <n v="0"/>
    <n v="0"/>
    <s v="S.Barkley"/>
    <s v="NA"/>
    <n v="0"/>
    <n v="1"/>
    <n v="0"/>
    <n v="0.5"/>
    <n v="0"/>
    <n v="0"/>
    <n v="0.5"/>
    <x v="179"/>
  </r>
  <r>
    <x v="0"/>
    <s v="WAS"/>
    <s v="NYG"/>
    <n v="92"/>
    <n v="8"/>
    <s v="(3:13) (Shotgun) 24-A.Gibson right end to WAS 19 for 11 yards (54-B.Martinez; 29-X.McKinney)."/>
    <s v="run"/>
    <n v="1"/>
    <n v="0"/>
    <n v="0"/>
    <n v="0"/>
    <s v="A.Gibson"/>
    <s v="NA"/>
    <n v="0"/>
    <n v="1"/>
    <n v="0"/>
    <n v="0.5"/>
    <n v="0"/>
    <n v="0"/>
    <n v="0.5"/>
    <x v="148"/>
  </r>
  <r>
    <x v="0"/>
    <s v="WAS"/>
    <s v="NYG"/>
    <n v="81"/>
    <n v="19"/>
    <s v="(2:26) 24-A.Gibson right end to WAS 22 for 3 yards (99-L.Williams)."/>
    <s v="run"/>
    <n v="1"/>
    <n v="0"/>
    <n v="0"/>
    <n v="0"/>
    <s v="A.Gibson"/>
    <s v="NA"/>
    <n v="0"/>
    <n v="1"/>
    <n v="0"/>
    <n v="0.5"/>
    <n v="0"/>
    <n v="0"/>
    <n v="0.5"/>
    <x v="148"/>
  </r>
  <r>
    <x v="0"/>
    <s v="NYG"/>
    <s v="WAS"/>
    <n v="20"/>
    <n v="80"/>
    <s v="(2:16) 26-S.Barkley right guard to WAS 19 for 1 yard (52-J.Davis)."/>
    <s v="run"/>
    <n v="1"/>
    <n v="0"/>
    <n v="0"/>
    <n v="0"/>
    <s v="S.Barkley"/>
    <s v="NA"/>
    <n v="0"/>
    <n v="1"/>
    <n v="0"/>
    <n v="0.5"/>
    <n v="0"/>
    <n v="0"/>
    <n v="0.5"/>
    <x v="179"/>
  </r>
  <r>
    <x v="0"/>
    <s v="NYG"/>
    <s v="WAS"/>
    <n v="19"/>
    <n v="81"/>
    <s v="(2:12) 26-S.Barkley right guard to WAS 17 for 2 yards (29-K.Fuller; 55-C.Holcomb)."/>
    <s v="run"/>
    <n v="1"/>
    <n v="0"/>
    <n v="0"/>
    <n v="0"/>
    <s v="S.Barkley"/>
    <s v="NA"/>
    <n v="0"/>
    <n v="1"/>
    <n v="0"/>
    <n v="0.5"/>
    <n v="0"/>
    <n v="0"/>
    <n v="0.5"/>
    <x v="179"/>
  </r>
  <r>
    <x v="0"/>
    <s v="WAS"/>
    <s v="NYG"/>
    <n v="66"/>
    <n v="34"/>
    <s v="(1:16) (No Huddle, Shotgun) 41-J.McKissic right guard to WAS 38 for 4 yards (53-O.Ximines; 54-B.Martinez)."/>
    <s v="run"/>
    <n v="1"/>
    <n v="0"/>
    <n v="0"/>
    <n v="0"/>
    <s v="J.McKissic"/>
    <s v="NA"/>
    <n v="0"/>
    <n v="1"/>
    <n v="0"/>
    <n v="0.5"/>
    <n v="0"/>
    <n v="0"/>
    <n v="0.5"/>
    <x v="180"/>
  </r>
  <r>
    <x v="0"/>
    <s v="SF"/>
    <s v="PHI"/>
    <n v="75"/>
    <n v="25"/>
    <s v="(15:00) 25-E.Mitchell up the middle to SF 21 for -4 yards (97-J.Hargrave)."/>
    <s v="run"/>
    <n v="1"/>
    <n v="0"/>
    <n v="0"/>
    <n v="0"/>
    <s v="E.Mitchell"/>
    <s v="NA"/>
    <n v="0"/>
    <n v="1"/>
    <n v="0"/>
    <n v="0.5"/>
    <n v="0"/>
    <n v="0"/>
    <n v="0.5"/>
    <x v="297"/>
  </r>
  <r>
    <x v="0"/>
    <s v="PHI"/>
    <s v="SF"/>
    <n v="68"/>
    <n v="32"/>
    <s v="(13:28) (Shotgun) 26-M.Sanders right tackle to PHI 34 for 2 yards (93-D.Jones)."/>
    <s v="run"/>
    <n v="1"/>
    <n v="0"/>
    <n v="0"/>
    <n v="0"/>
    <s v="M.Sanders"/>
    <s v="NA"/>
    <n v="0"/>
    <n v="1"/>
    <n v="0"/>
    <n v="0.5"/>
    <n v="0"/>
    <n v="0"/>
    <n v="0.5"/>
    <x v="160"/>
  </r>
  <r>
    <x v="0"/>
    <s v="PHI"/>
    <s v="SF"/>
    <n v="66"/>
    <n v="34"/>
    <s v="(12:53) 26-M.Sanders left end to PHI 36 for 2 yards (54-F.Warner)."/>
    <s v="run"/>
    <n v="1"/>
    <n v="0"/>
    <n v="0"/>
    <n v="0"/>
    <s v="M.Sanders"/>
    <s v="NA"/>
    <n v="0"/>
    <n v="1"/>
    <n v="0"/>
    <n v="0.5"/>
    <n v="0"/>
    <n v="0"/>
    <n v="0.5"/>
    <x v="160"/>
  </r>
  <r>
    <x v="0"/>
    <s v="PHI"/>
    <s v="SF"/>
    <n v="64"/>
    <n v="36"/>
    <s v="(12:12) (Shotgun) 1-J.Hurts pass incomplete short left to 6-D.Smith. PENALTY on SF-26-J.Norman, Defensive Pass Interference, 10 yards, enforced at PHI 36 - No Play."/>
    <s v="no_play"/>
    <n v="0"/>
    <n v="1"/>
    <n v="0"/>
    <n v="0"/>
    <s v="D.Smith"/>
    <s v="NA"/>
    <n v="0"/>
    <n v="0"/>
    <n v="0"/>
    <n v="0"/>
    <n v="0"/>
    <n v="0"/>
    <n v="0"/>
    <x v="90"/>
  </r>
  <r>
    <x v="0"/>
    <s v="PHI"/>
    <s v="SF"/>
    <n v="50"/>
    <n v="50"/>
    <s v="(11:15) (Shotgun) 26-M.Sanders left guard to 50 for no gain (91-A.Armstead; 54-F.Warner)."/>
    <s v="run"/>
    <n v="1"/>
    <n v="0"/>
    <n v="0"/>
    <n v="0"/>
    <s v="M.Sanders"/>
    <s v="NA"/>
    <n v="0"/>
    <n v="1"/>
    <n v="0"/>
    <n v="0.5"/>
    <n v="0"/>
    <n v="0"/>
    <n v="0.5"/>
    <x v="160"/>
  </r>
  <r>
    <x v="0"/>
    <s v="SF"/>
    <s v="PHI"/>
    <n v="80"/>
    <n v="20"/>
    <s v="(10:30) 25-E.Mitchell right tackle to SF 19 for -1 yards (97-J.Hargrave)."/>
    <s v="run"/>
    <n v="1"/>
    <n v="0"/>
    <n v="0"/>
    <n v="0"/>
    <s v="E.Mitchell"/>
    <s v="NA"/>
    <n v="0"/>
    <n v="1"/>
    <n v="0"/>
    <n v="0.5"/>
    <n v="0"/>
    <n v="0"/>
    <n v="0.5"/>
    <x v="297"/>
  </r>
  <r>
    <x v="0"/>
    <s v="PHI"/>
    <s v="SF"/>
    <n v="68"/>
    <n v="32"/>
    <s v="(8:54) (No Huddle, Shotgun) 26-M.Sanders left tackle to PHI 37 for 5 yards (3-J.Tartt; 99-J.Kinlaw)."/>
    <s v="run"/>
    <n v="1"/>
    <n v="0"/>
    <n v="0"/>
    <n v="0"/>
    <s v="M.Sanders"/>
    <s v="NA"/>
    <n v="0"/>
    <n v="1"/>
    <n v="0"/>
    <n v="0.5"/>
    <n v="0"/>
    <n v="0"/>
    <n v="0.5"/>
    <x v="160"/>
  </r>
  <r>
    <x v="0"/>
    <s v="PHI"/>
    <s v="SF"/>
    <n v="59"/>
    <n v="41"/>
    <s v="(7:44) (Shotgun) 26-M.Sanders right end ran ob at SF 49 for 10 yards (24-K.Williams)."/>
    <s v="run"/>
    <n v="1"/>
    <n v="0"/>
    <n v="0"/>
    <n v="0"/>
    <s v="M.Sanders"/>
    <s v="NA"/>
    <n v="0"/>
    <n v="1"/>
    <n v="0"/>
    <n v="0.5"/>
    <n v="0"/>
    <n v="0"/>
    <n v="0.5"/>
    <x v="160"/>
  </r>
  <r>
    <x v="0"/>
    <s v="PHI"/>
    <s v="SF"/>
    <n v="49"/>
    <n v="51"/>
    <s v="(7:20) (No Huddle, Shotgun) 14-K.Gainwell up the middle to SF 44 for 5 yards (56-S.Ebukam)."/>
    <s v="run"/>
    <n v="1"/>
    <n v="0"/>
    <n v="0"/>
    <n v="0"/>
    <s v="K.Gainwell"/>
    <s v="NA"/>
    <n v="0"/>
    <n v="1"/>
    <n v="0"/>
    <n v="0.5"/>
    <n v="0"/>
    <n v="0"/>
    <n v="0.5"/>
    <x v="184"/>
  </r>
  <r>
    <x v="0"/>
    <s v="PHI"/>
    <s v="SF"/>
    <n v="44"/>
    <n v="56"/>
    <s v="(7:01) (No Huddle, Shotgun) 14-K.Gainwell right guard to SF 42 for 2 yards (95-K.Street; 54-F.Warner)."/>
    <s v="run"/>
    <n v="1"/>
    <n v="0"/>
    <n v="0"/>
    <n v="0"/>
    <s v="K.Gainwell"/>
    <s v="NA"/>
    <n v="0"/>
    <n v="1"/>
    <n v="0"/>
    <n v="0.5"/>
    <n v="0"/>
    <n v="0"/>
    <n v="0.5"/>
    <x v="184"/>
  </r>
  <r>
    <x v="0"/>
    <s v="PHI"/>
    <s v="SF"/>
    <n v="33"/>
    <n v="67"/>
    <s v="(5:57) (No Huddle, Shotgun) 14-K.Gainwell up the middle to SF 27 for 6 yards (97-N.Bosa; 51-A.Al-Shaair). SF-90-K.Givens was injured during the play."/>
    <s v="run"/>
    <n v="1"/>
    <n v="0"/>
    <n v="0"/>
    <n v="0"/>
    <s v="K.Gainwell"/>
    <s v="NA"/>
    <n v="0"/>
    <n v="1"/>
    <n v="0"/>
    <n v="0.5"/>
    <n v="0"/>
    <n v="0"/>
    <n v="0.5"/>
    <x v="184"/>
  </r>
  <r>
    <x v="0"/>
    <s v="PHI"/>
    <s v="SF"/>
    <n v="83"/>
    <n v="17"/>
    <s v="(3:19) (Shotgun) 26-M.Sanders left guard to PHI 23 for 6 yards (93-D.Jones)."/>
    <s v="run"/>
    <n v="1"/>
    <n v="0"/>
    <n v="0"/>
    <n v="0"/>
    <s v="M.Sanders"/>
    <s v="NA"/>
    <n v="0"/>
    <n v="1"/>
    <n v="0"/>
    <n v="0.5"/>
    <n v="0"/>
    <n v="0"/>
    <n v="0.5"/>
    <x v="160"/>
  </r>
  <r>
    <x v="0"/>
    <s v="PHI"/>
    <s v="SF"/>
    <n v="77"/>
    <n v="23"/>
    <s v="(2:39) (Shotgun) 1-J.Hurts scrambles right end ran ob at PHI 35 for 12 yards (3-J.Tartt)."/>
    <s v="run"/>
    <n v="0"/>
    <n v="1"/>
    <n v="0"/>
    <n v="0"/>
    <s v="J.Hurts"/>
    <s v="NA"/>
    <n v="0"/>
    <n v="0"/>
    <n v="0"/>
    <n v="0"/>
    <n v="0"/>
    <n v="0"/>
    <n v="0"/>
    <x v="298"/>
  </r>
  <r>
    <x v="0"/>
    <s v="PHI"/>
    <s v="SF"/>
    <n v="60"/>
    <n v="40"/>
    <s v="(1:23) 14-K.Gainwell left tackle to PHI 38 for -2 yards (95-K.Street)."/>
    <s v="run"/>
    <n v="1"/>
    <n v="0"/>
    <n v="0"/>
    <n v="0"/>
    <s v="K.Gainwell"/>
    <s v="NA"/>
    <n v="0"/>
    <n v="1"/>
    <n v="0"/>
    <n v="0.5"/>
    <n v="0"/>
    <n v="0"/>
    <n v="0.5"/>
    <x v="184"/>
  </r>
  <r>
    <x v="0"/>
    <s v="PHI"/>
    <s v="SF"/>
    <n v="36"/>
    <n v="64"/>
    <s v="(:04) (Shotgun) 26-M.Sanders left guard to SF 27 for 9 yards (98-A.Key)."/>
    <s v="run"/>
    <n v="1"/>
    <n v="0"/>
    <n v="0"/>
    <n v="0"/>
    <s v="M.Sanders"/>
    <s v="NA"/>
    <n v="0"/>
    <n v="1"/>
    <n v="0"/>
    <n v="0.5"/>
    <n v="0"/>
    <n v="0"/>
    <n v="0.5"/>
    <x v="160"/>
  </r>
  <r>
    <x v="0"/>
    <s v="PHI"/>
    <s v="SF"/>
    <n v="27"/>
    <n v="73"/>
    <s v="(15:00) 26-M.Sanders up the middle to SF 29 for -2 yards (93-D.Jones). PHI-79-B.Brooks was injured during the play. His return is Questionable."/>
    <s v="run"/>
    <n v="1"/>
    <n v="0"/>
    <n v="0"/>
    <n v="0"/>
    <s v="M.Sanders"/>
    <s v="NA"/>
    <n v="0"/>
    <n v="1"/>
    <n v="0"/>
    <n v="0.5"/>
    <n v="0"/>
    <n v="0"/>
    <n v="0.5"/>
    <x v="160"/>
  </r>
  <r>
    <x v="0"/>
    <s v="SF"/>
    <s v="PHI"/>
    <n v="73"/>
    <n v="27"/>
    <s v="(14:07) 25-E.Mitchell right end to SF 30 for 3 yards (49-A.Singleton; 50-E.Wilson)."/>
    <s v="run"/>
    <n v="1"/>
    <n v="0"/>
    <n v="0"/>
    <n v="0"/>
    <s v="E.Mitchell"/>
    <s v="NA"/>
    <n v="0"/>
    <n v="1"/>
    <n v="0"/>
    <n v="0.5"/>
    <n v="0"/>
    <n v="0"/>
    <n v="0.5"/>
    <x v="297"/>
  </r>
  <r>
    <x v="0"/>
    <s v="SF"/>
    <s v="PHI"/>
    <n v="57"/>
    <n v="43"/>
    <s v="(11:58) 25-E.Mitchell right end to SF 46 for 3 yards (49-A.Singleton; 50-E.Wilson)."/>
    <s v="run"/>
    <n v="1"/>
    <n v="0"/>
    <n v="0"/>
    <n v="0"/>
    <s v="E.Mitchell"/>
    <s v="NA"/>
    <n v="0"/>
    <n v="1"/>
    <n v="0"/>
    <n v="0.5"/>
    <n v="0"/>
    <n v="0"/>
    <n v="0.5"/>
    <x v="297"/>
  </r>
  <r>
    <x v="0"/>
    <s v="SF"/>
    <s v="PHI"/>
    <n v="54"/>
    <n v="46"/>
    <s v="(11:19) 25-E.Mitchell up the middle to SF 46 for no gain (58-G.Avery; 50-E.Wilson)."/>
    <s v="run"/>
    <n v="1"/>
    <n v="0"/>
    <n v="0"/>
    <n v="0"/>
    <s v="E.Mitchell"/>
    <s v="NA"/>
    <n v="0"/>
    <n v="1"/>
    <n v="0"/>
    <n v="0.5"/>
    <n v="0"/>
    <n v="0"/>
    <n v="0.5"/>
    <x v="297"/>
  </r>
  <r>
    <x v="0"/>
    <s v="SF"/>
    <s v="PHI"/>
    <n v="54"/>
    <n v="46"/>
    <s v="(10:43) 10-J.Garoppolo up the middle to SF 48 for 2 yards (98-H.Ridgeway)."/>
    <s v="run"/>
    <n v="1"/>
    <n v="0"/>
    <n v="0"/>
    <n v="0"/>
    <s v="J.Garoppolo"/>
    <s v="NA"/>
    <n v="0"/>
    <n v="1"/>
    <n v="0"/>
    <n v="0.5"/>
    <n v="0"/>
    <n v="0"/>
    <n v="0.5"/>
    <x v="335"/>
  </r>
  <r>
    <x v="0"/>
    <s v="SF"/>
    <s v="PHI"/>
    <n v="41"/>
    <n v="59"/>
    <s v="(9:21) 25-E.Mitchell up the middle to PHI 44 for -3 yards (98-H.Ridgeway, 90-R.Kerrigan). PENALTY on SF-6-M.Sanu, Illegal Crackback, 15 yards, enforced at PHI 41 - No Play."/>
    <s v="no_play"/>
    <n v="1"/>
    <n v="0"/>
    <n v="0"/>
    <n v="0"/>
    <s v="E.Mitchell"/>
    <s v="NA"/>
    <n v="0"/>
    <n v="1"/>
    <n v="0"/>
    <n v="0.5"/>
    <n v="0"/>
    <n v="0"/>
    <n v="0.5"/>
    <x v="297"/>
  </r>
  <r>
    <x v="0"/>
    <s v="SF"/>
    <s v="PHI"/>
    <n v="39"/>
    <n v="61"/>
    <s v="(8:03) (Shotgun) 19-D.Samuel right end to PHI 38 for 1 yard (50-E.Wilson, 97-J.Hargrave)."/>
    <s v="run"/>
    <n v="1"/>
    <n v="0"/>
    <n v="0"/>
    <n v="0"/>
    <s v="D.Samuel"/>
    <s v="NA"/>
    <n v="0"/>
    <n v="1"/>
    <n v="0"/>
    <n v="0.5"/>
    <n v="0"/>
    <n v="0"/>
    <n v="0.5"/>
    <x v="27"/>
  </r>
  <r>
    <x v="0"/>
    <s v="PHI"/>
    <s v="SF"/>
    <n v="11"/>
    <n v="89"/>
    <s v="(5:59) (Shotgun) 1-J.Hurts pass incomplete short left to 6-D.Smith. PENALTY on SF-26-J.Norman, Defensive Pass Interference, 10 yards, enforced at SF 11 - No Play."/>
    <s v="no_play"/>
    <n v="0"/>
    <n v="1"/>
    <n v="0"/>
    <n v="0"/>
    <s v="D.Smith"/>
    <s v="NA"/>
    <n v="0"/>
    <n v="0"/>
    <n v="0"/>
    <n v="0"/>
    <n v="0"/>
    <n v="0"/>
    <n v="0"/>
    <x v="90"/>
  </r>
  <r>
    <x v="0"/>
    <s v="PHI"/>
    <s v="SF"/>
    <n v="1"/>
    <n v="99"/>
    <s v="(5:48) 26-M.Sanders right end to SF 4 for -3 yards (54-F.Warner)."/>
    <s v="run"/>
    <n v="1"/>
    <n v="0"/>
    <n v="0"/>
    <n v="0"/>
    <s v="M.Sanders"/>
    <s v="NA"/>
    <n v="0"/>
    <n v="1"/>
    <n v="0"/>
    <n v="3.3"/>
    <n v="0"/>
    <n v="0"/>
    <n v="3.3"/>
    <x v="160"/>
  </r>
  <r>
    <x v="0"/>
    <s v="PHI"/>
    <s v="SF"/>
    <n v="4"/>
    <n v="96"/>
    <s v="(5:03) (Shotgun) 1-J.Hurts right end pushed ob at SF 3 for 1 yard (1-J.Ward)."/>
    <s v="run"/>
    <n v="1"/>
    <n v="0"/>
    <n v="0"/>
    <n v="0"/>
    <s v="J.Hurts"/>
    <s v="NA"/>
    <n v="0"/>
    <n v="1"/>
    <n v="0"/>
    <n v="1.8"/>
    <n v="0"/>
    <n v="0"/>
    <n v="1.8"/>
    <x v="298"/>
  </r>
  <r>
    <x v="0"/>
    <s v="SF"/>
    <s v="PHI"/>
    <n v="97"/>
    <n v="3"/>
    <s v="(4:20) 44-K.Juszczyk up the middle to SF 5 for 2 yards (58-G.Avery; 28-A.Harris)."/>
    <s v="run"/>
    <n v="1"/>
    <n v="0"/>
    <n v="0"/>
    <n v="0"/>
    <s v="K.Juszczyk"/>
    <s v="NA"/>
    <n v="0"/>
    <n v="1"/>
    <n v="0"/>
    <n v="0.5"/>
    <n v="0"/>
    <n v="0"/>
    <n v="0.5"/>
    <x v="119"/>
  </r>
  <r>
    <x v="0"/>
    <s v="SF"/>
    <s v="PHI"/>
    <n v="95"/>
    <n v="5"/>
    <s v="(3:50) 25-E.Mitchell left guard to SF 10 for 5 yards (57-T.Edwards; 58-G.Avery)."/>
    <s v="run"/>
    <n v="1"/>
    <n v="0"/>
    <n v="0"/>
    <n v="0"/>
    <s v="E.Mitchell"/>
    <s v="NA"/>
    <n v="0"/>
    <n v="1"/>
    <n v="0"/>
    <n v="0.5"/>
    <n v="0"/>
    <n v="0"/>
    <n v="0.5"/>
    <x v="297"/>
  </r>
  <r>
    <x v="0"/>
    <s v="SF"/>
    <s v="PHI"/>
    <n v="85"/>
    <n v="15"/>
    <s v="(2:27) (Shotgun) 25-E.Mitchell right guard to SF 17 for 2 yards (28-A.Harris; 48-P.Johnson)."/>
    <s v="run"/>
    <n v="1"/>
    <n v="0"/>
    <n v="0"/>
    <n v="0"/>
    <s v="E.Mitchell"/>
    <s v="NA"/>
    <n v="0"/>
    <n v="1"/>
    <n v="0"/>
    <n v="0.5"/>
    <n v="0"/>
    <n v="0"/>
    <n v="0.5"/>
    <x v="297"/>
  </r>
  <r>
    <x v="0"/>
    <s v="SF"/>
    <s v="PHI"/>
    <n v="64"/>
    <n v="36"/>
    <s v="(:54) (No Huddle, Shotgun) 10-J.Garoppolo scrambles right end to SF 43 for 7 yards (50-E.Wilson)."/>
    <s v="run"/>
    <n v="0"/>
    <n v="1"/>
    <n v="0"/>
    <n v="0"/>
    <s v="J.Garoppolo"/>
    <s v="NA"/>
    <n v="0"/>
    <n v="0"/>
    <n v="0"/>
    <n v="0"/>
    <n v="0"/>
    <n v="0"/>
    <n v="0"/>
    <x v="335"/>
  </r>
  <r>
    <x v="0"/>
    <s v="SF"/>
    <s v="PHI"/>
    <n v="55"/>
    <n v="45"/>
    <s v="(:28) 10-J.Garoppolo up the middle to SF 49 for 4 yards (50-E.Wilson; 48-P.Johnson)."/>
    <s v="run"/>
    <n v="1"/>
    <n v="0"/>
    <n v="0"/>
    <n v="0"/>
    <s v="J.Garoppolo"/>
    <s v="NA"/>
    <n v="0"/>
    <n v="1"/>
    <n v="0"/>
    <n v="0.5"/>
    <n v="0"/>
    <n v="0"/>
    <n v="0.5"/>
    <x v="335"/>
  </r>
  <r>
    <x v="0"/>
    <s v="PHI"/>
    <s v="SF"/>
    <n v="75"/>
    <n v="25"/>
    <s v="(:12) 1-J.Hurts kneels to PHI 24 for -1 yards."/>
    <s v="qb_kneel"/>
    <n v="0"/>
    <n v="0"/>
    <n v="0"/>
    <n v="0"/>
    <s v="J.Hurts"/>
    <s v="NA"/>
    <n v="0"/>
    <n v="0"/>
    <n v="0"/>
    <n v="0"/>
    <n v="0"/>
    <n v="0"/>
    <n v="0"/>
    <x v="298"/>
  </r>
  <r>
    <x v="0"/>
    <s v="PHI"/>
    <s v="SF"/>
    <n v="75"/>
    <n v="25"/>
    <s v="(15:00) 26-M.Sanders left tackle to PHI 32 for 7 yards (36-M.Harris)."/>
    <s v="run"/>
    <n v="1"/>
    <n v="0"/>
    <n v="0"/>
    <n v="0"/>
    <s v="M.Sanders"/>
    <s v="NA"/>
    <n v="0"/>
    <n v="1"/>
    <n v="0"/>
    <n v="0.5"/>
    <n v="0"/>
    <n v="0"/>
    <n v="0.5"/>
    <x v="160"/>
  </r>
  <r>
    <x v="0"/>
    <s v="SF"/>
    <s v="PHI"/>
    <n v="69"/>
    <n v="31"/>
    <s v="(13:31) 25-E.Mitchell left end to SF 36 for 5 yards (57-T.Edwards)."/>
    <s v="run"/>
    <n v="1"/>
    <n v="0"/>
    <n v="0"/>
    <n v="0"/>
    <s v="E.Mitchell"/>
    <s v="NA"/>
    <n v="0"/>
    <n v="1"/>
    <n v="0"/>
    <n v="0.5"/>
    <n v="0"/>
    <n v="0"/>
    <n v="0.5"/>
    <x v="297"/>
  </r>
  <r>
    <x v="0"/>
    <s v="SF"/>
    <s v="PHI"/>
    <n v="55"/>
    <n v="45"/>
    <s v="(12:21) 25-E.Mitchell up the middle to SF 47 for 2 yards (97-J.Hargrave; 96-D.Barnett)."/>
    <s v="run"/>
    <n v="1"/>
    <n v="0"/>
    <n v="0"/>
    <n v="0"/>
    <s v="E.Mitchell"/>
    <s v="NA"/>
    <n v="0"/>
    <n v="1"/>
    <n v="0"/>
    <n v="0.5"/>
    <n v="0"/>
    <n v="0"/>
    <n v="0.5"/>
    <x v="297"/>
  </r>
  <r>
    <x v="0"/>
    <s v="SF"/>
    <s v="PHI"/>
    <n v="53"/>
    <n v="47"/>
    <s v="(11:39) 10-J.Garoppolo scrambles right end to SF 49 for 2 yards (58-G.Avery)."/>
    <s v="run"/>
    <n v="0"/>
    <n v="1"/>
    <n v="0"/>
    <n v="0"/>
    <s v="J.Garoppolo"/>
    <s v="NA"/>
    <n v="0"/>
    <n v="0"/>
    <n v="0"/>
    <n v="0"/>
    <n v="0"/>
    <n v="0"/>
    <n v="0"/>
    <x v="335"/>
  </r>
  <r>
    <x v="0"/>
    <s v="PHI"/>
    <s v="SF"/>
    <n v="93"/>
    <n v="7"/>
    <s v="(9:51) (Shotgun) 1-J.Hurts left end to PHI 16 for 9 yards (1-J.Ward)."/>
    <s v="run"/>
    <n v="1"/>
    <n v="0"/>
    <n v="0"/>
    <n v="0"/>
    <s v="J.Hurts"/>
    <s v="NA"/>
    <n v="0"/>
    <n v="1"/>
    <n v="0"/>
    <n v="0.5"/>
    <n v="0"/>
    <n v="0"/>
    <n v="0.5"/>
    <x v="298"/>
  </r>
  <r>
    <x v="0"/>
    <s v="PHI"/>
    <s v="SF"/>
    <n v="84"/>
    <n v="16"/>
    <s v="(9:26) (No Huddle, Shotgun) 26-M.Sanders up the middle to PHI 23 for 7 yards (91-A.Armstead; 95-K.Street)."/>
    <s v="run"/>
    <n v="1"/>
    <n v="0"/>
    <n v="0"/>
    <n v="0"/>
    <s v="M.Sanders"/>
    <s v="NA"/>
    <n v="0"/>
    <n v="1"/>
    <n v="0"/>
    <n v="0.5"/>
    <n v="0"/>
    <n v="0"/>
    <n v="0.5"/>
    <x v="160"/>
  </r>
  <r>
    <x v="0"/>
    <s v="PHI"/>
    <s v="SF"/>
    <n v="77"/>
    <n v="23"/>
    <s v="(8:54) (No Huddle, Shotgun) 26-M.Sanders right tackle to PHI 29 for 6 yards (3-J.Tartt)."/>
    <s v="run"/>
    <n v="1"/>
    <n v="0"/>
    <n v="0"/>
    <n v="0"/>
    <s v="M.Sanders"/>
    <s v="NA"/>
    <n v="0"/>
    <n v="1"/>
    <n v="0"/>
    <n v="0.5"/>
    <n v="0"/>
    <n v="0"/>
    <n v="0.5"/>
    <x v="160"/>
  </r>
  <r>
    <x v="0"/>
    <s v="PHI"/>
    <s v="SF"/>
    <n v="71"/>
    <n v="29"/>
    <s v="(8:29) (No Huddle, Shotgun) 26-M.Sanders up the middle to PHI 35 for 6 yards (51-A.Al-Shaair; 95-K.Street)."/>
    <s v="run"/>
    <n v="1"/>
    <n v="0"/>
    <n v="0"/>
    <n v="0"/>
    <s v="M.Sanders"/>
    <s v="NA"/>
    <n v="0"/>
    <n v="1"/>
    <n v="0"/>
    <n v="0.5"/>
    <n v="0"/>
    <n v="0"/>
    <n v="0.5"/>
    <x v="160"/>
  </r>
  <r>
    <x v="0"/>
    <s v="PHI"/>
    <s v="SF"/>
    <n v="65"/>
    <n v="35"/>
    <s v="(7:54) (No Huddle, Shotgun) 1-J.Hurts scrambles right end ran ob at PHI 48 for 13 yards (38-D.Lenoir)."/>
    <s v="run"/>
    <n v="0"/>
    <n v="1"/>
    <n v="0"/>
    <n v="0"/>
    <s v="J.Hurts"/>
    <s v="NA"/>
    <n v="0"/>
    <n v="0"/>
    <n v="0"/>
    <n v="0"/>
    <n v="0"/>
    <n v="0"/>
    <n v="0"/>
    <x v="298"/>
  </r>
  <r>
    <x v="0"/>
    <s v="PHI"/>
    <s v="SF"/>
    <n v="52"/>
    <n v="48"/>
    <s v="(7:27) (No Huddle, Shotgun) 1-J.Hurts right end pushed ob at SF 49 for 3 yards (54-F.Warner)."/>
    <s v="run"/>
    <n v="1"/>
    <n v="0"/>
    <n v="0"/>
    <n v="0"/>
    <s v="J.Hurts"/>
    <s v="NA"/>
    <n v="0"/>
    <n v="1"/>
    <n v="0"/>
    <n v="0.5"/>
    <n v="0"/>
    <n v="0"/>
    <n v="0.5"/>
    <x v="298"/>
  </r>
  <r>
    <x v="0"/>
    <s v="PHI"/>
    <s v="SF"/>
    <n v="49"/>
    <n v="51"/>
    <s v="(6:55) (No Huddle, Shotgun) 14-K.Gainwell right tackle to SF 46 for 3 yards (93-D.Jones)."/>
    <s v="run"/>
    <n v="1"/>
    <n v="0"/>
    <n v="0"/>
    <n v="0"/>
    <s v="K.Gainwell"/>
    <s v="NA"/>
    <n v="0"/>
    <n v="1"/>
    <n v="0"/>
    <n v="0.5"/>
    <n v="0"/>
    <n v="0"/>
    <n v="0.5"/>
    <x v="184"/>
  </r>
  <r>
    <x v="0"/>
    <s v="PHI"/>
    <s v="SF"/>
    <n v="40"/>
    <n v="60"/>
    <s v="(5:46) (No Huddle, Shotgun) 14-K.Gainwell right guard to SF 40 for no gain (56-S.Ebukam)."/>
    <s v="run"/>
    <n v="1"/>
    <n v="0"/>
    <n v="0"/>
    <n v="0"/>
    <s v="K.Gainwell"/>
    <s v="NA"/>
    <n v="0"/>
    <n v="1"/>
    <n v="0"/>
    <n v="0.5"/>
    <n v="0"/>
    <n v="0"/>
    <n v="0.5"/>
    <x v="184"/>
  </r>
  <r>
    <x v="0"/>
    <s v="SF"/>
    <s v="PHI"/>
    <n v="86"/>
    <n v="14"/>
    <s v="(4:14) 25-E.Mitchell right end to SF 24 for 10 yards (52-D.Taylor; 22-M.Epps)."/>
    <s v="run"/>
    <n v="1"/>
    <n v="0"/>
    <n v="0"/>
    <n v="0"/>
    <s v="E.Mitchell"/>
    <s v="NA"/>
    <n v="0"/>
    <n v="1"/>
    <n v="0"/>
    <n v="0.5"/>
    <n v="0"/>
    <n v="0"/>
    <n v="0.5"/>
    <x v="297"/>
  </r>
  <r>
    <x v="0"/>
    <s v="SF"/>
    <s v="PHI"/>
    <n v="76"/>
    <n v="24"/>
    <s v="(3:34) 25-E.Mitchell left end to SF 26 for 2 yards (58-G.Avery)."/>
    <s v="run"/>
    <n v="1"/>
    <n v="0"/>
    <n v="0"/>
    <n v="0"/>
    <s v="E.Mitchell"/>
    <s v="NA"/>
    <n v="0"/>
    <n v="1"/>
    <n v="0"/>
    <n v="0.5"/>
    <n v="0"/>
    <n v="0"/>
    <n v="0.5"/>
    <x v="297"/>
  </r>
  <r>
    <x v="0"/>
    <s v="SF"/>
    <s v="PHI"/>
    <n v="62"/>
    <n v="38"/>
    <s v="(1:28) 25-E.Mitchell left end to SF 41 for 3 yards (96-D.Barnett)."/>
    <s v="run"/>
    <n v="1"/>
    <n v="0"/>
    <n v="0"/>
    <n v="0"/>
    <s v="E.Mitchell"/>
    <s v="NA"/>
    <n v="0"/>
    <n v="1"/>
    <n v="0"/>
    <n v="0.5"/>
    <n v="0"/>
    <n v="0"/>
    <n v="0.5"/>
    <x v="297"/>
  </r>
  <r>
    <x v="0"/>
    <s v="SF"/>
    <s v="PHI"/>
    <n v="44"/>
    <n v="56"/>
    <s v="(14:26) (Shotgun) 25-E.Mitchell right tackle to PHI 42 for 2 yards (91-F.Cox)."/>
    <s v="run"/>
    <n v="1"/>
    <n v="0"/>
    <n v="0"/>
    <n v="0"/>
    <s v="E.Mitchell"/>
    <s v="NA"/>
    <n v="0"/>
    <n v="1"/>
    <n v="0"/>
    <n v="0.5"/>
    <n v="0"/>
    <n v="0"/>
    <n v="0.5"/>
    <x v="297"/>
  </r>
  <r>
    <x v="0"/>
    <s v="SF"/>
    <s v="PHI"/>
    <n v="42"/>
    <n v="58"/>
    <s v="(13:48) (Shotgun) 19-D.Samuel left end pushed ob at PHI 35 for 7 yards (28-A.Harris; 96-D.Barnett)."/>
    <s v="run"/>
    <n v="1"/>
    <n v="0"/>
    <n v="0"/>
    <n v="0"/>
    <s v="D.Samuel"/>
    <s v="NA"/>
    <n v="0"/>
    <n v="1"/>
    <n v="0"/>
    <n v="0.5"/>
    <n v="0"/>
    <n v="0"/>
    <n v="0.5"/>
    <x v="27"/>
  </r>
  <r>
    <x v="0"/>
    <s v="SF"/>
    <s v="PHI"/>
    <n v="35"/>
    <n v="65"/>
    <s v="(13:09) 10-J.Garoppolo scrambles left end to PHI 31 for 4 yards (58-G.Avery). PENALTY on PHI-91-F.Cox, Illegal Use of Hands, 5 yards, enforced at PHI 31."/>
    <s v="run"/>
    <n v="0"/>
    <n v="1"/>
    <n v="0"/>
    <n v="0"/>
    <s v="J.Garoppolo"/>
    <s v="NA"/>
    <n v="0"/>
    <n v="0"/>
    <n v="0"/>
    <n v="0"/>
    <n v="0"/>
    <n v="0"/>
    <n v="0"/>
    <x v="335"/>
  </r>
  <r>
    <x v="0"/>
    <s v="SF"/>
    <s v="PHI"/>
    <n v="26"/>
    <n v="74"/>
    <s v="(12:33) 23-J.Hasty right end ran ob at PHI 5 for 21 yards (2-D.Slay)."/>
    <s v="run"/>
    <n v="1"/>
    <n v="0"/>
    <n v="0"/>
    <n v="0"/>
    <s v="J.Hasty"/>
    <s v="NA"/>
    <n v="0"/>
    <n v="1"/>
    <n v="0"/>
    <n v="0.5"/>
    <n v="0"/>
    <n v="0"/>
    <n v="0.5"/>
    <x v="183"/>
  </r>
  <r>
    <x v="0"/>
    <s v="SF"/>
    <s v="PHI"/>
    <n v="5"/>
    <n v="95"/>
    <s v="(11:52) 23-J.Hasty up the middle to PHI 3 for 2 yards (28-A.Harris; 91-F.Cox)."/>
    <s v="run"/>
    <n v="1"/>
    <n v="0"/>
    <n v="0"/>
    <n v="0"/>
    <s v="J.Hasty"/>
    <s v="NA"/>
    <n v="0"/>
    <n v="1"/>
    <n v="0"/>
    <n v="1.4"/>
    <n v="0"/>
    <n v="0"/>
    <n v="1.4"/>
    <x v="183"/>
  </r>
  <r>
    <x v="0"/>
    <s v="SF"/>
    <s v="PHI"/>
    <n v="3"/>
    <n v="97"/>
    <s v="(11:09) (Shotgun) 10-J.Garoppolo pass incomplete short left to 6-M.Sanu. PENALTY on PHI-28-A.Harris, Defensive Pass Interference, 2 yards, enforced at PHI 3 - No Play."/>
    <s v="no_play"/>
    <n v="0"/>
    <n v="1"/>
    <n v="0"/>
    <n v="0"/>
    <s v="M.Sanu"/>
    <s v="NA"/>
    <n v="0"/>
    <n v="0"/>
    <n v="0"/>
    <n v="0"/>
    <n v="0"/>
    <n v="0"/>
    <n v="0"/>
    <x v="118"/>
  </r>
  <r>
    <x v="0"/>
    <s v="SF"/>
    <s v="PHI"/>
    <n v="1"/>
    <n v="99"/>
    <s v="(11:04) 25-E.Mitchell left guard for 1 yard, TOUCHDOWN. The Replay Official reviewed the score ruling, and the play was REVERSED. 25-E.Mitchell left tackle to PHI 1 for no gain (97-J.Hargrave; 57-T.Edwards)."/>
    <s v="run"/>
    <n v="1"/>
    <n v="0"/>
    <n v="0"/>
    <n v="0"/>
    <s v="E.Mitchell"/>
    <s v="NA"/>
    <n v="0"/>
    <n v="1"/>
    <n v="0"/>
    <n v="3.3"/>
    <n v="0"/>
    <n v="0"/>
    <n v="3.3"/>
    <x v="297"/>
  </r>
  <r>
    <x v="0"/>
    <s v="SF"/>
    <s v="PHI"/>
    <n v="1"/>
    <n v="99"/>
    <s v="(10:55) 10-J.Garoppolo up the middle for 1 yard, TOUCHDOWN."/>
    <s v="run"/>
    <n v="1"/>
    <n v="0"/>
    <n v="0"/>
    <n v="0"/>
    <s v="J.Garoppolo"/>
    <s v="NA"/>
    <n v="0"/>
    <n v="1"/>
    <n v="0"/>
    <n v="3.3"/>
    <n v="0"/>
    <n v="0"/>
    <n v="3.3"/>
    <x v="335"/>
  </r>
  <r>
    <x v="0"/>
    <s v="PHI"/>
    <s v="SF"/>
    <n v="70"/>
    <n v="30"/>
    <s v="(9:50) (Shotgun) 1-J.Hurts scrambles right end to PHI 38 for 8 yards (1-J.Ward)."/>
    <s v="run"/>
    <n v="0"/>
    <n v="1"/>
    <n v="0"/>
    <n v="0"/>
    <s v="J.Hurts"/>
    <s v="NA"/>
    <n v="0"/>
    <n v="0"/>
    <n v="0"/>
    <n v="0"/>
    <n v="0"/>
    <n v="0"/>
    <n v="0"/>
    <x v="298"/>
  </r>
  <r>
    <x v="0"/>
    <s v="SF"/>
    <s v="PHI"/>
    <n v="80"/>
    <n v="20"/>
    <s v="(8:17) 23-J.Hasty up the middle to SF 23 for 3 yards (57-T.Edwards)."/>
    <s v="run"/>
    <n v="1"/>
    <n v="0"/>
    <n v="0"/>
    <n v="0"/>
    <s v="J.Hasty"/>
    <s v="NA"/>
    <n v="0"/>
    <n v="1"/>
    <n v="0"/>
    <n v="0.5"/>
    <n v="0"/>
    <n v="0"/>
    <n v="0.5"/>
    <x v="183"/>
  </r>
  <r>
    <x v="0"/>
    <s v="SF"/>
    <s v="PHI"/>
    <n v="77"/>
    <n v="23"/>
    <s v="(7:34) 23-J.Hasty right end to SF 32 for 9 yards (57-T.Edwards; 49-A.Singleton)."/>
    <s v="run"/>
    <n v="1"/>
    <n v="0"/>
    <n v="0"/>
    <n v="0"/>
    <s v="J.Hasty"/>
    <s v="NA"/>
    <n v="0"/>
    <n v="1"/>
    <n v="0"/>
    <n v="0.5"/>
    <n v="0"/>
    <n v="0"/>
    <n v="0.5"/>
    <x v="183"/>
  </r>
  <r>
    <x v="0"/>
    <s v="SF"/>
    <s v="PHI"/>
    <n v="68"/>
    <n v="32"/>
    <s v="(6:46) 23-J.Hasty right guard to SF 35 for 3 yards (49-A.Singleton; 97-J.Hargrave)."/>
    <s v="run"/>
    <n v="1"/>
    <n v="0"/>
    <n v="0"/>
    <n v="0"/>
    <s v="J.Hasty"/>
    <s v="NA"/>
    <n v="0"/>
    <n v="1"/>
    <n v="0"/>
    <n v="0.5"/>
    <n v="0"/>
    <n v="0"/>
    <n v="0.5"/>
    <x v="183"/>
  </r>
  <r>
    <x v="0"/>
    <s v="SF"/>
    <s v="PHI"/>
    <n v="65"/>
    <n v="35"/>
    <s v="(6:01) 10-J.Garoppolo FUMBLES (Aborted) at SF 27, touched at SF 31, ball out of bounds at SF 27. PENALTY on PHI-96-D.Barnett, Unnecessary Roughness, 15 yards, enforced at SF 27."/>
    <s v="run"/>
    <n v="1"/>
    <n v="0"/>
    <n v="0"/>
    <n v="0"/>
    <s v="J.Garoppolo"/>
    <s v="NA"/>
    <n v="0"/>
    <n v="1"/>
    <n v="0"/>
    <n v="0.5"/>
    <n v="0"/>
    <n v="0"/>
    <n v="0.5"/>
    <x v="335"/>
  </r>
  <r>
    <x v="0"/>
    <s v="SF"/>
    <s v="PHI"/>
    <n v="58"/>
    <n v="42"/>
    <s v="(5:45) 28-T.Sermon left end to 50 for 8 yards (42-K.Wallace). PENALTY on PHI-42-K.Wallace, Unnecessary Roughness, 15 yards, enforced at 50."/>
    <s v="run"/>
    <n v="1"/>
    <n v="0"/>
    <n v="0"/>
    <n v="0"/>
    <s v="T.Sermon"/>
    <s v="NA"/>
    <n v="0"/>
    <n v="1"/>
    <n v="0"/>
    <n v="0.5"/>
    <n v="0"/>
    <n v="0"/>
    <n v="0.5"/>
    <x v="360"/>
  </r>
  <r>
    <x v="0"/>
    <s v="SF"/>
    <s v="PHI"/>
    <n v="35"/>
    <n v="65"/>
    <s v="(5:30) 49-T.Cannon right guard to PHI 36 for -1 yards (28-A.Harris; 49-A.Singleton)."/>
    <s v="run"/>
    <n v="1"/>
    <n v="0"/>
    <n v="0"/>
    <n v="0"/>
    <s v="T.Cannon"/>
    <s v="NA"/>
    <n v="0"/>
    <n v="1"/>
    <n v="0"/>
    <n v="0.5"/>
    <n v="0"/>
    <n v="0"/>
    <n v="0.5"/>
    <x v="361"/>
  </r>
  <r>
    <x v="0"/>
    <s v="SF"/>
    <s v="PHI"/>
    <n v="36"/>
    <n v="64"/>
    <s v="(5:26) 25-E.Mitchell up the middle to PHI 28 for 8 yards (42-K.Wallace)."/>
    <s v="run"/>
    <n v="1"/>
    <n v="0"/>
    <n v="0"/>
    <n v="0"/>
    <s v="E.Mitchell"/>
    <s v="NA"/>
    <n v="0"/>
    <n v="1"/>
    <n v="0"/>
    <n v="0.5"/>
    <n v="0"/>
    <n v="0"/>
    <n v="0.5"/>
    <x v="297"/>
  </r>
  <r>
    <x v="0"/>
    <s v="SF"/>
    <s v="PHI"/>
    <n v="28"/>
    <n v="72"/>
    <s v="(5:20) 25-E.Mitchell up the middle to PHI 27 for 1 yard (57-T.Edwards)."/>
    <s v="run"/>
    <n v="1"/>
    <n v="0"/>
    <n v="0"/>
    <n v="0"/>
    <s v="E.Mitchell"/>
    <s v="NA"/>
    <n v="0"/>
    <n v="1"/>
    <n v="0"/>
    <n v="0.5"/>
    <n v="0"/>
    <n v="0"/>
    <n v="0.5"/>
    <x v="297"/>
  </r>
  <r>
    <x v="0"/>
    <s v="PHI"/>
    <s v="SF"/>
    <n v="66"/>
    <n v="34"/>
    <s v="(4:45) (No Huddle, Shotgun) 1-J.Hurts scrambles right end ran ob at PHI 43 for 9 yards (38-D.Lenoir)."/>
    <s v="run"/>
    <n v="0"/>
    <n v="1"/>
    <n v="0"/>
    <n v="0"/>
    <s v="J.Hurts"/>
    <s v="NA"/>
    <n v="0"/>
    <n v="0"/>
    <n v="0"/>
    <n v="0"/>
    <n v="0"/>
    <n v="0"/>
    <n v="0"/>
    <x v="298"/>
  </r>
  <r>
    <x v="0"/>
    <s v="PHI"/>
    <s v="SF"/>
    <n v="57"/>
    <n v="43"/>
    <s v="(4:38) (Shotgun) 1-J.Hurts scrambles right end ran ob at SF 30 for 27 yards (1-J.Ward). PENALTY on SF-1-J.Ward, Unnecessary Roughness, 15 yards, enforced at SF 30."/>
    <s v="run"/>
    <n v="0"/>
    <n v="1"/>
    <n v="0"/>
    <n v="0"/>
    <s v="J.Hurts"/>
    <s v="NA"/>
    <n v="0"/>
    <n v="0"/>
    <n v="0"/>
    <n v="0"/>
    <n v="0"/>
    <n v="0"/>
    <n v="0"/>
    <x v="298"/>
  </r>
  <r>
    <x v="0"/>
    <s v="PHI"/>
    <s v="SF"/>
    <n v="1"/>
    <n v="99"/>
    <s v="(4:06) (No Huddle) 1-J.Hurts up the middle for 1 yard, TOUCHDOWN. Penalty on SF-55-D.Ford, Defensive Offside, declined."/>
    <s v="run"/>
    <n v="1"/>
    <n v="0"/>
    <n v="0"/>
    <n v="0"/>
    <s v="J.Hurts"/>
    <s v="NA"/>
    <n v="0"/>
    <n v="1"/>
    <n v="0"/>
    <n v="3.3"/>
    <n v="0"/>
    <n v="0"/>
    <n v="3.3"/>
    <x v="298"/>
  </r>
  <r>
    <x v="0"/>
    <s v="SF"/>
    <s v="PHI"/>
    <n v="86"/>
    <n v="14"/>
    <s v="(3:58) 25-E.Mitchell up the middle to SF 15 for 1 yard (91-F.Cox)."/>
    <s v="run"/>
    <n v="1"/>
    <n v="0"/>
    <n v="0"/>
    <n v="0"/>
    <s v="E.Mitchell"/>
    <s v="NA"/>
    <n v="0"/>
    <n v="1"/>
    <n v="0"/>
    <n v="0.5"/>
    <n v="0"/>
    <n v="0"/>
    <n v="0.5"/>
    <x v="297"/>
  </r>
  <r>
    <x v="0"/>
    <s v="SF"/>
    <s v="PHI"/>
    <n v="77"/>
    <n v="23"/>
    <s v="(2:30) 10-J.Garoppolo up the middle to SF 26 for 3 yards (49-A.Singleton)."/>
    <s v="run"/>
    <n v="1"/>
    <n v="0"/>
    <n v="0"/>
    <n v="0"/>
    <s v="J.Garoppolo"/>
    <s v="NA"/>
    <n v="0"/>
    <n v="1"/>
    <n v="0"/>
    <n v="0.5"/>
    <n v="0"/>
    <n v="0"/>
    <n v="0.5"/>
    <x v="335"/>
  </r>
  <r>
    <x v="0"/>
    <s v="SF"/>
    <s v="PHI"/>
    <n v="74"/>
    <n v="26"/>
    <s v="(2:00) 10-J.Garoppolo kneels to SF 25 for -1 yards."/>
    <s v="qb_kneel"/>
    <n v="0"/>
    <n v="0"/>
    <n v="0"/>
    <n v="0"/>
    <s v="J.Garoppolo"/>
    <s v="NA"/>
    <n v="0"/>
    <n v="0"/>
    <n v="0"/>
    <n v="0"/>
    <n v="0"/>
    <n v="0"/>
    <n v="0"/>
    <x v="335"/>
  </r>
  <r>
    <x v="0"/>
    <s v="SF"/>
    <s v="PHI"/>
    <n v="75"/>
    <n v="25"/>
    <s v="(1:19) 10-J.Garoppolo kneels to SF 24 for -1 yards."/>
    <s v="qb_kneel"/>
    <n v="0"/>
    <n v="0"/>
    <n v="0"/>
    <n v="0"/>
    <s v="J.Garoppolo"/>
    <s v="NA"/>
    <n v="0"/>
    <n v="0"/>
    <n v="0"/>
    <n v="0"/>
    <n v="0"/>
    <n v="0"/>
    <n v="0"/>
    <x v="335"/>
  </r>
  <r>
    <x v="0"/>
    <s v="SF"/>
    <s v="PHI"/>
    <n v="76"/>
    <n v="24"/>
    <s v="(:38) 10-J.Garoppolo kneels to SF 23 for -1 yards."/>
    <s v="qb_kneel"/>
    <n v="0"/>
    <n v="0"/>
    <n v="0"/>
    <n v="0"/>
    <s v="J.Garoppolo"/>
    <s v="NA"/>
    <n v="0"/>
    <n v="0"/>
    <n v="0"/>
    <n v="0"/>
    <n v="0"/>
    <n v="0"/>
    <n v="0"/>
    <x v="335"/>
  </r>
  <r>
    <x v="0"/>
    <s v="SEA"/>
    <s v="TEN"/>
    <n v="75"/>
    <n v="25"/>
    <s v="(15:00) 32-C.Carson left tackle to SEA 27 for 2 yards (48-B.Dupree)."/>
    <s v="run"/>
    <n v="1"/>
    <n v="0"/>
    <n v="0"/>
    <n v="0"/>
    <s v="C.Carson"/>
    <s v="NA"/>
    <n v="0"/>
    <n v="1"/>
    <n v="0"/>
    <n v="0.5"/>
    <n v="0"/>
    <n v="0"/>
    <n v="0.5"/>
    <x v="161"/>
  </r>
  <r>
    <x v="0"/>
    <s v="SEA"/>
    <s v="TEN"/>
    <n v="73"/>
    <n v="27"/>
    <s v="(14:23) (Shotgun) 3-R.Wilson scrambles right end pushed ob at SEA 34 for 7 yards (96-D.Autry)."/>
    <s v="run"/>
    <n v="0"/>
    <n v="1"/>
    <n v="0"/>
    <n v="0"/>
    <s v="R.Wilson"/>
    <s v="NA"/>
    <n v="0"/>
    <n v="0"/>
    <n v="0"/>
    <n v="0"/>
    <n v="0"/>
    <n v="0"/>
    <n v="0"/>
    <x v="334"/>
  </r>
  <r>
    <x v="0"/>
    <s v="TEN"/>
    <s v="SEA"/>
    <n v="80"/>
    <n v="20"/>
    <s v="(13:40) 22-D.Henry right guard to TEN 21 for 1 yard (97-P.Ford; 6-Q.Diggs)."/>
    <s v="run"/>
    <n v="1"/>
    <n v="0"/>
    <n v="0"/>
    <n v="0"/>
    <s v="D.Henry"/>
    <s v="NA"/>
    <n v="0"/>
    <n v="1"/>
    <n v="0"/>
    <n v="0.5"/>
    <n v="0"/>
    <n v="0"/>
    <n v="0.5"/>
    <x v="121"/>
  </r>
  <r>
    <x v="0"/>
    <s v="TEN"/>
    <s v="SEA"/>
    <n v="79"/>
    <n v="21"/>
    <s v="(13:01) 22-D.Henry right tackle to TEN 19 for -2 yards (97-P.Ford)."/>
    <s v="run"/>
    <n v="1"/>
    <n v="0"/>
    <n v="0"/>
    <n v="0"/>
    <s v="D.Henry"/>
    <s v="NA"/>
    <n v="0"/>
    <n v="1"/>
    <n v="0"/>
    <n v="0.5"/>
    <n v="0"/>
    <n v="0"/>
    <n v="0.5"/>
    <x v="121"/>
  </r>
  <r>
    <x v="0"/>
    <s v="SEA"/>
    <s v="TEN"/>
    <n v="19"/>
    <n v="81"/>
    <s v="(10:53) (No Huddle) 32-C.Carson up the middle to TEN 14 for 5 yards (31-K.Byard)."/>
    <s v="run"/>
    <n v="1"/>
    <n v="0"/>
    <n v="0"/>
    <n v="0"/>
    <s v="C.Carson"/>
    <s v="NA"/>
    <n v="0"/>
    <n v="1"/>
    <n v="0"/>
    <n v="0.5"/>
    <n v="0"/>
    <n v="0"/>
    <n v="0.5"/>
    <x v="161"/>
  </r>
  <r>
    <x v="0"/>
    <s v="SEA"/>
    <s v="TEN"/>
    <n v="14"/>
    <n v="86"/>
    <s v="(10:21) 32-C.Carson up the middle to TEN 13 for 1 yard (58-H.Landry; 93-T.Tart)."/>
    <s v="run"/>
    <n v="1"/>
    <n v="0"/>
    <n v="0"/>
    <n v="0"/>
    <s v="C.Carson"/>
    <s v="NA"/>
    <n v="0"/>
    <n v="1"/>
    <n v="0"/>
    <n v="0.6"/>
    <n v="0"/>
    <n v="0"/>
    <n v="0.6"/>
    <x v="161"/>
  </r>
  <r>
    <x v="0"/>
    <s v="TEN"/>
    <s v="SEA"/>
    <n v="79"/>
    <n v="21"/>
    <s v="(8:39) 22-D.Henry right tackle to TEN 23 for 2 yards (51-K.Hyder)."/>
    <s v="run"/>
    <n v="1"/>
    <n v="0"/>
    <n v="0"/>
    <n v="0"/>
    <s v="D.Henry"/>
    <s v="NA"/>
    <n v="0"/>
    <n v="1"/>
    <n v="0"/>
    <n v="0.5"/>
    <n v="0"/>
    <n v="0"/>
    <n v="0.5"/>
    <x v="121"/>
  </r>
  <r>
    <x v="0"/>
    <s v="TEN"/>
    <s v="SEA"/>
    <n v="72"/>
    <n v="28"/>
    <s v="(7:32) 22-D.Henry right guard to TEN 35 for 7 yards (6-Q.Diggs; 28-U.Amadi)."/>
    <s v="run"/>
    <n v="1"/>
    <n v="0"/>
    <n v="0"/>
    <n v="0"/>
    <s v="D.Henry"/>
    <s v="NA"/>
    <n v="0"/>
    <n v="1"/>
    <n v="0"/>
    <n v="0.5"/>
    <n v="0"/>
    <n v="0"/>
    <n v="0.5"/>
    <x v="121"/>
  </r>
  <r>
    <x v="0"/>
    <s v="TEN"/>
    <s v="SEA"/>
    <n v="38"/>
    <n v="62"/>
    <s v="(5:32) 22-D.Henry left end to SEA 38 for no gain (99-A.Woods, 33-J.Adams)."/>
    <s v="run"/>
    <n v="1"/>
    <n v="0"/>
    <n v="0"/>
    <n v="0"/>
    <s v="D.Henry"/>
    <s v="NA"/>
    <n v="0"/>
    <n v="1"/>
    <n v="0"/>
    <n v="0.5"/>
    <n v="0"/>
    <n v="0"/>
    <n v="0.5"/>
    <x v="121"/>
  </r>
  <r>
    <x v="0"/>
    <s v="TEN"/>
    <s v="SEA"/>
    <n v="16"/>
    <n v="84"/>
    <s v="(3:37) 22-D.Henry right guard to SEA 15 for 1 yard (56-J.Brooks, 92-R.Nkemdiche)."/>
    <s v="run"/>
    <n v="1"/>
    <n v="0"/>
    <n v="0"/>
    <n v="0"/>
    <s v="D.Henry"/>
    <s v="NA"/>
    <n v="0"/>
    <n v="1"/>
    <n v="0"/>
    <n v="0.5"/>
    <n v="0"/>
    <n v="0"/>
    <n v="0.5"/>
    <x v="121"/>
  </r>
  <r>
    <x v="0"/>
    <s v="SEA"/>
    <s v="TEN"/>
    <n v="75"/>
    <n v="25"/>
    <s v="(2:45) 32-C.Carson right end to SEA 25 for no gain (24-E.Molden; 54-R.Evans)."/>
    <s v="run"/>
    <n v="1"/>
    <n v="0"/>
    <n v="0"/>
    <n v="0"/>
    <s v="C.Carson"/>
    <s v="NA"/>
    <n v="0"/>
    <n v="1"/>
    <n v="0"/>
    <n v="0.5"/>
    <n v="0"/>
    <n v="0"/>
    <n v="0.5"/>
    <x v="161"/>
  </r>
  <r>
    <x v="0"/>
    <s v="SEA"/>
    <s v="TEN"/>
    <n v="62"/>
    <n v="38"/>
    <s v="(:50) 32-C.Carson up the middle to SEA 40 for 2 yards (58-H.Landry)."/>
    <s v="run"/>
    <n v="1"/>
    <n v="0"/>
    <n v="0"/>
    <n v="0"/>
    <s v="C.Carson"/>
    <s v="NA"/>
    <n v="0"/>
    <n v="1"/>
    <n v="0"/>
    <n v="0.5"/>
    <n v="0"/>
    <n v="0"/>
    <n v="0.5"/>
    <x v="161"/>
  </r>
  <r>
    <x v="0"/>
    <s v="TEN"/>
    <s v="SEA"/>
    <n v="80"/>
    <n v="20"/>
    <s v="(12:47) 22-D.Henry up the middle to TEN 24 for 4 yards (99-A.Woods)."/>
    <s v="run"/>
    <n v="1"/>
    <n v="0"/>
    <n v="0"/>
    <n v="0"/>
    <s v="D.Henry"/>
    <s v="NA"/>
    <n v="0"/>
    <n v="1"/>
    <n v="0"/>
    <n v="0.5"/>
    <n v="0"/>
    <n v="0"/>
    <n v="0.5"/>
    <x v="121"/>
  </r>
  <r>
    <x v="0"/>
    <s v="TEN"/>
    <s v="SEA"/>
    <n v="10"/>
    <n v="90"/>
    <s v="(10:43) 22-D.Henry left guard to SEA 3 for 7 yards (6-Q.Diggs; 54-B.Wagner). PENALTY on TEN-18-J.Reynolds, Illegal Motion, 5 yards, enforced at SEA 10 - No Play."/>
    <s v="no_play"/>
    <n v="1"/>
    <n v="0"/>
    <n v="0"/>
    <n v="0"/>
    <s v="D.Henry"/>
    <s v="NA"/>
    <n v="0"/>
    <n v="1"/>
    <n v="0"/>
    <n v="0.8"/>
    <n v="0"/>
    <n v="0"/>
    <n v="0.8"/>
    <x v="121"/>
  </r>
  <r>
    <x v="0"/>
    <s v="TEN"/>
    <s v="SEA"/>
    <n v="15"/>
    <n v="85"/>
    <s v="(10:20) (Shotgun) 17-R.Tannehill scrambles right end ran ob at SEA 8 for 7 yards (54-B.Wagner)."/>
    <s v="run"/>
    <n v="0"/>
    <n v="1"/>
    <n v="0"/>
    <n v="0"/>
    <s v="R.Tannehill"/>
    <s v="NA"/>
    <n v="0"/>
    <n v="0"/>
    <n v="0"/>
    <n v="0"/>
    <n v="0"/>
    <n v="0"/>
    <n v="0"/>
    <x v="362"/>
  </r>
  <r>
    <x v="0"/>
    <s v="TEN"/>
    <s v="SEA"/>
    <n v="8"/>
    <n v="92"/>
    <s v="(9:46) 22-D.Henry left guard to SEA 5 for 3 yards (10-B.Mayowa, 92-R.Nkemdiche)."/>
    <s v="run"/>
    <n v="1"/>
    <n v="0"/>
    <n v="0"/>
    <n v="0"/>
    <s v="D.Henry"/>
    <s v="NA"/>
    <n v="0"/>
    <n v="1"/>
    <n v="0"/>
    <n v="1.1000000000000001"/>
    <n v="0"/>
    <n v="0"/>
    <n v="1.1000000000000001"/>
    <x v="121"/>
  </r>
  <r>
    <x v="0"/>
    <s v="SEA"/>
    <s v="TEN"/>
    <n v="67"/>
    <n v="33"/>
    <s v="(7:29) 32-C.Carson up the middle to SEA 37 for 4 yards (51-D.Long; 54-R.Evans)."/>
    <s v="run"/>
    <n v="1"/>
    <n v="0"/>
    <n v="0"/>
    <n v="0"/>
    <s v="C.Carson"/>
    <s v="NA"/>
    <n v="0"/>
    <n v="1"/>
    <n v="0"/>
    <n v="0.5"/>
    <n v="0"/>
    <n v="0"/>
    <n v="0.5"/>
    <x v="161"/>
  </r>
  <r>
    <x v="0"/>
    <s v="TEN"/>
    <s v="SEA"/>
    <n v="84"/>
    <n v="16"/>
    <s v="(6:30) 22-D.Henry left guard to TEN 18 for 2 yards (54-B.Wagner, 56-J.Brooks). TEN-76-R.Saffold was injured during the play."/>
    <s v="run"/>
    <n v="1"/>
    <n v="0"/>
    <n v="0"/>
    <n v="0"/>
    <s v="D.Henry"/>
    <s v="NA"/>
    <n v="0"/>
    <n v="1"/>
    <n v="0"/>
    <n v="0.5"/>
    <n v="0"/>
    <n v="0"/>
    <n v="0.5"/>
    <x v="121"/>
  </r>
  <r>
    <x v="0"/>
    <s v="SEA"/>
    <s v="TEN"/>
    <n v="6"/>
    <n v="94"/>
    <s v="(5:48) 32-C.Carson left end pushed ob at TEN 2 for 4 yards (54-R.Evans)."/>
    <s v="run"/>
    <n v="1"/>
    <n v="0"/>
    <n v="0"/>
    <n v="0"/>
    <s v="C.Carson"/>
    <s v="NA"/>
    <n v="0"/>
    <n v="1"/>
    <n v="0"/>
    <n v="1.3"/>
    <n v="0"/>
    <n v="0"/>
    <n v="1.3"/>
    <x v="161"/>
  </r>
  <r>
    <x v="0"/>
    <s v="SEA"/>
    <s v="TEN"/>
    <n v="2"/>
    <n v="98"/>
    <s v="(5:24) (No Huddle, Shotgun) 32-C.Carson up the middle for 2 yards, TOUCHDOWN. PENALTY on SEA-66-G.Jackson, Unsportsmanlike Conduct, 15 yards, enforced between downs."/>
    <s v="run"/>
    <n v="1"/>
    <n v="0"/>
    <n v="0"/>
    <n v="0"/>
    <s v="C.Carson"/>
    <s v="NA"/>
    <n v="0"/>
    <n v="1"/>
    <n v="0"/>
    <n v="2.5"/>
    <n v="0"/>
    <n v="0"/>
    <n v="2.5"/>
    <x v="161"/>
  </r>
  <r>
    <x v="0"/>
    <s v="TEN"/>
    <s v="SEA"/>
    <n v="69"/>
    <n v="31"/>
    <s v="(5:12) 22-D.Henry right guard to TEN 35 for 4 yards (33-J.Adams)."/>
    <s v="run"/>
    <n v="1"/>
    <n v="0"/>
    <n v="0"/>
    <n v="0"/>
    <s v="D.Henry"/>
    <s v="NA"/>
    <n v="0"/>
    <n v="1"/>
    <n v="0"/>
    <n v="0.5"/>
    <n v="0"/>
    <n v="0"/>
    <n v="0.5"/>
    <x v="121"/>
  </r>
  <r>
    <x v="0"/>
    <s v="TEN"/>
    <s v="SEA"/>
    <n v="31"/>
    <n v="69"/>
    <s v="(3:04) 22-D.Henry left tackle to SEA 23 for 8 yards (2-D.Reed, 6-Q.Diggs)."/>
    <s v="run"/>
    <n v="1"/>
    <n v="0"/>
    <n v="0"/>
    <n v="0"/>
    <s v="D.Henry"/>
    <s v="NA"/>
    <n v="0"/>
    <n v="1"/>
    <n v="0"/>
    <n v="0.5"/>
    <n v="0"/>
    <n v="0"/>
    <n v="0.5"/>
    <x v="121"/>
  </r>
  <r>
    <x v="0"/>
    <s v="TEN"/>
    <s v="SEA"/>
    <n v="23"/>
    <n v="77"/>
    <s v="(2:24) 17-R.Tannehill pass incomplete deep right to 15-N.Westbrook-Ikhine. PENALTY on SEA-92-R.Nkemdiche, Roughing the Passer, 12 yards, enforced at SEA 23 - No Play."/>
    <s v="no_play"/>
    <n v="0"/>
    <n v="1"/>
    <n v="0"/>
    <n v="0"/>
    <s v="N.Westbrook-Ikhine"/>
    <n v="23"/>
    <n v="23"/>
    <n v="0"/>
    <n v="0"/>
    <n v="0"/>
    <n v="0"/>
    <n v="2.0024999999999999"/>
    <n v="2.0024999999999999"/>
    <x v="120"/>
  </r>
  <r>
    <x v="0"/>
    <s v="TEN"/>
    <s v="SEA"/>
    <n v="11"/>
    <n v="89"/>
    <s v="(2:19) 22-D.Henry up the middle to SEA 7 for 4 yards (92-R.Nkemdiche, 54-B.Wagner)."/>
    <s v="run"/>
    <n v="1"/>
    <n v="0"/>
    <n v="0"/>
    <n v="0"/>
    <s v="D.Henry"/>
    <s v="NA"/>
    <n v="0"/>
    <n v="1"/>
    <n v="0"/>
    <n v="0.7"/>
    <n v="0"/>
    <n v="0"/>
    <n v="0.7"/>
    <x v="121"/>
  </r>
  <r>
    <x v="0"/>
    <s v="TEN"/>
    <s v="SEA"/>
    <n v="7"/>
    <n v="93"/>
    <s v="(2:00) 22-D.Henry up the middle to SEA 6 for 1 yard (97-P.Ford; 99-A.Woods)."/>
    <s v="run"/>
    <n v="1"/>
    <n v="0"/>
    <n v="0"/>
    <n v="0"/>
    <s v="D.Henry"/>
    <s v="NA"/>
    <n v="0"/>
    <n v="1"/>
    <n v="0"/>
    <n v="1.2"/>
    <n v="0"/>
    <n v="0"/>
    <n v="1.2"/>
    <x v="121"/>
  </r>
  <r>
    <x v="0"/>
    <s v="SEA"/>
    <s v="TEN"/>
    <n v="36"/>
    <n v="64"/>
    <s v="(:48) (No Huddle, Shotgun) 41-A.Collins up the middle to TEN 11 for 25 yards (30-B.McDougald)."/>
    <s v="run"/>
    <n v="1"/>
    <n v="0"/>
    <n v="0"/>
    <n v="0"/>
    <s v="A.Collins"/>
    <s v="NA"/>
    <n v="0"/>
    <n v="1"/>
    <n v="0"/>
    <n v="0.5"/>
    <n v="0"/>
    <n v="0"/>
    <n v="0.5"/>
    <x v="363"/>
  </r>
  <r>
    <x v="0"/>
    <s v="SEA"/>
    <s v="TEN"/>
    <n v="11"/>
    <n v="89"/>
    <s v="(:25) (Shotgun) 3-R.Wilson pass incomplete short right to 16-T.Lockett [92-O.Adeniyi]. PENALTY on TEN-35-C.Jackson, Defensive Pass Interference, 10 yards, enforced at TEN 11 - No Play."/>
    <s v="no_play"/>
    <n v="0"/>
    <n v="1"/>
    <n v="0"/>
    <n v="0"/>
    <s v="T.Lockett"/>
    <s v="NA"/>
    <n v="0"/>
    <n v="0"/>
    <n v="0"/>
    <n v="0"/>
    <n v="0"/>
    <n v="0"/>
    <n v="0"/>
    <x v="64"/>
  </r>
  <r>
    <x v="0"/>
    <s v="SEA"/>
    <s v="TEN"/>
    <n v="1"/>
    <n v="99"/>
    <s v="(:21) (Shotgun) 32-C.Carson up the middle for 1 yard, TOUCHDOWN."/>
    <s v="run"/>
    <n v="1"/>
    <n v="0"/>
    <n v="0"/>
    <n v="0"/>
    <s v="C.Carson"/>
    <s v="NA"/>
    <n v="0"/>
    <n v="1"/>
    <n v="0"/>
    <n v="3.3"/>
    <n v="0"/>
    <n v="0"/>
    <n v="3.3"/>
    <x v="161"/>
  </r>
  <r>
    <x v="0"/>
    <s v="TEN"/>
    <s v="SEA"/>
    <n v="73"/>
    <n v="27"/>
    <s v="(:12) 17-R.Tannehill kneels to TEN 26 for -1 yards."/>
    <s v="qb_kneel"/>
    <n v="0"/>
    <n v="0"/>
    <n v="0"/>
    <n v="0"/>
    <s v="R.Tannehill"/>
    <s v="NA"/>
    <n v="0"/>
    <n v="0"/>
    <n v="0"/>
    <n v="0"/>
    <n v="0"/>
    <n v="0"/>
    <n v="0"/>
    <x v="362"/>
  </r>
  <r>
    <x v="0"/>
    <s v="TEN"/>
    <s v="SEA"/>
    <n v="80"/>
    <n v="20"/>
    <s v="(14:55) 22-D.Henry right end to TEN 31 for 11 yards (54-B.Wagner, 2-D.Reed)."/>
    <s v="run"/>
    <n v="1"/>
    <n v="0"/>
    <n v="0"/>
    <n v="0"/>
    <s v="D.Henry"/>
    <s v="NA"/>
    <n v="0"/>
    <n v="1"/>
    <n v="0"/>
    <n v="0.5"/>
    <n v="0"/>
    <n v="0"/>
    <n v="0.5"/>
    <x v="121"/>
  </r>
  <r>
    <x v="0"/>
    <s v="TEN"/>
    <s v="SEA"/>
    <n v="69"/>
    <n v="31"/>
    <s v="(14:18) 22-D.Henry right guard to TEN 34 for 3 yards (6-Q.Diggs). TEN-76-R.Saffold was injured during the play. His return is Questionable."/>
    <s v="run"/>
    <n v="1"/>
    <n v="0"/>
    <n v="0"/>
    <n v="0"/>
    <s v="D.Henry"/>
    <s v="NA"/>
    <n v="0"/>
    <n v="1"/>
    <n v="0"/>
    <n v="0.5"/>
    <n v="0"/>
    <n v="0"/>
    <n v="0.5"/>
    <x v="121"/>
  </r>
  <r>
    <x v="0"/>
    <s v="TEN"/>
    <s v="SEA"/>
    <n v="60"/>
    <n v="40"/>
    <s v="(13:15) (Shotgun) 22-D.Henry up the middle to TEN 44 for 4 yards (33-J.Adams)."/>
    <s v="run"/>
    <n v="1"/>
    <n v="0"/>
    <n v="0"/>
    <n v="0"/>
    <s v="D.Henry"/>
    <s v="NA"/>
    <n v="0"/>
    <n v="1"/>
    <n v="0"/>
    <n v="0.5"/>
    <n v="0"/>
    <n v="0"/>
    <n v="0.5"/>
    <x v="121"/>
  </r>
  <r>
    <x v="0"/>
    <s v="TEN"/>
    <s v="SEA"/>
    <n v="41"/>
    <n v="59"/>
    <s v="(11:54) 22-D.Henry right guard to SEA 43 for -2 yards (51-K.Hyder, 99-A.Woods)."/>
    <s v="run"/>
    <n v="1"/>
    <n v="0"/>
    <n v="0"/>
    <n v="0"/>
    <s v="D.Henry"/>
    <s v="NA"/>
    <n v="0"/>
    <n v="1"/>
    <n v="0"/>
    <n v="0.5"/>
    <n v="0"/>
    <n v="0"/>
    <n v="0.5"/>
    <x v="121"/>
  </r>
  <r>
    <x v="0"/>
    <s v="TEN"/>
    <s v="SEA"/>
    <n v="14"/>
    <n v="86"/>
    <s v="(10:50) (Shotgun) 17-R.Tannehill pass incomplete short middle to 85-M.Pruitt (33-J.Adams). PENALTY on SEA-57-C.Barton, Defensive Holding, 5 yards, enforced at SEA 14 - No Play."/>
    <s v="no_play"/>
    <n v="0"/>
    <n v="1"/>
    <n v="0"/>
    <n v="0"/>
    <s v="M.Pruitt"/>
    <s v="NA"/>
    <n v="0"/>
    <n v="0"/>
    <n v="0"/>
    <n v="0"/>
    <n v="0"/>
    <n v="0"/>
    <n v="0"/>
    <x v="63"/>
  </r>
  <r>
    <x v="0"/>
    <s v="TEN"/>
    <s v="SEA"/>
    <n v="9"/>
    <n v="91"/>
    <s v="(10:46) 22-D.Henry right guard for 9 yards, TOUCHDOWN."/>
    <s v="run"/>
    <n v="1"/>
    <n v="0"/>
    <n v="0"/>
    <n v="0"/>
    <s v="D.Henry"/>
    <s v="NA"/>
    <n v="0"/>
    <n v="1"/>
    <n v="0"/>
    <n v="0.8"/>
    <n v="0"/>
    <n v="0"/>
    <n v="0.8"/>
    <x v="121"/>
  </r>
  <r>
    <x v="0"/>
    <s v="SEA"/>
    <s v="TEN"/>
    <n v="89"/>
    <n v="11"/>
    <s v="(10:30) 32-C.Carson right guard to SEA 19 for 8 yards (51-D.Long; 35-C.Jackson)."/>
    <s v="run"/>
    <n v="1"/>
    <n v="0"/>
    <n v="0"/>
    <n v="0"/>
    <s v="C.Carson"/>
    <s v="NA"/>
    <n v="0"/>
    <n v="1"/>
    <n v="0"/>
    <n v="0.5"/>
    <n v="0"/>
    <n v="0"/>
    <n v="0.5"/>
    <x v="161"/>
  </r>
  <r>
    <x v="0"/>
    <s v="SEA"/>
    <s v="TEN"/>
    <n v="80"/>
    <n v="20"/>
    <s v="(9:25) 32-C.Carson left end pushed ob at SEA 21 for 1 yard (29-D.Cruikshank)."/>
    <s v="run"/>
    <n v="1"/>
    <n v="0"/>
    <n v="0"/>
    <n v="0"/>
    <s v="C.Carson"/>
    <s v="NA"/>
    <n v="0"/>
    <n v="1"/>
    <n v="0"/>
    <n v="0.5"/>
    <n v="0"/>
    <n v="0"/>
    <n v="0.5"/>
    <x v="161"/>
  </r>
  <r>
    <x v="0"/>
    <s v="SEA"/>
    <s v="TEN"/>
    <n v="55"/>
    <n v="45"/>
    <s v="(7:46) 3-R.Wilson up the middle to SEA 42 for -3 yards (91-L.Murchison)."/>
    <s v="run"/>
    <n v="1"/>
    <n v="0"/>
    <n v="0"/>
    <n v="0"/>
    <s v="R.Wilson"/>
    <s v="NA"/>
    <n v="0"/>
    <n v="1"/>
    <n v="0"/>
    <n v="0.5"/>
    <n v="0"/>
    <n v="0"/>
    <n v="0.5"/>
    <x v="334"/>
  </r>
  <r>
    <x v="0"/>
    <s v="SEA"/>
    <s v="TEN"/>
    <n v="47"/>
    <n v="53"/>
    <s v="(6:22) 32-C.Carson right tackle to TEN 48 for -1 yards (51-D.Long, 93-T.Tart)."/>
    <s v="run"/>
    <n v="1"/>
    <n v="0"/>
    <n v="0"/>
    <n v="0"/>
    <s v="C.Carson"/>
    <s v="NA"/>
    <n v="0"/>
    <n v="1"/>
    <n v="0"/>
    <n v="0.5"/>
    <n v="0"/>
    <n v="0"/>
    <n v="0.5"/>
    <x v="161"/>
  </r>
  <r>
    <x v="0"/>
    <s v="TEN"/>
    <s v="SEA"/>
    <n v="92"/>
    <n v="8"/>
    <s v="(5:41) 22-D.Henry right guard to TEN 10 for 2 yards (99-A.Woods)."/>
    <s v="run"/>
    <n v="1"/>
    <n v="0"/>
    <n v="0"/>
    <n v="0"/>
    <s v="D.Henry"/>
    <s v="NA"/>
    <n v="0"/>
    <n v="1"/>
    <n v="0"/>
    <n v="0.5"/>
    <n v="0"/>
    <n v="0"/>
    <n v="0.5"/>
    <x v="121"/>
  </r>
  <r>
    <x v="0"/>
    <s v="TEN"/>
    <s v="SEA"/>
    <n v="56"/>
    <n v="44"/>
    <s v="(3:36) (Shotgun) 22-D.Henry up the middle to 50 for 6 yards (92-R.Nkemdiche)."/>
    <s v="run"/>
    <n v="1"/>
    <n v="0"/>
    <n v="0"/>
    <n v="0"/>
    <s v="D.Henry"/>
    <s v="NA"/>
    <n v="0"/>
    <n v="1"/>
    <n v="0"/>
    <n v="0.5"/>
    <n v="0"/>
    <n v="0"/>
    <n v="0.5"/>
    <x v="121"/>
  </r>
  <r>
    <x v="0"/>
    <s v="TEN"/>
    <s v="SEA"/>
    <n v="50"/>
    <n v="50"/>
    <s v="(3:01) 22-D.Henry right tackle to SEA 43 for 7 yards (6-Q.Diggs, 2-D.Reed)."/>
    <s v="run"/>
    <n v="1"/>
    <n v="0"/>
    <n v="0"/>
    <n v="0"/>
    <s v="D.Henry"/>
    <s v="NA"/>
    <n v="0"/>
    <n v="1"/>
    <n v="0"/>
    <n v="0.5"/>
    <n v="0"/>
    <n v="0"/>
    <n v="0.5"/>
    <x v="121"/>
  </r>
  <r>
    <x v="0"/>
    <s v="TEN"/>
    <s v="SEA"/>
    <n v="31"/>
    <n v="69"/>
    <s v="(1:26) 22-D.Henry up the middle to SEA 31 for no gain (94-R.Green, 92-R.Nkemdiche)."/>
    <s v="run"/>
    <n v="1"/>
    <n v="0"/>
    <n v="0"/>
    <n v="0"/>
    <s v="D.Henry"/>
    <s v="NA"/>
    <n v="0"/>
    <n v="1"/>
    <n v="0"/>
    <n v="0.5"/>
    <n v="0"/>
    <n v="0"/>
    <n v="0.5"/>
    <x v="121"/>
  </r>
  <r>
    <x v="0"/>
    <s v="SEA"/>
    <s v="TEN"/>
    <n v="66"/>
    <n v="34"/>
    <s v="(15:00) 3-R.Wilson pass short left to 32-C.Carson pushed ob at SEA 36 for 2 yards (31-K.Byard). PENALTY on SEA-14-D.Metcalf, Offensive Pass Interference, 10 yards, enforced at SEA 34 - No Play. Penalty on SEA-14-D.Metcalf, Offensive Holding, declined."/>
    <s v="no_play"/>
    <n v="0"/>
    <n v="1"/>
    <n v="0"/>
    <n v="0"/>
    <s v="C.Carson"/>
    <s v="NA"/>
    <n v="0"/>
    <n v="0"/>
    <n v="0"/>
    <n v="0"/>
    <n v="0"/>
    <n v="0"/>
    <n v="0"/>
    <x v="161"/>
  </r>
  <r>
    <x v="0"/>
    <s v="TEN"/>
    <s v="SEA"/>
    <n v="60"/>
    <n v="40"/>
    <s v="(12:30) 22-D.Henry left end for 60 yards, TOUCHDOWN."/>
    <s v="run"/>
    <n v="1"/>
    <n v="0"/>
    <n v="0"/>
    <n v="0"/>
    <s v="D.Henry"/>
    <s v="NA"/>
    <n v="0"/>
    <n v="1"/>
    <n v="0"/>
    <n v="0.5"/>
    <n v="0"/>
    <n v="0"/>
    <n v="0.5"/>
    <x v="121"/>
  </r>
  <r>
    <x v="0"/>
    <s v="SEA"/>
    <s v="TEN"/>
    <n v="75"/>
    <n v="25"/>
    <s v="(12:17) 18-F.Swain right end pushed ob at SEA 30 for 5 yards (29-D.Cruikshank)."/>
    <s v="run"/>
    <n v="1"/>
    <n v="0"/>
    <n v="0"/>
    <n v="0"/>
    <s v="F.Swain"/>
    <s v="NA"/>
    <n v="0"/>
    <n v="1"/>
    <n v="0"/>
    <n v="0.5"/>
    <n v="0"/>
    <n v="0"/>
    <n v="0.5"/>
    <x v="186"/>
  </r>
  <r>
    <x v="0"/>
    <s v="TEN"/>
    <s v="SEA"/>
    <n v="82"/>
    <n v="18"/>
    <s v="(10:43) 22-D.Henry right tackle to TEN 21 for 3 yards (99-A.Woods)."/>
    <s v="run"/>
    <n v="1"/>
    <n v="0"/>
    <n v="0"/>
    <n v="0"/>
    <s v="D.Henry"/>
    <s v="NA"/>
    <n v="0"/>
    <n v="1"/>
    <n v="0"/>
    <n v="0.5"/>
    <n v="0"/>
    <n v="0"/>
    <n v="0.5"/>
    <x v="121"/>
  </r>
  <r>
    <x v="0"/>
    <s v="TEN"/>
    <s v="SEA"/>
    <n v="79"/>
    <n v="21"/>
    <s v="(10:10) 22-D.Henry right tackle to TEN 27 for 6 yards (2-D.Reed)."/>
    <s v="run"/>
    <n v="1"/>
    <n v="0"/>
    <n v="0"/>
    <n v="0"/>
    <s v="D.Henry"/>
    <s v="NA"/>
    <n v="0"/>
    <n v="1"/>
    <n v="0"/>
    <n v="0.5"/>
    <n v="0"/>
    <n v="0"/>
    <n v="0.5"/>
    <x v="121"/>
  </r>
  <r>
    <x v="0"/>
    <s v="TEN"/>
    <s v="SEA"/>
    <n v="73"/>
    <n v="27"/>
    <s v="(9:35) (No Huddle) 17-R.Tannehill up the middle to TEN 29 for 2 yards (97-P.Ford)."/>
    <s v="run"/>
    <n v="1"/>
    <n v="0"/>
    <n v="0"/>
    <n v="0"/>
    <s v="R.Tannehill"/>
    <s v="NA"/>
    <n v="0"/>
    <n v="1"/>
    <n v="0"/>
    <n v="0.5"/>
    <n v="0"/>
    <n v="0"/>
    <n v="0.5"/>
    <x v="362"/>
  </r>
  <r>
    <x v="0"/>
    <s v="TEN"/>
    <s v="SEA"/>
    <n v="71"/>
    <n v="29"/>
    <s v="(8:50) (Shotgun) 17-R.Tannehill scrambles right guard to TEN 48 for 19 yards (28-U.Amadi)."/>
    <s v="run"/>
    <n v="0"/>
    <n v="1"/>
    <n v="0"/>
    <n v="0"/>
    <s v="R.Tannehill"/>
    <s v="NA"/>
    <n v="0"/>
    <n v="0"/>
    <n v="0"/>
    <n v="0"/>
    <n v="0"/>
    <n v="0"/>
    <n v="0"/>
    <x v="362"/>
  </r>
  <r>
    <x v="0"/>
    <s v="TEN"/>
    <s v="SEA"/>
    <n v="37"/>
    <n v="63"/>
    <s v="(8:00) 22-D.Henry right tackle to SEA 37 for no gain (10-B.Mayowa, 94-R.Green)."/>
    <s v="run"/>
    <n v="1"/>
    <n v="0"/>
    <n v="0"/>
    <n v="0"/>
    <s v="D.Henry"/>
    <s v="NA"/>
    <n v="0"/>
    <n v="1"/>
    <n v="0"/>
    <n v="0.5"/>
    <n v="0"/>
    <n v="0"/>
    <n v="0.5"/>
    <x v="121"/>
  </r>
  <r>
    <x v="0"/>
    <s v="SEA"/>
    <s v="TEN"/>
    <n v="70"/>
    <n v="30"/>
    <s v="(5:46) Ball officially placed at the SEA 30 to start next drive. (Shotgun) 32-C.Carson right tackle to SEA 32 for 2 yards (58-H.Landry, 51-D.Long)."/>
    <s v="run"/>
    <n v="1"/>
    <n v="0"/>
    <n v="0"/>
    <n v="0"/>
    <s v="C.Carson"/>
    <s v="NA"/>
    <n v="0"/>
    <n v="1"/>
    <n v="0"/>
    <n v="0.5"/>
    <n v="0"/>
    <n v="0"/>
    <n v="0.5"/>
    <x v="161"/>
  </r>
  <r>
    <x v="0"/>
    <s v="TEN"/>
    <s v="SEA"/>
    <n v="68"/>
    <n v="32"/>
    <s v="(4:13) 22-D.Henry right guard to TEN 37 for 5 yards (10-B.Mayowa; 56-J.Brooks). PENALTY on TEN-60-B.Jones, Offensive Holding, 10 yards, enforced at TEN 32 - No Play."/>
    <s v="no_play"/>
    <n v="1"/>
    <n v="0"/>
    <n v="0"/>
    <n v="0"/>
    <s v="D.Henry"/>
    <s v="NA"/>
    <n v="0"/>
    <n v="1"/>
    <n v="0"/>
    <n v="0.5"/>
    <n v="0"/>
    <n v="0"/>
    <n v="0.5"/>
    <x v="121"/>
  </r>
  <r>
    <x v="0"/>
    <s v="TEN"/>
    <s v="SEA"/>
    <n v="41"/>
    <n v="59"/>
    <s v="(2:21) (No Huddle, Shotgun) 28-J.McNichols right guard to SEA 38 for 3 yards (51-K.Hyder)."/>
    <s v="run"/>
    <n v="1"/>
    <n v="0"/>
    <n v="0"/>
    <n v="0"/>
    <s v="J.McNichols"/>
    <s v="NA"/>
    <n v="0"/>
    <n v="1"/>
    <n v="0"/>
    <n v="0.5"/>
    <n v="0"/>
    <n v="0"/>
    <n v="0.5"/>
    <x v="66"/>
  </r>
  <r>
    <x v="0"/>
    <s v="TEN"/>
    <s v="SEA"/>
    <n v="26"/>
    <n v="74"/>
    <s v="(1:54) 22-D.Henry left guard to SEA 18 for 8 yards (56-J.Brooks; 6-Q.Diggs)."/>
    <s v="run"/>
    <n v="1"/>
    <n v="0"/>
    <n v="0"/>
    <n v="0"/>
    <s v="D.Henry"/>
    <s v="NA"/>
    <n v="0"/>
    <n v="1"/>
    <n v="0"/>
    <n v="0.5"/>
    <n v="0"/>
    <n v="0"/>
    <n v="0.5"/>
    <x v="121"/>
  </r>
  <r>
    <x v="0"/>
    <s v="TEN"/>
    <s v="SEA"/>
    <n v="18"/>
    <n v="82"/>
    <s v="(1:35) (No Huddle, Shotgun) 22-D.Henry right guard to SEA 14 for 4 yards (91-L.Collier; 92-R.Nkemdiche)."/>
    <s v="run"/>
    <n v="1"/>
    <n v="0"/>
    <n v="0"/>
    <n v="0"/>
    <s v="D.Henry"/>
    <s v="NA"/>
    <n v="0"/>
    <n v="1"/>
    <n v="0"/>
    <n v="0.5"/>
    <n v="0"/>
    <n v="0"/>
    <n v="0.5"/>
    <x v="121"/>
  </r>
  <r>
    <x v="0"/>
    <s v="TEN"/>
    <s v="SEA"/>
    <n v="5"/>
    <n v="95"/>
    <s v="(:34) (Shotgun) 22-D.Henry left guard for 5 yards, TOUCHDOWN. The Replay Official reviewed the runner broke the plane ruling, and the play was REVERSED. (Shotgun) 22-D.Henry left guard to SEA 1 for 4 yards (51-K.Hyder; 56-J.Brooks)."/>
    <s v="run"/>
    <n v="1"/>
    <n v="0"/>
    <n v="0"/>
    <n v="0"/>
    <s v="D.Henry"/>
    <s v="NA"/>
    <n v="0"/>
    <n v="1"/>
    <n v="0"/>
    <n v="1.4"/>
    <n v="0"/>
    <n v="0"/>
    <n v="1.4"/>
    <x v="121"/>
  </r>
  <r>
    <x v="0"/>
    <s v="TEN"/>
    <s v="SEA"/>
    <n v="1"/>
    <n v="99"/>
    <s v="(:32) (Shotgun) 22-D.Henry right guard for 1 yard, TOUCHDOWN."/>
    <s v="run"/>
    <n v="1"/>
    <n v="0"/>
    <n v="0"/>
    <n v="0"/>
    <s v="D.Henry"/>
    <s v="NA"/>
    <n v="0"/>
    <n v="1"/>
    <n v="0"/>
    <n v="3.3"/>
    <n v="0"/>
    <n v="0"/>
    <n v="3.3"/>
    <x v="121"/>
  </r>
  <r>
    <x v="0"/>
    <s v="SEA"/>
    <s v="TEN"/>
    <n v="69"/>
    <n v="31"/>
    <s v="(:10) (Shotgun) 3-R.Wilson scrambles right end pushed ob at SEA 43 for 12 yards (58-H.Landry)."/>
    <s v="run"/>
    <n v="0"/>
    <n v="1"/>
    <n v="0"/>
    <n v="0"/>
    <s v="R.Wilson"/>
    <s v="NA"/>
    <n v="0"/>
    <n v="0"/>
    <n v="0"/>
    <n v="0"/>
    <n v="0"/>
    <n v="0"/>
    <n v="0"/>
    <x v="334"/>
  </r>
  <r>
    <x v="0"/>
    <s v="TEN"/>
    <s v="SEA"/>
    <n v="76"/>
    <n v="24"/>
    <s v="(9:27) (No Huddle) 22-D.Henry left guard to TEN 24 for no gain (54-B.Wagner, 92-R.Nkemdiche)."/>
    <s v="run"/>
    <n v="1"/>
    <n v="0"/>
    <n v="0"/>
    <n v="0"/>
    <s v="D.Henry"/>
    <s v="NA"/>
    <n v="0"/>
    <n v="1"/>
    <n v="0"/>
    <n v="0.5"/>
    <n v="0"/>
    <n v="0"/>
    <n v="0.5"/>
    <x v="121"/>
  </r>
  <r>
    <x v="0"/>
    <s v="TEN"/>
    <s v="SEA"/>
    <n v="76"/>
    <n v="24"/>
    <s v="(8:42) (No Huddle, Shotgun) 17-R.Tannehill pass incomplete short middle to 80-C.Rogers. PENALTY on SEA-33-J.Adams, Roughing the Passer, 15 yards, enforced at TEN 24 - No Play."/>
    <s v="no_play"/>
    <n v="0"/>
    <n v="1"/>
    <n v="0"/>
    <n v="0"/>
    <s v="C.Rogers"/>
    <s v="NA"/>
    <n v="0"/>
    <n v="0"/>
    <n v="0"/>
    <n v="0"/>
    <n v="0"/>
    <n v="0"/>
    <n v="0"/>
    <x v="67"/>
  </r>
  <r>
    <x v="0"/>
    <s v="TEN"/>
    <s v="SEA"/>
    <n v="39"/>
    <n v="61"/>
    <s v="(7:19) 22-D.Henry left end to SEA 27 for 12 yards (54-B.Wagner)."/>
    <s v="run"/>
    <n v="1"/>
    <n v="0"/>
    <n v="0"/>
    <n v="0"/>
    <s v="D.Henry"/>
    <s v="NA"/>
    <n v="0"/>
    <n v="1"/>
    <n v="0"/>
    <n v="0.5"/>
    <n v="0"/>
    <n v="0"/>
    <n v="0.5"/>
    <x v="121"/>
  </r>
  <r>
    <x v="0"/>
    <s v="TEN"/>
    <s v="SEA"/>
    <n v="27"/>
    <n v="73"/>
    <s v="(6:42) 22-D.Henry right guard to SEA 23 for 4 yards (2-D.Reed)."/>
    <s v="run"/>
    <n v="1"/>
    <n v="0"/>
    <n v="0"/>
    <n v="0"/>
    <s v="D.Henry"/>
    <s v="NA"/>
    <n v="0"/>
    <n v="1"/>
    <n v="0"/>
    <n v="0.5"/>
    <n v="0"/>
    <n v="0"/>
    <n v="0.5"/>
    <x v="121"/>
  </r>
  <r>
    <x v="0"/>
    <s v="TEN"/>
    <s v="SEA"/>
    <n v="23"/>
    <n v="77"/>
    <s v="(6:08) 22-D.Henry right end to SEA 22 for 1 yard (54-B.Wagner)."/>
    <s v="run"/>
    <n v="1"/>
    <n v="0"/>
    <n v="0"/>
    <n v="0"/>
    <s v="D.Henry"/>
    <s v="NA"/>
    <n v="0"/>
    <n v="1"/>
    <n v="0"/>
    <n v="0.5"/>
    <n v="0"/>
    <n v="0"/>
    <n v="0.5"/>
    <x v="121"/>
  </r>
  <r>
    <x v="0"/>
    <s v="TEN"/>
    <s v="SEA"/>
    <n v="22"/>
    <n v="78"/>
    <s v="(5:27) (Shotgun) 22-D.Henry left end to SEA 18 for 4 yards (54-B.Wagner; 21-T.Flowers)."/>
    <s v="run"/>
    <n v="1"/>
    <n v="0"/>
    <n v="0"/>
    <n v="0"/>
    <s v="D.Henry"/>
    <s v="NA"/>
    <n v="0"/>
    <n v="1"/>
    <n v="0"/>
    <n v="0.5"/>
    <n v="0"/>
    <n v="0"/>
    <n v="0.5"/>
    <x v="121"/>
  </r>
  <r>
    <x v="2"/>
    <s v="JAX"/>
    <s v="ARI"/>
    <n v="75"/>
    <n v="25"/>
    <s v="(15:00) 25-J.Robinson up the middle to JAX 26 for 1 yard (3-B.Baker)."/>
    <s v="run"/>
    <n v="1"/>
    <n v="0"/>
    <n v="0"/>
    <n v="0"/>
    <s v="J.Robinson"/>
    <s v="NA"/>
    <n v="0"/>
    <n v="1"/>
    <n v="0"/>
    <n v="0.5"/>
    <n v="0"/>
    <n v="0"/>
    <n v="0.5"/>
    <x v="79"/>
  </r>
  <r>
    <x v="2"/>
    <s v="JAX"/>
    <s v="ARI"/>
    <n v="74"/>
    <n v="26"/>
    <s v="(14:23) (Shotgun) 16-T.Lawrence pass short right to 86-J.Hollister to JAX 32 for 6 yards (9-I.Simmons; 58-J.Hicks)."/>
    <s v="pass"/>
    <n v="0"/>
    <n v="1"/>
    <n v="0"/>
    <n v="0"/>
    <s v="J.Hollister"/>
    <n v="6"/>
    <n v="6"/>
    <n v="0"/>
    <n v="1"/>
    <n v="0"/>
    <n v="1.6"/>
    <n v="1.7050000000000001"/>
    <n v="1.7050000000000001"/>
    <x v="364"/>
  </r>
  <r>
    <x v="2"/>
    <s v="JAX"/>
    <s v="ARI"/>
    <n v="68"/>
    <n v="32"/>
    <s v="(13:42) (Shotgun) 16-T.Lawrence pass incomplete short middle to 11-M.Jones."/>
    <s v="pass"/>
    <n v="0"/>
    <n v="1"/>
    <n v="0"/>
    <n v="0"/>
    <s v="M.Jones"/>
    <n v="4"/>
    <n v="4"/>
    <n v="0"/>
    <n v="1"/>
    <n v="0"/>
    <n v="1.6"/>
    <n v="1.6700000000000002"/>
    <n v="1.6700000000000002"/>
    <x v="53"/>
  </r>
  <r>
    <x v="2"/>
    <s v="ARI"/>
    <s v="JAX"/>
    <n v="91"/>
    <n v="9"/>
    <s v="(13:24) (Shotgun) 2-C.Edmonds up the middle to ARI 11 for 2 yards (54-D.Wilson; 52-D.Hamilton)."/>
    <s v="run"/>
    <n v="1"/>
    <n v="0"/>
    <n v="0"/>
    <n v="0"/>
    <s v="C.Edmonds"/>
    <s v="NA"/>
    <n v="0"/>
    <n v="1"/>
    <n v="0"/>
    <n v="0.5"/>
    <n v="0"/>
    <n v="0"/>
    <n v="0.5"/>
    <x v="127"/>
  </r>
  <r>
    <x v="2"/>
    <s v="ARI"/>
    <s v="JAX"/>
    <n v="89"/>
    <n v="11"/>
    <s v="(12:53) (Shotgun) 1-K.Murray pass short left to 10-D.Hopkins to ARI 18 for 7 yards (54-D.Wilson)."/>
    <s v="pass"/>
    <n v="0"/>
    <n v="1"/>
    <n v="0"/>
    <n v="0"/>
    <s v="D.Hopkins"/>
    <n v="4"/>
    <n v="4"/>
    <n v="0"/>
    <n v="1"/>
    <n v="0"/>
    <n v="1.6"/>
    <n v="1.6700000000000002"/>
    <n v="1.6700000000000002"/>
    <x v="112"/>
  </r>
  <r>
    <x v="2"/>
    <s v="ARI"/>
    <s v="JAX"/>
    <n v="82"/>
    <n v="18"/>
    <s v="(12:15) (Shotgun) 1-K.Murray pass incomplete short right to 18-A.Green (32-T.Campbell)."/>
    <s v="pass"/>
    <n v="0"/>
    <n v="1"/>
    <n v="0"/>
    <n v="0"/>
    <s v="A.Green"/>
    <n v="9"/>
    <n v="9"/>
    <n v="0"/>
    <n v="1"/>
    <n v="0"/>
    <n v="1.6"/>
    <n v="1.7575000000000001"/>
    <n v="1.7575000000000001"/>
    <x v="124"/>
  </r>
  <r>
    <x v="2"/>
    <s v="JAX"/>
    <s v="ARI"/>
    <n v="77"/>
    <n v="23"/>
    <s v="(11:57) (Shotgun) 25-J.Robinson up the middle to JAX 29 for 6 yards (98-C.Peters, 7-B.Murphy)."/>
    <s v="run"/>
    <n v="1"/>
    <n v="0"/>
    <n v="0"/>
    <n v="0"/>
    <s v="J.Robinson"/>
    <s v="NA"/>
    <n v="0"/>
    <n v="1"/>
    <n v="0"/>
    <n v="0.5"/>
    <n v="0"/>
    <n v="0"/>
    <n v="0.5"/>
    <x v="79"/>
  </r>
  <r>
    <x v="2"/>
    <s v="JAX"/>
    <s v="ARI"/>
    <n v="71"/>
    <n v="29"/>
    <s v="(11:20) 25-J.Robinson up the middle to JAX 28 for -1 yards (55-C.Jones)."/>
    <s v="run"/>
    <n v="1"/>
    <n v="0"/>
    <n v="0"/>
    <n v="0"/>
    <s v="J.Robinson"/>
    <s v="NA"/>
    <n v="0"/>
    <n v="1"/>
    <n v="0"/>
    <n v="0.5"/>
    <n v="0"/>
    <n v="0"/>
    <n v="0.5"/>
    <x v="79"/>
  </r>
  <r>
    <x v="2"/>
    <s v="JAX"/>
    <s v="ARI"/>
    <n v="72"/>
    <n v="28"/>
    <s v="(10:48) (Shotgun) 16-T.Lawrence pass short left to 25-J.Robinson to JAX 28 for no gain (58-J.Hicks)."/>
    <s v="pass"/>
    <n v="0"/>
    <n v="1"/>
    <n v="0"/>
    <n v="0"/>
    <s v="J.Robinson"/>
    <n v="-1"/>
    <n v="-1"/>
    <n v="0"/>
    <n v="1"/>
    <n v="0"/>
    <n v="1.6"/>
    <n v="1.5825"/>
    <n v="1.5825"/>
    <x v="79"/>
  </r>
  <r>
    <x v="2"/>
    <s v="ARI"/>
    <s v="JAX"/>
    <n v="56"/>
    <n v="44"/>
    <s v="(10:04) (Shotgun) 1-K.Murray pass short middle to 87-M.Williams to JAX 49 for 7 yards (54-D.Wilson)."/>
    <s v="pass"/>
    <n v="0"/>
    <n v="1"/>
    <n v="0"/>
    <n v="0"/>
    <s v="M.Williams"/>
    <n v="6"/>
    <n v="6"/>
    <n v="0"/>
    <n v="1"/>
    <n v="0"/>
    <n v="1.6"/>
    <n v="1.7050000000000001"/>
    <n v="1.7050000000000001"/>
    <x v="123"/>
  </r>
  <r>
    <x v="2"/>
    <s v="ARI"/>
    <s v="JAX"/>
    <n v="49"/>
    <n v="51"/>
    <s v="(9:45) (No Huddle, Shotgun) 1-K.Murray pass short right to 87-M.Williams to JAX 44 for 5 yards (44-M.Jack)."/>
    <s v="pass"/>
    <n v="0"/>
    <n v="1"/>
    <n v="0"/>
    <n v="0"/>
    <s v="M.Williams"/>
    <n v="1"/>
    <n v="1"/>
    <n v="0"/>
    <n v="1"/>
    <n v="0"/>
    <n v="1.6"/>
    <n v="1.6175000000000002"/>
    <n v="1.6175000000000002"/>
    <x v="123"/>
  </r>
  <r>
    <x v="2"/>
    <s v="ARI"/>
    <s v="JAX"/>
    <n v="44"/>
    <n v="56"/>
    <s v="(9:20) (No Huddle, Shotgun) 1-K.Murray pass deep middle to 13-C.Kirk to JAX 16 for 28 yards (42-A.Wingard)."/>
    <s v="pass"/>
    <n v="0"/>
    <n v="1"/>
    <n v="0"/>
    <n v="0"/>
    <s v="C.Kirk"/>
    <n v="20"/>
    <n v="20"/>
    <n v="0"/>
    <n v="1"/>
    <n v="0"/>
    <n v="1.6"/>
    <n v="1.9500000000000002"/>
    <n v="1.9500000000000002"/>
    <x v="113"/>
  </r>
  <r>
    <x v="2"/>
    <s v="ARI"/>
    <s v="JAX"/>
    <n v="16"/>
    <n v="84"/>
    <s v="(8:42) (No Huddle, Shotgun) 6-J.Conner up the middle to JAX 11 for 5 yards (90-M.Brown; 44-M.Jack)."/>
    <s v="run"/>
    <n v="1"/>
    <n v="0"/>
    <n v="0"/>
    <n v="0"/>
    <s v="J.Conner"/>
    <s v="NA"/>
    <n v="0"/>
    <n v="1"/>
    <n v="0"/>
    <n v="0.5"/>
    <n v="0"/>
    <n v="0"/>
    <n v="0.5"/>
    <x v="305"/>
  </r>
  <r>
    <x v="2"/>
    <s v="ARI"/>
    <s v="JAX"/>
    <n v="11"/>
    <n v="89"/>
    <s v="(8:06) (No Huddle, Shotgun) 1-K.Murray pass short left to 13-C.Kirk pushed ob at JAX 2 for 9 yards (26-S.Griffin)."/>
    <s v="pass"/>
    <n v="0"/>
    <n v="1"/>
    <n v="0"/>
    <n v="0"/>
    <s v="C.Kirk"/>
    <n v="4"/>
    <n v="4"/>
    <n v="0"/>
    <n v="1"/>
    <n v="0"/>
    <n v="2.2000000000000002"/>
    <n v="1.6700000000000002"/>
    <n v="2.0198"/>
    <x v="113"/>
  </r>
  <r>
    <x v="2"/>
    <s v="ARI"/>
    <s v="JAX"/>
    <n v="2"/>
    <n v="98"/>
    <s v="(7:26) (Shotgun) 2-C.Edmonds up the middle to JAX 1 for 1 yard (93-T.Bryan)."/>
    <s v="run"/>
    <n v="1"/>
    <n v="0"/>
    <n v="0"/>
    <n v="0"/>
    <s v="C.Edmonds"/>
    <s v="NA"/>
    <n v="0"/>
    <n v="1"/>
    <n v="0"/>
    <n v="2.5"/>
    <n v="0"/>
    <n v="0"/>
    <n v="2.5"/>
    <x v="127"/>
  </r>
  <r>
    <x v="2"/>
    <s v="ARI"/>
    <s v="JAX"/>
    <n v="1"/>
    <n v="99"/>
    <s v="(6:48) 1-K.Murray left end for 1 yard, TOUCHDOWN."/>
    <s v="run"/>
    <n v="1"/>
    <n v="0"/>
    <n v="0"/>
    <n v="0"/>
    <s v="K.Murray"/>
    <s v="NA"/>
    <n v="0"/>
    <n v="1"/>
    <n v="0"/>
    <n v="3.3"/>
    <n v="0"/>
    <n v="0"/>
    <n v="3.3"/>
    <x v="304"/>
  </r>
  <r>
    <x v="2"/>
    <s v="JAX"/>
    <s v="ARI"/>
    <n v="75"/>
    <n v="25"/>
    <s v="(6:42) (Shotgun) 16-T.Lawrence pass incomplete deep left to 17-D.Chark."/>
    <s v="pass"/>
    <n v="0"/>
    <n v="1"/>
    <n v="0"/>
    <n v="0"/>
    <s v="D.Chark"/>
    <n v="32"/>
    <n v="32"/>
    <n v="0"/>
    <n v="1"/>
    <n v="0"/>
    <n v="1.6"/>
    <n v="2.16"/>
    <n v="2.16"/>
    <x v="19"/>
  </r>
  <r>
    <x v="2"/>
    <s v="JAX"/>
    <s v="ARI"/>
    <n v="75"/>
    <n v="25"/>
    <s v="(6:35) 16-T.Lawrence pass short right to 11-M.Jones pushed ob at JAX 33 for 8 yards (9-I.Simmons)."/>
    <s v="pass"/>
    <n v="0"/>
    <n v="1"/>
    <n v="0"/>
    <n v="0"/>
    <s v="M.Jones"/>
    <n v="-1"/>
    <n v="-1"/>
    <n v="0"/>
    <n v="1"/>
    <n v="0"/>
    <n v="1.6"/>
    <n v="1.5825"/>
    <n v="1.5825"/>
    <x v="53"/>
  </r>
  <r>
    <x v="2"/>
    <s v="JAX"/>
    <s v="ARI"/>
    <n v="67"/>
    <n v="33"/>
    <s v="(5:57) (Shotgun) 24-C.Hyde up the middle to JAX 38 for 5 yards (3-B.Baker)."/>
    <s v="run"/>
    <n v="1"/>
    <n v="0"/>
    <n v="0"/>
    <n v="0"/>
    <s v="C.Hyde"/>
    <s v="NA"/>
    <n v="0"/>
    <n v="1"/>
    <n v="0"/>
    <n v="0.5"/>
    <n v="0"/>
    <n v="0"/>
    <n v="0.5"/>
    <x v="232"/>
  </r>
  <r>
    <x v="2"/>
    <s v="JAX"/>
    <s v="ARI"/>
    <n v="62"/>
    <n v="38"/>
    <s v="(5:21) (Shotgun) 16-T.Lawrence pass short middle to 11-M.Jones to ARI 48 for 14 yards (23-R.Alford)."/>
    <s v="pass"/>
    <n v="0"/>
    <n v="1"/>
    <n v="0"/>
    <n v="0"/>
    <s v="M.Jones"/>
    <n v="14"/>
    <n v="14"/>
    <n v="0"/>
    <n v="1"/>
    <n v="0"/>
    <n v="1.6"/>
    <n v="1.845"/>
    <n v="1.845"/>
    <x v="53"/>
  </r>
  <r>
    <x v="2"/>
    <s v="JAX"/>
    <s v="ARI"/>
    <n v="48"/>
    <n v="52"/>
    <s v="(4:39) (Shotgun) 24-C.Hyde up the middle to ARI 44 for 4 yards (99-J.Watt; 58-J.Hicks)."/>
    <s v="run"/>
    <n v="1"/>
    <n v="0"/>
    <n v="0"/>
    <n v="0"/>
    <s v="C.Hyde"/>
    <s v="NA"/>
    <n v="0"/>
    <n v="1"/>
    <n v="0"/>
    <n v="0.5"/>
    <n v="0"/>
    <n v="0"/>
    <n v="0.5"/>
    <x v="232"/>
  </r>
  <r>
    <x v="2"/>
    <s v="JAX"/>
    <s v="ARI"/>
    <n v="44"/>
    <n v="56"/>
    <s v="(4:20) (No Huddle) 24-C.Hyde up the middle to ARI 45 for -1 yards (25-Z.Collins; 34-J.Thompson)."/>
    <s v="run"/>
    <n v="1"/>
    <n v="0"/>
    <n v="0"/>
    <n v="0"/>
    <s v="C.Hyde"/>
    <s v="NA"/>
    <n v="0"/>
    <n v="1"/>
    <n v="0"/>
    <n v="0.5"/>
    <n v="0"/>
    <n v="0"/>
    <n v="0.5"/>
    <x v="232"/>
  </r>
  <r>
    <x v="2"/>
    <s v="JAX"/>
    <s v="ARI"/>
    <n v="45"/>
    <n v="55"/>
    <s v="(3:39) (Shotgun) 16-T.Lawrence pass incomplete deep left to 86-J.Hollister [55-C.Jones]."/>
    <s v="pass"/>
    <n v="0"/>
    <n v="1"/>
    <n v="0"/>
    <n v="0"/>
    <s v="J.Hollister"/>
    <n v="27"/>
    <n v="27"/>
    <n v="0"/>
    <n v="1"/>
    <n v="0"/>
    <n v="1.6"/>
    <n v="2.0725000000000002"/>
    <n v="2.0725000000000002"/>
    <x v="364"/>
  </r>
  <r>
    <x v="2"/>
    <s v="ARI"/>
    <s v="JAX"/>
    <n v="99"/>
    <n v="1"/>
    <s v="(3:25) 6-J.Conner up the middle to ARI 3 for 2 yards (96-A.Gotsis)."/>
    <s v="run"/>
    <n v="1"/>
    <n v="0"/>
    <n v="0"/>
    <n v="0"/>
    <s v="J.Conner"/>
    <s v="NA"/>
    <n v="0"/>
    <n v="1"/>
    <n v="0"/>
    <n v="0.5"/>
    <n v="0"/>
    <n v="0"/>
    <n v="0.5"/>
    <x v="305"/>
  </r>
  <r>
    <x v="2"/>
    <s v="ARI"/>
    <s v="JAX"/>
    <n v="97"/>
    <n v="3"/>
    <s v="(2:46) (Shotgun) 1-K.Murray pass short right to 87-M.Williams to ARI 10 for 7 yards (32-T.Campbell)."/>
    <s v="pass"/>
    <n v="0"/>
    <n v="1"/>
    <n v="0"/>
    <n v="0"/>
    <s v="M.Williams"/>
    <n v="5"/>
    <n v="5"/>
    <n v="0"/>
    <n v="1"/>
    <n v="0"/>
    <n v="1.6"/>
    <n v="1.6875"/>
    <n v="1.6875"/>
    <x v="123"/>
  </r>
  <r>
    <x v="2"/>
    <s v="ARI"/>
    <s v="JAX"/>
    <n v="90"/>
    <n v="10"/>
    <s v="(2:10) (Shotgun) 6-J.Conner up the middle to ARI 10 for no gain (54-D.Wilson)."/>
    <s v="run"/>
    <n v="1"/>
    <n v="0"/>
    <n v="0"/>
    <n v="0"/>
    <s v="J.Conner"/>
    <s v="NA"/>
    <n v="0"/>
    <n v="1"/>
    <n v="0"/>
    <n v="0.5"/>
    <n v="0"/>
    <n v="0"/>
    <n v="0.5"/>
    <x v="305"/>
  </r>
  <r>
    <x v="2"/>
    <s v="JAX"/>
    <s v="ARI"/>
    <n v="50"/>
    <n v="50"/>
    <s v="(1:05) 25-J.Robinson up the middle to ARI 48 for 2 yards (98-C.Peters; 3-B.Baker)."/>
    <s v="run"/>
    <n v="1"/>
    <n v="0"/>
    <n v="0"/>
    <n v="0"/>
    <s v="J.Robinson"/>
    <s v="NA"/>
    <n v="0"/>
    <n v="1"/>
    <n v="0"/>
    <n v="0.5"/>
    <n v="0"/>
    <n v="0"/>
    <n v="0.5"/>
    <x v="79"/>
  </r>
  <r>
    <x v="2"/>
    <s v="JAX"/>
    <s v="ARI"/>
    <n v="48"/>
    <n v="52"/>
    <s v="(:27) (Shotgun) 16-T.Lawrence pass short right to 11-M.Jones to ARI 37 for 11 yards (23-R.Alford; 42-D.Kennard)."/>
    <s v="pass"/>
    <n v="0"/>
    <n v="1"/>
    <n v="0"/>
    <n v="0"/>
    <s v="M.Jones"/>
    <n v="10"/>
    <n v="10"/>
    <n v="0"/>
    <n v="1"/>
    <n v="0"/>
    <n v="1.6"/>
    <n v="1.7750000000000001"/>
    <n v="1.7750000000000001"/>
    <x v="53"/>
  </r>
  <r>
    <x v="2"/>
    <s v="JAX"/>
    <s v="ARI"/>
    <n v="37"/>
    <n v="63"/>
    <s v="(15:00) (Shotgun) 25-J.Robinson up the middle to ARI 39 for -2 yards (99-J.Watt)."/>
    <s v="run"/>
    <n v="1"/>
    <n v="0"/>
    <n v="0"/>
    <n v="0"/>
    <s v="J.Robinson"/>
    <s v="NA"/>
    <n v="0"/>
    <n v="1"/>
    <n v="0"/>
    <n v="0.5"/>
    <n v="0"/>
    <n v="0"/>
    <n v="0.5"/>
    <x v="79"/>
  </r>
  <r>
    <x v="2"/>
    <s v="JAX"/>
    <s v="ARI"/>
    <n v="39"/>
    <n v="61"/>
    <s v="(14:21) (Shotgun) 16-T.Lawrence pass short right to 10-L.Shenault pushed ob at ARI 19 for 20 yards (23-R.Alford)."/>
    <s v="pass"/>
    <n v="0"/>
    <n v="1"/>
    <n v="0"/>
    <n v="0"/>
    <s v="L.Shenault"/>
    <n v="13"/>
    <n v="13"/>
    <n v="0"/>
    <n v="1"/>
    <n v="0"/>
    <n v="1.6"/>
    <n v="1.8275000000000001"/>
    <n v="1.8275000000000001"/>
    <x v="78"/>
  </r>
  <r>
    <x v="2"/>
    <s v="JAX"/>
    <s v="ARI"/>
    <n v="19"/>
    <n v="81"/>
    <s v="(13:54) (No Huddle, Shotgun) 16-T.Lawrence right end to ARI 15 for 4 yards (34-J.Thompson; 58-J.Hicks)."/>
    <s v="run"/>
    <n v="1"/>
    <n v="0"/>
    <n v="0"/>
    <n v="0"/>
    <s v="T.Lawrence"/>
    <s v="NA"/>
    <n v="0"/>
    <n v="1"/>
    <n v="0"/>
    <n v="0.5"/>
    <n v="0"/>
    <n v="0"/>
    <n v="0.5"/>
    <x v="343"/>
  </r>
  <r>
    <x v="2"/>
    <s v="JAX"/>
    <s v="ARI"/>
    <n v="15"/>
    <n v="85"/>
    <s v="(13:08) 25-J.Robinson up the middle to ARI 17 for -2 yards (42-D.Kennard)."/>
    <s v="run"/>
    <n v="1"/>
    <n v="0"/>
    <n v="0"/>
    <n v="0"/>
    <s v="J.Robinson"/>
    <s v="NA"/>
    <n v="0"/>
    <n v="1"/>
    <n v="0"/>
    <n v="0.5"/>
    <n v="0"/>
    <n v="0"/>
    <n v="0.5"/>
    <x v="79"/>
  </r>
  <r>
    <x v="2"/>
    <s v="JAX"/>
    <s v="ARI"/>
    <n v="17"/>
    <n v="83"/>
    <s v="(12:26) (Shotgun) 16-T.Lawrence pass short middle intended for 86-J.Hollister INTERCEPTED by 7-B.Murphy (58-J.Hicks) at ARI 7. 7-B.Murphy to ARI 14 for 7 yards (86-J.Hollister)."/>
    <s v="pass"/>
    <n v="0"/>
    <n v="1"/>
    <n v="0"/>
    <n v="0"/>
    <s v="J.Hollister"/>
    <n v="10"/>
    <n v="10"/>
    <n v="0"/>
    <n v="1"/>
    <n v="0"/>
    <n v="2"/>
    <n v="1.7750000000000001"/>
    <n v="1.9235000000000002"/>
    <x v="364"/>
  </r>
  <r>
    <x v="2"/>
    <s v="ARI"/>
    <s v="JAX"/>
    <n v="86"/>
    <n v="14"/>
    <s v="(12:18) (Shotgun) 1-K.Murray scrambles right end ran ob at ARI 18 for 4 yards (42-A.Wingard)."/>
    <s v="run"/>
    <n v="0"/>
    <n v="1"/>
    <n v="0"/>
    <n v="0"/>
    <s v="K.Murray"/>
    <s v="NA"/>
    <n v="0"/>
    <n v="0"/>
    <n v="0"/>
    <n v="0"/>
    <n v="0"/>
    <n v="0"/>
    <n v="0"/>
    <x v="304"/>
  </r>
  <r>
    <x v="2"/>
    <s v="ARI"/>
    <s v="JAX"/>
    <n v="82"/>
    <n v="18"/>
    <s v="(11:46) (Shotgun) 1-K.Murray pass short left to 10-D.Hopkins ran ob at ARI 26 for 8 yards (44-M.Jack)."/>
    <s v="pass"/>
    <n v="0"/>
    <n v="1"/>
    <n v="0"/>
    <n v="0"/>
    <s v="D.Hopkins"/>
    <n v="-1"/>
    <n v="-1"/>
    <n v="0"/>
    <n v="1"/>
    <n v="0"/>
    <n v="1.6"/>
    <n v="1.5825"/>
    <n v="1.5825"/>
    <x v="112"/>
  </r>
  <r>
    <x v="2"/>
    <s v="ARI"/>
    <s v="JAX"/>
    <n v="74"/>
    <n v="26"/>
    <s v="(11:11) 1-K.Murray scrambles left end pushed ob at ARI 32 for 6 yards (96-A.Gotsis). PENALTY on ARI-74-D.Humphries, Offensive Holding, 10 yards, enforced at ARI 26 - No Play."/>
    <s v="no_play"/>
    <n v="0"/>
    <n v="1"/>
    <n v="0"/>
    <n v="0"/>
    <s v="K.Murray"/>
    <s v="NA"/>
    <n v="0"/>
    <n v="0"/>
    <n v="0"/>
    <n v="0"/>
    <n v="0"/>
    <n v="0"/>
    <n v="0"/>
    <x v="304"/>
  </r>
  <r>
    <x v="2"/>
    <s v="ARI"/>
    <s v="JAX"/>
    <n v="84"/>
    <n v="16"/>
    <s v="(10:40) (Shotgun) 1-K.Murray pass short right to 2-C.Edmonds to ARI 22 for 6 yards (32-T.Campbell; 44-M.Jack)."/>
    <s v="pass"/>
    <n v="0"/>
    <n v="1"/>
    <n v="0"/>
    <n v="0"/>
    <s v="C.Edmonds"/>
    <n v="-3"/>
    <n v="-3"/>
    <n v="0"/>
    <n v="1"/>
    <n v="0"/>
    <n v="1.6"/>
    <n v="1.5475000000000001"/>
    <n v="1.5475000000000001"/>
    <x v="127"/>
  </r>
  <r>
    <x v="2"/>
    <s v="ARI"/>
    <s v="JAX"/>
    <n v="78"/>
    <n v="22"/>
    <s v="(9:59) (Shotgun) 1-K.Murray pass short right to 18-A.Green to ARI 32 for 10 yards (32-T.Campbell)."/>
    <s v="pass"/>
    <n v="0"/>
    <n v="1"/>
    <n v="0"/>
    <n v="0"/>
    <s v="A.Green"/>
    <n v="9"/>
    <n v="9"/>
    <n v="0"/>
    <n v="1"/>
    <n v="0"/>
    <n v="1.6"/>
    <n v="1.7575000000000001"/>
    <n v="1.7575000000000001"/>
    <x v="124"/>
  </r>
  <r>
    <x v="2"/>
    <s v="ARI"/>
    <s v="JAX"/>
    <n v="68"/>
    <n v="32"/>
    <s v="(9:19) (Shotgun) 1-K.Murray pass incomplete short left to 10-D.Hopkins."/>
    <s v="pass"/>
    <n v="0"/>
    <n v="1"/>
    <n v="0"/>
    <n v="0"/>
    <s v="D.Hopkins"/>
    <n v="13"/>
    <n v="13"/>
    <n v="0"/>
    <n v="1"/>
    <n v="0"/>
    <n v="1.6"/>
    <n v="1.8275000000000001"/>
    <n v="1.8275000000000001"/>
    <x v="112"/>
  </r>
  <r>
    <x v="2"/>
    <s v="JAX"/>
    <s v="ARI"/>
    <n v="79"/>
    <n v="21"/>
    <s v="(9:04) 25-J.Robinson left end ran ob at JAX 25 for 4 yards (20-M.Wilson)."/>
    <s v="run"/>
    <n v="1"/>
    <n v="0"/>
    <n v="0"/>
    <n v="0"/>
    <s v="J.Robinson"/>
    <s v="NA"/>
    <n v="0"/>
    <n v="1"/>
    <n v="0"/>
    <n v="0.5"/>
    <n v="0"/>
    <n v="0"/>
    <n v="0.5"/>
    <x v="79"/>
  </r>
  <r>
    <x v="2"/>
    <s v="JAX"/>
    <s v="ARI"/>
    <n v="75"/>
    <n v="25"/>
    <s v="(8:29) (Shotgun) 16-T.Lawrence pass incomplete deep middle to 17-D.Chark [55-C.Jones]."/>
    <s v="pass"/>
    <n v="0"/>
    <n v="1"/>
    <n v="0"/>
    <n v="0"/>
    <s v="D.Chark"/>
    <n v="18"/>
    <n v="18"/>
    <n v="0"/>
    <n v="1"/>
    <n v="0"/>
    <n v="1.6"/>
    <n v="1.915"/>
    <n v="1.915"/>
    <x v="19"/>
  </r>
  <r>
    <x v="2"/>
    <s v="JAX"/>
    <s v="ARI"/>
    <n v="75"/>
    <n v="25"/>
    <s v="(8:23) (Shotgun) 16-T.Lawrence scrambles left end pushed ob at JAX 30 for 5 yards (7-B.Murphy)."/>
    <s v="run"/>
    <n v="0"/>
    <n v="1"/>
    <n v="0"/>
    <n v="0"/>
    <s v="T.Lawrence"/>
    <s v="NA"/>
    <n v="0"/>
    <n v="0"/>
    <n v="0"/>
    <n v="0"/>
    <n v="0"/>
    <n v="0"/>
    <n v="0"/>
    <x v="343"/>
  </r>
  <r>
    <x v="2"/>
    <s v="ARI"/>
    <s v="JAX"/>
    <n v="77"/>
    <n v="23"/>
    <s v="(7:44) 2-C.Edmonds right end to ARI 30 for 7 yards (32-T.Campbell)."/>
    <s v="run"/>
    <n v="1"/>
    <n v="0"/>
    <n v="0"/>
    <n v="0"/>
    <s v="C.Edmonds"/>
    <s v="NA"/>
    <n v="0"/>
    <n v="1"/>
    <n v="0"/>
    <n v="0.5"/>
    <n v="0"/>
    <n v="0"/>
    <n v="0.5"/>
    <x v="127"/>
  </r>
  <r>
    <x v="2"/>
    <s v="ARI"/>
    <s v="JAX"/>
    <n v="70"/>
    <n v="30"/>
    <s v="(7:08) (Shotgun) 6-J.Conner up the middle to ARI 36 for 6 yards (27-C.Claybrooks; 42-A.Wingard)."/>
    <s v="run"/>
    <n v="1"/>
    <n v="0"/>
    <n v="0"/>
    <n v="0"/>
    <s v="J.Conner"/>
    <s v="NA"/>
    <n v="0"/>
    <n v="1"/>
    <n v="0"/>
    <n v="0.5"/>
    <n v="0"/>
    <n v="0"/>
    <n v="0.5"/>
    <x v="305"/>
  </r>
  <r>
    <x v="2"/>
    <s v="ARI"/>
    <s v="JAX"/>
    <n v="64"/>
    <n v="36"/>
    <s v="(6:32) (Shotgun) 1-K.Murray pass short left to 6-J.Conner pushed ob at ARI 46 for 10 yards (44-M.Jack)."/>
    <s v="pass"/>
    <n v="0"/>
    <n v="1"/>
    <n v="0"/>
    <n v="0"/>
    <s v="J.Conner"/>
    <n v="2"/>
    <n v="2"/>
    <n v="0"/>
    <n v="1"/>
    <n v="0"/>
    <n v="1.6"/>
    <n v="1.635"/>
    <n v="1.635"/>
    <x v="305"/>
  </r>
  <r>
    <x v="2"/>
    <s v="ARI"/>
    <s v="JAX"/>
    <n v="54"/>
    <n v="46"/>
    <s v="(5:54) 6-J.Conner left end pushed ob at JAX 48 for 6 yards (44-M.Jack; 26-S.Griffin)."/>
    <s v="run"/>
    <n v="1"/>
    <n v="0"/>
    <n v="0"/>
    <n v="0"/>
    <s v="J.Conner"/>
    <s v="NA"/>
    <n v="0"/>
    <n v="1"/>
    <n v="0"/>
    <n v="0.5"/>
    <n v="0"/>
    <n v="0"/>
    <n v="0.5"/>
    <x v="305"/>
  </r>
  <r>
    <x v="2"/>
    <s v="ARI"/>
    <s v="JAX"/>
    <n v="48"/>
    <n v="52"/>
    <s v="(5:12) (Shotgun) 2-C.Edmonds up the middle to JAX 47 for 1 yard (42-A.Wingard; 96-A.Gotsis)."/>
    <s v="run"/>
    <n v="1"/>
    <n v="0"/>
    <n v="0"/>
    <n v="0"/>
    <s v="C.Edmonds"/>
    <s v="NA"/>
    <n v="0"/>
    <n v="1"/>
    <n v="0"/>
    <n v="0.5"/>
    <n v="0"/>
    <n v="0"/>
    <n v="0.5"/>
    <x v="127"/>
  </r>
  <r>
    <x v="2"/>
    <s v="ARI"/>
    <s v="JAX"/>
    <n v="47"/>
    <n v="53"/>
    <s v="(4:32) 1-K.Murray pass deep left to 10-D.Hopkins pushed ob at JAX 18 for 29 yards (2-R.Jenkins). PENALTY on ARI-87-M.Williams, Offensive Pass Interference, 10 yards, enforced at JAX 47 - No Play."/>
    <s v="no_play"/>
    <n v="0"/>
    <n v="1"/>
    <n v="0"/>
    <n v="0"/>
    <s v="D.Hopkins"/>
    <s v="NA"/>
    <n v="0"/>
    <n v="0"/>
    <n v="0"/>
    <n v="0"/>
    <n v="0"/>
    <n v="0"/>
    <n v="0"/>
    <x v="112"/>
  </r>
  <r>
    <x v="2"/>
    <s v="ARI"/>
    <s v="JAX"/>
    <n v="57"/>
    <n v="43"/>
    <s v="(4:04) (Shotgun) 1-K.Murray pass short right to 4-R.Moore to ARI 41 for -2 yards (6-J.Ward)."/>
    <s v="pass"/>
    <n v="0"/>
    <n v="1"/>
    <n v="0"/>
    <n v="0"/>
    <s v="R.Moore"/>
    <n v="-6"/>
    <n v="-6"/>
    <n v="0"/>
    <n v="1"/>
    <n v="0"/>
    <n v="1.6"/>
    <n v="1.4950000000000001"/>
    <n v="1.4950000000000001"/>
    <x v="125"/>
  </r>
  <r>
    <x v="2"/>
    <s v="JAX"/>
    <s v="ARI"/>
    <n v="74"/>
    <n v="26"/>
    <s v="(3:22) 16-T.Lawrence pass short right to 10-L.Shenault pushed ob at JAX 33 for 7 yards (7-B.Murphy)."/>
    <s v="pass"/>
    <n v="0"/>
    <n v="1"/>
    <n v="0"/>
    <n v="0"/>
    <s v="L.Shenault"/>
    <n v="5"/>
    <n v="5"/>
    <n v="0"/>
    <n v="1"/>
    <n v="0"/>
    <n v="1.6"/>
    <n v="1.6875"/>
    <n v="1.6875"/>
    <x v="78"/>
  </r>
  <r>
    <x v="2"/>
    <s v="JAX"/>
    <s v="ARI"/>
    <n v="67"/>
    <n v="33"/>
    <s v="(2:58) 24-C.Hyde up the middle to JAX 37 for 4 yards (9-I.Simmons; 58-J.Hicks)."/>
    <s v="run"/>
    <n v="1"/>
    <n v="0"/>
    <n v="0"/>
    <n v="0"/>
    <s v="C.Hyde"/>
    <s v="NA"/>
    <n v="0"/>
    <n v="1"/>
    <n v="0"/>
    <n v="0.5"/>
    <n v="0"/>
    <n v="0"/>
    <n v="0.5"/>
    <x v="232"/>
  </r>
  <r>
    <x v="2"/>
    <s v="JAX"/>
    <s v="ARI"/>
    <n v="63"/>
    <n v="37"/>
    <s v="(2:15) 16-T.Lawrence pass short right to 10-L.Shenault pushed ob at JAX 46 for 9 yards (3-B.Baker; 44-M.Golden) [55-C.Jones]."/>
    <s v="pass"/>
    <n v="0"/>
    <n v="1"/>
    <n v="0"/>
    <n v="0"/>
    <s v="L.Shenault"/>
    <n v="2"/>
    <n v="2"/>
    <n v="0"/>
    <n v="1"/>
    <n v="0"/>
    <n v="1.6"/>
    <n v="1.635"/>
    <n v="1.635"/>
    <x v="78"/>
  </r>
  <r>
    <x v="2"/>
    <s v="JAX"/>
    <s v="ARI"/>
    <n v="54"/>
    <n v="46"/>
    <s v="(2:00) 24-C.Hyde up the middle to ARI 36 for 18 yards (58-J.Hicks)."/>
    <s v="run"/>
    <n v="1"/>
    <n v="0"/>
    <n v="0"/>
    <n v="0"/>
    <s v="C.Hyde"/>
    <s v="NA"/>
    <n v="0"/>
    <n v="1"/>
    <n v="0"/>
    <n v="0.5"/>
    <n v="0"/>
    <n v="0"/>
    <n v="0.5"/>
    <x v="232"/>
  </r>
  <r>
    <x v="2"/>
    <s v="JAX"/>
    <s v="ARI"/>
    <n v="36"/>
    <n v="64"/>
    <s v="(1:35) (No Huddle, Shotgun) 16-T.Lawrence right end to ARI 37 for -1 yards (34-J.Thompson)."/>
    <s v="run"/>
    <n v="1"/>
    <n v="0"/>
    <n v="0"/>
    <n v="0"/>
    <s v="T.Lawrence"/>
    <s v="NA"/>
    <n v="0"/>
    <n v="1"/>
    <n v="0"/>
    <n v="0.5"/>
    <n v="0"/>
    <n v="0"/>
    <n v="0.5"/>
    <x v="343"/>
  </r>
  <r>
    <x v="2"/>
    <s v="JAX"/>
    <s v="ARI"/>
    <n v="42"/>
    <n v="58"/>
    <s v="(1:11) (Shotgun) 16-T.Lawrence pass short middle to 10-L.Shenault to ARI 30 for 12 yards (9-I.Simmons; 58-J.Hicks)."/>
    <s v="pass"/>
    <n v="0"/>
    <n v="1"/>
    <n v="0"/>
    <n v="0"/>
    <s v="L.Shenault"/>
    <n v="6"/>
    <n v="6"/>
    <n v="0"/>
    <n v="1"/>
    <n v="0"/>
    <n v="1.6"/>
    <n v="1.7050000000000001"/>
    <n v="1.7050000000000001"/>
    <x v="78"/>
  </r>
  <r>
    <x v="2"/>
    <s v="JAX"/>
    <s v="ARI"/>
    <n v="30"/>
    <n v="70"/>
    <s v="(:50) (No Huddle, Shotgun) 16-T.Lawrence pass short middle to 11-M.Jones to ARI 17 for 13 yards (58-J.Hicks)."/>
    <s v="pass"/>
    <n v="0"/>
    <n v="1"/>
    <n v="0"/>
    <n v="0"/>
    <s v="M.Jones"/>
    <n v="13"/>
    <n v="13"/>
    <n v="0"/>
    <n v="1"/>
    <n v="0"/>
    <n v="1.6"/>
    <n v="1.8275000000000001"/>
    <n v="1.8275000000000001"/>
    <x v="53"/>
  </r>
  <r>
    <x v="2"/>
    <s v="JAX"/>
    <s v="ARI"/>
    <n v="17"/>
    <n v="83"/>
    <s v="(:44) (Shotgun) 16-T.Lawrence pass short right to 11-M.Jones to ARI 12 for 5 yards (23-R.Alford)."/>
    <s v="pass"/>
    <n v="0"/>
    <n v="1"/>
    <n v="0"/>
    <n v="0"/>
    <s v="M.Jones"/>
    <n v="5"/>
    <n v="5"/>
    <n v="0"/>
    <n v="1"/>
    <n v="0"/>
    <n v="2"/>
    <n v="1.6875"/>
    <n v="1.8937500000000003"/>
    <x v="53"/>
  </r>
  <r>
    <x v="2"/>
    <s v="JAX"/>
    <s v="ARI"/>
    <n v="12"/>
    <n v="88"/>
    <s v="(:28) (No Huddle, Shotgun) 16-T.Lawrence pass short left to 17-D.Chark for 12 yards, TOUCHDOWN."/>
    <s v="pass"/>
    <n v="0"/>
    <n v="1"/>
    <n v="0"/>
    <n v="0"/>
    <s v="D.Chark"/>
    <n v="12"/>
    <n v="12"/>
    <n v="0"/>
    <n v="1"/>
    <n v="0"/>
    <n v="2.2000000000000002"/>
    <n v="1.81"/>
    <n v="2.0674000000000001"/>
    <x v="19"/>
  </r>
  <r>
    <x v="2"/>
    <s v="ARI"/>
    <s v="JAX"/>
    <n v="75"/>
    <n v="25"/>
    <s v="(:21) (Shotgun) 1-K.Murray scrambles left end pushed ob at ARI 34 for 9 yards (5-R.Ford)."/>
    <s v="run"/>
    <n v="0"/>
    <n v="1"/>
    <n v="0"/>
    <n v="0"/>
    <s v="K.Murray"/>
    <s v="NA"/>
    <n v="0"/>
    <n v="0"/>
    <n v="0"/>
    <n v="0"/>
    <n v="0"/>
    <n v="0"/>
    <n v="0"/>
    <x v="304"/>
  </r>
  <r>
    <x v="2"/>
    <s v="ARI"/>
    <s v="JAX"/>
    <n v="66"/>
    <n v="34"/>
    <s v="(:14) (Shotgun) 2-C.Edmonds up the middle to ARI 38 for 4 yards (45-K.Chaisson)."/>
    <s v="run"/>
    <n v="1"/>
    <n v="0"/>
    <n v="0"/>
    <n v="0"/>
    <s v="C.Edmonds"/>
    <s v="NA"/>
    <n v="0"/>
    <n v="1"/>
    <n v="0"/>
    <n v="0.5"/>
    <n v="0"/>
    <n v="0"/>
    <n v="0.5"/>
    <x v="127"/>
  </r>
  <r>
    <x v="2"/>
    <s v="ARI"/>
    <s v="JAX"/>
    <n v="62"/>
    <n v="38"/>
    <s v="(:10) (Shotgun) 1-K.Murray pass short left to 2-C.Edmonds pushed ob at 50 for 12 yards (5-R.Ford)."/>
    <s v="pass"/>
    <n v="0"/>
    <n v="1"/>
    <n v="0"/>
    <n v="0"/>
    <s v="C.Edmonds"/>
    <n v="5"/>
    <n v="5"/>
    <n v="0"/>
    <n v="1"/>
    <n v="0"/>
    <n v="1.6"/>
    <n v="1.6875"/>
    <n v="1.6875"/>
    <x v="127"/>
  </r>
  <r>
    <x v="2"/>
    <s v="ARI"/>
    <s v="JAX"/>
    <n v="75"/>
    <n v="25"/>
    <s v="(15:00) (Shotgun) 1-K.Murray pass short right to 13-C.Kirk to ARI 30 for 5 yards (42-A.Wingard)."/>
    <s v="pass"/>
    <n v="0"/>
    <n v="1"/>
    <n v="0"/>
    <n v="0"/>
    <s v="C.Kirk"/>
    <n v="5"/>
    <n v="5"/>
    <n v="0"/>
    <n v="1"/>
    <n v="0"/>
    <n v="1.6"/>
    <n v="1.6875"/>
    <n v="1.6875"/>
    <x v="113"/>
  </r>
  <r>
    <x v="2"/>
    <s v="ARI"/>
    <s v="JAX"/>
    <n v="70"/>
    <n v="30"/>
    <s v="(14:44) (No Huddle, Shotgun) 1-K.Murray pass short left to 10-D.Hopkins pushed ob at ARI 36 for 6 yards (26-S.Griffin)."/>
    <s v="pass"/>
    <n v="0"/>
    <n v="1"/>
    <n v="0"/>
    <n v="0"/>
    <s v="D.Hopkins"/>
    <n v="6"/>
    <n v="6"/>
    <n v="0"/>
    <n v="1"/>
    <n v="0"/>
    <n v="1.6"/>
    <n v="1.7050000000000001"/>
    <n v="1.7050000000000001"/>
    <x v="112"/>
  </r>
  <r>
    <x v="2"/>
    <s v="ARI"/>
    <s v="JAX"/>
    <n v="64"/>
    <n v="36"/>
    <s v="(14:29) (No Huddle, Shotgun) 2-C.Edmonds left end to ARI 38 for 2 yards (44-M.Jack)."/>
    <s v="run"/>
    <n v="1"/>
    <n v="0"/>
    <n v="0"/>
    <n v="0"/>
    <s v="C.Edmonds"/>
    <s v="NA"/>
    <n v="0"/>
    <n v="1"/>
    <n v="0"/>
    <n v="0.5"/>
    <n v="0"/>
    <n v="0"/>
    <n v="0.5"/>
    <x v="127"/>
  </r>
  <r>
    <x v="2"/>
    <s v="ARI"/>
    <s v="JAX"/>
    <n v="62"/>
    <n v="38"/>
    <s v="(13:53) (No Huddle, Shotgun) 2-C.Edmonds up the middle to ARI 42 for 4 yards (54-D.Wilson). PENALTY on JAX-54-D.Wilson, Unnecessary Roughness, 15 yards, enforced at ARI 42."/>
    <s v="run"/>
    <n v="1"/>
    <n v="0"/>
    <n v="0"/>
    <n v="0"/>
    <s v="C.Edmonds"/>
    <s v="NA"/>
    <n v="0"/>
    <n v="1"/>
    <n v="0"/>
    <n v="0.5"/>
    <n v="0"/>
    <n v="0"/>
    <n v="0.5"/>
    <x v="127"/>
  </r>
  <r>
    <x v="2"/>
    <s v="ARI"/>
    <s v="JAX"/>
    <n v="43"/>
    <n v="57"/>
    <s v="(13:19) (Shotgun) 1-K.Murray pass deep middle intended for 13-C.Kirk INTERCEPTED by 42-A.Wingard at JAX -1. 42-A.Wingard pushed ob at JAX 22 for 23 yards (18-A.Green)."/>
    <s v="pass"/>
    <n v="0"/>
    <n v="1"/>
    <n v="0"/>
    <n v="0"/>
    <s v="C.Kirk"/>
    <n v="43"/>
    <n v="43"/>
    <n v="0"/>
    <n v="1"/>
    <n v="0"/>
    <n v="1.6"/>
    <n v="2.3525"/>
    <n v="2.3525"/>
    <x v="113"/>
  </r>
  <r>
    <x v="2"/>
    <s v="JAX"/>
    <s v="ARI"/>
    <n v="78"/>
    <n v="22"/>
    <s v="(13:03) (Shotgun) 16-T.Lawrence left end ran ob at JAX 28 for 6 yards (58-J.Hicks)."/>
    <s v="run"/>
    <n v="1"/>
    <n v="0"/>
    <n v="0"/>
    <n v="0"/>
    <s v="T.Lawrence"/>
    <s v="NA"/>
    <n v="0"/>
    <n v="1"/>
    <n v="0"/>
    <n v="0.5"/>
    <n v="0"/>
    <n v="0"/>
    <n v="0.5"/>
    <x v="343"/>
  </r>
  <r>
    <x v="2"/>
    <s v="JAX"/>
    <s v="ARI"/>
    <n v="72"/>
    <n v="28"/>
    <s v="(12:45) (No Huddle, Shotgun) 16-T.Lawrence pass incomplete deep left to 86-J.Hollister."/>
    <s v="pass"/>
    <n v="0"/>
    <n v="1"/>
    <n v="0"/>
    <n v="0"/>
    <s v="J.Hollister"/>
    <n v="17"/>
    <n v="17"/>
    <n v="0"/>
    <n v="1"/>
    <n v="0"/>
    <n v="1.6"/>
    <n v="1.8975"/>
    <n v="1.8975"/>
    <x v="364"/>
  </r>
  <r>
    <x v="2"/>
    <s v="JAX"/>
    <s v="ARI"/>
    <n v="72"/>
    <n v="28"/>
    <s v="(12:38) (Shotgun) 16-T.Lawrence pass incomplete short left to 11-M.Jones (20-M.Wilson)."/>
    <s v="pass"/>
    <n v="0"/>
    <n v="1"/>
    <n v="0"/>
    <n v="0"/>
    <s v="M.Jones"/>
    <n v="8"/>
    <n v="8"/>
    <n v="0"/>
    <n v="1"/>
    <n v="0"/>
    <n v="1.6"/>
    <n v="1.74"/>
    <n v="1.74"/>
    <x v="53"/>
  </r>
  <r>
    <x v="2"/>
    <s v="ARI"/>
    <s v="JAX"/>
    <n v="84"/>
    <n v="16"/>
    <s v="(12:25) 1-K.Murray scrambles right end ran ob at ARI 20 for 4 yards (45-K.Chaisson)."/>
    <s v="run"/>
    <n v="0"/>
    <n v="1"/>
    <n v="0"/>
    <n v="0"/>
    <s v="K.Murray"/>
    <s v="NA"/>
    <n v="0"/>
    <n v="0"/>
    <n v="0"/>
    <n v="0"/>
    <n v="0"/>
    <n v="0"/>
    <n v="0"/>
    <x v="304"/>
  </r>
  <r>
    <x v="2"/>
    <s v="ARI"/>
    <s v="JAX"/>
    <n v="80"/>
    <n v="20"/>
    <s v="(11:47) (No Huddle, Shotgun) 1-K.Murray pass deep left to 18-A.Green to JAX 46 for 34 yards (2-R.Jenkins)."/>
    <s v="pass"/>
    <n v="0"/>
    <n v="1"/>
    <n v="0"/>
    <n v="0"/>
    <s v="A.Green"/>
    <n v="20"/>
    <n v="20"/>
    <n v="0"/>
    <n v="1"/>
    <n v="0"/>
    <n v="1.6"/>
    <n v="1.9500000000000002"/>
    <n v="1.9500000000000002"/>
    <x v="124"/>
  </r>
  <r>
    <x v="2"/>
    <s v="ARI"/>
    <s v="JAX"/>
    <n v="46"/>
    <n v="54"/>
    <s v="(11:24) (No Huddle, Shotgun) 1-K.Murray pass short right to 13-C.Kirk ran ob at JAX 38 for 8 yards."/>
    <s v="pass"/>
    <n v="0"/>
    <n v="1"/>
    <n v="0"/>
    <n v="0"/>
    <s v="C.Kirk"/>
    <n v="8"/>
    <n v="8"/>
    <n v="0"/>
    <n v="1"/>
    <n v="0"/>
    <n v="1.6"/>
    <n v="1.74"/>
    <n v="1.74"/>
    <x v="113"/>
  </r>
  <r>
    <x v="2"/>
    <s v="ARI"/>
    <s v="JAX"/>
    <n v="38"/>
    <n v="62"/>
    <s v="(10:48) (No Huddle) 2-C.Edmonds right end to JAX 34 for 4 yards (54-D.Wilson; 44-M.Jack)."/>
    <s v="run"/>
    <n v="1"/>
    <n v="0"/>
    <n v="0"/>
    <n v="0"/>
    <s v="C.Edmonds"/>
    <s v="NA"/>
    <n v="0"/>
    <n v="1"/>
    <n v="0"/>
    <n v="0.5"/>
    <n v="0"/>
    <n v="0"/>
    <n v="0.5"/>
    <x v="127"/>
  </r>
  <r>
    <x v="2"/>
    <s v="ARI"/>
    <s v="JAX"/>
    <n v="34"/>
    <n v="66"/>
    <s v="(10:26) (No Huddle, Shotgun) Direct snap to 2-C.Edmonds.  2-C.Edmonds right end pushed ob at JAX 34 for no gain (91-D.Smoot)."/>
    <s v="run"/>
    <n v="1"/>
    <n v="0"/>
    <n v="0"/>
    <n v="0"/>
    <s v="C.Edmonds"/>
    <s v="NA"/>
    <n v="0"/>
    <n v="1"/>
    <n v="0"/>
    <n v="0.5"/>
    <n v="0"/>
    <n v="0"/>
    <n v="0.5"/>
    <x v="127"/>
  </r>
  <r>
    <x v="2"/>
    <s v="ARI"/>
    <s v="JAX"/>
    <n v="34"/>
    <n v="66"/>
    <s v="(9:43) (No Huddle, Shotgun) 6-J.Conner left end to JAX 26 for 8 yards (27-C.Claybrooks; 54-D.Wilson)."/>
    <s v="run"/>
    <n v="1"/>
    <n v="0"/>
    <n v="0"/>
    <n v="0"/>
    <s v="J.Conner"/>
    <s v="NA"/>
    <n v="0"/>
    <n v="1"/>
    <n v="0"/>
    <n v="0.5"/>
    <n v="0"/>
    <n v="0"/>
    <n v="0.5"/>
    <x v="305"/>
  </r>
  <r>
    <x v="2"/>
    <s v="ARI"/>
    <s v="JAX"/>
    <n v="26"/>
    <n v="74"/>
    <s v="(9:07) (No Huddle, Shotgun) 1-K.Murray pass incomplete deep left to 10-D.Hopkins."/>
    <s v="pass"/>
    <n v="0"/>
    <n v="1"/>
    <n v="0"/>
    <n v="0"/>
    <s v="D.Hopkins"/>
    <n v="17"/>
    <n v="17"/>
    <n v="0"/>
    <n v="1"/>
    <n v="0"/>
    <n v="1.6"/>
    <n v="1.8975"/>
    <n v="1.8975"/>
    <x v="112"/>
  </r>
  <r>
    <x v="2"/>
    <s v="ARI"/>
    <s v="JAX"/>
    <n v="26"/>
    <n v="74"/>
    <s v="(9:02) (Shotgun) 1-K.Murray pass short middle to 13-C.Kirk to JAX 23 for 3 yards (27-C.Claybrooks)."/>
    <s v="pass"/>
    <n v="0"/>
    <n v="1"/>
    <n v="0"/>
    <n v="0"/>
    <s v="C.Kirk"/>
    <n v="3"/>
    <n v="3"/>
    <n v="0"/>
    <n v="1"/>
    <n v="0"/>
    <n v="1.6"/>
    <n v="1.6525000000000001"/>
    <n v="1.6525000000000001"/>
    <x v="113"/>
  </r>
  <r>
    <x v="2"/>
    <s v="ARI"/>
    <s v="JAX"/>
    <n v="23"/>
    <n v="77"/>
    <s v="(8:40) (No Huddle, Shotgun) 1-K.Murray pass incomplete short middle to 10-D.Hopkins (91-D.Smoot)."/>
    <s v="pass"/>
    <n v="0"/>
    <n v="1"/>
    <n v="0"/>
    <n v="0"/>
    <s v="D.Hopkins"/>
    <n v="-3"/>
    <n v="-3"/>
    <n v="0"/>
    <n v="1"/>
    <n v="0"/>
    <n v="1.8"/>
    <n v="1.5475000000000001"/>
    <n v="1.7141500000000003"/>
    <x v="112"/>
  </r>
  <r>
    <x v="2"/>
    <s v="ARI"/>
    <s v="JAX"/>
    <n v="23"/>
    <n v="77"/>
    <s v="(8:35) (No Huddle, Shotgun) 1-K.Murray pass incomplete short left to 2-C.Edmonds."/>
    <s v="pass"/>
    <n v="0"/>
    <n v="1"/>
    <n v="0"/>
    <n v="0"/>
    <s v="C.Edmonds"/>
    <n v="10"/>
    <n v="10"/>
    <n v="0"/>
    <n v="1"/>
    <n v="0"/>
    <n v="1.8"/>
    <n v="1.7750000000000001"/>
    <n v="1.7915000000000001"/>
    <x v="127"/>
  </r>
  <r>
    <x v="2"/>
    <s v="ARI"/>
    <s v="JAX"/>
    <n v="23"/>
    <n v="77"/>
    <s v="(8:31) (Shotgun) 1-K.Murray pass short right to 2-C.Edmonds to JAX 16 for 7 yards (6-J.Ward; 32-T.Campbell)."/>
    <s v="pass"/>
    <n v="0"/>
    <n v="1"/>
    <n v="0"/>
    <n v="0"/>
    <s v="C.Edmonds"/>
    <n v="-3"/>
    <n v="-3"/>
    <n v="0"/>
    <n v="1"/>
    <n v="0"/>
    <n v="1.8"/>
    <n v="1.5475000000000001"/>
    <n v="1.7141500000000003"/>
    <x v="127"/>
  </r>
  <r>
    <x v="2"/>
    <s v="JAX"/>
    <s v="ARI"/>
    <n v="75"/>
    <n v="25"/>
    <s v="(7:38) 25-J.Robinson left end pushed ob at JAX 42 for 17 yards (20-M.Wilson)."/>
    <s v="run"/>
    <n v="1"/>
    <n v="0"/>
    <n v="0"/>
    <n v="0"/>
    <s v="J.Robinson"/>
    <s v="NA"/>
    <n v="0"/>
    <n v="1"/>
    <n v="0"/>
    <n v="0.5"/>
    <n v="0"/>
    <n v="0"/>
    <n v="0.5"/>
    <x v="79"/>
  </r>
  <r>
    <x v="2"/>
    <s v="JAX"/>
    <s v="ARI"/>
    <n v="58"/>
    <n v="42"/>
    <s v="(7:07) (Shotgun) 25-J.Robinson up the middle to 50 for 8 yards (42-D.Kennard)."/>
    <s v="run"/>
    <n v="1"/>
    <n v="0"/>
    <n v="0"/>
    <n v="0"/>
    <s v="J.Robinson"/>
    <s v="NA"/>
    <n v="0"/>
    <n v="1"/>
    <n v="0"/>
    <n v="0.5"/>
    <n v="0"/>
    <n v="0"/>
    <n v="0.5"/>
    <x v="79"/>
  </r>
  <r>
    <x v="2"/>
    <s v="JAX"/>
    <s v="ARI"/>
    <n v="50"/>
    <n v="50"/>
    <s v="(6:40) (No Huddle) 25-J.Robinson up the middle to ARI 40 for 10 yards (34-J.Thompson)."/>
    <s v="run"/>
    <n v="1"/>
    <n v="0"/>
    <n v="0"/>
    <n v="0"/>
    <s v="J.Robinson"/>
    <s v="NA"/>
    <n v="0"/>
    <n v="1"/>
    <n v="0"/>
    <n v="0.5"/>
    <n v="0"/>
    <n v="0"/>
    <n v="0.5"/>
    <x v="79"/>
  </r>
  <r>
    <x v="2"/>
    <s v="JAX"/>
    <s v="ARI"/>
    <n v="40"/>
    <n v="60"/>
    <s v="(6:13) (Shotgun) 16-T.Lawrence left end to ARI 37 for 3 yards (55-C.Jones)."/>
    <s v="run"/>
    <n v="1"/>
    <n v="0"/>
    <n v="0"/>
    <n v="0"/>
    <s v="T.Lawrence"/>
    <s v="NA"/>
    <n v="0"/>
    <n v="1"/>
    <n v="0"/>
    <n v="0.5"/>
    <n v="0"/>
    <n v="0"/>
    <n v="0.5"/>
    <x v="343"/>
  </r>
  <r>
    <x v="2"/>
    <s v="JAX"/>
    <s v="ARI"/>
    <n v="37"/>
    <n v="63"/>
    <s v="(5:34) 25-J.Robinson left end pushed ob at ARI 16 for 21 yards (58-J.Hicks)."/>
    <s v="run"/>
    <n v="1"/>
    <n v="0"/>
    <n v="0"/>
    <n v="0"/>
    <s v="J.Robinson"/>
    <s v="NA"/>
    <n v="0"/>
    <n v="1"/>
    <n v="0"/>
    <n v="0.5"/>
    <n v="0"/>
    <n v="0"/>
    <n v="0.5"/>
    <x v="79"/>
  </r>
  <r>
    <x v="2"/>
    <s v="JAX"/>
    <s v="ARI"/>
    <n v="16"/>
    <n v="84"/>
    <s v="(4:56) (Shotgun) 25-J.Robinson up the middle to ARI 10 for 6 yards (91-M.Dogbe)."/>
    <s v="run"/>
    <n v="1"/>
    <n v="0"/>
    <n v="0"/>
    <n v="0"/>
    <s v="J.Robinson"/>
    <s v="NA"/>
    <n v="0"/>
    <n v="1"/>
    <n v="0"/>
    <n v="0.5"/>
    <n v="0"/>
    <n v="0"/>
    <n v="0.5"/>
    <x v="79"/>
  </r>
  <r>
    <x v="2"/>
    <s v="JAX"/>
    <s v="ARI"/>
    <n v="10"/>
    <n v="90"/>
    <s v="(4:19) 24-C.Hyde up the middle to ARI 4 for 6 yards (3-B.Baker)."/>
    <s v="run"/>
    <n v="1"/>
    <n v="0"/>
    <n v="0"/>
    <n v="0"/>
    <s v="C.Hyde"/>
    <s v="NA"/>
    <n v="0"/>
    <n v="1"/>
    <n v="0"/>
    <n v="0.8"/>
    <n v="0"/>
    <n v="0"/>
    <n v="0.8"/>
    <x v="232"/>
  </r>
  <r>
    <x v="2"/>
    <s v="JAX"/>
    <s v="ARI"/>
    <n v="4"/>
    <n v="96"/>
    <s v="(3:38) (Shotgun) 25-J.Robinson up the middle for 4 yards, TOUCHDOWN."/>
    <s v="run"/>
    <n v="1"/>
    <n v="0"/>
    <n v="0"/>
    <n v="0"/>
    <s v="J.Robinson"/>
    <s v="NA"/>
    <n v="0"/>
    <n v="1"/>
    <n v="0"/>
    <n v="1.8"/>
    <n v="0"/>
    <n v="0"/>
    <n v="1.8"/>
    <x v="79"/>
  </r>
  <r>
    <x v="2"/>
    <s v="ARI"/>
    <s v="JAX"/>
    <n v="75"/>
    <n v="25"/>
    <s v="(3:33) 1-K.Murray pass short left to 2-C.Edmonds to ARI 34 for 9 yards (26-S.Griffin)."/>
    <s v="pass"/>
    <n v="0"/>
    <n v="1"/>
    <n v="0"/>
    <n v="0"/>
    <s v="C.Edmonds"/>
    <n v="-5"/>
    <n v="-5"/>
    <n v="0"/>
    <n v="1"/>
    <n v="0"/>
    <n v="1.6"/>
    <n v="1.5125000000000002"/>
    <n v="1.5125000000000002"/>
    <x v="127"/>
  </r>
  <r>
    <x v="2"/>
    <s v="ARI"/>
    <s v="JAX"/>
    <n v="66"/>
    <n v="34"/>
    <s v="(2:52) (No Huddle, Shotgun) 1-K.Murray pass short left to 13-C.Kirk to JAX 48 for 18 yards (42-A.Wingard). Penalty on JAX, Defensive Too Many Men on Field, declined."/>
    <s v="pass"/>
    <n v="0"/>
    <n v="1"/>
    <n v="0"/>
    <n v="0"/>
    <s v="C.Kirk"/>
    <n v="7"/>
    <n v="7"/>
    <n v="0"/>
    <n v="1"/>
    <n v="0"/>
    <n v="1.6"/>
    <n v="1.7225000000000001"/>
    <n v="1.7225000000000001"/>
    <x v="113"/>
  </r>
  <r>
    <x v="2"/>
    <s v="ARI"/>
    <s v="JAX"/>
    <n v="48"/>
    <n v="52"/>
    <s v="(2:33) (No Huddle, Shotgun) 6-J.Conner up the middle to JAX 37 for 11 yards (44-M.Jack)."/>
    <s v="run"/>
    <n v="1"/>
    <n v="0"/>
    <n v="0"/>
    <n v="0"/>
    <s v="J.Conner"/>
    <s v="NA"/>
    <n v="0"/>
    <n v="1"/>
    <n v="0"/>
    <n v="0.5"/>
    <n v="0"/>
    <n v="0"/>
    <n v="0.5"/>
    <x v="305"/>
  </r>
  <r>
    <x v="2"/>
    <s v="ARI"/>
    <s v="JAX"/>
    <n v="37"/>
    <n v="63"/>
    <s v="(2:01) (No Huddle, Shotgun) 1-K.Murray pass deep right to 13-C.Kirk to JAX 4 for 33 yards (32-T.Campbell)."/>
    <s v="pass"/>
    <n v="0"/>
    <n v="1"/>
    <n v="0"/>
    <n v="0"/>
    <s v="C.Kirk"/>
    <n v="20"/>
    <n v="20"/>
    <n v="0"/>
    <n v="1"/>
    <n v="0"/>
    <n v="1.6"/>
    <n v="1.9500000000000002"/>
    <n v="1.9500000000000002"/>
    <x v="113"/>
  </r>
  <r>
    <x v="2"/>
    <s v="ARI"/>
    <s v="JAX"/>
    <n v="4"/>
    <n v="96"/>
    <s v="(1:27) (No Huddle) 6-J.Conner right end for 4 yards, TOUCHDOWN."/>
    <s v="run"/>
    <n v="1"/>
    <n v="0"/>
    <n v="0"/>
    <n v="0"/>
    <s v="J.Conner"/>
    <s v="NA"/>
    <n v="0"/>
    <n v="1"/>
    <n v="0"/>
    <n v="1.8"/>
    <n v="0"/>
    <n v="0"/>
    <n v="1.8"/>
    <x v="305"/>
  </r>
  <r>
    <x v="2"/>
    <s v="JAX"/>
    <s v="ARI"/>
    <n v="79"/>
    <n v="21"/>
    <s v="(1:13) (Shotgun) 24-C.Hyde up the middle to JAX 25 for 4 yards (3-B.Baker)."/>
    <s v="run"/>
    <n v="1"/>
    <n v="0"/>
    <n v="0"/>
    <n v="0"/>
    <s v="C.Hyde"/>
    <s v="NA"/>
    <n v="0"/>
    <n v="1"/>
    <n v="0"/>
    <n v="0.5"/>
    <n v="0"/>
    <n v="0"/>
    <n v="0.5"/>
    <x v="232"/>
  </r>
  <r>
    <x v="2"/>
    <s v="JAX"/>
    <s v="ARI"/>
    <n v="75"/>
    <n v="25"/>
    <s v="(:35) 16-T.Lawrence pass short right intended for 86-J.Hollister INTERCEPTED by 7-B.Murphy at JAX 29. 7-B.Murphy for 29 yards, TOUCHDOWN. Play was a handoff to JAX 24-C.Hyde who then tossed back to JAX 16-T.Lawrence for the pass which was intercepted."/>
    <s v="pass"/>
    <n v="0"/>
    <n v="1"/>
    <n v="0"/>
    <n v="0"/>
    <s v="J.Hollister"/>
    <n v="4"/>
    <n v="4"/>
    <n v="0"/>
    <n v="1"/>
    <n v="0"/>
    <n v="1.6"/>
    <n v="1.6700000000000002"/>
    <n v="1.6700000000000002"/>
    <x v="364"/>
  </r>
  <r>
    <x v="2"/>
    <s v="JAX"/>
    <s v="ARI"/>
    <n v="75"/>
    <n v="25"/>
    <s v="(:23) 24-C.Hyde up the middle to JAX 29 for 4 yards (94-Z.Allen, 34-J.Thompson)."/>
    <s v="run"/>
    <n v="1"/>
    <n v="0"/>
    <n v="0"/>
    <n v="0"/>
    <s v="C.Hyde"/>
    <s v="NA"/>
    <n v="0"/>
    <n v="1"/>
    <n v="0"/>
    <n v="0.5"/>
    <n v="0"/>
    <n v="0"/>
    <n v="0.5"/>
    <x v="232"/>
  </r>
  <r>
    <x v="2"/>
    <s v="JAX"/>
    <s v="ARI"/>
    <n v="71"/>
    <n v="29"/>
    <s v="(14:56) (Shotgun) 16-T.Lawrence pass short middle to 11-M.Jones to JAX 39 for 10 yards (23-R.Alford; 34-J.Thompson). PENALTY on JAX-84-C.Manhertz, Offensive Pass Interference, 10 yards, enforced at JAX 29 - No Play."/>
    <s v="no_play"/>
    <n v="0"/>
    <n v="1"/>
    <n v="0"/>
    <n v="0"/>
    <s v="M.Jones"/>
    <s v="NA"/>
    <n v="0"/>
    <n v="0"/>
    <n v="0"/>
    <n v="0"/>
    <n v="0"/>
    <n v="0"/>
    <n v="0"/>
    <x v="53"/>
  </r>
  <r>
    <x v="2"/>
    <s v="JAX"/>
    <s v="ARI"/>
    <n v="81"/>
    <n v="19"/>
    <s v="(14:26) (Shotgun) 16-T.Lawrence scrambles up the middle to JAX 29 for 10 yards (25-Z.Collins)."/>
    <s v="run"/>
    <n v="0"/>
    <n v="1"/>
    <n v="0"/>
    <n v="0"/>
    <s v="T.Lawrence"/>
    <s v="NA"/>
    <n v="0"/>
    <n v="0"/>
    <n v="0"/>
    <n v="0"/>
    <n v="0"/>
    <n v="0"/>
    <n v="0"/>
    <x v="343"/>
  </r>
  <r>
    <x v="2"/>
    <s v="ARI"/>
    <s v="JAX"/>
    <n v="65"/>
    <n v="35"/>
    <s v="(13:41) (Shotgun) 2-C.Edmonds up the middle to ARI 35 for no gain (54-D.Wilson)."/>
    <s v="run"/>
    <n v="1"/>
    <n v="0"/>
    <n v="0"/>
    <n v="0"/>
    <s v="C.Edmonds"/>
    <s v="NA"/>
    <n v="0"/>
    <n v="1"/>
    <n v="0"/>
    <n v="0.5"/>
    <n v="0"/>
    <n v="0"/>
    <n v="0.5"/>
    <x v="127"/>
  </r>
  <r>
    <x v="2"/>
    <s v="ARI"/>
    <s v="JAX"/>
    <n v="65"/>
    <n v="35"/>
    <s v="(13:09) (Shotgun) 1-K.Murray pass short left to 18-A.Green pushed ob at ARI 48 for 13 yards (26-S.Griffin)."/>
    <s v="pass"/>
    <n v="0"/>
    <n v="1"/>
    <n v="0"/>
    <n v="0"/>
    <s v="A.Green"/>
    <n v="13"/>
    <n v="13"/>
    <n v="0"/>
    <n v="1"/>
    <n v="0"/>
    <n v="1.6"/>
    <n v="1.8275000000000001"/>
    <n v="1.8275000000000001"/>
    <x v="124"/>
  </r>
  <r>
    <x v="2"/>
    <s v="ARI"/>
    <s v="JAX"/>
    <n v="52"/>
    <n v="48"/>
    <s v="(12:36) (Shotgun) 1-K.Murray right end to ARI 48 for no gain (5-R.Ford)."/>
    <s v="run"/>
    <n v="1"/>
    <n v="0"/>
    <n v="0"/>
    <n v="0"/>
    <s v="K.Murray"/>
    <s v="NA"/>
    <n v="0"/>
    <n v="1"/>
    <n v="0"/>
    <n v="0.5"/>
    <n v="0"/>
    <n v="0"/>
    <n v="0.5"/>
    <x v="304"/>
  </r>
  <r>
    <x v="2"/>
    <s v="ARI"/>
    <s v="JAX"/>
    <n v="52"/>
    <n v="48"/>
    <s v="(11:58) (Shotgun) 1-K.Murray pass short right to 2-C.Edmonds to ARI 49 for 1 yard (90-M.Brown) [6-J.Ward]."/>
    <s v="pass"/>
    <n v="0"/>
    <n v="1"/>
    <n v="0"/>
    <n v="0"/>
    <s v="C.Edmonds"/>
    <n v="0"/>
    <n v="0"/>
    <n v="0"/>
    <n v="1"/>
    <n v="0"/>
    <n v="1.6"/>
    <n v="1.6"/>
    <n v="1.6"/>
    <x v="127"/>
  </r>
  <r>
    <x v="2"/>
    <s v="ARI"/>
    <s v="JAX"/>
    <n v="51"/>
    <n v="49"/>
    <s v="(11:19) (Shotgun) 1-K.Murray pass deep middle to 18-A.Green to JAX 15 for 36 yards (32-T.Campbell)."/>
    <s v="pass"/>
    <n v="0"/>
    <n v="1"/>
    <n v="0"/>
    <n v="0"/>
    <s v="A.Green"/>
    <n v="36"/>
    <n v="36"/>
    <n v="0"/>
    <n v="1"/>
    <n v="0"/>
    <n v="1.6"/>
    <n v="2.23"/>
    <n v="2.23"/>
    <x v="124"/>
  </r>
  <r>
    <x v="2"/>
    <s v="ARI"/>
    <s v="JAX"/>
    <n v="15"/>
    <n v="85"/>
    <s v="(10:28) (Shotgun) 1-K.Murray pass short left to 4-R.Moore to JAX 12 for 3 yards (26-S.Griffin)."/>
    <s v="pass"/>
    <n v="0"/>
    <n v="1"/>
    <n v="0"/>
    <n v="0"/>
    <s v="R.Moore"/>
    <n v="-4"/>
    <n v="-4"/>
    <n v="0"/>
    <n v="1"/>
    <n v="0"/>
    <n v="2"/>
    <n v="1.53"/>
    <n v="1.8402000000000001"/>
    <x v="125"/>
  </r>
  <r>
    <x v="2"/>
    <s v="ARI"/>
    <s v="JAX"/>
    <n v="12"/>
    <n v="88"/>
    <s v="(9:46) (Shotgun) 1-K.Murray up the middle to JAX 13 for -1 yards (93-T.Bryan)."/>
    <s v="run"/>
    <n v="1"/>
    <n v="0"/>
    <n v="0"/>
    <n v="0"/>
    <s v="K.Murray"/>
    <s v="NA"/>
    <n v="0"/>
    <n v="1"/>
    <n v="0"/>
    <n v="0.7"/>
    <n v="0"/>
    <n v="0"/>
    <n v="0.7"/>
    <x v="304"/>
  </r>
  <r>
    <x v="2"/>
    <s v="ARI"/>
    <s v="JAX"/>
    <n v="13"/>
    <n v="87"/>
    <s v="(9:00) (Shotgun) 1-K.Murray pass short right to 2-C.Edmonds to JAX 6 for 7 yards (2-R.Jenkins)."/>
    <s v="pass"/>
    <n v="0"/>
    <n v="1"/>
    <n v="0"/>
    <n v="0"/>
    <s v="C.Edmonds"/>
    <n v="5"/>
    <n v="5"/>
    <n v="0"/>
    <n v="1"/>
    <n v="0"/>
    <n v="2.2000000000000002"/>
    <n v="1.6875"/>
    <n v="2.0257500000000004"/>
    <x v="127"/>
  </r>
  <r>
    <x v="2"/>
    <s v="ARI"/>
    <s v="JAX"/>
    <n v="6"/>
    <n v="94"/>
    <s v="(8:17) (Shotgun) 1-K.Murray right end ran ob at JAX 4 for 2 yards (44-M.Jack)."/>
    <s v="run"/>
    <n v="1"/>
    <n v="0"/>
    <n v="0"/>
    <n v="0"/>
    <s v="K.Murray"/>
    <s v="NA"/>
    <n v="0"/>
    <n v="1"/>
    <n v="0"/>
    <n v="1.3"/>
    <n v="0"/>
    <n v="0"/>
    <n v="1.3"/>
    <x v="304"/>
  </r>
  <r>
    <x v="2"/>
    <s v="ARI"/>
    <s v="JAX"/>
    <n v="4"/>
    <n v="96"/>
    <s v="(7:39) (Shotgun) 4-R.Moore right end to JAX 1 for 3 yards (91-D.Smoot, 42-A.Wingard)."/>
    <s v="run"/>
    <n v="1"/>
    <n v="0"/>
    <n v="0"/>
    <n v="0"/>
    <s v="R.Moore"/>
    <s v="NA"/>
    <n v="0"/>
    <n v="1"/>
    <n v="0"/>
    <n v="1.8"/>
    <n v="0"/>
    <n v="0"/>
    <n v="1.8"/>
    <x v="125"/>
  </r>
  <r>
    <x v="2"/>
    <s v="ARI"/>
    <s v="JAX"/>
    <n v="1"/>
    <n v="99"/>
    <s v="(6:54) 6-J.Conner up the middle for 1 yard, TOUCHDOWN."/>
    <s v="run"/>
    <n v="1"/>
    <n v="0"/>
    <n v="0"/>
    <n v="0"/>
    <s v="J.Conner"/>
    <s v="NA"/>
    <n v="0"/>
    <n v="1"/>
    <n v="0"/>
    <n v="3.3"/>
    <n v="0"/>
    <n v="0"/>
    <n v="3.3"/>
    <x v="305"/>
  </r>
  <r>
    <x v="2"/>
    <s v="JAX"/>
    <s v="ARI"/>
    <n v="75"/>
    <n v="25"/>
    <s v="(6:49) (Shotgun) 16-T.Lawrence pass short left to 11-M.Jones to JAX 36 for 11 yards (20-M.Wilson)."/>
    <s v="pass"/>
    <n v="0"/>
    <n v="1"/>
    <n v="0"/>
    <n v="0"/>
    <s v="M.Jones"/>
    <n v="7"/>
    <n v="7"/>
    <n v="0"/>
    <n v="1"/>
    <n v="0"/>
    <n v="1.6"/>
    <n v="1.7225000000000001"/>
    <n v="1.7225000000000001"/>
    <x v="53"/>
  </r>
  <r>
    <x v="2"/>
    <s v="JAX"/>
    <s v="ARI"/>
    <n v="70"/>
    <n v="30"/>
    <s v="(6:03) (No Huddle, Shotgun) 16-T.Lawrence pass short left to 25-J.Robinson pushed ob at JAX 36 for 6 yards (9-I.Simmons). PENALTY on ARI-9-I.Simmons, Unnecessary Roughness, 15 yards, enforced at JAX 36."/>
    <s v="pass"/>
    <n v="0"/>
    <n v="1"/>
    <n v="0"/>
    <n v="0"/>
    <s v="J.Robinson"/>
    <n v="2"/>
    <n v="2"/>
    <n v="0"/>
    <n v="1"/>
    <n v="0"/>
    <n v="1.6"/>
    <n v="1.635"/>
    <n v="1.635"/>
    <x v="79"/>
  </r>
  <r>
    <x v="2"/>
    <s v="JAX"/>
    <s v="ARI"/>
    <n v="49"/>
    <n v="51"/>
    <s v="(5:46) (No Huddle, Shotgun) 25-J.Robinson left tackle pushed ob at ARI 40 for 9 yards (20-M.Wilson)."/>
    <s v="run"/>
    <n v="1"/>
    <n v="0"/>
    <n v="0"/>
    <n v="0"/>
    <s v="J.Robinson"/>
    <s v="NA"/>
    <n v="0"/>
    <n v="1"/>
    <n v="0"/>
    <n v="0.5"/>
    <n v="0"/>
    <n v="0"/>
    <n v="0.5"/>
    <x v="79"/>
  </r>
  <r>
    <x v="2"/>
    <s v="JAX"/>
    <s v="ARI"/>
    <n v="40"/>
    <n v="60"/>
    <s v="(5:26) (No Huddle, Shotgun) 25-J.Robinson up the middle to ARI 35 for 5 yards (94-Z.Allen)."/>
    <s v="run"/>
    <n v="1"/>
    <n v="0"/>
    <n v="0"/>
    <n v="0"/>
    <s v="J.Robinson"/>
    <s v="NA"/>
    <n v="0"/>
    <n v="1"/>
    <n v="0"/>
    <n v="0.5"/>
    <n v="0"/>
    <n v="0"/>
    <n v="0.5"/>
    <x v="79"/>
  </r>
  <r>
    <x v="2"/>
    <s v="JAX"/>
    <s v="ARI"/>
    <n v="35"/>
    <n v="65"/>
    <s v="(5:01) (No Huddle, Shotgun) 16-T.Lawrence pass short left to 17-D.Chark pushed ob at ARI 23 for 12 yards (20-M.Wilson)."/>
    <s v="pass"/>
    <n v="0"/>
    <n v="1"/>
    <n v="0"/>
    <n v="0"/>
    <s v="D.Chark"/>
    <n v="12"/>
    <n v="12"/>
    <n v="0"/>
    <n v="1"/>
    <n v="0"/>
    <n v="1.6"/>
    <n v="1.81"/>
    <n v="1.81"/>
    <x v="19"/>
  </r>
  <r>
    <x v="2"/>
    <s v="JAX"/>
    <s v="ARI"/>
    <n v="23"/>
    <n v="77"/>
    <s v="(4:56) (Shotgun) 16-T.Lawrence pass short right to 89-L.Farrell to ARI 21 for 2 yards (9-I.Simmons; 23-R.Alford). FUMBLES (9-I.Simmons), recovered by JAX-10-L.Shenault at ARI 24."/>
    <s v="pass"/>
    <n v="0"/>
    <n v="1"/>
    <n v="0"/>
    <n v="0"/>
    <s v="L.Farrell"/>
    <n v="3"/>
    <n v="3"/>
    <n v="0"/>
    <n v="1"/>
    <n v="0"/>
    <n v="1.8"/>
    <n v="1.6525000000000001"/>
    <n v="1.7498500000000003"/>
    <x v="172"/>
  </r>
  <r>
    <x v="2"/>
    <s v="ARI"/>
    <s v="JAX"/>
    <n v="76"/>
    <n v="24"/>
    <s v="(4:11) (Shotgun) 2-C.Edmonds up the middle to ARI 25 for 1 yard (96-A.Gotsis; 41-J.Allen)."/>
    <s v="run"/>
    <n v="1"/>
    <n v="0"/>
    <n v="0"/>
    <n v="0"/>
    <s v="C.Edmonds"/>
    <s v="NA"/>
    <n v="0"/>
    <n v="1"/>
    <n v="0"/>
    <n v="0.5"/>
    <n v="0"/>
    <n v="0"/>
    <n v="0.5"/>
    <x v="127"/>
  </r>
  <r>
    <x v="2"/>
    <s v="ARI"/>
    <s v="JAX"/>
    <n v="75"/>
    <n v="25"/>
    <s v="(4:05) (Shotgun) 1-K.Murray pass deep right to 18-A.Green to ARI 44 for 19 yards (27-C.Claybrooks)."/>
    <s v="pass"/>
    <n v="0"/>
    <n v="1"/>
    <n v="0"/>
    <n v="0"/>
    <s v="A.Green"/>
    <n v="19"/>
    <n v="19"/>
    <n v="0"/>
    <n v="1"/>
    <n v="0"/>
    <n v="1.6"/>
    <n v="1.9325000000000001"/>
    <n v="1.9325000000000001"/>
    <x v="124"/>
  </r>
  <r>
    <x v="2"/>
    <s v="ARI"/>
    <s v="JAX"/>
    <n v="56"/>
    <n v="44"/>
    <s v="(3:20) (Shotgun) 6-J.Conner up the middle to ARI 47 for 3 yards (54-D.Wilson)."/>
    <s v="run"/>
    <n v="1"/>
    <n v="0"/>
    <n v="0"/>
    <n v="0"/>
    <s v="J.Conner"/>
    <s v="NA"/>
    <n v="0"/>
    <n v="1"/>
    <n v="0"/>
    <n v="0.5"/>
    <n v="0"/>
    <n v="0"/>
    <n v="0.5"/>
    <x v="305"/>
  </r>
  <r>
    <x v="2"/>
    <s v="ARI"/>
    <s v="JAX"/>
    <n v="53"/>
    <n v="47"/>
    <s v="(3:15) (Shotgun) 6-J.Conner up the middle to ARI 44 for -3 yards (96-A.Gotsis)."/>
    <s v="run"/>
    <n v="1"/>
    <n v="0"/>
    <n v="0"/>
    <n v="0"/>
    <s v="J.Conner"/>
    <s v="NA"/>
    <n v="0"/>
    <n v="1"/>
    <n v="0"/>
    <n v="0.5"/>
    <n v="0"/>
    <n v="0"/>
    <n v="0.5"/>
    <x v="305"/>
  </r>
  <r>
    <x v="2"/>
    <s v="ARI"/>
    <s v="JAX"/>
    <n v="61"/>
    <n v="39"/>
    <s v="(3:11) (Shotgun) 1-K.Murray pass short left to 2-C.Edmonds to ARI 46 for 7 yards (27-C.Claybrooks; 45-K.Chaisson)."/>
    <s v="pass"/>
    <n v="0"/>
    <n v="1"/>
    <n v="0"/>
    <n v="0"/>
    <s v="C.Edmonds"/>
    <n v="-3"/>
    <n v="-3"/>
    <n v="0"/>
    <n v="1"/>
    <n v="0"/>
    <n v="1.6"/>
    <n v="1.5475000000000001"/>
    <n v="1.5475000000000001"/>
    <x v="127"/>
  </r>
  <r>
    <x v="2"/>
    <s v="JAX"/>
    <s v="ARI"/>
    <n v="80"/>
    <n v="20"/>
    <s v="(2:11) (Shotgun) 16-T.Lawrence pass short left to 25-J.Robinson pushed ob at JAX 25 for 5 yards (58-J.Hicks). PENALTY on JAX-68-A.Norwell, Face Mask (15 Yards), 10 yards, enforced at JAX 20 - No Play."/>
    <s v="no_play"/>
    <n v="0"/>
    <n v="1"/>
    <n v="0"/>
    <n v="0"/>
    <s v="J.Robinson"/>
    <n v="-1"/>
    <n v="-1"/>
    <n v="0"/>
    <n v="0"/>
    <n v="0"/>
    <n v="0"/>
    <n v="1.5825"/>
    <n v="1.5825"/>
    <x v="79"/>
  </r>
  <r>
    <x v="2"/>
    <s v="JAX"/>
    <s v="ARI"/>
    <n v="90"/>
    <n v="10"/>
    <s v="(2:04) (Shotgun) 16-T.Lawrence pass short left to 25-J.Robinson to JAX 22 for 12 yards (55-C.Jones)."/>
    <s v="pass"/>
    <n v="0"/>
    <n v="1"/>
    <n v="0"/>
    <n v="0"/>
    <s v="J.Robinson"/>
    <n v="-5"/>
    <n v="-5"/>
    <n v="0"/>
    <n v="1"/>
    <n v="0"/>
    <n v="1.6"/>
    <n v="1.5125000000000002"/>
    <n v="1.5125000000000002"/>
    <x v="79"/>
  </r>
  <r>
    <x v="2"/>
    <s v="JAX"/>
    <s v="ARI"/>
    <n v="78"/>
    <n v="22"/>
    <s v="(1:56) (Shotgun) 16-T.Lawrence pass short left to 25-J.Robinson to JAX 31 for 9 yards (20-M.Wilson). FUMBLES (20-M.Wilson), ball out of bounds at ARI 31."/>
    <s v="pass"/>
    <n v="0"/>
    <n v="1"/>
    <n v="0"/>
    <n v="0"/>
    <s v="J.Robinson"/>
    <n v="7"/>
    <n v="7"/>
    <n v="0"/>
    <n v="1"/>
    <n v="0"/>
    <n v="1.6"/>
    <n v="1.7225000000000001"/>
    <n v="1.7225000000000001"/>
    <x v="79"/>
  </r>
  <r>
    <x v="2"/>
    <s v="JAX"/>
    <s v="ARI"/>
    <n v="69"/>
    <n v="31"/>
    <s v="(1:32) (No Huddle, Shotgun) 16-T.Lawrence pass short middle to 25-J.Robinson to JAX 44 for 13 yards (58-J.Hicks)."/>
    <s v="pass"/>
    <n v="0"/>
    <n v="1"/>
    <n v="0"/>
    <n v="0"/>
    <s v="J.Robinson"/>
    <n v="4"/>
    <n v="4"/>
    <n v="0"/>
    <n v="1"/>
    <n v="0"/>
    <n v="1.6"/>
    <n v="1.6700000000000002"/>
    <n v="1.6700000000000002"/>
    <x v="79"/>
  </r>
  <r>
    <x v="2"/>
    <s v="JAX"/>
    <s v="ARI"/>
    <n v="56"/>
    <n v="44"/>
    <s v="(1:08) (No Huddle, Shotgun) 16-T.Lawrence pass incomplete short left to 17-D.Chark."/>
    <s v="pass"/>
    <n v="0"/>
    <n v="1"/>
    <n v="0"/>
    <n v="0"/>
    <s v="D.Chark"/>
    <n v="11"/>
    <n v="11"/>
    <n v="0"/>
    <n v="1"/>
    <n v="0"/>
    <n v="1.6"/>
    <n v="1.7925"/>
    <n v="1.7925"/>
    <x v="19"/>
  </r>
  <r>
    <x v="2"/>
    <s v="JAX"/>
    <s v="ARI"/>
    <n v="56"/>
    <n v="44"/>
    <s v="(1:03) (Shotgun) 16-T.Lawrence pass short left to 25-J.Robinson pushed ob at 50 for 6 yards (34-J.Thompson)."/>
    <s v="pass"/>
    <n v="0"/>
    <n v="1"/>
    <n v="0"/>
    <n v="0"/>
    <s v="J.Robinson"/>
    <n v="-1"/>
    <n v="-1"/>
    <n v="0"/>
    <n v="1"/>
    <n v="0"/>
    <n v="1.6"/>
    <n v="1.5825"/>
    <n v="1.5825"/>
    <x v="79"/>
  </r>
  <r>
    <x v="2"/>
    <s v="JAX"/>
    <s v="ARI"/>
    <n v="50"/>
    <n v="50"/>
    <s v="(:57) (No Huddle, Shotgun) 16-T.Lawrence pass incomplete deep middle to 13-P.Dorsett (23-R.Alford)."/>
    <s v="pass"/>
    <n v="0"/>
    <n v="1"/>
    <n v="0"/>
    <n v="0"/>
    <s v="P.Dorsett"/>
    <n v="22"/>
    <n v="22"/>
    <n v="0"/>
    <n v="1"/>
    <n v="0"/>
    <n v="1.6"/>
    <n v="1.9850000000000001"/>
    <n v="1.9850000000000001"/>
    <x v="365"/>
  </r>
  <r>
    <x v="2"/>
    <s v="JAX"/>
    <s v="ARI"/>
    <n v="50"/>
    <n v="50"/>
    <s v="(:49) (Shotgun) 16-T.Lawrence pass short left to 17-D.Chark to ARI 25 for 25 yards (34-J.Thompson) [44-M.Golden]."/>
    <s v="pass"/>
    <n v="0"/>
    <n v="1"/>
    <n v="0"/>
    <n v="0"/>
    <s v="D.Chark"/>
    <n v="13"/>
    <n v="13"/>
    <n v="0"/>
    <n v="1"/>
    <n v="0"/>
    <n v="1.6"/>
    <n v="1.8275000000000001"/>
    <n v="1.8275000000000001"/>
    <x v="19"/>
  </r>
  <r>
    <x v="2"/>
    <s v="JAX"/>
    <s v="ARI"/>
    <n v="25"/>
    <n v="75"/>
    <s v="(:24) (Shotgun) 16-T.Lawrence pass short middle to 86-J.Hollister to ARI 16 for 9 yards (7-B.Murphy)."/>
    <s v="pass"/>
    <n v="0"/>
    <n v="1"/>
    <n v="0"/>
    <n v="0"/>
    <s v="J.Hollister"/>
    <n v="9"/>
    <n v="9"/>
    <n v="0"/>
    <n v="1"/>
    <n v="0"/>
    <n v="1.8"/>
    <n v="1.7575000000000001"/>
    <n v="1.7855500000000002"/>
    <x v="364"/>
  </r>
  <r>
    <x v="2"/>
    <s v="ATL"/>
    <s v="NYG"/>
    <n v="75"/>
    <n v="25"/>
    <s v="(15:00) 28-M.Davis right guard to ATL 29 for 4 yards (54-B.Martinez; 97-D.Lawrence)."/>
    <s v="run"/>
    <n v="1"/>
    <n v="0"/>
    <n v="0"/>
    <n v="0"/>
    <s v="M.Davis"/>
    <s v="NA"/>
    <n v="0"/>
    <n v="1"/>
    <n v="0"/>
    <n v="0.5"/>
    <n v="0"/>
    <n v="0"/>
    <n v="0.5"/>
    <x v="13"/>
  </r>
  <r>
    <x v="2"/>
    <s v="ATL"/>
    <s v="NYG"/>
    <n v="71"/>
    <n v="29"/>
    <s v="(14:39) (No Huddle) 2-M.Ryan pass short right to 28-M.Davis pushed ob at ATL 32 for 3 yards (22-A.Jackson)."/>
    <s v="pass"/>
    <n v="0"/>
    <n v="1"/>
    <n v="0"/>
    <n v="0"/>
    <s v="M.Davis"/>
    <n v="-4"/>
    <n v="-4"/>
    <n v="0"/>
    <n v="1"/>
    <n v="0"/>
    <n v="1.6"/>
    <n v="1.53"/>
    <n v="1.53"/>
    <x v="13"/>
  </r>
  <r>
    <x v="2"/>
    <s v="ATL"/>
    <s v="NYG"/>
    <n v="68"/>
    <n v="32"/>
    <s v="(14:07) (Shotgun) 2-M.Ryan pass incomplete short right to 17-O.Zaccheaus (25-R.Williams). PENALTY on NYG-25-R.Williams, Defensive Pass Interference, 2 yards, enforced at ATL 32 - No Play."/>
    <s v="no_play"/>
    <n v="0"/>
    <n v="1"/>
    <n v="0"/>
    <n v="0"/>
    <s v="O.Zaccheaus"/>
    <s v="NA"/>
    <n v="0"/>
    <n v="0"/>
    <n v="0"/>
    <n v="0"/>
    <n v="0"/>
    <n v="0"/>
    <n v="0"/>
    <x v="166"/>
  </r>
  <r>
    <x v="2"/>
    <s v="ATL"/>
    <s v="NYG"/>
    <n v="66"/>
    <n v="34"/>
    <s v="(14:01) 84-C.Patterson left end to ATL 35 for 1 yard (54-B.Martinez; 98-A.Johnson)."/>
    <s v="run"/>
    <n v="1"/>
    <n v="0"/>
    <n v="0"/>
    <n v="0"/>
    <s v="C.Patterson"/>
    <s v="NA"/>
    <n v="0"/>
    <n v="1"/>
    <n v="0"/>
    <n v="0.5"/>
    <n v="0"/>
    <n v="0"/>
    <n v="0.5"/>
    <x v="51"/>
  </r>
  <r>
    <x v="2"/>
    <s v="ATL"/>
    <s v="NYG"/>
    <n v="65"/>
    <n v="35"/>
    <s v="(13:19) 2-M.Ryan pass short right to 84-C.Patterson to ATL 43 for 8 yards (21-J.Peppers). NYG-54-B.Martinez was injured during the play."/>
    <s v="pass"/>
    <n v="0"/>
    <n v="1"/>
    <n v="0"/>
    <n v="0"/>
    <s v="C.Patterson"/>
    <n v="-5"/>
    <n v="-5"/>
    <n v="0"/>
    <n v="1"/>
    <n v="0"/>
    <n v="1.6"/>
    <n v="1.5125000000000002"/>
    <n v="1.5125000000000002"/>
    <x v="51"/>
  </r>
  <r>
    <x v="2"/>
    <s v="ATL"/>
    <s v="NYG"/>
    <n v="57"/>
    <n v="43"/>
    <s v="(12:55) #15 - F.Franks at QB (Shotgun) 84-C.Patterson up the middle to ATL 43 for no gain (99-L.Williams, 51-A.Ojulari)."/>
    <s v="run"/>
    <n v="1"/>
    <n v="0"/>
    <n v="0"/>
    <n v="0"/>
    <s v="C.Patterson"/>
    <s v="NA"/>
    <n v="0"/>
    <n v="1"/>
    <n v="0"/>
    <n v="0.5"/>
    <n v="0"/>
    <n v="0"/>
    <n v="0.5"/>
    <x v="51"/>
  </r>
  <r>
    <x v="2"/>
    <s v="NYG"/>
    <s v="ATL"/>
    <n v="80"/>
    <n v="20"/>
    <s v="(12:14) 8-D.Jones pass short left to 26-S.Barkley pushed ob at NYG 34 for 14 yards (45-D.Jones)."/>
    <s v="pass"/>
    <n v="0"/>
    <n v="1"/>
    <n v="0"/>
    <n v="0"/>
    <s v="S.Barkley"/>
    <n v="0"/>
    <n v="0"/>
    <n v="0"/>
    <n v="1"/>
    <n v="0"/>
    <n v="1.6"/>
    <n v="1.6"/>
    <n v="1.6"/>
    <x v="179"/>
  </r>
  <r>
    <x v="2"/>
    <s v="NYG"/>
    <s v="ATL"/>
    <n v="66"/>
    <n v="34"/>
    <s v="(11:51) (No Huddle, Shotgun) 26-S.Barkley right tackle to NYG 36 for 2 yards (26-I.Oliver). PENALTY on NYG-69-B.Price, Offensive Holding, 10 yards, enforced at NYG 34 - No Play."/>
    <s v="no_play"/>
    <n v="1"/>
    <n v="0"/>
    <n v="0"/>
    <n v="0"/>
    <s v="S.Barkley"/>
    <s v="NA"/>
    <n v="0"/>
    <n v="1"/>
    <n v="0"/>
    <n v="0.5"/>
    <n v="0"/>
    <n v="0"/>
    <n v="0.5"/>
    <x v="179"/>
  </r>
  <r>
    <x v="2"/>
    <s v="NYG"/>
    <s v="ATL"/>
    <n v="76"/>
    <n v="24"/>
    <s v="(11:21) (Shotgun) 8-D.Jones scrambles right end pushed ob at NYG 32 for 8 yards (54-F.Oluokun)."/>
    <s v="run"/>
    <n v="0"/>
    <n v="1"/>
    <n v="0"/>
    <n v="0"/>
    <s v="D.Jones"/>
    <s v="NA"/>
    <n v="0"/>
    <n v="0"/>
    <n v="0"/>
    <n v="0"/>
    <n v="0"/>
    <n v="0"/>
    <n v="0"/>
    <x v="318"/>
  </r>
  <r>
    <x v="2"/>
    <s v="NYG"/>
    <s v="ATL"/>
    <n v="68"/>
    <n v="32"/>
    <s v="(11:04) (No Huddle, Shotgun) 8-D.Jones pass short right to 86-D.Slayton to NYG 40 for 8 yards (45-D.Jones; 39-T.Green)."/>
    <s v="pass"/>
    <n v="0"/>
    <n v="1"/>
    <n v="0"/>
    <n v="0"/>
    <s v="D.Slayton"/>
    <n v="7"/>
    <n v="7"/>
    <n v="0"/>
    <n v="1"/>
    <n v="0"/>
    <n v="1.6"/>
    <n v="1.7225000000000001"/>
    <n v="1.7225000000000001"/>
    <x v="182"/>
  </r>
  <r>
    <x v="2"/>
    <s v="NYG"/>
    <s v="ATL"/>
    <n v="60"/>
    <n v="40"/>
    <s v="(10:21) (No Huddle, Shotgun) 8-D.Jones pass deep right to 18-C.Board pushed ob at ATL 22 for 38 yards (39-T.Green)."/>
    <s v="pass"/>
    <n v="0"/>
    <n v="1"/>
    <n v="0"/>
    <n v="0"/>
    <s v="C.Board"/>
    <n v="34"/>
    <n v="34"/>
    <n v="0"/>
    <n v="1"/>
    <n v="0"/>
    <n v="1.6"/>
    <n v="2.1950000000000003"/>
    <n v="2.1950000000000003"/>
    <x v="215"/>
  </r>
  <r>
    <x v="2"/>
    <s v="NYG"/>
    <s v="ATL"/>
    <n v="22"/>
    <n v="78"/>
    <s v="(9:56) (No Huddle, Shotgun) 26-S.Barkley right guard to ATL 15 for 7 yards (23-E.Harris)."/>
    <s v="run"/>
    <n v="1"/>
    <n v="0"/>
    <n v="0"/>
    <n v="0"/>
    <s v="S.Barkley"/>
    <s v="NA"/>
    <n v="0"/>
    <n v="1"/>
    <n v="0"/>
    <n v="0.5"/>
    <n v="0"/>
    <n v="0"/>
    <n v="0.5"/>
    <x v="179"/>
  </r>
  <r>
    <x v="2"/>
    <s v="NYG"/>
    <s v="ATL"/>
    <n v="15"/>
    <n v="85"/>
    <s v="(9:13) 26-S.Barkley right guard to ATL 13 for 2 yards (6-D.Fowler; 45-D.Jones)."/>
    <s v="run"/>
    <n v="1"/>
    <n v="0"/>
    <n v="0"/>
    <n v="0"/>
    <s v="S.Barkley"/>
    <s v="NA"/>
    <n v="0"/>
    <n v="1"/>
    <n v="0"/>
    <n v="0.5"/>
    <n v="0"/>
    <n v="0"/>
    <n v="0.5"/>
    <x v="179"/>
  </r>
  <r>
    <x v="2"/>
    <s v="NYG"/>
    <s v="ATL"/>
    <n v="13"/>
    <n v="87"/>
    <s v="(8:38) 8-D.Jones scrambles right end pushed ob at ATL 8 for 5 yards (39-T.Green)."/>
    <s v="run"/>
    <n v="0"/>
    <n v="1"/>
    <n v="0"/>
    <n v="0"/>
    <s v="D.Jones"/>
    <s v="NA"/>
    <n v="0"/>
    <n v="0"/>
    <n v="0"/>
    <n v="0"/>
    <n v="0"/>
    <n v="0"/>
    <n v="0"/>
    <x v="318"/>
  </r>
  <r>
    <x v="2"/>
    <s v="NYG"/>
    <s v="ATL"/>
    <n v="8"/>
    <n v="92"/>
    <s v="(8:10) (No Huddle, Shotgun) 8-D.Jones pass incomplete short left to 88-E.Engram (6-D.Fowler)."/>
    <s v="pass"/>
    <n v="0"/>
    <n v="1"/>
    <n v="0"/>
    <n v="0"/>
    <s v="E.Engram"/>
    <n v="-4"/>
    <n v="-4"/>
    <n v="0"/>
    <n v="1"/>
    <n v="0"/>
    <n v="2.7"/>
    <n v="1.53"/>
    <n v="2.3022"/>
    <x v="366"/>
  </r>
  <r>
    <x v="2"/>
    <s v="NYG"/>
    <s v="ATL"/>
    <n v="19"/>
    <n v="81"/>
    <s v="(7:23) (No Huddle, Shotgun) 8-D.Jones scrambles right end ran ob at ATL 7 for 12 yards (45-D.Jones)."/>
    <s v="run"/>
    <n v="0"/>
    <n v="1"/>
    <n v="0"/>
    <n v="0"/>
    <s v="D.Jones"/>
    <s v="NA"/>
    <n v="0"/>
    <n v="0"/>
    <n v="0"/>
    <n v="0"/>
    <n v="0"/>
    <n v="0"/>
    <n v="0"/>
    <x v="318"/>
  </r>
  <r>
    <x v="2"/>
    <s v="ATL"/>
    <s v="NYG"/>
    <n v="79"/>
    <n v="21"/>
    <s v="(6:50) 2-M.Ryan pass short middle to 18-C.Ridley to ATL 40 for 19 yards (23-L.Ryan; 24-J.Bradberry)."/>
    <s v="pass"/>
    <n v="0"/>
    <n v="1"/>
    <n v="0"/>
    <n v="0"/>
    <s v="C.Ridley"/>
    <n v="13"/>
    <n v="13"/>
    <n v="0"/>
    <n v="1"/>
    <n v="0"/>
    <n v="1.6"/>
    <n v="1.8275000000000001"/>
    <n v="1.8275000000000001"/>
    <x v="49"/>
  </r>
  <r>
    <x v="2"/>
    <s v="ATL"/>
    <s v="NYG"/>
    <n v="60"/>
    <n v="40"/>
    <s v="(6:09) (No Huddle) 28-M.Davis left guard to ATL 45 for 5 yards (55-R.Ragland)."/>
    <s v="run"/>
    <n v="1"/>
    <n v="0"/>
    <n v="0"/>
    <n v="0"/>
    <s v="M.Davis"/>
    <s v="NA"/>
    <n v="0"/>
    <n v="1"/>
    <n v="0"/>
    <n v="0.5"/>
    <n v="0"/>
    <n v="0"/>
    <n v="0.5"/>
    <x v="13"/>
  </r>
  <r>
    <x v="2"/>
    <s v="ATL"/>
    <s v="NYG"/>
    <n v="55"/>
    <n v="45"/>
    <s v="(5:36) (No Huddle) 84-C.Patterson left end to ATL 47 for 2 yards (20-J.Love; 48-T.Crowder)."/>
    <s v="run"/>
    <n v="1"/>
    <n v="0"/>
    <n v="0"/>
    <n v="0"/>
    <s v="C.Patterson"/>
    <s v="NA"/>
    <n v="0"/>
    <n v="1"/>
    <n v="0"/>
    <n v="0.5"/>
    <n v="0"/>
    <n v="0"/>
    <n v="0.5"/>
    <x v="51"/>
  </r>
  <r>
    <x v="2"/>
    <s v="ATL"/>
    <s v="NYG"/>
    <n v="53"/>
    <n v="47"/>
    <s v="(4:53) (Shotgun) 2-M.Ryan pass incomplete short left to 18-C.Ridley (24-J.Bradberry)."/>
    <s v="pass"/>
    <n v="0"/>
    <n v="1"/>
    <n v="0"/>
    <n v="0"/>
    <s v="C.Ridley"/>
    <n v="9"/>
    <n v="9"/>
    <n v="0"/>
    <n v="1"/>
    <n v="0"/>
    <n v="1.6"/>
    <n v="1.7575000000000001"/>
    <n v="1.7575000000000001"/>
    <x v="49"/>
  </r>
  <r>
    <x v="2"/>
    <s v="NYG"/>
    <s v="ATL"/>
    <n v="89"/>
    <n v="11"/>
    <s v="(4:40) 8-D.Jones pass short right to 19-K.Golladay pushed ob at NYG 30 for 19 yards (21-D.Harmon)."/>
    <s v="pass"/>
    <n v="0"/>
    <n v="1"/>
    <n v="0"/>
    <n v="0"/>
    <s v="K.Golladay"/>
    <n v="10"/>
    <n v="10"/>
    <n v="0"/>
    <n v="1"/>
    <n v="0"/>
    <n v="1.6"/>
    <n v="1.7750000000000001"/>
    <n v="1.7750000000000001"/>
    <x v="142"/>
  </r>
  <r>
    <x v="2"/>
    <s v="NYG"/>
    <s v="ATL"/>
    <n v="70"/>
    <n v="30"/>
    <s v="(4:04) (No Huddle, Shotgun) 26-S.Barkley up the middle to NYG 27 for -3 yards (45-D.Jones)."/>
    <s v="run"/>
    <n v="1"/>
    <n v="0"/>
    <n v="0"/>
    <n v="0"/>
    <s v="S.Barkley"/>
    <s v="NA"/>
    <n v="0"/>
    <n v="1"/>
    <n v="0"/>
    <n v="0.5"/>
    <n v="0"/>
    <n v="0"/>
    <n v="0.5"/>
    <x v="179"/>
  </r>
  <r>
    <x v="2"/>
    <s v="NYG"/>
    <s v="ATL"/>
    <n v="73"/>
    <n v="27"/>
    <s v="(3:29) (Shotgun) 8-D.Jones pass short middle to 88-E.Engram to NYG 35 for 8 yards (54-F.Oluokun)."/>
    <s v="pass"/>
    <n v="0"/>
    <n v="1"/>
    <n v="0"/>
    <n v="0"/>
    <s v="E.Engram"/>
    <n v="8"/>
    <n v="8"/>
    <n v="0"/>
    <n v="1"/>
    <n v="0"/>
    <n v="1.6"/>
    <n v="1.74"/>
    <n v="1.74"/>
    <x v="366"/>
  </r>
  <r>
    <x v="2"/>
    <s v="NYG"/>
    <s v="ATL"/>
    <n v="65"/>
    <n v="35"/>
    <s v="(2:52) (Shotgun) 8-D.Jones pass incomplete short right to 3-S.Shepard."/>
    <s v="pass"/>
    <n v="0"/>
    <n v="1"/>
    <n v="0"/>
    <n v="0"/>
    <s v="S.Shepard"/>
    <n v="5"/>
    <n v="5"/>
    <n v="0"/>
    <n v="1"/>
    <n v="0"/>
    <n v="1.6"/>
    <n v="1.6875"/>
    <n v="1.6875"/>
    <x v="181"/>
  </r>
  <r>
    <x v="2"/>
    <s v="ATL"/>
    <s v="NYG"/>
    <n v="60"/>
    <n v="40"/>
    <s v="(2:35) (Shotgun) 2-M.Ryan pass incomplete short middle to 17-O.Zaccheaus."/>
    <s v="pass"/>
    <n v="0"/>
    <n v="1"/>
    <n v="0"/>
    <n v="0"/>
    <s v="O.Zaccheaus"/>
    <n v="6"/>
    <n v="6"/>
    <n v="0"/>
    <n v="1"/>
    <n v="0"/>
    <n v="1.6"/>
    <n v="1.7050000000000001"/>
    <n v="1.7050000000000001"/>
    <x v="166"/>
  </r>
  <r>
    <x v="2"/>
    <s v="ATL"/>
    <s v="NYG"/>
    <n v="60"/>
    <n v="40"/>
    <s v="(2:31) 2-M.Ryan pass short right to 85-L.Smith to ATL 43 for 3 yards (53-O.Ximines) [21-J.Peppers]."/>
    <s v="pass"/>
    <n v="0"/>
    <n v="1"/>
    <n v="0"/>
    <n v="0"/>
    <s v="L.Smith"/>
    <n v="-1"/>
    <n v="-1"/>
    <n v="0"/>
    <n v="1"/>
    <n v="0"/>
    <n v="1.6"/>
    <n v="1.5825"/>
    <n v="1.5825"/>
    <x v="272"/>
  </r>
  <r>
    <x v="2"/>
    <s v="ATL"/>
    <s v="NYG"/>
    <n v="57"/>
    <n v="43"/>
    <s v="(1:45) (Shotgun) 2-M.Ryan pass short left to 18-C.Ridley to ATL 47 for 4 yards (29-X.McKinney)."/>
    <s v="pass"/>
    <n v="0"/>
    <n v="1"/>
    <n v="0"/>
    <n v="0"/>
    <s v="C.Ridley"/>
    <n v="2"/>
    <n v="2"/>
    <n v="0"/>
    <n v="1"/>
    <n v="0"/>
    <n v="1.6"/>
    <n v="1.635"/>
    <n v="1.635"/>
    <x v="49"/>
  </r>
  <r>
    <x v="2"/>
    <s v="NYG"/>
    <s v="ATL"/>
    <n v="86"/>
    <n v="14"/>
    <s v="(:51) 8-D.Jones pass incomplete short right to 88-E.Engram (23-E.Harris)."/>
    <s v="pass"/>
    <n v="0"/>
    <n v="1"/>
    <n v="0"/>
    <n v="0"/>
    <s v="E.Engram"/>
    <n v="13"/>
    <n v="13"/>
    <n v="0"/>
    <n v="1"/>
    <n v="0"/>
    <n v="1.6"/>
    <n v="1.8275000000000001"/>
    <n v="1.8275000000000001"/>
    <x v="366"/>
  </r>
  <r>
    <x v="2"/>
    <s v="NYG"/>
    <s v="ATL"/>
    <n v="86"/>
    <n v="14"/>
    <s v="(:44) 26-S.Barkley right tackle ran ob at NYG 29 for 15 yards (54-F.Oluokun)."/>
    <s v="run"/>
    <n v="1"/>
    <n v="0"/>
    <n v="0"/>
    <n v="0"/>
    <s v="S.Barkley"/>
    <s v="NA"/>
    <n v="0"/>
    <n v="1"/>
    <n v="0"/>
    <n v="0.5"/>
    <n v="0"/>
    <n v="0"/>
    <n v="0.5"/>
    <x v="179"/>
  </r>
  <r>
    <x v="2"/>
    <s v="NYG"/>
    <s v="ATL"/>
    <n v="71"/>
    <n v="29"/>
    <s v="(:11) (No Huddle) 39-E.Penny right end to NYG 31 for 2 yards (97-G.Jarrett, 39-T.Green)."/>
    <s v="run"/>
    <n v="1"/>
    <n v="0"/>
    <n v="0"/>
    <n v="0"/>
    <s v="E.Penny"/>
    <s v="NA"/>
    <n v="0"/>
    <n v="1"/>
    <n v="0"/>
    <n v="0.5"/>
    <n v="0"/>
    <n v="0"/>
    <n v="0.5"/>
    <x v="7"/>
  </r>
  <r>
    <x v="2"/>
    <s v="NYG"/>
    <s v="ATL"/>
    <n v="69"/>
    <n v="31"/>
    <s v="(15:00) (Shotgun) 26-S.Barkley right tackle to NYG 30 for -1 yards (96-T.Davison, 54-F.Oluokun)."/>
    <s v="run"/>
    <n v="1"/>
    <n v="0"/>
    <n v="0"/>
    <n v="0"/>
    <s v="S.Barkley"/>
    <s v="NA"/>
    <n v="0"/>
    <n v="1"/>
    <n v="0"/>
    <n v="0.5"/>
    <n v="0"/>
    <n v="0"/>
    <n v="0.5"/>
    <x v="179"/>
  </r>
  <r>
    <x v="2"/>
    <s v="NYG"/>
    <s v="ATL"/>
    <n v="70"/>
    <n v="30"/>
    <s v="(14:24) (Shotgun) 8-D.Jones pass short right to 19-K.Golladay to NYG 48 for 18 yards (55-S.Means) [26-I.Oliver]."/>
    <s v="pass"/>
    <n v="0"/>
    <n v="1"/>
    <n v="0"/>
    <n v="0"/>
    <s v="K.Golladay"/>
    <n v="9"/>
    <n v="9"/>
    <n v="0"/>
    <n v="1"/>
    <n v="0"/>
    <n v="1.6"/>
    <n v="1.7575000000000001"/>
    <n v="1.7575000000000001"/>
    <x v="142"/>
  </r>
  <r>
    <x v="2"/>
    <s v="NYG"/>
    <s v="ATL"/>
    <n v="52"/>
    <n v="48"/>
    <s v="(13:46) (No Huddle) 8-D.Jones pass short left to 3-S.Shepard to ATL 40 for 12 yards (22-F.Moreau)."/>
    <s v="pass"/>
    <n v="0"/>
    <n v="1"/>
    <n v="0"/>
    <n v="0"/>
    <s v="S.Shepard"/>
    <n v="13"/>
    <n v="13"/>
    <n v="0"/>
    <n v="1"/>
    <n v="0"/>
    <n v="1.6"/>
    <n v="1.8275000000000001"/>
    <n v="1.8275000000000001"/>
    <x v="181"/>
  </r>
  <r>
    <x v="2"/>
    <s v="NYG"/>
    <s v="ATL"/>
    <n v="40"/>
    <n v="60"/>
    <s v="(13:08) 26-S.Barkley left tackle to ATL 37 for 3 yards (90-M.Davidson, 45-D.Jones)."/>
    <s v="run"/>
    <n v="1"/>
    <n v="0"/>
    <n v="0"/>
    <n v="0"/>
    <s v="S.Barkley"/>
    <s v="NA"/>
    <n v="0"/>
    <n v="1"/>
    <n v="0"/>
    <n v="0.5"/>
    <n v="0"/>
    <n v="0"/>
    <n v="0.5"/>
    <x v="179"/>
  </r>
  <r>
    <x v="2"/>
    <s v="NYG"/>
    <s v="ATL"/>
    <n v="37"/>
    <n v="63"/>
    <s v="(12:37) (No Huddle, Shotgun) 8-D.Jones pass incomplete short right to 19-K.Golladay (39-T.Green)."/>
    <s v="pass"/>
    <n v="0"/>
    <n v="1"/>
    <n v="0"/>
    <n v="0"/>
    <s v="K.Golladay"/>
    <n v="11"/>
    <n v="11"/>
    <n v="0"/>
    <n v="1"/>
    <n v="0"/>
    <n v="1.6"/>
    <n v="1.7925"/>
    <n v="1.7925"/>
    <x v="142"/>
  </r>
  <r>
    <x v="2"/>
    <s v="NYG"/>
    <s v="ATL"/>
    <n v="37"/>
    <n v="63"/>
    <s v="(12:32) (No Huddle, Shotgun) 8-D.Jones pass short middle to 89-K.Toney to ATL 28 for 9 yards (90-M.Davidson). Penalty on ATL-6-D.Fowler, Defensive Holding, declined."/>
    <s v="pass"/>
    <n v="0"/>
    <n v="1"/>
    <n v="0"/>
    <n v="0"/>
    <s v="K.Toney"/>
    <n v="6"/>
    <n v="6"/>
    <n v="0"/>
    <n v="1"/>
    <n v="0"/>
    <n v="1.6"/>
    <n v="1.7050000000000001"/>
    <n v="1.7050000000000001"/>
    <x v="210"/>
  </r>
  <r>
    <x v="2"/>
    <s v="NYG"/>
    <s v="ATL"/>
    <n v="28"/>
    <n v="72"/>
    <s v="(12:13) 8-D.Jones pass short left to 89-K.Toney to ATL 21 for 7 yards (54-F.Oluokun)."/>
    <s v="pass"/>
    <n v="0"/>
    <n v="1"/>
    <n v="0"/>
    <n v="0"/>
    <s v="K.Toney"/>
    <n v="-6"/>
    <n v="-6"/>
    <n v="0"/>
    <n v="1"/>
    <n v="0"/>
    <n v="1.6"/>
    <n v="1.4950000000000001"/>
    <n v="1.4950000000000001"/>
    <x v="210"/>
  </r>
  <r>
    <x v="2"/>
    <s v="NYG"/>
    <s v="ATL"/>
    <n v="21"/>
    <n v="79"/>
    <s v="(11:27) (No Huddle, Shotgun) 26-S.Barkley left guard to ATL 17 for 4 yards (54-F.Oluokun)."/>
    <s v="run"/>
    <n v="1"/>
    <n v="0"/>
    <n v="0"/>
    <n v="0"/>
    <s v="S.Barkley"/>
    <s v="NA"/>
    <n v="0"/>
    <n v="1"/>
    <n v="0"/>
    <n v="0.5"/>
    <n v="0"/>
    <n v="0"/>
    <n v="0.5"/>
    <x v="179"/>
  </r>
  <r>
    <x v="2"/>
    <s v="NYG"/>
    <s v="ATL"/>
    <n v="17"/>
    <n v="83"/>
    <s v="(10:53) (No Huddle, Shotgun) 8-D.Jones FUMBLES (Aborted) at ATL 28, and recovers at ATL 28."/>
    <s v="run"/>
    <n v="1"/>
    <n v="0"/>
    <n v="0"/>
    <n v="0"/>
    <s v="D.Jones"/>
    <s v="NA"/>
    <n v="0"/>
    <n v="1"/>
    <n v="0"/>
    <n v="0.5"/>
    <n v="0"/>
    <n v="0"/>
    <n v="0.5"/>
    <x v="318"/>
  </r>
  <r>
    <x v="2"/>
    <s v="NYG"/>
    <s v="ATL"/>
    <n v="28"/>
    <n v="72"/>
    <s v="(10:10) (Shotgun) 8-D.Jones pass short right to 3-S.Shepard to ATL 24 for 4 yards (54-F.Oluokun)."/>
    <s v="pass"/>
    <n v="0"/>
    <n v="1"/>
    <n v="0"/>
    <n v="0"/>
    <s v="S.Shepard"/>
    <n v="-2"/>
    <n v="-2"/>
    <n v="0"/>
    <n v="1"/>
    <n v="0"/>
    <n v="1.6"/>
    <n v="1.5650000000000002"/>
    <n v="1.5650000000000002"/>
    <x v="181"/>
  </r>
  <r>
    <x v="2"/>
    <s v="NYG"/>
    <s v="ATL"/>
    <n v="29"/>
    <n v="71"/>
    <s v="(9:01) (Shotgun) 8-D.Jones pass short right to 15-C.Johnson to ATL 13 for 16 yards (45-D.Jones; 54-F.Oluokun)."/>
    <s v="pass"/>
    <n v="0"/>
    <n v="1"/>
    <n v="0"/>
    <n v="0"/>
    <s v="C.Johnson"/>
    <n v="13"/>
    <n v="13"/>
    <n v="0"/>
    <n v="1"/>
    <n v="0"/>
    <n v="1.6"/>
    <n v="1.8275000000000001"/>
    <n v="1.8275000000000001"/>
    <x v="367"/>
  </r>
  <r>
    <x v="2"/>
    <s v="ATL"/>
    <s v="NYG"/>
    <n v="81"/>
    <n v="19"/>
    <s v="(8:07) (Shotgun) 2-M.Ryan pass short right to 84-C.Patterson to ATL 28 for 9 yards (55-R.Ragland)."/>
    <s v="pass"/>
    <n v="0"/>
    <n v="1"/>
    <n v="0"/>
    <n v="0"/>
    <s v="C.Patterson"/>
    <n v="2"/>
    <n v="2"/>
    <n v="0"/>
    <n v="1"/>
    <n v="0"/>
    <n v="1.6"/>
    <n v="1.635"/>
    <n v="1.635"/>
    <x v="51"/>
  </r>
  <r>
    <x v="2"/>
    <s v="ATL"/>
    <s v="NYG"/>
    <n v="72"/>
    <n v="28"/>
    <s v="(7:27) 84-C.Patterson left tackle to ATL 39 for 11 yards (29-X.McKinney; 48-T.Crowder)."/>
    <s v="run"/>
    <n v="1"/>
    <n v="0"/>
    <n v="0"/>
    <n v="0"/>
    <s v="C.Patterson"/>
    <s v="NA"/>
    <n v="0"/>
    <n v="1"/>
    <n v="0"/>
    <n v="0.5"/>
    <n v="0"/>
    <n v="0"/>
    <n v="0.5"/>
    <x v="51"/>
  </r>
  <r>
    <x v="2"/>
    <s v="ATL"/>
    <s v="NYG"/>
    <n v="61"/>
    <n v="39"/>
    <s v="(6:53) (No Huddle) 84-C.Patterson left end to ATL 40 for 1 yard (48-T.Crowder, 99-L.Williams)."/>
    <s v="run"/>
    <n v="1"/>
    <n v="0"/>
    <n v="0"/>
    <n v="0"/>
    <s v="C.Patterson"/>
    <s v="NA"/>
    <n v="0"/>
    <n v="1"/>
    <n v="0"/>
    <n v="0.5"/>
    <n v="0"/>
    <n v="0"/>
    <n v="0.5"/>
    <x v="51"/>
  </r>
  <r>
    <x v="2"/>
    <s v="ATL"/>
    <s v="NYG"/>
    <n v="60"/>
    <n v="40"/>
    <s v="(6:27) (No Huddle) 2-M.Ryan pass incomplete deep right to 18-C.Ridley."/>
    <s v="pass"/>
    <n v="0"/>
    <n v="1"/>
    <n v="0"/>
    <n v="0"/>
    <s v="C.Ridley"/>
    <n v="19"/>
    <n v="19"/>
    <n v="0"/>
    <n v="1"/>
    <n v="0"/>
    <n v="1.6"/>
    <n v="1.9325000000000001"/>
    <n v="1.9325000000000001"/>
    <x v="49"/>
  </r>
  <r>
    <x v="2"/>
    <s v="ATL"/>
    <s v="NYG"/>
    <n v="60"/>
    <n v="40"/>
    <s v="(6:21) (Shotgun) 2-M.Ryan pass short middle to 18-C.Ridley ran ob at NYG 40 for 20 yards (22-A.Jackson)."/>
    <s v="pass"/>
    <n v="0"/>
    <n v="1"/>
    <n v="0"/>
    <n v="0"/>
    <s v="C.Ridley"/>
    <n v="1"/>
    <n v="1"/>
    <n v="0"/>
    <n v="1"/>
    <n v="0"/>
    <n v="1.6"/>
    <n v="1.6175000000000002"/>
    <n v="1.6175000000000002"/>
    <x v="49"/>
  </r>
  <r>
    <x v="2"/>
    <s v="ATL"/>
    <s v="NYG"/>
    <n v="40"/>
    <n v="60"/>
    <s v="(5:49) 28-M.Davis left end to NYG 35 for 5 yards (75-D.Shelton; 55-R.Ragland). PENALTY on ATL-81-H.Hurst, Offensive Holding, 10 yards, enforced at NYG 40 - No Play."/>
    <s v="no_play"/>
    <n v="1"/>
    <n v="0"/>
    <n v="0"/>
    <n v="0"/>
    <s v="M.Davis"/>
    <s v="NA"/>
    <n v="0"/>
    <n v="1"/>
    <n v="0"/>
    <n v="0.5"/>
    <n v="0"/>
    <n v="0"/>
    <n v="0.5"/>
    <x v="13"/>
  </r>
  <r>
    <x v="2"/>
    <s v="ATL"/>
    <s v="NYG"/>
    <n v="50"/>
    <n v="50"/>
    <s v="(5:21) (Shotgun) 2-M.Ryan pass short middle to 18-C.Ridley to NYG 46 for 4 yards (48-T.Crowder)."/>
    <s v="pass"/>
    <n v="0"/>
    <n v="1"/>
    <n v="0"/>
    <n v="0"/>
    <s v="C.Ridley"/>
    <n v="4"/>
    <n v="4"/>
    <n v="0"/>
    <n v="1"/>
    <n v="0"/>
    <n v="1.6"/>
    <n v="1.6700000000000002"/>
    <n v="1.6700000000000002"/>
    <x v="49"/>
  </r>
  <r>
    <x v="2"/>
    <s v="ATL"/>
    <s v="NYG"/>
    <n v="46"/>
    <n v="54"/>
    <s v="(4:44) (No Huddle, Shotgun) 2-M.Ryan pass short right to 18-C.Ridley to NYG 40 for 6 yards (22-A.Jackson)."/>
    <s v="pass"/>
    <n v="0"/>
    <n v="1"/>
    <n v="0"/>
    <n v="0"/>
    <s v="C.Ridley"/>
    <n v="6"/>
    <n v="6"/>
    <n v="0"/>
    <n v="1"/>
    <n v="0"/>
    <n v="1.6"/>
    <n v="1.7050000000000001"/>
    <n v="1.7050000000000001"/>
    <x v="49"/>
  </r>
  <r>
    <x v="2"/>
    <s v="ATL"/>
    <s v="NYG"/>
    <n v="40"/>
    <n v="60"/>
    <s v="(4:00) (Shotgun) 2-M.Ryan pass incomplete deep right to 17-O.Zaccheaus (20-J.Love). New York Giants challenged the incomplete pass ruling, and the play was Upheld. The ruling on the field stands. (Timeout #1.)"/>
    <s v="pass"/>
    <n v="0"/>
    <n v="1"/>
    <n v="0"/>
    <n v="0"/>
    <s v="O.Zaccheaus"/>
    <n v="18"/>
    <n v="18"/>
    <n v="0"/>
    <n v="1"/>
    <n v="0"/>
    <n v="1.6"/>
    <n v="1.915"/>
    <n v="1.915"/>
    <x v="166"/>
  </r>
  <r>
    <x v="2"/>
    <s v="NYG"/>
    <s v="ATL"/>
    <n v="97"/>
    <n v="3"/>
    <s v="(3:42) 8-D.Jones pass incomplete short left to 18-C.Board (3-M.Walker)."/>
    <s v="pass"/>
    <n v="0"/>
    <n v="1"/>
    <n v="0"/>
    <n v="0"/>
    <s v="C.Board"/>
    <n v="12"/>
    <n v="12"/>
    <n v="0"/>
    <n v="1"/>
    <n v="0"/>
    <n v="1.6"/>
    <n v="1.81"/>
    <n v="1.81"/>
    <x v="215"/>
  </r>
  <r>
    <x v="2"/>
    <s v="NYG"/>
    <s v="ATL"/>
    <n v="97"/>
    <n v="3"/>
    <s v="(3:38) 26-S.Barkley right guard to NYG 7 for 4 yards (90-M.Davidson; 95-T.Graham)."/>
    <s v="run"/>
    <n v="1"/>
    <n v="0"/>
    <n v="0"/>
    <n v="0"/>
    <s v="S.Barkley"/>
    <s v="NA"/>
    <n v="0"/>
    <n v="1"/>
    <n v="0"/>
    <n v="0.5"/>
    <n v="0"/>
    <n v="0"/>
    <n v="0.5"/>
    <x v="179"/>
  </r>
  <r>
    <x v="2"/>
    <s v="NYG"/>
    <s v="ATL"/>
    <n v="93"/>
    <n v="7"/>
    <s v="(2:58) (No Huddle, Shotgun) 8-D.Jones pass short right to 18-C.Board pushed ob at NYG 22 for 15 yards (39-T.Green). PENALTY on NYG-18-C.Board, Offensive Pass Interference, 3 yards, enforced at NYG 7 - No Play."/>
    <s v="no_play"/>
    <n v="0"/>
    <n v="1"/>
    <n v="0"/>
    <n v="0"/>
    <s v="C.Board"/>
    <s v="NA"/>
    <n v="0"/>
    <n v="0"/>
    <n v="0"/>
    <n v="0"/>
    <n v="0"/>
    <n v="0"/>
    <n v="0"/>
    <x v="215"/>
  </r>
  <r>
    <x v="2"/>
    <s v="NYG"/>
    <s v="ATL"/>
    <n v="96"/>
    <n v="4"/>
    <s v="(2:27) (Shotgun) 8-D.Jones pass incomplete short left to 89-K.Toney (26-I.Oliver)."/>
    <s v="pass"/>
    <n v="0"/>
    <n v="1"/>
    <n v="0"/>
    <n v="0"/>
    <s v="K.Toney"/>
    <n v="9"/>
    <n v="9"/>
    <n v="0"/>
    <n v="1"/>
    <n v="0"/>
    <n v="1.6"/>
    <n v="1.7575000000000001"/>
    <n v="1.7575000000000001"/>
    <x v="210"/>
  </r>
  <r>
    <x v="2"/>
    <s v="ATL"/>
    <s v="NYG"/>
    <n v="44"/>
    <n v="56"/>
    <s v="(2:09) (Shotgun) 28-M.Davis right end to NYG 41 for 3 yards (48-T.Crowder; 51-A.Ojulari)."/>
    <s v="run"/>
    <n v="1"/>
    <n v="0"/>
    <n v="0"/>
    <n v="0"/>
    <s v="M.Davis"/>
    <s v="NA"/>
    <n v="0"/>
    <n v="1"/>
    <n v="0"/>
    <n v="0.5"/>
    <n v="0"/>
    <n v="0"/>
    <n v="0.5"/>
    <x v="13"/>
  </r>
  <r>
    <x v="2"/>
    <s v="ATL"/>
    <s v="NYG"/>
    <n v="41"/>
    <n v="59"/>
    <s v="(2:00) (Shotgun) 2-M.Ryan pass short right to 28-M.Davis pushed ob at NYG 29 for 12 yards (21-J.Peppers)."/>
    <s v="pass"/>
    <n v="0"/>
    <n v="1"/>
    <n v="0"/>
    <n v="0"/>
    <s v="M.Davis"/>
    <n v="-1"/>
    <n v="-1"/>
    <n v="0"/>
    <n v="1"/>
    <n v="0"/>
    <n v="1.6"/>
    <n v="1.5825"/>
    <n v="1.5825"/>
    <x v="13"/>
  </r>
  <r>
    <x v="2"/>
    <s v="ATL"/>
    <s v="NYG"/>
    <n v="29"/>
    <n v="71"/>
    <s v="(1:54) 2-M.Ryan pass short middle to 17-O.Zaccheaus to NYG 15 for 14 yards (29-X.McKinney). PENALTY on NYG-29-X.McKinney, Unnecessary Roughness, 8 yards, enforced at NYG 15."/>
    <s v="pass"/>
    <n v="0"/>
    <n v="1"/>
    <n v="0"/>
    <n v="0"/>
    <s v="O.Zaccheaus"/>
    <n v="14"/>
    <n v="14"/>
    <n v="0"/>
    <n v="1"/>
    <n v="0"/>
    <n v="1.6"/>
    <n v="1.845"/>
    <n v="1.845"/>
    <x v="166"/>
  </r>
  <r>
    <x v="2"/>
    <s v="ATL"/>
    <s v="NYG"/>
    <n v="7"/>
    <n v="93"/>
    <s v="(1:47) 2-M.Ryan pass short left to 18-C.Ridley pushed ob at NYG 4 for 3 yards (29-X.McKinney)."/>
    <s v="pass"/>
    <n v="0"/>
    <n v="1"/>
    <n v="0"/>
    <n v="0"/>
    <s v="C.Ridley"/>
    <n v="-3"/>
    <n v="-3"/>
    <n v="0"/>
    <n v="1"/>
    <n v="0"/>
    <n v="2.7"/>
    <n v="1.5475000000000001"/>
    <n v="2.3081500000000004"/>
    <x v="49"/>
  </r>
  <r>
    <x v="2"/>
    <s v="ATL"/>
    <s v="NYG"/>
    <n v="4"/>
    <n v="96"/>
    <s v="(1:42) 2-M.Ryan pass incomplete short left to 18-C.Ridley."/>
    <s v="pass"/>
    <n v="0"/>
    <n v="1"/>
    <n v="0"/>
    <n v="0"/>
    <s v="C.Ridley"/>
    <n v="4"/>
    <n v="4"/>
    <n v="0"/>
    <n v="1"/>
    <n v="0"/>
    <n v="3.2"/>
    <n v="1.6700000000000002"/>
    <n v="3.2"/>
    <x v="49"/>
  </r>
  <r>
    <x v="2"/>
    <s v="ATL"/>
    <s v="NYG"/>
    <n v="4"/>
    <n v="96"/>
    <s v="(1:38) (Shotgun) 2-M.Ryan pass short middle to 17-O.Zaccheaus for 4 yards, TOUCHDOWN."/>
    <s v="pass"/>
    <n v="0"/>
    <n v="1"/>
    <n v="0"/>
    <n v="0"/>
    <s v="O.Zaccheaus"/>
    <n v="4"/>
    <n v="4"/>
    <n v="0"/>
    <n v="1"/>
    <n v="0"/>
    <n v="3.2"/>
    <n v="1.6700000000000002"/>
    <n v="3.2"/>
    <x v="166"/>
  </r>
  <r>
    <x v="2"/>
    <s v="NYG"/>
    <s v="ATL"/>
    <n v="75"/>
    <n v="25"/>
    <s v="(1:33) (Shotgun) 8-D.Jones pass short right to 26-S.Barkley to NYG 25 for no gain (26-I.Oliver)."/>
    <s v="pass"/>
    <n v="0"/>
    <n v="1"/>
    <n v="0"/>
    <n v="0"/>
    <s v="S.Barkley"/>
    <n v="-6"/>
    <n v="-6"/>
    <n v="0"/>
    <n v="1"/>
    <n v="0"/>
    <n v="1.6"/>
    <n v="1.4950000000000001"/>
    <n v="1.4950000000000001"/>
    <x v="179"/>
  </r>
  <r>
    <x v="2"/>
    <s v="NYG"/>
    <s v="ATL"/>
    <n v="75"/>
    <n v="25"/>
    <s v="(1:10) (No Huddle, Shotgun) 8-D.Jones pass short middle to 88-E.Engram to NYG 38 for 13 yards (26-I.Oliver). FUMBLES (26-I.Oliver), RECOVERED by ATL-26-I.Oliver at NYG 38. 26-I.Oliver to NYG 36 for 2 yards (19-K.Golladay). ATL-90-M.Davidson was injured during the play.  The Replay Official reviewed the fumble ruling, and the play was Upheld. The ruling on the field stands."/>
    <s v="pass"/>
    <n v="0"/>
    <n v="1"/>
    <n v="0"/>
    <n v="0"/>
    <s v="E.Engram"/>
    <n v="10"/>
    <n v="10"/>
    <n v="0"/>
    <n v="1"/>
    <n v="0"/>
    <n v="1.6"/>
    <n v="1.7750000000000001"/>
    <n v="1.7750000000000001"/>
    <x v="366"/>
  </r>
  <r>
    <x v="2"/>
    <s v="ATL"/>
    <s v="NYG"/>
    <n v="36"/>
    <n v="64"/>
    <s v="(1:00) (Shotgun) 2-M.Ryan pass incomplete short right to 84-C.Patterson."/>
    <s v="pass"/>
    <n v="0"/>
    <n v="1"/>
    <n v="0"/>
    <n v="0"/>
    <s v="C.Patterson"/>
    <n v="-4"/>
    <n v="-4"/>
    <n v="0"/>
    <n v="1"/>
    <n v="0"/>
    <n v="1.6"/>
    <n v="1.53"/>
    <n v="1.53"/>
    <x v="51"/>
  </r>
  <r>
    <x v="2"/>
    <s v="ATL"/>
    <s v="NYG"/>
    <n v="36"/>
    <n v="64"/>
    <s v="(:56) (Shotgun) 2-M.Ryan pass short middle to 28-M.Davis to NYG 35 for 1 yard (21-J.Peppers)."/>
    <s v="pass"/>
    <n v="0"/>
    <n v="1"/>
    <n v="0"/>
    <n v="0"/>
    <s v="M.Davis"/>
    <n v="1"/>
    <n v="1"/>
    <n v="0"/>
    <n v="1"/>
    <n v="0"/>
    <n v="1.6"/>
    <n v="1.6175000000000002"/>
    <n v="1.6175000000000002"/>
    <x v="13"/>
  </r>
  <r>
    <x v="2"/>
    <s v="NYG"/>
    <s v="ATL"/>
    <n v="61"/>
    <n v="39"/>
    <s v="(:07) 8-D.Jones kneels to NYG 38 for -1 yards."/>
    <s v="qb_kneel"/>
    <n v="0"/>
    <n v="0"/>
    <n v="0"/>
    <n v="0"/>
    <s v="D.Jones"/>
    <s v="NA"/>
    <n v="0"/>
    <n v="0"/>
    <n v="0"/>
    <n v="0"/>
    <n v="0"/>
    <n v="0"/>
    <n v="0"/>
    <x v="318"/>
  </r>
  <r>
    <x v="2"/>
    <s v="NYG"/>
    <s v="ATL"/>
    <n v="86"/>
    <n v="14"/>
    <s v="(14:54) 26-S.Barkley up the middle to NYG 20 for 6 yards (45-D.Jones; 54-F.Oluokun)."/>
    <s v="run"/>
    <n v="1"/>
    <n v="0"/>
    <n v="0"/>
    <n v="0"/>
    <s v="S.Barkley"/>
    <s v="NA"/>
    <n v="0"/>
    <n v="1"/>
    <n v="0"/>
    <n v="0.5"/>
    <n v="0"/>
    <n v="0"/>
    <n v="0.5"/>
    <x v="179"/>
  </r>
  <r>
    <x v="2"/>
    <s v="NYG"/>
    <s v="ATL"/>
    <n v="80"/>
    <n v="20"/>
    <s v="(14:20) 26-S.Barkley left guard to NYG 17 for -3 yards (54-F.Oluokun)."/>
    <s v="run"/>
    <n v="1"/>
    <n v="0"/>
    <n v="0"/>
    <n v="0"/>
    <s v="S.Barkley"/>
    <s v="NA"/>
    <n v="0"/>
    <n v="1"/>
    <n v="0"/>
    <n v="0.5"/>
    <n v="0"/>
    <n v="0"/>
    <n v="0.5"/>
    <x v="179"/>
  </r>
  <r>
    <x v="2"/>
    <s v="NYG"/>
    <s v="ATL"/>
    <n v="83"/>
    <n v="17"/>
    <s v="(13:37) (No Huddle, Shotgun) 8-D.Jones pass short right to 15-C.Johnson to NYG 30 for 13 yards (39-T.Green)."/>
    <s v="pass"/>
    <n v="0"/>
    <n v="1"/>
    <n v="0"/>
    <n v="0"/>
    <s v="C.Johnson"/>
    <n v="13"/>
    <n v="13"/>
    <n v="0"/>
    <n v="1"/>
    <n v="0"/>
    <n v="1.6"/>
    <n v="1.8275000000000001"/>
    <n v="1.8275000000000001"/>
    <x v="367"/>
  </r>
  <r>
    <x v="2"/>
    <s v="NYG"/>
    <s v="ATL"/>
    <n v="70"/>
    <n v="30"/>
    <s v="(13:02) (No Huddle, Shotgun) 8-D.Jones pass short right to 19-K.Golladay to NYG 41 for 11 yards (39-T.Green)."/>
    <s v="pass"/>
    <n v="0"/>
    <n v="1"/>
    <n v="0"/>
    <n v="0"/>
    <s v="K.Golladay"/>
    <n v="9"/>
    <n v="9"/>
    <n v="0"/>
    <n v="1"/>
    <n v="0"/>
    <n v="1.6"/>
    <n v="1.7575000000000001"/>
    <n v="1.7575000000000001"/>
    <x v="142"/>
  </r>
  <r>
    <x v="2"/>
    <s v="NYG"/>
    <s v="ATL"/>
    <n v="59"/>
    <n v="41"/>
    <s v="(12:29) (No Huddle, Shotgun) 8-D.Jones pass incomplete short middle to 88-E.Engram (23-E.Harris) [97-G.Jarrett]."/>
    <s v="pass"/>
    <n v="0"/>
    <n v="1"/>
    <n v="0"/>
    <n v="0"/>
    <s v="E.Engram"/>
    <n v="8"/>
    <n v="8"/>
    <n v="0"/>
    <n v="1"/>
    <n v="0"/>
    <n v="1.6"/>
    <n v="1.74"/>
    <n v="1.74"/>
    <x v="366"/>
  </r>
  <r>
    <x v="2"/>
    <s v="NYG"/>
    <s v="ATL"/>
    <n v="59"/>
    <n v="41"/>
    <s v="(12:24) (Shotgun) 8-D.Jones pass incomplete short right to 15-C.Johnson (26-I.Oliver) [54-F.Oluokun]."/>
    <s v="pass"/>
    <n v="0"/>
    <n v="1"/>
    <n v="0"/>
    <n v="0"/>
    <s v="C.Johnson"/>
    <n v="15"/>
    <n v="15"/>
    <n v="0"/>
    <n v="1"/>
    <n v="0"/>
    <n v="1.6"/>
    <n v="1.8625"/>
    <n v="1.8625"/>
    <x v="367"/>
  </r>
  <r>
    <x v="2"/>
    <s v="NYG"/>
    <s v="ATL"/>
    <n v="59"/>
    <n v="41"/>
    <s v="(12:03) (Shotgun) 8-D.Jones scrambles up the middle to NYG 43 for 2 yards (95-T.Graham)."/>
    <s v="run"/>
    <n v="0"/>
    <n v="1"/>
    <n v="0"/>
    <n v="0"/>
    <s v="D.Jones"/>
    <s v="NA"/>
    <n v="0"/>
    <n v="0"/>
    <n v="0"/>
    <n v="0"/>
    <n v="0"/>
    <n v="0"/>
    <n v="0"/>
    <x v="318"/>
  </r>
  <r>
    <x v="2"/>
    <s v="ATL"/>
    <s v="NYG"/>
    <n v="90"/>
    <n v="10"/>
    <s v="(10:28) (Shotgun) 2-M.Ryan pass incomplete short middle to 81-H.Hurst (48-T.Crowder)."/>
    <s v="pass"/>
    <n v="0"/>
    <n v="1"/>
    <n v="0"/>
    <n v="0"/>
    <s v="H.Hurst"/>
    <n v="5"/>
    <n v="5"/>
    <n v="0"/>
    <n v="1"/>
    <n v="0"/>
    <n v="1.6"/>
    <n v="1.6875"/>
    <n v="1.6875"/>
    <x v="88"/>
  </r>
  <r>
    <x v="2"/>
    <s v="ATL"/>
    <s v="NYG"/>
    <n v="90"/>
    <n v="10"/>
    <s v="(10:24) (Shotgun) 2-M.Ryan pass short middle to 84-C.Patterson to ATL 22 for 12 yards (21-J.Peppers; 23-L.Ryan)."/>
    <s v="pass"/>
    <n v="0"/>
    <n v="1"/>
    <n v="0"/>
    <n v="0"/>
    <s v="C.Patterson"/>
    <n v="5"/>
    <n v="5"/>
    <n v="0"/>
    <n v="1"/>
    <n v="0"/>
    <n v="1.6"/>
    <n v="1.6875"/>
    <n v="1.6875"/>
    <x v="51"/>
  </r>
  <r>
    <x v="2"/>
    <s v="NYG"/>
    <s v="ATL"/>
    <n v="56"/>
    <n v="44"/>
    <s v="(9:38) 8-D.Jones pass short right to 26-S.Barkley pushed ob at ATL 36 for 20 yards (45-D.Jones). PENALTY on NYG-71-W.Hernandez, Ineligible Downfield Pass, 5 yards, enforced at NYG 44 - No Play."/>
    <s v="no_play"/>
    <n v="0"/>
    <n v="1"/>
    <n v="0"/>
    <n v="0"/>
    <s v="S.Barkley"/>
    <s v="NA"/>
    <n v="0"/>
    <n v="0"/>
    <n v="0"/>
    <n v="0"/>
    <n v="0"/>
    <n v="0"/>
    <n v="0"/>
    <x v="179"/>
  </r>
  <r>
    <x v="2"/>
    <s v="NYG"/>
    <s v="ATL"/>
    <n v="61"/>
    <n v="39"/>
    <s v="(9:12) (Shotgun) 8-D.Jones pass short left to 15-C.Johnson to NYG 49 for 10 yards (23-E.Harris)."/>
    <s v="pass"/>
    <n v="0"/>
    <n v="1"/>
    <n v="0"/>
    <n v="0"/>
    <s v="C.Johnson"/>
    <n v="7"/>
    <n v="7"/>
    <n v="0"/>
    <n v="1"/>
    <n v="0"/>
    <n v="1.6"/>
    <n v="1.7225000000000001"/>
    <n v="1.7225000000000001"/>
    <x v="367"/>
  </r>
  <r>
    <x v="2"/>
    <s v="NYG"/>
    <s v="ATL"/>
    <n v="51"/>
    <n v="49"/>
    <s v="(8:40) (No Huddle) 37-G.Brightwell right guard to ATL 47 for 4 yards (51-B.Copeland)."/>
    <s v="run"/>
    <n v="1"/>
    <n v="0"/>
    <n v="0"/>
    <n v="0"/>
    <s v="G.Brightwell"/>
    <s v="NA"/>
    <n v="0"/>
    <n v="1"/>
    <n v="0"/>
    <n v="0.5"/>
    <n v="0"/>
    <n v="0"/>
    <n v="0.5"/>
    <x v="214"/>
  </r>
  <r>
    <x v="2"/>
    <s v="NYG"/>
    <s v="ATL"/>
    <n v="47"/>
    <n v="53"/>
    <s v="(8:02) 8-D.Jones up the middle to ATL 45 for 2 yards (6-D.Fowler; 54-F.Oluokun)."/>
    <s v="run"/>
    <n v="1"/>
    <n v="0"/>
    <n v="0"/>
    <n v="0"/>
    <s v="D.Jones"/>
    <s v="NA"/>
    <n v="0"/>
    <n v="1"/>
    <n v="0"/>
    <n v="0.5"/>
    <n v="0"/>
    <n v="0"/>
    <n v="0.5"/>
    <x v="318"/>
  </r>
  <r>
    <x v="2"/>
    <s v="NYG"/>
    <s v="ATL"/>
    <n v="45"/>
    <n v="55"/>
    <s v="(7:23) (Shotgun) 8-D.Jones pass incomplete short right to 26-S.Barkley."/>
    <s v="pass"/>
    <n v="0"/>
    <n v="1"/>
    <n v="0"/>
    <n v="0"/>
    <s v="S.Barkley"/>
    <n v="5"/>
    <n v="5"/>
    <n v="0"/>
    <n v="1"/>
    <n v="0"/>
    <n v="1.6"/>
    <n v="1.6875"/>
    <n v="1.6875"/>
    <x v="179"/>
  </r>
  <r>
    <x v="2"/>
    <s v="NYG"/>
    <s v="ATL"/>
    <n v="45"/>
    <n v="55"/>
    <s v="(7:19) (No Huddle, Shotgun) 26-S.Barkley right guard to ATL 39 for 6 yards (55-S.Means). ATL-55-S.Means was injured during the play."/>
    <s v="run"/>
    <n v="1"/>
    <n v="0"/>
    <n v="0"/>
    <n v="0"/>
    <s v="S.Barkley"/>
    <s v="NA"/>
    <n v="0"/>
    <n v="1"/>
    <n v="0"/>
    <n v="0.5"/>
    <n v="0"/>
    <n v="0"/>
    <n v="0.5"/>
    <x v="179"/>
  </r>
  <r>
    <x v="2"/>
    <s v="NYG"/>
    <s v="ATL"/>
    <n v="39"/>
    <n v="61"/>
    <s v="(6:34) (Shotgun) 8-D.Jones pass incomplete deep right to 15-C.Johnson. Penalty on NYG-68-B.Bredeson, Offensive Holding, declined."/>
    <s v="pass"/>
    <n v="0"/>
    <n v="1"/>
    <n v="0"/>
    <n v="0"/>
    <s v="C.Johnson"/>
    <n v="22"/>
    <n v="22"/>
    <n v="0"/>
    <n v="1"/>
    <n v="0"/>
    <n v="1.6"/>
    <n v="1.9850000000000001"/>
    <n v="1.9850000000000001"/>
    <x v="367"/>
  </r>
  <r>
    <x v="2"/>
    <s v="ATL"/>
    <s v="NYG"/>
    <n v="95"/>
    <n v="5"/>
    <s v="(6:18) 28-M.Davis left tackle pushed ob at ATL 16 for 11 yards (23-L.Ryan)."/>
    <s v="run"/>
    <n v="1"/>
    <n v="0"/>
    <n v="0"/>
    <n v="0"/>
    <s v="M.Davis"/>
    <s v="NA"/>
    <n v="0"/>
    <n v="1"/>
    <n v="0"/>
    <n v="0.5"/>
    <n v="0"/>
    <n v="0"/>
    <n v="0.5"/>
    <x v="13"/>
  </r>
  <r>
    <x v="2"/>
    <s v="ATL"/>
    <s v="NYG"/>
    <n v="84"/>
    <n v="16"/>
    <s v="(6:01) 28-M.Davis right guard to ATL 21 for 5 yards (75-D.Shelton; 48-T.Crowder)."/>
    <s v="run"/>
    <n v="1"/>
    <n v="0"/>
    <n v="0"/>
    <n v="0"/>
    <s v="M.Davis"/>
    <s v="NA"/>
    <n v="0"/>
    <n v="1"/>
    <n v="0"/>
    <n v="0.5"/>
    <n v="0"/>
    <n v="0"/>
    <n v="0.5"/>
    <x v="13"/>
  </r>
  <r>
    <x v="2"/>
    <s v="ATL"/>
    <s v="NYG"/>
    <n v="79"/>
    <n v="21"/>
    <s v="(5:22) 28-M.Davis right tackle to ATL 31 for 10 yards (23-L.Ryan; 48-T.Crowder)."/>
    <s v="run"/>
    <n v="1"/>
    <n v="0"/>
    <n v="0"/>
    <n v="0"/>
    <s v="M.Davis"/>
    <s v="NA"/>
    <n v="0"/>
    <n v="1"/>
    <n v="0"/>
    <n v="0.5"/>
    <n v="0"/>
    <n v="0"/>
    <n v="0.5"/>
    <x v="13"/>
  </r>
  <r>
    <x v="2"/>
    <s v="ATL"/>
    <s v="NYG"/>
    <n v="69"/>
    <n v="31"/>
    <s v="(4:44) (No Huddle) 28-M.Davis right end to ATL 34 for 3 yards (55-R.Ragland; 20-J.Love)."/>
    <s v="run"/>
    <n v="1"/>
    <n v="0"/>
    <n v="0"/>
    <n v="0"/>
    <s v="M.Davis"/>
    <s v="NA"/>
    <n v="0"/>
    <n v="1"/>
    <n v="0"/>
    <n v="0.5"/>
    <n v="0"/>
    <n v="0"/>
    <n v="0.5"/>
    <x v="13"/>
  </r>
  <r>
    <x v="2"/>
    <s v="ATL"/>
    <s v="NYG"/>
    <n v="66"/>
    <n v="34"/>
    <s v="(4:04) (No Huddle) 2-M.Ryan pass short right to 85-L.Smith to ATL 37 for 3 yards (48-T.Crowder)."/>
    <s v="pass"/>
    <n v="0"/>
    <n v="1"/>
    <n v="0"/>
    <n v="0"/>
    <s v="L.Smith"/>
    <n v="2"/>
    <n v="2"/>
    <n v="0"/>
    <n v="1"/>
    <n v="0"/>
    <n v="1.6"/>
    <n v="1.635"/>
    <n v="1.635"/>
    <x v="272"/>
  </r>
  <r>
    <x v="2"/>
    <s v="ATL"/>
    <s v="NYG"/>
    <n v="63"/>
    <n v="37"/>
    <s v="(3:21) (Shotgun) 2-M.Ryan pass incomplete short middle to 17-O.Zaccheaus (23-L.Ryan) [21-J.Peppers]."/>
    <s v="pass"/>
    <n v="0"/>
    <n v="1"/>
    <n v="0"/>
    <n v="0"/>
    <s v="O.Zaccheaus"/>
    <n v="15"/>
    <n v="15"/>
    <n v="0"/>
    <n v="1"/>
    <n v="0"/>
    <n v="1.6"/>
    <n v="1.8625"/>
    <n v="1.8625"/>
    <x v="166"/>
  </r>
  <r>
    <x v="2"/>
    <s v="NYG"/>
    <s v="ATL"/>
    <n v="71"/>
    <n v="29"/>
    <s v="(3:03) (Shotgun) 8-D.Jones scrambles up the middle to NYG 40 for 11 yards (45-D.Jones)."/>
    <s v="run"/>
    <n v="0"/>
    <n v="1"/>
    <n v="0"/>
    <n v="0"/>
    <s v="D.Jones"/>
    <s v="NA"/>
    <n v="0"/>
    <n v="0"/>
    <n v="0"/>
    <n v="0"/>
    <n v="0"/>
    <n v="0"/>
    <n v="0"/>
    <x v="318"/>
  </r>
  <r>
    <x v="2"/>
    <s v="NYG"/>
    <s v="ATL"/>
    <n v="60"/>
    <n v="40"/>
    <s v="(2:30) (No Huddle, Shotgun) 26-S.Barkley up the middle to NYG 44 for 4 yards (99-J.Bullard; 23-E.Harris)."/>
    <s v="run"/>
    <n v="1"/>
    <n v="0"/>
    <n v="0"/>
    <n v="0"/>
    <s v="S.Barkley"/>
    <s v="NA"/>
    <n v="0"/>
    <n v="1"/>
    <n v="0"/>
    <n v="0.5"/>
    <n v="0"/>
    <n v="0"/>
    <n v="0.5"/>
    <x v="179"/>
  </r>
  <r>
    <x v="2"/>
    <s v="NYG"/>
    <s v="ATL"/>
    <n v="56"/>
    <n v="44"/>
    <s v="(1:57) (No Huddle, Shotgun) 8-D.Jones pass short left to 26-S.Barkley to ATL 44 for 12 yards (95-T.Graham)."/>
    <s v="pass"/>
    <n v="0"/>
    <n v="1"/>
    <n v="0"/>
    <n v="0"/>
    <s v="S.Barkley"/>
    <n v="-5"/>
    <n v="-5"/>
    <n v="0"/>
    <n v="1"/>
    <n v="0"/>
    <n v="1.6"/>
    <n v="1.5125000000000002"/>
    <n v="1.5125000000000002"/>
    <x v="179"/>
  </r>
  <r>
    <x v="2"/>
    <s v="NYG"/>
    <s v="ATL"/>
    <n v="44"/>
    <n v="56"/>
    <s v="(1:23) (No Huddle) 8-D.Jones pass short right to 26-S.Barkley to ATL 41 for 3 yards (45-D.Jones)."/>
    <s v="pass"/>
    <n v="0"/>
    <n v="1"/>
    <n v="0"/>
    <n v="0"/>
    <s v="S.Barkley"/>
    <n v="-5"/>
    <n v="-5"/>
    <n v="0"/>
    <n v="1"/>
    <n v="0"/>
    <n v="1.6"/>
    <n v="1.5125000000000002"/>
    <n v="1.5125000000000002"/>
    <x v="179"/>
  </r>
  <r>
    <x v="2"/>
    <s v="NYG"/>
    <s v="ATL"/>
    <n v="41"/>
    <n v="59"/>
    <s v="(:47) (No Huddle, Shotgun) 8-D.Jones pass short right to 15-C.Johnson to ATL 34 for 7 yards (39-T.Green)."/>
    <s v="pass"/>
    <n v="0"/>
    <n v="1"/>
    <n v="0"/>
    <n v="0"/>
    <s v="C.Johnson"/>
    <n v="5"/>
    <n v="5"/>
    <n v="0"/>
    <n v="1"/>
    <n v="0"/>
    <n v="1.6"/>
    <n v="1.6875"/>
    <n v="1.6875"/>
    <x v="367"/>
  </r>
  <r>
    <x v="2"/>
    <s v="NYG"/>
    <s v="ATL"/>
    <n v="34"/>
    <n v="66"/>
    <s v="(:09) (No Huddle) 39-E.Penny up the middle to ATL 30 for 4 yards (97-G.Jarrett)."/>
    <s v="run"/>
    <n v="1"/>
    <n v="0"/>
    <n v="0"/>
    <n v="0"/>
    <s v="E.Penny"/>
    <s v="NA"/>
    <n v="0"/>
    <n v="1"/>
    <n v="0"/>
    <n v="0.5"/>
    <n v="0"/>
    <n v="0"/>
    <n v="0.5"/>
    <x v="7"/>
  </r>
  <r>
    <x v="2"/>
    <s v="NYG"/>
    <s v="ATL"/>
    <n v="30"/>
    <n v="70"/>
    <s v="(15:00) (Shotgun) 26-S.Barkley left tackle to ATL 29 for 1 yard (97-G.Jarrett)."/>
    <s v="run"/>
    <n v="1"/>
    <n v="0"/>
    <n v="0"/>
    <n v="0"/>
    <s v="S.Barkley"/>
    <s v="NA"/>
    <n v="0"/>
    <n v="1"/>
    <n v="0"/>
    <n v="0.5"/>
    <n v="0"/>
    <n v="0"/>
    <n v="0.5"/>
    <x v="179"/>
  </r>
  <r>
    <x v="2"/>
    <s v="NYG"/>
    <s v="ATL"/>
    <n v="29"/>
    <n v="71"/>
    <s v="(14:22) (No Huddle, Shotgun) 8-D.Jones pass short middle to 15-C.Johnson to ATL 24 for 5 yards (54-F.Oluokun)."/>
    <s v="pass"/>
    <n v="0"/>
    <n v="1"/>
    <n v="0"/>
    <n v="0"/>
    <s v="C.Johnson"/>
    <n v="5"/>
    <n v="5"/>
    <n v="0"/>
    <n v="1"/>
    <n v="0"/>
    <n v="1.6"/>
    <n v="1.6875"/>
    <n v="1.6875"/>
    <x v="367"/>
  </r>
  <r>
    <x v="2"/>
    <s v="NYG"/>
    <s v="ATL"/>
    <n v="24"/>
    <n v="76"/>
    <s v="(13:33) 8-D.Jones pass short left to 19-K.Golladay to ATL 8 for 16 yards (45-D.Jones)."/>
    <s v="pass"/>
    <n v="0"/>
    <n v="1"/>
    <n v="0"/>
    <n v="0"/>
    <s v="K.Golladay"/>
    <n v="13"/>
    <n v="13"/>
    <n v="0"/>
    <n v="1"/>
    <n v="0"/>
    <n v="1.8"/>
    <n v="1.8275000000000001"/>
    <n v="1.8093500000000002"/>
    <x v="142"/>
  </r>
  <r>
    <x v="2"/>
    <s v="NYG"/>
    <s v="ATL"/>
    <n v="8"/>
    <n v="92"/>
    <s v="(13:02) (No Huddle, Shotgun) 8-D.Jones pass incomplete short left to 19-K.Golladay (22-F.Moreau). PENALTY on ATL-22-F.Moreau, Defensive Pass Interference, 7 yards, enforced at ATL 8 - No Play."/>
    <s v="no_play"/>
    <n v="0"/>
    <n v="1"/>
    <n v="0"/>
    <n v="0"/>
    <s v="K.Golladay"/>
    <s v="NA"/>
    <n v="0"/>
    <n v="0"/>
    <n v="0"/>
    <n v="0"/>
    <n v="0"/>
    <n v="0"/>
    <n v="0"/>
    <x v="142"/>
  </r>
  <r>
    <x v="2"/>
    <s v="NYG"/>
    <s v="ATL"/>
    <n v="1"/>
    <n v="99"/>
    <s v="(12:56) 26-S.Barkley left guard for 1 yard, TOUCHDOWN."/>
    <s v="run"/>
    <n v="1"/>
    <n v="0"/>
    <n v="0"/>
    <n v="0"/>
    <s v="S.Barkley"/>
    <s v="NA"/>
    <n v="0"/>
    <n v="1"/>
    <n v="0"/>
    <n v="3.3"/>
    <n v="0"/>
    <n v="0"/>
    <n v="3.3"/>
    <x v="179"/>
  </r>
  <r>
    <x v="2"/>
    <s v="NYG"/>
    <s v="ATL"/>
    <n v="2"/>
    <n v="98"/>
    <s v="TWO-POINT CONVERSION ATTEMPT. 8-D.Jones rushes left end. ATTEMPT SUCCEEDS."/>
    <s v="run"/>
    <n v="1"/>
    <n v="0"/>
    <n v="1"/>
    <n v="0.47349999999999998"/>
    <s v="D.Jones"/>
    <s v="NA"/>
    <n v="0"/>
    <n v="1"/>
    <n v="0"/>
    <n v="2.5"/>
    <n v="1"/>
    <n v="0"/>
    <n v="3.4470000000000001"/>
    <x v="318"/>
  </r>
  <r>
    <x v="2"/>
    <s v="ATL"/>
    <s v="NYG"/>
    <n v="72"/>
    <n v="28"/>
    <s v="(12:48) 28-M.Davis right end to ATL 31 for 3 yards (55-R.Ragland)."/>
    <s v="run"/>
    <n v="1"/>
    <n v="0"/>
    <n v="0"/>
    <n v="0"/>
    <s v="M.Davis"/>
    <s v="NA"/>
    <n v="0"/>
    <n v="1"/>
    <n v="0"/>
    <n v="0.5"/>
    <n v="0"/>
    <n v="0"/>
    <n v="0.5"/>
    <x v="13"/>
  </r>
  <r>
    <x v="2"/>
    <s v="ATL"/>
    <s v="NYG"/>
    <n v="69"/>
    <n v="31"/>
    <s v="(12:18) 2-M.Ryan pass short right to 84-C.Patterson to ATL 30 for -1 yards (59-L.Carter) [97-D.Lawrence]."/>
    <s v="pass"/>
    <n v="0"/>
    <n v="1"/>
    <n v="0"/>
    <n v="0"/>
    <s v="C.Patterson"/>
    <n v="-5"/>
    <n v="-5"/>
    <n v="0"/>
    <n v="1"/>
    <n v="0"/>
    <n v="1.6"/>
    <n v="1.5125000000000002"/>
    <n v="1.5125000000000002"/>
    <x v="51"/>
  </r>
  <r>
    <x v="2"/>
    <s v="ATL"/>
    <s v="NYG"/>
    <n v="70"/>
    <n v="30"/>
    <s v="(11:34) (Shotgun) 2-M.Ryan pass short middle to 8-K.Pitts to ATL 40 for 10 yards (23-L.Ryan)."/>
    <s v="pass"/>
    <n v="0"/>
    <n v="1"/>
    <n v="0"/>
    <n v="0"/>
    <s v="K.Pitts"/>
    <n v="10"/>
    <n v="10"/>
    <n v="0"/>
    <n v="1"/>
    <n v="0"/>
    <n v="1.6"/>
    <n v="1.7750000000000001"/>
    <n v="1.7750000000000001"/>
    <x v="30"/>
  </r>
  <r>
    <x v="2"/>
    <s v="ATL"/>
    <s v="NYG"/>
    <n v="60"/>
    <n v="40"/>
    <s v="(11:03) 84-C.Patterson right end to ATL 43 for 3 yards (98-A.Johnson)."/>
    <s v="run"/>
    <n v="1"/>
    <n v="0"/>
    <n v="0"/>
    <n v="0"/>
    <s v="C.Patterson"/>
    <s v="NA"/>
    <n v="0"/>
    <n v="1"/>
    <n v="0"/>
    <n v="0.5"/>
    <n v="0"/>
    <n v="0"/>
    <n v="0.5"/>
    <x v="51"/>
  </r>
  <r>
    <x v="2"/>
    <s v="ATL"/>
    <s v="NYG"/>
    <n v="57"/>
    <n v="43"/>
    <s v="(10:22) (Shotgun) 2-M.Ryan pass short middle to 84-C.Patterson to NYG 31 for 26 yards (29-X.McKinney)."/>
    <s v="pass"/>
    <n v="0"/>
    <n v="1"/>
    <n v="0"/>
    <n v="0"/>
    <s v="C.Patterson"/>
    <n v="2"/>
    <n v="2"/>
    <n v="0"/>
    <n v="1"/>
    <n v="0"/>
    <n v="1.6"/>
    <n v="1.635"/>
    <n v="1.635"/>
    <x v="51"/>
  </r>
  <r>
    <x v="2"/>
    <s v="ATL"/>
    <s v="NYG"/>
    <n v="31"/>
    <n v="69"/>
    <s v="(9:38) 84-C.Patterson up the middle to NYG 29 for 2 yards (98-A.Johnson, 48-T.Crowder)."/>
    <s v="run"/>
    <n v="1"/>
    <n v="0"/>
    <n v="0"/>
    <n v="0"/>
    <s v="C.Patterson"/>
    <s v="NA"/>
    <n v="0"/>
    <n v="1"/>
    <n v="0"/>
    <n v="0.5"/>
    <n v="0"/>
    <n v="0"/>
    <n v="0.5"/>
    <x v="51"/>
  </r>
  <r>
    <x v="2"/>
    <s v="ATL"/>
    <s v="NYG"/>
    <n v="29"/>
    <n v="71"/>
    <s v="(9:00) 2-M.Ryan pass short right to 28-M.Davis pushed ob at NYG 25 for 4 yards (48-T.Crowder)."/>
    <s v="pass"/>
    <n v="0"/>
    <n v="1"/>
    <n v="0"/>
    <n v="0"/>
    <s v="M.Davis"/>
    <n v="-6"/>
    <n v="-6"/>
    <n v="0"/>
    <n v="1"/>
    <n v="0"/>
    <n v="1.6"/>
    <n v="1.4950000000000001"/>
    <n v="1.4950000000000001"/>
    <x v="13"/>
  </r>
  <r>
    <x v="2"/>
    <s v="ATL"/>
    <s v="NYG"/>
    <n v="25"/>
    <n v="75"/>
    <s v="(8:21) (Shotgun) 2-M.Ryan pass short left to 4-T.Sharpe to NYG 19 for 6 yards (25-R.Williams)."/>
    <s v="pass"/>
    <n v="0"/>
    <n v="1"/>
    <n v="0"/>
    <n v="0"/>
    <s v="T.Sharpe"/>
    <n v="5"/>
    <n v="5"/>
    <n v="0"/>
    <n v="1"/>
    <n v="0"/>
    <n v="1.8"/>
    <n v="1.6875"/>
    <n v="1.7617500000000001"/>
    <x v="50"/>
  </r>
  <r>
    <x v="2"/>
    <s v="ATL"/>
    <s v="NYG"/>
    <n v="25"/>
    <n v="75"/>
    <s v="(6:59) (Shotgun) 2-M.Ryan pass short left to 17-O.Zaccheaus pushed ob at NYG 11 for 14 yards (21-J.Peppers)."/>
    <s v="pass"/>
    <n v="0"/>
    <n v="1"/>
    <n v="0"/>
    <n v="0"/>
    <s v="O.Zaccheaus"/>
    <n v="6"/>
    <n v="6"/>
    <n v="0"/>
    <n v="1"/>
    <n v="0"/>
    <n v="1.8"/>
    <n v="1.7050000000000001"/>
    <n v="1.7677000000000003"/>
    <x v="166"/>
  </r>
  <r>
    <x v="2"/>
    <s v="ATL"/>
    <s v="NYG"/>
    <n v="11"/>
    <n v="89"/>
    <s v="(6:31) 2-M.Ryan pass short right to 18-C.Ridley to NYG 7 for 4 yards (23-L.Ryan; 21-J.Peppers)."/>
    <s v="pass"/>
    <n v="0"/>
    <n v="1"/>
    <n v="0"/>
    <n v="0"/>
    <s v="C.Ridley"/>
    <n v="0"/>
    <n v="0"/>
    <n v="0"/>
    <n v="1"/>
    <n v="0"/>
    <n v="2.2000000000000002"/>
    <n v="1.6"/>
    <n v="1.9960000000000002"/>
    <x v="49"/>
  </r>
  <r>
    <x v="2"/>
    <s v="ATL"/>
    <s v="NYG"/>
    <n v="7"/>
    <n v="93"/>
    <s v="(5:56) (Shotgun) 2-M.Ryan pass short right to 18-C.Ridley to NYG 6 for 1 yard (22-A.Jackson)."/>
    <s v="pass"/>
    <n v="0"/>
    <n v="1"/>
    <n v="0"/>
    <n v="0"/>
    <s v="C.Ridley"/>
    <n v="2"/>
    <n v="2"/>
    <n v="0"/>
    <n v="1"/>
    <n v="0"/>
    <n v="2.7"/>
    <n v="1.635"/>
    <n v="2.3379000000000003"/>
    <x v="49"/>
  </r>
  <r>
    <x v="2"/>
    <s v="ATL"/>
    <s v="NYG"/>
    <n v="6"/>
    <n v="94"/>
    <s v="(5:07) (Shotgun) 2-M.Ryan pass incomplete short right to 8-K.Pitts."/>
    <s v="pass"/>
    <n v="0"/>
    <n v="1"/>
    <n v="0"/>
    <n v="0"/>
    <s v="K.Pitts"/>
    <n v="6"/>
    <n v="6"/>
    <n v="0"/>
    <n v="1"/>
    <n v="0"/>
    <n v="2.8"/>
    <n v="1.7050000000000001"/>
    <n v="2.4276999999999997"/>
    <x v="30"/>
  </r>
  <r>
    <x v="2"/>
    <s v="ATL"/>
    <s v="NYG"/>
    <n v="6"/>
    <n v="94"/>
    <s v="(5:01) (Shotgun) 2-M.Ryan pass incomplete short middle to 8-K.Pitts (23-L.Ryan). PENALTY on NYG-23-L.Ryan, Defensive Pass Interference, 5 yards, enforced at NYG 6 - No Play."/>
    <s v="no_play"/>
    <n v="0"/>
    <n v="1"/>
    <n v="0"/>
    <n v="0"/>
    <s v="K.Pitts"/>
    <s v="NA"/>
    <n v="0"/>
    <n v="0"/>
    <n v="0"/>
    <n v="0"/>
    <n v="0"/>
    <n v="0"/>
    <n v="0"/>
    <x v="30"/>
  </r>
  <r>
    <x v="2"/>
    <s v="ATL"/>
    <s v="NYG"/>
    <n v="1"/>
    <n v="99"/>
    <s v="(4:55) 28-M.Davis left guard to NYG 1 for no gain (99-L.Williams; 97-D.Lawrence)."/>
    <s v="run"/>
    <n v="1"/>
    <n v="0"/>
    <n v="0"/>
    <n v="0"/>
    <s v="M.Davis"/>
    <s v="NA"/>
    <n v="0"/>
    <n v="1"/>
    <n v="0"/>
    <n v="3.3"/>
    <n v="0"/>
    <n v="0"/>
    <n v="3.3"/>
    <x v="13"/>
  </r>
  <r>
    <x v="2"/>
    <s v="ATL"/>
    <s v="NYG"/>
    <n v="1"/>
    <n v="99"/>
    <s v="(4:16) 2-M.Ryan pass short middle to 85-L.Smith for 1 yard, TOUCHDOWN."/>
    <s v="pass"/>
    <n v="0"/>
    <n v="1"/>
    <n v="0"/>
    <n v="0"/>
    <s v="L.Smith"/>
    <n v="1"/>
    <n v="1"/>
    <n v="0"/>
    <n v="1"/>
    <n v="0"/>
    <n v="4"/>
    <n v="1.6175000000000002"/>
    <n v="4"/>
    <x v="272"/>
  </r>
  <r>
    <x v="2"/>
    <s v="NYG"/>
    <s v="ATL"/>
    <n v="75"/>
    <n v="25"/>
    <s v="(4:13) (Shotgun) 8-D.Jones pass short right to 26-S.Barkley pushed ob at NYG 29 for 4 yards (39-T.Green)."/>
    <s v="pass"/>
    <n v="0"/>
    <n v="1"/>
    <n v="0"/>
    <n v="0"/>
    <s v="S.Barkley"/>
    <n v="0"/>
    <n v="0"/>
    <n v="0"/>
    <n v="1"/>
    <n v="0"/>
    <n v="1.6"/>
    <n v="1.6"/>
    <n v="1.6"/>
    <x v="179"/>
  </r>
  <r>
    <x v="2"/>
    <s v="NYG"/>
    <s v="ATL"/>
    <n v="71"/>
    <n v="29"/>
    <s v="(4:07) (No Huddle) 26-S.Barkley left guard to NYG 35 for 6 yards (54-F.Oluokun)."/>
    <s v="run"/>
    <n v="1"/>
    <n v="0"/>
    <n v="0"/>
    <n v="0"/>
    <s v="S.Barkley"/>
    <s v="NA"/>
    <n v="0"/>
    <n v="1"/>
    <n v="0"/>
    <n v="0.5"/>
    <n v="0"/>
    <n v="0"/>
    <n v="0.5"/>
    <x v="179"/>
  </r>
  <r>
    <x v="2"/>
    <s v="NYG"/>
    <s v="ATL"/>
    <n v="65"/>
    <n v="35"/>
    <s v="(3:37) (No Huddle, Shotgun) 8-D.Jones pass short middle to 82-K.Smith to NYG 44 for 9 yards (45-D.Jones)."/>
    <s v="pass"/>
    <n v="0"/>
    <n v="1"/>
    <n v="0"/>
    <n v="0"/>
    <s v="K.Smith"/>
    <n v="5"/>
    <n v="5"/>
    <n v="0"/>
    <n v="1"/>
    <n v="0"/>
    <n v="1.6"/>
    <n v="1.6875"/>
    <n v="1.6875"/>
    <x v="294"/>
  </r>
  <r>
    <x v="2"/>
    <s v="NYG"/>
    <s v="ATL"/>
    <n v="56"/>
    <n v="44"/>
    <s v="(3:06) (No Huddle) 26-S.Barkley right end to NYG 43 for -1 yards (55-S.Means, 54-F.Oluokun)."/>
    <s v="run"/>
    <n v="1"/>
    <n v="0"/>
    <n v="0"/>
    <n v="0"/>
    <s v="S.Barkley"/>
    <s v="NA"/>
    <n v="0"/>
    <n v="1"/>
    <n v="0"/>
    <n v="0.5"/>
    <n v="0"/>
    <n v="0"/>
    <n v="0.5"/>
    <x v="179"/>
  </r>
  <r>
    <x v="2"/>
    <s v="NYG"/>
    <s v="ATL"/>
    <n v="57"/>
    <n v="43"/>
    <s v="(2:19) (No Huddle, Shotgun) 8-D.Jones pass incomplete short left to 19-K.Golladay (22-F.Moreau). PENALTY on ATL-22-F.Moreau, Defensive Pass Interference, 6 yards, enforced at NYG 43 - No Play."/>
    <s v="no_play"/>
    <n v="0"/>
    <n v="1"/>
    <n v="0"/>
    <n v="0"/>
    <s v="K.Golladay"/>
    <s v="NA"/>
    <n v="0"/>
    <n v="0"/>
    <n v="0"/>
    <n v="0"/>
    <n v="0"/>
    <n v="0"/>
    <n v="0"/>
    <x v="142"/>
  </r>
  <r>
    <x v="2"/>
    <s v="NYG"/>
    <s v="ATL"/>
    <n v="51"/>
    <n v="49"/>
    <s v="(2:15) (Shotgun) 8-D.Jones pass incomplete short middle to 88-E.Engram (35-A.Williams)."/>
    <s v="pass"/>
    <n v="0"/>
    <n v="1"/>
    <n v="0"/>
    <n v="0"/>
    <s v="E.Engram"/>
    <n v="5"/>
    <n v="5"/>
    <n v="0"/>
    <n v="1"/>
    <n v="0"/>
    <n v="1.6"/>
    <n v="1.6875"/>
    <n v="1.6875"/>
    <x v="366"/>
  </r>
  <r>
    <x v="2"/>
    <s v="NYG"/>
    <s v="ATL"/>
    <n v="60"/>
    <n v="40"/>
    <s v="(2:05) (Shotgun) 8-D.Jones pass short left to 26-S.Barkley to 50 for 10 yards (45-D.Jones)."/>
    <s v="pass"/>
    <n v="0"/>
    <n v="1"/>
    <n v="0"/>
    <n v="0"/>
    <s v="S.Barkley"/>
    <n v="-6"/>
    <n v="-6"/>
    <n v="0"/>
    <n v="1"/>
    <n v="0"/>
    <n v="1.6"/>
    <n v="1.4950000000000001"/>
    <n v="1.4950000000000001"/>
    <x v="179"/>
  </r>
  <r>
    <x v="2"/>
    <s v="ATL"/>
    <s v="NYG"/>
    <n v="80"/>
    <n v="20"/>
    <s v="(1:50) 2-M.Ryan pass short left to 84-C.Patterson pushed ob at ATL 48 for 28 yards (29-X.McKinney)."/>
    <s v="pass"/>
    <n v="0"/>
    <n v="1"/>
    <n v="0"/>
    <n v="0"/>
    <s v="C.Patterson"/>
    <n v="-1"/>
    <n v="-1"/>
    <n v="0"/>
    <n v="1"/>
    <n v="0"/>
    <n v="1.6"/>
    <n v="1.5825"/>
    <n v="1.5825"/>
    <x v="51"/>
  </r>
  <r>
    <x v="2"/>
    <s v="ATL"/>
    <s v="NYG"/>
    <n v="52"/>
    <n v="48"/>
    <s v="(1:42) 28-M.Davis right tackle to 50 for 2 yards (99-L.Williams)."/>
    <s v="run"/>
    <n v="1"/>
    <n v="0"/>
    <n v="0"/>
    <n v="0"/>
    <s v="M.Davis"/>
    <s v="NA"/>
    <n v="0"/>
    <n v="1"/>
    <n v="0"/>
    <n v="0.5"/>
    <n v="0"/>
    <n v="0"/>
    <n v="0.5"/>
    <x v="13"/>
  </r>
  <r>
    <x v="2"/>
    <s v="ATL"/>
    <s v="NYG"/>
    <n v="50"/>
    <n v="50"/>
    <s v="(1:04) (Shotgun) 2-M.Ryan pass deep right to 8-K.Pitts to NYG 25 for 25 yards (21-J.Peppers; 23-L.Ryan)."/>
    <s v="pass"/>
    <n v="0"/>
    <n v="1"/>
    <n v="0"/>
    <n v="0"/>
    <s v="K.Pitts"/>
    <n v="16"/>
    <n v="16"/>
    <n v="0"/>
    <n v="1"/>
    <n v="0"/>
    <n v="1.6"/>
    <n v="1.8800000000000001"/>
    <n v="1.8800000000000001"/>
    <x v="30"/>
  </r>
  <r>
    <x v="2"/>
    <s v="ATL"/>
    <s v="NYG"/>
    <n v="25"/>
    <n v="75"/>
    <s v="(:21) 28-M.Davis left tackle to NYG 24 for 1 yard (98-A.Johnson; 48-T.Crowder)."/>
    <s v="run"/>
    <n v="1"/>
    <n v="0"/>
    <n v="0"/>
    <n v="0"/>
    <s v="M.Davis"/>
    <s v="NA"/>
    <n v="0"/>
    <n v="1"/>
    <n v="0"/>
    <n v="0.5"/>
    <n v="0"/>
    <n v="0"/>
    <n v="0.5"/>
    <x v="13"/>
  </r>
  <r>
    <x v="2"/>
    <s v="ATL"/>
    <s v="NYG"/>
    <n v="24"/>
    <n v="76"/>
    <s v="(:15) 28-M.Davis left tackle to NYG 21 for 3 yards (23-L.Ryan)."/>
    <s v="run"/>
    <n v="1"/>
    <n v="0"/>
    <n v="0"/>
    <n v="0"/>
    <s v="M.Davis"/>
    <s v="NA"/>
    <n v="0"/>
    <n v="1"/>
    <n v="0"/>
    <n v="0.5"/>
    <n v="0"/>
    <n v="0"/>
    <n v="0.5"/>
    <x v="13"/>
  </r>
  <r>
    <x v="2"/>
    <s v="ATL"/>
    <s v="NYG"/>
    <n v="21"/>
    <n v="79"/>
    <s v="(:09) 2-M.Ryan right guard to NYG 22 for -1 yards (97-D.Lawrence)."/>
    <s v="run"/>
    <n v="1"/>
    <n v="0"/>
    <n v="0"/>
    <n v="0"/>
    <s v="M.Ryan"/>
    <s v="NA"/>
    <n v="0"/>
    <n v="1"/>
    <n v="0"/>
    <n v="0.5"/>
    <n v="0"/>
    <n v="0"/>
    <n v="0.5"/>
    <x v="303"/>
  </r>
  <r>
    <x v="2"/>
    <s v="DET"/>
    <s v="BAL"/>
    <n v="75"/>
    <n v="25"/>
    <s v="(15:00) 69-W.Holden reported in as eligible.  16-J.Goff pass incomplete short right to 11-K.Raymond."/>
    <s v="pass"/>
    <n v="0"/>
    <n v="1"/>
    <n v="0"/>
    <n v="0"/>
    <s v="K.Raymond"/>
    <n v="10"/>
    <n v="10"/>
    <n v="0"/>
    <n v="1"/>
    <n v="0"/>
    <n v="1.6"/>
    <n v="1.7750000000000001"/>
    <n v="1.7750000000000001"/>
    <x v="270"/>
  </r>
  <r>
    <x v="2"/>
    <s v="DET"/>
    <s v="BAL"/>
    <n v="75"/>
    <n v="25"/>
    <s v="(14:55) 16-J.Goff pass short left to 80-D.Fells to DET 36 for 11 yards (32-D.Elliott). Penalty on BAL-23-A.Averett, Defensive Holding, declined."/>
    <s v="pass"/>
    <n v="0"/>
    <n v="1"/>
    <n v="0"/>
    <n v="0"/>
    <s v="D.Fells"/>
    <n v="5"/>
    <n v="5"/>
    <n v="0"/>
    <n v="1"/>
    <n v="0"/>
    <n v="1.6"/>
    <n v="1.6875"/>
    <n v="1.6875"/>
    <x v="269"/>
  </r>
  <r>
    <x v="2"/>
    <s v="DET"/>
    <s v="BAL"/>
    <n v="64"/>
    <n v="36"/>
    <s v="(14:33) 32-D.Swift right end pushed ob at DET 47 for 11 yards (36-C.Clark)."/>
    <s v="run"/>
    <n v="1"/>
    <n v="0"/>
    <n v="0"/>
    <n v="0"/>
    <s v="D.Swift"/>
    <s v="NA"/>
    <n v="0"/>
    <n v="1"/>
    <n v="0"/>
    <n v="0.5"/>
    <n v="0"/>
    <n v="0"/>
    <n v="0.5"/>
    <x v="33"/>
  </r>
  <r>
    <x v="2"/>
    <s v="DET"/>
    <s v="BAL"/>
    <n v="53"/>
    <n v="47"/>
    <s v="(13:57) (Shotgun) 16-J.Goff pass incomplete short left to 11-K.Raymond (23-A.Averett)."/>
    <s v="pass"/>
    <n v="0"/>
    <n v="1"/>
    <n v="0"/>
    <n v="0"/>
    <s v="K.Raymond"/>
    <n v="5"/>
    <n v="5"/>
    <n v="0"/>
    <n v="1"/>
    <n v="0"/>
    <n v="1.6"/>
    <n v="1.6875"/>
    <n v="1.6875"/>
    <x v="270"/>
  </r>
  <r>
    <x v="2"/>
    <s v="DET"/>
    <s v="BAL"/>
    <n v="53"/>
    <n v="47"/>
    <s v="(13:50) 30-J.Williams up the middle to DET 48 for 1 yard (96-B.Washington)."/>
    <s v="run"/>
    <n v="1"/>
    <n v="0"/>
    <n v="0"/>
    <n v="0"/>
    <s v="J.Williams"/>
    <s v="NA"/>
    <n v="0"/>
    <n v="1"/>
    <n v="0"/>
    <n v="0.5"/>
    <n v="0"/>
    <n v="0"/>
    <n v="0.5"/>
    <x v="94"/>
  </r>
  <r>
    <x v="2"/>
    <s v="DET"/>
    <s v="BAL"/>
    <n v="52"/>
    <n v="48"/>
    <s v="(13:10) (Shotgun) 16-J.Goff pass incomplete short left to 80-D.Fells [54-T.Bowser]."/>
    <s v="pass"/>
    <n v="0"/>
    <n v="1"/>
    <n v="0"/>
    <n v="0"/>
    <s v="D.Fells"/>
    <n v="8"/>
    <n v="8"/>
    <n v="0"/>
    <n v="1"/>
    <n v="0"/>
    <n v="1.6"/>
    <n v="1.74"/>
    <n v="1.74"/>
    <x v="269"/>
  </r>
  <r>
    <x v="2"/>
    <s v="BAL"/>
    <s v="DET"/>
    <n v="96"/>
    <n v="4"/>
    <s v="(12:57) (Shotgun) 8-L.Jackson pass short right to 5-M.Brown ran ob at BAL 9 for 5 yards (27-B.Price)."/>
    <s v="pass"/>
    <n v="0"/>
    <n v="1"/>
    <n v="0"/>
    <n v="0"/>
    <s v="M.Brown"/>
    <n v="4"/>
    <n v="4"/>
    <n v="0"/>
    <n v="1"/>
    <n v="0"/>
    <n v="1.6"/>
    <n v="1.6700000000000002"/>
    <n v="1.6700000000000002"/>
    <x v="68"/>
  </r>
  <r>
    <x v="2"/>
    <s v="BAL"/>
    <s v="DET"/>
    <n v="91"/>
    <n v="9"/>
    <s v="(12:27) (Shotgun) 28-L.Murray up the middle to BAL 11 for 2 yards (34-A.Anzalone, 53-C.Harris)."/>
    <s v="run"/>
    <n v="1"/>
    <n v="0"/>
    <n v="0"/>
    <n v="0"/>
    <s v="L.Murray"/>
    <s v="NA"/>
    <n v="0"/>
    <n v="1"/>
    <n v="0"/>
    <n v="0.5"/>
    <n v="0"/>
    <n v="0"/>
    <n v="0.5"/>
    <x v="310"/>
  </r>
  <r>
    <x v="2"/>
    <s v="BAL"/>
    <s v="DET"/>
    <n v="89"/>
    <n v="11"/>
    <s v="(11:42) (Shotgun) 33-D.Freeman right end to BAL 9 for -2 yards (44-J.Reeves-Maybin)."/>
    <s v="run"/>
    <n v="1"/>
    <n v="0"/>
    <n v="0"/>
    <n v="0"/>
    <s v="D.Freeman"/>
    <s v="NA"/>
    <n v="0"/>
    <n v="1"/>
    <n v="0"/>
    <n v="0.5"/>
    <n v="0"/>
    <n v="0"/>
    <n v="0.5"/>
    <x v="351"/>
  </r>
  <r>
    <x v="2"/>
    <s v="DET"/>
    <s v="BAL"/>
    <n v="52"/>
    <n v="48"/>
    <s v="(10:45) 69-W.Holden reported in as eligible.  30-J.Williams left tackle to BAL 48 for 4 yards (71-J.Ellis)."/>
    <s v="run"/>
    <n v="1"/>
    <n v="0"/>
    <n v="0"/>
    <n v="0"/>
    <s v="J.Williams"/>
    <s v="NA"/>
    <n v="0"/>
    <n v="1"/>
    <n v="0"/>
    <n v="0.5"/>
    <n v="0"/>
    <n v="0"/>
    <n v="0.5"/>
    <x v="94"/>
  </r>
  <r>
    <x v="2"/>
    <s v="DET"/>
    <s v="BAL"/>
    <n v="48"/>
    <n v="52"/>
    <s v="(10:05) (Shotgun) 32-D.Swift right end to DET 43 for -9 yards. FUMBLES, RECOVERED by BAL-96-B.Washington at BAL 48. 96-B.Washington to DET 39 for 13 yards. The Replay Official reviewed the backward pass ruling, and the play was REVERSED. (Shotgun) 32-D.Swift pass incomplete short left to 16-J.Goff."/>
    <s v="pass"/>
    <n v="0"/>
    <n v="1"/>
    <n v="0"/>
    <n v="0"/>
    <s v="J.Goff"/>
    <n v="-12"/>
    <n v="-12"/>
    <n v="0"/>
    <n v="1"/>
    <n v="0"/>
    <n v="1.6"/>
    <n v="1.3900000000000001"/>
    <n v="1.3900000000000001"/>
    <x v="346"/>
  </r>
  <r>
    <x v="2"/>
    <s v="BAL"/>
    <s v="DET"/>
    <n v="65"/>
    <n v="35"/>
    <s v="(9:15) (Shotgun) 8-L.Jackson pass short right to 89-M.Andrews to DET 49 for 16 yards (31-D.Marlowe)."/>
    <s v="pass"/>
    <n v="0"/>
    <n v="1"/>
    <n v="0"/>
    <n v="0"/>
    <s v="M.Andrews"/>
    <n v="14"/>
    <n v="14"/>
    <n v="0"/>
    <n v="1"/>
    <n v="0"/>
    <n v="1.6"/>
    <n v="1.845"/>
    <n v="1.845"/>
    <x v="132"/>
  </r>
  <r>
    <x v="2"/>
    <s v="BAL"/>
    <s v="DET"/>
    <n v="49"/>
    <n v="51"/>
    <s v="(8:37) (Shotgun) 63-T.Colon reported in as eligible.  8-L.Jackson pass short middle to 5-M.Brown to DET 38 for 11 yards (31-D.Marlowe)."/>
    <s v="pass"/>
    <n v="0"/>
    <n v="1"/>
    <n v="0"/>
    <n v="0"/>
    <s v="M.Brown"/>
    <n v="11"/>
    <n v="11"/>
    <n v="0"/>
    <n v="1"/>
    <n v="0"/>
    <n v="1.6"/>
    <n v="1.7925"/>
    <n v="1.7925"/>
    <x v="68"/>
  </r>
  <r>
    <x v="2"/>
    <s v="BAL"/>
    <s v="DET"/>
    <n v="38"/>
    <n v="62"/>
    <s v="(7:57) (Shotgun) 34-T.Williams left tackle to DET 36 for 2 yards (25-W.Harris)."/>
    <s v="run"/>
    <n v="1"/>
    <n v="0"/>
    <n v="0"/>
    <n v="0"/>
    <s v="T.Williams"/>
    <s v="NA"/>
    <n v="0"/>
    <n v="1"/>
    <n v="0"/>
    <n v="0.5"/>
    <n v="0"/>
    <n v="0"/>
    <n v="0.5"/>
    <x v="192"/>
  </r>
  <r>
    <x v="2"/>
    <s v="BAL"/>
    <s v="DET"/>
    <n v="36"/>
    <n v="64"/>
    <s v="(7:18) (Shotgun) 33-D.Freeman right end to DET 31 for 5 yards (55-D.Barnes, 95-R.Okwara)."/>
    <s v="run"/>
    <n v="1"/>
    <n v="0"/>
    <n v="0"/>
    <n v="0"/>
    <s v="D.Freeman"/>
    <s v="NA"/>
    <n v="0"/>
    <n v="1"/>
    <n v="0"/>
    <n v="0.5"/>
    <n v="0"/>
    <n v="0"/>
    <n v="0.5"/>
    <x v="351"/>
  </r>
  <r>
    <x v="2"/>
    <s v="BAL"/>
    <s v="DET"/>
    <n v="31"/>
    <n v="69"/>
    <s v="(6:36) (Shotgun) 28-L.Murray right tackle to DET 31 for no gain (41-A.Parker)."/>
    <s v="run"/>
    <n v="1"/>
    <n v="0"/>
    <n v="0"/>
    <n v="0"/>
    <s v="L.Murray"/>
    <s v="NA"/>
    <n v="0"/>
    <n v="1"/>
    <n v="0"/>
    <n v="0.5"/>
    <n v="0"/>
    <n v="0"/>
    <n v="0.5"/>
    <x v="310"/>
  </r>
  <r>
    <x v="2"/>
    <s v="DET"/>
    <s v="BAL"/>
    <n v="61"/>
    <n v="39"/>
    <s v="(5:51) 69-W.Holden reported in as eligible.  30-J.Williams left tackle to BAL 47 for 14 yards (32-D.Elliott)."/>
    <s v="run"/>
    <n v="1"/>
    <n v="0"/>
    <n v="0"/>
    <n v="0"/>
    <s v="J.Williams"/>
    <s v="NA"/>
    <n v="0"/>
    <n v="1"/>
    <n v="0"/>
    <n v="0.5"/>
    <n v="0"/>
    <n v="0"/>
    <n v="0.5"/>
    <x v="94"/>
  </r>
  <r>
    <x v="2"/>
    <s v="DET"/>
    <s v="BAL"/>
    <n v="47"/>
    <n v="53"/>
    <s v="(5:11) 69-W.Holden reported in as eligible.  30-J.Williams left tackle to BAL 45 for 2 yards (71-J.Ellis)."/>
    <s v="run"/>
    <n v="1"/>
    <n v="0"/>
    <n v="0"/>
    <n v="0"/>
    <s v="J.Williams"/>
    <s v="NA"/>
    <n v="0"/>
    <n v="1"/>
    <n v="0"/>
    <n v="0.5"/>
    <n v="0"/>
    <n v="0"/>
    <n v="0.5"/>
    <x v="94"/>
  </r>
  <r>
    <x v="2"/>
    <s v="DET"/>
    <s v="BAL"/>
    <n v="45"/>
    <n v="55"/>
    <s v="(4:34) 16-J.Goff pass short right to 11-K.Raymond to BAL 42 for 3 yards (44-M.Humphrey)."/>
    <s v="pass"/>
    <n v="0"/>
    <n v="1"/>
    <n v="0"/>
    <n v="0"/>
    <s v="K.Raymond"/>
    <n v="2"/>
    <n v="2"/>
    <n v="0"/>
    <n v="1"/>
    <n v="0"/>
    <n v="1.6"/>
    <n v="1.635"/>
    <n v="1.635"/>
    <x v="270"/>
  </r>
  <r>
    <x v="2"/>
    <s v="DET"/>
    <s v="BAL"/>
    <n v="42"/>
    <n v="58"/>
    <s v="(3:56) (Shotgun) 16-J.Goff pass short left to 32-D.Swift to BAL 38 for 4 yards (36-C.Clark)."/>
    <s v="pass"/>
    <n v="0"/>
    <n v="1"/>
    <n v="0"/>
    <n v="0"/>
    <s v="D.Swift"/>
    <n v="2"/>
    <n v="2"/>
    <n v="0"/>
    <n v="1"/>
    <n v="0"/>
    <n v="1.6"/>
    <n v="1.635"/>
    <n v="1.635"/>
    <x v="33"/>
  </r>
  <r>
    <x v="2"/>
    <s v="BAL"/>
    <s v="DET"/>
    <n v="90"/>
    <n v="10"/>
    <s v="(2:27) (Shotgun) 8-L.Jackson to BAL 5 for -5 yards. FUMBLES, and recovers at BAL 5. 8-L.Jackson pass incomplete short middle to 89-M.Andrews."/>
    <s v="pass"/>
    <n v="0"/>
    <n v="1"/>
    <n v="0"/>
    <n v="0"/>
    <s v="M.Andrews"/>
    <n v="15"/>
    <n v="15"/>
    <n v="0"/>
    <n v="1"/>
    <n v="0"/>
    <n v="1.6"/>
    <n v="1.8625"/>
    <n v="1.8625"/>
    <x v="132"/>
  </r>
  <r>
    <x v="2"/>
    <s v="BAL"/>
    <s v="DET"/>
    <n v="90"/>
    <n v="10"/>
    <s v="(2:23) (Shotgun) 8-L.Jackson scrambles left tackle to BAL 41 for 31 yards (27-B.Price)."/>
    <s v="run"/>
    <n v="0"/>
    <n v="1"/>
    <n v="0"/>
    <n v="0"/>
    <s v="L.Jackson"/>
    <s v="NA"/>
    <n v="0"/>
    <n v="0"/>
    <n v="0"/>
    <n v="0"/>
    <n v="0"/>
    <n v="0"/>
    <n v="0"/>
    <x v="311"/>
  </r>
  <r>
    <x v="2"/>
    <s v="BAL"/>
    <s v="DET"/>
    <n v="59"/>
    <n v="41"/>
    <s v="(1:38) (Shotgun) 28-L.Murray up the middle to BAL 47 for 6 yards (98-J.Penisini)."/>
    <s v="run"/>
    <n v="1"/>
    <n v="0"/>
    <n v="0"/>
    <n v="0"/>
    <s v="L.Murray"/>
    <s v="NA"/>
    <n v="0"/>
    <n v="1"/>
    <n v="0"/>
    <n v="0.5"/>
    <n v="0"/>
    <n v="0"/>
    <n v="0.5"/>
    <x v="310"/>
  </r>
  <r>
    <x v="2"/>
    <s v="BAL"/>
    <s v="DET"/>
    <n v="53"/>
    <n v="47"/>
    <s v="(:55) (Shotgun) 8-L.Jackson scrambles right end to BAL 49 for 2 yards (95-R.Okwara). PENALTY on BAL-42-P.Ricard, Offensive Holding, 11 yards, enforced at BAL 47 - No Play. Penalty on BAL, Illegal Shift, declined."/>
    <s v="no_play"/>
    <n v="0"/>
    <n v="1"/>
    <n v="0"/>
    <n v="0"/>
    <s v="L.Jackson"/>
    <s v="NA"/>
    <n v="0"/>
    <n v="0"/>
    <n v="0"/>
    <n v="0"/>
    <n v="0"/>
    <n v="0"/>
    <n v="0"/>
    <x v="311"/>
  </r>
  <r>
    <x v="2"/>
    <s v="BAL"/>
    <s v="DET"/>
    <n v="64"/>
    <n v="36"/>
    <s v="(:34) (Shotgun) 8-L.Jackson pass short left to 84-J.Oliver to BAL 42 for 6 yards (44-J.Reeves-Maybin)."/>
    <s v="pass"/>
    <n v="0"/>
    <n v="1"/>
    <n v="0"/>
    <n v="0"/>
    <s v="J.Oliver"/>
    <n v="4"/>
    <n v="4"/>
    <n v="0"/>
    <n v="1"/>
    <n v="0"/>
    <n v="1.6"/>
    <n v="1.6700000000000002"/>
    <n v="1.6700000000000002"/>
    <x v="193"/>
  </r>
  <r>
    <x v="2"/>
    <s v="BAL"/>
    <s v="DET"/>
    <n v="58"/>
    <n v="42"/>
    <s v="(15:00) (Shotgun) 8-L.Jackson scrambles up the middle to BAL 44 for 2 yards (95-R.Okwara)."/>
    <s v="run"/>
    <n v="0"/>
    <n v="1"/>
    <n v="0"/>
    <n v="0"/>
    <s v="L.Jackson"/>
    <s v="NA"/>
    <n v="0"/>
    <n v="0"/>
    <n v="0"/>
    <n v="0"/>
    <n v="0"/>
    <n v="0"/>
    <n v="0"/>
    <x v="311"/>
  </r>
  <r>
    <x v="2"/>
    <s v="DET"/>
    <s v="BAL"/>
    <n v="92"/>
    <n v="8"/>
    <s v="(14:12) 32-D.Swift left tackle to DET 16 for 8 yards (32-D.Elliott). PENALTY on DET-73-J.Jackson, Offensive Holding, 4 yards, enforced at DET 8 - No Play."/>
    <s v="no_play"/>
    <n v="1"/>
    <n v="0"/>
    <n v="0"/>
    <n v="0"/>
    <s v="D.Swift"/>
    <s v="NA"/>
    <n v="0"/>
    <n v="1"/>
    <n v="0"/>
    <n v="0.5"/>
    <n v="0"/>
    <n v="0"/>
    <n v="0.5"/>
    <x v="33"/>
  </r>
  <r>
    <x v="2"/>
    <s v="DET"/>
    <s v="BAL"/>
    <n v="96"/>
    <n v="4"/>
    <s v="(13:41) 32-D.Swift right tackle to DET 10 for 6 yards (56-J.Bynes)."/>
    <s v="run"/>
    <n v="1"/>
    <n v="0"/>
    <n v="0"/>
    <n v="0"/>
    <s v="D.Swift"/>
    <s v="NA"/>
    <n v="0"/>
    <n v="1"/>
    <n v="0"/>
    <n v="0.5"/>
    <n v="0"/>
    <n v="0"/>
    <n v="0.5"/>
    <x v="33"/>
  </r>
  <r>
    <x v="2"/>
    <s v="DET"/>
    <s v="BAL"/>
    <n v="90"/>
    <n v="10"/>
    <s v="(12:59) (Shotgun) 16-J.Goff scrambles up the middle to DET 14 for 4 yards (36-C.Clark). BAL-59-D.Hayes was injured during the play. His return is Doubtful.  PENALTY on DET-73-J.Jackson, Unsportsmanlike Conduct, 7 yards, enforced at DET 14."/>
    <s v="run"/>
    <n v="0"/>
    <n v="1"/>
    <n v="0"/>
    <n v="0"/>
    <s v="J.Goff"/>
    <s v="NA"/>
    <n v="0"/>
    <n v="0"/>
    <n v="0"/>
    <n v="0"/>
    <n v="0"/>
    <n v="0"/>
    <n v="0"/>
    <x v="346"/>
  </r>
  <r>
    <x v="2"/>
    <s v="BAL"/>
    <s v="DET"/>
    <n v="46"/>
    <n v="54"/>
    <s v="(12:26) (Shotgun) 8-L.Jackson pass incomplete deep right to 14-S.Watkins (27-B.Price)."/>
    <s v="pass"/>
    <n v="0"/>
    <n v="1"/>
    <n v="0"/>
    <n v="0"/>
    <s v="S.Watkins"/>
    <n v="42"/>
    <n v="42"/>
    <n v="0"/>
    <n v="1"/>
    <n v="0"/>
    <n v="1.6"/>
    <n v="2.335"/>
    <n v="2.335"/>
    <x v="131"/>
  </r>
  <r>
    <x v="2"/>
    <s v="BAL"/>
    <s v="DET"/>
    <n v="46"/>
    <n v="54"/>
    <s v="(12:18) (Shotgun) 8-L.Jackson pass short left to 89-M.Andrews pushed ob at DET 25 for 21 yards (25-W.Harris)."/>
    <s v="pass"/>
    <n v="0"/>
    <n v="1"/>
    <n v="0"/>
    <n v="0"/>
    <s v="M.Andrews"/>
    <n v="15"/>
    <n v="15"/>
    <n v="0"/>
    <n v="1"/>
    <n v="0"/>
    <n v="1.6"/>
    <n v="1.8625"/>
    <n v="1.8625"/>
    <x v="132"/>
  </r>
  <r>
    <x v="2"/>
    <s v="BAL"/>
    <s v="DET"/>
    <n v="25"/>
    <n v="75"/>
    <s v="(11:42) (Shotgun) 8-L.Jackson right end to DET 25 for no gain (55-D.Barnes; 21-T.Walker)."/>
    <s v="run"/>
    <n v="1"/>
    <n v="0"/>
    <n v="0"/>
    <n v="0"/>
    <s v="L.Jackson"/>
    <s v="NA"/>
    <n v="0"/>
    <n v="1"/>
    <n v="0"/>
    <n v="0.5"/>
    <n v="0"/>
    <n v="0"/>
    <n v="0.5"/>
    <x v="311"/>
  </r>
  <r>
    <x v="2"/>
    <s v="BAL"/>
    <s v="DET"/>
    <n v="25"/>
    <n v="75"/>
    <s v="(11:02) (Shotgun) 8-L.Jackson pass incomplete deep left to 5-M.Brown (21-T.Walker)."/>
    <s v="pass"/>
    <n v="0"/>
    <n v="1"/>
    <n v="0"/>
    <n v="0"/>
    <s v="M.Brown"/>
    <n v="25"/>
    <n v="25"/>
    <n v="0"/>
    <n v="1"/>
    <n v="0"/>
    <n v="1.8"/>
    <n v="2.0375000000000001"/>
    <n v="1.8807500000000004"/>
    <x v="68"/>
  </r>
  <r>
    <x v="2"/>
    <s v="BAL"/>
    <s v="DET"/>
    <n v="25"/>
    <n v="75"/>
    <s v="(10:55) (Shotgun) 8-L.Jackson scrambles up the middle to DET 21 for 4 yards (41-A.Parker)."/>
    <s v="run"/>
    <n v="0"/>
    <n v="1"/>
    <n v="0"/>
    <n v="0"/>
    <s v="L.Jackson"/>
    <s v="NA"/>
    <n v="0"/>
    <n v="0"/>
    <n v="0"/>
    <n v="0"/>
    <n v="0"/>
    <n v="0"/>
    <n v="0"/>
    <x v="311"/>
  </r>
  <r>
    <x v="2"/>
    <s v="DET"/>
    <s v="BAL"/>
    <n v="75"/>
    <n v="25"/>
    <s v="(10:05) (Shotgun) 16-J.Goff pass short left to 88-T.Hockenson to DET 30 for 5 yards (6-P.Queen, 56-J.Bynes)."/>
    <s v="pass"/>
    <n v="0"/>
    <n v="1"/>
    <n v="0"/>
    <n v="0"/>
    <s v="T.Hockenson"/>
    <n v="5"/>
    <n v="5"/>
    <n v="0"/>
    <n v="1"/>
    <n v="0"/>
    <n v="1.6"/>
    <n v="1.6875"/>
    <n v="1.6875"/>
    <x v="93"/>
  </r>
  <r>
    <x v="2"/>
    <s v="DET"/>
    <s v="BAL"/>
    <n v="70"/>
    <n v="30"/>
    <s v="(9:29) 32-D.Swift right end pushed ob at DET 44 for 14 yards (25-T.Young)."/>
    <s v="run"/>
    <n v="1"/>
    <n v="0"/>
    <n v="0"/>
    <n v="0"/>
    <s v="D.Swift"/>
    <s v="NA"/>
    <n v="0"/>
    <n v="1"/>
    <n v="0"/>
    <n v="0.5"/>
    <n v="0"/>
    <n v="0"/>
    <n v="0.5"/>
    <x v="33"/>
  </r>
  <r>
    <x v="2"/>
    <s v="DET"/>
    <s v="BAL"/>
    <n v="56"/>
    <n v="44"/>
    <s v="(8:52) (Shotgun) 16-J.Goff pass incomplete deep right to 32-D.Swift. PENALTY on BAL-44-M.Humphrey, Defensive Holding, 5 yards, enforced at DET 44 - No Play."/>
    <s v="no_play"/>
    <n v="0"/>
    <n v="1"/>
    <n v="0"/>
    <n v="0"/>
    <s v="D.Swift"/>
    <s v="NA"/>
    <n v="0"/>
    <n v="0"/>
    <n v="0"/>
    <n v="0"/>
    <n v="0"/>
    <n v="0"/>
    <n v="0"/>
    <x v="33"/>
  </r>
  <r>
    <x v="2"/>
    <s v="DET"/>
    <s v="BAL"/>
    <n v="51"/>
    <n v="49"/>
    <s v="(8:48) 16-J.Goff pass incomplete deep left to 11-K.Raymond."/>
    <s v="pass"/>
    <n v="0"/>
    <n v="1"/>
    <n v="0"/>
    <n v="0"/>
    <s v="K.Raymond"/>
    <n v="41"/>
    <n v="41"/>
    <n v="0"/>
    <n v="1"/>
    <n v="0"/>
    <n v="1.6"/>
    <n v="2.3174999999999999"/>
    <n v="2.3174999999999999"/>
    <x v="270"/>
  </r>
  <r>
    <x v="2"/>
    <s v="DET"/>
    <s v="BAL"/>
    <n v="51"/>
    <n v="49"/>
    <s v="(8:41) (Shotgun) 32-D.Swift left tackle to BAL 47 for 4 yards (90-P.McPhee)."/>
    <s v="run"/>
    <n v="1"/>
    <n v="0"/>
    <n v="0"/>
    <n v="0"/>
    <s v="D.Swift"/>
    <s v="NA"/>
    <n v="0"/>
    <n v="1"/>
    <n v="0"/>
    <n v="0.5"/>
    <n v="0"/>
    <n v="0"/>
    <n v="0.5"/>
    <x v="33"/>
  </r>
  <r>
    <x v="2"/>
    <s v="BAL"/>
    <s v="DET"/>
    <n v="65"/>
    <n v="35"/>
    <s v="(6:54) (Shotgun) 8-L.Jackson scrambles right end pushed ob at BAL 43 for 8 yards (34-A.Anzalone)."/>
    <s v="run"/>
    <n v="0"/>
    <n v="1"/>
    <n v="0"/>
    <n v="0"/>
    <s v="L.Jackson"/>
    <s v="NA"/>
    <n v="0"/>
    <n v="0"/>
    <n v="0"/>
    <n v="0"/>
    <n v="0"/>
    <n v="0"/>
    <n v="0"/>
    <x v="311"/>
  </r>
  <r>
    <x v="2"/>
    <s v="BAL"/>
    <s v="DET"/>
    <n v="57"/>
    <n v="43"/>
    <s v="(6:23) (Shotgun) 28-L.Murray up the middle to DET 49 for 8 yards (91-M.Brockers, 97-N.Williams)."/>
    <s v="run"/>
    <n v="1"/>
    <n v="0"/>
    <n v="0"/>
    <n v="0"/>
    <s v="L.Murray"/>
    <s v="NA"/>
    <n v="0"/>
    <n v="1"/>
    <n v="0"/>
    <n v="0.5"/>
    <n v="0"/>
    <n v="0"/>
    <n v="0.5"/>
    <x v="310"/>
  </r>
  <r>
    <x v="2"/>
    <s v="BAL"/>
    <s v="DET"/>
    <n v="49"/>
    <n v="51"/>
    <s v="(5:42) (Shotgun) 28-L.Murray right tackle to DET 48 for 1 yard (34-A.Anzalone)."/>
    <s v="run"/>
    <n v="1"/>
    <n v="0"/>
    <n v="0"/>
    <n v="0"/>
    <s v="L.Murray"/>
    <s v="NA"/>
    <n v="0"/>
    <n v="1"/>
    <n v="0"/>
    <n v="0.5"/>
    <n v="0"/>
    <n v="0"/>
    <n v="0.5"/>
    <x v="310"/>
  </r>
  <r>
    <x v="2"/>
    <s v="BAL"/>
    <s v="DET"/>
    <n v="48"/>
    <n v="52"/>
    <s v="(5:04) (Shotgun) 8-L.Jackson pass deep right to 5-M.Brown pushed ob at DET 11 for 37 yards (25-W.Harris)."/>
    <s v="pass"/>
    <n v="0"/>
    <n v="1"/>
    <n v="0"/>
    <n v="0"/>
    <s v="M.Brown"/>
    <n v="25"/>
    <n v="25"/>
    <n v="0"/>
    <n v="1"/>
    <n v="0"/>
    <n v="1.6"/>
    <n v="2.0375000000000001"/>
    <n v="2.0375000000000001"/>
    <x v="68"/>
  </r>
  <r>
    <x v="2"/>
    <s v="BAL"/>
    <s v="DET"/>
    <n v="11"/>
    <n v="89"/>
    <s v="(4:21) (Shotgun) 8-L.Jackson left end for 11 yards, TOUCHDOWN NULLIFIED by Penalty. PENALTY on BAL-89-M.Andrews, Offensive Holding, 10 yards, enforced at DET 5."/>
    <s v="run"/>
    <n v="1"/>
    <n v="0"/>
    <n v="0"/>
    <n v="0"/>
    <s v="L.Jackson"/>
    <s v="NA"/>
    <n v="0"/>
    <n v="1"/>
    <n v="0"/>
    <n v="0.7"/>
    <n v="0"/>
    <n v="0"/>
    <n v="0.7"/>
    <x v="311"/>
  </r>
  <r>
    <x v="2"/>
    <s v="BAL"/>
    <s v="DET"/>
    <n v="19"/>
    <n v="81"/>
    <s v="(3:31) (Shotgun) 8-L.Jackson pass incomplete deep right to 34-T.Williams (27-B.Price) [44-J.Reeves-Maybin]."/>
    <s v="pass"/>
    <n v="0"/>
    <n v="1"/>
    <n v="0"/>
    <n v="0"/>
    <s v="T.Williams"/>
    <n v="18"/>
    <n v="18"/>
    <n v="0"/>
    <n v="1"/>
    <n v="0"/>
    <n v="2"/>
    <n v="1.915"/>
    <n v="1.9711000000000001"/>
    <x v="192"/>
  </r>
  <r>
    <x v="2"/>
    <s v="BAL"/>
    <s v="DET"/>
    <n v="19"/>
    <n v="81"/>
    <s v="(3:21) (Shotgun) 8-L.Jackson pass deep left to 13-D.Duvernay for 19 yards, TOUCHDOWN."/>
    <s v="pass"/>
    <n v="0"/>
    <n v="1"/>
    <n v="0"/>
    <n v="0"/>
    <s v="D.Duvernay"/>
    <n v="19"/>
    <n v="19"/>
    <n v="0"/>
    <n v="1"/>
    <n v="0"/>
    <n v="2"/>
    <n v="1.9325000000000001"/>
    <n v="1.9770500000000002"/>
    <x v="130"/>
  </r>
  <r>
    <x v="2"/>
    <s v="DET"/>
    <s v="BAL"/>
    <n v="75"/>
    <n v="25"/>
    <s v="(3:15) (Shotgun) 16-J.Goff pass short right to 87-Q.Cephus to DET 33 for 8 yards (44-M.Humphrey)."/>
    <s v="pass"/>
    <n v="0"/>
    <n v="1"/>
    <n v="0"/>
    <n v="0"/>
    <s v="Q.Cephus"/>
    <n v="4"/>
    <n v="4"/>
    <n v="0"/>
    <n v="1"/>
    <n v="0"/>
    <n v="1.6"/>
    <n v="1.6700000000000002"/>
    <n v="1.6700000000000002"/>
    <x v="96"/>
  </r>
  <r>
    <x v="2"/>
    <s v="DET"/>
    <s v="BAL"/>
    <n v="67"/>
    <n v="33"/>
    <s v="(2:41) (Shotgun) 32-D.Swift up the middle to DET 33 for no gain (93-C.Campbell)."/>
    <s v="run"/>
    <n v="1"/>
    <n v="0"/>
    <n v="0"/>
    <n v="0"/>
    <s v="D.Swift"/>
    <s v="NA"/>
    <n v="0"/>
    <n v="1"/>
    <n v="0"/>
    <n v="0.5"/>
    <n v="0"/>
    <n v="0"/>
    <n v="0.5"/>
    <x v="33"/>
  </r>
  <r>
    <x v="2"/>
    <s v="DET"/>
    <s v="BAL"/>
    <n v="67"/>
    <n v="33"/>
    <s v="(2:03) (Shotgun) 16-J.Goff pass short left to 11-K.Raymond to DET 34 for 1 yard (44-M.Humphrey). Detroit challenged the short of the line to gain ruling, and the play was Upheld. The ruling on the field stands. (Timeout #1.)"/>
    <s v="pass"/>
    <n v="0"/>
    <n v="1"/>
    <n v="0"/>
    <n v="0"/>
    <s v="K.Raymond"/>
    <n v="0"/>
    <n v="0"/>
    <n v="0"/>
    <n v="1"/>
    <n v="0"/>
    <n v="1.6"/>
    <n v="1.6"/>
    <n v="1.6"/>
    <x v="270"/>
  </r>
  <r>
    <x v="2"/>
    <s v="BAL"/>
    <s v="DET"/>
    <n v="76"/>
    <n v="24"/>
    <s v="(1:50) (Shotgun) 8-L.Jackson pass incomplete deep right to 5-M.Brown."/>
    <s v="pass"/>
    <n v="0"/>
    <n v="1"/>
    <n v="0"/>
    <n v="0"/>
    <s v="M.Brown"/>
    <n v="36"/>
    <n v="36"/>
    <n v="0"/>
    <n v="1"/>
    <n v="0"/>
    <n v="1.6"/>
    <n v="2.23"/>
    <n v="2.23"/>
    <x v="68"/>
  </r>
  <r>
    <x v="2"/>
    <s v="BAL"/>
    <s v="DET"/>
    <n v="76"/>
    <n v="24"/>
    <s v="(1:44) (Shotgun) 8-L.Jackson pass deep right to 11-J.Proche ran ob at DET 47 for 29 yards."/>
    <s v="pass"/>
    <n v="0"/>
    <n v="1"/>
    <n v="0"/>
    <n v="0"/>
    <s v="J.Proche"/>
    <n v="29"/>
    <n v="29"/>
    <n v="0"/>
    <n v="1"/>
    <n v="0"/>
    <n v="1.6"/>
    <n v="2.1074999999999999"/>
    <n v="2.1074999999999999"/>
    <x v="368"/>
  </r>
  <r>
    <x v="2"/>
    <s v="BAL"/>
    <s v="DET"/>
    <n v="47"/>
    <n v="53"/>
    <s v="(1:29) (Shotgun) 8-L.Jackson pass short left to 13-D.Duvernay to DET 44 for 3 yards (24-A.Oruwariye)."/>
    <s v="pass"/>
    <n v="0"/>
    <n v="1"/>
    <n v="0"/>
    <n v="0"/>
    <s v="D.Duvernay"/>
    <n v="2"/>
    <n v="2"/>
    <n v="0"/>
    <n v="1"/>
    <n v="0"/>
    <n v="1.6"/>
    <n v="1.635"/>
    <n v="1.635"/>
    <x v="130"/>
  </r>
  <r>
    <x v="2"/>
    <s v="BAL"/>
    <s v="DET"/>
    <n v="44"/>
    <n v="56"/>
    <s v="(:41) (Shotgun) 8-L.Jackson pass incomplete deep left to 5-M.Brown."/>
    <s v="pass"/>
    <n v="0"/>
    <n v="1"/>
    <n v="0"/>
    <n v="0"/>
    <s v="M.Brown"/>
    <n v="36"/>
    <n v="36"/>
    <n v="0"/>
    <n v="1"/>
    <n v="0"/>
    <n v="1.6"/>
    <n v="2.23"/>
    <n v="2.23"/>
    <x v="68"/>
  </r>
  <r>
    <x v="2"/>
    <s v="DET"/>
    <s v="BAL"/>
    <n v="91"/>
    <n v="9"/>
    <s v="(:27) (Shotgun) 16-J.Goff pass incomplete short left to 17-T.Benson."/>
    <s v="pass"/>
    <n v="0"/>
    <n v="1"/>
    <n v="0"/>
    <n v="0"/>
    <s v="T.Benson"/>
    <n v="-2"/>
    <n v="-2"/>
    <n v="0"/>
    <n v="1"/>
    <n v="0"/>
    <n v="1.6"/>
    <n v="1.5650000000000002"/>
    <n v="1.5650000000000002"/>
    <x v="97"/>
  </r>
  <r>
    <x v="2"/>
    <s v="DET"/>
    <s v="BAL"/>
    <n v="91"/>
    <n v="9"/>
    <s v="(:25) (Shotgun) 16-J.Goff pass short middle to 30-J.Williams pushed ob at DET 24 for 15 yards (25-T.Young)."/>
    <s v="pass"/>
    <n v="0"/>
    <n v="1"/>
    <n v="0"/>
    <n v="0"/>
    <s v="J.Williams"/>
    <n v="0"/>
    <n v="0"/>
    <n v="0"/>
    <n v="1"/>
    <n v="0"/>
    <n v="1.6"/>
    <n v="1.6"/>
    <n v="1.6"/>
    <x v="94"/>
  </r>
  <r>
    <x v="2"/>
    <s v="DET"/>
    <s v="BAL"/>
    <n v="76"/>
    <n v="24"/>
    <s v="(:19) (Shotgun) 16-J.Goff pass short left to 30-J.Williams to DET 34 for 10 yards (93-C.Campbell)."/>
    <s v="pass"/>
    <n v="0"/>
    <n v="1"/>
    <n v="0"/>
    <n v="0"/>
    <s v="J.Williams"/>
    <n v="-3"/>
    <n v="-3"/>
    <n v="0"/>
    <n v="1"/>
    <n v="0"/>
    <n v="1.6"/>
    <n v="1.5475000000000001"/>
    <n v="1.5475000000000001"/>
    <x v="94"/>
  </r>
  <r>
    <x v="2"/>
    <s v="DET"/>
    <s v="BAL"/>
    <n v="66"/>
    <n v="34"/>
    <s v="(:11) (Shotgun) 16-J.Goff pass incomplete deep left to 11-K.Raymond (22-J.Smith)."/>
    <s v="pass"/>
    <n v="0"/>
    <n v="1"/>
    <n v="0"/>
    <n v="0"/>
    <s v="K.Raymond"/>
    <n v="18"/>
    <n v="18"/>
    <n v="0"/>
    <n v="1"/>
    <n v="0"/>
    <n v="1.6"/>
    <n v="1.915"/>
    <n v="1.915"/>
    <x v="270"/>
  </r>
  <r>
    <x v="2"/>
    <s v="DET"/>
    <s v="BAL"/>
    <n v="66"/>
    <n v="34"/>
    <s v="(:01) 30-J.Williams up the middle to DET 43 for 9 yards (6-P.Queen)."/>
    <s v="run"/>
    <n v="1"/>
    <n v="0"/>
    <n v="0"/>
    <n v="0"/>
    <s v="J.Williams"/>
    <s v="NA"/>
    <n v="0"/>
    <n v="1"/>
    <n v="0"/>
    <n v="0.5"/>
    <n v="0"/>
    <n v="0"/>
    <n v="0.5"/>
    <x v="94"/>
  </r>
  <r>
    <x v="2"/>
    <s v="BAL"/>
    <s v="DET"/>
    <n v="75"/>
    <n v="25"/>
    <s v="(14:56) (Shotgun) 8-L.Jackson pass short right to 14-S.Watkins to BAL 34 for 9 yards (24-A.Oruwariye)."/>
    <s v="pass"/>
    <n v="0"/>
    <n v="1"/>
    <n v="0"/>
    <n v="0"/>
    <s v="S.Watkins"/>
    <n v="9"/>
    <n v="9"/>
    <n v="0"/>
    <n v="1"/>
    <n v="0"/>
    <n v="1.6"/>
    <n v="1.7575000000000001"/>
    <n v="1.7575000000000001"/>
    <x v="131"/>
  </r>
  <r>
    <x v="2"/>
    <s v="BAL"/>
    <s v="DET"/>
    <n v="66"/>
    <n v="34"/>
    <s v="(14:19) 28-L.Murray up the middle to BAL 43 for 9 yards (25-W.Harris). PENALTY on BAL-70-K.Zeitler, Offensive Holding, 10 yards, enforced at BAL 37."/>
    <s v="run"/>
    <n v="1"/>
    <n v="0"/>
    <n v="0"/>
    <n v="0"/>
    <s v="L.Murray"/>
    <s v="NA"/>
    <n v="0"/>
    <n v="1"/>
    <n v="0"/>
    <n v="0.5"/>
    <n v="0"/>
    <n v="0"/>
    <n v="0.5"/>
    <x v="310"/>
  </r>
  <r>
    <x v="2"/>
    <s v="BAL"/>
    <s v="DET"/>
    <n v="73"/>
    <n v="27"/>
    <s v="(13:55) (Shotgun) 8-L.Jackson pass deep left to 89-M.Andrews pushed ob at DET 32 for 41 yards (41-A.Parker, 24-A.Oruwariye)."/>
    <s v="pass"/>
    <n v="0"/>
    <n v="1"/>
    <n v="0"/>
    <n v="0"/>
    <s v="M.Andrews"/>
    <n v="24"/>
    <n v="24"/>
    <n v="0"/>
    <n v="1"/>
    <n v="0"/>
    <n v="1.6"/>
    <n v="2.02"/>
    <n v="2.02"/>
    <x v="132"/>
  </r>
  <r>
    <x v="2"/>
    <s v="BAL"/>
    <s v="DET"/>
    <n v="32"/>
    <n v="68"/>
    <s v="(13:14) (Shotgun) 8-L.Jackson pass incomplete deep right to 14-S.Watkins."/>
    <s v="pass"/>
    <n v="0"/>
    <n v="1"/>
    <n v="0"/>
    <n v="0"/>
    <s v="S.Watkins"/>
    <n v="32"/>
    <n v="32"/>
    <n v="0"/>
    <n v="1"/>
    <n v="0"/>
    <n v="1.6"/>
    <n v="2.16"/>
    <n v="2.16"/>
    <x v="131"/>
  </r>
  <r>
    <x v="2"/>
    <s v="BAL"/>
    <s v="DET"/>
    <n v="32"/>
    <n v="68"/>
    <s v="(13:09) (Shotgun) 34-T.Williams up the middle to DET 32 for no gain (95-R.Okwara)."/>
    <s v="run"/>
    <n v="1"/>
    <n v="0"/>
    <n v="0"/>
    <n v="0"/>
    <s v="T.Williams"/>
    <s v="NA"/>
    <n v="0"/>
    <n v="1"/>
    <n v="0"/>
    <n v="0.5"/>
    <n v="0"/>
    <n v="0"/>
    <n v="0.5"/>
    <x v="192"/>
  </r>
  <r>
    <x v="2"/>
    <s v="BAL"/>
    <s v="DET"/>
    <n v="32"/>
    <n v="68"/>
    <s v="(12:27) (Shotgun) 8-L.Jackson pass incomplete deep middle to 89-M.Andrews."/>
    <s v="pass"/>
    <n v="0"/>
    <n v="1"/>
    <n v="0"/>
    <n v="0"/>
    <s v="M.Andrews"/>
    <n v="32"/>
    <n v="32"/>
    <n v="0"/>
    <n v="1"/>
    <n v="0"/>
    <n v="1.6"/>
    <n v="2.16"/>
    <n v="2.16"/>
    <x v="132"/>
  </r>
  <r>
    <x v="2"/>
    <s v="DET"/>
    <s v="BAL"/>
    <n v="75"/>
    <n v="25"/>
    <s v="(12:16) (Shotgun) 16-J.Goff pass short right to 88-T.Hockenson to DET 30 for 5 yards (36-C.Clark)."/>
    <s v="pass"/>
    <n v="0"/>
    <n v="1"/>
    <n v="0"/>
    <n v="0"/>
    <s v="T.Hockenson"/>
    <n v="3"/>
    <n v="3"/>
    <n v="0"/>
    <n v="1"/>
    <n v="0"/>
    <n v="1.6"/>
    <n v="1.6525000000000001"/>
    <n v="1.6525000000000001"/>
    <x v="93"/>
  </r>
  <r>
    <x v="2"/>
    <s v="DET"/>
    <s v="BAL"/>
    <n v="70"/>
    <n v="30"/>
    <s v="(11:35) (Shotgun) 16-J.Goff pass short right to 11-K.Raymond to DET 42 for 12 yards (36-C.Clark)."/>
    <s v="pass"/>
    <n v="0"/>
    <n v="1"/>
    <n v="0"/>
    <n v="0"/>
    <s v="K.Raymond"/>
    <n v="5"/>
    <n v="5"/>
    <n v="0"/>
    <n v="1"/>
    <n v="0"/>
    <n v="1.6"/>
    <n v="1.6875"/>
    <n v="1.6875"/>
    <x v="270"/>
  </r>
  <r>
    <x v="2"/>
    <s v="DET"/>
    <s v="BAL"/>
    <n v="58"/>
    <n v="42"/>
    <s v="(11:00) 30-J.Williams left end to DET 40 for -2 yards (93-C.Campbell, 99-O.Oweh)."/>
    <s v="run"/>
    <n v="1"/>
    <n v="0"/>
    <n v="0"/>
    <n v="0"/>
    <s v="J.Williams"/>
    <s v="NA"/>
    <n v="0"/>
    <n v="1"/>
    <n v="0"/>
    <n v="0.5"/>
    <n v="0"/>
    <n v="0"/>
    <n v="0.5"/>
    <x v="94"/>
  </r>
  <r>
    <x v="2"/>
    <s v="DET"/>
    <s v="BAL"/>
    <n v="60"/>
    <n v="40"/>
    <s v="(10:21) (Shotgun) 16-J.Goff pass short right to 32-D.Swift to BAL 49 for 11 yards (44-M.Humphrey)."/>
    <s v="pass"/>
    <n v="0"/>
    <n v="1"/>
    <n v="0"/>
    <n v="0"/>
    <s v="D.Swift"/>
    <n v="-3"/>
    <n v="-3"/>
    <n v="0"/>
    <n v="1"/>
    <n v="0"/>
    <n v="1.6"/>
    <n v="1.5475000000000001"/>
    <n v="1.5475000000000001"/>
    <x v="33"/>
  </r>
  <r>
    <x v="2"/>
    <s v="DET"/>
    <s v="BAL"/>
    <n v="49"/>
    <n v="51"/>
    <s v="(9:31) 32-D.Swift up the middle to BAL 47 for 2 yards (36-C.Clark)."/>
    <s v="run"/>
    <n v="1"/>
    <n v="0"/>
    <n v="0"/>
    <n v="0"/>
    <s v="D.Swift"/>
    <s v="NA"/>
    <n v="0"/>
    <n v="1"/>
    <n v="0"/>
    <n v="0.5"/>
    <n v="0"/>
    <n v="0"/>
    <n v="0.5"/>
    <x v="33"/>
  </r>
  <r>
    <x v="2"/>
    <s v="DET"/>
    <s v="BAL"/>
    <n v="47"/>
    <n v="53"/>
    <s v="(8:49) (Shotgun) 16-J.Goff pass short left to 32-D.Swift to BAL 33 for 14 yards (56-J.Bynes). BAL-32-D.Elliott was injured during the play. His return is Questionable."/>
    <s v="pass"/>
    <n v="0"/>
    <n v="1"/>
    <n v="0"/>
    <n v="0"/>
    <s v="D.Swift"/>
    <n v="2"/>
    <n v="2"/>
    <n v="0"/>
    <n v="1"/>
    <n v="0"/>
    <n v="1.6"/>
    <n v="1.635"/>
    <n v="1.635"/>
    <x v="33"/>
  </r>
  <r>
    <x v="2"/>
    <s v="DET"/>
    <s v="BAL"/>
    <n v="33"/>
    <n v="67"/>
    <s v="(8:09) 16-J.Goff pass short right to 32-D.Swift to BAL 14 for 19 yards (6-P.Queen)."/>
    <s v="pass"/>
    <n v="0"/>
    <n v="1"/>
    <n v="0"/>
    <n v="0"/>
    <s v="D.Swift"/>
    <n v="-1"/>
    <n v="-1"/>
    <n v="0"/>
    <n v="1"/>
    <n v="0"/>
    <n v="1.6"/>
    <n v="1.5825"/>
    <n v="1.5825"/>
    <x v="33"/>
  </r>
  <r>
    <x v="2"/>
    <s v="DET"/>
    <s v="BAL"/>
    <n v="14"/>
    <n v="86"/>
    <s v="(7:21) 32-D.Swift right tackle to BAL 13 for 1 yard (6-P.Queen)."/>
    <s v="run"/>
    <n v="1"/>
    <n v="0"/>
    <n v="0"/>
    <n v="0"/>
    <s v="D.Swift"/>
    <s v="NA"/>
    <n v="0"/>
    <n v="1"/>
    <n v="0"/>
    <n v="0.6"/>
    <n v="0"/>
    <n v="0"/>
    <n v="0.6"/>
    <x v="33"/>
  </r>
  <r>
    <x v="2"/>
    <s v="DET"/>
    <s v="BAL"/>
    <n v="13"/>
    <n v="87"/>
    <s v="(6:43) (Shotgun) 16-J.Goff pass short left to 18-K.Hodge pushed ob at BAL 4 for 9 yards (22-J.Smith)."/>
    <s v="pass"/>
    <n v="0"/>
    <n v="1"/>
    <n v="0"/>
    <n v="0"/>
    <s v="K.Hodge"/>
    <n v="9"/>
    <n v="9"/>
    <n v="0"/>
    <n v="1"/>
    <n v="0"/>
    <n v="2.2000000000000002"/>
    <n v="1.7575000000000001"/>
    <n v="2.04955"/>
    <x v="369"/>
  </r>
  <r>
    <x v="2"/>
    <s v="DET"/>
    <s v="BAL"/>
    <n v="4"/>
    <n v="96"/>
    <s v="(6:07) (Shotgun) 16-J.Goff pass short middle to 14-A.St. Brown to BAL 2 for 2 yards (99-O.Oweh)."/>
    <s v="pass"/>
    <n v="0"/>
    <n v="1"/>
    <n v="0"/>
    <n v="0"/>
    <s v="A.St"/>
    <n v="-4"/>
    <n v="-4"/>
    <n v="0"/>
    <n v="1"/>
    <n v="0"/>
    <n v="3.2"/>
    <n v="1.53"/>
    <n v="3.2"/>
    <x v="48"/>
  </r>
  <r>
    <x v="2"/>
    <s v="DET"/>
    <s v="BAL"/>
    <n v="2"/>
    <n v="98"/>
    <s v="(5:25) (Shotgun) 32-D.Swift up the middle for 2 yards, TOUCHDOWN."/>
    <s v="run"/>
    <n v="1"/>
    <n v="0"/>
    <n v="0"/>
    <n v="0"/>
    <s v="D.Swift"/>
    <s v="NA"/>
    <n v="0"/>
    <n v="1"/>
    <n v="0"/>
    <n v="2.5"/>
    <n v="0"/>
    <n v="0"/>
    <n v="2.5"/>
    <x v="33"/>
  </r>
  <r>
    <x v="2"/>
    <s v="BAL"/>
    <s v="DET"/>
    <n v="75"/>
    <n v="25"/>
    <s v="(5:21) (Shotgun) 8-L.Jackson pass short right to 89-M.Andrews to BAL 32 for 7 yards (34-A.Anzalone)."/>
    <s v="pass"/>
    <n v="0"/>
    <n v="1"/>
    <n v="0"/>
    <n v="0"/>
    <s v="M.Andrews"/>
    <n v="7"/>
    <n v="7"/>
    <n v="0"/>
    <n v="1"/>
    <n v="0"/>
    <n v="1.6"/>
    <n v="1.7225000000000001"/>
    <n v="1.7225000000000001"/>
    <x v="132"/>
  </r>
  <r>
    <x v="2"/>
    <s v="BAL"/>
    <s v="DET"/>
    <n v="68"/>
    <n v="32"/>
    <s v="(4:46) 34-T.Williams up the middle to BAL 37 for 5 yards (55-D.Barnes)."/>
    <s v="run"/>
    <n v="1"/>
    <n v="0"/>
    <n v="0"/>
    <n v="0"/>
    <s v="T.Williams"/>
    <s v="NA"/>
    <n v="0"/>
    <n v="1"/>
    <n v="0"/>
    <n v="0.5"/>
    <n v="0"/>
    <n v="0"/>
    <n v="0.5"/>
    <x v="192"/>
  </r>
  <r>
    <x v="2"/>
    <s v="BAL"/>
    <s v="DET"/>
    <n v="63"/>
    <n v="37"/>
    <s v="(4:07) (Shotgun) 8-L.Jackson scrambles right end pushed ob at BAL 44 for 7 yards (44-J.Reeves-Maybin)."/>
    <s v="run"/>
    <n v="0"/>
    <n v="1"/>
    <n v="0"/>
    <n v="0"/>
    <s v="L.Jackson"/>
    <s v="NA"/>
    <n v="0"/>
    <n v="0"/>
    <n v="0"/>
    <n v="0"/>
    <n v="0"/>
    <n v="0"/>
    <n v="0"/>
    <x v="311"/>
  </r>
  <r>
    <x v="2"/>
    <s v="BAL"/>
    <s v="DET"/>
    <n v="56"/>
    <n v="44"/>
    <s v="(3:35) 28-L.Murray up the middle to DET 48 for 8 yards (31-D.Marlowe)."/>
    <s v="run"/>
    <n v="1"/>
    <n v="0"/>
    <n v="0"/>
    <n v="0"/>
    <s v="L.Murray"/>
    <s v="NA"/>
    <n v="0"/>
    <n v="1"/>
    <n v="0"/>
    <n v="0.5"/>
    <n v="0"/>
    <n v="0"/>
    <n v="0.5"/>
    <x v="310"/>
  </r>
  <r>
    <x v="2"/>
    <s v="BAL"/>
    <s v="DET"/>
    <n v="48"/>
    <n v="52"/>
    <s v="(2:52) (Shotgun) 33-D.Freeman left end to DET 43 for 5 yards (55-D.Barnes)."/>
    <s v="run"/>
    <n v="1"/>
    <n v="0"/>
    <n v="0"/>
    <n v="0"/>
    <s v="D.Freeman"/>
    <s v="NA"/>
    <n v="0"/>
    <n v="1"/>
    <n v="0"/>
    <n v="0.5"/>
    <n v="0"/>
    <n v="0"/>
    <n v="0.5"/>
    <x v="351"/>
  </r>
  <r>
    <x v="2"/>
    <s v="BAL"/>
    <s v="DET"/>
    <n v="43"/>
    <n v="57"/>
    <s v="(2:14) (Shotgun) 8-L.Jackson pass short right to 89-M.Andrews to DET 19 for 24 yards (25-W.Harris)."/>
    <s v="pass"/>
    <n v="0"/>
    <n v="1"/>
    <n v="0"/>
    <n v="0"/>
    <s v="M.Andrews"/>
    <n v="15"/>
    <n v="15"/>
    <n v="0"/>
    <n v="1"/>
    <n v="0"/>
    <n v="1.6"/>
    <n v="1.8625"/>
    <n v="1.8625"/>
    <x v="132"/>
  </r>
  <r>
    <x v="2"/>
    <s v="BAL"/>
    <s v="DET"/>
    <n v="19"/>
    <n v="81"/>
    <s v="(1:28) (Shotgun) 8-L.Jackson pass incomplete short middle to 14-S.Watkins (98-J.Penisini). Ball batted at the line."/>
    <s v="pass"/>
    <n v="0"/>
    <n v="1"/>
    <n v="0"/>
    <n v="0"/>
    <s v="S.Watkins"/>
    <n v="11"/>
    <n v="11"/>
    <n v="0"/>
    <n v="1"/>
    <n v="0"/>
    <n v="2"/>
    <n v="1.7925"/>
    <n v="1.9294500000000001"/>
    <x v="131"/>
  </r>
  <r>
    <x v="2"/>
    <s v="BAL"/>
    <s v="DET"/>
    <n v="19"/>
    <n v="81"/>
    <s v="(1:23) (Shotgun) 8-L.Jackson pass short left to 14-S.Watkins pushed ob at DET 14 for 5 yards (24-A.Oruwariye)."/>
    <s v="pass"/>
    <n v="0"/>
    <n v="1"/>
    <n v="0"/>
    <n v="0"/>
    <s v="S.Watkins"/>
    <n v="4"/>
    <n v="4"/>
    <n v="0"/>
    <n v="1"/>
    <n v="0"/>
    <n v="2"/>
    <n v="1.6700000000000002"/>
    <n v="1.8878000000000001"/>
    <x v="131"/>
  </r>
  <r>
    <x v="2"/>
    <s v="DET"/>
    <s v="BAL"/>
    <n v="75"/>
    <n v="25"/>
    <s v="(:41) 16-J.Goff pass short right to 32-D.Swift to DET 22 for -3 yards (40-M.Harrison)."/>
    <s v="pass"/>
    <n v="0"/>
    <n v="1"/>
    <n v="0"/>
    <n v="0"/>
    <s v="D.Swift"/>
    <n v="-9"/>
    <n v="-9"/>
    <n v="0"/>
    <n v="1"/>
    <n v="0"/>
    <n v="1.6"/>
    <n v="1.4425000000000001"/>
    <n v="1.4425000000000001"/>
    <x v="33"/>
  </r>
  <r>
    <x v="2"/>
    <s v="DET"/>
    <s v="BAL"/>
    <n v="78"/>
    <n v="22"/>
    <s v="(15:00) (Shotgun) 16-J.Goff pass incomplete deep left to 87-Q.Cephus. PENALTY on BAL-22-J.Smith, Defensive Pass Interference, 28 yards, enforced at DET 22 - No Play."/>
    <s v="no_play"/>
    <n v="0"/>
    <n v="1"/>
    <n v="0"/>
    <n v="0"/>
    <s v="Q.Cephus"/>
    <s v="NA"/>
    <n v="0"/>
    <n v="0"/>
    <n v="0"/>
    <n v="0"/>
    <n v="0"/>
    <n v="0"/>
    <n v="0"/>
    <x v="96"/>
  </r>
  <r>
    <x v="2"/>
    <s v="DET"/>
    <s v="BAL"/>
    <n v="50"/>
    <n v="50"/>
    <s v="(14:55) 32-D.Swift up the middle to BAL 47 for 3 yards (56-J.Bynes)."/>
    <s v="run"/>
    <n v="1"/>
    <n v="0"/>
    <n v="0"/>
    <n v="0"/>
    <s v="D.Swift"/>
    <s v="NA"/>
    <n v="0"/>
    <n v="1"/>
    <n v="0"/>
    <n v="0.5"/>
    <n v="0"/>
    <n v="0"/>
    <n v="0.5"/>
    <x v="33"/>
  </r>
  <r>
    <x v="2"/>
    <s v="DET"/>
    <s v="BAL"/>
    <n v="47"/>
    <n v="53"/>
    <s v="(14:09) (Shotgun) 16-J.Goff pass short right to 11-K.Raymond to BAL 36 for 11 yards (21-B.Stephens)."/>
    <s v="pass"/>
    <n v="0"/>
    <n v="1"/>
    <n v="0"/>
    <n v="0"/>
    <s v="K.Raymond"/>
    <n v="11"/>
    <n v="11"/>
    <n v="0"/>
    <n v="1"/>
    <n v="0"/>
    <n v="1.6"/>
    <n v="1.7925"/>
    <n v="1.7925"/>
    <x v="270"/>
  </r>
  <r>
    <x v="2"/>
    <s v="DET"/>
    <s v="BAL"/>
    <n v="36"/>
    <n v="64"/>
    <s v="(13:28) 30-J.Williams right tackle to BAL 24 for 12 yards (36-C.Clark)."/>
    <s v="run"/>
    <n v="1"/>
    <n v="0"/>
    <n v="0"/>
    <n v="0"/>
    <s v="J.Williams"/>
    <s v="NA"/>
    <n v="0"/>
    <n v="1"/>
    <n v="0"/>
    <n v="0.5"/>
    <n v="0"/>
    <n v="0"/>
    <n v="0.5"/>
    <x v="94"/>
  </r>
  <r>
    <x v="2"/>
    <s v="DET"/>
    <s v="BAL"/>
    <n v="24"/>
    <n v="76"/>
    <s v="(12:44) 30-J.Williams right tackle to BAL 20 for 4 yards (6-P.Queen; 69-R.McKenzie)."/>
    <s v="run"/>
    <n v="1"/>
    <n v="0"/>
    <n v="0"/>
    <n v="0"/>
    <s v="J.Williams"/>
    <s v="NA"/>
    <n v="0"/>
    <n v="1"/>
    <n v="0"/>
    <n v="0.5"/>
    <n v="0"/>
    <n v="0"/>
    <n v="0.5"/>
    <x v="94"/>
  </r>
  <r>
    <x v="2"/>
    <s v="DET"/>
    <s v="BAL"/>
    <n v="20"/>
    <n v="80"/>
    <s v="(11:57) 69-W.Holden reported in as eligible.  30-J.Williams up the middle to BAL 20 for no gain (99-O.Oweh, 69-R.McKenzie)."/>
    <s v="run"/>
    <n v="1"/>
    <n v="0"/>
    <n v="0"/>
    <n v="0"/>
    <s v="J.Williams"/>
    <s v="NA"/>
    <n v="0"/>
    <n v="1"/>
    <n v="0"/>
    <n v="0.5"/>
    <n v="0"/>
    <n v="0"/>
    <n v="0.5"/>
    <x v="94"/>
  </r>
  <r>
    <x v="2"/>
    <s v="DET"/>
    <s v="BAL"/>
    <n v="20"/>
    <n v="80"/>
    <s v="(11:10) (Shotgun) 16-J.Goff pass short left to 32-D.Swift to BAL 11 for 9 yards (23-A.Averett, 21-B.Stephens)."/>
    <s v="pass"/>
    <n v="0"/>
    <n v="1"/>
    <n v="0"/>
    <n v="0"/>
    <s v="D.Swift"/>
    <n v="-5"/>
    <n v="-5"/>
    <n v="0"/>
    <n v="1"/>
    <n v="0"/>
    <n v="1.8"/>
    <n v="1.5125000000000002"/>
    <n v="1.7022500000000003"/>
    <x v="33"/>
  </r>
  <r>
    <x v="2"/>
    <s v="DET"/>
    <s v="BAL"/>
    <n v="11"/>
    <n v="89"/>
    <s v="(10:31) (Shotgun) 32-D.Swift up the middle to BAL 7 for 4 yards (21-B.Stephens; 49-C.Board)."/>
    <s v="run"/>
    <n v="1"/>
    <n v="0"/>
    <n v="0"/>
    <n v="0"/>
    <s v="D.Swift"/>
    <s v="NA"/>
    <n v="0"/>
    <n v="1"/>
    <n v="0"/>
    <n v="0.7"/>
    <n v="0"/>
    <n v="0"/>
    <n v="0.7"/>
    <x v="33"/>
  </r>
  <r>
    <x v="2"/>
    <s v="DET"/>
    <s v="BAL"/>
    <n v="7"/>
    <n v="93"/>
    <s v="(9:47) (Shotgun) 16-J.Goff pass short left to 32-D.Swift pushed ob at BAL 1 for 6 yards (21-B.Stephens, 36-C.Clark)."/>
    <s v="pass"/>
    <n v="0"/>
    <n v="1"/>
    <n v="0"/>
    <n v="0"/>
    <s v="D.Swift"/>
    <n v="1"/>
    <n v="1"/>
    <n v="0"/>
    <n v="1"/>
    <n v="0"/>
    <n v="2.7"/>
    <n v="1.6175000000000002"/>
    <n v="2.3319500000000004"/>
    <x v="33"/>
  </r>
  <r>
    <x v="2"/>
    <s v="DET"/>
    <s v="BAL"/>
    <n v="1"/>
    <n v="99"/>
    <s v="(8:59) 71-L.Stenberg reported in as eligible.  32-D.Swift left tackle to BAL 1 for no gain (49-C.Board; 99-O.Oweh)."/>
    <s v="run"/>
    <n v="1"/>
    <n v="0"/>
    <n v="0"/>
    <n v="0"/>
    <s v="D.Swift"/>
    <s v="NA"/>
    <n v="0"/>
    <n v="1"/>
    <n v="0"/>
    <n v="3.3"/>
    <n v="0"/>
    <n v="0"/>
    <n v="3.3"/>
    <x v="33"/>
  </r>
  <r>
    <x v="2"/>
    <s v="DET"/>
    <s v="BAL"/>
    <n v="1"/>
    <n v="99"/>
    <s v="(8:18) 71-L.Stenberg reported in as eligible.  30-J.Williams left tackle to BAL 1 for no gain (6-P.Queen). DET-77-F.Ragnow was injured during the play.  Detroit challenged the short of the goal line ruling, and the play was REVERSED. 71-L.Stenberg and 71-L.Stenberg reported in as eligible.  30-J.Williams left tackle for 1 yard, TOUCHDOWN. DET-77-F.Ragnow was injured during the play."/>
    <s v="run"/>
    <n v="1"/>
    <n v="0"/>
    <n v="0"/>
    <n v="0"/>
    <s v="J.Williams"/>
    <s v="NA"/>
    <n v="0"/>
    <n v="1"/>
    <n v="0"/>
    <n v="3.3"/>
    <n v="0"/>
    <n v="0"/>
    <n v="3.3"/>
    <x v="94"/>
  </r>
  <r>
    <x v="2"/>
    <s v="BAL"/>
    <s v="DET"/>
    <n v="75"/>
    <n v="25"/>
    <s v="(8:16) (Shotgun) 8-L.Jackson pass short left to 14-S.Watkins to BAL 43 for 18 yards (31-D.Marlowe)."/>
    <s v="pass"/>
    <n v="0"/>
    <n v="1"/>
    <n v="0"/>
    <n v="0"/>
    <s v="S.Watkins"/>
    <n v="15"/>
    <n v="15"/>
    <n v="0"/>
    <n v="1"/>
    <n v="0"/>
    <n v="1.6"/>
    <n v="1.8625"/>
    <n v="1.8625"/>
    <x v="131"/>
  </r>
  <r>
    <x v="2"/>
    <s v="BAL"/>
    <s v="DET"/>
    <n v="57"/>
    <n v="43"/>
    <s v="(7:43) (Shotgun) 34-T.Williams up the middle to DET 45 for 12 yards (21-T.Walker)."/>
    <s v="run"/>
    <n v="1"/>
    <n v="0"/>
    <n v="0"/>
    <n v="0"/>
    <s v="T.Williams"/>
    <s v="NA"/>
    <n v="0"/>
    <n v="1"/>
    <n v="0"/>
    <n v="0.5"/>
    <n v="0"/>
    <n v="0"/>
    <n v="0.5"/>
    <x v="192"/>
  </r>
  <r>
    <x v="2"/>
    <s v="BAL"/>
    <s v="DET"/>
    <n v="45"/>
    <n v="55"/>
    <s v="(7:01) (Shotgun) 34-T.Williams up the middle to DET 42 for 3 yards (31-D.Marlowe; 54-A.McNeill)."/>
    <s v="run"/>
    <n v="1"/>
    <n v="0"/>
    <n v="0"/>
    <n v="0"/>
    <s v="T.Williams"/>
    <s v="NA"/>
    <n v="0"/>
    <n v="1"/>
    <n v="0"/>
    <n v="0.5"/>
    <n v="0"/>
    <n v="0"/>
    <n v="0.5"/>
    <x v="192"/>
  </r>
  <r>
    <x v="2"/>
    <s v="BAL"/>
    <s v="DET"/>
    <n v="45"/>
    <n v="55"/>
    <s v="(5:33) (Shotgun) 8-L.Jackson pass deep left intended for 5-M.Brown INTERCEPTED by 24-A.Oruwariye at DET 21. 24-A.Oruwariye to DET 21 for no gain (5-M.Brown)."/>
    <s v="pass"/>
    <n v="0"/>
    <n v="1"/>
    <n v="0"/>
    <n v="0"/>
    <s v="M.Brown"/>
    <n v="24"/>
    <n v="24"/>
    <n v="0"/>
    <n v="1"/>
    <n v="0"/>
    <n v="1.6"/>
    <n v="2.02"/>
    <n v="2.02"/>
    <x v="68"/>
  </r>
  <r>
    <x v="2"/>
    <s v="DET"/>
    <s v="BAL"/>
    <n v="79"/>
    <n v="21"/>
    <s v="(5:25) 16-J.Goff pass short left to 80-D.Fells to DET 45 for 24 yards (44-M.Humphrey; 36-C.Clark) [99-O.Oweh]."/>
    <s v="pass"/>
    <n v="0"/>
    <n v="1"/>
    <n v="0"/>
    <n v="0"/>
    <s v="D.Fells"/>
    <n v="9"/>
    <n v="9"/>
    <n v="0"/>
    <n v="1"/>
    <n v="0"/>
    <n v="1.6"/>
    <n v="1.7575000000000001"/>
    <n v="1.7575000000000001"/>
    <x v="269"/>
  </r>
  <r>
    <x v="2"/>
    <s v="DET"/>
    <s v="BAL"/>
    <n v="55"/>
    <n v="45"/>
    <s v="(4:35) 32-D.Swift right end to DET 46 for 1 yard (36-C.Clark, 6-P.Queen)."/>
    <s v="run"/>
    <n v="1"/>
    <n v="0"/>
    <n v="0"/>
    <n v="0"/>
    <s v="D.Swift"/>
    <s v="NA"/>
    <n v="0"/>
    <n v="1"/>
    <n v="0"/>
    <n v="0.5"/>
    <n v="0"/>
    <n v="0"/>
    <n v="0.5"/>
    <x v="33"/>
  </r>
  <r>
    <x v="2"/>
    <s v="DET"/>
    <s v="BAL"/>
    <n v="54"/>
    <n v="46"/>
    <s v="(3:55) (Shotgun) 16-J.Goff pass deep left to 11-K.Raymond to BAL 35 for 19 yards (23-A.Averett) [93-C.Campbell]. Baltimore challenged the pass completion ruling, and the play was Upheld. The ruling on the field stands. (Timeout #1.)"/>
    <s v="pass"/>
    <n v="0"/>
    <n v="1"/>
    <n v="0"/>
    <n v="0"/>
    <s v="K.Raymond"/>
    <n v="19"/>
    <n v="19"/>
    <n v="0"/>
    <n v="1"/>
    <n v="0"/>
    <n v="1.6"/>
    <n v="1.9325000000000001"/>
    <n v="1.9325000000000001"/>
    <x v="270"/>
  </r>
  <r>
    <x v="2"/>
    <s v="DET"/>
    <s v="BAL"/>
    <n v="35"/>
    <n v="65"/>
    <s v="(3:17) 32-D.Swift up the middle to BAL 36 for -1 yards (93-C.Campbell)."/>
    <s v="run"/>
    <n v="1"/>
    <n v="0"/>
    <n v="0"/>
    <n v="0"/>
    <s v="D.Swift"/>
    <s v="NA"/>
    <n v="0"/>
    <n v="1"/>
    <n v="0"/>
    <n v="0.5"/>
    <n v="0"/>
    <n v="0"/>
    <n v="0.5"/>
    <x v="33"/>
  </r>
  <r>
    <x v="2"/>
    <s v="DET"/>
    <s v="BAL"/>
    <n v="36"/>
    <n v="64"/>
    <s v="(2:34) (Shotgun) 16-J.Goff pass short right to 11-K.Raymond to BAL 14 for 22 yards (54-T.Bowser)."/>
    <s v="pass"/>
    <n v="0"/>
    <n v="1"/>
    <n v="0"/>
    <n v="0"/>
    <s v="K.Raymond"/>
    <n v="-2"/>
    <n v="-2"/>
    <n v="0"/>
    <n v="1"/>
    <n v="0"/>
    <n v="1.6"/>
    <n v="1.5650000000000002"/>
    <n v="1.5650000000000002"/>
    <x v="270"/>
  </r>
  <r>
    <x v="2"/>
    <s v="DET"/>
    <s v="BAL"/>
    <n v="14"/>
    <n v="86"/>
    <s v="(2:00) (Shotgun) 32-D.Swift left tackle to BAL 14 for no gain (90-P.McPhee)."/>
    <s v="run"/>
    <n v="1"/>
    <n v="0"/>
    <n v="0"/>
    <n v="0"/>
    <s v="D.Swift"/>
    <s v="NA"/>
    <n v="0"/>
    <n v="1"/>
    <n v="0"/>
    <n v="0.6"/>
    <n v="0"/>
    <n v="0"/>
    <n v="0.6"/>
    <x v="33"/>
  </r>
  <r>
    <x v="2"/>
    <s v="DET"/>
    <s v="BAL"/>
    <n v="14"/>
    <n v="86"/>
    <s v="(1:57) 69-W.Holden reported in as eligible.  30-J.Williams right tackle to BAL 13 for 1 yard (36-C.Clark; 54-T.Bowser)."/>
    <s v="run"/>
    <n v="1"/>
    <n v="0"/>
    <n v="0"/>
    <n v="0"/>
    <s v="J.Williams"/>
    <s v="NA"/>
    <n v="0"/>
    <n v="1"/>
    <n v="0"/>
    <n v="0.6"/>
    <n v="0"/>
    <n v="0"/>
    <n v="0.6"/>
    <x v="94"/>
  </r>
  <r>
    <x v="2"/>
    <s v="DET"/>
    <s v="BAL"/>
    <n v="13"/>
    <n v="87"/>
    <s v="(1:52) 30-J.Williams right tackle to BAL 17 for -4 yards (21-B.Stephens; 96-B.Washington)."/>
    <s v="run"/>
    <n v="1"/>
    <n v="0"/>
    <n v="0"/>
    <n v="0"/>
    <s v="J.Williams"/>
    <s v="NA"/>
    <n v="0"/>
    <n v="1"/>
    <n v="0"/>
    <n v="0.6"/>
    <n v="0"/>
    <n v="0"/>
    <n v="0.6"/>
    <x v="94"/>
  </r>
  <r>
    <x v="2"/>
    <s v="BAL"/>
    <s v="DET"/>
    <n v="78"/>
    <n v="22"/>
    <s v="(:40) (No Huddle, Shotgun) 8-L.Jackson pass incomplete short middle to 13-D.Duvernay (27-B.Price)."/>
    <s v="pass"/>
    <n v="0"/>
    <n v="1"/>
    <n v="0"/>
    <n v="0"/>
    <s v="D.Duvernay"/>
    <n v="13"/>
    <n v="13"/>
    <n v="0"/>
    <n v="1"/>
    <n v="0"/>
    <n v="1.6"/>
    <n v="1.8275000000000001"/>
    <n v="1.8275000000000001"/>
    <x v="130"/>
  </r>
  <r>
    <x v="2"/>
    <s v="BAL"/>
    <s v="DET"/>
    <n v="84"/>
    <n v="16"/>
    <s v="(:26) (Shotgun) 8-L.Jackson pass deep left to 14-S.Watkins to DET 48 for 36 yards (25-W.Harris)."/>
    <s v="pass"/>
    <n v="0"/>
    <n v="1"/>
    <n v="0"/>
    <n v="0"/>
    <s v="S.Watkins"/>
    <n v="29"/>
    <n v="29"/>
    <n v="0"/>
    <n v="1"/>
    <n v="0"/>
    <n v="1.6"/>
    <n v="2.1074999999999999"/>
    <n v="2.1074999999999999"/>
    <x v="131"/>
  </r>
  <r>
    <x v="2"/>
    <s v="CAR"/>
    <s v="HOU"/>
    <n v="75"/>
    <n v="25"/>
    <s v="(15:00) 14-S.Darnold pass short left to 2-Dj.Moore to CAR 32 for 7 yards (26-V.Hargreaves)."/>
    <s v="pass"/>
    <n v="0"/>
    <n v="1"/>
    <n v="0"/>
    <n v="0"/>
    <s v="Dj.Moore"/>
    <n v="7"/>
    <n v="7"/>
    <n v="0"/>
    <n v="1"/>
    <n v="0"/>
    <n v="1.6"/>
    <n v="1.7225000000000001"/>
    <n v="1.7225000000000001"/>
    <x v="84"/>
  </r>
  <r>
    <x v="2"/>
    <s v="CAR"/>
    <s v="HOU"/>
    <n v="68"/>
    <n v="32"/>
    <s v="(14:19) (Shotgun) 14-S.Darnold pass incomplete deep middle to 85-D.Arnold (1-L.Johnson)."/>
    <s v="pass"/>
    <n v="0"/>
    <n v="1"/>
    <n v="0"/>
    <n v="0"/>
    <s v="D.Arnold"/>
    <n v="16"/>
    <n v="16"/>
    <n v="0"/>
    <n v="1"/>
    <n v="0"/>
    <n v="1.6"/>
    <n v="1.8800000000000001"/>
    <n v="1.8800000000000001"/>
    <x v="254"/>
  </r>
  <r>
    <x v="2"/>
    <s v="CAR"/>
    <s v="HOU"/>
    <n v="68"/>
    <n v="32"/>
    <s v="(14:15) (Shotgun) 14-S.Darnold pass incomplete short left to 2-Dj.Moore (26-V.Hargreaves)."/>
    <s v="pass"/>
    <n v="0"/>
    <n v="1"/>
    <n v="0"/>
    <n v="0"/>
    <s v="Dj.Moore"/>
    <n v="5"/>
    <n v="5"/>
    <n v="0"/>
    <n v="1"/>
    <n v="0"/>
    <n v="1.6"/>
    <n v="1.6875"/>
    <n v="1.6875"/>
    <x v="84"/>
  </r>
  <r>
    <x v="2"/>
    <s v="HOU"/>
    <s v="CAR"/>
    <n v="64"/>
    <n v="36"/>
    <s v="(14:02) 13-B.Cooks left end to HOU 41 for 5 yards (26-D.Jackson)."/>
    <s v="run"/>
    <n v="1"/>
    <n v="0"/>
    <n v="0"/>
    <n v="0"/>
    <s v="B.Cooks"/>
    <s v="NA"/>
    <n v="0"/>
    <n v="1"/>
    <n v="0"/>
    <n v="0.5"/>
    <n v="0"/>
    <n v="0"/>
    <n v="0.5"/>
    <x v="55"/>
  </r>
  <r>
    <x v="2"/>
    <s v="HOU"/>
    <s v="CAR"/>
    <n v="59"/>
    <n v="41"/>
    <s v="(13:29) 10-D.Mills pass short left to 2-M.Ingram to HOU 40 for -1 yards (7-S.Thompson)."/>
    <s v="pass"/>
    <n v="0"/>
    <n v="1"/>
    <n v="0"/>
    <n v="0"/>
    <s v="M.Ingram"/>
    <n v="-2"/>
    <n v="-2"/>
    <n v="0"/>
    <n v="1"/>
    <n v="0"/>
    <n v="1.6"/>
    <n v="1.5650000000000002"/>
    <n v="1.5650000000000002"/>
    <x v="230"/>
  </r>
  <r>
    <x v="2"/>
    <s v="HOU"/>
    <s v="CAR"/>
    <n v="60"/>
    <n v="40"/>
    <s v="(12:50) (Shotgun) 10-D.Mills pass incomplete short left to 13-B.Cooks (53-B.Burns)."/>
    <s v="pass"/>
    <n v="0"/>
    <n v="1"/>
    <n v="0"/>
    <n v="0"/>
    <s v="B.Cooks"/>
    <n v="-4"/>
    <n v="-4"/>
    <n v="0"/>
    <n v="1"/>
    <n v="0"/>
    <n v="1.6"/>
    <n v="1.53"/>
    <n v="1.53"/>
    <x v="55"/>
  </r>
  <r>
    <x v="2"/>
    <s v="CAR"/>
    <s v="HOU"/>
    <n v="88"/>
    <n v="12"/>
    <s v="(12:36) 22-C.McCaffrey left tackle to CAR 21 for 9 yards (41-Z.Cunningham; 52-J.Greenard)."/>
    <s v="run"/>
    <n v="1"/>
    <n v="0"/>
    <n v="0"/>
    <n v="0"/>
    <s v="C.McCaffrey"/>
    <s v="NA"/>
    <n v="0"/>
    <n v="1"/>
    <n v="0"/>
    <n v="0.5"/>
    <n v="0"/>
    <n v="0"/>
    <n v="0.5"/>
    <x v="85"/>
  </r>
  <r>
    <x v="2"/>
    <s v="CAR"/>
    <s v="HOU"/>
    <n v="79"/>
    <n v="21"/>
    <s v="(11:58) 22-C.McCaffrey up the middle to CAR 21 for no gain (41-Z.Cunningham; 52-J.Greenard)."/>
    <s v="run"/>
    <n v="1"/>
    <n v="0"/>
    <n v="0"/>
    <n v="0"/>
    <s v="C.McCaffrey"/>
    <s v="NA"/>
    <n v="0"/>
    <n v="1"/>
    <n v="0"/>
    <n v="0.5"/>
    <n v="0"/>
    <n v="0"/>
    <n v="0.5"/>
    <x v="85"/>
  </r>
  <r>
    <x v="2"/>
    <s v="CAR"/>
    <s v="HOU"/>
    <n v="79"/>
    <n v="21"/>
    <s v="(11:15) 14-S.Darnold up the middle to CAR 24 for 3 yards (97-M.Collins, 54-J.Martin)."/>
    <s v="run"/>
    <n v="1"/>
    <n v="0"/>
    <n v="0"/>
    <n v="0"/>
    <s v="S.Darnold"/>
    <s v="NA"/>
    <n v="0"/>
    <n v="1"/>
    <n v="0"/>
    <n v="0.5"/>
    <n v="0"/>
    <n v="0"/>
    <n v="0.5"/>
    <x v="330"/>
  </r>
  <r>
    <x v="2"/>
    <s v="CAR"/>
    <s v="HOU"/>
    <n v="76"/>
    <n v="24"/>
    <s v="(10:37) 14-S.Darnold pass short left to 22-C.McCaffrey to CAR 25 for 1 yard (48-J.Thomas)."/>
    <s v="pass"/>
    <n v="0"/>
    <n v="1"/>
    <n v="0"/>
    <n v="0"/>
    <s v="C.McCaffrey"/>
    <n v="-6"/>
    <n v="-6"/>
    <n v="0"/>
    <n v="1"/>
    <n v="0"/>
    <n v="1.6"/>
    <n v="1.4950000000000001"/>
    <n v="1.4950000000000001"/>
    <x v="85"/>
  </r>
  <r>
    <x v="2"/>
    <s v="CAR"/>
    <s v="HOU"/>
    <n v="75"/>
    <n v="25"/>
    <s v="(9:49) (Shotgun) 14-S.Darnold pass incomplete short left to 2-Dj.Moore."/>
    <s v="pass"/>
    <n v="0"/>
    <n v="1"/>
    <n v="0"/>
    <n v="0"/>
    <s v="Dj.Moore"/>
    <n v="4"/>
    <n v="4"/>
    <n v="0"/>
    <n v="1"/>
    <n v="0"/>
    <n v="1.6"/>
    <n v="1.6700000000000002"/>
    <n v="1.6700000000000002"/>
    <x v="84"/>
  </r>
  <r>
    <x v="2"/>
    <s v="CAR"/>
    <s v="HOU"/>
    <n v="75"/>
    <n v="25"/>
    <s v="(9:39) (Shotgun) 14-S.Darnold pass deep right to 2-Dj.Moore to HOU 46 for 29 yards (24-T.Smith) [94-C.Omenihu]."/>
    <s v="pass"/>
    <n v="0"/>
    <n v="1"/>
    <n v="0"/>
    <n v="0"/>
    <s v="Dj.Moore"/>
    <n v="23"/>
    <n v="23"/>
    <n v="0"/>
    <n v="1"/>
    <n v="0"/>
    <n v="1.6"/>
    <n v="2.0024999999999999"/>
    <n v="2.0024999999999999"/>
    <x v="84"/>
  </r>
  <r>
    <x v="2"/>
    <s v="CAR"/>
    <s v="HOU"/>
    <n v="46"/>
    <n v="54"/>
    <s v="(8:53) 14-S.Darnold pass short left to 88-T.Marshall to HOU 34 for 12 yards (1-L.Johnson)."/>
    <s v="pass"/>
    <n v="0"/>
    <n v="1"/>
    <n v="0"/>
    <n v="0"/>
    <s v="T.Marshall"/>
    <n v="11"/>
    <n v="11"/>
    <n v="0"/>
    <n v="1"/>
    <n v="0"/>
    <n v="1.6"/>
    <n v="1.7925"/>
    <n v="1.7925"/>
    <x v="253"/>
  </r>
  <r>
    <x v="2"/>
    <s v="CAR"/>
    <s v="HOU"/>
    <n v="34"/>
    <n v="66"/>
    <s v="(8:08) 30-C.Hubbard left end pushed ob at HOU 31 for 3 yards (41-Z.Cunningham)."/>
    <s v="run"/>
    <n v="1"/>
    <n v="0"/>
    <n v="0"/>
    <n v="0"/>
    <s v="C.Hubbard"/>
    <s v="NA"/>
    <n v="0"/>
    <n v="1"/>
    <n v="0"/>
    <n v="0.5"/>
    <n v="0"/>
    <n v="0"/>
    <n v="0.5"/>
    <x v="255"/>
  </r>
  <r>
    <x v="2"/>
    <s v="CAR"/>
    <s v="HOU"/>
    <n v="31"/>
    <n v="69"/>
    <s v="(7:27) (Shotgun) 14-S.Darnold pass short middle to 2-Dj.Moore to HOU 5 for 26 yards (58-C.Kirksey)."/>
    <s v="pass"/>
    <n v="0"/>
    <n v="1"/>
    <n v="0"/>
    <n v="0"/>
    <s v="Dj.Moore"/>
    <n v="13"/>
    <n v="13"/>
    <n v="0"/>
    <n v="1"/>
    <n v="0"/>
    <n v="1.6"/>
    <n v="1.8275000000000001"/>
    <n v="1.8275000000000001"/>
    <x v="84"/>
  </r>
  <r>
    <x v="2"/>
    <s v="CAR"/>
    <s v="HOU"/>
    <n v="5"/>
    <n v="95"/>
    <s v="(6:41) (Shotgun) 14-S.Darnold right tackle for 5 yards, TOUCHDOWN."/>
    <s v="run"/>
    <n v="1"/>
    <n v="0"/>
    <n v="0"/>
    <n v="0"/>
    <s v="S.Darnold"/>
    <s v="NA"/>
    <n v="0"/>
    <n v="1"/>
    <n v="0"/>
    <n v="1.4"/>
    <n v="0"/>
    <n v="0"/>
    <n v="1.4"/>
    <x v="330"/>
  </r>
  <r>
    <x v="2"/>
    <s v="HOU"/>
    <s v="CAR"/>
    <n v="75"/>
    <n v="25"/>
    <s v="(6:36) 2-M.Ingram left guard to HOU 31 for 6 yards (31-J.Burris)."/>
    <s v="run"/>
    <n v="1"/>
    <n v="0"/>
    <n v="0"/>
    <n v="0"/>
    <s v="M.Ingram"/>
    <s v="NA"/>
    <n v="0"/>
    <n v="1"/>
    <n v="0"/>
    <n v="0.5"/>
    <n v="0"/>
    <n v="0"/>
    <n v="0.5"/>
    <x v="230"/>
  </r>
  <r>
    <x v="2"/>
    <s v="HOU"/>
    <s v="CAR"/>
    <n v="69"/>
    <n v="31"/>
    <s v="(6:07) 2-M.Ingram up the middle to HOU 37 for 6 yards (90-D.Jones). Penalty on CAR-53-B.Burns, Defensive Offside, declined."/>
    <s v="run"/>
    <n v="1"/>
    <n v="0"/>
    <n v="0"/>
    <n v="0"/>
    <s v="M.Ingram"/>
    <s v="NA"/>
    <n v="0"/>
    <n v="1"/>
    <n v="0"/>
    <n v="0.5"/>
    <n v="0"/>
    <n v="0"/>
    <n v="0.5"/>
    <x v="230"/>
  </r>
  <r>
    <x v="2"/>
    <s v="HOU"/>
    <s v="CAR"/>
    <n v="63"/>
    <n v="37"/>
    <s v="(5:42) (Shotgun) 2-M.Ingram left tackle to HOU 41 for 4 yards (4-J.Carter). PENALTY on HOU-85-P.Brown, Offensive Holding, 10 yards, enforced at HOU 37 - No Play."/>
    <s v="no_play"/>
    <n v="1"/>
    <n v="0"/>
    <n v="0"/>
    <n v="0"/>
    <s v="M.Ingram"/>
    <s v="NA"/>
    <n v="0"/>
    <n v="1"/>
    <n v="0"/>
    <n v="0.5"/>
    <n v="0"/>
    <n v="0"/>
    <n v="0.5"/>
    <x v="230"/>
  </r>
  <r>
    <x v="2"/>
    <s v="HOU"/>
    <s v="CAR"/>
    <n v="73"/>
    <n v="27"/>
    <s v="(5:23) (Shotgun) 10-D.Mills pass short right to 13-B.Cooks pushed ob at HOU 38 for 11 yards (26-D.Jackson)."/>
    <s v="pass"/>
    <n v="0"/>
    <n v="1"/>
    <n v="0"/>
    <n v="0"/>
    <s v="B.Cooks"/>
    <n v="8"/>
    <n v="8"/>
    <n v="0"/>
    <n v="1"/>
    <n v="0"/>
    <n v="1.6"/>
    <n v="1.74"/>
    <n v="1.74"/>
    <x v="55"/>
  </r>
  <r>
    <x v="2"/>
    <s v="HOU"/>
    <s v="CAR"/>
    <n v="62"/>
    <n v="38"/>
    <s v="(4:54) (Shotgun) 10-D.Mills pass short middle to 3-A.Miller to HOU 42 for 4 yards (34-S.Chandler; 4-J.Carter)."/>
    <s v="pass"/>
    <n v="0"/>
    <n v="1"/>
    <n v="0"/>
    <n v="0"/>
    <s v="A.Miller"/>
    <n v="3"/>
    <n v="3"/>
    <n v="0"/>
    <n v="1"/>
    <n v="0"/>
    <n v="1.6"/>
    <n v="1.6525000000000001"/>
    <n v="1.6525000000000001"/>
    <x v="370"/>
  </r>
  <r>
    <x v="2"/>
    <s v="CAR"/>
    <s v="HOU"/>
    <n v="86"/>
    <n v="14"/>
    <s v="(3:30) 14-S.Darnold pass short left to 2-Dj.Moore to CAR 15 for 1 yard (24-T.Smith, 54-J.Martin)."/>
    <s v="pass"/>
    <n v="0"/>
    <n v="1"/>
    <n v="0"/>
    <n v="0"/>
    <s v="Dj.Moore"/>
    <n v="-1"/>
    <n v="-1"/>
    <n v="0"/>
    <n v="1"/>
    <n v="0"/>
    <n v="1.6"/>
    <n v="1.5825"/>
    <n v="1.5825"/>
    <x v="84"/>
  </r>
  <r>
    <x v="2"/>
    <s v="CAR"/>
    <s v="HOU"/>
    <n v="85"/>
    <n v="15"/>
    <s v="(2:44) (Shotgun) 14-S.Darnold pass short left to 2-Dj.Moore to CAR 28 for 13 yards (26-V.Hargreaves)."/>
    <s v="pass"/>
    <n v="0"/>
    <n v="1"/>
    <n v="0"/>
    <n v="0"/>
    <s v="Dj.Moore"/>
    <n v="13"/>
    <n v="13"/>
    <n v="0"/>
    <n v="1"/>
    <n v="0"/>
    <n v="1.6"/>
    <n v="1.8275000000000001"/>
    <n v="1.8275000000000001"/>
    <x v="84"/>
  </r>
  <r>
    <x v="2"/>
    <s v="CAR"/>
    <s v="HOU"/>
    <n v="72"/>
    <n v="28"/>
    <s v="(2:02) 22-C.McCaffrey left end to CAR 25 for -3 yards (52-J.Greenard)."/>
    <s v="run"/>
    <n v="1"/>
    <n v="0"/>
    <n v="0"/>
    <n v="0"/>
    <s v="C.McCaffrey"/>
    <s v="NA"/>
    <n v="0"/>
    <n v="1"/>
    <n v="0"/>
    <n v="0.5"/>
    <n v="0"/>
    <n v="0"/>
    <n v="0.5"/>
    <x v="85"/>
  </r>
  <r>
    <x v="2"/>
    <s v="CAR"/>
    <s v="HOU"/>
    <n v="75"/>
    <n v="25"/>
    <s v="(1:18) (Shotgun) 14-S.Darnold pass short middle to 11-R.Anderson to CAR 29 for 4 yards (25-D.King). PENALTY on HOU-23-E.Murray, Illegal Contact, 5 yards, enforced at CAR 25 - No Play."/>
    <s v="no_play"/>
    <n v="0"/>
    <n v="1"/>
    <n v="0"/>
    <n v="0"/>
    <s v="R.Anderson"/>
    <s v="NA"/>
    <n v="0"/>
    <n v="0"/>
    <n v="0"/>
    <n v="0"/>
    <n v="0"/>
    <n v="0"/>
    <n v="0"/>
    <x v="158"/>
  </r>
  <r>
    <x v="2"/>
    <s v="CAR"/>
    <s v="HOU"/>
    <n v="70"/>
    <n v="30"/>
    <s v="(:51) 22-C.McCaffrey left end pushed ob at CAR 40 for 10 yards (1-L.Johnson)."/>
    <s v="run"/>
    <n v="1"/>
    <n v="0"/>
    <n v="0"/>
    <n v="0"/>
    <s v="C.McCaffrey"/>
    <s v="NA"/>
    <n v="0"/>
    <n v="1"/>
    <n v="0"/>
    <n v="0.5"/>
    <n v="0"/>
    <n v="0"/>
    <n v="0.5"/>
    <x v="85"/>
  </r>
  <r>
    <x v="2"/>
    <s v="CAR"/>
    <s v="HOU"/>
    <n v="60"/>
    <n v="40"/>
    <s v="(:19) 22-C.McCaffrey right tackle to CAR 44 for 4 yards (55-D.Walker)."/>
    <s v="run"/>
    <n v="1"/>
    <n v="0"/>
    <n v="0"/>
    <n v="0"/>
    <s v="C.McCaffrey"/>
    <s v="NA"/>
    <n v="0"/>
    <n v="1"/>
    <n v="0"/>
    <n v="0.5"/>
    <n v="0"/>
    <n v="0"/>
    <n v="0.5"/>
    <x v="85"/>
  </r>
  <r>
    <x v="2"/>
    <s v="CAR"/>
    <s v="HOU"/>
    <n v="56"/>
    <n v="44"/>
    <s v="(15:00) 14-S.Darnold pass short left to 22-C.McCaffrey to HOU 48 for 8 yards (26-V.Hargreaves; 58-C.Kirksey)."/>
    <s v="pass"/>
    <n v="0"/>
    <n v="1"/>
    <n v="0"/>
    <n v="0"/>
    <s v="C.McCaffrey"/>
    <n v="0"/>
    <n v="0"/>
    <n v="0"/>
    <n v="1"/>
    <n v="0"/>
    <n v="1.6"/>
    <n v="1.6"/>
    <n v="1.6"/>
    <x v="85"/>
  </r>
  <r>
    <x v="2"/>
    <s v="CAR"/>
    <s v="HOU"/>
    <n v="48"/>
    <n v="52"/>
    <s v="(14:15) 22-C.McCaffrey left tackle pushed ob at HOU 39 for 9 yards (1-L.Johnson)."/>
    <s v="run"/>
    <n v="1"/>
    <n v="0"/>
    <n v="0"/>
    <n v="0"/>
    <s v="C.McCaffrey"/>
    <s v="NA"/>
    <n v="0"/>
    <n v="1"/>
    <n v="0"/>
    <n v="0.5"/>
    <n v="0"/>
    <n v="0"/>
    <n v="0.5"/>
    <x v="85"/>
  </r>
  <r>
    <x v="2"/>
    <s v="CAR"/>
    <s v="HOU"/>
    <n v="39"/>
    <n v="61"/>
    <s v="(13:46) 14-S.Darnold up the middle to HOU 38 for 1 yard (97-M.Collins)."/>
    <s v="run"/>
    <n v="1"/>
    <n v="0"/>
    <n v="0"/>
    <n v="0"/>
    <s v="S.Darnold"/>
    <s v="NA"/>
    <n v="0"/>
    <n v="1"/>
    <n v="0"/>
    <n v="0.5"/>
    <n v="0"/>
    <n v="0"/>
    <n v="0.5"/>
    <x v="330"/>
  </r>
  <r>
    <x v="2"/>
    <s v="CAR"/>
    <s v="HOU"/>
    <n v="38"/>
    <n v="62"/>
    <s v="(13:06) 14-S.Darnold pass incomplete short left to 2-Dj.Moore."/>
    <s v="pass"/>
    <n v="0"/>
    <n v="1"/>
    <n v="0"/>
    <n v="0"/>
    <s v="Dj.Moore"/>
    <n v="9"/>
    <n v="9"/>
    <n v="0"/>
    <n v="1"/>
    <n v="0"/>
    <n v="1.6"/>
    <n v="1.7575000000000001"/>
    <n v="1.7575000000000001"/>
    <x v="84"/>
  </r>
  <r>
    <x v="2"/>
    <s v="CAR"/>
    <s v="HOU"/>
    <n v="38"/>
    <n v="62"/>
    <s v="(13:01) 14-S.Darnold pass deep left to 2-Dj.Moore to HOU 14 for 24 yards (1-L.Johnson; 26-V.Hargreaves)."/>
    <s v="pass"/>
    <n v="0"/>
    <n v="1"/>
    <n v="0"/>
    <n v="0"/>
    <s v="Dj.Moore"/>
    <n v="18"/>
    <n v="18"/>
    <n v="0"/>
    <n v="1"/>
    <n v="0"/>
    <n v="1.6"/>
    <n v="1.915"/>
    <n v="1.915"/>
    <x v="84"/>
  </r>
  <r>
    <x v="2"/>
    <s v="CAR"/>
    <s v="HOU"/>
    <n v="14"/>
    <n v="86"/>
    <s v="(12:13) 22-C.McCaffrey left end pushed ob at HOU 12 for 2 yards (26-V.Hargreaves)."/>
    <s v="run"/>
    <n v="1"/>
    <n v="0"/>
    <n v="0"/>
    <n v="0"/>
    <s v="C.McCaffrey"/>
    <s v="NA"/>
    <n v="0"/>
    <n v="1"/>
    <n v="0"/>
    <n v="0.6"/>
    <n v="0"/>
    <n v="0"/>
    <n v="0.6"/>
    <x v="85"/>
  </r>
  <r>
    <x v="2"/>
    <s v="CAR"/>
    <s v="HOU"/>
    <n v="12"/>
    <n v="88"/>
    <s v="(11:34) (Shotgun) 14-S.Darnold pass incomplete short right to 30-C.Hubbard."/>
    <s v="pass"/>
    <n v="0"/>
    <n v="1"/>
    <n v="0"/>
    <n v="0"/>
    <s v="C.Hubbard"/>
    <n v="-3"/>
    <n v="-3"/>
    <n v="0"/>
    <n v="1"/>
    <n v="0"/>
    <n v="2.2000000000000002"/>
    <n v="1.5475000000000001"/>
    <n v="1.9781500000000003"/>
    <x v="255"/>
  </r>
  <r>
    <x v="2"/>
    <s v="CAR"/>
    <s v="HOU"/>
    <n v="17"/>
    <n v="83"/>
    <s v="(11:29) (Shotgun) 14-S.Darnold pass short middle to 85-D.Arnold to HOU 5 for 12 yards (58-C.Kirksey)."/>
    <s v="pass"/>
    <n v="0"/>
    <n v="1"/>
    <n v="0"/>
    <n v="0"/>
    <s v="D.Arnold"/>
    <n v="9"/>
    <n v="9"/>
    <n v="0"/>
    <n v="1"/>
    <n v="0"/>
    <n v="2"/>
    <n v="1.7575000000000001"/>
    <n v="1.9175500000000001"/>
    <x v="254"/>
  </r>
  <r>
    <x v="2"/>
    <s v="CAR"/>
    <s v="HOU"/>
    <n v="5"/>
    <n v="95"/>
    <s v="(10:58) (No Huddle, Shotgun) 30-C.Hubbard left guard to HOU 5 for no gain (58-C.Kirksey, 41-Z.Cunningham)."/>
    <s v="run"/>
    <n v="1"/>
    <n v="0"/>
    <n v="0"/>
    <n v="0"/>
    <s v="C.Hubbard"/>
    <s v="NA"/>
    <n v="0"/>
    <n v="1"/>
    <n v="0"/>
    <n v="1.4"/>
    <n v="0"/>
    <n v="0"/>
    <n v="1.4"/>
    <x v="255"/>
  </r>
  <r>
    <x v="2"/>
    <s v="HOU"/>
    <s v="CAR"/>
    <n v="95"/>
    <n v="5"/>
    <s v="(10:47) 10-D.Mills pass incomplete short middle to 18-C.Conley. PENALTY on CAR-98-M.Haynes, Defensive Offside, 5 yards, enforced at HOU 5 - No Play."/>
    <s v="no_play"/>
    <n v="0"/>
    <n v="1"/>
    <n v="0"/>
    <n v="0"/>
    <s v="C.Conley"/>
    <s v="NA"/>
    <n v="0"/>
    <n v="0"/>
    <n v="0"/>
    <n v="0"/>
    <n v="0"/>
    <n v="0"/>
    <n v="0"/>
    <x v="226"/>
  </r>
  <r>
    <x v="2"/>
    <s v="HOU"/>
    <s v="CAR"/>
    <n v="90"/>
    <n v="10"/>
    <s v="(10:43) (Shotgun) 2-M.Ingram left tackle to HOU 14 for 4 yards (31-J.Burris)."/>
    <s v="run"/>
    <n v="1"/>
    <n v="0"/>
    <n v="0"/>
    <n v="0"/>
    <s v="M.Ingram"/>
    <s v="NA"/>
    <n v="0"/>
    <n v="1"/>
    <n v="0"/>
    <n v="0.5"/>
    <n v="0"/>
    <n v="0"/>
    <n v="0.5"/>
    <x v="230"/>
  </r>
  <r>
    <x v="2"/>
    <s v="HOU"/>
    <s v="CAR"/>
    <n v="86"/>
    <n v="14"/>
    <s v="(10:04) (Shotgun) 30-P.Lindsay left guard to HOU 16 for 2 yards (4-J.Carter)."/>
    <s v="run"/>
    <n v="1"/>
    <n v="0"/>
    <n v="0"/>
    <n v="0"/>
    <s v="P.Lindsay"/>
    <s v="NA"/>
    <n v="0"/>
    <n v="1"/>
    <n v="0"/>
    <n v="0.5"/>
    <n v="0"/>
    <n v="0"/>
    <n v="0.5"/>
    <x v="225"/>
  </r>
  <r>
    <x v="2"/>
    <s v="HOU"/>
    <s v="CAR"/>
    <n v="84"/>
    <n v="16"/>
    <s v="(9:26) (Shotgun) 30-P.Lindsay right tackle to HOU 15 for -1 yards (95-D.Brown)."/>
    <s v="run"/>
    <n v="1"/>
    <n v="0"/>
    <n v="0"/>
    <n v="0"/>
    <s v="P.Lindsay"/>
    <s v="NA"/>
    <n v="0"/>
    <n v="1"/>
    <n v="0"/>
    <n v="0.5"/>
    <n v="0"/>
    <n v="0"/>
    <n v="0.5"/>
    <x v="225"/>
  </r>
  <r>
    <x v="2"/>
    <s v="HOU"/>
    <s v="CAR"/>
    <n v="85"/>
    <n v="15"/>
    <s v="(8:41) (Shotgun) 2-M.Ingram left tackle to HOU 16 for 1 yard (90-D.Jones; 21-J.Chinn). PENALTY on CAR-53-B.Burns, Defensive Offside, 5 yards, enforced at HOU 15 - No Play."/>
    <s v="no_play"/>
    <n v="1"/>
    <n v="0"/>
    <n v="0"/>
    <n v="0"/>
    <s v="M.Ingram"/>
    <s v="NA"/>
    <n v="0"/>
    <n v="1"/>
    <n v="0"/>
    <n v="0.5"/>
    <n v="0"/>
    <n v="0"/>
    <n v="0.5"/>
    <x v="230"/>
  </r>
  <r>
    <x v="2"/>
    <s v="HOU"/>
    <s v="CAR"/>
    <n v="80"/>
    <n v="20"/>
    <s v="(8:16) 10-D.Mills pass incomplete deep right to 3-A.Miller. PENALTY on CAR-94-D.Nixon, Roughing the Passer, 15 yards, enforced at HOU 20 - No Play."/>
    <s v="no_play"/>
    <n v="0"/>
    <n v="1"/>
    <n v="0"/>
    <n v="0"/>
    <s v="A.Miller"/>
    <s v="NA"/>
    <n v="0"/>
    <n v="0"/>
    <n v="0"/>
    <n v="0"/>
    <n v="0"/>
    <n v="0"/>
    <n v="0"/>
    <x v="370"/>
  </r>
  <r>
    <x v="2"/>
    <s v="HOU"/>
    <s v="CAR"/>
    <n v="65"/>
    <n v="35"/>
    <s v="(8:11) 67-C.Heck reported in as eligible.  30-P.Lindsay up the middle to HOU 36 for 1 yard (21-J.Chinn)."/>
    <s v="run"/>
    <n v="1"/>
    <n v="0"/>
    <n v="0"/>
    <n v="0"/>
    <s v="P.Lindsay"/>
    <s v="NA"/>
    <n v="0"/>
    <n v="1"/>
    <n v="0"/>
    <n v="0.5"/>
    <n v="0"/>
    <n v="0"/>
    <n v="0.5"/>
    <x v="225"/>
  </r>
  <r>
    <x v="2"/>
    <s v="HOU"/>
    <s v="CAR"/>
    <n v="64"/>
    <n v="36"/>
    <s v="(7:40) (Shotgun) 30-P.Lindsay left end to HOU 34 for -2 yards (26-D.Jackson)."/>
    <s v="run"/>
    <n v="1"/>
    <n v="0"/>
    <n v="0"/>
    <n v="0"/>
    <s v="P.Lindsay"/>
    <s v="NA"/>
    <n v="0"/>
    <n v="1"/>
    <n v="0"/>
    <n v="0.5"/>
    <n v="0"/>
    <n v="0"/>
    <n v="0.5"/>
    <x v="225"/>
  </r>
  <r>
    <x v="2"/>
    <s v="HOU"/>
    <s v="CAR"/>
    <n v="71"/>
    <n v="29"/>
    <s v="(6:33) (Shotgun) 31-D.Johnson left guard to HOU 36 for 7 yards (7-S.Thompson)."/>
    <s v="run"/>
    <n v="1"/>
    <n v="0"/>
    <n v="0"/>
    <n v="0"/>
    <s v="D.Johnson"/>
    <s v="NA"/>
    <n v="0"/>
    <n v="1"/>
    <n v="0"/>
    <n v="0.5"/>
    <n v="0"/>
    <n v="0"/>
    <n v="0.5"/>
    <x v="54"/>
  </r>
  <r>
    <x v="2"/>
    <s v="CAR"/>
    <s v="HOU"/>
    <n v="76"/>
    <n v="24"/>
    <s v="(4:58) (Shotgun) 14-S.Darnold pass incomplete short middle to 85-D.Arnold (25-D.King)."/>
    <s v="pass"/>
    <n v="0"/>
    <n v="1"/>
    <n v="0"/>
    <n v="0"/>
    <s v="D.Arnold"/>
    <n v="8"/>
    <n v="8"/>
    <n v="0"/>
    <n v="1"/>
    <n v="0"/>
    <n v="1.6"/>
    <n v="1.74"/>
    <n v="1.74"/>
    <x v="254"/>
  </r>
  <r>
    <x v="2"/>
    <s v="CAR"/>
    <s v="HOU"/>
    <n v="76"/>
    <n v="24"/>
    <s v="(4:53) (Shotgun) 14-S.Darnold pass short right to 30-C.Hubbard to CAR 31 for 7 yards (41-Z.Cunningham)."/>
    <s v="pass"/>
    <n v="0"/>
    <n v="1"/>
    <n v="0"/>
    <n v="0"/>
    <s v="C.Hubbard"/>
    <n v="-2"/>
    <n v="-2"/>
    <n v="0"/>
    <n v="1"/>
    <n v="0"/>
    <n v="1.6"/>
    <n v="1.5650000000000002"/>
    <n v="1.5650000000000002"/>
    <x v="255"/>
  </r>
  <r>
    <x v="2"/>
    <s v="HOU"/>
    <s v="CAR"/>
    <n v="72"/>
    <n v="28"/>
    <s v="(4:00) (Shotgun) 30-P.Lindsay left guard to HOU 29 for 1 yard (21-J.Chinn)."/>
    <s v="run"/>
    <n v="1"/>
    <n v="0"/>
    <n v="0"/>
    <n v="0"/>
    <s v="P.Lindsay"/>
    <s v="NA"/>
    <n v="0"/>
    <n v="1"/>
    <n v="0"/>
    <n v="0.5"/>
    <n v="0"/>
    <n v="0"/>
    <n v="0.5"/>
    <x v="225"/>
  </r>
  <r>
    <x v="2"/>
    <s v="HOU"/>
    <s v="CAR"/>
    <n v="75"/>
    <n v="25"/>
    <s v="(2:51) (Shotgun) 10-D.Mills pass short right to 28-R.Burkhead pushed ob at HOU 30 for 5 yards (21-J.Chinn)."/>
    <s v="pass"/>
    <n v="0"/>
    <n v="1"/>
    <n v="0"/>
    <n v="0"/>
    <s v="R.Burkhead"/>
    <n v="1"/>
    <n v="1"/>
    <n v="0"/>
    <n v="1"/>
    <n v="0"/>
    <n v="1.6"/>
    <n v="1.6175000000000002"/>
    <n v="1.6175000000000002"/>
    <x v="228"/>
  </r>
  <r>
    <x v="2"/>
    <s v="CAR"/>
    <s v="HOU"/>
    <n v="74"/>
    <n v="26"/>
    <s v="(2:08) (Shotgun) 14-S.Darnold pass incomplete short left to 11-R.Anderson."/>
    <s v="pass"/>
    <n v="0"/>
    <n v="1"/>
    <n v="0"/>
    <n v="0"/>
    <s v="R.Anderson"/>
    <n v="3"/>
    <n v="3"/>
    <n v="0"/>
    <n v="1"/>
    <n v="0"/>
    <n v="1.6"/>
    <n v="1.6525000000000001"/>
    <n v="1.6525000000000001"/>
    <x v="158"/>
  </r>
  <r>
    <x v="2"/>
    <s v="CAR"/>
    <s v="HOU"/>
    <n v="74"/>
    <n v="26"/>
    <s v="(2:03) (Shotgun) 14-S.Darnold pass short middle to 32-R.Freeman to CAR 34 for 8 yards (41-Z.Cunningham; 58-C.Kirksey)."/>
    <s v="pass"/>
    <n v="0"/>
    <n v="1"/>
    <n v="0"/>
    <n v="0"/>
    <s v="R.Freeman"/>
    <n v="5"/>
    <n v="5"/>
    <n v="0"/>
    <n v="1"/>
    <n v="0"/>
    <n v="1.6"/>
    <n v="1.6875"/>
    <n v="1.6875"/>
    <x v="371"/>
  </r>
  <r>
    <x v="2"/>
    <s v="HOU"/>
    <s v="CAR"/>
    <n v="64"/>
    <n v="36"/>
    <s v="(1:37) (Shotgun) 10-D.Mills pass short right to 13-B.Cooks to HOU 44 for 8 yards (29-R.Melvin) [43-H.Reddick]."/>
    <s v="pass"/>
    <n v="0"/>
    <n v="1"/>
    <n v="0"/>
    <n v="0"/>
    <s v="B.Cooks"/>
    <n v="8"/>
    <n v="8"/>
    <n v="0"/>
    <n v="1"/>
    <n v="0"/>
    <n v="1.6"/>
    <n v="1.74"/>
    <n v="1.74"/>
    <x v="55"/>
  </r>
  <r>
    <x v="2"/>
    <s v="HOU"/>
    <s v="CAR"/>
    <n v="56"/>
    <n v="44"/>
    <s v="(1:19) (No Huddle, Shotgun) 10-D.Mills pass deep right to 13-B.Cooks ran ob at CAR 26 for 30 yards."/>
    <s v="pass"/>
    <n v="0"/>
    <n v="1"/>
    <n v="0"/>
    <n v="0"/>
    <s v="B.Cooks"/>
    <n v="28"/>
    <n v="28"/>
    <n v="0"/>
    <n v="1"/>
    <n v="0"/>
    <n v="1.6"/>
    <n v="2.09"/>
    <n v="2.09"/>
    <x v="55"/>
  </r>
  <r>
    <x v="2"/>
    <s v="HOU"/>
    <s v="CAR"/>
    <n v="26"/>
    <n v="74"/>
    <s v="(1:12) (No Huddle, Shotgun) 31-D.Johnson right guard to CAR 22 for 4 yards (91-M.Fox)."/>
    <s v="run"/>
    <n v="1"/>
    <n v="0"/>
    <n v="0"/>
    <n v="0"/>
    <s v="D.Johnson"/>
    <s v="NA"/>
    <n v="0"/>
    <n v="1"/>
    <n v="0"/>
    <n v="0.5"/>
    <n v="0"/>
    <n v="0"/>
    <n v="0.5"/>
    <x v="54"/>
  </r>
  <r>
    <x v="2"/>
    <s v="HOU"/>
    <s v="CAR"/>
    <n v="22"/>
    <n v="78"/>
    <s v="(:53) (No Huddle, Shotgun) 10-D.Mills pass short right to 88-J.Akins to CAR 12 for 10 yards (29-R.Melvin; 53-B.Burns)."/>
    <s v="pass"/>
    <n v="0"/>
    <n v="1"/>
    <n v="0"/>
    <n v="0"/>
    <s v="J.Akins"/>
    <n v="9"/>
    <n v="9"/>
    <n v="0"/>
    <n v="1"/>
    <n v="0"/>
    <n v="1.8"/>
    <n v="1.7575000000000001"/>
    <n v="1.7855500000000002"/>
    <x v="231"/>
  </r>
  <r>
    <x v="2"/>
    <s v="HOU"/>
    <s v="CAR"/>
    <n v="12"/>
    <n v="88"/>
    <s v="(:36) (Shotgun) 10-D.Mills pass short left to 13-B.Cooks to CAR 1 for 11 yards (26-D.Jackson; 4-J.Carter)."/>
    <s v="pass"/>
    <n v="0"/>
    <n v="1"/>
    <n v="0"/>
    <n v="0"/>
    <s v="B.Cooks"/>
    <n v="6"/>
    <n v="6"/>
    <n v="0"/>
    <n v="1"/>
    <n v="0"/>
    <n v="2.2000000000000002"/>
    <n v="1.7050000000000001"/>
    <n v="2.0317000000000003"/>
    <x v="55"/>
  </r>
  <r>
    <x v="2"/>
    <s v="HOU"/>
    <s v="CAR"/>
    <n v="1"/>
    <n v="99"/>
    <s v="(:29) (Shotgun) 10-D.Mills pass short middle to 3-A.Miller for 1 yard, TOUCHDOWN."/>
    <s v="pass"/>
    <n v="0"/>
    <n v="1"/>
    <n v="0"/>
    <n v="0"/>
    <s v="A.Miller"/>
    <n v="1"/>
    <n v="1"/>
    <n v="0"/>
    <n v="1"/>
    <n v="0"/>
    <n v="4"/>
    <n v="1.6175000000000002"/>
    <n v="4"/>
    <x v="370"/>
  </r>
  <r>
    <x v="2"/>
    <s v="CAR"/>
    <s v="HOU"/>
    <n v="75"/>
    <n v="25"/>
    <s v="(:25) (Shotgun) 14-S.Darnold pass short middle to 30-C.Hubbard to CAR 35 for 10 yards (25-D.King; 41-Z.Cunningham)."/>
    <s v="pass"/>
    <n v="0"/>
    <n v="1"/>
    <n v="0"/>
    <n v="0"/>
    <s v="C.Hubbard"/>
    <n v="6"/>
    <n v="6"/>
    <n v="0"/>
    <n v="1"/>
    <n v="0"/>
    <n v="1.6"/>
    <n v="1.7050000000000001"/>
    <n v="1.7050000000000001"/>
    <x v="255"/>
  </r>
  <r>
    <x v="2"/>
    <s v="HOU"/>
    <s v="CAR"/>
    <n v="83"/>
    <n v="17"/>
    <s v="(14:51) (Shotgun) 10-D.Mills pass short left to 3-A.Miller to HOU 27 for 10 yards (4-J.Carter)."/>
    <s v="pass"/>
    <n v="0"/>
    <n v="1"/>
    <n v="0"/>
    <n v="0"/>
    <s v="A.Miller"/>
    <n v="6"/>
    <n v="6"/>
    <n v="0"/>
    <n v="1"/>
    <n v="0"/>
    <n v="1.6"/>
    <n v="1.7050000000000001"/>
    <n v="1.7050000000000001"/>
    <x v="370"/>
  </r>
  <r>
    <x v="2"/>
    <s v="HOU"/>
    <s v="CAR"/>
    <n v="73"/>
    <n v="27"/>
    <s v="(14:11) 64-J.McCray reported in as eligible.  30-P.Lindsay left tackle to HOU 30 for 3 yards (95-D.Brown)."/>
    <s v="run"/>
    <n v="1"/>
    <n v="0"/>
    <n v="0"/>
    <n v="0"/>
    <s v="P.Lindsay"/>
    <s v="NA"/>
    <n v="0"/>
    <n v="1"/>
    <n v="0"/>
    <n v="0.5"/>
    <n v="0"/>
    <n v="0"/>
    <n v="0.5"/>
    <x v="225"/>
  </r>
  <r>
    <x v="2"/>
    <s v="HOU"/>
    <s v="CAR"/>
    <n v="70"/>
    <n v="30"/>
    <s v="(13:39) (Shotgun) 10-D.Mills pass short left to 88-J.Akins to HOU 35 for 5 yards (21-J.Chinn; 7-S.Thompson)."/>
    <s v="pass"/>
    <n v="0"/>
    <n v="1"/>
    <n v="0"/>
    <n v="0"/>
    <s v="J.Akins"/>
    <n v="0"/>
    <n v="0"/>
    <n v="0"/>
    <n v="1"/>
    <n v="0"/>
    <n v="1.6"/>
    <n v="1.6"/>
    <n v="1.6"/>
    <x v="231"/>
  </r>
  <r>
    <x v="2"/>
    <s v="HOU"/>
    <s v="CAR"/>
    <n v="65"/>
    <n v="35"/>
    <s v="(13:00) (Shotgun) 10-D.Mills pass short right to 3-A.Miller to HOU 40 for 5 yards (29-R.Melvin)."/>
    <s v="pass"/>
    <n v="0"/>
    <n v="1"/>
    <n v="0"/>
    <n v="0"/>
    <s v="A.Miller"/>
    <n v="5"/>
    <n v="5"/>
    <n v="0"/>
    <n v="1"/>
    <n v="0"/>
    <n v="1.6"/>
    <n v="1.6875"/>
    <n v="1.6875"/>
    <x v="370"/>
  </r>
  <r>
    <x v="2"/>
    <s v="HOU"/>
    <s v="CAR"/>
    <n v="60"/>
    <n v="40"/>
    <s v="(12:22) (No Huddle, Shotgun) 10-D.Mills pass incomplete deep left to 18-C.Conley."/>
    <s v="pass"/>
    <n v="0"/>
    <n v="1"/>
    <n v="0"/>
    <n v="0"/>
    <s v="C.Conley"/>
    <n v="16"/>
    <n v="16"/>
    <n v="0"/>
    <n v="1"/>
    <n v="0"/>
    <n v="1.6"/>
    <n v="1.8800000000000001"/>
    <n v="1.8800000000000001"/>
    <x v="226"/>
  </r>
  <r>
    <x v="2"/>
    <s v="HOU"/>
    <s v="CAR"/>
    <n v="60"/>
    <n v="40"/>
    <s v="(12:18) (Shotgun) 2-M.Ingram up the middle to HOU 41 for 1 yard (7-S.Thompson, 8-J.Horn)."/>
    <s v="run"/>
    <n v="1"/>
    <n v="0"/>
    <n v="0"/>
    <n v="0"/>
    <s v="M.Ingram"/>
    <s v="NA"/>
    <n v="0"/>
    <n v="1"/>
    <n v="0"/>
    <n v="0.5"/>
    <n v="0"/>
    <n v="0"/>
    <n v="0.5"/>
    <x v="230"/>
  </r>
  <r>
    <x v="2"/>
    <s v="HOU"/>
    <s v="CAR"/>
    <n v="59"/>
    <n v="41"/>
    <s v="(11:41) (Shotgun) 10-D.Mills pass incomplete short left to 13-B.Cooks. CAR-31-J.Burris was injured during the play. His return is Probable.  PENALTY on CAR-26-D.Jackson, Defensive Pass Interference, 14 yards, enforced at HOU 41 - No Play."/>
    <s v="no_play"/>
    <n v="0"/>
    <n v="1"/>
    <n v="0"/>
    <n v="0"/>
    <s v="B.Cooks"/>
    <s v="NA"/>
    <n v="0"/>
    <n v="0"/>
    <n v="0"/>
    <n v="0"/>
    <n v="0"/>
    <n v="0"/>
    <n v="0"/>
    <x v="55"/>
  </r>
  <r>
    <x v="2"/>
    <s v="HOU"/>
    <s v="CAR"/>
    <n v="45"/>
    <n v="55"/>
    <s v="(11:37) (Shotgun) 30-P.Lindsay left tackle to CAR 44 for 1 yard (8-J.Horn)."/>
    <s v="run"/>
    <n v="1"/>
    <n v="0"/>
    <n v="0"/>
    <n v="0"/>
    <s v="P.Lindsay"/>
    <s v="NA"/>
    <n v="0"/>
    <n v="1"/>
    <n v="0"/>
    <n v="0.5"/>
    <n v="0"/>
    <n v="0"/>
    <n v="0.5"/>
    <x v="225"/>
  </r>
  <r>
    <x v="2"/>
    <s v="HOU"/>
    <s v="CAR"/>
    <n v="44"/>
    <n v="56"/>
    <s v="(11:03) 10-D.Mills pass incomplete short left to 3-A.Miller (42-S.Franklin). CAR-8-J.Horn was injured during the play. He is Out.  PENALTY on CAR-93-B.Roy, Defensive Offside, 5 yards, enforced at CAR 44 - No Play."/>
    <s v="no_play"/>
    <n v="0"/>
    <n v="1"/>
    <n v="0"/>
    <n v="0"/>
    <s v="A.Miller"/>
    <s v="NA"/>
    <n v="0"/>
    <n v="0"/>
    <n v="0"/>
    <n v="0"/>
    <n v="0"/>
    <n v="0"/>
    <n v="0"/>
    <x v="370"/>
  </r>
  <r>
    <x v="2"/>
    <s v="HOU"/>
    <s v="CAR"/>
    <n v="39"/>
    <n v="61"/>
    <s v="(10:57) 10-D.Mills pass incomplete deep left to 13-B.Cooks."/>
    <s v="pass"/>
    <n v="0"/>
    <n v="1"/>
    <n v="0"/>
    <n v="0"/>
    <s v="B.Cooks"/>
    <n v="35"/>
    <n v="35"/>
    <n v="0"/>
    <n v="1"/>
    <n v="0"/>
    <n v="1.6"/>
    <n v="2.2124999999999999"/>
    <n v="2.2124999999999999"/>
    <x v="55"/>
  </r>
  <r>
    <x v="2"/>
    <s v="HOU"/>
    <s v="CAR"/>
    <n v="39"/>
    <n v="61"/>
    <s v="(10:51) (Shotgun) 10-D.Mills pass incomplete deep right to 3-A.Miller [49-F.Luvu]."/>
    <s v="pass"/>
    <n v="0"/>
    <n v="1"/>
    <n v="0"/>
    <n v="0"/>
    <s v="A.Miller"/>
    <n v="18"/>
    <n v="18"/>
    <n v="0"/>
    <n v="1"/>
    <n v="0"/>
    <n v="1.6"/>
    <n v="1.915"/>
    <n v="1.915"/>
    <x v="370"/>
  </r>
  <r>
    <x v="2"/>
    <s v="CAR"/>
    <s v="HOU"/>
    <n v="91"/>
    <n v="9"/>
    <s v="(10:37) 30-C.Hubbard left tackle to CAR 10 for 1 yard (91-R.Lopez)."/>
    <s v="run"/>
    <n v="1"/>
    <n v="0"/>
    <n v="0"/>
    <n v="0"/>
    <s v="C.Hubbard"/>
    <s v="NA"/>
    <n v="0"/>
    <n v="1"/>
    <n v="0"/>
    <n v="0.5"/>
    <n v="0"/>
    <n v="0"/>
    <n v="0.5"/>
    <x v="255"/>
  </r>
  <r>
    <x v="2"/>
    <s v="CAR"/>
    <s v="HOU"/>
    <n v="90"/>
    <n v="10"/>
    <s v="(9:57) (Shotgun) 14-S.Darnold pass short left to 2-Dj.Moore to CAR 20 for 10 yards (41-Z.Cunningham)."/>
    <s v="pass"/>
    <n v="0"/>
    <n v="1"/>
    <n v="0"/>
    <n v="0"/>
    <s v="Dj.Moore"/>
    <n v="7"/>
    <n v="7"/>
    <n v="0"/>
    <n v="1"/>
    <n v="0"/>
    <n v="1.6"/>
    <n v="1.7225000000000001"/>
    <n v="1.7225000000000001"/>
    <x v="84"/>
  </r>
  <r>
    <x v="2"/>
    <s v="CAR"/>
    <s v="HOU"/>
    <n v="80"/>
    <n v="20"/>
    <s v="(9:20) 30-C.Hubbard right end to CAR 20 for no gain (58-C.Kirksey)."/>
    <s v="run"/>
    <n v="1"/>
    <n v="0"/>
    <n v="0"/>
    <n v="0"/>
    <s v="C.Hubbard"/>
    <s v="NA"/>
    <n v="0"/>
    <n v="1"/>
    <n v="0"/>
    <n v="0.5"/>
    <n v="0"/>
    <n v="0"/>
    <n v="0.5"/>
    <x v="255"/>
  </r>
  <r>
    <x v="2"/>
    <s v="CAR"/>
    <s v="HOU"/>
    <n v="80"/>
    <n v="20"/>
    <s v="(8:37) (Shotgun) 14-S.Darnold scrambles right end to CAR 24 for 4 yards (58-C.Kirksey). PENALTY on HOU-58-C.Kirksey, Unnecessary Roughness, 15 yards, enforced at CAR 24."/>
    <s v="run"/>
    <n v="0"/>
    <n v="1"/>
    <n v="0"/>
    <n v="0"/>
    <s v="S.Darnold"/>
    <s v="NA"/>
    <n v="0"/>
    <n v="0"/>
    <n v="0"/>
    <n v="0"/>
    <n v="0"/>
    <n v="0"/>
    <n v="0"/>
    <x v="330"/>
  </r>
  <r>
    <x v="2"/>
    <s v="CAR"/>
    <s v="HOU"/>
    <n v="61"/>
    <n v="39"/>
    <s v="(8:08) (Shotgun) 14-S.Darnold pass incomplete short left to 88-T.Marshall."/>
    <s v="pass"/>
    <n v="0"/>
    <n v="1"/>
    <n v="0"/>
    <n v="0"/>
    <s v="T.Marshall"/>
    <n v="-3"/>
    <n v="-3"/>
    <n v="0"/>
    <n v="1"/>
    <n v="0"/>
    <n v="1.6"/>
    <n v="1.5475000000000001"/>
    <n v="1.5475000000000001"/>
    <x v="253"/>
  </r>
  <r>
    <x v="2"/>
    <s v="CAR"/>
    <s v="HOU"/>
    <n v="61"/>
    <n v="39"/>
    <s v="(8:05) (Shotgun) 14-S.Darnold pass short middle to 2-Dj.Moore to HOU 45 for 16 yards (41-Z.Cunningham)."/>
    <s v="pass"/>
    <n v="0"/>
    <n v="1"/>
    <n v="0"/>
    <n v="0"/>
    <s v="Dj.Moore"/>
    <n v="13"/>
    <n v="13"/>
    <n v="0"/>
    <n v="1"/>
    <n v="0"/>
    <n v="1.6"/>
    <n v="1.8275000000000001"/>
    <n v="1.8275000000000001"/>
    <x v="84"/>
  </r>
  <r>
    <x v="2"/>
    <s v="CAR"/>
    <s v="HOU"/>
    <n v="45"/>
    <n v="55"/>
    <s v="(7:24) 32-R.Freeman left guard to HOU 32 for 13 yards (90-R.Blacklock). HOU-90-R.Blacklock was injured during the play."/>
    <s v="run"/>
    <n v="1"/>
    <n v="0"/>
    <n v="0"/>
    <n v="0"/>
    <s v="R.Freeman"/>
    <s v="NA"/>
    <n v="0"/>
    <n v="1"/>
    <n v="0"/>
    <n v="0.5"/>
    <n v="0"/>
    <n v="0"/>
    <n v="0.5"/>
    <x v="371"/>
  </r>
  <r>
    <x v="2"/>
    <s v="CAR"/>
    <s v="HOU"/>
    <n v="32"/>
    <n v="68"/>
    <s v="(7:09) 14-S.Darnold pass short right to 13-A.Erickson pushed ob at HOU 7 for 25 yards (24-T.Smith; 1-L.Johnson)."/>
    <s v="pass"/>
    <n v="0"/>
    <n v="1"/>
    <n v="0"/>
    <n v="0"/>
    <s v="A.Erickson"/>
    <n v="11"/>
    <n v="11"/>
    <n v="0"/>
    <n v="1"/>
    <n v="0"/>
    <n v="1.6"/>
    <n v="1.7925"/>
    <n v="1.7925"/>
    <x v="372"/>
  </r>
  <r>
    <x v="2"/>
    <s v="CAR"/>
    <s v="HOU"/>
    <n v="7"/>
    <n v="93"/>
    <s v="(6:25) 82-T.Tremble left end for 7 yards, TOUCHDOWN."/>
    <s v="run"/>
    <n v="1"/>
    <n v="0"/>
    <n v="0"/>
    <n v="0"/>
    <s v="T.Tremble"/>
    <s v="NA"/>
    <n v="0"/>
    <n v="1"/>
    <n v="0"/>
    <n v="1.2"/>
    <n v="0"/>
    <n v="0"/>
    <n v="1.2"/>
    <x v="373"/>
  </r>
  <r>
    <x v="2"/>
    <s v="HOU"/>
    <s v="CAR"/>
    <n v="75"/>
    <n v="25"/>
    <s v="(6:20) 2-M.Ingram right tackle to HOU 28 for 3 yards (91-M.Fox, 21-J.Chinn)."/>
    <s v="run"/>
    <n v="1"/>
    <n v="0"/>
    <n v="0"/>
    <n v="0"/>
    <s v="M.Ingram"/>
    <s v="NA"/>
    <n v="0"/>
    <n v="1"/>
    <n v="0"/>
    <n v="0.5"/>
    <n v="0"/>
    <n v="0"/>
    <n v="0.5"/>
    <x v="230"/>
  </r>
  <r>
    <x v="2"/>
    <s v="HOU"/>
    <s v="CAR"/>
    <n v="72"/>
    <n v="28"/>
    <s v="(5:45) (Shotgun) 2-M.Ingram left guard to HOU 29 for 1 yard (42-S.Franklin, 94-D.Nixon)."/>
    <s v="run"/>
    <n v="1"/>
    <n v="0"/>
    <n v="0"/>
    <n v="0"/>
    <s v="M.Ingram"/>
    <s v="NA"/>
    <n v="0"/>
    <n v="1"/>
    <n v="0"/>
    <n v="0.5"/>
    <n v="0"/>
    <n v="0"/>
    <n v="0.5"/>
    <x v="230"/>
  </r>
  <r>
    <x v="2"/>
    <s v="CAR"/>
    <s v="HOU"/>
    <n v="59"/>
    <n v="41"/>
    <s v="(4:15) 30-C.Hubbard right end to CAR 43 for 2 yards (41-Z.Cunningham; 93-J.Johnson)."/>
    <s v="run"/>
    <n v="1"/>
    <n v="0"/>
    <n v="0"/>
    <n v="0"/>
    <s v="C.Hubbard"/>
    <s v="NA"/>
    <n v="0"/>
    <n v="1"/>
    <n v="0"/>
    <n v="0.5"/>
    <n v="0"/>
    <n v="0"/>
    <n v="0.5"/>
    <x v="255"/>
  </r>
  <r>
    <x v="2"/>
    <s v="CAR"/>
    <s v="HOU"/>
    <n v="57"/>
    <n v="43"/>
    <s v="(3:28) (Shotgun) 14-S.Darnold scrambles left end ran ob at HOU 25 for 32 yards (25-D.King). PENALTY on CAR-75-C.Erving, Offensive Holding, 10 yards, enforced at CAR 43 - No Play."/>
    <s v="no_play"/>
    <n v="0"/>
    <n v="1"/>
    <n v="0"/>
    <n v="0"/>
    <s v="S.Darnold"/>
    <s v="NA"/>
    <n v="0"/>
    <n v="0"/>
    <n v="0"/>
    <n v="0"/>
    <n v="0"/>
    <n v="0"/>
    <n v="0"/>
    <x v="330"/>
  </r>
  <r>
    <x v="2"/>
    <s v="CAR"/>
    <s v="HOU"/>
    <n v="67"/>
    <n v="33"/>
    <s v="(2:55) (Shotgun) 14-S.Darnold pass short right to 30-C.Hubbard to CAR 43 for 10 yards (58-C.Kirksey, 55-D.Walker)."/>
    <s v="pass"/>
    <n v="0"/>
    <n v="1"/>
    <n v="0"/>
    <n v="0"/>
    <s v="C.Hubbard"/>
    <n v="5"/>
    <n v="5"/>
    <n v="0"/>
    <n v="1"/>
    <n v="0"/>
    <n v="1.6"/>
    <n v="1.6875"/>
    <n v="1.6875"/>
    <x v="255"/>
  </r>
  <r>
    <x v="2"/>
    <s v="CAR"/>
    <s v="HOU"/>
    <n v="57"/>
    <n v="43"/>
    <s v="(2:05) (Shotgun) 14-S.Darnold pass short left to 88-T.Marshall to HOU 49 for 8 yards (23-E.Murray) [55-D.Walker]."/>
    <s v="pass"/>
    <n v="0"/>
    <n v="1"/>
    <n v="0"/>
    <n v="0"/>
    <s v="T.Marshall"/>
    <n v="8"/>
    <n v="8"/>
    <n v="0"/>
    <n v="1"/>
    <n v="0"/>
    <n v="1.6"/>
    <n v="1.74"/>
    <n v="1.74"/>
    <x v="253"/>
  </r>
  <r>
    <x v="2"/>
    <s v="CAR"/>
    <s v="HOU"/>
    <n v="49"/>
    <n v="51"/>
    <s v="(1:27) 32-R.Freeman right guard to HOU 47 for 2 yards (48-J.Thomas; 59-W.Mercilus)."/>
    <s v="run"/>
    <n v="1"/>
    <n v="0"/>
    <n v="0"/>
    <n v="0"/>
    <s v="R.Freeman"/>
    <s v="NA"/>
    <n v="0"/>
    <n v="1"/>
    <n v="0"/>
    <n v="0.5"/>
    <n v="0"/>
    <n v="0"/>
    <n v="0.5"/>
    <x v="371"/>
  </r>
  <r>
    <x v="2"/>
    <s v="CAR"/>
    <s v="HOU"/>
    <n v="47"/>
    <n v="53"/>
    <s v="(:43) (Shotgun) 14-S.Darnold pass incomplete short right to 85-D.Arnold. PENALTY on HOU-23-E.Murray, Defensive Pass Interference, 6 yards, enforced at HOU 47 - No Play."/>
    <s v="no_play"/>
    <n v="0"/>
    <n v="1"/>
    <n v="0"/>
    <n v="0"/>
    <s v="D.Arnold"/>
    <s v="NA"/>
    <n v="0"/>
    <n v="0"/>
    <n v="0"/>
    <n v="0"/>
    <n v="0"/>
    <n v="0"/>
    <n v="0"/>
    <x v="254"/>
  </r>
  <r>
    <x v="2"/>
    <s v="CAR"/>
    <s v="HOU"/>
    <n v="41"/>
    <n v="59"/>
    <s v="(:39) (Shotgun) 2-Dj.Moore right end to HOU 42 for -1 yards (54-J.Martin, 97-M.Collins). Reverse"/>
    <s v="run"/>
    <n v="1"/>
    <n v="0"/>
    <n v="0"/>
    <n v="0"/>
    <s v="Dj.Moore"/>
    <s v="NA"/>
    <n v="0"/>
    <n v="1"/>
    <n v="0"/>
    <n v="0.5"/>
    <n v="0"/>
    <n v="0"/>
    <n v="0.5"/>
    <x v="84"/>
  </r>
  <r>
    <x v="2"/>
    <s v="CAR"/>
    <s v="HOU"/>
    <n v="42"/>
    <n v="58"/>
    <s v="(15:00) 14-S.Darnold pass deep right to 82-T.Tremble to HOU 12 for 30 yards (23-E.Murray)."/>
    <s v="pass"/>
    <n v="0"/>
    <n v="1"/>
    <n v="0"/>
    <n v="0"/>
    <s v="T.Tremble"/>
    <n v="25"/>
    <n v="25"/>
    <n v="0"/>
    <n v="1"/>
    <n v="0"/>
    <n v="1.6"/>
    <n v="2.0375000000000001"/>
    <n v="2.0375000000000001"/>
    <x v="373"/>
  </r>
  <r>
    <x v="2"/>
    <s v="CAR"/>
    <s v="HOU"/>
    <n v="12"/>
    <n v="88"/>
    <s v="(14:15) 30-C.Hubbard left guard to HOU 8 for 4 yards (41-Z.Cunningham; 1-L.Johnson)."/>
    <s v="run"/>
    <n v="1"/>
    <n v="0"/>
    <n v="0"/>
    <n v="0"/>
    <s v="C.Hubbard"/>
    <s v="NA"/>
    <n v="0"/>
    <n v="1"/>
    <n v="0"/>
    <n v="0.7"/>
    <n v="0"/>
    <n v="0"/>
    <n v="0.7"/>
    <x v="255"/>
  </r>
  <r>
    <x v="2"/>
    <s v="CAR"/>
    <s v="HOU"/>
    <n v="8"/>
    <n v="92"/>
    <s v="(13:25) (Shotgun) 14-S.Darnold pass short left to 88-T.Marshall pushed ob at HOU 3 for 5 yards (26-V.Hargreaves)."/>
    <s v="pass"/>
    <n v="0"/>
    <n v="1"/>
    <n v="0"/>
    <n v="0"/>
    <s v="T.Marshall"/>
    <n v="3"/>
    <n v="3"/>
    <n v="0"/>
    <n v="1"/>
    <n v="0"/>
    <n v="2.7"/>
    <n v="1.6525000000000001"/>
    <n v="2.3438500000000002"/>
    <x v="253"/>
  </r>
  <r>
    <x v="2"/>
    <s v="HOU"/>
    <s v="CAR"/>
    <n v="75"/>
    <n v="25"/>
    <s v="(12:44) (Shotgun) 10-D.Mills pass short right to 13-B.Cooks to HOU 38 for 13 yards (29-R.Melvin)."/>
    <s v="pass"/>
    <n v="0"/>
    <n v="1"/>
    <n v="0"/>
    <n v="0"/>
    <s v="B.Cooks"/>
    <n v="12"/>
    <n v="12"/>
    <n v="0"/>
    <n v="1"/>
    <n v="0"/>
    <n v="1.6"/>
    <n v="1.81"/>
    <n v="1.81"/>
    <x v="55"/>
  </r>
  <r>
    <x v="2"/>
    <s v="HOU"/>
    <s v="CAR"/>
    <n v="62"/>
    <n v="38"/>
    <s v="(12:07) (No Huddle, Shotgun) 10-D.Mills pass short middle to 13-B.Cooks to CAR 47 for 15 yards (34-S.Chandler)."/>
    <s v="pass"/>
    <n v="0"/>
    <n v="1"/>
    <n v="0"/>
    <n v="0"/>
    <s v="B.Cooks"/>
    <n v="15"/>
    <n v="15"/>
    <n v="0"/>
    <n v="1"/>
    <n v="0"/>
    <n v="1.6"/>
    <n v="1.8625"/>
    <n v="1.8625"/>
    <x v="55"/>
  </r>
  <r>
    <x v="2"/>
    <s v="HOU"/>
    <s v="CAR"/>
    <n v="47"/>
    <n v="53"/>
    <s v="(11:29) (Shotgun) 10-D.Mills pass incomplete short left to 3-A.Miller."/>
    <s v="pass"/>
    <n v="0"/>
    <n v="1"/>
    <n v="0"/>
    <n v="0"/>
    <s v="A.Miller"/>
    <n v="-5"/>
    <n v="-5"/>
    <n v="0"/>
    <n v="1"/>
    <n v="0"/>
    <n v="1.6"/>
    <n v="1.5125000000000002"/>
    <n v="1.5125000000000002"/>
    <x v="370"/>
  </r>
  <r>
    <x v="2"/>
    <s v="HOU"/>
    <s v="CAR"/>
    <n v="47"/>
    <n v="53"/>
    <s v="(11:23) (Shotgun) 10-D.Mills pass short right to 13-B.Cooks to CAR 36 for 11 yards (26-D.Jackson)."/>
    <s v="pass"/>
    <n v="0"/>
    <n v="1"/>
    <n v="0"/>
    <n v="0"/>
    <s v="B.Cooks"/>
    <n v="5"/>
    <n v="5"/>
    <n v="0"/>
    <n v="1"/>
    <n v="0"/>
    <n v="1.6"/>
    <n v="1.6875"/>
    <n v="1.6875"/>
    <x v="55"/>
  </r>
  <r>
    <x v="2"/>
    <s v="HOU"/>
    <s v="CAR"/>
    <n v="36"/>
    <n v="64"/>
    <s v="(10:48) (No Huddle, Shotgun) 10-D.Mills pass incomplete short middle to 88-J.Akins."/>
    <s v="pass"/>
    <n v="0"/>
    <n v="1"/>
    <n v="0"/>
    <n v="0"/>
    <s v="J.Akins"/>
    <n v="4"/>
    <n v="4"/>
    <n v="0"/>
    <n v="1"/>
    <n v="0"/>
    <n v="1.6"/>
    <n v="1.6700000000000002"/>
    <n v="1.6700000000000002"/>
    <x v="231"/>
  </r>
  <r>
    <x v="2"/>
    <s v="HOU"/>
    <s v="CAR"/>
    <n v="36"/>
    <n v="64"/>
    <s v="(10:44) (Shotgun) 10-D.Mills pass short right to 13-B.Cooks to CAR 31 for 5 yards (53-B.Burns)."/>
    <s v="pass"/>
    <n v="0"/>
    <n v="1"/>
    <n v="0"/>
    <n v="0"/>
    <s v="B.Cooks"/>
    <n v="4"/>
    <n v="4"/>
    <n v="0"/>
    <n v="1"/>
    <n v="0"/>
    <n v="1.6"/>
    <n v="1.6700000000000002"/>
    <n v="1.6700000000000002"/>
    <x v="55"/>
  </r>
  <r>
    <x v="2"/>
    <s v="CAR"/>
    <s v="HOU"/>
    <n v="75"/>
    <n v="25"/>
    <s v="(9:09) 30-C.Hubbard right guard to CAR 29 for 4 yards (41-Z.Cunningham; 94-C.Omenihu)."/>
    <s v="run"/>
    <n v="1"/>
    <n v="0"/>
    <n v="0"/>
    <n v="0"/>
    <s v="C.Hubbard"/>
    <s v="NA"/>
    <n v="0"/>
    <n v="1"/>
    <n v="0"/>
    <n v="0.5"/>
    <n v="0"/>
    <n v="0"/>
    <n v="0.5"/>
    <x v="255"/>
  </r>
  <r>
    <x v="2"/>
    <s v="CAR"/>
    <s v="HOU"/>
    <n v="71"/>
    <n v="29"/>
    <s v="(8:26) (Shotgun) 14-S.Darnold pass short left to 11-R.Anderson to CAR 37 for 8 yards (23-E.Murray)."/>
    <s v="pass"/>
    <n v="0"/>
    <n v="1"/>
    <n v="0"/>
    <n v="0"/>
    <s v="R.Anderson"/>
    <n v="3"/>
    <n v="3"/>
    <n v="0"/>
    <n v="1"/>
    <n v="0"/>
    <n v="1.6"/>
    <n v="1.6525000000000001"/>
    <n v="1.6525000000000001"/>
    <x v="158"/>
  </r>
  <r>
    <x v="2"/>
    <s v="CAR"/>
    <s v="HOU"/>
    <n v="63"/>
    <n v="37"/>
    <s v="(7:43) (Shotgun) 30-C.Hubbard right tackle to CAR 49 for 12 yards (94-C.Omenihu)."/>
    <s v="run"/>
    <n v="1"/>
    <n v="0"/>
    <n v="0"/>
    <n v="0"/>
    <s v="C.Hubbard"/>
    <s v="NA"/>
    <n v="0"/>
    <n v="1"/>
    <n v="0"/>
    <n v="0.5"/>
    <n v="0"/>
    <n v="0"/>
    <n v="0.5"/>
    <x v="255"/>
  </r>
  <r>
    <x v="2"/>
    <s v="CAR"/>
    <s v="HOU"/>
    <n v="51"/>
    <n v="49"/>
    <s v="(7:01) 32-R.Freeman left guard to CAR 49 for no gain (58-C.Kirksey; 23-E.Murray)."/>
    <s v="run"/>
    <n v="1"/>
    <n v="0"/>
    <n v="0"/>
    <n v="0"/>
    <s v="R.Freeman"/>
    <s v="NA"/>
    <n v="0"/>
    <n v="1"/>
    <n v="0"/>
    <n v="0.5"/>
    <n v="0"/>
    <n v="0"/>
    <n v="0.5"/>
    <x v="371"/>
  </r>
  <r>
    <x v="2"/>
    <s v="CAR"/>
    <s v="HOU"/>
    <n v="51"/>
    <n v="49"/>
    <s v="(6:19) 14-S.Darnold pass incomplete deep left to 2-Dj.Moore."/>
    <s v="pass"/>
    <n v="0"/>
    <n v="1"/>
    <n v="0"/>
    <n v="0"/>
    <s v="Dj.Moore"/>
    <n v="40"/>
    <n v="40"/>
    <n v="0"/>
    <n v="1"/>
    <n v="0"/>
    <n v="1.6"/>
    <n v="2.2999999999999998"/>
    <n v="2.2999999999999998"/>
    <x v="84"/>
  </r>
  <r>
    <x v="2"/>
    <s v="CAR"/>
    <s v="HOU"/>
    <n v="51"/>
    <n v="49"/>
    <s v="(6:12) (Shotgun) 14-S.Darnold pass short right to 85-D.Arnold to HOU 40 for 11 yards (25-D.King)."/>
    <s v="pass"/>
    <n v="0"/>
    <n v="1"/>
    <n v="0"/>
    <n v="0"/>
    <s v="D.Arnold"/>
    <n v="6"/>
    <n v="6"/>
    <n v="0"/>
    <n v="1"/>
    <n v="0"/>
    <n v="1.6"/>
    <n v="1.7050000000000001"/>
    <n v="1.7050000000000001"/>
    <x v="254"/>
  </r>
  <r>
    <x v="2"/>
    <s v="CAR"/>
    <s v="HOU"/>
    <n v="40"/>
    <n v="60"/>
    <s v="(5:24) 14-S.Darnold pass short right to 88-T.Marshall to HOU 17 for 23 yards (26-V.Hargreaves)."/>
    <s v="pass"/>
    <n v="0"/>
    <n v="1"/>
    <n v="0"/>
    <n v="0"/>
    <s v="T.Marshall"/>
    <n v="14"/>
    <n v="14"/>
    <n v="0"/>
    <n v="1"/>
    <n v="0"/>
    <n v="1.6"/>
    <n v="1.845"/>
    <n v="1.845"/>
    <x v="253"/>
  </r>
  <r>
    <x v="2"/>
    <s v="CAR"/>
    <s v="HOU"/>
    <n v="17"/>
    <n v="83"/>
    <s v="(4:35) 32-R.Freeman left guard to HOU 15 for 2 yards (41-Z.Cunningham, 48-J.Thomas)."/>
    <s v="run"/>
    <n v="1"/>
    <n v="0"/>
    <n v="0"/>
    <n v="0"/>
    <s v="R.Freeman"/>
    <s v="NA"/>
    <n v="0"/>
    <n v="1"/>
    <n v="0"/>
    <n v="0.5"/>
    <n v="0"/>
    <n v="0"/>
    <n v="0.5"/>
    <x v="371"/>
  </r>
  <r>
    <x v="2"/>
    <s v="CAR"/>
    <s v="HOU"/>
    <n v="15"/>
    <n v="85"/>
    <s v="(4:30) 30-C.Hubbard left end pushed ob at HOU 1 for 14 yards (26-V.Hargreaves)."/>
    <s v="run"/>
    <n v="1"/>
    <n v="0"/>
    <n v="0"/>
    <n v="0"/>
    <s v="C.Hubbard"/>
    <s v="NA"/>
    <n v="0"/>
    <n v="1"/>
    <n v="0"/>
    <n v="0.5"/>
    <n v="0"/>
    <n v="0"/>
    <n v="0.5"/>
    <x v="255"/>
  </r>
  <r>
    <x v="2"/>
    <s v="CAR"/>
    <s v="HOU"/>
    <n v="1"/>
    <n v="99"/>
    <s v="(4:24) (Shotgun) 14-S.Darnold pass incomplete short left to 30-C.Hubbard."/>
    <s v="pass"/>
    <n v="0"/>
    <n v="1"/>
    <n v="0"/>
    <n v="0"/>
    <s v="C.Hubbard"/>
    <n v="1"/>
    <n v="1"/>
    <n v="0"/>
    <n v="1"/>
    <n v="0"/>
    <n v="4"/>
    <n v="1.6175000000000002"/>
    <n v="4"/>
    <x v="255"/>
  </r>
  <r>
    <x v="2"/>
    <s v="CAR"/>
    <s v="HOU"/>
    <n v="1"/>
    <n v="99"/>
    <s v="(4:21) 32-R.Freeman up the middle to HOU 1 for no gain (41-Z.Cunningham, 1-L.Johnson)."/>
    <s v="run"/>
    <n v="1"/>
    <n v="0"/>
    <n v="0"/>
    <n v="0"/>
    <s v="R.Freeman"/>
    <s v="NA"/>
    <n v="0"/>
    <n v="1"/>
    <n v="0"/>
    <n v="3.3"/>
    <n v="0"/>
    <n v="0"/>
    <n v="3.3"/>
    <x v="371"/>
  </r>
  <r>
    <x v="2"/>
    <s v="CAR"/>
    <s v="HOU"/>
    <n v="1"/>
    <n v="99"/>
    <s v="(4:12) 14-S.Darnold up the middle for 1 yard, TOUCHDOWN."/>
    <s v="run"/>
    <n v="1"/>
    <n v="0"/>
    <n v="0"/>
    <n v="0"/>
    <s v="S.Darnold"/>
    <s v="NA"/>
    <n v="0"/>
    <n v="1"/>
    <n v="0"/>
    <n v="3.3"/>
    <n v="0"/>
    <n v="0"/>
    <n v="3.3"/>
    <x v="330"/>
  </r>
  <r>
    <x v="2"/>
    <s v="HOU"/>
    <s v="CAR"/>
    <n v="61"/>
    <n v="39"/>
    <s v="(4:01) (Shotgun) 10-D.Mills pass short right to 88-J.Akins pushed ob at CAR 49 for 12 yards (7-S.Thompson)."/>
    <s v="pass"/>
    <n v="0"/>
    <n v="1"/>
    <n v="0"/>
    <n v="0"/>
    <s v="J.Akins"/>
    <n v="5"/>
    <n v="5"/>
    <n v="0"/>
    <n v="1"/>
    <n v="0"/>
    <n v="1.6"/>
    <n v="1.6875"/>
    <n v="1.6875"/>
    <x v="231"/>
  </r>
  <r>
    <x v="2"/>
    <s v="HOU"/>
    <s v="CAR"/>
    <n v="49"/>
    <n v="51"/>
    <s v="(3:50) (Shotgun) 10-D.Mills Aborted. 68-J.Britt FUMBLES at HOU 46, recovered by HOU-10-D.Mills at HOU 45."/>
    <s v="run"/>
    <n v="1"/>
    <n v="0"/>
    <n v="0"/>
    <n v="0"/>
    <s v="J.Britt"/>
    <s v="NA"/>
    <n v="0"/>
    <n v="1"/>
    <n v="0"/>
    <n v="0.5"/>
    <n v="0"/>
    <n v="0"/>
    <n v="0.5"/>
    <x v="374"/>
  </r>
  <r>
    <x v="2"/>
    <s v="HOU"/>
    <s v="CAR"/>
    <n v="55"/>
    <n v="45"/>
    <s v="(3:16) (Shotgun) 10-D.Mills pass short left to 88-J.Akins to 50 for 5 yards (7-S.Thompson)."/>
    <s v="pass"/>
    <n v="0"/>
    <n v="1"/>
    <n v="0"/>
    <n v="0"/>
    <s v="J.Akins"/>
    <n v="4"/>
    <n v="4"/>
    <n v="0"/>
    <n v="1"/>
    <n v="0"/>
    <n v="1.6"/>
    <n v="1.6700000000000002"/>
    <n v="1.6700000000000002"/>
    <x v="231"/>
  </r>
  <r>
    <x v="2"/>
    <s v="HOU"/>
    <s v="CAR"/>
    <n v="50"/>
    <n v="50"/>
    <s v="(2:38) (Shotgun) 10-D.Mills pass short left to 13-B.Cooks to CAR 42 for 8 yards (26-D.Jackson) [7-S.Thompson]."/>
    <s v="pass"/>
    <n v="0"/>
    <n v="1"/>
    <n v="0"/>
    <n v="0"/>
    <s v="B.Cooks"/>
    <n v="8"/>
    <n v="8"/>
    <n v="0"/>
    <n v="1"/>
    <n v="0"/>
    <n v="1.6"/>
    <n v="1.74"/>
    <n v="1.74"/>
    <x v="55"/>
  </r>
  <r>
    <x v="2"/>
    <s v="CAR"/>
    <s v="HOU"/>
    <n v="58"/>
    <n v="42"/>
    <s v="(2:31) 30-C.Hubbard right tackle to CAR 48 for 6 yards (58-C.Kirksey)."/>
    <s v="run"/>
    <n v="1"/>
    <n v="0"/>
    <n v="0"/>
    <n v="0"/>
    <s v="C.Hubbard"/>
    <s v="NA"/>
    <n v="0"/>
    <n v="1"/>
    <n v="0"/>
    <n v="0.5"/>
    <n v="0"/>
    <n v="0"/>
    <n v="0.5"/>
    <x v="255"/>
  </r>
  <r>
    <x v="2"/>
    <s v="CAR"/>
    <s v="HOU"/>
    <n v="52"/>
    <n v="48"/>
    <s v="(2:26) 30-C.Hubbard right guard to HOU 46 for 6 yards (97-M.Collins)."/>
    <s v="run"/>
    <n v="1"/>
    <n v="0"/>
    <n v="0"/>
    <n v="0"/>
    <s v="C.Hubbard"/>
    <s v="NA"/>
    <n v="0"/>
    <n v="1"/>
    <n v="0"/>
    <n v="0.5"/>
    <n v="0"/>
    <n v="0"/>
    <n v="0.5"/>
    <x v="255"/>
  </r>
  <r>
    <x v="2"/>
    <s v="CAR"/>
    <s v="HOU"/>
    <n v="46"/>
    <n v="54"/>
    <s v="(2:00) 14-S.Darnold kneels to HOU 47 for -1 yards."/>
    <s v="qb_kneel"/>
    <n v="0"/>
    <n v="0"/>
    <n v="0"/>
    <n v="0"/>
    <s v="S.Darnold"/>
    <s v="NA"/>
    <n v="0"/>
    <n v="0"/>
    <n v="0"/>
    <n v="0"/>
    <n v="0"/>
    <n v="0"/>
    <n v="0"/>
    <x v="330"/>
  </r>
  <r>
    <x v="2"/>
    <s v="CAR"/>
    <s v="HOU"/>
    <n v="47"/>
    <n v="53"/>
    <s v="(1:19) 14-S.Darnold kneels to HOU 48 for -1 yards."/>
    <s v="qb_kneel"/>
    <n v="0"/>
    <n v="0"/>
    <n v="0"/>
    <n v="0"/>
    <s v="S.Darnold"/>
    <s v="NA"/>
    <n v="0"/>
    <n v="0"/>
    <n v="0"/>
    <n v="0"/>
    <n v="0"/>
    <n v="0"/>
    <n v="0"/>
    <x v="330"/>
  </r>
  <r>
    <x v="2"/>
    <s v="CAR"/>
    <s v="HOU"/>
    <n v="48"/>
    <n v="52"/>
    <s v="(:38) 14-S.Darnold kneels to HOU 49 for -1 yards."/>
    <s v="qb_kneel"/>
    <n v="0"/>
    <n v="0"/>
    <n v="0"/>
    <n v="0"/>
    <s v="S.Darnold"/>
    <s v="NA"/>
    <n v="0"/>
    <n v="0"/>
    <n v="0"/>
    <n v="0"/>
    <n v="0"/>
    <n v="0"/>
    <n v="0"/>
    <x v="330"/>
  </r>
  <r>
    <x v="2"/>
    <s v="CLE"/>
    <s v="CHI"/>
    <n v="75"/>
    <n v="25"/>
    <s v="(15:00) 6-B.Mayfield pass incomplete deep left to 88-H.Bryant (26-D.Bush)."/>
    <s v="pass"/>
    <n v="0"/>
    <n v="1"/>
    <n v="0"/>
    <n v="0"/>
    <s v="H.Bryant"/>
    <n v="32"/>
    <n v="32"/>
    <n v="0"/>
    <n v="1"/>
    <n v="0"/>
    <n v="1.6"/>
    <n v="2.16"/>
    <n v="2.16"/>
    <x v="174"/>
  </r>
  <r>
    <x v="2"/>
    <s v="CLE"/>
    <s v="CHI"/>
    <n v="75"/>
    <n v="25"/>
    <s v="(14:53) (Shotgun) 6-B.Mayfield pass incomplete short middle to 13-O.Beckham."/>
    <s v="pass"/>
    <n v="0"/>
    <n v="1"/>
    <n v="0"/>
    <n v="0"/>
    <s v="O.Beckham"/>
    <n v="5"/>
    <n v="5"/>
    <n v="0"/>
    <n v="1"/>
    <n v="0"/>
    <n v="1.6"/>
    <n v="1.6875"/>
    <n v="1.6875"/>
    <x v="375"/>
  </r>
  <r>
    <x v="2"/>
    <s v="CLE"/>
    <s v="CHI"/>
    <n v="75"/>
    <n v="25"/>
    <s v="(14:51) (Shotgun) 6-B.Mayfield pass short middle to 13-O.Beckham to CLE 38 for 13 yards (36-D.Houston-Carson)."/>
    <s v="pass"/>
    <n v="0"/>
    <n v="1"/>
    <n v="0"/>
    <n v="0"/>
    <s v="O.Beckham"/>
    <n v="13"/>
    <n v="13"/>
    <n v="0"/>
    <n v="1"/>
    <n v="0"/>
    <n v="1.6"/>
    <n v="1.8275000000000001"/>
    <n v="1.8275000000000001"/>
    <x v="375"/>
  </r>
  <r>
    <x v="2"/>
    <s v="CLE"/>
    <s v="CHI"/>
    <n v="62"/>
    <n v="38"/>
    <s v="(14:12) 24-N.Chubb left tackle to CLE 40 for 2 yards (98-B.Nichols, 95-K.Tonga)."/>
    <s v="run"/>
    <n v="1"/>
    <n v="0"/>
    <n v="0"/>
    <n v="0"/>
    <s v="N.Chubb"/>
    <s v="NA"/>
    <n v="0"/>
    <n v="1"/>
    <n v="0"/>
    <n v="0.5"/>
    <n v="0"/>
    <n v="0"/>
    <n v="0.5"/>
    <x v="206"/>
  </r>
  <r>
    <x v="2"/>
    <s v="CLE"/>
    <s v="CHI"/>
    <n v="60"/>
    <n v="40"/>
    <s v="(13:27) (Shotgun) 6-B.Mayfield pass incomplete short left to 10-A.Schwartz."/>
    <s v="pass"/>
    <n v="0"/>
    <n v="1"/>
    <n v="0"/>
    <n v="0"/>
    <s v="A.Schwartz"/>
    <n v="13"/>
    <n v="13"/>
    <n v="0"/>
    <n v="1"/>
    <n v="0"/>
    <n v="1.6"/>
    <n v="1.8275000000000001"/>
    <n v="1.8275000000000001"/>
    <x v="71"/>
  </r>
  <r>
    <x v="2"/>
    <s v="CLE"/>
    <s v="CHI"/>
    <n v="60"/>
    <n v="40"/>
    <s v="(13:23) (Shotgun) 6-B.Mayfield scrambles left end to CHI 48 for 12 yards (4-E.Jackson). PENALTY on CHI-33-Ja.Johnson, Defensive Holding, 5 yards, enforced at CHI 48."/>
    <s v="run"/>
    <n v="0"/>
    <n v="1"/>
    <n v="0"/>
    <n v="0"/>
    <s v="B.Mayfield"/>
    <s v="NA"/>
    <n v="0"/>
    <n v="0"/>
    <n v="0"/>
    <n v="0"/>
    <n v="0"/>
    <n v="0"/>
    <n v="0"/>
    <x v="348"/>
  </r>
  <r>
    <x v="2"/>
    <s v="CLE"/>
    <s v="CHI"/>
    <n v="43"/>
    <n v="57"/>
    <s v="(12:56) 24-N.Chubb left end pushed ob at CHI 42 for 1 yard (58-R.Smith)."/>
    <s v="run"/>
    <n v="1"/>
    <n v="0"/>
    <n v="0"/>
    <n v="0"/>
    <s v="N.Chubb"/>
    <s v="NA"/>
    <n v="0"/>
    <n v="1"/>
    <n v="0"/>
    <n v="0.5"/>
    <n v="0"/>
    <n v="0"/>
    <n v="0.5"/>
    <x v="206"/>
  </r>
  <r>
    <x v="2"/>
    <s v="CLE"/>
    <s v="CHI"/>
    <n v="42"/>
    <n v="58"/>
    <s v="(12:19) 24-N.Chubb right guard to CHI 38 for 4 yards (58-R.Smith)."/>
    <s v="run"/>
    <n v="1"/>
    <n v="0"/>
    <n v="0"/>
    <n v="0"/>
    <s v="N.Chubb"/>
    <s v="NA"/>
    <n v="0"/>
    <n v="1"/>
    <n v="0"/>
    <n v="0.5"/>
    <n v="0"/>
    <n v="0"/>
    <n v="0.5"/>
    <x v="206"/>
  </r>
  <r>
    <x v="2"/>
    <s v="CLE"/>
    <s v="CHI"/>
    <n v="38"/>
    <n v="62"/>
    <s v="(11:36) (Shotgun) 6-B.Mayfield pass incomplete deep left to 25-D.Felton."/>
    <s v="pass"/>
    <n v="0"/>
    <n v="1"/>
    <n v="0"/>
    <n v="0"/>
    <s v="D.Felton"/>
    <n v="22"/>
    <n v="22"/>
    <n v="0"/>
    <n v="1"/>
    <n v="0"/>
    <n v="1.6"/>
    <n v="1.9850000000000001"/>
    <n v="1.9850000000000001"/>
    <x v="287"/>
  </r>
  <r>
    <x v="2"/>
    <s v="CHI"/>
    <s v="CLE"/>
    <n v="53"/>
    <n v="47"/>
    <s v="(11:26) (Shotgun) 32-D.Montgomery left tackle to CLE 37 for 16 yards (21-D.Ward)."/>
    <s v="run"/>
    <n v="1"/>
    <n v="0"/>
    <n v="0"/>
    <n v="0"/>
    <s v="D.Montgomery"/>
    <s v="NA"/>
    <n v="0"/>
    <n v="1"/>
    <n v="0"/>
    <n v="0.5"/>
    <n v="0"/>
    <n v="0"/>
    <n v="0.5"/>
    <x v="14"/>
  </r>
  <r>
    <x v="2"/>
    <s v="CHI"/>
    <s v="CLE"/>
    <n v="37"/>
    <n v="63"/>
    <s v="(10:54) (Shotgun) 32-D.Montgomery right guard to CLE 36 for 1 yard (43-J.Johnson; 56-M.Smith)."/>
    <s v="run"/>
    <n v="1"/>
    <n v="0"/>
    <n v="0"/>
    <n v="0"/>
    <s v="D.Montgomery"/>
    <s v="NA"/>
    <n v="0"/>
    <n v="1"/>
    <n v="0"/>
    <n v="0.5"/>
    <n v="0"/>
    <n v="0"/>
    <n v="0.5"/>
    <x v="14"/>
  </r>
  <r>
    <x v="2"/>
    <s v="CHI"/>
    <s v="CLE"/>
    <n v="36"/>
    <n v="64"/>
    <s v="(10:14) (Shotgun) 1-J.Fields scrambles up the middle to CLE 29 for 7 yards (20-G.Newsome)."/>
    <s v="run"/>
    <n v="0"/>
    <n v="1"/>
    <n v="0"/>
    <n v="0"/>
    <s v="J.Fields"/>
    <s v="NA"/>
    <n v="0"/>
    <n v="0"/>
    <n v="0"/>
    <n v="0"/>
    <n v="0"/>
    <n v="0"/>
    <n v="0"/>
    <x v="313"/>
  </r>
  <r>
    <x v="2"/>
    <s v="CHI"/>
    <s v="CLE"/>
    <n v="29"/>
    <n v="71"/>
    <s v="(9:29) (Shotgun) 32-D.Montgomery left tackle to CLE 29 for no gain (28-J.Owusu-Koramoah)."/>
    <s v="run"/>
    <n v="1"/>
    <n v="0"/>
    <n v="0"/>
    <n v="0"/>
    <s v="D.Montgomery"/>
    <s v="NA"/>
    <n v="0"/>
    <n v="1"/>
    <n v="0"/>
    <n v="0.5"/>
    <n v="0"/>
    <n v="0"/>
    <n v="0.5"/>
    <x v="14"/>
  </r>
  <r>
    <x v="2"/>
    <s v="CLE"/>
    <s v="CHI"/>
    <n v="75"/>
    <n v="25"/>
    <s v="(8:40) 24-N.Chubb right tackle to CLE 27 for 2 yards (26-D.Bush, 22-K.Vildor)."/>
    <s v="run"/>
    <n v="1"/>
    <n v="0"/>
    <n v="0"/>
    <n v="0"/>
    <s v="N.Chubb"/>
    <s v="NA"/>
    <n v="0"/>
    <n v="1"/>
    <n v="0"/>
    <n v="0.5"/>
    <n v="0"/>
    <n v="0"/>
    <n v="0.5"/>
    <x v="206"/>
  </r>
  <r>
    <x v="2"/>
    <s v="CLE"/>
    <s v="CHI"/>
    <n v="73"/>
    <n v="27"/>
    <s v="(7:59) 6-B.Mayfield pass incomplete deep right to 13-O.Beckham. PENALTY on CHI-95-K.Tonga, Roughing the Passer, 15 yards, enforced at CLE 27 - No Play. Penalty on CHI-22-K.Vildor, Defensive Holding, declined."/>
    <s v="no_play"/>
    <n v="0"/>
    <n v="1"/>
    <n v="0"/>
    <n v="0"/>
    <s v="O.Beckham"/>
    <s v="NA"/>
    <n v="0"/>
    <n v="0"/>
    <n v="0"/>
    <n v="0"/>
    <n v="0"/>
    <n v="0"/>
    <n v="0"/>
    <x v="375"/>
  </r>
  <r>
    <x v="2"/>
    <s v="CLE"/>
    <s v="CHI"/>
    <n v="58"/>
    <n v="42"/>
    <s v="(7:54) 6-B.Mayfield pass short right to 25-D.Felton pushed ob at CHI 45 for 13 yards (22-K.Vildor)."/>
    <s v="pass"/>
    <n v="0"/>
    <n v="1"/>
    <n v="0"/>
    <n v="0"/>
    <s v="D.Felton"/>
    <n v="2"/>
    <n v="2"/>
    <n v="0"/>
    <n v="1"/>
    <n v="0"/>
    <n v="1.6"/>
    <n v="1.635"/>
    <n v="1.635"/>
    <x v="287"/>
  </r>
  <r>
    <x v="2"/>
    <s v="CLE"/>
    <s v="CHI"/>
    <n v="50"/>
    <n v="50"/>
    <s v="(7:02) (Shotgun) 6-B.Mayfield pass deep left to 11-D.Peoples-Jones ran ob at CHI 29 for 21 yards."/>
    <s v="pass"/>
    <n v="0"/>
    <n v="1"/>
    <n v="0"/>
    <n v="0"/>
    <s v="D.Peoples-Jones"/>
    <n v="21"/>
    <n v="21"/>
    <n v="0"/>
    <n v="1"/>
    <n v="0"/>
    <n v="1.6"/>
    <n v="1.9675"/>
    <n v="1.9675"/>
    <x v="138"/>
  </r>
  <r>
    <x v="2"/>
    <s v="CLE"/>
    <s v="CHI"/>
    <n v="29"/>
    <n v="71"/>
    <s v="(6:29) 24-N.Chubb right tackle to CHI 27 for 2 yards (20-D.Shelley; 58-R.Smith)."/>
    <s v="run"/>
    <n v="1"/>
    <n v="0"/>
    <n v="0"/>
    <n v="0"/>
    <s v="N.Chubb"/>
    <s v="NA"/>
    <n v="0"/>
    <n v="1"/>
    <n v="0"/>
    <n v="0.5"/>
    <n v="0"/>
    <n v="0"/>
    <n v="0.5"/>
    <x v="206"/>
  </r>
  <r>
    <x v="2"/>
    <s v="CLE"/>
    <s v="CHI"/>
    <n v="27"/>
    <n v="73"/>
    <s v="(5:47) (Shotgun) 6-B.Mayfield pass short middle to 13-O.Beckham to CHI 20 for 7 yards (20-D.Shelley)."/>
    <s v="pass"/>
    <n v="0"/>
    <n v="1"/>
    <n v="0"/>
    <n v="0"/>
    <s v="O.Beckham"/>
    <n v="7"/>
    <n v="7"/>
    <n v="0"/>
    <n v="1"/>
    <n v="0"/>
    <n v="1.6"/>
    <n v="1.7225000000000001"/>
    <n v="1.7225000000000001"/>
    <x v="375"/>
  </r>
  <r>
    <x v="2"/>
    <s v="CLE"/>
    <s v="CHI"/>
    <n v="20"/>
    <n v="80"/>
    <s v="(5:05) (Shotgun) 6-B.Mayfield pass short right to 25-D.Felton to CHI 20 for no gain (20-D.Shelley)."/>
    <s v="pass"/>
    <n v="0"/>
    <n v="1"/>
    <n v="0"/>
    <n v="0"/>
    <s v="D.Felton"/>
    <n v="-4"/>
    <n v="-4"/>
    <n v="0"/>
    <n v="1"/>
    <n v="0"/>
    <n v="1.8"/>
    <n v="1.53"/>
    <n v="1.7082000000000002"/>
    <x v="287"/>
  </r>
  <r>
    <x v="2"/>
    <s v="CHI"/>
    <s v="CLE"/>
    <n v="79"/>
    <n v="21"/>
    <s v="(3:36) (Shotgun) 32-D.Montgomery left tackle to CHI 19 for -2 yards (28-J.Owusu-Koramoah, 90-J.Clowney)."/>
    <s v="run"/>
    <n v="1"/>
    <n v="0"/>
    <n v="0"/>
    <n v="0"/>
    <s v="D.Montgomery"/>
    <s v="NA"/>
    <n v="0"/>
    <n v="1"/>
    <n v="0"/>
    <n v="0.5"/>
    <n v="0"/>
    <n v="0"/>
    <n v="0.5"/>
    <x v="14"/>
  </r>
  <r>
    <x v="2"/>
    <s v="CHI"/>
    <s v="CLE"/>
    <n v="81"/>
    <n v="19"/>
    <s v="(2:54) (Shotgun) 1-J.Fields pass short right to 85-C.Kmet to CHI 30 for 11 yards (23-T.Hill; 22-G.Delpit)."/>
    <s v="pass"/>
    <n v="0"/>
    <n v="1"/>
    <n v="0"/>
    <n v="0"/>
    <s v="C.Kmet"/>
    <n v="6"/>
    <n v="6"/>
    <n v="0"/>
    <n v="1"/>
    <n v="0"/>
    <n v="1.6"/>
    <n v="1.7050000000000001"/>
    <n v="1.7050000000000001"/>
    <x v="197"/>
  </r>
  <r>
    <x v="2"/>
    <s v="CLE"/>
    <s v="CHI"/>
    <n v="77"/>
    <n v="23"/>
    <s v="(2:03) 6-B.Mayfield pass short right to 27-K.Hunt to CLE 26 for 3 yards (95-K.Tonga)."/>
    <s v="pass"/>
    <n v="0"/>
    <n v="1"/>
    <n v="0"/>
    <n v="0"/>
    <s v="K.Hunt"/>
    <n v="-1"/>
    <n v="-1"/>
    <n v="0"/>
    <n v="1"/>
    <n v="0"/>
    <n v="1.6"/>
    <n v="1.5825"/>
    <n v="1.5825"/>
    <x v="70"/>
  </r>
  <r>
    <x v="2"/>
    <s v="CLE"/>
    <s v="CHI"/>
    <n v="74"/>
    <n v="26"/>
    <s v="(1:19) 6-B.Mayfield pass short left to 27-K.Hunt to CLE 44 for 18 yards (4-E.Jackson)."/>
    <s v="pass"/>
    <n v="0"/>
    <n v="1"/>
    <n v="0"/>
    <n v="0"/>
    <s v="K.Hunt"/>
    <n v="-3"/>
    <n v="-3"/>
    <n v="0"/>
    <n v="1"/>
    <n v="0"/>
    <n v="1.6"/>
    <n v="1.5475000000000001"/>
    <n v="1.5475000000000001"/>
    <x v="70"/>
  </r>
  <r>
    <x v="2"/>
    <s v="CLE"/>
    <s v="CHI"/>
    <n v="56"/>
    <n v="44"/>
    <s v="(:36) 13-O.Beckham right end pushed ob at CHI 46 for 10 yards (4-E.Jackson)."/>
    <s v="run"/>
    <n v="1"/>
    <n v="0"/>
    <n v="0"/>
    <n v="0"/>
    <s v="O.Beckham"/>
    <s v="NA"/>
    <n v="0"/>
    <n v="1"/>
    <n v="0"/>
    <n v="0.5"/>
    <n v="0"/>
    <n v="0"/>
    <n v="0.5"/>
    <x v="375"/>
  </r>
  <r>
    <x v="2"/>
    <s v="CLE"/>
    <s v="CHI"/>
    <n v="46"/>
    <n v="54"/>
    <s v="(15:00) (Shotgun) 27-K.Hunt right tackle to CHI 34 for 12 yards (26-D.Bush)."/>
    <s v="run"/>
    <n v="1"/>
    <n v="0"/>
    <n v="0"/>
    <n v="0"/>
    <s v="K.Hunt"/>
    <s v="NA"/>
    <n v="0"/>
    <n v="1"/>
    <n v="0"/>
    <n v="0.5"/>
    <n v="0"/>
    <n v="0"/>
    <n v="0.5"/>
    <x v="70"/>
  </r>
  <r>
    <x v="2"/>
    <s v="CLE"/>
    <s v="CHI"/>
    <n v="34"/>
    <n v="66"/>
    <s v="(14:14) 6-B.Mayfield scrambles left end ran ob at CHI 30 for 4 yards (44-A.Ogletree)."/>
    <s v="run"/>
    <n v="0"/>
    <n v="1"/>
    <n v="0"/>
    <n v="0"/>
    <s v="B.Mayfield"/>
    <s v="NA"/>
    <n v="0"/>
    <n v="0"/>
    <n v="0"/>
    <n v="0"/>
    <n v="0"/>
    <n v="0"/>
    <n v="0"/>
    <x v="348"/>
  </r>
  <r>
    <x v="2"/>
    <s v="CLE"/>
    <s v="CHI"/>
    <n v="30"/>
    <n v="70"/>
    <s v="(13:41) 27-K.Hunt right guard to CHI 29 for 1 yard (20-D.Shelley; 98-B.Nichols)."/>
    <s v="run"/>
    <n v="1"/>
    <n v="0"/>
    <n v="0"/>
    <n v="0"/>
    <s v="K.Hunt"/>
    <s v="NA"/>
    <n v="0"/>
    <n v="1"/>
    <n v="0"/>
    <n v="0.5"/>
    <n v="0"/>
    <n v="0"/>
    <n v="0.5"/>
    <x v="70"/>
  </r>
  <r>
    <x v="2"/>
    <s v="CLE"/>
    <s v="CHI"/>
    <n v="29"/>
    <n v="71"/>
    <s v="(13:02) (Shotgun) 27-K.Hunt right guard to CHI 22 for 7 yards (26-D.Bush). PENALTY on CLE-78-J.Conklin, Offensive Holding, 10 yards, enforced at CHI 29 - No Play."/>
    <s v="no_play"/>
    <n v="1"/>
    <n v="0"/>
    <n v="0"/>
    <n v="0"/>
    <s v="K.Hunt"/>
    <s v="NA"/>
    <n v="0"/>
    <n v="1"/>
    <n v="0"/>
    <n v="0.5"/>
    <n v="0"/>
    <n v="0"/>
    <n v="0.5"/>
    <x v="70"/>
  </r>
  <r>
    <x v="2"/>
    <s v="CLE"/>
    <s v="CHI"/>
    <n v="39"/>
    <n v="61"/>
    <s v="(12:42) (Shotgun) 6-B.Mayfield pass incomplete deep right to 13-O.Beckham."/>
    <s v="pass"/>
    <n v="0"/>
    <n v="1"/>
    <n v="0"/>
    <n v="0"/>
    <s v="O.Beckham"/>
    <n v="16"/>
    <n v="16"/>
    <n v="0"/>
    <n v="1"/>
    <n v="0"/>
    <n v="1.6"/>
    <n v="1.8800000000000001"/>
    <n v="1.8800000000000001"/>
    <x v="375"/>
  </r>
  <r>
    <x v="2"/>
    <s v="CHI"/>
    <s v="CLE"/>
    <n v="77"/>
    <n v="23"/>
    <s v="(12:25) 32-D.Montgomery left tackle to CHI 24 for 1 yard (23-T.Hill)."/>
    <s v="run"/>
    <n v="1"/>
    <n v="0"/>
    <n v="0"/>
    <n v="0"/>
    <s v="D.Montgomery"/>
    <s v="NA"/>
    <n v="0"/>
    <n v="1"/>
    <n v="0"/>
    <n v="0.5"/>
    <n v="0"/>
    <n v="0"/>
    <n v="0.5"/>
    <x v="14"/>
  </r>
  <r>
    <x v="2"/>
    <s v="CLE"/>
    <s v="CHI"/>
    <n v="77"/>
    <n v="23"/>
    <s v="(10:13) 24-N.Chubb right guard to CLE 26 for 3 yards (98-B.Nichols; 95-K.Tonga)."/>
    <s v="run"/>
    <n v="1"/>
    <n v="0"/>
    <n v="0"/>
    <n v="0"/>
    <s v="N.Chubb"/>
    <s v="NA"/>
    <n v="0"/>
    <n v="1"/>
    <n v="0"/>
    <n v="0.5"/>
    <n v="0"/>
    <n v="0"/>
    <n v="0.5"/>
    <x v="206"/>
  </r>
  <r>
    <x v="2"/>
    <s v="CLE"/>
    <s v="CHI"/>
    <n v="74"/>
    <n v="26"/>
    <s v="(9:35) 6-B.Mayfield pass incomplete short left to 81-A.Hooper. CLE-71-J.Wills was injured during the play. His return is Questionable."/>
    <s v="pass"/>
    <n v="0"/>
    <n v="1"/>
    <n v="0"/>
    <n v="0"/>
    <s v="A.Hooper"/>
    <n v="4"/>
    <n v="4"/>
    <n v="0"/>
    <n v="1"/>
    <n v="0"/>
    <n v="1.6"/>
    <n v="1.6700000000000002"/>
    <n v="1.6700000000000002"/>
    <x v="175"/>
  </r>
  <r>
    <x v="2"/>
    <s v="CLE"/>
    <s v="CHI"/>
    <n v="74"/>
    <n v="26"/>
    <s v="(9:31) (Shotgun) 6-B.Mayfield pass deep left to 82-R.Higgins to CLE 43 for 17 yards (4-E.Jackson)."/>
    <s v="pass"/>
    <n v="0"/>
    <n v="1"/>
    <n v="0"/>
    <n v="0"/>
    <s v="R.Higgins"/>
    <n v="17"/>
    <n v="17"/>
    <n v="0"/>
    <n v="1"/>
    <n v="0"/>
    <n v="1.6"/>
    <n v="1.8975"/>
    <n v="1.8975"/>
    <x v="105"/>
  </r>
  <r>
    <x v="2"/>
    <s v="CLE"/>
    <s v="CHI"/>
    <n v="57"/>
    <n v="43"/>
    <s v="(8:51) 6-B.Mayfield pass short right to 82-R.Higgins to 50 for 7 yards (44-A.Ogletree)."/>
    <s v="pass"/>
    <n v="0"/>
    <n v="1"/>
    <n v="0"/>
    <n v="0"/>
    <s v="R.Higgins"/>
    <n v="2"/>
    <n v="2"/>
    <n v="0"/>
    <n v="1"/>
    <n v="0"/>
    <n v="1.6"/>
    <n v="1.635"/>
    <n v="1.635"/>
    <x v="105"/>
  </r>
  <r>
    <x v="2"/>
    <s v="CLE"/>
    <s v="CHI"/>
    <n v="50"/>
    <n v="50"/>
    <s v="(8:14) 24-N.Chubb right guard to CHI 37 for 13 yards (57-C.Jones)."/>
    <s v="run"/>
    <n v="1"/>
    <n v="0"/>
    <n v="0"/>
    <n v="0"/>
    <s v="N.Chubb"/>
    <s v="NA"/>
    <n v="0"/>
    <n v="1"/>
    <n v="0"/>
    <n v="0.5"/>
    <n v="0"/>
    <n v="0"/>
    <n v="0.5"/>
    <x v="206"/>
  </r>
  <r>
    <x v="2"/>
    <s v="CLE"/>
    <s v="CHI"/>
    <n v="37"/>
    <n v="63"/>
    <s v="(7:26) 24-N.Chubb left end to CHI 38 for -1 yards (96-A.Hicks)."/>
    <s v="run"/>
    <n v="1"/>
    <n v="0"/>
    <n v="0"/>
    <n v="0"/>
    <s v="N.Chubb"/>
    <s v="NA"/>
    <n v="0"/>
    <n v="1"/>
    <n v="0"/>
    <n v="0.5"/>
    <n v="0"/>
    <n v="0"/>
    <n v="0.5"/>
    <x v="206"/>
  </r>
  <r>
    <x v="2"/>
    <s v="CHI"/>
    <s v="CLE"/>
    <n v="81"/>
    <n v="19"/>
    <s v="(5:37) (Shotgun) 1-J.Fields pass short right to 11-D.Mooney to CHI 28 for 9 yards (20-G.Newsome) [90-J.Clowney]."/>
    <s v="pass"/>
    <n v="0"/>
    <n v="1"/>
    <n v="0"/>
    <n v="0"/>
    <s v="D.Mooney"/>
    <n v="7"/>
    <n v="7"/>
    <n v="0"/>
    <n v="1"/>
    <n v="0"/>
    <n v="1.6"/>
    <n v="1.7225000000000001"/>
    <n v="1.7225000000000001"/>
    <x v="69"/>
  </r>
  <r>
    <x v="2"/>
    <s v="CHI"/>
    <s v="CLE"/>
    <n v="72"/>
    <n v="28"/>
    <s v="(4:56) (Shotgun) 32-D.Montgomery right guard to CHI 34 for 6 yards (95-M.Garrett)."/>
    <s v="run"/>
    <n v="1"/>
    <n v="0"/>
    <n v="0"/>
    <n v="0"/>
    <s v="D.Montgomery"/>
    <s v="NA"/>
    <n v="0"/>
    <n v="1"/>
    <n v="0"/>
    <n v="0.5"/>
    <n v="0"/>
    <n v="0"/>
    <n v="0.5"/>
    <x v="14"/>
  </r>
  <r>
    <x v="2"/>
    <s v="CHI"/>
    <s v="CLE"/>
    <n v="66"/>
    <n v="34"/>
    <s v="(4:16) (Shotgun) 1-J.Fields pass short left to 12-A.Robinson pushed ob at CHI 43 for 9 yards (20-G.Newsome)."/>
    <s v="pass"/>
    <n v="0"/>
    <n v="1"/>
    <n v="0"/>
    <n v="0"/>
    <s v="A.Robinson"/>
    <n v="0"/>
    <n v="0"/>
    <n v="0"/>
    <n v="1"/>
    <n v="0"/>
    <n v="1.6"/>
    <n v="1.6"/>
    <n v="1.6"/>
    <x v="135"/>
  </r>
  <r>
    <x v="2"/>
    <s v="CHI"/>
    <s v="CLE"/>
    <n v="57"/>
    <n v="43"/>
    <s v="(3:51) (No Huddle, Shotgun) 1-J.Fields pass incomplete short left to 11-D.Mooney."/>
    <s v="pass"/>
    <n v="0"/>
    <n v="1"/>
    <n v="0"/>
    <n v="0"/>
    <s v="D.Mooney"/>
    <n v="12"/>
    <n v="12"/>
    <n v="0"/>
    <n v="1"/>
    <n v="0"/>
    <n v="1.6"/>
    <n v="1.81"/>
    <n v="1.81"/>
    <x v="69"/>
  </r>
  <r>
    <x v="2"/>
    <s v="CLE"/>
    <s v="CHI"/>
    <n v="89"/>
    <n v="11"/>
    <s v="(2:54) (Shotgun) 24-N.Chubb right tackle to CLE 15 for 4 yards (99-T.Gipson)."/>
    <s v="run"/>
    <n v="1"/>
    <n v="0"/>
    <n v="0"/>
    <n v="0"/>
    <s v="N.Chubb"/>
    <s v="NA"/>
    <n v="0"/>
    <n v="1"/>
    <n v="0"/>
    <n v="0.5"/>
    <n v="0"/>
    <n v="0"/>
    <n v="0.5"/>
    <x v="206"/>
  </r>
  <r>
    <x v="2"/>
    <s v="CLE"/>
    <s v="CHI"/>
    <n v="85"/>
    <n v="15"/>
    <s v="(2:12) (Shotgun) 24-N.Chubb left guard to CLE 16 for 1 yard (97-M.Edwards)."/>
    <s v="run"/>
    <n v="1"/>
    <n v="0"/>
    <n v="0"/>
    <n v="0"/>
    <s v="N.Chubb"/>
    <s v="NA"/>
    <n v="0"/>
    <n v="1"/>
    <n v="0"/>
    <n v="0.5"/>
    <n v="0"/>
    <n v="0"/>
    <n v="0.5"/>
    <x v="206"/>
  </r>
  <r>
    <x v="2"/>
    <s v="CLE"/>
    <s v="CHI"/>
    <n v="84"/>
    <n v="16"/>
    <s v="(2:00) (Shotgun) 6-B.Mayfield pass deep right to 11-D.Peoples-Jones ran ob at CLE 34 for 18 yards."/>
    <s v="pass"/>
    <n v="0"/>
    <n v="1"/>
    <n v="0"/>
    <n v="0"/>
    <s v="D.Peoples-Jones"/>
    <n v="18"/>
    <n v="18"/>
    <n v="0"/>
    <n v="1"/>
    <n v="0"/>
    <n v="1.6"/>
    <n v="1.915"/>
    <n v="1.915"/>
    <x v="138"/>
  </r>
  <r>
    <x v="2"/>
    <s v="CLE"/>
    <s v="CHI"/>
    <n v="66"/>
    <n v="34"/>
    <s v="(1:53) (Shotgun) 27-K.Hunt left guard to CLE 45 for 11 yards (20-D.Shelley)."/>
    <s v="run"/>
    <n v="1"/>
    <n v="0"/>
    <n v="0"/>
    <n v="0"/>
    <s v="K.Hunt"/>
    <s v="NA"/>
    <n v="0"/>
    <n v="1"/>
    <n v="0"/>
    <n v="0.5"/>
    <n v="0"/>
    <n v="0"/>
    <n v="0.5"/>
    <x v="70"/>
  </r>
  <r>
    <x v="2"/>
    <s v="CLE"/>
    <s v="CHI"/>
    <n v="55"/>
    <n v="45"/>
    <s v="(1:28) (No Huddle, Shotgun) 6-B.Mayfield pass short left to 27-K.Hunt to CHI 38 for 17 yards (58-R.Smith)."/>
    <s v="pass"/>
    <n v="0"/>
    <n v="1"/>
    <n v="0"/>
    <n v="0"/>
    <s v="K.Hunt"/>
    <n v="4"/>
    <n v="4"/>
    <n v="0"/>
    <n v="1"/>
    <n v="0"/>
    <n v="1.6"/>
    <n v="1.6700000000000002"/>
    <n v="1.6700000000000002"/>
    <x v="70"/>
  </r>
  <r>
    <x v="2"/>
    <s v="CLE"/>
    <s v="CHI"/>
    <n v="38"/>
    <n v="62"/>
    <s v="(1:02) (Shotgun) 6-B.Mayfield pass short middle to 81-A.Hooper to CHI 32 for 6 yards (58-R.Smith)."/>
    <s v="pass"/>
    <n v="0"/>
    <n v="1"/>
    <n v="0"/>
    <n v="0"/>
    <s v="A.Hooper"/>
    <n v="6"/>
    <n v="6"/>
    <n v="0"/>
    <n v="1"/>
    <n v="0"/>
    <n v="1.6"/>
    <n v="1.7050000000000001"/>
    <n v="1.7050000000000001"/>
    <x v="175"/>
  </r>
  <r>
    <x v="2"/>
    <s v="CLE"/>
    <s v="CHI"/>
    <n v="32"/>
    <n v="68"/>
    <s v="(:55) (Shotgun) 6-B.Mayfield pass short right to 27-K.Hunt to CHI 28 for 4 yards (36-D.Houston-Carson; 58-R.Smith)."/>
    <s v="pass"/>
    <n v="0"/>
    <n v="1"/>
    <n v="0"/>
    <n v="0"/>
    <s v="K.Hunt"/>
    <n v="2"/>
    <n v="2"/>
    <n v="0"/>
    <n v="1"/>
    <n v="0"/>
    <n v="1.6"/>
    <n v="1.635"/>
    <n v="1.635"/>
    <x v="70"/>
  </r>
  <r>
    <x v="2"/>
    <s v="CLE"/>
    <s v="CHI"/>
    <n v="28"/>
    <n v="72"/>
    <s v="(:47) (Shotgun) 6-B.Mayfield pass incomplete short right to 27-K.Hunt (99-T.Gipson)."/>
    <s v="pass"/>
    <n v="0"/>
    <n v="1"/>
    <n v="0"/>
    <n v="0"/>
    <s v="K.Hunt"/>
    <n v="-2"/>
    <n v="-2"/>
    <n v="0"/>
    <n v="1"/>
    <n v="0"/>
    <n v="1.6"/>
    <n v="1.5650000000000002"/>
    <n v="1.5650000000000002"/>
    <x v="70"/>
  </r>
  <r>
    <x v="2"/>
    <s v="CLE"/>
    <s v="CHI"/>
    <n v="28"/>
    <n v="72"/>
    <s v="(:44) (Shotgun) 6-B.Mayfield pass short right to 27-K.Hunt to CHI 19 for 9 yards (90-A.Blackson)."/>
    <s v="pass"/>
    <n v="0"/>
    <n v="1"/>
    <n v="0"/>
    <n v="0"/>
    <s v="K.Hunt"/>
    <n v="-3"/>
    <n v="-3"/>
    <n v="0"/>
    <n v="1"/>
    <n v="0"/>
    <n v="1.6"/>
    <n v="1.5475000000000001"/>
    <n v="1.5475000000000001"/>
    <x v="70"/>
  </r>
  <r>
    <x v="2"/>
    <s v="CLE"/>
    <s v="CHI"/>
    <n v="19"/>
    <n v="81"/>
    <s v="(:36) 24-N.Chubb right guard to CHI 13 for 6 yards (26-D.Bush)."/>
    <s v="run"/>
    <n v="1"/>
    <n v="0"/>
    <n v="0"/>
    <n v="0"/>
    <s v="N.Chubb"/>
    <s v="NA"/>
    <n v="0"/>
    <n v="1"/>
    <n v="0"/>
    <n v="0.5"/>
    <n v="0"/>
    <n v="0"/>
    <n v="0.5"/>
    <x v="206"/>
  </r>
  <r>
    <x v="2"/>
    <s v="CLE"/>
    <s v="CHI"/>
    <n v="13"/>
    <n v="87"/>
    <s v="(:23) (Shotgun) 6-B.Mayfield pass short middle to 81-A.Hooper for 13 yards, TOUCHDOWN."/>
    <s v="pass"/>
    <n v="0"/>
    <n v="1"/>
    <n v="0"/>
    <n v="0"/>
    <s v="A.Hooper"/>
    <n v="13"/>
    <n v="13"/>
    <n v="0"/>
    <n v="1"/>
    <n v="0"/>
    <n v="2.2000000000000002"/>
    <n v="1.8275000000000001"/>
    <n v="2.0733500000000005"/>
    <x v="175"/>
  </r>
  <r>
    <x v="2"/>
    <s v="CHI"/>
    <s v="CLE"/>
    <n v="90"/>
    <n v="10"/>
    <s v="(:12) (Shotgun) 32-D.Montgomery left guard to CHI 14 for 4 yards (97-M.Jackson)."/>
    <s v="run"/>
    <n v="1"/>
    <n v="0"/>
    <n v="0"/>
    <n v="0"/>
    <s v="D.Montgomery"/>
    <s v="NA"/>
    <n v="0"/>
    <n v="1"/>
    <n v="0"/>
    <n v="0.5"/>
    <n v="0"/>
    <n v="0"/>
    <n v="0.5"/>
    <x v="14"/>
  </r>
  <r>
    <x v="2"/>
    <s v="CHI"/>
    <s v="CLE"/>
    <n v="75"/>
    <n v="25"/>
    <s v="(15:00) (Shotgun) 1-J.Fields pass incomplete short middle to 85-C.Kmet."/>
    <s v="pass"/>
    <n v="0"/>
    <n v="1"/>
    <n v="0"/>
    <n v="0"/>
    <s v="C.Kmet"/>
    <n v="5"/>
    <n v="5"/>
    <n v="0"/>
    <n v="1"/>
    <n v="0"/>
    <n v="1.6"/>
    <n v="1.6875"/>
    <n v="1.6875"/>
    <x v="197"/>
  </r>
  <r>
    <x v="2"/>
    <s v="CHI"/>
    <s v="CLE"/>
    <n v="75"/>
    <n v="25"/>
    <s v="(14:56) (No Huddle, Shotgun) 1-J.Fields pass incomplete short middle to 11-D.Mooney (56-M.Smith) [90-J.Clowney]."/>
    <s v="pass"/>
    <n v="0"/>
    <n v="1"/>
    <n v="0"/>
    <n v="0"/>
    <s v="D.Mooney"/>
    <n v="5"/>
    <n v="5"/>
    <n v="0"/>
    <n v="1"/>
    <n v="0"/>
    <n v="1.6"/>
    <n v="1.6875"/>
    <n v="1.6875"/>
    <x v="69"/>
  </r>
  <r>
    <x v="2"/>
    <s v="CLE"/>
    <s v="CHI"/>
    <n v="44"/>
    <n v="56"/>
    <s v="(13:58) 24-N.Chubb right tackle to CHI 44 for no gain (26-D.Bush, 22-K.Vildor)."/>
    <s v="run"/>
    <n v="1"/>
    <n v="0"/>
    <n v="0"/>
    <n v="0"/>
    <s v="N.Chubb"/>
    <s v="NA"/>
    <n v="0"/>
    <n v="1"/>
    <n v="0"/>
    <n v="0.5"/>
    <n v="0"/>
    <n v="0"/>
    <n v="0.5"/>
    <x v="206"/>
  </r>
  <r>
    <x v="2"/>
    <s v="CLE"/>
    <s v="CHI"/>
    <n v="44"/>
    <n v="56"/>
    <s v="(13:15) (Shotgun) 6-B.Mayfield scrambles up the middle to CHI 41 for 3 yards (26-D.Bush)."/>
    <s v="run"/>
    <n v="0"/>
    <n v="1"/>
    <n v="0"/>
    <n v="0"/>
    <s v="B.Mayfield"/>
    <s v="NA"/>
    <n v="0"/>
    <n v="0"/>
    <n v="0"/>
    <n v="0"/>
    <n v="0"/>
    <n v="0"/>
    <n v="0"/>
    <x v="348"/>
  </r>
  <r>
    <x v="2"/>
    <s v="CLE"/>
    <s v="CHI"/>
    <n v="41"/>
    <n v="59"/>
    <s v="(12:29) (Shotgun) 6-B.Mayfield pass deep right to 13-O.Beckham ran ob at CHI 15 for 26 yards."/>
    <s v="pass"/>
    <n v="0"/>
    <n v="1"/>
    <n v="0"/>
    <n v="0"/>
    <s v="O.Beckham"/>
    <n v="26"/>
    <n v="26"/>
    <n v="0"/>
    <n v="1"/>
    <n v="0"/>
    <n v="1.6"/>
    <n v="2.0550000000000002"/>
    <n v="2.0550000000000002"/>
    <x v="375"/>
  </r>
  <r>
    <x v="2"/>
    <s v="CLE"/>
    <s v="CHI"/>
    <n v="15"/>
    <n v="85"/>
    <s v="(11:56) (Shotgun) 24-N.Chubb right guard to CHI 15 for no gain (96-A.Hicks)."/>
    <s v="run"/>
    <n v="1"/>
    <n v="0"/>
    <n v="0"/>
    <n v="0"/>
    <s v="N.Chubb"/>
    <s v="NA"/>
    <n v="0"/>
    <n v="1"/>
    <n v="0"/>
    <n v="0.5"/>
    <n v="0"/>
    <n v="0"/>
    <n v="0.5"/>
    <x v="206"/>
  </r>
  <r>
    <x v="2"/>
    <s v="CLE"/>
    <s v="CHI"/>
    <n v="15"/>
    <n v="85"/>
    <s v="(11:21) (Shotgun) 24-N.Chubb left guard to CHI 12 for 3 yards (58-R.Smith; 44-A.Ogletree). PENALTY on CLE-75-J.Bitonio, Offensive Holding, 10 yards, enforced at CHI 15 - No Play."/>
    <s v="no_play"/>
    <n v="1"/>
    <n v="0"/>
    <n v="0"/>
    <n v="0"/>
    <s v="N.Chubb"/>
    <s v="NA"/>
    <n v="0"/>
    <n v="1"/>
    <n v="0"/>
    <n v="0.5"/>
    <n v="0"/>
    <n v="0"/>
    <n v="0.5"/>
    <x v="206"/>
  </r>
  <r>
    <x v="2"/>
    <s v="CLE"/>
    <s v="CHI"/>
    <n v="35"/>
    <n v="65"/>
    <s v="(10:10) (Shotgun) 6-B.Mayfield scrambles left end ran ob at CHI 23 for 12 yards (36-D.Houston-Carson)."/>
    <s v="run"/>
    <n v="0"/>
    <n v="1"/>
    <n v="0"/>
    <n v="0"/>
    <s v="B.Mayfield"/>
    <s v="NA"/>
    <n v="0"/>
    <n v="0"/>
    <n v="0"/>
    <n v="0"/>
    <n v="0"/>
    <n v="0"/>
    <n v="0"/>
    <x v="348"/>
  </r>
  <r>
    <x v="2"/>
    <s v="CHI"/>
    <s v="CLE"/>
    <n v="77"/>
    <n v="23"/>
    <s v="(9:27) (Shotgun) 32-D.Montgomery left guard to CHI 25 for 2 yards (95-M.Garrett)."/>
    <s v="run"/>
    <n v="1"/>
    <n v="0"/>
    <n v="0"/>
    <n v="0"/>
    <s v="D.Montgomery"/>
    <s v="NA"/>
    <n v="0"/>
    <n v="1"/>
    <n v="0"/>
    <n v="0.5"/>
    <n v="0"/>
    <n v="0"/>
    <n v="0.5"/>
    <x v="14"/>
  </r>
  <r>
    <x v="2"/>
    <s v="CHI"/>
    <s v="CLE"/>
    <n v="75"/>
    <n v="25"/>
    <s v="(8:51) 1-J.Fields pass incomplete short right to 84-M.Goodwin (20-G.Newsome) [90-J.Clowney]."/>
    <s v="pass"/>
    <n v="0"/>
    <n v="1"/>
    <n v="0"/>
    <n v="0"/>
    <s v="M.Goodwin"/>
    <n v="14"/>
    <n v="14"/>
    <n v="0"/>
    <n v="1"/>
    <n v="0"/>
    <n v="1.6"/>
    <n v="1.845"/>
    <n v="1.845"/>
    <x v="133"/>
  </r>
  <r>
    <x v="2"/>
    <s v="CLE"/>
    <s v="CHI"/>
    <n v="76"/>
    <n v="24"/>
    <s v="(7:46) (Shotgun) 24-N.Chubb left guard to CLE 25 for 1 yard (90-A.Blackson; 58-R.Smith)."/>
    <s v="run"/>
    <n v="1"/>
    <n v="0"/>
    <n v="0"/>
    <n v="0"/>
    <s v="N.Chubb"/>
    <s v="NA"/>
    <n v="0"/>
    <n v="1"/>
    <n v="0"/>
    <n v="0.5"/>
    <n v="0"/>
    <n v="0"/>
    <n v="0.5"/>
    <x v="206"/>
  </r>
  <r>
    <x v="2"/>
    <s v="CLE"/>
    <s v="CHI"/>
    <n v="75"/>
    <n v="25"/>
    <s v="(7:04) (Shotgun) 24-N.Chubb left guard to CLE 29 for 4 yards (50-J.Attaochu)."/>
    <s v="run"/>
    <n v="1"/>
    <n v="0"/>
    <n v="0"/>
    <n v="0"/>
    <s v="N.Chubb"/>
    <s v="NA"/>
    <n v="0"/>
    <n v="1"/>
    <n v="0"/>
    <n v="0.5"/>
    <n v="0"/>
    <n v="0"/>
    <n v="0.5"/>
    <x v="206"/>
  </r>
  <r>
    <x v="2"/>
    <s v="CHI"/>
    <s v="CLE"/>
    <n v="69"/>
    <n v="31"/>
    <s v="(5:45) (Shotgun) 1-J.Fields pass incomplete short left to 80-J.Graham [95-M.Garrett]."/>
    <s v="pass"/>
    <n v="0"/>
    <n v="1"/>
    <n v="0"/>
    <n v="0"/>
    <s v="J.Graham"/>
    <n v="-4"/>
    <n v="-4"/>
    <n v="0"/>
    <n v="1"/>
    <n v="0"/>
    <n v="1.6"/>
    <n v="1.53"/>
    <n v="1.53"/>
    <x v="201"/>
  </r>
  <r>
    <x v="2"/>
    <s v="CHI"/>
    <s v="CLE"/>
    <n v="69"/>
    <n v="31"/>
    <s v="(5:40) (Shotgun) 1-J.Fields pass incomplete short left to 12-A.Robinson."/>
    <s v="pass"/>
    <n v="0"/>
    <n v="1"/>
    <n v="0"/>
    <n v="0"/>
    <s v="A.Robinson"/>
    <n v="4"/>
    <n v="4"/>
    <n v="0"/>
    <n v="1"/>
    <n v="0"/>
    <n v="1.6"/>
    <n v="1.6700000000000002"/>
    <n v="1.6700000000000002"/>
    <x v="135"/>
  </r>
  <r>
    <x v="2"/>
    <s v="CHI"/>
    <s v="CLE"/>
    <n v="69"/>
    <n v="31"/>
    <s v="(5:36) (Shotgun) 1-J.Fields pass short left to 12-A.Robinson to CHI 49 for 18 yards (21-D.Ward)."/>
    <s v="pass"/>
    <n v="0"/>
    <n v="1"/>
    <n v="0"/>
    <n v="0"/>
    <s v="A.Robinson"/>
    <n v="10"/>
    <n v="10"/>
    <n v="0"/>
    <n v="1"/>
    <n v="0"/>
    <n v="1.6"/>
    <n v="1.7750000000000001"/>
    <n v="1.7750000000000001"/>
    <x v="135"/>
  </r>
  <r>
    <x v="2"/>
    <s v="CHI"/>
    <s v="CLE"/>
    <n v="51"/>
    <n v="49"/>
    <s v="(5:11) (No Huddle, Shotgun) 1-J.Fields pass incomplete short left to 32-D.Montgomery (28-J.Owusu-Koramoah)."/>
    <s v="pass"/>
    <n v="0"/>
    <n v="1"/>
    <n v="0"/>
    <n v="0"/>
    <s v="D.Montgomery"/>
    <n v="4"/>
    <n v="4"/>
    <n v="0"/>
    <n v="1"/>
    <n v="0"/>
    <n v="1.6"/>
    <n v="1.6700000000000002"/>
    <n v="1.6700000000000002"/>
    <x v="14"/>
  </r>
  <r>
    <x v="2"/>
    <s v="CHI"/>
    <s v="CLE"/>
    <n v="51"/>
    <n v="49"/>
    <s v="(5:06) (Shotgun) 1-J.Fields left tackle to 50 for 1 yard (28-J.Owusu-Koramoah)."/>
    <s v="run"/>
    <n v="1"/>
    <n v="0"/>
    <n v="0"/>
    <n v="0"/>
    <s v="J.Fields"/>
    <s v="NA"/>
    <n v="0"/>
    <n v="1"/>
    <n v="0"/>
    <n v="0.5"/>
    <n v="0"/>
    <n v="0"/>
    <n v="0.5"/>
    <x v="313"/>
  </r>
  <r>
    <x v="2"/>
    <s v="CHI"/>
    <s v="CLE"/>
    <n v="50"/>
    <n v="50"/>
    <s v="(4:27) (Shotgun) 1-J.Fields pass short right to 85-C.Kmet to CLE 44 for 6 yards (23-T.Hill). PENALTY on CHI-71-J.Peters, Offensive Holding, 10 yards, enforced at 50 - No Play."/>
    <s v="no_play"/>
    <n v="0"/>
    <n v="1"/>
    <n v="0"/>
    <n v="0"/>
    <s v="C.Kmet"/>
    <s v="NA"/>
    <n v="0"/>
    <n v="0"/>
    <n v="0"/>
    <n v="0"/>
    <n v="0"/>
    <n v="0"/>
    <n v="0"/>
    <x v="197"/>
  </r>
  <r>
    <x v="2"/>
    <s v="CHI"/>
    <s v="CLE"/>
    <n v="60"/>
    <n v="40"/>
    <s v="(4:02) (Shotgun) 1-J.Fields pass deep right intended for 12-A.Robinson INTERCEPTED by 43-J.Johnson [55-T.McKinley] at CLE 3. 43-J.Johnson to CLE 3 for no gain. PENALTY on CLE-43-J.Johnson, Defensive Pass Interference, 48 yards, enforced at CHI 40 - No Play."/>
    <s v="no_play"/>
    <n v="0"/>
    <n v="1"/>
    <n v="0"/>
    <n v="0"/>
    <s v="A.Robinson"/>
    <s v="NA"/>
    <n v="0"/>
    <n v="0"/>
    <n v="0"/>
    <n v="0"/>
    <n v="0"/>
    <n v="0"/>
    <n v="0"/>
    <x v="135"/>
  </r>
  <r>
    <x v="2"/>
    <s v="CHI"/>
    <s v="CLE"/>
    <n v="12"/>
    <n v="88"/>
    <s v="(3:50) (Shotgun) Direct snap to 32-D.Montgomery.  32-D.Montgomery up the middle to CLE 7 for 5 yards (58-M.McDowell)."/>
    <s v="run"/>
    <n v="1"/>
    <n v="0"/>
    <n v="0"/>
    <n v="0"/>
    <s v="D.Montgomery"/>
    <s v="NA"/>
    <n v="0"/>
    <n v="1"/>
    <n v="0"/>
    <n v="0.7"/>
    <n v="0"/>
    <n v="0"/>
    <n v="0.7"/>
    <x v="14"/>
  </r>
  <r>
    <x v="2"/>
    <s v="CHI"/>
    <s v="CLE"/>
    <n v="15"/>
    <n v="85"/>
    <s v="(2:32) (Shotgun) 1-J.Fields pass short right to 32-D.Montgomery to CLE 4 for 11 yards (33-R.Harrison)."/>
    <s v="pass"/>
    <n v="0"/>
    <n v="1"/>
    <n v="0"/>
    <n v="0"/>
    <s v="D.Montgomery"/>
    <n v="3"/>
    <n v="3"/>
    <n v="0"/>
    <n v="1"/>
    <n v="0"/>
    <n v="2"/>
    <n v="1.6525000000000001"/>
    <n v="1.88185"/>
    <x v="14"/>
  </r>
  <r>
    <x v="2"/>
    <s v="CLE"/>
    <s v="CHI"/>
    <n v="75"/>
    <n v="25"/>
    <s v="(1:43) 6-B.Mayfield pass short left to 13-O.Beckham to CLE 41 for 16 yards (33-Ja.Johnson)."/>
    <s v="pass"/>
    <n v="0"/>
    <n v="1"/>
    <n v="0"/>
    <n v="0"/>
    <s v="O.Beckham"/>
    <n v="12"/>
    <n v="12"/>
    <n v="0"/>
    <n v="1"/>
    <n v="0"/>
    <n v="1.6"/>
    <n v="1.81"/>
    <n v="1.81"/>
    <x v="375"/>
  </r>
  <r>
    <x v="2"/>
    <s v="CLE"/>
    <s v="CHI"/>
    <n v="59"/>
    <n v="41"/>
    <s v="(:58) 6-B.Mayfield pass incomplete deep right to 13-O.Beckham."/>
    <s v="pass"/>
    <n v="0"/>
    <n v="1"/>
    <n v="0"/>
    <n v="0"/>
    <s v="O.Beckham"/>
    <n v="29"/>
    <n v="29"/>
    <n v="0"/>
    <n v="1"/>
    <n v="0"/>
    <n v="1.6"/>
    <n v="2.1074999999999999"/>
    <n v="2.1074999999999999"/>
    <x v="375"/>
  </r>
  <r>
    <x v="2"/>
    <s v="CLE"/>
    <s v="CHI"/>
    <n v="59"/>
    <n v="41"/>
    <s v="(:51) (Shotgun) 6-B.Mayfield pass short left to 27-K.Hunt to CHI 36 for 23 yards (98-B.Nichols; 20-D.Shelley)."/>
    <s v="pass"/>
    <n v="0"/>
    <n v="1"/>
    <n v="0"/>
    <n v="0"/>
    <s v="K.Hunt"/>
    <n v="-3"/>
    <n v="-3"/>
    <n v="0"/>
    <n v="1"/>
    <n v="0"/>
    <n v="1.6"/>
    <n v="1.5475000000000001"/>
    <n v="1.5475000000000001"/>
    <x v="70"/>
  </r>
  <r>
    <x v="2"/>
    <s v="CLE"/>
    <s v="CHI"/>
    <n v="36"/>
    <n v="64"/>
    <s v="(:07) (Shotgun) 27-K.Hunt right end to CHI 29 for 7 yards (44-A.Ogletree)."/>
    <s v="run"/>
    <n v="1"/>
    <n v="0"/>
    <n v="0"/>
    <n v="0"/>
    <s v="K.Hunt"/>
    <s v="NA"/>
    <n v="0"/>
    <n v="1"/>
    <n v="0"/>
    <n v="0.5"/>
    <n v="0"/>
    <n v="0"/>
    <n v="0.5"/>
    <x v="70"/>
  </r>
  <r>
    <x v="2"/>
    <s v="CLE"/>
    <s v="CHI"/>
    <n v="29"/>
    <n v="71"/>
    <s v="(15:00) (Shotgun) 6-B.Mayfield pass incomplete deep left to 13-O.Beckham."/>
    <s v="pass"/>
    <n v="0"/>
    <n v="1"/>
    <n v="0"/>
    <n v="0"/>
    <s v="O.Beckham"/>
    <n v="26"/>
    <n v="26"/>
    <n v="0"/>
    <n v="1"/>
    <n v="0"/>
    <n v="1.6"/>
    <n v="2.0550000000000002"/>
    <n v="2.0550000000000002"/>
    <x v="375"/>
  </r>
  <r>
    <x v="2"/>
    <s v="CLE"/>
    <s v="CHI"/>
    <n v="29"/>
    <n v="71"/>
    <s v="(14:55) 27-K.Hunt right tackle for 29 yards, TOUCHDOWN."/>
    <s v="run"/>
    <n v="1"/>
    <n v="0"/>
    <n v="0"/>
    <n v="0"/>
    <s v="K.Hunt"/>
    <s v="NA"/>
    <n v="0"/>
    <n v="1"/>
    <n v="0"/>
    <n v="0.5"/>
    <n v="0"/>
    <n v="0"/>
    <n v="0.5"/>
    <x v="70"/>
  </r>
  <r>
    <x v="2"/>
    <s v="CHI"/>
    <s v="CLE"/>
    <n v="72"/>
    <n v="28"/>
    <s v="(14:39) (Shotgun) 1-J.Fields pass incomplete short left to 12-A.Robinson (21-D.Ward)."/>
    <s v="pass"/>
    <n v="0"/>
    <n v="1"/>
    <n v="0"/>
    <n v="0"/>
    <s v="A.Robinson"/>
    <n v="5"/>
    <n v="5"/>
    <n v="0"/>
    <n v="1"/>
    <n v="0"/>
    <n v="1.6"/>
    <n v="1.6875"/>
    <n v="1.6875"/>
    <x v="135"/>
  </r>
  <r>
    <x v="2"/>
    <s v="CHI"/>
    <s v="CLE"/>
    <n v="72"/>
    <n v="28"/>
    <s v="(14:35) (Shotgun) 1-J.Fields pass incomplete short left to 32-D.Montgomery. PENALTY on CLE-21-D.Ward, Defensive Holding, 5 yards, enforced at CHI 28 - No Play."/>
    <s v="no_play"/>
    <n v="0"/>
    <n v="1"/>
    <n v="0"/>
    <n v="0"/>
    <s v="D.Montgomery"/>
    <s v="NA"/>
    <n v="0"/>
    <n v="0"/>
    <n v="0"/>
    <n v="0"/>
    <n v="0"/>
    <n v="0"/>
    <n v="0"/>
    <x v="14"/>
  </r>
  <r>
    <x v="2"/>
    <s v="CHI"/>
    <s v="CLE"/>
    <n v="67"/>
    <n v="33"/>
    <s v="(14:30) 1-J.Fields pass incomplete short left to 11-D.Mooney."/>
    <s v="pass"/>
    <n v="0"/>
    <n v="1"/>
    <n v="0"/>
    <n v="0"/>
    <s v="D.Mooney"/>
    <n v="5"/>
    <n v="5"/>
    <n v="0"/>
    <n v="1"/>
    <n v="0"/>
    <n v="1.6"/>
    <n v="1.6875"/>
    <n v="1.6875"/>
    <x v="69"/>
  </r>
  <r>
    <x v="2"/>
    <s v="CHI"/>
    <s v="CLE"/>
    <n v="67"/>
    <n v="33"/>
    <s v="(14:27) (Shotgun) 1-J.Fields left end pushed ob at CHI 37 for 4 yards (21-D.Ward)."/>
    <s v="run"/>
    <n v="1"/>
    <n v="0"/>
    <n v="0"/>
    <n v="0"/>
    <s v="J.Fields"/>
    <s v="NA"/>
    <n v="0"/>
    <n v="1"/>
    <n v="0"/>
    <n v="0.5"/>
    <n v="0"/>
    <n v="0"/>
    <n v="0.5"/>
    <x v="313"/>
  </r>
  <r>
    <x v="2"/>
    <s v="CHI"/>
    <s v="CLE"/>
    <n v="63"/>
    <n v="37"/>
    <s v="(13:55) (Shotgun) 1-J.Fields pass incomplete short right to 85-C.Kmet (33-R.Harrison)."/>
    <s v="pass"/>
    <n v="0"/>
    <n v="1"/>
    <n v="0"/>
    <n v="0"/>
    <s v="C.Kmet"/>
    <n v="5"/>
    <n v="5"/>
    <n v="0"/>
    <n v="1"/>
    <n v="0"/>
    <n v="1.6"/>
    <n v="1.6875"/>
    <n v="1.6875"/>
    <x v="197"/>
  </r>
  <r>
    <x v="2"/>
    <s v="CLE"/>
    <s v="CHI"/>
    <n v="71"/>
    <n v="29"/>
    <s v="(13:40) 6-B.Mayfield pass short left to 13-O.Beckham ran ob at CLE 44 for 15 yards (33-Ja.Johnson)."/>
    <s v="pass"/>
    <n v="0"/>
    <n v="1"/>
    <n v="0"/>
    <n v="0"/>
    <s v="O.Beckham"/>
    <n v="15"/>
    <n v="15"/>
    <n v="0"/>
    <n v="1"/>
    <n v="0"/>
    <n v="1.6"/>
    <n v="1.8625"/>
    <n v="1.8625"/>
    <x v="375"/>
  </r>
  <r>
    <x v="2"/>
    <s v="CLE"/>
    <s v="CHI"/>
    <n v="56"/>
    <n v="44"/>
    <s v="(13:07) 24-N.Chubb right tackle to CHI 42 for 14 yards (44-A.Ogletree)."/>
    <s v="run"/>
    <n v="1"/>
    <n v="0"/>
    <n v="0"/>
    <n v="0"/>
    <s v="N.Chubb"/>
    <s v="NA"/>
    <n v="0"/>
    <n v="1"/>
    <n v="0"/>
    <n v="0.5"/>
    <n v="0"/>
    <n v="0"/>
    <n v="0.5"/>
    <x v="206"/>
  </r>
  <r>
    <x v="2"/>
    <s v="CLE"/>
    <s v="CHI"/>
    <n v="42"/>
    <n v="58"/>
    <s v="(12:21) 24-N.Chubb right tackle to CHI 39 for 3 yards (95-K.Tonga)."/>
    <s v="run"/>
    <n v="1"/>
    <n v="0"/>
    <n v="0"/>
    <n v="0"/>
    <s v="N.Chubb"/>
    <s v="NA"/>
    <n v="0"/>
    <n v="1"/>
    <n v="0"/>
    <n v="0.5"/>
    <n v="0"/>
    <n v="0"/>
    <n v="0.5"/>
    <x v="206"/>
  </r>
  <r>
    <x v="2"/>
    <s v="CLE"/>
    <s v="CHI"/>
    <n v="39"/>
    <n v="61"/>
    <s v="(11:35) 24-N.Chubb left guard to CHI 34 for 5 yards (98-B.Nichols, 4-E.Jackson)."/>
    <s v="run"/>
    <n v="1"/>
    <n v="0"/>
    <n v="0"/>
    <n v="0"/>
    <s v="N.Chubb"/>
    <s v="NA"/>
    <n v="0"/>
    <n v="1"/>
    <n v="0"/>
    <n v="0.5"/>
    <n v="0"/>
    <n v="0"/>
    <n v="0.5"/>
    <x v="206"/>
  </r>
  <r>
    <x v="2"/>
    <s v="CLE"/>
    <s v="CHI"/>
    <n v="34"/>
    <n v="66"/>
    <s v="(10:50) 6-B.Mayfield pass incomplete short right to 88-H.Bryant."/>
    <s v="pass"/>
    <n v="0"/>
    <n v="1"/>
    <n v="0"/>
    <n v="0"/>
    <s v="H.Bryant"/>
    <n v="14"/>
    <n v="14"/>
    <n v="0"/>
    <n v="1"/>
    <n v="0"/>
    <n v="1.6"/>
    <n v="1.845"/>
    <n v="1.845"/>
    <x v="174"/>
  </r>
  <r>
    <x v="2"/>
    <s v="CHI"/>
    <s v="CLE"/>
    <n v="75"/>
    <n v="25"/>
    <s v="(10:40) (Shotgun) 32-D.Montgomery left guard to CHI 26 for 1 yard (55-T.McKinley; 56-M.Smith)."/>
    <s v="run"/>
    <n v="1"/>
    <n v="0"/>
    <n v="0"/>
    <n v="0"/>
    <s v="D.Montgomery"/>
    <s v="NA"/>
    <n v="0"/>
    <n v="1"/>
    <n v="0"/>
    <n v="0.5"/>
    <n v="0"/>
    <n v="0"/>
    <n v="0.5"/>
    <x v="14"/>
  </r>
  <r>
    <x v="2"/>
    <s v="CHI"/>
    <s v="CLE"/>
    <n v="74"/>
    <n v="26"/>
    <s v="(10:11) (Shotgun) 1-J.Fields pass incomplete short left to 12-A.Robinson (26-G.Williams)."/>
    <s v="pass"/>
    <n v="0"/>
    <n v="1"/>
    <n v="0"/>
    <n v="0"/>
    <s v="A.Robinson"/>
    <n v="7"/>
    <n v="7"/>
    <n v="0"/>
    <n v="1"/>
    <n v="0"/>
    <n v="1.6"/>
    <n v="1.7225000000000001"/>
    <n v="1.7225000000000001"/>
    <x v="135"/>
  </r>
  <r>
    <x v="2"/>
    <s v="CLE"/>
    <s v="CHI"/>
    <n v="51"/>
    <n v="49"/>
    <s v="(9:18) 27-K.Hunt left guard to CHI 48 for 3 yards (95-K.Tonga)."/>
    <s v="run"/>
    <n v="1"/>
    <n v="0"/>
    <n v="0"/>
    <n v="0"/>
    <s v="K.Hunt"/>
    <s v="NA"/>
    <n v="0"/>
    <n v="1"/>
    <n v="0"/>
    <n v="0.5"/>
    <n v="0"/>
    <n v="0"/>
    <n v="0.5"/>
    <x v="70"/>
  </r>
  <r>
    <x v="2"/>
    <s v="CLE"/>
    <s v="CHI"/>
    <n v="48"/>
    <n v="52"/>
    <s v="(8:32) 27-K.Hunt left guard to CHI 29 for 19 yards (26-D.Bush; 58-R.Smith)."/>
    <s v="run"/>
    <n v="1"/>
    <n v="0"/>
    <n v="0"/>
    <n v="0"/>
    <s v="K.Hunt"/>
    <s v="NA"/>
    <n v="0"/>
    <n v="1"/>
    <n v="0"/>
    <n v="0.5"/>
    <n v="0"/>
    <n v="0"/>
    <n v="0.5"/>
    <x v="70"/>
  </r>
  <r>
    <x v="2"/>
    <s v="CLE"/>
    <s v="CHI"/>
    <n v="29"/>
    <n v="71"/>
    <s v="(7:44) 27-K.Hunt right tackle to CHI 28 for 1 yard (22-K.Vildor)."/>
    <s v="run"/>
    <n v="1"/>
    <n v="0"/>
    <n v="0"/>
    <n v="0"/>
    <s v="K.Hunt"/>
    <s v="NA"/>
    <n v="0"/>
    <n v="1"/>
    <n v="0"/>
    <n v="0.5"/>
    <n v="0"/>
    <n v="0"/>
    <n v="0.5"/>
    <x v="70"/>
  </r>
  <r>
    <x v="2"/>
    <s v="CLE"/>
    <s v="CHI"/>
    <n v="28"/>
    <n v="72"/>
    <s v="(6:58) 24-N.Chubb right guard to CHI 22 for 6 yards (98-B.Nichols)."/>
    <s v="run"/>
    <n v="1"/>
    <n v="0"/>
    <n v="0"/>
    <n v="0"/>
    <s v="N.Chubb"/>
    <s v="NA"/>
    <n v="0"/>
    <n v="1"/>
    <n v="0"/>
    <n v="0.5"/>
    <n v="0"/>
    <n v="0"/>
    <n v="0.5"/>
    <x v="206"/>
  </r>
  <r>
    <x v="2"/>
    <s v="CLE"/>
    <s v="CHI"/>
    <n v="22"/>
    <n v="78"/>
    <s v="(6:11) 24-N.Chubb left guard to CHI 20 for 2 yards (4-E.Jackson; 93-M.Hunt)."/>
    <s v="run"/>
    <n v="1"/>
    <n v="0"/>
    <n v="0"/>
    <n v="0"/>
    <s v="N.Chubb"/>
    <s v="NA"/>
    <n v="0"/>
    <n v="1"/>
    <n v="0"/>
    <n v="0.5"/>
    <n v="0"/>
    <n v="0"/>
    <n v="0.5"/>
    <x v="206"/>
  </r>
  <r>
    <x v="2"/>
    <s v="CLE"/>
    <s v="CHI"/>
    <n v="20"/>
    <n v="80"/>
    <s v="(6:05) 24-N.Chubb left guard to CHI 14 for 6 yards (90-A.Blackson)."/>
    <s v="run"/>
    <n v="1"/>
    <n v="0"/>
    <n v="0"/>
    <n v="0"/>
    <s v="N.Chubb"/>
    <s v="NA"/>
    <n v="0"/>
    <n v="1"/>
    <n v="0"/>
    <n v="0.5"/>
    <n v="0"/>
    <n v="0"/>
    <n v="0.5"/>
    <x v="206"/>
  </r>
  <r>
    <x v="2"/>
    <s v="CLE"/>
    <s v="CHI"/>
    <n v="14"/>
    <n v="86"/>
    <s v="(5:20) 27-K.Hunt right guard to CHI 20 for -6 yards (93-M.Hunt)."/>
    <s v="run"/>
    <n v="1"/>
    <n v="0"/>
    <n v="0"/>
    <n v="0"/>
    <s v="K.Hunt"/>
    <s v="NA"/>
    <n v="0"/>
    <n v="1"/>
    <n v="0"/>
    <n v="0.6"/>
    <n v="0"/>
    <n v="0"/>
    <n v="0.6"/>
    <x v="70"/>
  </r>
  <r>
    <x v="2"/>
    <s v="CLE"/>
    <s v="CHI"/>
    <n v="20"/>
    <n v="80"/>
    <s v="(4:37) 27-K.Hunt right guard to CHI 16 for 4 yards (90-A.Blackson; 96-A.Hicks)."/>
    <s v="run"/>
    <n v="1"/>
    <n v="0"/>
    <n v="0"/>
    <n v="0"/>
    <s v="K.Hunt"/>
    <s v="NA"/>
    <n v="0"/>
    <n v="1"/>
    <n v="0"/>
    <n v="0.5"/>
    <n v="0"/>
    <n v="0"/>
    <n v="0.5"/>
    <x v="70"/>
  </r>
  <r>
    <x v="2"/>
    <s v="CLE"/>
    <s v="CHI"/>
    <n v="16"/>
    <n v="84"/>
    <s v="(3:51) 24-N.Chubb left tackle pushed ob at CHI 10 for 6 yards (33-Ja.Johnson)."/>
    <s v="run"/>
    <n v="1"/>
    <n v="0"/>
    <n v="0"/>
    <n v="0"/>
    <s v="N.Chubb"/>
    <s v="NA"/>
    <n v="0"/>
    <n v="1"/>
    <n v="0"/>
    <n v="0.5"/>
    <n v="0"/>
    <n v="0"/>
    <n v="0.5"/>
    <x v="206"/>
  </r>
  <r>
    <x v="2"/>
    <s v="CHI"/>
    <s v="CLE"/>
    <n v="75"/>
    <n v="25"/>
    <s v="(3:43) (Shotgun) 1-J.Fields pass short left to 32-D.Montgomery to CHI 35 for 10 yards (52-E.Lee)."/>
    <s v="pass"/>
    <n v="0"/>
    <n v="1"/>
    <n v="0"/>
    <n v="0"/>
    <s v="D.Montgomery"/>
    <n v="-6"/>
    <n v="-6"/>
    <n v="0"/>
    <n v="1"/>
    <n v="0"/>
    <n v="1.6"/>
    <n v="1.4950000000000001"/>
    <n v="1.4950000000000001"/>
    <x v="14"/>
  </r>
  <r>
    <x v="2"/>
    <s v="CHI"/>
    <s v="CLE"/>
    <n v="65"/>
    <n v="35"/>
    <s v="(3:17) (No Huddle, Shotgun) 1-J.Fields pass incomplete short left to 32-D.Montgomery (28-J.Owusu-Koramoah)."/>
    <s v="pass"/>
    <n v="0"/>
    <n v="1"/>
    <n v="0"/>
    <n v="0"/>
    <s v="D.Montgomery"/>
    <n v="2"/>
    <n v="2"/>
    <n v="0"/>
    <n v="1"/>
    <n v="0"/>
    <n v="1.6"/>
    <n v="1.635"/>
    <n v="1.635"/>
    <x v="14"/>
  </r>
  <r>
    <x v="2"/>
    <s v="CHI"/>
    <s v="CLE"/>
    <n v="65"/>
    <n v="35"/>
    <s v="(3:13) (Shotgun) 1-J.Fields pass incomplete short left to 85-C.Kmet."/>
    <s v="pass"/>
    <n v="0"/>
    <n v="1"/>
    <n v="0"/>
    <n v="0"/>
    <s v="C.Kmet"/>
    <n v="8"/>
    <n v="8"/>
    <n v="0"/>
    <n v="1"/>
    <n v="0"/>
    <n v="1.6"/>
    <n v="1.74"/>
    <n v="1.74"/>
    <x v="197"/>
  </r>
  <r>
    <x v="2"/>
    <s v="CHI"/>
    <s v="CLE"/>
    <n v="65"/>
    <n v="35"/>
    <s v="(3:08) (Shotgun) 1-J.Fields pass incomplete short right to 12-A.Robinson."/>
    <s v="pass"/>
    <n v="0"/>
    <n v="1"/>
    <n v="0"/>
    <n v="0"/>
    <s v="A.Robinson"/>
    <n v="13"/>
    <n v="13"/>
    <n v="0"/>
    <n v="1"/>
    <n v="0"/>
    <n v="1.6"/>
    <n v="1.8275000000000001"/>
    <n v="1.8275000000000001"/>
    <x v="135"/>
  </r>
  <r>
    <x v="2"/>
    <s v="CLE"/>
    <s v="CHI"/>
    <n v="21"/>
    <n v="79"/>
    <s v="(2:56) 30-D.Johnson right tackle to CHI 16 for 5 yards (57-C.Jones). 5 Case Keenum in at QB"/>
    <s v="run"/>
    <n v="1"/>
    <n v="0"/>
    <n v="0"/>
    <n v="0"/>
    <s v="D.Johnson"/>
    <s v="NA"/>
    <n v="0"/>
    <n v="1"/>
    <n v="0"/>
    <n v="0.5"/>
    <n v="0"/>
    <n v="0"/>
    <n v="0.5"/>
    <x v="376"/>
  </r>
  <r>
    <x v="2"/>
    <s v="CLE"/>
    <s v="CHI"/>
    <n v="16"/>
    <n v="84"/>
    <s v="(2:08) 30-D.Johnson left guard to CHI 12 for 4 yards (93-M.Hunt)."/>
    <s v="run"/>
    <n v="1"/>
    <n v="0"/>
    <n v="0"/>
    <n v="0"/>
    <s v="D.Johnson"/>
    <s v="NA"/>
    <n v="0"/>
    <n v="1"/>
    <n v="0"/>
    <n v="0.5"/>
    <n v="0"/>
    <n v="0"/>
    <n v="0.5"/>
    <x v="376"/>
  </r>
  <r>
    <x v="2"/>
    <s v="CLE"/>
    <s v="CHI"/>
    <n v="12"/>
    <n v="88"/>
    <s v="(2:00) 5-C.Keenum up the middle to CHI 10 for 2 yards (58-R.Smith)."/>
    <s v="run"/>
    <n v="1"/>
    <n v="0"/>
    <n v="0"/>
    <n v="0"/>
    <s v="C.Keenum"/>
    <s v="NA"/>
    <n v="0"/>
    <n v="1"/>
    <n v="0"/>
    <n v="0.7"/>
    <n v="0"/>
    <n v="0"/>
    <n v="0.7"/>
    <x v="377"/>
  </r>
  <r>
    <x v="2"/>
    <s v="CLE"/>
    <s v="CHI"/>
    <n v="10"/>
    <n v="90"/>
    <s v="(1:17) 5-C.Keenum kneels to CHI 11 for -1 yards."/>
    <s v="qb_kneel"/>
    <n v="0"/>
    <n v="0"/>
    <n v="0"/>
    <n v="0"/>
    <s v="C.Keenum"/>
    <s v="NA"/>
    <n v="0"/>
    <n v="0"/>
    <n v="0"/>
    <n v="0"/>
    <n v="0"/>
    <n v="0"/>
    <n v="0"/>
    <x v="377"/>
  </r>
  <r>
    <x v="2"/>
    <s v="CLE"/>
    <s v="CHI"/>
    <n v="11"/>
    <n v="89"/>
    <s v="(:38) 5-C.Keenum kneels to CHI 12 for -1 yards."/>
    <s v="qb_kneel"/>
    <n v="0"/>
    <n v="0"/>
    <n v="0"/>
    <n v="0"/>
    <s v="C.Keenum"/>
    <s v="NA"/>
    <n v="0"/>
    <n v="0"/>
    <n v="0"/>
    <n v="0"/>
    <n v="0"/>
    <n v="0"/>
    <n v="0"/>
    <x v="377"/>
  </r>
  <r>
    <x v="2"/>
    <s v="PIT"/>
    <s v="CIN"/>
    <n v="75"/>
    <n v="25"/>
    <s v="(15:00) (Shotgun) 22-N.Harris up the middle to PIT 29 for 4 yards (98-D.Reader)."/>
    <s v="run"/>
    <n v="1"/>
    <n v="0"/>
    <n v="0"/>
    <n v="0"/>
    <s v="N.Harris"/>
    <s v="NA"/>
    <n v="0"/>
    <n v="1"/>
    <n v="0"/>
    <n v="0.5"/>
    <n v="0"/>
    <n v="0"/>
    <n v="0.5"/>
    <x v="178"/>
  </r>
  <r>
    <x v="2"/>
    <s v="PIT"/>
    <s v="CIN"/>
    <n v="71"/>
    <n v="29"/>
    <s v="(14:20) 22-N.Harris right tackle to PIT 30 for 1 yard (55-L.Wilson; 57-G.Pratt). PENALTY on PIT-76-C.Okorafor, Illegal Formation, 5 yards, enforced at PIT 29 - No Play."/>
    <s v="no_play"/>
    <n v="1"/>
    <n v="0"/>
    <n v="0"/>
    <n v="0"/>
    <s v="N.Harris"/>
    <s v="NA"/>
    <n v="0"/>
    <n v="1"/>
    <n v="0"/>
    <n v="0.5"/>
    <n v="0"/>
    <n v="0"/>
    <n v="0.5"/>
    <x v="178"/>
  </r>
  <r>
    <x v="2"/>
    <s v="PIT"/>
    <s v="CIN"/>
    <n v="76"/>
    <n v="24"/>
    <s v="(13:56) (Shotgun) 7-B.Roethlisberger pass short right to 11-C.Claypool to PIT 29 for 5 yards (24-V.Bell)."/>
    <s v="pass"/>
    <n v="0"/>
    <n v="1"/>
    <n v="0"/>
    <n v="0"/>
    <s v="C.Claypool"/>
    <n v="-1"/>
    <n v="-1"/>
    <n v="0"/>
    <n v="1"/>
    <n v="0"/>
    <n v="1.6"/>
    <n v="1.5825"/>
    <n v="1.5825"/>
    <x v="26"/>
  </r>
  <r>
    <x v="2"/>
    <s v="PIT"/>
    <s v="CIN"/>
    <n v="71"/>
    <n v="29"/>
    <s v="(13:15) (Shotgun) 7-B.Roethlisberger pass incomplete deep left to 13-J.Washington. Coverage by 20-Apple."/>
    <s v="pass"/>
    <n v="0"/>
    <n v="1"/>
    <n v="0"/>
    <n v="0"/>
    <s v="J.Washington"/>
    <n v="26"/>
    <n v="26"/>
    <n v="0"/>
    <n v="1"/>
    <n v="0"/>
    <n v="1.6"/>
    <n v="2.0550000000000002"/>
    <n v="2.0550000000000002"/>
    <x v="258"/>
  </r>
  <r>
    <x v="2"/>
    <s v="CIN"/>
    <s v="PIT"/>
    <n v="58"/>
    <n v="42"/>
    <s v="(13:00) 28-J.Mixon up the middle to CIN 44 for 2 yards (97-C.Heyward, 96-I.Buggs)."/>
    <s v="run"/>
    <n v="1"/>
    <n v="0"/>
    <n v="0"/>
    <n v="0"/>
    <s v="J.Mixon"/>
    <s v="NA"/>
    <n v="0"/>
    <n v="1"/>
    <n v="0"/>
    <n v="0.5"/>
    <n v="0"/>
    <n v="0"/>
    <n v="0.5"/>
    <x v="32"/>
  </r>
  <r>
    <x v="2"/>
    <s v="CIN"/>
    <s v="PIT"/>
    <n v="56"/>
    <n v="44"/>
    <s v="(12:20) (Shotgun) 9-J.Burrow pass incomplete deep right to 83-T.Boyd. Coverage by 39-Fitzpatrick."/>
    <s v="pass"/>
    <n v="0"/>
    <n v="1"/>
    <n v="0"/>
    <n v="0"/>
    <s v="T.Boyd"/>
    <n v="28"/>
    <n v="28"/>
    <n v="0"/>
    <n v="1"/>
    <n v="0"/>
    <n v="1.6"/>
    <n v="2.09"/>
    <n v="2.09"/>
    <x v="24"/>
  </r>
  <r>
    <x v="2"/>
    <s v="CIN"/>
    <s v="PIT"/>
    <n v="56"/>
    <n v="44"/>
    <s v="(12:14) (Shotgun) 9-J.Burrow scrambles up the middle to PIT 49 for 7 yards (39-M.Fitzpatrick). PENALTY on CIN-73-J.Williams, Offensive Holding, 10 yards, enforced at CIN 44 - No Play."/>
    <s v="no_play"/>
    <n v="0"/>
    <n v="1"/>
    <n v="0"/>
    <n v="0"/>
    <s v="J.Burrow"/>
    <s v="NA"/>
    <n v="0"/>
    <n v="0"/>
    <n v="0"/>
    <n v="0"/>
    <n v="0"/>
    <n v="0"/>
    <n v="0"/>
    <x v="328"/>
  </r>
  <r>
    <x v="2"/>
    <s v="CIN"/>
    <s v="PIT"/>
    <n v="66"/>
    <n v="34"/>
    <s v="(11:47) (Shotgun) 9-J.Burrow pass short middle to 25-C.Evans to CIN 46 for 12 yards (21-T.Norwood)."/>
    <s v="pass"/>
    <n v="0"/>
    <n v="1"/>
    <n v="0"/>
    <n v="0"/>
    <s v="C.Evans"/>
    <n v="1"/>
    <n v="1"/>
    <n v="0"/>
    <n v="1"/>
    <n v="0"/>
    <n v="1.6"/>
    <n v="1.6175000000000002"/>
    <n v="1.6175000000000002"/>
    <x v="282"/>
  </r>
  <r>
    <x v="2"/>
    <s v="PIT"/>
    <s v="CIN"/>
    <n v="80"/>
    <n v="20"/>
    <s v="(10:48) 22-N.Harris left end to PIT 30 for 10 yards (24-V.Bell, 94-S.Hubbard). PENALTY on PIT-53-K.Green, Offensive Holding, 10 yards, enforced at PIT 20 - No Play."/>
    <s v="no_play"/>
    <n v="1"/>
    <n v="0"/>
    <n v="0"/>
    <n v="0"/>
    <s v="N.Harris"/>
    <s v="NA"/>
    <n v="0"/>
    <n v="1"/>
    <n v="0"/>
    <n v="0.5"/>
    <n v="0"/>
    <n v="0"/>
    <n v="0.5"/>
    <x v="178"/>
  </r>
  <r>
    <x v="2"/>
    <s v="PIT"/>
    <s v="CIN"/>
    <n v="90"/>
    <n v="10"/>
    <s v="(10:21) (Shotgun) 7-B.Roethlisberger pass short right to 19-J.Smith-Schuster ran ob at PIT 13 for 3 yards (30-J.Bates)."/>
    <s v="pass"/>
    <n v="0"/>
    <n v="1"/>
    <n v="0"/>
    <n v="0"/>
    <s v="J.Smith-Schuster"/>
    <n v="-1"/>
    <n v="-1"/>
    <n v="0"/>
    <n v="1"/>
    <n v="0"/>
    <n v="1.6"/>
    <n v="1.5825"/>
    <n v="1.5825"/>
    <x v="12"/>
  </r>
  <r>
    <x v="2"/>
    <s v="PIT"/>
    <s v="CIN"/>
    <n v="87"/>
    <n v="13"/>
    <s v="(9:45) (Shotgun) 7-B.Roethlisberger pass short right to 22-N.Harris pushed ob at PIT 25 for 12 yards (59-A.Davis-Gaither). PENALTY on PIT-11-C.Claypool, Offensive Pass Interference, 6 yards, enforced at PIT 13 - No Play."/>
    <s v="no_play"/>
    <n v="0"/>
    <n v="1"/>
    <n v="0"/>
    <n v="0"/>
    <s v="N.Harris"/>
    <s v="NA"/>
    <n v="0"/>
    <n v="0"/>
    <n v="0"/>
    <n v="0"/>
    <n v="0"/>
    <n v="0"/>
    <n v="0"/>
    <x v="178"/>
  </r>
  <r>
    <x v="2"/>
    <s v="PIT"/>
    <s v="CIN"/>
    <n v="93"/>
    <n v="7"/>
    <s v="(9:17) (Shotgun) 7-B.Roethlisberger pass incomplete short right to 11-C.Claypool. Coverage 22-Awuzie."/>
    <s v="pass"/>
    <n v="0"/>
    <n v="1"/>
    <n v="0"/>
    <n v="0"/>
    <s v="C.Claypool"/>
    <n v="3"/>
    <n v="3"/>
    <n v="0"/>
    <n v="1"/>
    <n v="0"/>
    <n v="1.6"/>
    <n v="1.6525000000000001"/>
    <n v="1.6525000000000001"/>
    <x v="26"/>
  </r>
  <r>
    <x v="2"/>
    <s v="PIT"/>
    <s v="CIN"/>
    <n v="93"/>
    <n v="7"/>
    <s v="(9:13) (Shotgun) 7-B.Roethlisberger pass short right to 11-C.Claypool to PIT 7 for no gain (22-C.Awuzie, 94-S.Hubbard)."/>
    <s v="pass"/>
    <n v="0"/>
    <n v="1"/>
    <n v="0"/>
    <n v="0"/>
    <s v="C.Claypool"/>
    <n v="-2"/>
    <n v="-2"/>
    <n v="0"/>
    <n v="1"/>
    <n v="0"/>
    <n v="1.6"/>
    <n v="1.5650000000000002"/>
    <n v="1.5650000000000002"/>
    <x v="26"/>
  </r>
  <r>
    <x v="2"/>
    <s v="CIN"/>
    <s v="PIT"/>
    <n v="64"/>
    <n v="36"/>
    <s v="(8:31) 28-J.Mixon up the middle to CIN 42 for 6 yards (92-I.Loudermilk)."/>
    <s v="run"/>
    <n v="1"/>
    <n v="0"/>
    <n v="0"/>
    <n v="0"/>
    <s v="J.Mixon"/>
    <s v="NA"/>
    <n v="0"/>
    <n v="1"/>
    <n v="0"/>
    <n v="0.5"/>
    <n v="0"/>
    <n v="0"/>
    <n v="0.5"/>
    <x v="32"/>
  </r>
  <r>
    <x v="2"/>
    <s v="CIN"/>
    <s v="PIT"/>
    <n v="58"/>
    <n v="42"/>
    <s v="(7:48) (Shotgun) 9-J.Burrow pass deep middle intended for 83-T.Boyd INTERCEPTED by 34-Te.Edmunds at PIT 29. 34-Te.Edmunds to PIT 44 for 15 yards (1-J.Chase; 89-D.Sample)."/>
    <s v="pass"/>
    <n v="0"/>
    <n v="1"/>
    <n v="0"/>
    <n v="0"/>
    <s v="T.Boyd"/>
    <n v="29"/>
    <n v="29"/>
    <n v="0"/>
    <n v="1"/>
    <n v="0"/>
    <n v="1.6"/>
    <n v="2.1074999999999999"/>
    <n v="2.1074999999999999"/>
    <x v="24"/>
  </r>
  <r>
    <x v="2"/>
    <s v="PIT"/>
    <s v="CIN"/>
    <n v="56"/>
    <n v="44"/>
    <s v="(7:37) 22-N.Harris left tackle to PIT 46 for 2 yards (68-J.Tupou, 21-M.Hilton)."/>
    <s v="run"/>
    <n v="1"/>
    <n v="0"/>
    <n v="0"/>
    <n v="0"/>
    <s v="N.Harris"/>
    <s v="NA"/>
    <n v="0"/>
    <n v="1"/>
    <n v="0"/>
    <n v="0.5"/>
    <n v="0"/>
    <n v="0"/>
    <n v="0.5"/>
    <x v="178"/>
  </r>
  <r>
    <x v="2"/>
    <s v="PIT"/>
    <s v="CIN"/>
    <n v="54"/>
    <n v="46"/>
    <s v="(6:55) (Shotgun) 7-B.Roethlisberger pass incomplete short middle to 85-E.Ebron. Coverage 24-Vonn."/>
    <s v="pass"/>
    <n v="0"/>
    <n v="1"/>
    <n v="0"/>
    <n v="0"/>
    <s v="E.Ebron"/>
    <n v="10"/>
    <n v="10"/>
    <n v="0"/>
    <n v="1"/>
    <n v="0"/>
    <n v="1.6"/>
    <n v="1.7750000000000001"/>
    <n v="1.7750000000000001"/>
    <x v="260"/>
  </r>
  <r>
    <x v="2"/>
    <s v="PIT"/>
    <s v="CIN"/>
    <n v="59"/>
    <n v="41"/>
    <s v="(6:51) (Shotgun) 7-B.Roethlisberger pass short middle intended for 11-C.Claypool INTERCEPTED by 55-L.Wilson [94-S.Hubbard] at PIT 42. 55-L.Wilson to PIT 42 for no gain (51-T.Turner)."/>
    <s v="pass"/>
    <n v="0"/>
    <n v="1"/>
    <n v="0"/>
    <n v="0"/>
    <s v="C.Claypool"/>
    <n v="1"/>
    <n v="1"/>
    <n v="0"/>
    <n v="1"/>
    <n v="0"/>
    <n v="1.6"/>
    <n v="1.6175000000000002"/>
    <n v="1.6175000000000002"/>
    <x v="26"/>
  </r>
  <r>
    <x v="2"/>
    <s v="CIN"/>
    <s v="PIT"/>
    <n v="42"/>
    <n v="58"/>
    <s v="(6:45) 28-J.Mixon right tackle to PIT 38 for 4 yards (93-J.Schobert; 97-C.Heyward)."/>
    <s v="run"/>
    <n v="1"/>
    <n v="0"/>
    <n v="0"/>
    <n v="0"/>
    <s v="J.Mixon"/>
    <s v="NA"/>
    <n v="0"/>
    <n v="1"/>
    <n v="0"/>
    <n v="0.5"/>
    <n v="0"/>
    <n v="0"/>
    <n v="0.5"/>
    <x v="32"/>
  </r>
  <r>
    <x v="2"/>
    <s v="CIN"/>
    <s v="PIT"/>
    <n v="38"/>
    <n v="62"/>
    <s v="(6:04) 28-J.Mixon right end to PIT 40 for -2 yards (35-A.Maulet)."/>
    <s v="run"/>
    <n v="1"/>
    <n v="0"/>
    <n v="0"/>
    <n v="0"/>
    <s v="J.Mixon"/>
    <s v="NA"/>
    <n v="0"/>
    <n v="1"/>
    <n v="0"/>
    <n v="0.5"/>
    <n v="0"/>
    <n v="0"/>
    <n v="0.5"/>
    <x v="32"/>
  </r>
  <r>
    <x v="2"/>
    <s v="CIN"/>
    <s v="PIT"/>
    <n v="40"/>
    <n v="60"/>
    <s v="(5:20) (Shotgun) 9-J.Burrow pass short right to 1-J.Chase pushed ob at PIT 25 for 15 yards (23-J.Haden; 34-Te.Edmunds)."/>
    <s v="pass"/>
    <n v="0"/>
    <n v="1"/>
    <n v="0"/>
    <n v="0"/>
    <s v="J.Chase"/>
    <n v="12"/>
    <n v="12"/>
    <n v="0"/>
    <n v="1"/>
    <n v="0"/>
    <n v="1.6"/>
    <n v="1.81"/>
    <n v="1.81"/>
    <x v="83"/>
  </r>
  <r>
    <x v="2"/>
    <s v="CIN"/>
    <s v="PIT"/>
    <n v="25"/>
    <n v="75"/>
    <s v="(4:49) 28-J.Mixon right guard to PIT 19 for 6 yards (8-M.Ingram, 34-Te.Edmunds)."/>
    <s v="run"/>
    <n v="1"/>
    <n v="0"/>
    <n v="0"/>
    <n v="0"/>
    <s v="J.Mixon"/>
    <s v="NA"/>
    <n v="0"/>
    <n v="1"/>
    <n v="0"/>
    <n v="0.5"/>
    <n v="0"/>
    <n v="0"/>
    <n v="0.5"/>
    <x v="32"/>
  </r>
  <r>
    <x v="2"/>
    <s v="CIN"/>
    <s v="PIT"/>
    <n v="24"/>
    <n v="76"/>
    <s v="(3:43) (Shotgun) 9-J.Burrow pass short left to 83-T.Boyd pushed ob at PIT 17 for 7 yards (20-C.Sutton)."/>
    <s v="pass"/>
    <n v="0"/>
    <n v="1"/>
    <n v="0"/>
    <n v="0"/>
    <s v="T.Boyd"/>
    <n v="1"/>
    <n v="1"/>
    <n v="0"/>
    <n v="1"/>
    <n v="0"/>
    <n v="1.8"/>
    <n v="1.6175000000000002"/>
    <n v="1.7379500000000001"/>
    <x v="24"/>
  </r>
  <r>
    <x v="2"/>
    <s v="CIN"/>
    <s v="PIT"/>
    <n v="17"/>
    <n v="83"/>
    <s v="(3:03) (Shotgun) 9-J.Burrow pass short right to 83-T.Boyd for 17 yards, TOUCHDOWN."/>
    <s v="pass"/>
    <n v="0"/>
    <n v="1"/>
    <n v="0"/>
    <n v="0"/>
    <s v="T.Boyd"/>
    <n v="3"/>
    <n v="3"/>
    <n v="0"/>
    <n v="1"/>
    <n v="0"/>
    <n v="2"/>
    <n v="1.6525000000000001"/>
    <n v="1.88185"/>
    <x v="24"/>
  </r>
  <r>
    <x v="2"/>
    <s v="PIT"/>
    <s v="CIN"/>
    <n v="80"/>
    <n v="20"/>
    <s v="(2:17) 22-N.Harris right end to PIT 24 for 4 yards (96-C.Sample, 65-L.Ogunjobi)."/>
    <s v="run"/>
    <n v="1"/>
    <n v="0"/>
    <n v="0"/>
    <n v="0"/>
    <s v="N.Harris"/>
    <s v="NA"/>
    <n v="0"/>
    <n v="1"/>
    <n v="0"/>
    <n v="0.5"/>
    <n v="0"/>
    <n v="0"/>
    <n v="0.5"/>
    <x v="178"/>
  </r>
  <r>
    <x v="2"/>
    <s v="PIT"/>
    <s v="CIN"/>
    <n v="76"/>
    <n v="24"/>
    <s v="(1:33) (Shotgun) 7-B.Roethlisberger pass incomplete deep right to 13-J.Washington. PENALTY on CIN-22-C.Awuzie, Defensive Pass Interference, 13 yards, enforced at PIT 24 - No Play."/>
    <s v="no_play"/>
    <n v="0"/>
    <n v="1"/>
    <n v="0"/>
    <n v="0"/>
    <s v="J.Washington"/>
    <s v="NA"/>
    <n v="0"/>
    <n v="0"/>
    <n v="0"/>
    <n v="0"/>
    <n v="0"/>
    <n v="0"/>
    <n v="0"/>
    <x v="258"/>
  </r>
  <r>
    <x v="2"/>
    <s v="PIT"/>
    <s v="CIN"/>
    <n v="63"/>
    <n v="37"/>
    <s v="(1:29) 22-N.Harris left guard to PIT 34 for -3 yards (65-L.Ogunjobi, 57-G.Pratt)."/>
    <s v="run"/>
    <n v="1"/>
    <n v="0"/>
    <n v="0"/>
    <n v="0"/>
    <s v="N.Harris"/>
    <s v="NA"/>
    <n v="0"/>
    <n v="1"/>
    <n v="0"/>
    <n v="0.5"/>
    <n v="0"/>
    <n v="0"/>
    <n v="0.5"/>
    <x v="178"/>
  </r>
  <r>
    <x v="2"/>
    <s v="PIT"/>
    <s v="CIN"/>
    <n v="66"/>
    <n v="34"/>
    <s v="(:46) (Shotgun) 7-B.Roethlisberger pass short left to 11-C.Claypool to PIT 40 for 6 yards (21-M.Hilton, 59-A.Davis-Gaither)."/>
    <s v="pass"/>
    <n v="0"/>
    <n v="1"/>
    <n v="0"/>
    <n v="0"/>
    <s v="C.Claypool"/>
    <n v="4"/>
    <n v="4"/>
    <n v="0"/>
    <n v="1"/>
    <n v="0"/>
    <n v="1.6"/>
    <n v="1.6700000000000002"/>
    <n v="1.6700000000000002"/>
    <x v="26"/>
  </r>
  <r>
    <x v="2"/>
    <s v="PIT"/>
    <s v="CIN"/>
    <n v="55"/>
    <n v="45"/>
    <s v="(15:00) (Shotgun) 7-B.Roethlisberger scrambles right end to 50 for 5 yards (21-M.Hilton)."/>
    <s v="run"/>
    <n v="0"/>
    <n v="1"/>
    <n v="0"/>
    <n v="0"/>
    <s v="B.Roethlisberger"/>
    <s v="NA"/>
    <n v="0"/>
    <n v="0"/>
    <n v="0"/>
    <n v="0"/>
    <n v="0"/>
    <n v="0"/>
    <n v="0"/>
    <x v="378"/>
  </r>
  <r>
    <x v="2"/>
    <s v="PIT"/>
    <s v="CIN"/>
    <n v="50"/>
    <n v="50"/>
    <s v="(14:22) 22-N.Harris right guard to CIN 49 for 1 yard (55-L.Wilson; 57-G.Pratt)."/>
    <s v="run"/>
    <n v="1"/>
    <n v="0"/>
    <n v="0"/>
    <n v="0"/>
    <s v="N.Harris"/>
    <s v="NA"/>
    <n v="0"/>
    <n v="1"/>
    <n v="0"/>
    <n v="0.5"/>
    <n v="0"/>
    <n v="0"/>
    <n v="0.5"/>
    <x v="178"/>
  </r>
  <r>
    <x v="2"/>
    <s v="PIT"/>
    <s v="CIN"/>
    <n v="49"/>
    <n v="51"/>
    <s v="(13:16) (Shotgun) 7-B.Roethlisberger pass short left to 11-C.Claypool to CIN 46 for 3 yards (55-L.Wilson, 20-E.Apple)."/>
    <s v="pass"/>
    <n v="0"/>
    <n v="1"/>
    <n v="0"/>
    <n v="0"/>
    <s v="C.Claypool"/>
    <n v="2"/>
    <n v="2"/>
    <n v="0"/>
    <n v="1"/>
    <n v="0"/>
    <n v="1.6"/>
    <n v="1.635"/>
    <n v="1.635"/>
    <x v="26"/>
  </r>
  <r>
    <x v="2"/>
    <s v="PIT"/>
    <s v="CIN"/>
    <n v="46"/>
    <n v="54"/>
    <s v="(12:34) (Shotgun) 7-B.Roethlisberger pass incomplete short middle to 11-C.Claypool."/>
    <s v="pass"/>
    <n v="0"/>
    <n v="1"/>
    <n v="0"/>
    <n v="0"/>
    <s v="C.Claypool"/>
    <n v="10"/>
    <n v="10"/>
    <n v="0"/>
    <n v="1"/>
    <n v="0"/>
    <n v="1.6"/>
    <n v="1.7750000000000001"/>
    <n v="1.7750000000000001"/>
    <x v="26"/>
  </r>
  <r>
    <x v="2"/>
    <s v="CIN"/>
    <s v="PIT"/>
    <n v="81"/>
    <n v="19"/>
    <s v="(12:24) 28-J.Mixon right guard to CIN 46 for 27 yards (20-C.Sutton)."/>
    <s v="run"/>
    <n v="1"/>
    <n v="0"/>
    <n v="0"/>
    <n v="0"/>
    <s v="J.Mixon"/>
    <s v="NA"/>
    <n v="0"/>
    <n v="1"/>
    <n v="0"/>
    <n v="0.5"/>
    <n v="0"/>
    <n v="0"/>
    <n v="0.5"/>
    <x v="32"/>
  </r>
  <r>
    <x v="2"/>
    <s v="CIN"/>
    <s v="PIT"/>
    <n v="54"/>
    <n v="46"/>
    <s v="(11:49) 28-J.Mixon right end to CIN 47 for 1 yard (97-C.Heyward; 55-D.Bush)."/>
    <s v="run"/>
    <n v="1"/>
    <n v="0"/>
    <n v="0"/>
    <n v="0"/>
    <s v="J.Mixon"/>
    <s v="NA"/>
    <n v="0"/>
    <n v="1"/>
    <n v="0"/>
    <n v="0.5"/>
    <n v="0"/>
    <n v="0"/>
    <n v="0.5"/>
    <x v="32"/>
  </r>
  <r>
    <x v="2"/>
    <s v="CIN"/>
    <s v="PIT"/>
    <n v="53"/>
    <n v="47"/>
    <s v="(11:05) (Shotgun) 34-S.Perine up the middle to CIN 46 for -1 yards (34-Te.Edmunds, 97-C.Heyward)."/>
    <s v="run"/>
    <n v="1"/>
    <n v="0"/>
    <n v="0"/>
    <n v="0"/>
    <s v="S.Perine"/>
    <s v="NA"/>
    <n v="0"/>
    <n v="1"/>
    <n v="0"/>
    <n v="0.5"/>
    <n v="0"/>
    <n v="0"/>
    <n v="0.5"/>
    <x v="247"/>
  </r>
  <r>
    <x v="2"/>
    <s v="CIN"/>
    <s v="PIT"/>
    <n v="54"/>
    <n v="46"/>
    <s v="(10:22) (Shotgun) 9-J.Burrow scrambles up the middle to CIN 49 for 3 yards (93-J.Schobert)."/>
    <s v="run"/>
    <n v="0"/>
    <n v="1"/>
    <n v="0"/>
    <n v="0"/>
    <s v="J.Burrow"/>
    <s v="NA"/>
    <n v="0"/>
    <n v="0"/>
    <n v="0"/>
    <n v="0"/>
    <n v="0"/>
    <n v="0"/>
    <n v="0"/>
    <x v="328"/>
  </r>
  <r>
    <x v="2"/>
    <s v="PIT"/>
    <s v="CIN"/>
    <n v="86"/>
    <n v="14"/>
    <s v="(9:36) (Shotgun) 22-N.Harris left guard to PIT 15 for 1 yard (50-J.Evans; 57-G.Pratt)."/>
    <s v="run"/>
    <n v="1"/>
    <n v="0"/>
    <n v="0"/>
    <n v="0"/>
    <s v="N.Harris"/>
    <s v="NA"/>
    <n v="0"/>
    <n v="1"/>
    <n v="0"/>
    <n v="0.5"/>
    <n v="0"/>
    <n v="0"/>
    <n v="0.5"/>
    <x v="178"/>
  </r>
  <r>
    <x v="2"/>
    <s v="PIT"/>
    <s v="CIN"/>
    <n v="85"/>
    <n v="15"/>
    <s v="(8:55) (Shotgun) 7-B.Roethlisberger pass short left to 22-N.Harris to PIT 22 for 7 yards (59-A.Davis-Gaither)."/>
    <s v="pass"/>
    <n v="0"/>
    <n v="1"/>
    <n v="0"/>
    <n v="0"/>
    <s v="N.Harris"/>
    <n v="-6"/>
    <n v="-6"/>
    <n v="0"/>
    <n v="1"/>
    <n v="0"/>
    <n v="1.6"/>
    <n v="1.4950000000000001"/>
    <n v="1.4950000000000001"/>
    <x v="178"/>
  </r>
  <r>
    <x v="2"/>
    <s v="PIT"/>
    <s v="CIN"/>
    <n v="78"/>
    <n v="22"/>
    <s v="(8:11) (Shotgun) 7-B.Roethlisberger pass short right to 88-P.Freiermuth to PIT 25 for 3 yards (55-L.Wilson, 24-V.Bell)."/>
    <s v="pass"/>
    <n v="0"/>
    <n v="1"/>
    <n v="0"/>
    <n v="0"/>
    <s v="P.Freiermuth"/>
    <n v="3"/>
    <n v="3"/>
    <n v="0"/>
    <n v="1"/>
    <n v="0"/>
    <n v="1.6"/>
    <n v="1.6525000000000001"/>
    <n v="1.6525000000000001"/>
    <x v="109"/>
  </r>
  <r>
    <x v="2"/>
    <s v="PIT"/>
    <s v="CIN"/>
    <n v="80"/>
    <n v="20"/>
    <s v="(6:40) (Shotgun) 7-B.Roethlisberger pass short middle to 19-J.Smith-Schuster to PIT 36 for 16 yards (59-A.Davis-Gaither)."/>
    <s v="pass"/>
    <n v="0"/>
    <n v="1"/>
    <n v="0"/>
    <n v="0"/>
    <s v="J.Smith-Schuster"/>
    <n v="4"/>
    <n v="4"/>
    <n v="0"/>
    <n v="1"/>
    <n v="0"/>
    <n v="1.6"/>
    <n v="1.6700000000000002"/>
    <n v="1.6700000000000002"/>
    <x v="12"/>
  </r>
  <r>
    <x v="2"/>
    <s v="PIT"/>
    <s v="CIN"/>
    <n v="64"/>
    <n v="36"/>
    <s v="(5:56) (Shotgun) 22-N.Harris left guard to PIT 39 for 3 yards (30-J.Bates). PENALTY on PIT-69-K.Dotson, Offensive Holding, 10 yards, enforced at PIT 39."/>
    <s v="run"/>
    <n v="1"/>
    <n v="0"/>
    <n v="0"/>
    <n v="0"/>
    <s v="N.Harris"/>
    <s v="NA"/>
    <n v="0"/>
    <n v="1"/>
    <n v="0"/>
    <n v="0.5"/>
    <n v="0"/>
    <n v="0"/>
    <n v="0.5"/>
    <x v="178"/>
  </r>
  <r>
    <x v="2"/>
    <s v="PIT"/>
    <s v="CIN"/>
    <n v="71"/>
    <n v="29"/>
    <s v="(5:38) (Shotgun) 22-N.Harris up the middle to PIT 49 for 20 yards (55-L.Wilson)."/>
    <s v="run"/>
    <n v="1"/>
    <n v="0"/>
    <n v="0"/>
    <n v="0"/>
    <s v="N.Harris"/>
    <s v="NA"/>
    <n v="0"/>
    <n v="1"/>
    <n v="0"/>
    <n v="0.5"/>
    <n v="0"/>
    <n v="0"/>
    <n v="0.5"/>
    <x v="178"/>
  </r>
  <r>
    <x v="2"/>
    <s v="PIT"/>
    <s v="CIN"/>
    <n v="51"/>
    <n v="49"/>
    <s v="(5:10) (No Huddle, Shotgun) 7-B.Roethlisberger pass short left to 11-C.Claypool to CIN 39 for 12 yards (20-E.Apple)."/>
    <s v="pass"/>
    <n v="0"/>
    <n v="1"/>
    <n v="0"/>
    <n v="0"/>
    <s v="C.Claypool"/>
    <n v="6"/>
    <n v="6"/>
    <n v="0"/>
    <n v="1"/>
    <n v="0"/>
    <n v="1.6"/>
    <n v="1.7050000000000001"/>
    <n v="1.7050000000000001"/>
    <x v="26"/>
  </r>
  <r>
    <x v="2"/>
    <s v="PIT"/>
    <s v="CIN"/>
    <n v="39"/>
    <n v="61"/>
    <s v="(4:47) (No Huddle, Shotgun) 22-N.Harris left guard to CIN 39 for no gain (65-L.Ogunjobi)."/>
    <s v="run"/>
    <n v="1"/>
    <n v="0"/>
    <n v="0"/>
    <n v="0"/>
    <s v="N.Harris"/>
    <s v="NA"/>
    <n v="0"/>
    <n v="1"/>
    <n v="0"/>
    <n v="0.5"/>
    <n v="0"/>
    <n v="0"/>
    <n v="0.5"/>
    <x v="178"/>
  </r>
  <r>
    <x v="2"/>
    <s v="PIT"/>
    <s v="CIN"/>
    <n v="39"/>
    <n v="61"/>
    <s v="(4:04) (Shotgun) 7-B.Roethlisberger pass short middle to 19-J.Smith-Schuster to CIN 33 for 6 yards (59-A.Davis-Gaither)."/>
    <s v="pass"/>
    <n v="0"/>
    <n v="1"/>
    <n v="0"/>
    <n v="0"/>
    <s v="J.Smith-Schuster"/>
    <n v="6"/>
    <n v="6"/>
    <n v="0"/>
    <n v="1"/>
    <n v="0"/>
    <n v="1.6"/>
    <n v="1.7050000000000001"/>
    <n v="1.7050000000000001"/>
    <x v="12"/>
  </r>
  <r>
    <x v="2"/>
    <s v="PIT"/>
    <s v="CIN"/>
    <n v="33"/>
    <n v="67"/>
    <s v="(3:19) (Shotgun) 7-B.Roethlisberger pass short middle to 22-N.Harris to CIN 27 for 6 yards (55-L.Wilson)."/>
    <s v="pass"/>
    <n v="0"/>
    <n v="1"/>
    <n v="0"/>
    <n v="0"/>
    <s v="N.Harris"/>
    <n v="5"/>
    <n v="5"/>
    <n v="0"/>
    <n v="1"/>
    <n v="0"/>
    <n v="1.6"/>
    <n v="1.6875"/>
    <n v="1.6875"/>
    <x v="178"/>
  </r>
  <r>
    <x v="2"/>
    <s v="PIT"/>
    <s v="CIN"/>
    <n v="27"/>
    <n v="73"/>
    <s v="(2:36) (Shotgun) 7-B.Roethlisberger pass short middle to 44-D.Watt to CIN 24 for 3 yards (94-S.Hubbard)."/>
    <s v="pass"/>
    <n v="0"/>
    <n v="1"/>
    <n v="0"/>
    <n v="0"/>
    <s v="D.Watt"/>
    <n v="0"/>
    <n v="0"/>
    <n v="0"/>
    <n v="1"/>
    <n v="0"/>
    <n v="1.6"/>
    <n v="1.6"/>
    <n v="1.6"/>
    <x v="379"/>
  </r>
  <r>
    <x v="2"/>
    <s v="PIT"/>
    <s v="CIN"/>
    <n v="24"/>
    <n v="76"/>
    <s v="(2:00) (Shotgun) 22-N.Harris up the middle to CIN 22 for 2 yards (91-T.Hendrickson; 98-D.Reader)."/>
    <s v="run"/>
    <n v="1"/>
    <n v="0"/>
    <n v="0"/>
    <n v="0"/>
    <s v="N.Harris"/>
    <s v="NA"/>
    <n v="0"/>
    <n v="1"/>
    <n v="0"/>
    <n v="0.5"/>
    <n v="0"/>
    <n v="0"/>
    <n v="0.5"/>
    <x v="178"/>
  </r>
  <r>
    <x v="2"/>
    <s v="PIT"/>
    <s v="CIN"/>
    <n v="22"/>
    <n v="78"/>
    <s v="(1:22) (Shotgun) 7-B.Roethlisberger pass short left to 22-N.Harris to CIN 4 for 18 yards (30-J.Bates)."/>
    <s v="pass"/>
    <n v="0"/>
    <n v="1"/>
    <n v="0"/>
    <n v="0"/>
    <s v="N.Harris"/>
    <n v="-5"/>
    <n v="-5"/>
    <n v="0"/>
    <n v="1"/>
    <n v="0"/>
    <n v="1.8"/>
    <n v="1.5125000000000002"/>
    <n v="1.7022500000000003"/>
    <x v="178"/>
  </r>
  <r>
    <x v="2"/>
    <s v="PIT"/>
    <s v="CIN"/>
    <n v="4"/>
    <n v="96"/>
    <s v="(1:09) (Shotgun) 7-B.Roethlisberger pass short middle to 88-P.Freiermuth for 4 yards, TOUCHDOWN."/>
    <s v="pass"/>
    <n v="0"/>
    <n v="1"/>
    <n v="0"/>
    <n v="0"/>
    <s v="P.Freiermuth"/>
    <n v="-1"/>
    <n v="-1"/>
    <n v="0"/>
    <n v="1"/>
    <n v="0"/>
    <n v="3.2"/>
    <n v="1.5825"/>
    <n v="3.2"/>
    <x v="109"/>
  </r>
  <r>
    <x v="2"/>
    <s v="CIN"/>
    <s v="PIT"/>
    <n v="75"/>
    <n v="25"/>
    <s v="(1:04) (Shotgun) 9-J.Burrow pass short middle to 83-T.Boyd ran ob at CIN 32 for 7 yards (21-T.Norwood)."/>
    <s v="pass"/>
    <n v="0"/>
    <n v="1"/>
    <n v="0"/>
    <n v="0"/>
    <s v="T.Boyd"/>
    <n v="2"/>
    <n v="2"/>
    <n v="0"/>
    <n v="1"/>
    <n v="0"/>
    <n v="1.6"/>
    <n v="1.635"/>
    <n v="1.635"/>
    <x v="24"/>
  </r>
  <r>
    <x v="2"/>
    <s v="CIN"/>
    <s v="PIT"/>
    <n v="68"/>
    <n v="32"/>
    <s v="(:57) (Shotgun) 9-J.Burrow pass incomplete deep middle to 83-T.Boyd. PENALTY on PIT-8-M.Ingram, Roughing the Passer, 15 yards, enforced at CIN 32 - No Play."/>
    <s v="no_play"/>
    <n v="0"/>
    <n v="1"/>
    <n v="0"/>
    <n v="0"/>
    <s v="T.Boyd"/>
    <s v="NA"/>
    <n v="0"/>
    <n v="0"/>
    <n v="0"/>
    <n v="0"/>
    <n v="0"/>
    <n v="0"/>
    <n v="0"/>
    <x v="24"/>
  </r>
  <r>
    <x v="2"/>
    <s v="CIN"/>
    <s v="PIT"/>
    <n v="53"/>
    <n v="47"/>
    <s v="(:51) (Shotgun) 9-J.Burrow pass short middle to 80-M.Thomas to PIT 34 for 19 yards (39-M.Fitzpatrick)."/>
    <s v="pass"/>
    <n v="0"/>
    <n v="1"/>
    <n v="0"/>
    <n v="0"/>
    <s v="M.Thomas"/>
    <n v="11"/>
    <n v="11"/>
    <n v="0"/>
    <n v="1"/>
    <n v="0"/>
    <n v="1.6"/>
    <n v="1.7925"/>
    <n v="1.7925"/>
    <x v="249"/>
  </r>
  <r>
    <x v="2"/>
    <s v="CIN"/>
    <s v="PIT"/>
    <n v="34"/>
    <n v="66"/>
    <s v="(:43) (Shotgun) 9-J.Burrow pass deep left to 1-J.Chase for 34 yards, TOUCHDOWN."/>
    <s v="pass"/>
    <n v="0"/>
    <n v="1"/>
    <n v="0"/>
    <n v="0"/>
    <s v="J.Chase"/>
    <n v="34"/>
    <n v="34"/>
    <n v="0"/>
    <n v="1"/>
    <n v="0"/>
    <n v="1.6"/>
    <n v="2.1950000000000003"/>
    <n v="2.1950000000000003"/>
    <x v="83"/>
  </r>
  <r>
    <x v="2"/>
    <s v="PIT"/>
    <s v="CIN"/>
    <n v="75"/>
    <n v="25"/>
    <s v="(:37) (Shotgun) 7-B.Roethlisberger pass incomplete short left to 11-C.Claypool (20-E.Apple)."/>
    <s v="pass"/>
    <n v="0"/>
    <n v="1"/>
    <n v="0"/>
    <n v="0"/>
    <s v="C.Claypool"/>
    <n v="11"/>
    <n v="11"/>
    <n v="0"/>
    <n v="1"/>
    <n v="0"/>
    <n v="1.6"/>
    <n v="1.7925"/>
    <n v="1.7925"/>
    <x v="26"/>
  </r>
  <r>
    <x v="2"/>
    <s v="PIT"/>
    <s v="CIN"/>
    <n v="75"/>
    <n v="25"/>
    <s v="(:33) (Shotgun) 7-B.Roethlisberger pass incomplete short middle to 22-N.Harris. Coverage 59-Davis-Gaither."/>
    <s v="pass"/>
    <n v="0"/>
    <n v="1"/>
    <n v="0"/>
    <n v="0"/>
    <s v="N.Harris"/>
    <n v="7"/>
    <n v="7"/>
    <n v="0"/>
    <n v="1"/>
    <n v="0"/>
    <n v="1.6"/>
    <n v="1.7225000000000001"/>
    <n v="1.7225000000000001"/>
    <x v="178"/>
  </r>
  <r>
    <x v="2"/>
    <s v="PIT"/>
    <s v="CIN"/>
    <n v="75"/>
    <n v="25"/>
    <s v="(:25) (Shotgun) 22-N.Harris up the middle to PIT 27 for 2 yards (21-M.Hilton)."/>
    <s v="run"/>
    <n v="1"/>
    <n v="0"/>
    <n v="0"/>
    <n v="0"/>
    <s v="N.Harris"/>
    <s v="NA"/>
    <n v="0"/>
    <n v="1"/>
    <n v="0"/>
    <n v="0.5"/>
    <n v="0"/>
    <n v="0"/>
    <n v="0.5"/>
    <x v="178"/>
  </r>
  <r>
    <x v="2"/>
    <s v="CIN"/>
    <s v="PIT"/>
    <n v="67"/>
    <n v="33"/>
    <s v="(:15) (Shotgun) 9-J.Burrow pass deep middle to 19-A.Tate to PIT 46 for 21 yards (42-J.Pierre). PENALTY on CIN-66-T.Hopkins, Offensive Holding, 10 yards, enforced at CIN 33 - No Play."/>
    <s v="no_play"/>
    <n v="0"/>
    <n v="1"/>
    <n v="0"/>
    <n v="0"/>
    <s v="A.Tate"/>
    <s v="NA"/>
    <n v="0"/>
    <n v="0"/>
    <n v="0"/>
    <n v="0"/>
    <n v="0"/>
    <n v="0"/>
    <n v="0"/>
    <x v="380"/>
  </r>
  <r>
    <x v="2"/>
    <s v="CIN"/>
    <s v="PIT"/>
    <n v="77"/>
    <n v="23"/>
    <s v="(:09) 9-J.Burrow kneels to CIN 21 for -2 yards."/>
    <s v="qb_kneel"/>
    <n v="0"/>
    <n v="0"/>
    <n v="0"/>
    <n v="0"/>
    <s v="J.Burrow"/>
    <s v="NA"/>
    <n v="0"/>
    <n v="0"/>
    <n v="0"/>
    <n v="0"/>
    <n v="0"/>
    <n v="0"/>
    <n v="0"/>
    <x v="328"/>
  </r>
  <r>
    <x v="2"/>
    <s v="CIN"/>
    <s v="PIT"/>
    <n v="80"/>
    <n v="20"/>
    <s v="(14:56) 28-J.Mixon right tackle to CIN 31 for 11 yards (39-M.Fitzpatrick)."/>
    <s v="run"/>
    <n v="1"/>
    <n v="0"/>
    <n v="0"/>
    <n v="0"/>
    <s v="J.Mixon"/>
    <s v="NA"/>
    <n v="0"/>
    <n v="1"/>
    <n v="0"/>
    <n v="0.5"/>
    <n v="0"/>
    <n v="0"/>
    <n v="0.5"/>
    <x v="32"/>
  </r>
  <r>
    <x v="2"/>
    <s v="CIN"/>
    <s v="PIT"/>
    <n v="69"/>
    <n v="31"/>
    <s v="(14:18) (Shotgun) 9-J.Burrow pass short right to 19-A.Tate to CIN 45 for 14 yards (23-J.Haden)."/>
    <s v="pass"/>
    <n v="0"/>
    <n v="1"/>
    <n v="0"/>
    <n v="0"/>
    <s v="A.Tate"/>
    <n v="8"/>
    <n v="8"/>
    <n v="0"/>
    <n v="1"/>
    <n v="0"/>
    <n v="1.6"/>
    <n v="1.74"/>
    <n v="1.74"/>
    <x v="380"/>
  </r>
  <r>
    <x v="2"/>
    <s v="CIN"/>
    <s v="PIT"/>
    <n v="55"/>
    <n v="45"/>
    <s v="(13:42) 75-I.Prince reported in as eligible.  28-J.Mixon right end to PIT 44 for 11 yards (39-M.Fitzpatrick; 95-C.Wormley)."/>
    <s v="run"/>
    <n v="1"/>
    <n v="0"/>
    <n v="0"/>
    <n v="0"/>
    <s v="J.Mixon"/>
    <s v="NA"/>
    <n v="0"/>
    <n v="1"/>
    <n v="0"/>
    <n v="0.5"/>
    <n v="0"/>
    <n v="0"/>
    <n v="0.5"/>
    <x v="32"/>
  </r>
  <r>
    <x v="2"/>
    <s v="CIN"/>
    <s v="PIT"/>
    <n v="44"/>
    <n v="56"/>
    <s v="(12:56) 34-S.Perine right tackle to PIT 38 for 6 yards (96-I.Buggs). PENALTY on CIN, Illegal Formation, 5 yards, enforced at PIT 44 - No Play."/>
    <s v="no_play"/>
    <n v="1"/>
    <n v="0"/>
    <n v="0"/>
    <n v="0"/>
    <s v="S.Perine"/>
    <s v="NA"/>
    <n v="0"/>
    <n v="1"/>
    <n v="0"/>
    <n v="0.5"/>
    <n v="0"/>
    <n v="0"/>
    <n v="0.5"/>
    <x v="247"/>
  </r>
  <r>
    <x v="2"/>
    <s v="CIN"/>
    <s v="PIT"/>
    <n v="49"/>
    <n v="51"/>
    <s v="(12:33) (Shotgun) 9-J.Burrow pass short right to 34-S.Perine pushed ob at PIT 41 for 8 yards (34-Te.Edmunds)."/>
    <s v="pass"/>
    <n v="0"/>
    <n v="1"/>
    <n v="0"/>
    <n v="0"/>
    <s v="S.Perine"/>
    <n v="4"/>
    <n v="4"/>
    <n v="0"/>
    <n v="1"/>
    <n v="0"/>
    <n v="1.6"/>
    <n v="1.6700000000000002"/>
    <n v="1.6700000000000002"/>
    <x v="247"/>
  </r>
  <r>
    <x v="2"/>
    <s v="CIN"/>
    <s v="PIT"/>
    <n v="41"/>
    <n v="59"/>
    <s v="(12:02) 28-J.Mixon right tackle to PIT 37 for 4 yards (48-D.Tuszka)."/>
    <s v="run"/>
    <n v="1"/>
    <n v="0"/>
    <n v="0"/>
    <n v="0"/>
    <s v="J.Mixon"/>
    <s v="NA"/>
    <n v="0"/>
    <n v="1"/>
    <n v="0"/>
    <n v="0.5"/>
    <n v="0"/>
    <n v="0"/>
    <n v="0.5"/>
    <x v="32"/>
  </r>
  <r>
    <x v="2"/>
    <s v="CIN"/>
    <s v="PIT"/>
    <n v="37"/>
    <n v="63"/>
    <s v="(11:19) (Shotgun) 9-J.Burrow pass short middle to 25-C.Evans pushed ob at PIT 23 for 14 yards (93-J.Schobert)."/>
    <s v="pass"/>
    <n v="0"/>
    <n v="1"/>
    <n v="0"/>
    <n v="0"/>
    <s v="C.Evans"/>
    <n v="0"/>
    <n v="0"/>
    <n v="0"/>
    <n v="1"/>
    <n v="0"/>
    <n v="1.6"/>
    <n v="1.6"/>
    <n v="1.6"/>
    <x v="282"/>
  </r>
  <r>
    <x v="2"/>
    <s v="CIN"/>
    <s v="PIT"/>
    <n v="23"/>
    <n v="77"/>
    <s v="(10:50) 28-J.Mixon left guard to PIT 20 for 3 yards (55-D.Bush; 34-Te.Edmunds)."/>
    <s v="run"/>
    <n v="1"/>
    <n v="0"/>
    <n v="0"/>
    <n v="0"/>
    <s v="J.Mixon"/>
    <s v="NA"/>
    <n v="0"/>
    <n v="1"/>
    <n v="0"/>
    <n v="0.5"/>
    <n v="0"/>
    <n v="0"/>
    <n v="0.5"/>
    <x v="32"/>
  </r>
  <r>
    <x v="2"/>
    <s v="CIN"/>
    <s v="PIT"/>
    <n v="20"/>
    <n v="80"/>
    <s v="(10:06) 28-J.Mixon right guard to PIT 11 for 9 yards (8-M.Ingram). PENALTY on CIN-66-T.Hopkins, Offensive Holding, 10 yards, enforced at PIT 20 - No Play."/>
    <s v="no_play"/>
    <n v="1"/>
    <n v="0"/>
    <n v="0"/>
    <n v="0"/>
    <s v="J.Mixon"/>
    <s v="NA"/>
    <n v="0"/>
    <n v="1"/>
    <n v="0"/>
    <n v="0.5"/>
    <n v="0"/>
    <n v="0"/>
    <n v="0.5"/>
    <x v="32"/>
  </r>
  <r>
    <x v="2"/>
    <s v="CIN"/>
    <s v="PIT"/>
    <n v="30"/>
    <n v="70"/>
    <s v="(9:39) (Shotgun) 9-J.Burrow pass short middle to 83-T.Boyd to PIT 25 for 5 yards (39-M.Fitzpatrick)."/>
    <s v="pass"/>
    <n v="0"/>
    <n v="1"/>
    <n v="0"/>
    <n v="0"/>
    <s v="T.Boyd"/>
    <n v="3"/>
    <n v="3"/>
    <n v="0"/>
    <n v="1"/>
    <n v="0"/>
    <n v="1.6"/>
    <n v="1.6525000000000001"/>
    <n v="1.6525000000000001"/>
    <x v="24"/>
  </r>
  <r>
    <x v="2"/>
    <s v="CIN"/>
    <s v="PIT"/>
    <n v="25"/>
    <n v="75"/>
    <s v="(8:56) (Shotgun) 9-J.Burrow pass incomplete short right to 87-C.Uzomah."/>
    <s v="pass"/>
    <n v="0"/>
    <n v="1"/>
    <n v="0"/>
    <n v="0"/>
    <s v="C.Uzomah"/>
    <n v="3"/>
    <n v="3"/>
    <n v="0"/>
    <n v="1"/>
    <n v="0"/>
    <n v="1.8"/>
    <n v="1.6525000000000001"/>
    <n v="1.7498500000000003"/>
    <x v="246"/>
  </r>
  <r>
    <x v="2"/>
    <s v="PIT"/>
    <s v="CIN"/>
    <n v="75"/>
    <n v="25"/>
    <s v="(8:47) (Shotgun) 7-B.Roethlisberger pass short left to 22-N.Harris to PIT 31 for 6 yards (55-L.Wilson; 57-G.Pratt)."/>
    <s v="pass"/>
    <n v="0"/>
    <n v="1"/>
    <n v="0"/>
    <n v="0"/>
    <s v="N.Harris"/>
    <n v="0"/>
    <n v="0"/>
    <n v="0"/>
    <n v="1"/>
    <n v="0"/>
    <n v="1.6"/>
    <n v="1.6"/>
    <n v="1.6"/>
    <x v="178"/>
  </r>
  <r>
    <x v="2"/>
    <s v="PIT"/>
    <s v="CIN"/>
    <n v="69"/>
    <n v="31"/>
    <s v="(8:03) (Shotgun) 7-B.Roethlisberger pass incomplete short left to 22-N.Harris."/>
    <s v="pass"/>
    <n v="0"/>
    <n v="1"/>
    <n v="0"/>
    <n v="0"/>
    <s v="N.Harris"/>
    <n v="-6"/>
    <n v="-6"/>
    <n v="0"/>
    <n v="1"/>
    <n v="0"/>
    <n v="1.6"/>
    <n v="1.4950000000000001"/>
    <n v="1.4950000000000001"/>
    <x v="178"/>
  </r>
  <r>
    <x v="2"/>
    <s v="PIT"/>
    <s v="CIN"/>
    <n v="69"/>
    <n v="31"/>
    <s v="(7:59) (Shotgun) 7-B.Roethlisberger pass short middle intended for 19-J.Smith-Schuster INTERCEPTED by 55-L.Wilson at PIT 32. 55-L.Wilson to PIT 19 for 13 yards (22-N.Harris). Penalty on PIT-53-K.Green, Offensive Holding, declined."/>
    <s v="pass"/>
    <n v="0"/>
    <n v="1"/>
    <n v="0"/>
    <n v="0"/>
    <s v="J.Smith-Schuster"/>
    <n v="1"/>
    <n v="1"/>
    <n v="0"/>
    <n v="1"/>
    <n v="0"/>
    <n v="1.6"/>
    <n v="1.6175000000000002"/>
    <n v="1.6175000000000002"/>
    <x v="12"/>
  </r>
  <r>
    <x v="2"/>
    <s v="CIN"/>
    <s v="PIT"/>
    <n v="19"/>
    <n v="81"/>
    <s v="(7:51) 28-J.Mixon left guard to PIT 17 for 2 yards (35-A.Maulet, 8-M.Ingram)."/>
    <s v="run"/>
    <n v="1"/>
    <n v="0"/>
    <n v="0"/>
    <n v="0"/>
    <s v="J.Mixon"/>
    <s v="NA"/>
    <n v="0"/>
    <n v="1"/>
    <n v="0"/>
    <n v="0.5"/>
    <n v="0"/>
    <n v="0"/>
    <n v="0.5"/>
    <x v="32"/>
  </r>
  <r>
    <x v="2"/>
    <s v="CIN"/>
    <s v="PIT"/>
    <n v="17"/>
    <n v="83"/>
    <s v="(7:08) (Shotgun) 9-J.Burrow left guard to PIT 9 for 8 yards (93-J.Schobert)."/>
    <s v="run"/>
    <n v="1"/>
    <n v="0"/>
    <n v="0"/>
    <n v="0"/>
    <s v="J.Burrow"/>
    <s v="NA"/>
    <n v="0"/>
    <n v="1"/>
    <n v="0"/>
    <n v="0.5"/>
    <n v="0"/>
    <n v="0"/>
    <n v="0.5"/>
    <x v="328"/>
  </r>
  <r>
    <x v="2"/>
    <s v="CIN"/>
    <s v="PIT"/>
    <n v="9"/>
    <n v="91"/>
    <s v="(6:25) (Shotgun) 9-J.Burrow pass short middle to 1-J.Chase for 9 yards, TOUCHDOWN."/>
    <s v="pass"/>
    <n v="0"/>
    <n v="1"/>
    <n v="0"/>
    <n v="0"/>
    <s v="J.Chase"/>
    <n v="9"/>
    <n v="9"/>
    <n v="0"/>
    <n v="1"/>
    <n v="0"/>
    <n v="2.5"/>
    <n v="1.7575000000000001"/>
    <n v="2.2475500000000004"/>
    <x v="83"/>
  </r>
  <r>
    <x v="2"/>
    <s v="PIT"/>
    <s v="CIN"/>
    <n v="76"/>
    <n v="24"/>
    <s v="(6:12) (Shotgun) 7-B.Roethlisberger pass short left to 88-P.Freiermuth to PIT 39 for 15 yards (55-L.Wilson)."/>
    <s v="pass"/>
    <n v="0"/>
    <n v="1"/>
    <n v="0"/>
    <n v="0"/>
    <s v="P.Freiermuth"/>
    <n v="11"/>
    <n v="11"/>
    <n v="0"/>
    <n v="1"/>
    <n v="0"/>
    <n v="1.6"/>
    <n v="1.7925"/>
    <n v="1.7925"/>
    <x v="109"/>
  </r>
  <r>
    <x v="2"/>
    <s v="PIT"/>
    <s v="CIN"/>
    <n v="61"/>
    <n v="39"/>
    <s v="(5:44) (No Huddle, Shotgun) 22-N.Harris right tackle to PIT 40 for 1 yard (94-S.Hubbard; 55-L.Wilson)."/>
    <s v="run"/>
    <n v="1"/>
    <n v="0"/>
    <n v="0"/>
    <n v="0"/>
    <s v="N.Harris"/>
    <s v="NA"/>
    <n v="0"/>
    <n v="1"/>
    <n v="0"/>
    <n v="0.5"/>
    <n v="0"/>
    <n v="0"/>
    <n v="0.5"/>
    <x v="178"/>
  </r>
  <r>
    <x v="2"/>
    <s v="PIT"/>
    <s v="CIN"/>
    <n v="60"/>
    <n v="40"/>
    <s v="(5:12) (Shotgun) 7-B.Roethlisberger pass short left to 22-N.Harris to CIN 39 for 21 yards (94-S.Hubbard). PENALTY on CIN-91-T.Hendrickson, Roughing the Passer, 15 yards, enforced at CIN 39."/>
    <s v="pass"/>
    <n v="0"/>
    <n v="1"/>
    <n v="0"/>
    <n v="0"/>
    <s v="N.Harris"/>
    <n v="-2"/>
    <n v="-2"/>
    <n v="0"/>
    <n v="1"/>
    <n v="0"/>
    <n v="1.6"/>
    <n v="1.5650000000000002"/>
    <n v="1.5650000000000002"/>
    <x v="178"/>
  </r>
  <r>
    <x v="2"/>
    <s v="PIT"/>
    <s v="CIN"/>
    <n v="24"/>
    <n v="76"/>
    <s v="(4:40) (Shotgun) 7-B.Roethlisberger pass incomplete short left to 22-N.Harris."/>
    <s v="pass"/>
    <n v="0"/>
    <n v="1"/>
    <n v="0"/>
    <n v="0"/>
    <s v="N.Harris"/>
    <n v="-2"/>
    <n v="-2"/>
    <n v="0"/>
    <n v="1"/>
    <n v="0"/>
    <n v="1.8"/>
    <n v="1.5650000000000002"/>
    <n v="1.7201000000000004"/>
    <x v="178"/>
  </r>
  <r>
    <x v="2"/>
    <s v="PIT"/>
    <s v="CIN"/>
    <n v="24"/>
    <n v="76"/>
    <s v="(4:36) (Shotgun) 7-B.Roethlisberger pass incomplete deep left to 88-P.Freiermuth."/>
    <s v="pass"/>
    <n v="0"/>
    <n v="1"/>
    <n v="0"/>
    <n v="0"/>
    <s v="P.Freiermuth"/>
    <n v="24"/>
    <n v="24"/>
    <n v="0"/>
    <n v="1"/>
    <n v="0"/>
    <n v="1.8"/>
    <n v="2.02"/>
    <n v="1.8748000000000002"/>
    <x v="109"/>
  </r>
  <r>
    <x v="2"/>
    <s v="PIT"/>
    <s v="CIN"/>
    <n v="24"/>
    <n v="76"/>
    <s v="(4:31) (Shotgun) 7-B.Roethlisberger pass incomplete deep left to 11-C.Claypool [98-D.Reader]. Coverage 20-Apple."/>
    <s v="pass"/>
    <n v="0"/>
    <n v="1"/>
    <n v="0"/>
    <n v="0"/>
    <s v="C.Claypool"/>
    <n v="24"/>
    <n v="24"/>
    <n v="0"/>
    <n v="1"/>
    <n v="0"/>
    <n v="1.8"/>
    <n v="2.02"/>
    <n v="1.8748000000000002"/>
    <x v="26"/>
  </r>
  <r>
    <x v="2"/>
    <s v="CIN"/>
    <s v="PIT"/>
    <n v="68"/>
    <n v="32"/>
    <s v="(4:22) 28-J.Mixon right tackle to CIN 33 for 1 yard (96-I.Buggs, 97-C.Heyward). CIN-71-R.Reiff was injured during the play."/>
    <s v="run"/>
    <n v="1"/>
    <n v="0"/>
    <n v="0"/>
    <n v="0"/>
    <s v="J.Mixon"/>
    <s v="NA"/>
    <n v="0"/>
    <n v="1"/>
    <n v="0"/>
    <n v="0.5"/>
    <n v="0"/>
    <n v="0"/>
    <n v="0.5"/>
    <x v="32"/>
  </r>
  <r>
    <x v="2"/>
    <s v="CIN"/>
    <s v="PIT"/>
    <n v="67"/>
    <n v="33"/>
    <s v="(3:41) 28-J.Mixon right end to CIN 34 for 1 yard (48-D.Tuszka; 95-C.Wormley)."/>
    <s v="run"/>
    <n v="1"/>
    <n v="0"/>
    <n v="0"/>
    <n v="0"/>
    <s v="J.Mixon"/>
    <s v="NA"/>
    <n v="0"/>
    <n v="1"/>
    <n v="0"/>
    <n v="0.5"/>
    <n v="0"/>
    <n v="0"/>
    <n v="0.5"/>
    <x v="32"/>
  </r>
  <r>
    <x v="2"/>
    <s v="CIN"/>
    <s v="PIT"/>
    <n v="66"/>
    <n v="34"/>
    <s v="(2:58) (Shotgun) 9-J.Burrow pass short right to 28-J.Mixon pushed ob at CIN 38 for 4 yards (93-J.Schobert)."/>
    <s v="pass"/>
    <n v="0"/>
    <n v="1"/>
    <n v="0"/>
    <n v="0"/>
    <s v="J.Mixon"/>
    <n v="-1"/>
    <n v="-1"/>
    <n v="0"/>
    <n v="1"/>
    <n v="0"/>
    <n v="1.6"/>
    <n v="1.5825"/>
    <n v="1.5825"/>
    <x v="32"/>
  </r>
  <r>
    <x v="2"/>
    <s v="PIT"/>
    <s v="CIN"/>
    <n v="96"/>
    <n v="4"/>
    <s v="(2:12) (Shotgun) 22-N.Harris up the middle to PIT 6 for 2 yards (92-B.Hill)."/>
    <s v="run"/>
    <n v="1"/>
    <n v="0"/>
    <n v="0"/>
    <n v="0"/>
    <s v="N.Harris"/>
    <s v="NA"/>
    <n v="0"/>
    <n v="1"/>
    <n v="0"/>
    <n v="0.5"/>
    <n v="0"/>
    <n v="0"/>
    <n v="0.5"/>
    <x v="178"/>
  </r>
  <r>
    <x v="2"/>
    <s v="PIT"/>
    <s v="CIN"/>
    <n v="94"/>
    <n v="6"/>
    <s v="(1:33) (Shotgun) 7-B.Roethlisberger pass incomplete short left to 14-R.McCloud."/>
    <s v="pass"/>
    <n v="0"/>
    <n v="1"/>
    <n v="0"/>
    <n v="0"/>
    <s v="R.McCloud"/>
    <n v="2"/>
    <n v="2"/>
    <n v="0"/>
    <n v="1"/>
    <n v="0"/>
    <n v="1.6"/>
    <n v="1.635"/>
    <n v="1.635"/>
    <x v="381"/>
  </r>
  <r>
    <x v="2"/>
    <s v="PIT"/>
    <s v="CIN"/>
    <n v="97"/>
    <n v="3"/>
    <s v="(1:28) (Shotgun) 7-B.Roethlisberger pass short middle to 11-C.Claypool to PIT 19 for 16 yards (23-D.Phillips)."/>
    <s v="pass"/>
    <n v="0"/>
    <n v="1"/>
    <n v="0"/>
    <n v="0"/>
    <s v="C.Claypool"/>
    <n v="10"/>
    <n v="10"/>
    <n v="0"/>
    <n v="1"/>
    <n v="0"/>
    <n v="1.6"/>
    <n v="1.7750000000000001"/>
    <n v="1.7750000000000001"/>
    <x v="26"/>
  </r>
  <r>
    <x v="2"/>
    <s v="PIT"/>
    <s v="CIN"/>
    <n v="81"/>
    <n v="19"/>
    <s v="(1:00) (Shotgun) 7-B.Roethlisberger pass short left to 13-J.Washington to PIT 23 for 4 yards (20-E.Apple)."/>
    <s v="pass"/>
    <n v="0"/>
    <n v="1"/>
    <n v="0"/>
    <n v="0"/>
    <s v="J.Washington"/>
    <n v="3"/>
    <n v="3"/>
    <n v="0"/>
    <n v="1"/>
    <n v="0"/>
    <n v="1.6"/>
    <n v="1.6525000000000001"/>
    <n v="1.6525000000000001"/>
    <x v="258"/>
  </r>
  <r>
    <x v="2"/>
    <s v="PIT"/>
    <s v="CIN"/>
    <n v="77"/>
    <n v="23"/>
    <s v="(:33) (Shotgun) 22-N.Harris right guard to PIT 24 for 1 yard (94-S.Hubbard, 30-J.Bates)."/>
    <s v="run"/>
    <n v="1"/>
    <n v="0"/>
    <n v="0"/>
    <n v="0"/>
    <s v="N.Harris"/>
    <s v="NA"/>
    <n v="0"/>
    <n v="1"/>
    <n v="0"/>
    <n v="0.5"/>
    <n v="0"/>
    <n v="0"/>
    <n v="0.5"/>
    <x v="178"/>
  </r>
  <r>
    <x v="2"/>
    <s v="PIT"/>
    <s v="CIN"/>
    <n v="76"/>
    <n v="24"/>
    <s v="(15:00) (Shotgun) 7-B.Roethlisberger pass deep left to 14-R.McCloud ran ob at PIT 48 for 24 yards (30-J.Bates)."/>
    <s v="pass"/>
    <n v="0"/>
    <n v="1"/>
    <n v="0"/>
    <n v="0"/>
    <s v="R.McCloud"/>
    <n v="16"/>
    <n v="16"/>
    <n v="0"/>
    <n v="1"/>
    <n v="0"/>
    <n v="1.6"/>
    <n v="1.8800000000000001"/>
    <n v="1.8800000000000001"/>
    <x v="381"/>
  </r>
  <r>
    <x v="2"/>
    <s v="PIT"/>
    <s v="CIN"/>
    <n v="52"/>
    <n v="48"/>
    <s v="(14:37) (Shotgun) 7-B.Roethlisberger pass short right to 22-N.Harris to PIT 48 for no gain (30-J.Bates; 55-L.Wilson)."/>
    <s v="pass"/>
    <n v="0"/>
    <n v="1"/>
    <n v="0"/>
    <n v="0"/>
    <s v="N.Harris"/>
    <n v="-3"/>
    <n v="-3"/>
    <n v="0"/>
    <n v="1"/>
    <n v="0"/>
    <n v="1.6"/>
    <n v="1.5475000000000001"/>
    <n v="1.5475000000000001"/>
    <x v="178"/>
  </r>
  <r>
    <x v="2"/>
    <s v="PIT"/>
    <s v="CIN"/>
    <n v="52"/>
    <n v="48"/>
    <s v="(14:00) (Shotgun) 7-B.Roethlisberger pass short right to 15-C.White to CIN 46 for 6 yards (23-D.Phillips; 59-A.Davis-Gaither)."/>
    <s v="pass"/>
    <n v="0"/>
    <n v="1"/>
    <n v="0"/>
    <n v="0"/>
    <s v="C.White"/>
    <n v="2"/>
    <n v="2"/>
    <n v="0"/>
    <n v="1"/>
    <n v="0"/>
    <n v="1.6"/>
    <n v="1.635"/>
    <n v="1.635"/>
    <x v="382"/>
  </r>
  <r>
    <x v="2"/>
    <s v="PIT"/>
    <s v="CIN"/>
    <n v="46"/>
    <n v="54"/>
    <s v="(13:26) (No Huddle, Shotgun) 7-B.Roethlisberger pass short left to 11-C.Claypool to CIN 38 for 8 yards (20-E.Apple; 55-L.Wilson)."/>
    <s v="pass"/>
    <n v="0"/>
    <n v="1"/>
    <n v="0"/>
    <n v="0"/>
    <s v="C.Claypool"/>
    <n v="0"/>
    <n v="0"/>
    <n v="0"/>
    <n v="1"/>
    <n v="0"/>
    <n v="1.6"/>
    <n v="1.6"/>
    <n v="1.6"/>
    <x v="26"/>
  </r>
  <r>
    <x v="2"/>
    <s v="PIT"/>
    <s v="CIN"/>
    <n v="38"/>
    <n v="62"/>
    <s v="(12:54) (Shotgun) 7-B.Roethlisberger pass short middle to 14-R.McCloud to CIN 35 for 3 yards (57-G.Pratt)."/>
    <s v="pass"/>
    <n v="0"/>
    <n v="1"/>
    <n v="0"/>
    <n v="0"/>
    <s v="R.McCloud"/>
    <n v="3"/>
    <n v="3"/>
    <n v="0"/>
    <n v="1"/>
    <n v="0"/>
    <n v="1.6"/>
    <n v="1.6525000000000001"/>
    <n v="1.6525000000000001"/>
    <x v="381"/>
  </r>
  <r>
    <x v="2"/>
    <s v="PIT"/>
    <s v="CIN"/>
    <n v="35"/>
    <n v="65"/>
    <s v="(12:26) (Shotgun) 7-B.Roethlisberger pass short middle to 14-R.McCloud to CIN 30 for 5 yards (24-V.Bell). FUMBLES (24-V.Bell), and recovers at CIN 29."/>
    <s v="pass"/>
    <n v="0"/>
    <n v="1"/>
    <n v="0"/>
    <n v="0"/>
    <s v="R.McCloud"/>
    <n v="5"/>
    <n v="5"/>
    <n v="0"/>
    <n v="1"/>
    <n v="0"/>
    <n v="1.6"/>
    <n v="1.6875"/>
    <n v="1.6875"/>
    <x v="381"/>
  </r>
  <r>
    <x v="2"/>
    <s v="PIT"/>
    <s v="CIN"/>
    <n v="29"/>
    <n v="71"/>
    <s v="(11:53) 7-B.Roethlisberger pass incomplete deep left to 11-C.Claypool (20-E.Apple). PENALTY on CIN-20-E.Apple, Defensive Pass Interference, 11 yards, enforced at CIN 29 - No Play."/>
    <s v="no_play"/>
    <n v="0"/>
    <n v="1"/>
    <n v="0"/>
    <n v="0"/>
    <s v="C.Claypool"/>
    <s v="NA"/>
    <n v="0"/>
    <n v="0"/>
    <n v="0"/>
    <n v="0"/>
    <n v="0"/>
    <n v="0"/>
    <n v="0"/>
    <x v="26"/>
  </r>
  <r>
    <x v="2"/>
    <s v="PIT"/>
    <s v="CIN"/>
    <n v="18"/>
    <n v="82"/>
    <s v="(11:47) (Shotgun) 7-B.Roethlisberger pass incomplete short left to 88-P.Freiermuth."/>
    <s v="pass"/>
    <n v="0"/>
    <n v="1"/>
    <n v="0"/>
    <n v="0"/>
    <s v="P.Freiermuth"/>
    <n v="10"/>
    <n v="10"/>
    <n v="0"/>
    <n v="1"/>
    <n v="0"/>
    <n v="2"/>
    <n v="1.7750000000000001"/>
    <n v="1.9235000000000002"/>
    <x v="109"/>
  </r>
  <r>
    <x v="2"/>
    <s v="PIT"/>
    <s v="CIN"/>
    <n v="18"/>
    <n v="82"/>
    <s v="(11:44) (Shotgun) 7-B.Roethlisberger pass short right to 13-J.Washington pushed ob at CIN 10 for 8 yards (23-D.Phillips)."/>
    <s v="pass"/>
    <n v="0"/>
    <n v="1"/>
    <n v="0"/>
    <n v="0"/>
    <s v="J.Washington"/>
    <n v="8"/>
    <n v="8"/>
    <n v="0"/>
    <n v="1"/>
    <n v="0"/>
    <n v="2"/>
    <n v="1.74"/>
    <n v="1.9116"/>
    <x v="258"/>
  </r>
  <r>
    <x v="2"/>
    <s v="PIT"/>
    <s v="CIN"/>
    <n v="10"/>
    <n v="90"/>
    <s v="(11:13) (Shotgun) 7-B.Roethlisberger pass short right to 22-N.Harris to CIN 3 for 7 yards (57-G.Pratt, 23-D.Phillips)."/>
    <s v="pass"/>
    <n v="0"/>
    <n v="1"/>
    <n v="0"/>
    <n v="0"/>
    <s v="N.Harris"/>
    <n v="2"/>
    <n v="2"/>
    <n v="0"/>
    <n v="1"/>
    <n v="0"/>
    <n v="2.2000000000000002"/>
    <n v="1.635"/>
    <n v="2.0079000000000002"/>
    <x v="178"/>
  </r>
  <r>
    <x v="2"/>
    <s v="PIT"/>
    <s v="CIN"/>
    <n v="3"/>
    <n v="97"/>
    <s v="(10:41) (Shotgun) 7-B.Roethlisberger pass short left to 88-P.Freiermuth to CIN 4 for -1 yards (30-J.Bates). PENALTY on PIT-11-C.Claypool, Offensive Pass Interference, 10 yards, enforced at CIN 3 - No Play."/>
    <s v="no_play"/>
    <n v="0"/>
    <n v="1"/>
    <n v="0"/>
    <n v="0"/>
    <s v="P.Freiermuth"/>
    <s v="NA"/>
    <n v="0"/>
    <n v="0"/>
    <n v="0"/>
    <n v="0"/>
    <n v="0"/>
    <n v="0"/>
    <n v="0"/>
    <x v="109"/>
  </r>
  <r>
    <x v="2"/>
    <s v="PIT"/>
    <s v="CIN"/>
    <n v="21"/>
    <n v="79"/>
    <s v="(9:34) (Shotgun) 7-B.Roethlisberger pass short left to 22-N.Harris to CIN 16 for 5 yards (55-L.Wilson)."/>
    <s v="pass"/>
    <n v="0"/>
    <n v="1"/>
    <n v="0"/>
    <n v="0"/>
    <s v="N.Harris"/>
    <n v="3"/>
    <n v="3"/>
    <n v="0"/>
    <n v="1"/>
    <n v="0"/>
    <n v="1.8"/>
    <n v="1.6525000000000001"/>
    <n v="1.7498500000000003"/>
    <x v="178"/>
  </r>
  <r>
    <x v="2"/>
    <s v="PIT"/>
    <s v="CIN"/>
    <n v="16"/>
    <n v="84"/>
    <s v="(8:52) (Shotgun) 7-B.Roethlisberger pass short left to 22-N.Harris to CIN 8 for 8 yards (30-J.Bates)."/>
    <s v="pass"/>
    <n v="0"/>
    <n v="1"/>
    <n v="0"/>
    <n v="0"/>
    <s v="N.Harris"/>
    <n v="5"/>
    <n v="5"/>
    <n v="0"/>
    <n v="1"/>
    <n v="0"/>
    <n v="2"/>
    <n v="1.6875"/>
    <n v="1.8937500000000003"/>
    <x v="178"/>
  </r>
  <r>
    <x v="2"/>
    <s v="CIN"/>
    <s v="PIT"/>
    <n v="71"/>
    <n v="29"/>
    <s v="(8:03) (Shotgun) 9-J.Burrow pass incomplete short middle to 1-J.Chase (42-J.Pierre)."/>
    <s v="pass"/>
    <n v="0"/>
    <n v="1"/>
    <n v="0"/>
    <n v="0"/>
    <s v="J.Chase"/>
    <n v="7"/>
    <n v="7"/>
    <n v="0"/>
    <n v="1"/>
    <n v="0"/>
    <n v="1.6"/>
    <n v="1.7225000000000001"/>
    <n v="1.7225000000000001"/>
    <x v="83"/>
  </r>
  <r>
    <x v="2"/>
    <s v="CIN"/>
    <s v="PIT"/>
    <n v="76"/>
    <n v="24"/>
    <s v="(7:59) (Shotgun) 28-J.Mixon left tackle to CIN 29 for 5 yards (35-A.Maulet)."/>
    <s v="run"/>
    <n v="1"/>
    <n v="0"/>
    <n v="0"/>
    <n v="0"/>
    <s v="J.Mixon"/>
    <s v="NA"/>
    <n v="0"/>
    <n v="1"/>
    <n v="0"/>
    <n v="0.5"/>
    <n v="0"/>
    <n v="0"/>
    <n v="0.5"/>
    <x v="32"/>
  </r>
  <r>
    <x v="2"/>
    <s v="CIN"/>
    <s v="PIT"/>
    <n v="71"/>
    <n v="29"/>
    <s v="(7:18) (Shotgun) 9-J.Burrow pass short middle to 1-J.Chase to CIN 36 for 7 yards (21-T.Norwood)."/>
    <s v="pass"/>
    <n v="0"/>
    <n v="1"/>
    <n v="0"/>
    <n v="0"/>
    <s v="J.Chase"/>
    <n v="6"/>
    <n v="6"/>
    <n v="0"/>
    <n v="1"/>
    <n v="0"/>
    <n v="1.6"/>
    <n v="1.7050000000000001"/>
    <n v="1.7050000000000001"/>
    <x v="83"/>
  </r>
  <r>
    <x v="2"/>
    <s v="PIT"/>
    <s v="CIN"/>
    <n v="85"/>
    <n v="15"/>
    <s v="(6:25) (Shotgun) 7-B.Roethlisberger pass incomplete short middle to 85-E.Ebron."/>
    <s v="pass"/>
    <n v="0"/>
    <n v="1"/>
    <n v="0"/>
    <n v="0"/>
    <s v="E.Ebron"/>
    <n v="12"/>
    <n v="12"/>
    <n v="0"/>
    <n v="1"/>
    <n v="0"/>
    <n v="1.6"/>
    <n v="1.81"/>
    <n v="1.81"/>
    <x v="260"/>
  </r>
  <r>
    <x v="2"/>
    <s v="PIT"/>
    <s v="CIN"/>
    <n v="85"/>
    <n v="15"/>
    <s v="(6:22) (Shotgun) 7-B.Roethlisberger pass incomplete deep left to 13-J.Washington [91-T.Hendrickson]."/>
    <s v="pass"/>
    <n v="0"/>
    <n v="1"/>
    <n v="0"/>
    <n v="0"/>
    <s v="J.Washington"/>
    <n v="35"/>
    <n v="35"/>
    <n v="0"/>
    <n v="1"/>
    <n v="0"/>
    <n v="1.6"/>
    <n v="2.2124999999999999"/>
    <n v="2.2124999999999999"/>
    <x v="258"/>
  </r>
  <r>
    <x v="2"/>
    <s v="PIT"/>
    <s v="CIN"/>
    <n v="85"/>
    <n v="15"/>
    <s v="(6:17) (Shotgun) 7-B.Roethlisberger pass short left to 15-C.White to PIT 26 for 11 yards (20-E.Apple)."/>
    <s v="pass"/>
    <n v="0"/>
    <n v="1"/>
    <n v="0"/>
    <n v="0"/>
    <s v="C.White"/>
    <n v="11"/>
    <n v="11"/>
    <n v="0"/>
    <n v="1"/>
    <n v="0"/>
    <n v="1.6"/>
    <n v="1.7925"/>
    <n v="1.7925"/>
    <x v="382"/>
  </r>
  <r>
    <x v="2"/>
    <s v="PIT"/>
    <s v="CIN"/>
    <n v="74"/>
    <n v="26"/>
    <s v="(5:52) (No Huddle, Shotgun) 7-B.Roethlisberger pass short right to 11-C.Claypool pushed ob at PIT 43 for 17 yards (23-D.Phillips)."/>
    <s v="pass"/>
    <n v="0"/>
    <n v="1"/>
    <n v="0"/>
    <n v="0"/>
    <s v="C.Claypool"/>
    <n v="12"/>
    <n v="12"/>
    <n v="0"/>
    <n v="1"/>
    <n v="0"/>
    <n v="1.6"/>
    <n v="1.81"/>
    <n v="1.81"/>
    <x v="26"/>
  </r>
  <r>
    <x v="2"/>
    <s v="PIT"/>
    <s v="CIN"/>
    <n v="57"/>
    <n v="43"/>
    <s v="(5:29) (Shotgun) 7-B.Roethlisberger pass short middle to 22-N.Harris to PIT 48 for 5 yards (21-M.Hilton; 55-L.Wilson)."/>
    <s v="pass"/>
    <n v="0"/>
    <n v="1"/>
    <n v="0"/>
    <n v="0"/>
    <s v="N.Harris"/>
    <n v="1"/>
    <n v="1"/>
    <n v="0"/>
    <n v="1"/>
    <n v="0"/>
    <n v="1.6"/>
    <n v="1.6175000000000002"/>
    <n v="1.6175000000000002"/>
    <x v="178"/>
  </r>
  <r>
    <x v="2"/>
    <s v="PIT"/>
    <s v="CIN"/>
    <n v="52"/>
    <n v="48"/>
    <s v="(5:01) (No Huddle, Shotgun) 7-B.Roethlisberger pass deep left to 11-C.Claypool to CIN 23 for 29 yards (24-V.Bell)."/>
    <s v="pass"/>
    <n v="0"/>
    <n v="1"/>
    <n v="0"/>
    <n v="0"/>
    <s v="C.Claypool"/>
    <n v="27"/>
    <n v="27"/>
    <n v="0"/>
    <n v="1"/>
    <n v="0"/>
    <n v="1.6"/>
    <n v="2.0725000000000002"/>
    <n v="2.0725000000000002"/>
    <x v="26"/>
  </r>
  <r>
    <x v="2"/>
    <s v="PIT"/>
    <s v="CIN"/>
    <n v="23"/>
    <n v="77"/>
    <s v="(4:29) (No Huddle, Shotgun) 7-B.Roethlisberger pass short left to 22-N.Harris pushed ob at CIN 14 for 9 yards (20-E.Apple). PIT-53-K.Green was injured during the play."/>
    <s v="pass"/>
    <n v="0"/>
    <n v="1"/>
    <n v="0"/>
    <n v="0"/>
    <s v="N.Harris"/>
    <n v="0"/>
    <n v="0"/>
    <n v="0"/>
    <n v="1"/>
    <n v="0"/>
    <n v="1.8"/>
    <n v="1.6"/>
    <n v="1.7320000000000002"/>
    <x v="178"/>
  </r>
  <r>
    <x v="2"/>
    <s v="PIT"/>
    <s v="CIN"/>
    <n v="14"/>
    <n v="86"/>
    <s v="(4:21) (Shotgun) 7-B.Roethlisberger pass short left to 22-N.Harris to CIN 11 for 3 yards (59-A.Davis-Gaither)."/>
    <s v="pass"/>
    <n v="0"/>
    <n v="1"/>
    <n v="0"/>
    <n v="0"/>
    <s v="N.Harris"/>
    <n v="3"/>
    <n v="3"/>
    <n v="0"/>
    <n v="1"/>
    <n v="0"/>
    <n v="2"/>
    <n v="1.6525000000000001"/>
    <n v="1.88185"/>
    <x v="178"/>
  </r>
  <r>
    <x v="2"/>
    <s v="PIT"/>
    <s v="CIN"/>
    <n v="19"/>
    <n v="81"/>
    <s v="(3:46) (Shotgun) 7-B.Roethlisberger pass short middle to 13-J.Washington to CIN 11 for 8 yards (59-A.Davis-Gaither, 55-L.Wilson)."/>
    <s v="pass"/>
    <n v="0"/>
    <n v="1"/>
    <n v="0"/>
    <n v="0"/>
    <s v="J.Washington"/>
    <n v="4"/>
    <n v="4"/>
    <n v="0"/>
    <n v="1"/>
    <n v="0"/>
    <n v="2"/>
    <n v="1.6700000000000002"/>
    <n v="1.8878000000000001"/>
    <x v="258"/>
  </r>
  <r>
    <x v="2"/>
    <s v="PIT"/>
    <s v="CIN"/>
    <n v="11"/>
    <n v="89"/>
    <s v="(3:14) (Shotgun) 7-B.Roethlisberger pass incomplete short left to 85-E.Ebron (24-V.Bell)."/>
    <s v="pass"/>
    <n v="0"/>
    <n v="1"/>
    <n v="0"/>
    <n v="0"/>
    <s v="E.Ebron"/>
    <n v="11"/>
    <n v="11"/>
    <n v="0"/>
    <n v="1"/>
    <n v="0"/>
    <n v="2.2000000000000002"/>
    <n v="1.7925"/>
    <n v="2.0614500000000002"/>
    <x v="260"/>
  </r>
  <r>
    <x v="2"/>
    <s v="PIT"/>
    <s v="CIN"/>
    <n v="11"/>
    <n v="89"/>
    <s v="(3:09) (Shotgun) 7-B.Roethlisberger pass short right to 22-N.Harris to CIN 12 for -1 yards (30-J.Bates)."/>
    <s v="pass"/>
    <n v="0"/>
    <n v="1"/>
    <n v="0"/>
    <n v="0"/>
    <s v="N.Harris"/>
    <n v="-5"/>
    <n v="-5"/>
    <n v="0"/>
    <n v="1"/>
    <n v="0"/>
    <n v="2.2000000000000002"/>
    <n v="1.5125000000000002"/>
    <n v="1.9662500000000003"/>
    <x v="178"/>
  </r>
  <r>
    <x v="2"/>
    <s v="CIN"/>
    <s v="PIT"/>
    <n v="88"/>
    <n v="12"/>
    <s v="(3:02) 28-J.Mixon right end to CIN 14 for 2 yards (95-C.Wormley)."/>
    <s v="run"/>
    <n v="1"/>
    <n v="0"/>
    <n v="0"/>
    <n v="0"/>
    <s v="J.Mixon"/>
    <s v="NA"/>
    <n v="0"/>
    <n v="1"/>
    <n v="0"/>
    <n v="0.5"/>
    <n v="0"/>
    <n v="0"/>
    <n v="0.5"/>
    <x v="32"/>
  </r>
  <r>
    <x v="2"/>
    <s v="CIN"/>
    <s v="PIT"/>
    <n v="86"/>
    <n v="14"/>
    <s v="(2:57) 75-I.Prince reported in as eligible.  28-J.Mixon left tackle to CIN 21 for 7 yards (95-C.Wormley)."/>
    <s v="run"/>
    <n v="1"/>
    <n v="0"/>
    <n v="0"/>
    <n v="0"/>
    <s v="J.Mixon"/>
    <s v="NA"/>
    <n v="0"/>
    <n v="1"/>
    <n v="0"/>
    <n v="0.5"/>
    <n v="0"/>
    <n v="0"/>
    <n v="0.5"/>
    <x v="32"/>
  </r>
  <r>
    <x v="2"/>
    <s v="CIN"/>
    <s v="PIT"/>
    <n v="79"/>
    <n v="21"/>
    <s v="(2:51) 28-J.Mixon up the middle to CIN 20 for -1 yards (96-I.Buggs; 8-M.Ingram)."/>
    <s v="run"/>
    <n v="1"/>
    <n v="0"/>
    <n v="0"/>
    <n v="0"/>
    <s v="J.Mixon"/>
    <s v="NA"/>
    <n v="0"/>
    <n v="1"/>
    <n v="0"/>
    <n v="0.5"/>
    <n v="0"/>
    <n v="0"/>
    <n v="0.5"/>
    <x v="32"/>
  </r>
  <r>
    <x v="2"/>
    <s v="PIT"/>
    <s v="CIN"/>
    <n v="73"/>
    <n v="27"/>
    <s v="(1:54) (Shotgun) 7-B.Roethlisberger pass short left to 22-N.Harris to PIT 35 for 8 yards (20-E.Apple; 55-L.Wilson)."/>
    <s v="pass"/>
    <n v="0"/>
    <n v="1"/>
    <n v="0"/>
    <n v="0"/>
    <s v="N.Harris"/>
    <n v="-3"/>
    <n v="-3"/>
    <n v="0"/>
    <n v="1"/>
    <n v="0"/>
    <n v="1.6"/>
    <n v="1.5475000000000001"/>
    <n v="1.5475000000000001"/>
    <x v="178"/>
  </r>
  <r>
    <x v="2"/>
    <s v="PIT"/>
    <s v="CIN"/>
    <n v="65"/>
    <n v="35"/>
    <s v="(1:32) (No Huddle, Shotgun) 7-B.Roethlisberger pass incomplete short right to 22-N.Harris."/>
    <s v="pass"/>
    <n v="0"/>
    <n v="1"/>
    <n v="0"/>
    <n v="0"/>
    <s v="N.Harris"/>
    <n v="0"/>
    <n v="0"/>
    <n v="0"/>
    <n v="1"/>
    <n v="0"/>
    <n v="1.6"/>
    <n v="1.6"/>
    <n v="1.6"/>
    <x v="178"/>
  </r>
  <r>
    <x v="2"/>
    <s v="PIT"/>
    <s v="CIN"/>
    <n v="65"/>
    <n v="35"/>
    <s v="(1:29) (No Huddle, Shotgun) 7-B.Roethlisberger pass incomplete short left to 11-C.Claypool."/>
    <s v="pass"/>
    <n v="0"/>
    <n v="1"/>
    <n v="0"/>
    <n v="0"/>
    <s v="C.Claypool"/>
    <n v="1"/>
    <n v="1"/>
    <n v="0"/>
    <n v="1"/>
    <n v="0"/>
    <n v="1.6"/>
    <n v="1.6175000000000002"/>
    <n v="1.6175000000000002"/>
    <x v="26"/>
  </r>
  <r>
    <x v="2"/>
    <s v="PIT"/>
    <s v="CIN"/>
    <n v="65"/>
    <n v="35"/>
    <s v="(1:27) (Shotgun) 7-B.Roethlisberger pass incomplete short left to 22-N.Harris."/>
    <s v="pass"/>
    <n v="0"/>
    <n v="1"/>
    <n v="0"/>
    <n v="0"/>
    <s v="N.Harris"/>
    <n v="7"/>
    <n v="7"/>
    <n v="0"/>
    <n v="1"/>
    <n v="0"/>
    <n v="1.6"/>
    <n v="1.7225000000000001"/>
    <n v="1.7225000000000001"/>
    <x v="178"/>
  </r>
  <r>
    <x v="2"/>
    <s v="CIN"/>
    <s v="PIT"/>
    <n v="35"/>
    <n v="65"/>
    <s v="(1:23) 9-J.Burrow kneels to PIT 36 for -1 yards."/>
    <s v="qb_kneel"/>
    <n v="0"/>
    <n v="0"/>
    <n v="0"/>
    <n v="0"/>
    <s v="J.Burrow"/>
    <s v="NA"/>
    <n v="0"/>
    <n v="0"/>
    <n v="0"/>
    <n v="0"/>
    <n v="0"/>
    <n v="0"/>
    <n v="0"/>
    <x v="328"/>
  </r>
  <r>
    <x v="2"/>
    <s v="CIN"/>
    <s v="PIT"/>
    <n v="36"/>
    <n v="64"/>
    <s v="(:41) 9-J.Burrow kneels to PIT 37 for -1 yards."/>
    <s v="qb_kneel"/>
    <n v="0"/>
    <n v="0"/>
    <n v="0"/>
    <n v="0"/>
    <s v="J.Burrow"/>
    <s v="NA"/>
    <n v="0"/>
    <n v="0"/>
    <n v="0"/>
    <n v="0"/>
    <n v="0"/>
    <n v="0"/>
    <n v="0"/>
    <x v="328"/>
  </r>
  <r>
    <x v="2"/>
    <s v="GB"/>
    <s v="SF"/>
    <n v="75"/>
    <n v="25"/>
    <s v="(15:00) 33-A.Jones up the middle to GB 27 for 2 yards (99-J.Kinlaw)."/>
    <s v="run"/>
    <n v="1"/>
    <n v="0"/>
    <n v="0"/>
    <n v="0"/>
    <s v="A.Jones"/>
    <s v="NA"/>
    <n v="0"/>
    <n v="1"/>
    <n v="0"/>
    <n v="0.5"/>
    <n v="0"/>
    <n v="0"/>
    <n v="0.5"/>
    <x v="103"/>
  </r>
  <r>
    <x v="2"/>
    <s v="GB"/>
    <s v="SF"/>
    <n v="73"/>
    <n v="27"/>
    <s v="(14:37) (No Huddle, Shotgun) 33-A.Jones left guard to GB 32 for 5 yards (54-F.Warner)."/>
    <s v="run"/>
    <n v="1"/>
    <n v="0"/>
    <n v="0"/>
    <n v="0"/>
    <s v="A.Jones"/>
    <s v="NA"/>
    <n v="0"/>
    <n v="1"/>
    <n v="0"/>
    <n v="0.5"/>
    <n v="0"/>
    <n v="0"/>
    <n v="0.5"/>
    <x v="103"/>
  </r>
  <r>
    <x v="2"/>
    <s v="GB"/>
    <s v="SF"/>
    <n v="68"/>
    <n v="32"/>
    <s v="(13:54) (Shotgun) 12-Aa.Rodgers pass deep right to 13-A.Lazard pushed ob at SF 26 for 42 yards (24-K.Williams). Caught at SF 45.  19-YAC"/>
    <s v="pass"/>
    <n v="0"/>
    <n v="1"/>
    <n v="0"/>
    <n v="0"/>
    <s v="A.Lazard"/>
    <n v="23"/>
    <n v="23"/>
    <n v="0"/>
    <n v="1"/>
    <n v="0"/>
    <n v="1.6"/>
    <n v="2.0024999999999999"/>
    <n v="2.0024999999999999"/>
    <x v="144"/>
  </r>
  <r>
    <x v="2"/>
    <s v="GB"/>
    <s v="SF"/>
    <n v="26"/>
    <n v="74"/>
    <s v="(13:14) (Shotgun) 12-Aa.Rodgers pass short right to 33-A.Jones to SF 15 for 11 yards (51-A.Al-Shaair). Caught at SF 29.  14-YAC"/>
    <s v="pass"/>
    <n v="0"/>
    <n v="1"/>
    <n v="0"/>
    <n v="0"/>
    <s v="A.Jones"/>
    <n v="-3"/>
    <n v="-3"/>
    <n v="0"/>
    <n v="1"/>
    <n v="0"/>
    <n v="1.6"/>
    <n v="1.5475000000000001"/>
    <n v="1.5475000000000001"/>
    <x v="103"/>
  </r>
  <r>
    <x v="2"/>
    <s v="GB"/>
    <s v="SF"/>
    <n v="15"/>
    <n v="85"/>
    <s v="(12:44) (No Huddle) 12-Aa.Rodgers pass short middle to 12-Aa.Rodgers to SF 19 for -4 yards (95-K.Street). A.Rodgers caught own pass deflected by 97 N.Bosa"/>
    <s v="pass"/>
    <n v="0"/>
    <n v="1"/>
    <n v="0"/>
    <n v="0"/>
    <s v="Aa.Rodgers"/>
    <n v="-4"/>
    <n v="-4"/>
    <n v="0"/>
    <n v="1"/>
    <n v="0"/>
    <n v="2"/>
    <n v="1.53"/>
    <n v="1.8402000000000001"/>
    <x v="345"/>
  </r>
  <r>
    <x v="2"/>
    <s v="GB"/>
    <s v="SF"/>
    <n v="19"/>
    <n v="81"/>
    <s v="(12:00) (Shotgun) 12-Aa.Rodgers scrambles left end to SF 14 for 5 yards (26-J.Norman). PENALTY on GB-73-Y.Nijman, Face Mask (15 Yards), 15 yards, enforced at SF 19 - No Play."/>
    <s v="no_play"/>
    <n v="0"/>
    <n v="1"/>
    <n v="0"/>
    <n v="0"/>
    <s v="Aa.Rodgers"/>
    <s v="NA"/>
    <n v="0"/>
    <n v="0"/>
    <n v="0"/>
    <n v="0"/>
    <n v="0"/>
    <n v="0"/>
    <n v="0"/>
    <x v="345"/>
  </r>
  <r>
    <x v="2"/>
    <s v="GB"/>
    <s v="SF"/>
    <n v="34"/>
    <n v="66"/>
    <s v="(11:28) (Shotgun) 33-A.Jones left tackle to SF 38 for -4 yards (97-N.Bosa, 95-K.Street)."/>
    <s v="run"/>
    <n v="1"/>
    <n v="0"/>
    <n v="0"/>
    <n v="0"/>
    <s v="A.Jones"/>
    <s v="NA"/>
    <n v="0"/>
    <n v="1"/>
    <n v="0"/>
    <n v="0.5"/>
    <n v="0"/>
    <n v="0"/>
    <n v="0.5"/>
    <x v="103"/>
  </r>
  <r>
    <x v="2"/>
    <s v="GB"/>
    <s v="SF"/>
    <n v="38"/>
    <n v="62"/>
    <s v="(10:44) (Shotgun) 12-Aa.Rodgers pass short right to 17-D.Adams to SF 36 for 2 yards (4-E.Moseley). Caught at SF 40.  4-YAC"/>
    <s v="pass"/>
    <n v="0"/>
    <n v="1"/>
    <n v="0"/>
    <n v="0"/>
    <s v="D.Adams"/>
    <n v="-2"/>
    <n v="-2"/>
    <n v="0"/>
    <n v="1"/>
    <n v="0"/>
    <n v="1.6"/>
    <n v="1.5650000000000002"/>
    <n v="1.5650000000000002"/>
    <x v="77"/>
  </r>
  <r>
    <x v="2"/>
    <s v="SF"/>
    <s v="GB"/>
    <n v="75"/>
    <n v="25"/>
    <s v="(10:06) (Shotgun) 44-K.Juszczyk up the middle to SF 29 for 4 yards (97-K.Clark)."/>
    <s v="run"/>
    <n v="1"/>
    <n v="0"/>
    <n v="0"/>
    <n v="0"/>
    <s v="K.Juszczyk"/>
    <s v="NA"/>
    <n v="0"/>
    <n v="1"/>
    <n v="0"/>
    <n v="0.5"/>
    <n v="0"/>
    <n v="0"/>
    <n v="0.5"/>
    <x v="119"/>
  </r>
  <r>
    <x v="2"/>
    <s v="SF"/>
    <s v="GB"/>
    <n v="71"/>
    <n v="29"/>
    <s v="(9:33) (Shotgun) 10-J.Garoppolo pass short right to 85-G.Kittle to SF 37 for 8 yards (23-J.Alexander). Caught at SF 35.  2-YAC"/>
    <s v="pass"/>
    <n v="0"/>
    <n v="1"/>
    <n v="0"/>
    <n v="0"/>
    <s v="G.Kittle"/>
    <n v="6"/>
    <n v="6"/>
    <n v="0"/>
    <n v="1"/>
    <n v="0"/>
    <n v="1.6"/>
    <n v="1.7050000000000001"/>
    <n v="1.7050000000000001"/>
    <x v="95"/>
  </r>
  <r>
    <x v="2"/>
    <s v="SF"/>
    <s v="GB"/>
    <n v="63"/>
    <n v="37"/>
    <s v="(8:59) 28-T.Sermon right end to SF 34 for -3 yards (91-P.Smith)."/>
    <s v="run"/>
    <n v="1"/>
    <n v="0"/>
    <n v="0"/>
    <n v="0"/>
    <s v="T.Sermon"/>
    <s v="NA"/>
    <n v="0"/>
    <n v="1"/>
    <n v="0"/>
    <n v="0.5"/>
    <n v="0"/>
    <n v="0"/>
    <n v="0.5"/>
    <x v="360"/>
  </r>
  <r>
    <x v="2"/>
    <s v="SF"/>
    <s v="GB"/>
    <n v="66"/>
    <n v="34"/>
    <s v="(8:17) (Shotgun) 10-J.Garoppolo pass short right to 11-B.Aiyuk to SF 41 for 7 yards (23-J.Alexander). Caught at SF 41.  0-YAC"/>
    <s v="pass"/>
    <n v="0"/>
    <n v="1"/>
    <n v="0"/>
    <n v="0"/>
    <s v="B.Aiyuk"/>
    <n v="7"/>
    <n v="7"/>
    <n v="0"/>
    <n v="1"/>
    <n v="0"/>
    <n v="1.6"/>
    <n v="1.7225000000000001"/>
    <n v="1.7225000000000001"/>
    <x v="296"/>
  </r>
  <r>
    <x v="2"/>
    <s v="SF"/>
    <s v="GB"/>
    <n v="59"/>
    <n v="41"/>
    <s v="(7:39) (Shotgun) 10-J.Garoppolo pass incomplete short middle to 6-M.Sanu (39-C.Sullivan)."/>
    <s v="pass"/>
    <n v="0"/>
    <n v="1"/>
    <n v="0"/>
    <n v="0"/>
    <s v="M.Sanu"/>
    <n v="9"/>
    <n v="9"/>
    <n v="0"/>
    <n v="1"/>
    <n v="0"/>
    <n v="1.6"/>
    <n v="1.7575000000000001"/>
    <n v="1.7575000000000001"/>
    <x v="118"/>
  </r>
  <r>
    <x v="2"/>
    <s v="GB"/>
    <s v="SF"/>
    <n v="80"/>
    <n v="20"/>
    <s v="(7:25) 12-Aa.Rodgers pass short right to 17-D.Adams to GB 32 for 12 yards (4-E.Moseley). Caught at GB 26. 6-YAC"/>
    <s v="pass"/>
    <n v="0"/>
    <n v="1"/>
    <n v="0"/>
    <n v="0"/>
    <s v="D.Adams"/>
    <n v="6"/>
    <n v="6"/>
    <n v="0"/>
    <n v="1"/>
    <n v="0"/>
    <n v="1.6"/>
    <n v="1.7050000000000001"/>
    <n v="1.7050000000000001"/>
    <x v="77"/>
  </r>
  <r>
    <x v="2"/>
    <s v="GB"/>
    <s v="SF"/>
    <n v="68"/>
    <n v="32"/>
    <s v="(6:51) (Shotgun) 12-Aa.Rodgers pass short right to 28-A.Dillon to GB 34 for 2 yards (51-A.Al-Shaair; 4-E.Moseley). Caught at GB 34.  0-YAC"/>
    <s v="pass"/>
    <n v="0"/>
    <n v="1"/>
    <n v="0"/>
    <n v="0"/>
    <s v="A.Dillon"/>
    <n v="2"/>
    <n v="2"/>
    <n v="0"/>
    <n v="1"/>
    <n v="0"/>
    <n v="1.6"/>
    <n v="1.635"/>
    <n v="1.635"/>
    <x v="145"/>
  </r>
  <r>
    <x v="2"/>
    <s v="GB"/>
    <s v="SF"/>
    <n v="66"/>
    <n v="34"/>
    <s v="(6:12) (Shotgun) 12-Aa.Rodgers pass deep right to 83-M.Valdes-Scantling to SF 19 for 47 yards (3-J.Tartt). Caught at SF 29.  10-YAC"/>
    <s v="pass"/>
    <n v="0"/>
    <n v="1"/>
    <n v="0"/>
    <n v="0"/>
    <s v="M.Valdes-Scantling"/>
    <n v="37"/>
    <n v="37"/>
    <n v="0"/>
    <n v="1"/>
    <n v="0"/>
    <n v="1.6"/>
    <n v="2.2475000000000001"/>
    <n v="2.2475000000000001"/>
    <x v="9"/>
  </r>
  <r>
    <x v="2"/>
    <s v="GB"/>
    <s v="SF"/>
    <n v="19"/>
    <n v="81"/>
    <s v="(5:28) (Shotgun) 28-A.Dillon up the middle to SF 18 for 1 yard (56-S.Ebukam)."/>
    <s v="run"/>
    <n v="1"/>
    <n v="0"/>
    <n v="0"/>
    <n v="0"/>
    <s v="A.Dillon"/>
    <s v="NA"/>
    <n v="0"/>
    <n v="1"/>
    <n v="0"/>
    <n v="0.5"/>
    <n v="0"/>
    <n v="0"/>
    <n v="0.5"/>
    <x v="145"/>
  </r>
  <r>
    <x v="2"/>
    <s v="GB"/>
    <s v="SF"/>
    <n v="18"/>
    <n v="82"/>
    <s v="(4:46) 33-A.Jones left end pushed ob at SF 15 for 3 yards (51-A.Al-Shaair)."/>
    <s v="run"/>
    <n v="1"/>
    <n v="0"/>
    <n v="0"/>
    <n v="0"/>
    <s v="A.Jones"/>
    <s v="NA"/>
    <n v="0"/>
    <n v="1"/>
    <n v="0"/>
    <n v="0.5"/>
    <n v="0"/>
    <n v="0"/>
    <n v="0.5"/>
    <x v="103"/>
  </r>
  <r>
    <x v="2"/>
    <s v="GB"/>
    <s v="SF"/>
    <n v="15"/>
    <n v="85"/>
    <s v="(4:07) (Shotgun) 12-Aa.Rodgers pass short left to 17-D.Adams to SF 1 for 14 yards (3-J.Tartt). Caught on SF 1.  0-YAC"/>
    <s v="pass"/>
    <n v="0"/>
    <n v="1"/>
    <n v="0"/>
    <n v="0"/>
    <s v="D.Adams"/>
    <n v="14"/>
    <n v="14"/>
    <n v="0"/>
    <n v="1"/>
    <n v="0"/>
    <n v="2"/>
    <n v="1.845"/>
    <n v="1.9473000000000003"/>
    <x v="77"/>
  </r>
  <r>
    <x v="2"/>
    <s v="GB"/>
    <s v="SF"/>
    <n v="1"/>
    <n v="99"/>
    <s v="(3:23) (Shotgun) 12-Aa.Rodgers pass short left to 17-D.Adams for 1 yard, TOUCHDOWN. Caught on SF 1. 1-YAC"/>
    <s v="pass"/>
    <n v="0"/>
    <n v="1"/>
    <n v="0"/>
    <n v="0"/>
    <s v="D.Adams"/>
    <n v="0"/>
    <n v="0"/>
    <n v="0"/>
    <n v="1"/>
    <n v="0"/>
    <n v="4"/>
    <n v="1.6"/>
    <n v="4"/>
    <x v="77"/>
  </r>
  <r>
    <x v="2"/>
    <s v="SF"/>
    <s v="GB"/>
    <n v="75"/>
    <n v="25"/>
    <s v="(3:19) (Shotgun) 19-D.Samuel right end to SF 25 for no gain (23-J.Alexander; 51-K.Barnes)."/>
    <s v="run"/>
    <n v="1"/>
    <n v="0"/>
    <n v="0"/>
    <n v="0"/>
    <s v="D.Samuel"/>
    <s v="NA"/>
    <n v="0"/>
    <n v="1"/>
    <n v="0"/>
    <n v="0.5"/>
    <n v="0"/>
    <n v="0"/>
    <n v="0.5"/>
    <x v="27"/>
  </r>
  <r>
    <x v="2"/>
    <s v="SF"/>
    <s v="GB"/>
    <n v="75"/>
    <n v="25"/>
    <s v="(2:43) 85-G.Kittle left end to SF 34 for 9 yards (51-K.Barnes)."/>
    <s v="run"/>
    <n v="1"/>
    <n v="0"/>
    <n v="0"/>
    <n v="0"/>
    <s v="G.Kittle"/>
    <s v="NA"/>
    <n v="0"/>
    <n v="1"/>
    <n v="0"/>
    <n v="0.5"/>
    <n v="0"/>
    <n v="0"/>
    <n v="0.5"/>
    <x v="95"/>
  </r>
  <r>
    <x v="2"/>
    <s v="SF"/>
    <s v="GB"/>
    <n v="66"/>
    <n v="34"/>
    <s v="(2:04) (Shotgun) 10-J.Garoppolo pass incomplete short right to 85-G.Kittle."/>
    <s v="pass"/>
    <n v="0"/>
    <n v="1"/>
    <n v="0"/>
    <n v="0"/>
    <s v="G.Kittle"/>
    <n v="1"/>
    <n v="1"/>
    <n v="0"/>
    <n v="1"/>
    <n v="0"/>
    <n v="1.6"/>
    <n v="1.6175000000000002"/>
    <n v="1.6175000000000002"/>
    <x v="95"/>
  </r>
  <r>
    <x v="2"/>
    <s v="GB"/>
    <s v="SF"/>
    <n v="90"/>
    <n v="10"/>
    <s v="(1:51) (Shotgun) 33-A.Jones up the middle to GB 12 for 2 yards (4-E.Moseley)."/>
    <s v="run"/>
    <n v="1"/>
    <n v="0"/>
    <n v="0"/>
    <n v="0"/>
    <s v="A.Jones"/>
    <s v="NA"/>
    <n v="0"/>
    <n v="1"/>
    <n v="0"/>
    <n v="0.5"/>
    <n v="0"/>
    <n v="0"/>
    <n v="0.5"/>
    <x v="103"/>
  </r>
  <r>
    <x v="2"/>
    <s v="GB"/>
    <s v="SF"/>
    <n v="88"/>
    <n v="12"/>
    <s v="(1:25) (No Huddle, Shotgun) 33-A.Jones up the middle to GB 16 for 4 yards (95-K.Street; 51-A.Al-Shaair)."/>
    <s v="run"/>
    <n v="1"/>
    <n v="0"/>
    <n v="0"/>
    <n v="0"/>
    <s v="A.Jones"/>
    <s v="NA"/>
    <n v="0"/>
    <n v="1"/>
    <n v="0"/>
    <n v="0.5"/>
    <n v="0"/>
    <n v="0"/>
    <n v="0.5"/>
    <x v="103"/>
  </r>
  <r>
    <x v="2"/>
    <s v="GB"/>
    <s v="SF"/>
    <n v="84"/>
    <n v="16"/>
    <s v="(:42) (Shotgun) 12-Aa.Rodgers pass incomplete deep right to 13-A.Lazard. PENALTY on SF-38-D.Lenoir, Defensive Pass Interference, 25 yards, enforced at GB 16 - No Play."/>
    <s v="no_play"/>
    <n v="0"/>
    <n v="1"/>
    <n v="0"/>
    <n v="0"/>
    <s v="A.Lazard"/>
    <s v="NA"/>
    <n v="0"/>
    <n v="0"/>
    <n v="0"/>
    <n v="0"/>
    <n v="0"/>
    <n v="0"/>
    <n v="0"/>
    <x v="144"/>
  </r>
  <r>
    <x v="2"/>
    <s v="GB"/>
    <s v="SF"/>
    <n v="59"/>
    <n v="41"/>
    <s v="(:38) 33-A.Jones left tackle to GB 43 for 2 yards (97-N.Bosa)."/>
    <s v="run"/>
    <n v="1"/>
    <n v="0"/>
    <n v="0"/>
    <n v="0"/>
    <s v="A.Jones"/>
    <s v="NA"/>
    <n v="0"/>
    <n v="1"/>
    <n v="0"/>
    <n v="0.5"/>
    <n v="0"/>
    <n v="0"/>
    <n v="0.5"/>
    <x v="103"/>
  </r>
  <r>
    <x v="2"/>
    <s v="GB"/>
    <s v="SF"/>
    <n v="57"/>
    <n v="43"/>
    <s v="(15:00) (Shotgun) 12-Aa.Rodgers pass short right to 83-M.Valdes-Scantling to GB 43 for no gain (1-J.Ward). Penalty on GB-73-Y.Nijman, Ineligible Downfield Pass, declined. Caught at GB 35.  8-YAC"/>
    <s v="pass"/>
    <n v="0"/>
    <n v="1"/>
    <n v="0"/>
    <n v="0"/>
    <s v="M.Valdes-Scantling"/>
    <n v="-8"/>
    <n v="-8"/>
    <n v="0"/>
    <n v="1"/>
    <n v="0"/>
    <n v="1.6"/>
    <n v="1.4600000000000002"/>
    <n v="1.4600000000000002"/>
    <x v="9"/>
  </r>
  <r>
    <x v="2"/>
    <s v="SF"/>
    <s v="GB"/>
    <n v="86"/>
    <n v="14"/>
    <s v="(13:51) (Shotgun) 10-J.Garoppolo pass deep middle intended for 85-G.Kittle INTERCEPTED by 23-J.Alexander [53-J.Garvin] at GB 38. 23-J.Alexander to SF 32 for 30 yards (85-G.Kittle)."/>
    <s v="pass"/>
    <n v="0"/>
    <n v="1"/>
    <n v="0"/>
    <n v="0"/>
    <s v="G.Kittle"/>
    <n v="48"/>
    <n v="48"/>
    <n v="0"/>
    <n v="1"/>
    <n v="0"/>
    <n v="1.6"/>
    <n v="2.44"/>
    <n v="2.44"/>
    <x v="95"/>
  </r>
  <r>
    <x v="2"/>
    <s v="GB"/>
    <s v="SF"/>
    <n v="32"/>
    <n v="68"/>
    <s v="(13:36) (Shotgun) 12-Aa.Rodgers pass short right to 17-D.Adams to SF 22 for 10 yards (54-F.Warner). Caught at SF 29.  7-YAC"/>
    <s v="pass"/>
    <n v="0"/>
    <n v="1"/>
    <n v="0"/>
    <n v="0"/>
    <s v="D.Adams"/>
    <n v="3"/>
    <n v="3"/>
    <n v="0"/>
    <n v="1"/>
    <n v="0"/>
    <n v="1.6"/>
    <n v="1.6525000000000001"/>
    <n v="1.6525000000000001"/>
    <x v="77"/>
  </r>
  <r>
    <x v="2"/>
    <s v="GB"/>
    <s v="SF"/>
    <n v="22"/>
    <n v="78"/>
    <s v="(12:59) (Shotgun) 33-A.Jones right guard to SF 12 for 10 yards (4-E.Moseley)."/>
    <s v="run"/>
    <n v="1"/>
    <n v="0"/>
    <n v="0"/>
    <n v="0"/>
    <s v="A.Jones"/>
    <s v="NA"/>
    <n v="0"/>
    <n v="1"/>
    <n v="0"/>
    <n v="0.5"/>
    <n v="0"/>
    <n v="0"/>
    <n v="0.5"/>
    <x v="103"/>
  </r>
  <r>
    <x v="2"/>
    <s v="GB"/>
    <s v="SF"/>
    <n v="12"/>
    <n v="88"/>
    <s v="(12:17) (Shotgun) 33-A.Jones up the middle to SF 8 for 4 yards (97-N.Bosa)."/>
    <s v="run"/>
    <n v="1"/>
    <n v="0"/>
    <n v="0"/>
    <n v="0"/>
    <s v="A.Jones"/>
    <s v="NA"/>
    <n v="0"/>
    <n v="1"/>
    <n v="0"/>
    <n v="0.7"/>
    <n v="0"/>
    <n v="0"/>
    <n v="0.7"/>
    <x v="103"/>
  </r>
  <r>
    <x v="2"/>
    <s v="GB"/>
    <s v="SF"/>
    <n v="8"/>
    <n v="92"/>
    <s v="(11:36) (Shotgun) 33-A.Jones up the middle to SF 6 for 2 yards (54-F.Warner)."/>
    <s v="run"/>
    <n v="1"/>
    <n v="0"/>
    <n v="0"/>
    <n v="0"/>
    <s v="A.Jones"/>
    <s v="NA"/>
    <n v="0"/>
    <n v="1"/>
    <n v="0"/>
    <n v="1.1000000000000001"/>
    <n v="0"/>
    <n v="0"/>
    <n v="1.1000000000000001"/>
    <x v="103"/>
  </r>
  <r>
    <x v="2"/>
    <s v="GB"/>
    <s v="SF"/>
    <n v="6"/>
    <n v="94"/>
    <s v="(10:48) (Shotgun) 12-Aa.Rodgers pass short left to 33-A.Jones to SF 3 for 3 yards (26-J.Norman). FUMBLES (26-J.Norman), ball out of bounds at SF 3. Caught at SF 6.  3-YAC"/>
    <s v="pass"/>
    <n v="0"/>
    <n v="1"/>
    <n v="0"/>
    <n v="0"/>
    <s v="A.Jones"/>
    <n v="0"/>
    <n v="0"/>
    <n v="0"/>
    <n v="1"/>
    <n v="0"/>
    <n v="2.8"/>
    <n v="1.6"/>
    <n v="2.3919999999999999"/>
    <x v="103"/>
  </r>
  <r>
    <x v="2"/>
    <s v="GB"/>
    <s v="SF"/>
    <n v="3"/>
    <n v="97"/>
    <s v="(10:25) (Shotgun) 12-Aa.Rodgers pass incomplete short left to 18-R.Cobb [97-N.Bosa]."/>
    <s v="pass"/>
    <n v="0"/>
    <n v="1"/>
    <n v="0"/>
    <n v="0"/>
    <s v="R.Cobb"/>
    <n v="3"/>
    <n v="3"/>
    <n v="0"/>
    <n v="1"/>
    <n v="0"/>
    <n v="3.5"/>
    <n v="1.6525000000000001"/>
    <n v="3.5"/>
    <x v="173"/>
  </r>
  <r>
    <x v="2"/>
    <s v="SF"/>
    <s v="GB"/>
    <n v="96"/>
    <n v="4"/>
    <s v="(10:20) (Shotgun) 10-J.Garoppolo pass incomplete short middle to 28-T.Sermon."/>
    <s v="pass"/>
    <n v="0"/>
    <n v="1"/>
    <n v="0"/>
    <n v="0"/>
    <s v="T.Sermon"/>
    <n v="2"/>
    <n v="2"/>
    <n v="0"/>
    <n v="1"/>
    <n v="0"/>
    <n v="1.6"/>
    <n v="1.635"/>
    <n v="1.635"/>
    <x v="360"/>
  </r>
  <r>
    <x v="2"/>
    <s v="SF"/>
    <s v="GB"/>
    <n v="96"/>
    <n v="4"/>
    <s v="(10:16) (Shotgun) 10-J.Garoppolo pass short left to 11-B.Aiyuk to SF 10 for 6 yards (21-E.Stokes; 51-K.Barnes). GB-51-K.Barnes was injured during the play.  Caught at SF10.  0-YAC"/>
    <s v="pass"/>
    <n v="0"/>
    <n v="1"/>
    <n v="0"/>
    <n v="0"/>
    <s v="B.Aiyuk"/>
    <n v="6"/>
    <n v="6"/>
    <n v="0"/>
    <n v="1"/>
    <n v="0"/>
    <n v="1.6"/>
    <n v="1.7050000000000001"/>
    <n v="1.7050000000000001"/>
    <x v="296"/>
  </r>
  <r>
    <x v="2"/>
    <s v="SF"/>
    <s v="GB"/>
    <n v="90"/>
    <n v="10"/>
    <s v="(10:02) (Shotgun) 10-J.Garoppolo pass short right to 19-D.Samuel to SF 14 for 4 yards (26-D.Savage). Caught at SF 14.  0-YAC"/>
    <s v="pass"/>
    <n v="0"/>
    <n v="1"/>
    <n v="0"/>
    <n v="0"/>
    <s v="D.Samuel"/>
    <n v="4"/>
    <n v="4"/>
    <n v="0"/>
    <n v="1"/>
    <n v="0"/>
    <n v="1.6"/>
    <n v="1.6700000000000002"/>
    <n v="1.6700000000000002"/>
    <x v="27"/>
  </r>
  <r>
    <x v="2"/>
    <s v="SF"/>
    <s v="GB"/>
    <n v="86"/>
    <n v="14"/>
    <s v="(9:28) (Shotgun) 44-K.Juszczyk right guard to SF 16 for 2 yards (97-K.Clark; 95-T.Lancaster)."/>
    <s v="run"/>
    <n v="1"/>
    <n v="0"/>
    <n v="0"/>
    <n v="0"/>
    <s v="K.Juszczyk"/>
    <s v="NA"/>
    <n v="0"/>
    <n v="1"/>
    <n v="0"/>
    <n v="0.5"/>
    <n v="0"/>
    <n v="0"/>
    <n v="0.5"/>
    <x v="119"/>
  </r>
  <r>
    <x v="2"/>
    <s v="SF"/>
    <s v="GB"/>
    <n v="84"/>
    <n v="16"/>
    <s v="(8:49) (Shotgun) 10-J.Garoppolo pass deep middle to 11-B.Aiyuk to SF 32 for 16 yards (21-E.Stokes). Caught at SF 31. 0-YAC"/>
    <s v="pass"/>
    <n v="0"/>
    <n v="1"/>
    <n v="0"/>
    <n v="0"/>
    <s v="B.Aiyuk"/>
    <n v="16"/>
    <n v="16"/>
    <n v="0"/>
    <n v="1"/>
    <n v="0"/>
    <n v="1.6"/>
    <n v="1.8800000000000001"/>
    <n v="1.8800000000000001"/>
    <x v="296"/>
  </r>
  <r>
    <x v="2"/>
    <s v="SF"/>
    <s v="GB"/>
    <n v="68"/>
    <n v="32"/>
    <s v="(8:12) 28-T.Sermon right guard to SF 34 for 2 yards (95-T.Lancaster)."/>
    <s v="run"/>
    <n v="1"/>
    <n v="0"/>
    <n v="0"/>
    <n v="0"/>
    <s v="T.Sermon"/>
    <s v="NA"/>
    <n v="0"/>
    <n v="1"/>
    <n v="0"/>
    <n v="0.5"/>
    <n v="0"/>
    <n v="0"/>
    <n v="0.5"/>
    <x v="360"/>
  </r>
  <r>
    <x v="2"/>
    <s v="SF"/>
    <s v="GB"/>
    <n v="66"/>
    <n v="34"/>
    <s v="(7:40) (Shotgun) 10-J.Garoppolo pass short left to 44-K.Juszczyk to SF 42 for 8 yards (44-T.Summers). Caught at SF 37.  5-YAC"/>
    <s v="pass"/>
    <n v="0"/>
    <n v="1"/>
    <n v="0"/>
    <n v="0"/>
    <s v="K.Juszczyk"/>
    <n v="3"/>
    <n v="3"/>
    <n v="0"/>
    <n v="1"/>
    <n v="0"/>
    <n v="1.6"/>
    <n v="1.6525000000000001"/>
    <n v="1.6525000000000001"/>
    <x v="119"/>
  </r>
  <r>
    <x v="2"/>
    <s v="SF"/>
    <s v="GB"/>
    <n v="65"/>
    <n v="35"/>
    <s v="(6:12) (Shotgun) 10-J.Garoppolo pass short middle to 85-G.Kittle to GB 49 for 16 yards (26-D.Savage). GB-39-C.Sullivan was injured during the play.  Caught at SF 48.  3-YAC"/>
    <s v="pass"/>
    <n v="0"/>
    <n v="1"/>
    <n v="0"/>
    <n v="0"/>
    <s v="G.Kittle"/>
    <n v="13"/>
    <n v="13"/>
    <n v="0"/>
    <n v="1"/>
    <n v="0"/>
    <n v="1.6"/>
    <n v="1.8275000000000001"/>
    <n v="1.8275000000000001"/>
    <x v="95"/>
  </r>
  <r>
    <x v="2"/>
    <s v="SF"/>
    <s v="GB"/>
    <n v="49"/>
    <n v="51"/>
    <s v="(5:49) 28-T.Sermon right guard to GB 49 for no gain (94-D.Lowry; 59-D.Campbell)."/>
    <s v="run"/>
    <n v="1"/>
    <n v="0"/>
    <n v="0"/>
    <n v="0"/>
    <s v="T.Sermon"/>
    <s v="NA"/>
    <n v="0"/>
    <n v="1"/>
    <n v="0"/>
    <n v="0.5"/>
    <n v="0"/>
    <n v="0"/>
    <n v="0.5"/>
    <x v="360"/>
  </r>
  <r>
    <x v="2"/>
    <s v="GB"/>
    <s v="SF"/>
    <n v="87"/>
    <n v="13"/>
    <s v="(4:48) 12-Aa.Rodgers pass incomplete deep left to 17-D.Adams."/>
    <s v="pass"/>
    <n v="0"/>
    <n v="1"/>
    <n v="0"/>
    <n v="0"/>
    <s v="D.Adams"/>
    <n v="40"/>
    <n v="40"/>
    <n v="0"/>
    <n v="1"/>
    <n v="0"/>
    <n v="1.6"/>
    <n v="2.2999999999999998"/>
    <n v="2.2999999999999998"/>
    <x v="77"/>
  </r>
  <r>
    <x v="2"/>
    <s v="GB"/>
    <s v="SF"/>
    <n v="87"/>
    <n v="13"/>
    <s v="(4:42) 12-Aa.Rodgers pass short left to 81-J.Deguara to GB 17 for 4 yards (51-A.Al-Shaair). Caught at GB 13.  4-YAC"/>
    <s v="pass"/>
    <n v="0"/>
    <n v="1"/>
    <n v="0"/>
    <n v="0"/>
    <s v="J.Deguara"/>
    <n v="0"/>
    <n v="0"/>
    <n v="0"/>
    <n v="1"/>
    <n v="0"/>
    <n v="1.6"/>
    <n v="1.6"/>
    <n v="1.6"/>
    <x v="383"/>
  </r>
  <r>
    <x v="2"/>
    <s v="GB"/>
    <s v="SF"/>
    <n v="83"/>
    <n v="17"/>
    <s v="(4:00) (Shotgun) 12-Aa.Rodgers pass incomplete deep right to 17-D.Adams. PENALTY on SF-4-E.Moseley, Defensive Pass Interference, 32 yards, enforced at GB 17 - No Play."/>
    <s v="no_play"/>
    <n v="0"/>
    <n v="1"/>
    <n v="0"/>
    <n v="0"/>
    <s v="D.Adams"/>
    <s v="NA"/>
    <n v="0"/>
    <n v="0"/>
    <n v="0"/>
    <n v="0"/>
    <n v="0"/>
    <n v="0"/>
    <n v="0"/>
    <x v="77"/>
  </r>
  <r>
    <x v="2"/>
    <s v="GB"/>
    <s v="SF"/>
    <n v="51"/>
    <n v="49"/>
    <s v="(3:54) (Shotgun) 28-A.Dillon up the middle to SF 45 for 6 yards (92-Z.Kerr)."/>
    <s v="run"/>
    <n v="1"/>
    <n v="0"/>
    <n v="0"/>
    <n v="0"/>
    <s v="A.Dillon"/>
    <s v="NA"/>
    <n v="0"/>
    <n v="1"/>
    <n v="0"/>
    <n v="0.5"/>
    <n v="0"/>
    <n v="0"/>
    <n v="0.5"/>
    <x v="145"/>
  </r>
  <r>
    <x v="2"/>
    <s v="GB"/>
    <s v="SF"/>
    <n v="45"/>
    <n v="55"/>
    <s v="(3:14) 28-A.Dillon left guard to SF 44 for 1 yard (27-D.Johnson; 92-Z.Kerr). SF-27-D.Johnson was injured during the play."/>
    <s v="run"/>
    <n v="1"/>
    <n v="0"/>
    <n v="0"/>
    <n v="0"/>
    <s v="A.Dillon"/>
    <s v="NA"/>
    <n v="0"/>
    <n v="1"/>
    <n v="0"/>
    <n v="0.5"/>
    <n v="0"/>
    <n v="0"/>
    <n v="0.5"/>
    <x v="145"/>
  </r>
  <r>
    <x v="2"/>
    <s v="GB"/>
    <s v="SF"/>
    <n v="44"/>
    <n v="56"/>
    <s v="(2:30) (Shotgun) 12-Aa.Rodgers pass short left to 17-D.Adams ran ob at SF 29 for 15 yards (38-D.Lenoir). Caught at SF 33.  4-YAC"/>
    <s v="pass"/>
    <n v="0"/>
    <n v="1"/>
    <n v="0"/>
    <n v="0"/>
    <s v="D.Adams"/>
    <n v="11"/>
    <n v="11"/>
    <n v="0"/>
    <n v="1"/>
    <n v="0"/>
    <n v="1.6"/>
    <n v="1.7925"/>
    <n v="1.7925"/>
    <x v="77"/>
  </r>
  <r>
    <x v="2"/>
    <s v="GB"/>
    <s v="SF"/>
    <n v="29"/>
    <n v="71"/>
    <s v="(2:00) (Shotgun) 33-A.Jones up the middle to SF 23 for 6 yards (99-J.Kinlaw)."/>
    <s v="run"/>
    <n v="1"/>
    <n v="0"/>
    <n v="0"/>
    <n v="0"/>
    <s v="A.Jones"/>
    <s v="NA"/>
    <n v="0"/>
    <n v="1"/>
    <n v="0"/>
    <n v="0.5"/>
    <n v="0"/>
    <n v="0"/>
    <n v="0.5"/>
    <x v="103"/>
  </r>
  <r>
    <x v="2"/>
    <s v="GB"/>
    <s v="SF"/>
    <n v="23"/>
    <n v="77"/>
    <s v="(1:16) (Shotgun) 12-Aa.Rodgers pass deep left to 17-D.Adams pushed ob at SF 4 for 19 yards (27-D.Johnson). Caught at SF 4  0-YAC"/>
    <s v="pass"/>
    <n v="0"/>
    <n v="1"/>
    <n v="0"/>
    <n v="0"/>
    <s v="D.Adams"/>
    <n v="19"/>
    <n v="19"/>
    <n v="0"/>
    <n v="1"/>
    <n v="0"/>
    <n v="1.8"/>
    <n v="1.9325000000000001"/>
    <n v="1.8450500000000003"/>
    <x v="77"/>
  </r>
  <r>
    <x v="2"/>
    <s v="GB"/>
    <s v="SF"/>
    <n v="9"/>
    <n v="91"/>
    <s v="(1:11) (Shotgun) 12-Aa.Rodgers pass short right to 85-R.Tonyan to SF 3 for 6 yards (54-F.Warner). Caught at SF 10.  7-YAC"/>
    <s v="pass"/>
    <n v="0"/>
    <n v="1"/>
    <n v="0"/>
    <n v="0"/>
    <s v="R.Tonyan"/>
    <n v="-1"/>
    <n v="-1"/>
    <n v="0"/>
    <n v="1"/>
    <n v="0"/>
    <n v="2.5"/>
    <n v="1.5825"/>
    <n v="2.1880500000000001"/>
    <x v="216"/>
  </r>
  <r>
    <x v="2"/>
    <s v="GB"/>
    <s v="SF"/>
    <n v="3"/>
    <n v="97"/>
    <s v="(1:05) (Shotgun) 33-A.Jones up the middle for 3 yards, TOUCHDOWN."/>
    <s v="run"/>
    <n v="1"/>
    <n v="0"/>
    <n v="0"/>
    <n v="0"/>
    <s v="A.Jones"/>
    <s v="NA"/>
    <n v="0"/>
    <n v="1"/>
    <n v="0"/>
    <n v="2.1"/>
    <n v="0"/>
    <n v="0"/>
    <n v="2.1"/>
    <x v="103"/>
  </r>
  <r>
    <x v="2"/>
    <s v="SF"/>
    <s v="GB"/>
    <n v="32"/>
    <n v="68"/>
    <s v="(:54) (Shotgun) 10-J.Garoppolo pass short left to 85-G.Kittle to GB 22 for 10 yards (59-D.Campbell). Caught at GB 26.  4-YAC"/>
    <s v="pass"/>
    <n v="0"/>
    <n v="1"/>
    <n v="0"/>
    <n v="0"/>
    <s v="G.Kittle"/>
    <n v="6"/>
    <n v="6"/>
    <n v="0"/>
    <n v="1"/>
    <n v="0"/>
    <n v="1.6"/>
    <n v="1.7050000000000001"/>
    <n v="1.7050000000000001"/>
    <x v="95"/>
  </r>
  <r>
    <x v="2"/>
    <s v="SF"/>
    <s v="GB"/>
    <n v="22"/>
    <n v="78"/>
    <s v="(:38) (No Huddle, Shotgun) 10-J.Garoppolo pass incomplete short right to 19-D.Samuel (23-J.Alexander)."/>
    <s v="pass"/>
    <n v="0"/>
    <n v="1"/>
    <n v="0"/>
    <n v="0"/>
    <s v="D.Samuel"/>
    <n v="5"/>
    <n v="5"/>
    <n v="0"/>
    <n v="1"/>
    <n v="0"/>
    <n v="1.8"/>
    <n v="1.6875"/>
    <n v="1.7617500000000001"/>
    <x v="27"/>
  </r>
  <r>
    <x v="2"/>
    <s v="SF"/>
    <s v="GB"/>
    <n v="22"/>
    <n v="78"/>
    <s v="(:35) (Shotgun) 10-J.Garoppolo pass short middle to 6-M.Sanu to GB 11 for 11 yards (26-D.Savage). Caught at GB 11.  0-YAC"/>
    <s v="pass"/>
    <n v="0"/>
    <n v="1"/>
    <n v="0"/>
    <n v="0"/>
    <s v="M.Sanu"/>
    <n v="11"/>
    <n v="11"/>
    <n v="0"/>
    <n v="1"/>
    <n v="0"/>
    <n v="1.8"/>
    <n v="1.7925"/>
    <n v="1.7974500000000002"/>
    <x v="118"/>
  </r>
  <r>
    <x v="2"/>
    <s v="SF"/>
    <s v="GB"/>
    <n v="11"/>
    <n v="89"/>
    <s v="(:29) (Shotgun) 10-J.Garoppolo pass short left to 44-K.Juszczyk to GB 6 for 5 yards (42-O.Burks). Caught at GB 6.  0-YAC"/>
    <s v="pass"/>
    <n v="0"/>
    <n v="1"/>
    <n v="0"/>
    <n v="0"/>
    <s v="K.Juszczyk"/>
    <n v="5"/>
    <n v="5"/>
    <n v="0"/>
    <n v="1"/>
    <n v="0"/>
    <n v="2.2000000000000002"/>
    <n v="1.6875"/>
    <n v="2.0257500000000004"/>
    <x v="119"/>
  </r>
  <r>
    <x v="2"/>
    <s v="SF"/>
    <s v="GB"/>
    <n v="6"/>
    <n v="94"/>
    <s v="(:24) (Shotgun) 10-J.Garoppolo pass incomplete short left to 11-B.Aiyuk."/>
    <s v="pass"/>
    <n v="0"/>
    <n v="1"/>
    <n v="0"/>
    <n v="0"/>
    <s v="B.Aiyuk"/>
    <n v="6"/>
    <n v="6"/>
    <n v="0"/>
    <n v="1"/>
    <n v="0"/>
    <n v="2.8"/>
    <n v="1.7050000000000001"/>
    <n v="2.4276999999999997"/>
    <x v="296"/>
  </r>
  <r>
    <x v="2"/>
    <s v="SF"/>
    <s v="GB"/>
    <n v="6"/>
    <n v="94"/>
    <s v="(:22) (Shotgun) 10-J.Garoppolo pass incomplete short middle to 6-M.Sanu. PENALTY on GB-21-E.Stokes, Defensive Pass Interference, 5 yards, enforced at GB 6 - No Play."/>
    <s v="no_play"/>
    <n v="0"/>
    <n v="1"/>
    <n v="0"/>
    <n v="0"/>
    <s v="M.Sanu"/>
    <s v="NA"/>
    <n v="0"/>
    <n v="0"/>
    <n v="0"/>
    <n v="0"/>
    <n v="0"/>
    <n v="0"/>
    <n v="0"/>
    <x v="118"/>
  </r>
  <r>
    <x v="2"/>
    <s v="SF"/>
    <s v="GB"/>
    <n v="1"/>
    <n v="99"/>
    <s v="(:11) (Shotgun) 10-J.Garoppolo pass incomplete short middle to 11-B.Aiyuk."/>
    <s v="pass"/>
    <n v="0"/>
    <n v="1"/>
    <n v="0"/>
    <n v="0"/>
    <s v="B.Aiyuk"/>
    <n v="1"/>
    <n v="1"/>
    <n v="0"/>
    <n v="1"/>
    <n v="0"/>
    <n v="4"/>
    <n v="1.6175000000000002"/>
    <n v="4"/>
    <x v="296"/>
  </r>
  <r>
    <x v="2"/>
    <s v="SF"/>
    <s v="GB"/>
    <n v="1"/>
    <n v="99"/>
    <s v="(:02) 5-T.Lance in at QB (Shotgun) 5-T.Lance left end for 1 yard, TOUCHDOWN."/>
    <s v="run"/>
    <n v="1"/>
    <n v="0"/>
    <n v="0"/>
    <n v="0"/>
    <s v="T.Lance"/>
    <s v="NA"/>
    <n v="0"/>
    <n v="1"/>
    <n v="0"/>
    <n v="3.3"/>
    <n v="0"/>
    <n v="0"/>
    <n v="3.3"/>
    <x v="337"/>
  </r>
  <r>
    <x v="2"/>
    <s v="SF"/>
    <s v="GB"/>
    <n v="83"/>
    <n v="17"/>
    <s v="(14:56) 10-J.Garoppolo pass short middle to 85-G.Kittle to SF 24 for 7 yards (96-K.Keke; 21-E.Stokes). Caught at SF 14.  10-YAC"/>
    <s v="pass"/>
    <n v="0"/>
    <n v="1"/>
    <n v="0"/>
    <n v="0"/>
    <s v="G.Kittle"/>
    <n v="-3"/>
    <n v="-3"/>
    <n v="0"/>
    <n v="1"/>
    <n v="0"/>
    <n v="1.6"/>
    <n v="1.5475000000000001"/>
    <n v="1.5475000000000001"/>
    <x v="95"/>
  </r>
  <r>
    <x v="2"/>
    <s v="SF"/>
    <s v="GB"/>
    <n v="76"/>
    <n v="24"/>
    <s v="(14:21) (Shotgun) 28-T.Sermon right tackle to SF 26 for 2 yards (94-D.Lowry)."/>
    <s v="run"/>
    <n v="1"/>
    <n v="0"/>
    <n v="0"/>
    <n v="0"/>
    <s v="T.Sermon"/>
    <s v="NA"/>
    <n v="0"/>
    <n v="1"/>
    <n v="0"/>
    <n v="0.5"/>
    <n v="0"/>
    <n v="0"/>
    <n v="0.5"/>
    <x v="360"/>
  </r>
  <r>
    <x v="2"/>
    <s v="SF"/>
    <s v="GB"/>
    <n v="74"/>
    <n v="26"/>
    <s v="(13:38) 5-T.Lance at QB. Direct snap to 44-K.Juszczyk.  44-K.Juszczyk up the middle to SF 28 for 2 yards (59-D.Campbell)."/>
    <s v="run"/>
    <n v="1"/>
    <n v="0"/>
    <n v="0"/>
    <n v="0"/>
    <s v="K.Juszczyk"/>
    <s v="NA"/>
    <n v="0"/>
    <n v="1"/>
    <n v="0"/>
    <n v="0.5"/>
    <n v="0"/>
    <n v="0"/>
    <n v="0.5"/>
    <x v="119"/>
  </r>
  <r>
    <x v="2"/>
    <s v="SF"/>
    <s v="GB"/>
    <n v="72"/>
    <n v="28"/>
    <s v="(13:01) 10-J.Garoppolo at QB. (Shotgun) 10-J.Garoppolo pass short left to 19-D.Samuel to SF 47 for 19 yards (31-A.Amos, 59-D.Campbell). Caught at SF 25.  22-YAC"/>
    <s v="pass"/>
    <n v="0"/>
    <n v="1"/>
    <n v="0"/>
    <n v="0"/>
    <s v="D.Samuel"/>
    <n v="-3"/>
    <n v="-3"/>
    <n v="0"/>
    <n v="1"/>
    <n v="0"/>
    <n v="1.6"/>
    <n v="1.5475000000000001"/>
    <n v="1.5475000000000001"/>
    <x v="27"/>
  </r>
  <r>
    <x v="2"/>
    <s v="SF"/>
    <s v="GB"/>
    <n v="53"/>
    <n v="47"/>
    <s v="(12:21) (Shotgun) 28-T.Sermon up the middle to GB 37 for 16 yards (26-D.Savage, 59-D.Campbell)."/>
    <s v="run"/>
    <n v="1"/>
    <n v="0"/>
    <n v="0"/>
    <n v="0"/>
    <s v="T.Sermon"/>
    <s v="NA"/>
    <n v="0"/>
    <n v="1"/>
    <n v="0"/>
    <n v="0.5"/>
    <n v="0"/>
    <n v="0"/>
    <n v="0.5"/>
    <x v="360"/>
  </r>
  <r>
    <x v="2"/>
    <s v="SF"/>
    <s v="GB"/>
    <n v="37"/>
    <n v="63"/>
    <s v="(11:37) 11-B.Aiyuk right end to GB 29 for 8 yards (44-T.Summers)."/>
    <s v="run"/>
    <n v="1"/>
    <n v="0"/>
    <n v="0"/>
    <n v="0"/>
    <s v="B.Aiyuk"/>
    <s v="NA"/>
    <n v="0"/>
    <n v="1"/>
    <n v="0"/>
    <n v="0.5"/>
    <n v="0"/>
    <n v="0"/>
    <n v="0.5"/>
    <x v="296"/>
  </r>
  <r>
    <x v="2"/>
    <s v="SF"/>
    <s v="GB"/>
    <n v="29"/>
    <n v="71"/>
    <s v="(10:53) (Shotgun) 28-T.Sermon right guard to GB 25 for 4 yards (47-C.Rivers)."/>
    <s v="run"/>
    <n v="1"/>
    <n v="0"/>
    <n v="0"/>
    <n v="0"/>
    <s v="T.Sermon"/>
    <s v="NA"/>
    <n v="0"/>
    <n v="1"/>
    <n v="0"/>
    <n v="0.5"/>
    <n v="0"/>
    <n v="0"/>
    <n v="0.5"/>
    <x v="360"/>
  </r>
  <r>
    <x v="2"/>
    <s v="SF"/>
    <s v="GB"/>
    <n v="25"/>
    <n v="75"/>
    <s v="(10:12) (Shotgun) 10-J.Garoppolo pass short middle to 19-D.Samuel to GB 24 for 1 yard (59-D.Campbell). Caught at GB 30.  6-YAC"/>
    <s v="pass"/>
    <n v="0"/>
    <n v="1"/>
    <n v="0"/>
    <n v="0"/>
    <s v="D.Samuel"/>
    <n v="-5"/>
    <n v="-5"/>
    <n v="0"/>
    <n v="1"/>
    <n v="0"/>
    <n v="1.8"/>
    <n v="1.5125000000000002"/>
    <n v="1.7022500000000003"/>
    <x v="27"/>
  </r>
  <r>
    <x v="2"/>
    <s v="SF"/>
    <s v="GB"/>
    <n v="24"/>
    <n v="76"/>
    <s v="(9:27) (Shotgun) 10-J.Garoppolo pass short left to 28-T.Sermon to GB 24 for no gain (59-D.Campbell)."/>
    <s v="pass"/>
    <n v="0"/>
    <n v="1"/>
    <n v="0"/>
    <n v="0"/>
    <s v="T.Sermon"/>
    <n v="-4"/>
    <n v="-4"/>
    <n v="0"/>
    <n v="1"/>
    <n v="0"/>
    <n v="1.8"/>
    <n v="1.53"/>
    <n v="1.7082000000000002"/>
    <x v="360"/>
  </r>
  <r>
    <x v="2"/>
    <s v="SF"/>
    <s v="GB"/>
    <n v="24"/>
    <n v="76"/>
    <s v="(8:39) (Shotgun) 10-J.Garoppolo pass short right to 19-D.Samuel to GB 8 for 16 yards (31-A.Amos). Caught at GB 9.  1-YAC"/>
    <s v="pass"/>
    <n v="0"/>
    <n v="1"/>
    <n v="0"/>
    <n v="0"/>
    <s v="D.Samuel"/>
    <n v="15"/>
    <n v="15"/>
    <n v="0"/>
    <n v="1"/>
    <n v="0"/>
    <n v="1.8"/>
    <n v="1.8625"/>
    <n v="1.8212500000000003"/>
    <x v="27"/>
  </r>
  <r>
    <x v="2"/>
    <s v="SF"/>
    <s v="GB"/>
    <n v="8"/>
    <n v="92"/>
    <s v="(8:15) (No Huddle) 19-D.Samuel right tackle to GB 8 for no gain (96-K.Keke; 41-H.Black)."/>
    <s v="run"/>
    <n v="1"/>
    <n v="0"/>
    <n v="0"/>
    <n v="0"/>
    <s v="D.Samuel"/>
    <s v="NA"/>
    <n v="0"/>
    <n v="1"/>
    <n v="0"/>
    <n v="1.1000000000000001"/>
    <n v="0"/>
    <n v="0"/>
    <n v="1.1000000000000001"/>
    <x v="27"/>
  </r>
  <r>
    <x v="2"/>
    <s v="SF"/>
    <s v="GB"/>
    <n v="8"/>
    <n v="92"/>
    <s v="(7:45) (Shotgun) 10-J.Garoppolo pass short right to 11-B.Aiyuk for 8 yards, TOUCHDOWN."/>
    <s v="pass"/>
    <n v="0"/>
    <n v="1"/>
    <n v="0"/>
    <n v="0"/>
    <s v="B.Aiyuk"/>
    <n v="8"/>
    <n v="8"/>
    <n v="0"/>
    <n v="1"/>
    <n v="0"/>
    <n v="2.7"/>
    <n v="1.74"/>
    <n v="2.3736000000000002"/>
    <x v="296"/>
  </r>
  <r>
    <x v="2"/>
    <s v="GB"/>
    <s v="SF"/>
    <n v="77"/>
    <n v="23"/>
    <s v="(7:35) 33-A.Jones left tackle to GB 30 for 7 yards (3-J.Tartt)."/>
    <s v="run"/>
    <n v="1"/>
    <n v="0"/>
    <n v="0"/>
    <n v="0"/>
    <s v="A.Jones"/>
    <s v="NA"/>
    <n v="0"/>
    <n v="1"/>
    <n v="0"/>
    <n v="0.5"/>
    <n v="0"/>
    <n v="0"/>
    <n v="0.5"/>
    <x v="103"/>
  </r>
  <r>
    <x v="2"/>
    <s v="GB"/>
    <s v="SF"/>
    <n v="70"/>
    <n v="30"/>
    <s v="(6:57) (Shotgun) 12-Aa.Rodgers pass short right to 17-D.Adams to GB 31 for 1 yard (51-A.Al-Shaair). Caught at GB 31. 0-YAC"/>
    <s v="pass"/>
    <n v="0"/>
    <n v="1"/>
    <n v="0"/>
    <n v="0"/>
    <s v="D.Adams"/>
    <n v="1"/>
    <n v="1"/>
    <n v="0"/>
    <n v="1"/>
    <n v="0"/>
    <n v="1.6"/>
    <n v="1.6175000000000002"/>
    <n v="1.6175000000000002"/>
    <x v="77"/>
  </r>
  <r>
    <x v="2"/>
    <s v="GB"/>
    <s v="SF"/>
    <n v="69"/>
    <n v="31"/>
    <s v="(6:15) (Shotgun) 12-Aa.Rodgers pass incomplete short right to 17-D.Adams."/>
    <s v="pass"/>
    <n v="0"/>
    <n v="1"/>
    <n v="0"/>
    <n v="0"/>
    <s v="D.Adams"/>
    <n v="11"/>
    <n v="11"/>
    <n v="0"/>
    <n v="1"/>
    <n v="0"/>
    <n v="1.6"/>
    <n v="1.7925"/>
    <n v="1.7925"/>
    <x v="77"/>
  </r>
  <r>
    <x v="2"/>
    <s v="SF"/>
    <s v="GB"/>
    <n v="72"/>
    <n v="28"/>
    <s v="(5:58) 28-T.Sermon left tackle to SF 35 for 7 yards (59-D.Campbell)."/>
    <s v="run"/>
    <n v="1"/>
    <n v="0"/>
    <n v="0"/>
    <n v="0"/>
    <s v="T.Sermon"/>
    <s v="NA"/>
    <n v="0"/>
    <n v="1"/>
    <n v="0"/>
    <n v="0.5"/>
    <n v="0"/>
    <n v="0"/>
    <n v="0.5"/>
    <x v="360"/>
  </r>
  <r>
    <x v="2"/>
    <s v="SF"/>
    <s v="GB"/>
    <n v="65"/>
    <n v="35"/>
    <s v="(5:21) (Shotgun) 10-J.Garoppolo pass short right to 85-G.Kittle to SF 35 for no gain (26-D.Savage). Caught at SF 30.  5-YAC"/>
    <s v="pass"/>
    <n v="0"/>
    <n v="1"/>
    <n v="0"/>
    <n v="0"/>
    <s v="G.Kittle"/>
    <n v="-5"/>
    <n v="-5"/>
    <n v="0"/>
    <n v="1"/>
    <n v="0"/>
    <n v="1.6"/>
    <n v="1.5125000000000002"/>
    <n v="1.5125000000000002"/>
    <x v="95"/>
  </r>
  <r>
    <x v="2"/>
    <s v="SF"/>
    <s v="GB"/>
    <n v="65"/>
    <n v="35"/>
    <s v="(4:39) (Shotgun) 10-J.Garoppolo pass incomplete short middle to 6-M.Sanu [91-P.Smith]."/>
    <s v="pass"/>
    <n v="0"/>
    <n v="1"/>
    <n v="0"/>
    <n v="0"/>
    <s v="M.Sanu"/>
    <n v="5"/>
    <n v="5"/>
    <n v="0"/>
    <n v="1"/>
    <n v="0"/>
    <n v="1.6"/>
    <n v="1.6875"/>
    <n v="1.6875"/>
    <x v="118"/>
  </r>
  <r>
    <x v="2"/>
    <s v="GB"/>
    <s v="SF"/>
    <n v="86"/>
    <n v="14"/>
    <s v="(4:24) (Shotgun) 12-Aa.Rodgers pass short right to 17-D.Adams to GB 23 for 9 yards (4-E.Moseley). Caught at GB 22.  1-YAC"/>
    <s v="pass"/>
    <n v="0"/>
    <n v="1"/>
    <n v="0"/>
    <n v="0"/>
    <s v="D.Adams"/>
    <n v="8"/>
    <n v="8"/>
    <n v="0"/>
    <n v="1"/>
    <n v="0"/>
    <n v="1.6"/>
    <n v="1.74"/>
    <n v="1.74"/>
    <x v="77"/>
  </r>
  <r>
    <x v="2"/>
    <s v="GB"/>
    <s v="SF"/>
    <n v="77"/>
    <n v="23"/>
    <s v="(3:46) (Shotgun) 28-A.Dillon up the middle to GB 25 for 2 yards (97-N.Bosa; 99-J.Kinlaw)."/>
    <s v="run"/>
    <n v="1"/>
    <n v="0"/>
    <n v="0"/>
    <n v="0"/>
    <s v="A.Dillon"/>
    <s v="NA"/>
    <n v="0"/>
    <n v="1"/>
    <n v="0"/>
    <n v="0.5"/>
    <n v="0"/>
    <n v="0"/>
    <n v="0.5"/>
    <x v="145"/>
  </r>
  <r>
    <x v="2"/>
    <s v="GB"/>
    <s v="SF"/>
    <n v="75"/>
    <n v="25"/>
    <s v="(3:01) (Shotgun) 12-Aa.Rodgers pass short left to 28-A.Dillon to GB 31 for 6 yards (54-F.Warner; 51-A.Al-Shaair). Caught at GB 25.  6-YAC"/>
    <s v="pass"/>
    <n v="0"/>
    <n v="1"/>
    <n v="0"/>
    <n v="0"/>
    <s v="A.Dillon"/>
    <n v="0"/>
    <n v="0"/>
    <n v="0"/>
    <n v="1"/>
    <n v="0"/>
    <n v="1.6"/>
    <n v="1.6"/>
    <n v="1.6"/>
    <x v="145"/>
  </r>
  <r>
    <x v="2"/>
    <s v="GB"/>
    <s v="SF"/>
    <n v="69"/>
    <n v="31"/>
    <s v="(2:19) (Shotgun) 12-Aa.Rodgers pass short right to 17-D.Adams to GB 38 for 7 yards (54-F.Warner; 3-J.Tartt). Caught at GB 32.  6-YAC"/>
    <s v="pass"/>
    <n v="0"/>
    <n v="1"/>
    <n v="0"/>
    <n v="0"/>
    <s v="D.Adams"/>
    <n v="1"/>
    <n v="1"/>
    <n v="0"/>
    <n v="1"/>
    <n v="0"/>
    <n v="1.6"/>
    <n v="1.6175000000000002"/>
    <n v="1.6175000000000002"/>
    <x v="77"/>
  </r>
  <r>
    <x v="2"/>
    <s v="GB"/>
    <s v="SF"/>
    <n v="62"/>
    <n v="38"/>
    <s v="(1:36) (Shotgun) 28-A.Dillon left tackle to GB 44 for 6 yards (99-J.Kinlaw; 51-A.Al-Shaair)."/>
    <s v="run"/>
    <n v="1"/>
    <n v="0"/>
    <n v="0"/>
    <n v="0"/>
    <s v="A.Dillon"/>
    <s v="NA"/>
    <n v="0"/>
    <n v="1"/>
    <n v="0"/>
    <n v="0.5"/>
    <n v="0"/>
    <n v="0"/>
    <n v="0.5"/>
    <x v="145"/>
  </r>
  <r>
    <x v="2"/>
    <s v="GB"/>
    <s v="SF"/>
    <n v="56"/>
    <n v="44"/>
    <s v="(:54) (Shotgun) 28-A.Dillon up the middle to GB 46 for 2 yards (99-J.Kinlaw; 51-A.Al-Shaair)."/>
    <s v="run"/>
    <n v="1"/>
    <n v="0"/>
    <n v="0"/>
    <n v="0"/>
    <s v="A.Dillon"/>
    <s v="NA"/>
    <n v="0"/>
    <n v="1"/>
    <n v="0"/>
    <n v="0.5"/>
    <n v="0"/>
    <n v="0"/>
    <n v="0.5"/>
    <x v="145"/>
  </r>
  <r>
    <x v="2"/>
    <s v="GB"/>
    <s v="SF"/>
    <n v="54"/>
    <n v="46"/>
    <s v="(:10) (Shotgun) 12-Aa.Rodgers pass incomplete deep middle to 85-R.Tonyan. PENALTY on SF-54-F.Warner, Defensive Pass Interference, 24 yards, enforced at GB 46 - No Play."/>
    <s v="no_play"/>
    <n v="0"/>
    <n v="1"/>
    <n v="0"/>
    <n v="0"/>
    <s v="R.Tonyan"/>
    <s v="NA"/>
    <n v="0"/>
    <n v="0"/>
    <n v="0"/>
    <n v="0"/>
    <n v="0"/>
    <n v="0"/>
    <n v="0"/>
    <x v="216"/>
  </r>
  <r>
    <x v="2"/>
    <s v="GB"/>
    <s v="SF"/>
    <n v="30"/>
    <n v="70"/>
    <s v="(:05) 33-A.Jones right guard to SF 18 for 12 yards (27-D.Johnson)."/>
    <s v="run"/>
    <n v="1"/>
    <n v="0"/>
    <n v="0"/>
    <n v="0"/>
    <s v="A.Jones"/>
    <s v="NA"/>
    <n v="0"/>
    <n v="1"/>
    <n v="0"/>
    <n v="0.5"/>
    <n v="0"/>
    <n v="0"/>
    <n v="0.5"/>
    <x v="103"/>
  </r>
  <r>
    <x v="2"/>
    <s v="GB"/>
    <s v="SF"/>
    <n v="18"/>
    <n v="82"/>
    <s v="(15:00) (Shotgun) 33-A.Jones right tackle to SF 14 for 4 yards (1-J.Ward)."/>
    <s v="run"/>
    <n v="1"/>
    <n v="0"/>
    <n v="0"/>
    <n v="0"/>
    <s v="A.Jones"/>
    <s v="NA"/>
    <n v="0"/>
    <n v="1"/>
    <n v="0"/>
    <n v="0.5"/>
    <n v="0"/>
    <n v="0"/>
    <n v="0.5"/>
    <x v="103"/>
  </r>
  <r>
    <x v="2"/>
    <s v="GB"/>
    <s v="SF"/>
    <n v="14"/>
    <n v="86"/>
    <s v="(14:19) (Shotgun) 33-A.Jones right tackle to SF 12 for 2 yards (99-J.Kinlaw; 54-F.Warner)."/>
    <s v="run"/>
    <n v="1"/>
    <n v="0"/>
    <n v="0"/>
    <n v="0"/>
    <s v="A.Jones"/>
    <s v="NA"/>
    <n v="0"/>
    <n v="1"/>
    <n v="0"/>
    <n v="0.6"/>
    <n v="0"/>
    <n v="0"/>
    <n v="0.6"/>
    <x v="103"/>
  </r>
  <r>
    <x v="2"/>
    <s v="GB"/>
    <s v="SF"/>
    <n v="12"/>
    <n v="88"/>
    <s v="(13:32) (Shotgun) 12-Aa.Rodgers pass short left to 83-M.Valdes-Scantling for 12 yards, TOUCHDOWN."/>
    <s v="pass"/>
    <n v="0"/>
    <n v="1"/>
    <n v="0"/>
    <n v="0"/>
    <s v="M.Valdes-Scantling"/>
    <n v="12"/>
    <n v="12"/>
    <n v="0"/>
    <n v="1"/>
    <n v="0"/>
    <n v="2.2000000000000002"/>
    <n v="1.81"/>
    <n v="2.0674000000000001"/>
    <x v="9"/>
  </r>
  <r>
    <x v="2"/>
    <s v="SF"/>
    <s v="GB"/>
    <n v="85"/>
    <n v="15"/>
    <s v="(11:54) (Shotgun) 10-J.Garoppolo pass incomplete deep middle to 11-B.Aiyuk. PENALTY on GB-21-E.Stokes, Defensive Pass Interference, 35 yards, enforced at SF 15 - No Play."/>
    <s v="no_play"/>
    <n v="0"/>
    <n v="1"/>
    <n v="0"/>
    <n v="0"/>
    <s v="B.Aiyuk"/>
    <s v="NA"/>
    <n v="0"/>
    <n v="0"/>
    <n v="0"/>
    <n v="0"/>
    <n v="0"/>
    <n v="0"/>
    <n v="0"/>
    <x v="296"/>
  </r>
  <r>
    <x v="2"/>
    <s v="SF"/>
    <s v="GB"/>
    <n v="50"/>
    <n v="50"/>
    <s v="(11:45) (Shotgun) 10-J.Garoppolo pass short left to 6-M.Sanu to GB 34 for 16 yards (31-A.Amos). Caught at GB 35.  1-YAC Green Bay challenged the pass completion ruling, and the play was Upheld. The ruling on the field stands. (Timeout #1.)"/>
    <s v="pass"/>
    <n v="0"/>
    <n v="1"/>
    <n v="0"/>
    <n v="0"/>
    <s v="M.Sanu"/>
    <n v="15"/>
    <n v="15"/>
    <n v="0"/>
    <n v="1"/>
    <n v="0"/>
    <n v="1.6"/>
    <n v="1.8625"/>
    <n v="1.8625"/>
    <x v="118"/>
  </r>
  <r>
    <x v="2"/>
    <s v="SF"/>
    <s v="GB"/>
    <n v="34"/>
    <n v="66"/>
    <s v="(11:23) (Shotgun) 10-J.Garoppolo Aborted. 50-A.Mack FUMBLES at GB 39, recovered by SF-10-J.Garoppolo at GB 39. 10-J.Garoppolo to GB 30 for 9 yards (53-J.Garvin)."/>
    <s v="run"/>
    <n v="1"/>
    <n v="0"/>
    <n v="0"/>
    <n v="0"/>
    <s v="A.Mack"/>
    <s v="NA"/>
    <n v="0"/>
    <n v="1"/>
    <n v="0"/>
    <n v="0.5"/>
    <n v="0"/>
    <n v="0"/>
    <n v="0.5"/>
    <x v="384"/>
  </r>
  <r>
    <x v="2"/>
    <s v="SF"/>
    <s v="GB"/>
    <n v="30"/>
    <n v="70"/>
    <s v="(10:41) (Shotgun) 10-J.Garoppolo pass short middle to 44-K.Juszczyk to GB 18 for 12 yards (31-A.Amos). Caught at GB 21.  3-YAC"/>
    <s v="pass"/>
    <n v="0"/>
    <n v="1"/>
    <n v="0"/>
    <n v="0"/>
    <s v="K.Juszczyk"/>
    <n v="9"/>
    <n v="9"/>
    <n v="0"/>
    <n v="1"/>
    <n v="0"/>
    <n v="1.6"/>
    <n v="1.7575000000000001"/>
    <n v="1.7575000000000001"/>
    <x v="119"/>
  </r>
  <r>
    <x v="2"/>
    <s v="SF"/>
    <s v="GB"/>
    <n v="18"/>
    <n v="82"/>
    <s v="(10:00) (Shotgun) 10-J.Garoppolo pass short right to 6-M.Sanu to GB 9 for 9 yards (31-A.Amos). Caught at GB 15.  6-YAC"/>
    <s v="pass"/>
    <n v="0"/>
    <n v="1"/>
    <n v="0"/>
    <n v="0"/>
    <s v="M.Sanu"/>
    <n v="3"/>
    <n v="3"/>
    <n v="0"/>
    <n v="1"/>
    <n v="0"/>
    <n v="2"/>
    <n v="1.6525000000000001"/>
    <n v="1.88185"/>
    <x v="118"/>
  </r>
  <r>
    <x v="2"/>
    <s v="SF"/>
    <s v="GB"/>
    <n v="9"/>
    <n v="91"/>
    <s v="(9:19) 44-K.Juszczyk up the middle to GB 4 for 5 yards (21-E.Stokes; 59-D.Campbell)."/>
    <s v="run"/>
    <n v="1"/>
    <n v="0"/>
    <n v="0"/>
    <n v="0"/>
    <s v="K.Juszczyk"/>
    <s v="NA"/>
    <n v="0"/>
    <n v="1"/>
    <n v="0"/>
    <n v="0.8"/>
    <n v="0"/>
    <n v="0"/>
    <n v="0.8"/>
    <x v="119"/>
  </r>
  <r>
    <x v="2"/>
    <s v="SF"/>
    <s v="GB"/>
    <n v="4"/>
    <n v="96"/>
    <s v="(8:40) (Shotgun) 44-K.Juszczyk up the middle to GB 3 for 1 yard (91-P.Smith; 59-D.Campbell)."/>
    <s v="run"/>
    <n v="1"/>
    <n v="0"/>
    <n v="0"/>
    <n v="0"/>
    <s v="K.Juszczyk"/>
    <s v="NA"/>
    <n v="0"/>
    <n v="1"/>
    <n v="0"/>
    <n v="1.8"/>
    <n v="0"/>
    <n v="0"/>
    <n v="1.8"/>
    <x v="119"/>
  </r>
  <r>
    <x v="2"/>
    <s v="SF"/>
    <s v="GB"/>
    <n v="3"/>
    <n v="97"/>
    <s v="(7:57) 5-T.Lance at QB. (Shotgun) 5-T.Lance pass incomplete short right to 11-B.Aiyuk. PENALTY on GB-39-C.Sullivan, Defensive Holding, 2 yards, enforced at GB 3 - No Play."/>
    <s v="no_play"/>
    <n v="0"/>
    <n v="1"/>
    <n v="0"/>
    <n v="0"/>
    <s v="B.Aiyuk"/>
    <s v="NA"/>
    <n v="0"/>
    <n v="0"/>
    <n v="0"/>
    <n v="0"/>
    <n v="0"/>
    <n v="0"/>
    <n v="0"/>
    <x v="296"/>
  </r>
  <r>
    <x v="2"/>
    <s v="SF"/>
    <s v="GB"/>
    <n v="1"/>
    <n v="99"/>
    <s v="(7:51) 10-J.Garoppolo at QB. 28-T.Sermon left guard for 1 yard, TOUCHDOWN."/>
    <s v="run"/>
    <n v="1"/>
    <n v="0"/>
    <n v="0"/>
    <n v="0"/>
    <s v="T.Sermon"/>
    <s v="NA"/>
    <n v="0"/>
    <n v="1"/>
    <n v="0"/>
    <n v="3.3"/>
    <n v="0"/>
    <n v="0"/>
    <n v="3.3"/>
    <x v="360"/>
  </r>
  <r>
    <x v="2"/>
    <s v="GB"/>
    <s v="SF"/>
    <n v="75"/>
    <n v="25"/>
    <s v="(7:48) (Shotgun) 12-Aa.Rodgers pass incomplete deep middle to 17-D.Adams (4-E.Moseley). GB-17-D.Adams was injured during the play."/>
    <s v="pass"/>
    <n v="0"/>
    <n v="1"/>
    <n v="0"/>
    <n v="0"/>
    <s v="D.Adams"/>
    <n v="40"/>
    <n v="40"/>
    <n v="0"/>
    <n v="1"/>
    <n v="0"/>
    <n v="1.6"/>
    <n v="2.2999999999999998"/>
    <n v="2.2999999999999998"/>
    <x v="77"/>
  </r>
  <r>
    <x v="2"/>
    <s v="GB"/>
    <s v="SF"/>
    <n v="75"/>
    <n v="25"/>
    <s v="(7:41) 12-Aa.Rodgers pass incomplete deep right to 83-M.Valdes-Scantling."/>
    <s v="pass"/>
    <n v="0"/>
    <n v="1"/>
    <n v="0"/>
    <n v="0"/>
    <s v="M.Valdes-Scantling"/>
    <n v="40"/>
    <n v="40"/>
    <n v="0"/>
    <n v="1"/>
    <n v="0"/>
    <n v="1.6"/>
    <n v="2.2999999999999998"/>
    <n v="2.2999999999999998"/>
    <x v="9"/>
  </r>
  <r>
    <x v="2"/>
    <s v="GB"/>
    <s v="SF"/>
    <n v="75"/>
    <n v="25"/>
    <s v="(7:36) (Shotgun) 12-Aa.Rodgers pass incomplete deep right to 17-D.Adams."/>
    <s v="pass"/>
    <n v="0"/>
    <n v="1"/>
    <n v="0"/>
    <n v="0"/>
    <s v="D.Adams"/>
    <n v="28"/>
    <n v="28"/>
    <n v="0"/>
    <n v="1"/>
    <n v="0"/>
    <n v="1.6"/>
    <n v="2.09"/>
    <n v="2.09"/>
    <x v="77"/>
  </r>
  <r>
    <x v="2"/>
    <s v="SF"/>
    <s v="GB"/>
    <n v="74"/>
    <n v="26"/>
    <s v="(7:18) 28-T.Sermon right end to SF 29 for 3 yards (91-P.Smith)."/>
    <s v="run"/>
    <n v="1"/>
    <n v="0"/>
    <n v="0"/>
    <n v="0"/>
    <s v="T.Sermon"/>
    <s v="NA"/>
    <n v="0"/>
    <n v="1"/>
    <n v="0"/>
    <n v="0.5"/>
    <n v="0"/>
    <n v="0"/>
    <n v="0.5"/>
    <x v="360"/>
  </r>
  <r>
    <x v="2"/>
    <s v="SF"/>
    <s v="GB"/>
    <n v="71"/>
    <n v="29"/>
    <s v="(6:39) 10-J.Garoppolo pass short left to 28-T.Sermon to SF 32 for 3 yards (44-T.Summers). PENALTY on GB-23-J.Alexander, Roughing the Passer, 15 yards, enforced at SF 32. Caught at SF 32.  0-YAC"/>
    <s v="pass"/>
    <n v="0"/>
    <n v="1"/>
    <n v="0"/>
    <n v="0"/>
    <s v="T.Sermon"/>
    <n v="3"/>
    <n v="3"/>
    <n v="0"/>
    <n v="1"/>
    <n v="0"/>
    <n v="1.6"/>
    <n v="1.6525000000000001"/>
    <n v="1.6525000000000001"/>
    <x v="360"/>
  </r>
  <r>
    <x v="2"/>
    <s v="SF"/>
    <s v="GB"/>
    <n v="53"/>
    <n v="47"/>
    <s v="(6:11) 28-T.Sermon right end to SF 46 for -1 yards (26-D.Savage)."/>
    <s v="run"/>
    <n v="1"/>
    <n v="0"/>
    <n v="0"/>
    <n v="0"/>
    <s v="T.Sermon"/>
    <s v="NA"/>
    <n v="0"/>
    <n v="1"/>
    <n v="0"/>
    <n v="0.5"/>
    <n v="0"/>
    <n v="0"/>
    <n v="0.5"/>
    <x v="360"/>
  </r>
  <r>
    <x v="2"/>
    <s v="SF"/>
    <s v="GB"/>
    <n v="44"/>
    <n v="56"/>
    <s v="(5:12) (Shotgun) 10-J.Garoppolo pass incomplete short right to 19-D.Samuel (23-J.Alexander)."/>
    <s v="pass"/>
    <n v="0"/>
    <n v="1"/>
    <n v="0"/>
    <n v="0"/>
    <s v="D.Samuel"/>
    <n v="4"/>
    <n v="4"/>
    <n v="0"/>
    <n v="1"/>
    <n v="0"/>
    <n v="1.6"/>
    <n v="1.6700000000000002"/>
    <n v="1.6700000000000002"/>
    <x v="27"/>
  </r>
  <r>
    <x v="2"/>
    <s v="GB"/>
    <s v="SF"/>
    <n v="38"/>
    <n v="62"/>
    <s v="(4:58) 33-A.Jones up the middle to SF 26 for 12 yards (1-J.Ward)."/>
    <s v="run"/>
    <n v="1"/>
    <n v="0"/>
    <n v="0"/>
    <n v="0"/>
    <s v="A.Jones"/>
    <s v="NA"/>
    <n v="0"/>
    <n v="1"/>
    <n v="0"/>
    <n v="0.5"/>
    <n v="0"/>
    <n v="0"/>
    <n v="0.5"/>
    <x v="103"/>
  </r>
  <r>
    <x v="2"/>
    <s v="GB"/>
    <s v="SF"/>
    <n v="26"/>
    <n v="74"/>
    <s v="(4:15) 33-A.Jones up the middle to SF 22 for 4 yards (54-F.Warner)."/>
    <s v="run"/>
    <n v="1"/>
    <n v="0"/>
    <n v="0"/>
    <n v="0"/>
    <s v="A.Jones"/>
    <s v="NA"/>
    <n v="0"/>
    <n v="1"/>
    <n v="0"/>
    <n v="0.5"/>
    <n v="0"/>
    <n v="0"/>
    <n v="0.5"/>
    <x v="103"/>
  </r>
  <r>
    <x v="2"/>
    <s v="GB"/>
    <s v="SF"/>
    <n v="22"/>
    <n v="78"/>
    <s v="(3:33) 33-A.Jones up the middle to SF 20 for 2 yards (93-D.Jones)."/>
    <s v="run"/>
    <n v="1"/>
    <n v="0"/>
    <n v="0"/>
    <n v="0"/>
    <s v="A.Jones"/>
    <s v="NA"/>
    <n v="0"/>
    <n v="1"/>
    <n v="0"/>
    <n v="0.5"/>
    <n v="0"/>
    <n v="0"/>
    <n v="0.5"/>
    <x v="103"/>
  </r>
  <r>
    <x v="2"/>
    <s v="GB"/>
    <s v="SF"/>
    <n v="20"/>
    <n v="80"/>
    <s v="(2:47) (Shotgun) 12-Aa.Rodgers pass incomplete deep left to 17-D.Adams (4-E.Moseley)."/>
    <s v="pass"/>
    <n v="0"/>
    <n v="1"/>
    <n v="0"/>
    <n v="0"/>
    <s v="D.Adams"/>
    <n v="19"/>
    <n v="19"/>
    <n v="0"/>
    <n v="1"/>
    <n v="0"/>
    <n v="1.8"/>
    <n v="1.9325000000000001"/>
    <n v="1.8450500000000003"/>
    <x v="77"/>
  </r>
  <r>
    <x v="2"/>
    <s v="SF"/>
    <s v="GB"/>
    <n v="75"/>
    <n v="25"/>
    <s v="(2:39) (Shotgun) 10-J.Garoppolo pass incomplete short left to 19-D.Samuel."/>
    <s v="pass"/>
    <n v="0"/>
    <n v="1"/>
    <n v="0"/>
    <n v="0"/>
    <s v="D.Samuel"/>
    <n v="-7"/>
    <n v="-7"/>
    <n v="0"/>
    <n v="1"/>
    <n v="0"/>
    <n v="1.6"/>
    <n v="1.4775"/>
    <n v="1.4775"/>
    <x v="27"/>
  </r>
  <r>
    <x v="2"/>
    <s v="SF"/>
    <s v="GB"/>
    <n v="75"/>
    <n v="25"/>
    <s v="(2:34) (Shotgun) 10-J.Garoppolo pass incomplete deep left to 19-D.Samuel (21-E.Stokes)."/>
    <s v="pass"/>
    <n v="0"/>
    <n v="1"/>
    <n v="0"/>
    <n v="0"/>
    <s v="D.Samuel"/>
    <n v="23"/>
    <n v="23"/>
    <n v="0"/>
    <n v="1"/>
    <n v="0"/>
    <n v="1.6"/>
    <n v="2.0024999999999999"/>
    <n v="2.0024999999999999"/>
    <x v="27"/>
  </r>
  <r>
    <x v="2"/>
    <s v="SF"/>
    <s v="GB"/>
    <n v="75"/>
    <n v="25"/>
    <s v="(2:29) (Shotgun) 10-J.Garoppolo pass short middle to 85-G.Kittle to GB 36 for 39 yards (23-J.Alexander). Caught at SF 37.  27-YAC"/>
    <s v="pass"/>
    <n v="0"/>
    <n v="1"/>
    <n v="0"/>
    <n v="0"/>
    <s v="G.Kittle"/>
    <n v="12"/>
    <n v="12"/>
    <n v="0"/>
    <n v="1"/>
    <n v="0"/>
    <n v="1.6"/>
    <n v="1.81"/>
    <n v="1.81"/>
    <x v="95"/>
  </r>
  <r>
    <x v="2"/>
    <s v="SF"/>
    <s v="GB"/>
    <n v="36"/>
    <n v="64"/>
    <s v="(2:00) (Shotgun) 10-J.Garoppolo pass incomplete short middle to 19-D.Samuel (26-D.Savage)."/>
    <s v="pass"/>
    <n v="0"/>
    <n v="1"/>
    <n v="0"/>
    <n v="0"/>
    <s v="D.Samuel"/>
    <n v="13"/>
    <n v="13"/>
    <n v="0"/>
    <n v="1"/>
    <n v="0"/>
    <n v="1.6"/>
    <n v="1.8275000000000001"/>
    <n v="1.8275000000000001"/>
    <x v="27"/>
  </r>
  <r>
    <x v="2"/>
    <s v="SF"/>
    <s v="GB"/>
    <n v="36"/>
    <n v="64"/>
    <s v="(1:57) (Shotgun) 10-J.Garoppolo pass incomplete short right to 6-M.Sanu [94-D.Lowry]."/>
    <s v="pass"/>
    <n v="0"/>
    <n v="1"/>
    <n v="0"/>
    <n v="0"/>
    <s v="M.Sanu"/>
    <n v="5"/>
    <n v="5"/>
    <n v="0"/>
    <n v="1"/>
    <n v="0"/>
    <n v="1.6"/>
    <n v="1.6875"/>
    <n v="1.6875"/>
    <x v="118"/>
  </r>
  <r>
    <x v="2"/>
    <s v="SF"/>
    <s v="GB"/>
    <n v="36"/>
    <n v="64"/>
    <s v="(1:53) (Shotgun) 10-J.Garoppolo pass short right to 19-D.Samuel to GB 24 for 12 yards (23-J.Alexander) [97-K.Clark]. Caught at GB 24.  0-YAC"/>
    <s v="pass"/>
    <n v="0"/>
    <n v="1"/>
    <n v="0"/>
    <n v="0"/>
    <s v="D.Samuel"/>
    <n v="12"/>
    <n v="12"/>
    <n v="0"/>
    <n v="1"/>
    <n v="0"/>
    <n v="1.6"/>
    <n v="1.81"/>
    <n v="1.81"/>
    <x v="27"/>
  </r>
  <r>
    <x v="2"/>
    <s v="SF"/>
    <s v="GB"/>
    <n v="24"/>
    <n v="76"/>
    <s v="(1:18) (No Huddle, Shotgun) 10-J.Garoppolo pass short left to 85-G.Kittle pushed ob at GB 12 for 12 yards (59-D.Campbell; 21-E.Stokes). Caught at GB 20.  8-YAC"/>
    <s v="pass"/>
    <n v="0"/>
    <n v="1"/>
    <n v="0"/>
    <n v="0"/>
    <s v="G.Kittle"/>
    <n v="4"/>
    <n v="4"/>
    <n v="0"/>
    <n v="1"/>
    <n v="0"/>
    <n v="1.8"/>
    <n v="1.6700000000000002"/>
    <n v="1.7558000000000002"/>
    <x v="95"/>
  </r>
  <r>
    <x v="2"/>
    <s v="SF"/>
    <s v="GB"/>
    <n v="12"/>
    <n v="88"/>
    <s v="(:43) (Shotgun) 10-J.Garoppolo pass short middle to 44-K.Juszczyk for 12 yards, TOUCHDOWN. Caught at GB 7.  7-YAC"/>
    <s v="pass"/>
    <n v="0"/>
    <n v="1"/>
    <n v="0"/>
    <n v="0"/>
    <s v="K.Juszczyk"/>
    <n v="5"/>
    <n v="5"/>
    <n v="0"/>
    <n v="1"/>
    <n v="0"/>
    <n v="2.2000000000000002"/>
    <n v="1.6875"/>
    <n v="2.0257500000000004"/>
    <x v="119"/>
  </r>
  <r>
    <x v="2"/>
    <s v="GB"/>
    <s v="SF"/>
    <n v="75"/>
    <n v="25"/>
    <s v="(:37) (Shotgun) 12-Aa.Rodgers pass deep middle to 17-D.Adams to 50 for 25 yards (51-A.Al-Shaair). Caught at GB 50.  0-YAC"/>
    <s v="pass"/>
    <n v="0"/>
    <n v="1"/>
    <n v="0"/>
    <n v="0"/>
    <s v="D.Adams"/>
    <n v="25"/>
    <n v="25"/>
    <n v="0"/>
    <n v="1"/>
    <n v="0"/>
    <n v="1.6"/>
    <n v="2.0375000000000001"/>
    <n v="2.0375000000000001"/>
    <x v="77"/>
  </r>
  <r>
    <x v="2"/>
    <s v="GB"/>
    <s v="SF"/>
    <n v="50"/>
    <n v="50"/>
    <s v="(:20) (Shotgun) 12-Aa.Rodgers pass incomplete short left to 17-D.Adams."/>
    <s v="pass"/>
    <n v="0"/>
    <n v="1"/>
    <n v="0"/>
    <n v="0"/>
    <s v="D.Adams"/>
    <n v="12"/>
    <n v="12"/>
    <n v="0"/>
    <n v="1"/>
    <n v="0"/>
    <n v="1.6"/>
    <n v="1.81"/>
    <n v="1.81"/>
    <x v="77"/>
  </r>
  <r>
    <x v="2"/>
    <s v="GB"/>
    <s v="SF"/>
    <n v="50"/>
    <n v="50"/>
    <s v="(:16) (Shotgun) 12-Aa.Rodgers pass deep left to 17-D.Adams to SF 33 for 17 yards (29-T.Hufanga). Caught at SF 33.  0-YAC"/>
    <s v="pass"/>
    <n v="0"/>
    <n v="1"/>
    <n v="0"/>
    <n v="0"/>
    <s v="D.Adams"/>
    <n v="17"/>
    <n v="17"/>
    <n v="0"/>
    <n v="1"/>
    <n v="0"/>
    <n v="1.6"/>
    <n v="1.8975"/>
    <n v="1.8975"/>
    <x v="77"/>
  </r>
  <r>
    <x v="2"/>
    <s v="TEN"/>
    <s v="IND"/>
    <n v="75"/>
    <n v="25"/>
    <s v="(15:00) (Shotgun) 17-R.Tannehill pass incomplete short left to 11-A.Brown (23-K.Moore)."/>
    <s v="pass"/>
    <n v="0"/>
    <n v="1"/>
    <n v="0"/>
    <n v="0"/>
    <s v="A.Brown"/>
    <n v="0"/>
    <n v="0"/>
    <n v="0"/>
    <n v="1"/>
    <n v="0"/>
    <n v="1.6"/>
    <n v="1.6"/>
    <n v="1.6"/>
    <x v="122"/>
  </r>
  <r>
    <x v="2"/>
    <s v="TEN"/>
    <s v="IND"/>
    <n v="75"/>
    <n v="25"/>
    <s v="(14:56) 22-D.Henry right tackle to TEN 26 for 1 yard (23-K.Moore, 97-A.Muhammad)."/>
    <s v="run"/>
    <n v="1"/>
    <n v="0"/>
    <n v="0"/>
    <n v="0"/>
    <s v="D.Henry"/>
    <s v="NA"/>
    <n v="0"/>
    <n v="1"/>
    <n v="0"/>
    <n v="0.5"/>
    <n v="0"/>
    <n v="0"/>
    <n v="0.5"/>
    <x v="121"/>
  </r>
  <r>
    <x v="2"/>
    <s v="IND"/>
    <s v="TEN"/>
    <n v="59"/>
    <n v="41"/>
    <s v="(13:10) (Shotgun) 2-C.Wentz pass incomplete short left to 84-J.Doyle."/>
    <s v="pass"/>
    <n v="0"/>
    <n v="1"/>
    <n v="0"/>
    <n v="0"/>
    <s v="J.Doyle"/>
    <n v="2"/>
    <n v="2"/>
    <n v="0"/>
    <n v="1"/>
    <n v="0"/>
    <n v="1.6"/>
    <n v="1.635"/>
    <n v="1.635"/>
    <x v="162"/>
  </r>
  <r>
    <x v="2"/>
    <s v="IND"/>
    <s v="TEN"/>
    <n v="59"/>
    <n v="41"/>
    <s v="(13:07) (Shotgun) 28-J.Taylor left tackle to IND 43 for 2 yards (98-J.Simmons; 51-D.Long)."/>
    <s v="run"/>
    <n v="1"/>
    <n v="0"/>
    <n v="0"/>
    <n v="0"/>
    <s v="J.Taylor"/>
    <s v="NA"/>
    <n v="0"/>
    <n v="1"/>
    <n v="0"/>
    <n v="0.5"/>
    <n v="0"/>
    <n v="0"/>
    <n v="0.5"/>
    <x v="45"/>
  </r>
  <r>
    <x v="2"/>
    <s v="IND"/>
    <s v="TEN"/>
    <n v="57"/>
    <n v="43"/>
    <s v="(12:21) (Shotgun) 2-C.Wentz pass incomplete short right to 1-P.Campbell."/>
    <s v="pass"/>
    <n v="0"/>
    <n v="1"/>
    <n v="0"/>
    <n v="0"/>
    <s v="P.Campbell"/>
    <n v="0"/>
    <n v="0"/>
    <n v="0"/>
    <n v="1"/>
    <n v="0"/>
    <n v="1.6"/>
    <n v="1.6"/>
    <n v="1.6"/>
    <x v="92"/>
  </r>
  <r>
    <x v="2"/>
    <s v="TEN"/>
    <s v="IND"/>
    <n v="71"/>
    <n v="29"/>
    <s v="(12:08) 11-A.Brown left end to TEN 32 for 3 yards (53-D.Leonard)."/>
    <s v="run"/>
    <n v="1"/>
    <n v="0"/>
    <n v="0"/>
    <n v="0"/>
    <s v="A.Brown"/>
    <s v="NA"/>
    <n v="0"/>
    <n v="1"/>
    <n v="0"/>
    <n v="0.5"/>
    <n v="0"/>
    <n v="0"/>
    <n v="0.5"/>
    <x v="122"/>
  </r>
  <r>
    <x v="2"/>
    <s v="TEN"/>
    <s v="IND"/>
    <n v="68"/>
    <n v="32"/>
    <s v="(11:26) 22-D.Henry left end to TEN 36 for 4 yards (90-G.Stewart; 53-D.Leonard)."/>
    <s v="run"/>
    <n v="1"/>
    <n v="0"/>
    <n v="0"/>
    <n v="0"/>
    <s v="D.Henry"/>
    <s v="NA"/>
    <n v="0"/>
    <n v="1"/>
    <n v="0"/>
    <n v="0.5"/>
    <n v="0"/>
    <n v="0"/>
    <n v="0.5"/>
    <x v="121"/>
  </r>
  <r>
    <x v="2"/>
    <s v="TEN"/>
    <s v="IND"/>
    <n v="64"/>
    <n v="36"/>
    <s v="(10:46) (Shotgun) 17-R.Tannehill scrambles left guard to IND 47 for 17 yards (37-K.Willis)."/>
    <s v="run"/>
    <n v="0"/>
    <n v="1"/>
    <n v="0"/>
    <n v="0"/>
    <s v="R.Tannehill"/>
    <s v="NA"/>
    <n v="0"/>
    <n v="0"/>
    <n v="0"/>
    <n v="0"/>
    <n v="0"/>
    <n v="0"/>
    <n v="0"/>
    <x v="362"/>
  </r>
  <r>
    <x v="2"/>
    <s v="TEN"/>
    <s v="IND"/>
    <n v="47"/>
    <n v="53"/>
    <s v="(10:04) (Shotgun) 17-R.Tannehill pass short left to 22-D.Henry to IND 41 for 6 yards (23-K.Moore)."/>
    <s v="pass"/>
    <n v="0"/>
    <n v="1"/>
    <n v="0"/>
    <n v="0"/>
    <s v="D.Henry"/>
    <n v="-3"/>
    <n v="-3"/>
    <n v="0"/>
    <n v="1"/>
    <n v="0"/>
    <n v="1.6"/>
    <n v="1.5475000000000001"/>
    <n v="1.5475000000000001"/>
    <x v="121"/>
  </r>
  <r>
    <x v="2"/>
    <s v="TEN"/>
    <s v="IND"/>
    <n v="41"/>
    <n v="59"/>
    <s v="(9:28) 22-D.Henry left guard to IND 41 for no gain (97-A.Muhammad)."/>
    <s v="run"/>
    <n v="1"/>
    <n v="0"/>
    <n v="0"/>
    <n v="0"/>
    <s v="D.Henry"/>
    <s v="NA"/>
    <n v="0"/>
    <n v="1"/>
    <n v="0"/>
    <n v="0.5"/>
    <n v="0"/>
    <n v="0"/>
    <n v="0.5"/>
    <x v="121"/>
  </r>
  <r>
    <x v="2"/>
    <s v="TEN"/>
    <s v="IND"/>
    <n v="41"/>
    <n v="59"/>
    <s v="(8:45) (Shotgun) 17-R.Tannehill pass incomplete deep right to 11-A.Brown."/>
    <s v="pass"/>
    <n v="0"/>
    <n v="1"/>
    <n v="0"/>
    <n v="0"/>
    <s v="A.Brown"/>
    <n v="34"/>
    <n v="34"/>
    <n v="0"/>
    <n v="1"/>
    <n v="0"/>
    <n v="1.6"/>
    <n v="2.1950000000000003"/>
    <n v="2.1950000000000003"/>
    <x v="122"/>
  </r>
  <r>
    <x v="2"/>
    <s v="TEN"/>
    <s v="IND"/>
    <n v="41"/>
    <n v="59"/>
    <s v="(8:40) (Shotgun) 17-R.Tannehill pass short left to 2-J.Jones pushed ob at IND 26 for 15 yards (32-J.Blackmon)."/>
    <s v="pass"/>
    <n v="0"/>
    <n v="1"/>
    <n v="0"/>
    <n v="0"/>
    <s v="J.Jones"/>
    <n v="5"/>
    <n v="5"/>
    <n v="0"/>
    <n v="1"/>
    <n v="0"/>
    <n v="1.6"/>
    <n v="1.6875"/>
    <n v="1.6875"/>
    <x v="126"/>
  </r>
  <r>
    <x v="2"/>
    <s v="TEN"/>
    <s v="IND"/>
    <n v="26"/>
    <n v="74"/>
    <s v="(8:03) 22-D.Henry left tackle to IND 7 for 19 yards (32-J.Blackmon)."/>
    <s v="run"/>
    <n v="1"/>
    <n v="0"/>
    <n v="0"/>
    <n v="0"/>
    <s v="D.Henry"/>
    <s v="NA"/>
    <n v="0"/>
    <n v="1"/>
    <n v="0"/>
    <n v="0.5"/>
    <n v="0"/>
    <n v="0"/>
    <n v="0.5"/>
    <x v="121"/>
  </r>
  <r>
    <x v="2"/>
    <s v="TEN"/>
    <s v="IND"/>
    <n v="7"/>
    <n v="93"/>
    <s v="(7:21) (Shotgun) 22-D.Henry up the middle to IND 6 for 1 yard (53-D.Leonard; 90-G.Stewart)."/>
    <s v="run"/>
    <n v="1"/>
    <n v="0"/>
    <n v="0"/>
    <n v="0"/>
    <s v="D.Henry"/>
    <s v="NA"/>
    <n v="0"/>
    <n v="1"/>
    <n v="0"/>
    <n v="1.2"/>
    <n v="0"/>
    <n v="0"/>
    <n v="1.2"/>
    <x v="121"/>
  </r>
  <r>
    <x v="2"/>
    <s v="TEN"/>
    <s v="IND"/>
    <n v="6"/>
    <n v="94"/>
    <s v="(6:38) (Shotgun) 17-R.Tannehill pass short middle to 80-C.Rogers for 6 yards, TOUCHDOWN."/>
    <s v="pass"/>
    <n v="0"/>
    <n v="1"/>
    <n v="0"/>
    <n v="0"/>
    <s v="C.Rogers"/>
    <n v="6"/>
    <n v="6"/>
    <n v="0"/>
    <n v="1"/>
    <n v="0"/>
    <n v="2.8"/>
    <n v="1.7050000000000001"/>
    <n v="2.4276999999999997"/>
    <x v="67"/>
  </r>
  <r>
    <x v="2"/>
    <s v="IND"/>
    <s v="TEN"/>
    <n v="81"/>
    <n v="19"/>
    <s v="(6:28) 28-J.Taylor left tackle to IND 42 for 23 yards (51-D.Long; 26-K.Fulton)."/>
    <s v="run"/>
    <n v="1"/>
    <n v="0"/>
    <n v="0"/>
    <n v="0"/>
    <s v="J.Taylor"/>
    <s v="NA"/>
    <n v="0"/>
    <n v="1"/>
    <n v="0"/>
    <n v="0.5"/>
    <n v="0"/>
    <n v="0"/>
    <n v="0.5"/>
    <x v="45"/>
  </r>
  <r>
    <x v="2"/>
    <s v="IND"/>
    <s v="TEN"/>
    <n v="68"/>
    <n v="32"/>
    <s v="(5:38) (Shotgun) 2-C.Wentz pass short middle to 84-J.Doyle to IND 42 for 10 yards (29-D.Cruikshank)."/>
    <s v="pass"/>
    <n v="0"/>
    <n v="1"/>
    <n v="0"/>
    <n v="0"/>
    <s v="J.Doyle"/>
    <n v="10"/>
    <n v="10"/>
    <n v="0"/>
    <n v="1"/>
    <n v="0"/>
    <n v="1.6"/>
    <n v="1.7750000000000001"/>
    <n v="1.7750000000000001"/>
    <x v="162"/>
  </r>
  <r>
    <x v="2"/>
    <s v="IND"/>
    <s v="TEN"/>
    <n v="58"/>
    <n v="42"/>
    <s v="(4:57) (Shotgun) 2-C.Wentz pass incomplete short middle to 11-M.Pittman (26-K.Fulton)."/>
    <s v="pass"/>
    <n v="0"/>
    <n v="1"/>
    <n v="0"/>
    <n v="0"/>
    <s v="M.Pittman"/>
    <n v="14"/>
    <n v="14"/>
    <n v="0"/>
    <n v="1"/>
    <n v="0"/>
    <n v="1.6"/>
    <n v="1.845"/>
    <n v="1.845"/>
    <x v="58"/>
  </r>
  <r>
    <x v="2"/>
    <s v="TEN"/>
    <s v="IND"/>
    <n v="74"/>
    <n v="26"/>
    <s v="(4:39) (Shotgun) 22-D.Henry up the middle to TEN 25 for -1 yards (23-K.Moore)."/>
    <s v="run"/>
    <n v="1"/>
    <n v="0"/>
    <n v="0"/>
    <n v="0"/>
    <s v="D.Henry"/>
    <s v="NA"/>
    <n v="0"/>
    <n v="1"/>
    <n v="0"/>
    <n v="0.5"/>
    <n v="0"/>
    <n v="0"/>
    <n v="0.5"/>
    <x v="121"/>
  </r>
  <r>
    <x v="2"/>
    <s v="TEN"/>
    <s v="IND"/>
    <n v="75"/>
    <n v="25"/>
    <s v="(4:00) (Shotgun) 17-R.Tannehill pass short right to 15-N.Westbrook-Ikhine to TEN 34 for 9 yards (32-J.Blackmon)."/>
    <s v="pass"/>
    <n v="0"/>
    <n v="1"/>
    <n v="0"/>
    <n v="0"/>
    <s v="N.Westbrook-Ikhine"/>
    <n v="5"/>
    <n v="5"/>
    <n v="0"/>
    <n v="1"/>
    <n v="0"/>
    <n v="1.6"/>
    <n v="1.6875"/>
    <n v="1.6875"/>
    <x v="120"/>
  </r>
  <r>
    <x v="2"/>
    <s v="TEN"/>
    <s v="IND"/>
    <n v="66"/>
    <n v="34"/>
    <s v="(3:16) (No Huddle) 22-D.Henry left guard to TEN 38 for 4 yards (37-K.Willis)."/>
    <s v="run"/>
    <n v="1"/>
    <n v="0"/>
    <n v="0"/>
    <n v="0"/>
    <s v="D.Henry"/>
    <s v="NA"/>
    <n v="0"/>
    <n v="1"/>
    <n v="0"/>
    <n v="0.5"/>
    <n v="0"/>
    <n v="0"/>
    <n v="0.5"/>
    <x v="121"/>
  </r>
  <r>
    <x v="2"/>
    <s v="TEN"/>
    <s v="IND"/>
    <n v="62"/>
    <n v="38"/>
    <s v="(2:34) (Shotgun) 17-R.Tannehill pass incomplete short middle to 87-G.Swaim."/>
    <s v="pass"/>
    <n v="0"/>
    <n v="1"/>
    <n v="0"/>
    <n v="0"/>
    <s v="G.Swaim"/>
    <n v="4"/>
    <n v="4"/>
    <n v="0"/>
    <n v="1"/>
    <n v="0"/>
    <n v="1.6"/>
    <n v="1.6700000000000002"/>
    <n v="1.6700000000000002"/>
    <x v="189"/>
  </r>
  <r>
    <x v="2"/>
    <s v="TEN"/>
    <s v="IND"/>
    <n v="62"/>
    <n v="38"/>
    <s v="(2:31) 17-R.Tannehill pass short right to 87-G.Swaim to TEN 41 for 3 yards (58-B.Okereke)."/>
    <s v="pass"/>
    <n v="0"/>
    <n v="1"/>
    <n v="0"/>
    <n v="0"/>
    <s v="G.Swaim"/>
    <n v="2"/>
    <n v="2"/>
    <n v="0"/>
    <n v="1"/>
    <n v="0"/>
    <n v="1.6"/>
    <n v="1.635"/>
    <n v="1.635"/>
    <x v="189"/>
  </r>
  <r>
    <x v="2"/>
    <s v="TEN"/>
    <s v="IND"/>
    <n v="59"/>
    <n v="41"/>
    <s v="(1:45) (Shotgun) 17-R.Tannehill pass incomplete short right to 80-C.Rogers (37-K.Willis). PENALTY on IND-37-K.Willis, Defensive Pass Interference, 11 yards, enforced at TEN 41 - No Play."/>
    <s v="no_play"/>
    <n v="0"/>
    <n v="1"/>
    <n v="0"/>
    <n v="0"/>
    <s v="C.Rogers"/>
    <s v="NA"/>
    <n v="0"/>
    <n v="0"/>
    <n v="0"/>
    <n v="0"/>
    <n v="0"/>
    <n v="0"/>
    <n v="0"/>
    <x v="67"/>
  </r>
  <r>
    <x v="2"/>
    <s v="TEN"/>
    <s v="IND"/>
    <n v="48"/>
    <n v="52"/>
    <s v="(1:39) 22-D.Henry left tackle to IND 46 for 2 yards (97-A.Muhammad)."/>
    <s v="run"/>
    <n v="1"/>
    <n v="0"/>
    <n v="0"/>
    <n v="0"/>
    <s v="D.Henry"/>
    <s v="NA"/>
    <n v="0"/>
    <n v="1"/>
    <n v="0"/>
    <n v="0.5"/>
    <n v="0"/>
    <n v="0"/>
    <n v="0.5"/>
    <x v="121"/>
  </r>
  <r>
    <x v="2"/>
    <s v="TEN"/>
    <s v="IND"/>
    <n v="46"/>
    <n v="54"/>
    <s v="(1:02) 22-D.Henry right guard to IND 45 for 1 yard (23-K.Moore)."/>
    <s v="run"/>
    <n v="1"/>
    <n v="0"/>
    <n v="0"/>
    <n v="0"/>
    <s v="D.Henry"/>
    <s v="NA"/>
    <n v="0"/>
    <n v="1"/>
    <n v="0"/>
    <n v="0.5"/>
    <n v="0"/>
    <n v="0"/>
    <n v="0.5"/>
    <x v="121"/>
  </r>
  <r>
    <x v="2"/>
    <s v="TEN"/>
    <s v="IND"/>
    <n v="45"/>
    <n v="55"/>
    <s v="(:21) (Shotgun) 17-R.Tannehill pass short middle intended for 89-T.Hudson INTERCEPTED by 53-D.Leonard at IND 43. 53-D.Leonard to IND 47 for 4 yards (72-D.Quessenberry). FUMBLES (72-D.Quessenberry), and recovers at IND 47. 53-D.Leonard to IND 47 for no gain (72-D.Quessenberry)."/>
    <s v="pass"/>
    <n v="0"/>
    <n v="1"/>
    <n v="0"/>
    <n v="0"/>
    <s v="T.Hudson"/>
    <n v="2"/>
    <n v="2"/>
    <n v="0"/>
    <n v="1"/>
    <n v="0"/>
    <n v="1.6"/>
    <n v="1.635"/>
    <n v="1.635"/>
    <x v="300"/>
  </r>
  <r>
    <x v="2"/>
    <s v="IND"/>
    <s v="TEN"/>
    <n v="53"/>
    <n v="47"/>
    <s v="(:11) 28-J.Taylor left guard to IND 46 for -1 yards (54-R.Evans, 99-R.Weaver)."/>
    <s v="run"/>
    <n v="1"/>
    <n v="0"/>
    <n v="0"/>
    <n v="0"/>
    <s v="J.Taylor"/>
    <s v="NA"/>
    <n v="0"/>
    <n v="1"/>
    <n v="0"/>
    <n v="0.5"/>
    <n v="0"/>
    <n v="0"/>
    <n v="0.5"/>
    <x v="45"/>
  </r>
  <r>
    <x v="2"/>
    <s v="IND"/>
    <s v="TEN"/>
    <n v="54"/>
    <n v="46"/>
    <s v="(15:00) 2-C.Wentz pass short right to 28-J.Taylor to TEN 46 for 8 yards (58-H.Landry; 54-R.Evans)."/>
    <s v="pass"/>
    <n v="0"/>
    <n v="1"/>
    <n v="0"/>
    <n v="0"/>
    <s v="J.Taylor"/>
    <n v="-4"/>
    <n v="-4"/>
    <n v="0"/>
    <n v="1"/>
    <n v="0"/>
    <n v="1.6"/>
    <n v="1.53"/>
    <n v="1.53"/>
    <x v="45"/>
  </r>
  <r>
    <x v="2"/>
    <s v="IND"/>
    <s v="TEN"/>
    <n v="46"/>
    <n v="54"/>
    <s v="(14:20) (Shotgun) 2-C.Wentz pass short right to 11-M.Pittman to TEN 38 for 8 yards (20-J.Jenkins, 54-R.Evans)."/>
    <s v="pass"/>
    <n v="0"/>
    <n v="1"/>
    <n v="0"/>
    <n v="0"/>
    <s v="M.Pittman"/>
    <n v="5"/>
    <n v="5"/>
    <n v="0"/>
    <n v="1"/>
    <n v="0"/>
    <n v="1.6"/>
    <n v="1.6875"/>
    <n v="1.6875"/>
    <x v="58"/>
  </r>
  <r>
    <x v="2"/>
    <s v="IND"/>
    <s v="TEN"/>
    <n v="38"/>
    <n v="62"/>
    <s v="(13:37) (Shotgun) 21-N.Hines right guard to TEN 36 for 2 yards (92-O.Adeniyi, 20-J.Jenkins)."/>
    <s v="run"/>
    <n v="1"/>
    <n v="0"/>
    <n v="0"/>
    <n v="0"/>
    <s v="N.Hines"/>
    <s v="NA"/>
    <n v="0"/>
    <n v="1"/>
    <n v="0"/>
    <n v="0.5"/>
    <n v="0"/>
    <n v="0"/>
    <n v="0.5"/>
    <x v="91"/>
  </r>
  <r>
    <x v="2"/>
    <s v="IND"/>
    <s v="TEN"/>
    <n v="36"/>
    <n v="64"/>
    <s v="(12:57) (Shotgun) 2-C.Wentz pass short middle to 21-N.Hines to TEN 29 for 7 yards (31-K.Byard, 58-H.Landry)."/>
    <s v="pass"/>
    <n v="0"/>
    <n v="1"/>
    <n v="0"/>
    <n v="0"/>
    <s v="N.Hines"/>
    <n v="-4"/>
    <n v="-4"/>
    <n v="0"/>
    <n v="1"/>
    <n v="0"/>
    <n v="1.6"/>
    <n v="1.53"/>
    <n v="1.53"/>
    <x v="91"/>
  </r>
  <r>
    <x v="2"/>
    <s v="IND"/>
    <s v="TEN"/>
    <n v="29"/>
    <n v="71"/>
    <s v="(12:12) 28-J.Taylor right guard to TEN 27 for 2 yards (31-K.Byard). IND-56-Q.Nelson was injured during the play. His return is Questionable."/>
    <s v="run"/>
    <n v="1"/>
    <n v="0"/>
    <n v="0"/>
    <n v="0"/>
    <s v="J.Taylor"/>
    <s v="NA"/>
    <n v="0"/>
    <n v="1"/>
    <n v="0"/>
    <n v="0.5"/>
    <n v="0"/>
    <n v="0"/>
    <n v="0.5"/>
    <x v="45"/>
  </r>
  <r>
    <x v="2"/>
    <s v="IND"/>
    <s v="TEN"/>
    <n v="27"/>
    <n v="73"/>
    <s v="(11:43) (Shotgun) 2-C.Wentz pass short right to 11-M.Pittman to TEN 15 for 12 yards (98-J.Simmons)."/>
    <s v="pass"/>
    <n v="0"/>
    <n v="1"/>
    <n v="0"/>
    <n v="0"/>
    <s v="M.Pittman"/>
    <n v="-4"/>
    <n v="-4"/>
    <n v="0"/>
    <n v="1"/>
    <n v="0"/>
    <n v="1.6"/>
    <n v="1.53"/>
    <n v="1.53"/>
    <x v="58"/>
  </r>
  <r>
    <x v="2"/>
    <s v="IND"/>
    <s v="TEN"/>
    <n v="15"/>
    <n v="85"/>
    <s v="(11:07) (Shotgun) 21-N.Hines right guard to TEN 9 for 6 yards (54-R.Evans)."/>
    <s v="run"/>
    <n v="1"/>
    <n v="0"/>
    <n v="0"/>
    <n v="0"/>
    <s v="N.Hines"/>
    <s v="NA"/>
    <n v="0"/>
    <n v="1"/>
    <n v="0"/>
    <n v="0.5"/>
    <n v="0"/>
    <n v="0"/>
    <n v="0.5"/>
    <x v="91"/>
  </r>
  <r>
    <x v="2"/>
    <s v="IND"/>
    <s v="TEN"/>
    <n v="9"/>
    <n v="91"/>
    <s v="(10:25) (Shotgun) 21-N.Hines left end for 9 yards, TOUCHDOWN."/>
    <s v="run"/>
    <n v="1"/>
    <n v="0"/>
    <n v="0"/>
    <n v="0"/>
    <s v="N.Hines"/>
    <s v="NA"/>
    <n v="0"/>
    <n v="1"/>
    <n v="0"/>
    <n v="0.8"/>
    <n v="0"/>
    <n v="0"/>
    <n v="0.8"/>
    <x v="91"/>
  </r>
  <r>
    <x v="2"/>
    <s v="TEN"/>
    <s v="IND"/>
    <n v="75"/>
    <n v="25"/>
    <s v="(10:19) 22-D.Henry left tackle to TEN 28 for 3 yards (96-A.Woods; 97-A.Muhammad). TEN-72-D.Quessenberry was injured during the play. His return is Questionable."/>
    <s v="run"/>
    <n v="1"/>
    <n v="0"/>
    <n v="0"/>
    <n v="0"/>
    <s v="D.Henry"/>
    <s v="NA"/>
    <n v="0"/>
    <n v="1"/>
    <n v="0"/>
    <n v="0.5"/>
    <n v="0"/>
    <n v="0"/>
    <n v="0.5"/>
    <x v="121"/>
  </r>
  <r>
    <x v="2"/>
    <s v="TEN"/>
    <s v="IND"/>
    <n v="72"/>
    <n v="28"/>
    <s v="(9:45) (Shotgun) 17-R.Tannehill pass deep left to 2-J.Jones pushed ob at IND 47 for 25 yards (37-K.Willis)."/>
    <s v="pass"/>
    <n v="0"/>
    <n v="1"/>
    <n v="0"/>
    <n v="0"/>
    <s v="J.Jones"/>
    <n v="21"/>
    <n v="21"/>
    <n v="0"/>
    <n v="1"/>
    <n v="0"/>
    <n v="1.6"/>
    <n v="1.9675"/>
    <n v="1.9675"/>
    <x v="126"/>
  </r>
  <r>
    <x v="2"/>
    <s v="TEN"/>
    <s v="IND"/>
    <n v="47"/>
    <n v="53"/>
    <s v="(9:19) 22-D.Henry left tackle to IND 43 for 4 yards (58-B.Okereke, 53-D.Leonard)."/>
    <s v="run"/>
    <n v="1"/>
    <n v="0"/>
    <n v="0"/>
    <n v="0"/>
    <s v="D.Henry"/>
    <s v="NA"/>
    <n v="0"/>
    <n v="1"/>
    <n v="0"/>
    <n v="0.5"/>
    <n v="0"/>
    <n v="0"/>
    <n v="0.5"/>
    <x v="121"/>
  </r>
  <r>
    <x v="2"/>
    <s v="TEN"/>
    <s v="IND"/>
    <n v="43"/>
    <n v="57"/>
    <s v="(8:46) 22-D.Henry left tackle to IND 35 for 8 yards (99-D.Buckner)."/>
    <s v="run"/>
    <n v="1"/>
    <n v="0"/>
    <n v="0"/>
    <n v="0"/>
    <s v="D.Henry"/>
    <s v="NA"/>
    <n v="0"/>
    <n v="1"/>
    <n v="0"/>
    <n v="0.5"/>
    <n v="0"/>
    <n v="0"/>
    <n v="0.5"/>
    <x v="121"/>
  </r>
  <r>
    <x v="2"/>
    <s v="TEN"/>
    <s v="IND"/>
    <n v="35"/>
    <n v="65"/>
    <s v="(8:05) 38-M.Sargent left end to IND 33 for 2 yards (37-K.Willis, 66-C.Williams)."/>
    <s v="run"/>
    <n v="1"/>
    <n v="0"/>
    <n v="0"/>
    <n v="0"/>
    <s v="M.Sargent"/>
    <s v="NA"/>
    <n v="0"/>
    <n v="1"/>
    <n v="0"/>
    <n v="0.5"/>
    <n v="0"/>
    <n v="0"/>
    <n v="0.5"/>
    <x v="306"/>
  </r>
  <r>
    <x v="2"/>
    <s v="TEN"/>
    <s v="IND"/>
    <n v="33"/>
    <n v="67"/>
    <s v="(7:22) (Shotgun) 17-R.Tannehill pass short right to 2-J.Jones to IND 26 for 7 yards (32-J.Blackmon)."/>
    <s v="pass"/>
    <n v="0"/>
    <n v="1"/>
    <n v="0"/>
    <n v="0"/>
    <s v="J.Jones"/>
    <n v="3"/>
    <n v="3"/>
    <n v="0"/>
    <n v="1"/>
    <n v="0"/>
    <n v="1.6"/>
    <n v="1.6525000000000001"/>
    <n v="1.6525000000000001"/>
    <x v="126"/>
  </r>
  <r>
    <x v="2"/>
    <s v="TEN"/>
    <s v="IND"/>
    <n v="26"/>
    <n v="74"/>
    <s v="(6:49) (No Huddle) 22-D.Henry right guard to IND 18 for 8 yards (32-J.Blackmon)."/>
    <s v="run"/>
    <n v="1"/>
    <n v="0"/>
    <n v="0"/>
    <n v="0"/>
    <s v="D.Henry"/>
    <s v="NA"/>
    <n v="0"/>
    <n v="1"/>
    <n v="0"/>
    <n v="0.5"/>
    <n v="0"/>
    <n v="0"/>
    <n v="0.5"/>
    <x v="121"/>
  </r>
  <r>
    <x v="2"/>
    <s v="TEN"/>
    <s v="IND"/>
    <n v="18"/>
    <n v="82"/>
    <s v="(6:01) (Shotgun) 17-R.Tannehill pass short left to 15-N.Westbrook-Ikhine for 18 yards, TOUCHDOWN."/>
    <s v="pass"/>
    <n v="0"/>
    <n v="1"/>
    <n v="0"/>
    <n v="0"/>
    <s v="N.Westbrook-Ikhine"/>
    <n v="6"/>
    <n v="6"/>
    <n v="0"/>
    <n v="1"/>
    <n v="0"/>
    <n v="2"/>
    <n v="1.7050000000000001"/>
    <n v="1.8997000000000002"/>
    <x v="120"/>
  </r>
  <r>
    <x v="2"/>
    <s v="IND"/>
    <s v="TEN"/>
    <n v="70"/>
    <n v="30"/>
    <s v="(5:50) 16-A.Dulin left end to IND 23 for -7 yards (51-D.Long)."/>
    <s v="run"/>
    <n v="1"/>
    <n v="0"/>
    <n v="0"/>
    <n v="0"/>
    <s v="A.Dulin"/>
    <s v="NA"/>
    <n v="0"/>
    <n v="1"/>
    <n v="0"/>
    <n v="0.5"/>
    <n v="0"/>
    <n v="0"/>
    <n v="0.5"/>
    <x v="290"/>
  </r>
  <r>
    <x v="2"/>
    <s v="IND"/>
    <s v="TEN"/>
    <n v="77"/>
    <n v="23"/>
    <s v="(5:04) (Shotgun) 2-C.Wentz pass short right to 1-P.Campbell to IND 27 for 4 yards (51-D.Long)."/>
    <s v="pass"/>
    <n v="0"/>
    <n v="1"/>
    <n v="0"/>
    <n v="0"/>
    <s v="P.Campbell"/>
    <n v="2"/>
    <n v="2"/>
    <n v="0"/>
    <n v="1"/>
    <n v="0"/>
    <n v="1.6"/>
    <n v="1.635"/>
    <n v="1.635"/>
    <x v="92"/>
  </r>
  <r>
    <x v="2"/>
    <s v="IND"/>
    <s v="TEN"/>
    <n v="73"/>
    <n v="27"/>
    <s v="(4:18) (Shotgun) 2-C.Wentz pass incomplete short middle to 28-J.Taylor."/>
    <s v="pass"/>
    <n v="0"/>
    <n v="1"/>
    <n v="0"/>
    <n v="0"/>
    <s v="J.Taylor"/>
    <n v="-3"/>
    <n v="-3"/>
    <n v="0"/>
    <n v="1"/>
    <n v="0"/>
    <n v="1.6"/>
    <n v="1.5475000000000001"/>
    <n v="1.5475000000000001"/>
    <x v="45"/>
  </r>
  <r>
    <x v="2"/>
    <s v="TEN"/>
    <s v="IND"/>
    <n v="83"/>
    <n v="17"/>
    <s v="(4:06) 17-R.Tannehill pass short right to 87-G.Swaim to TEN 43 for 26 yards (37-K.Willis)."/>
    <s v="pass"/>
    <n v="0"/>
    <n v="1"/>
    <n v="0"/>
    <n v="0"/>
    <s v="G.Swaim"/>
    <n v="3"/>
    <n v="3"/>
    <n v="0"/>
    <n v="1"/>
    <n v="0"/>
    <n v="1.6"/>
    <n v="1.6525000000000001"/>
    <n v="1.6525000000000001"/>
    <x v="189"/>
  </r>
  <r>
    <x v="2"/>
    <s v="TEN"/>
    <s v="IND"/>
    <n v="57"/>
    <n v="43"/>
    <s v="(3:21) 22-D.Henry up the middle to TEN 45 for 2 yards (58-B.Okereke; 94-T.Lewis)."/>
    <s v="run"/>
    <n v="1"/>
    <n v="0"/>
    <n v="0"/>
    <n v="0"/>
    <s v="D.Henry"/>
    <s v="NA"/>
    <n v="0"/>
    <n v="1"/>
    <n v="0"/>
    <n v="0.5"/>
    <n v="0"/>
    <n v="0"/>
    <n v="0.5"/>
    <x v="121"/>
  </r>
  <r>
    <x v="2"/>
    <s v="TEN"/>
    <s v="IND"/>
    <n v="55"/>
    <n v="45"/>
    <s v="(2:43) 17-R.Tannehill pass short left to 22-D.Henry to IND 41 for 14 yards (32-J.Blackmon)."/>
    <s v="pass"/>
    <n v="0"/>
    <n v="1"/>
    <n v="0"/>
    <n v="0"/>
    <s v="D.Henry"/>
    <n v="-5"/>
    <n v="-5"/>
    <n v="0"/>
    <n v="1"/>
    <n v="0"/>
    <n v="1.6"/>
    <n v="1.5125000000000002"/>
    <n v="1.5125000000000002"/>
    <x v="121"/>
  </r>
  <r>
    <x v="2"/>
    <s v="TEN"/>
    <s v="IND"/>
    <n v="41"/>
    <n v="59"/>
    <s v="(2:00) 22-D.Henry left end pushed ob at IND 32 for 9 yards (58-B.Okereke)."/>
    <s v="run"/>
    <n v="1"/>
    <n v="0"/>
    <n v="0"/>
    <n v="0"/>
    <s v="D.Henry"/>
    <s v="NA"/>
    <n v="0"/>
    <n v="1"/>
    <n v="0"/>
    <n v="0.5"/>
    <n v="0"/>
    <n v="0"/>
    <n v="0.5"/>
    <x v="121"/>
  </r>
  <r>
    <x v="2"/>
    <s v="TEN"/>
    <s v="IND"/>
    <n v="32"/>
    <n v="68"/>
    <s v="(1:54) 22-D.Henry right tackle to IND 27 for 5 yards (97-A.Muhammad)."/>
    <s v="run"/>
    <n v="1"/>
    <n v="0"/>
    <n v="0"/>
    <n v="0"/>
    <s v="D.Henry"/>
    <s v="NA"/>
    <n v="0"/>
    <n v="1"/>
    <n v="0"/>
    <n v="0.5"/>
    <n v="0"/>
    <n v="0"/>
    <n v="0.5"/>
    <x v="121"/>
  </r>
  <r>
    <x v="2"/>
    <s v="TEN"/>
    <s v="IND"/>
    <n v="27"/>
    <n v="73"/>
    <s v="(1:13) (Shotgun) 17-R.Tannehill pass incomplete deep left to 2-J.Jones."/>
    <s v="pass"/>
    <n v="0"/>
    <n v="1"/>
    <n v="0"/>
    <n v="0"/>
    <s v="J.Jones"/>
    <n v="26"/>
    <n v="26"/>
    <n v="0"/>
    <n v="1"/>
    <n v="0"/>
    <n v="1.6"/>
    <n v="2.0550000000000002"/>
    <n v="2.0550000000000002"/>
    <x v="126"/>
  </r>
  <r>
    <x v="2"/>
    <s v="TEN"/>
    <s v="IND"/>
    <n v="27"/>
    <n v="73"/>
    <s v="(1:08) 28-J.McNichols up the middle to IND 26 for 1 yard (53-D.Leonard)."/>
    <s v="run"/>
    <n v="1"/>
    <n v="0"/>
    <n v="0"/>
    <n v="0"/>
    <s v="J.McNichols"/>
    <s v="NA"/>
    <n v="0"/>
    <n v="1"/>
    <n v="0"/>
    <n v="0.5"/>
    <n v="0"/>
    <n v="0"/>
    <n v="0.5"/>
    <x v="66"/>
  </r>
  <r>
    <x v="2"/>
    <s v="TEN"/>
    <s v="IND"/>
    <n v="26"/>
    <n v="74"/>
    <s v="(1:02) (Shotgun) 17-R.Tannehill pass short right intended for 80-C.Rogers INTERCEPTED by 23-K.Moore at IND 21. 23-K.Moore to TEN 47 for 32 yards (2-J.Jones)."/>
    <s v="pass"/>
    <n v="0"/>
    <n v="1"/>
    <n v="0"/>
    <n v="0"/>
    <s v="C.Rogers"/>
    <n v="5"/>
    <n v="5"/>
    <n v="0"/>
    <n v="1"/>
    <n v="0"/>
    <n v="1.6"/>
    <n v="1.6875"/>
    <n v="1.6875"/>
    <x v="67"/>
  </r>
  <r>
    <x v="2"/>
    <s v="IND"/>
    <s v="TEN"/>
    <n v="48"/>
    <n v="52"/>
    <s v="(:35) (Shotgun) 2-C.Wentz pass deep middle to 11-M.Pittman to TEN 30 for 18 yards (35-C.Jackson)."/>
    <s v="pass"/>
    <n v="0"/>
    <n v="1"/>
    <n v="0"/>
    <n v="0"/>
    <s v="M.Pittman"/>
    <n v="18"/>
    <n v="18"/>
    <n v="0"/>
    <n v="1"/>
    <n v="0"/>
    <n v="1.6"/>
    <n v="1.915"/>
    <n v="1.915"/>
    <x v="58"/>
  </r>
  <r>
    <x v="2"/>
    <s v="IND"/>
    <s v="TEN"/>
    <n v="30"/>
    <n v="70"/>
    <s v="(:17) (Shotgun) 21-N.Hines right tackle to TEN 25 for 5 yards (51-D.Long, 55-J.Brown)."/>
    <s v="run"/>
    <n v="1"/>
    <n v="0"/>
    <n v="0"/>
    <n v="0"/>
    <s v="N.Hines"/>
    <s v="NA"/>
    <n v="0"/>
    <n v="1"/>
    <n v="0"/>
    <n v="0.5"/>
    <n v="0"/>
    <n v="0"/>
    <n v="0.5"/>
    <x v="91"/>
  </r>
  <r>
    <x v="2"/>
    <s v="IND"/>
    <s v="TEN"/>
    <n v="75"/>
    <n v="25"/>
    <s v="(15:00) (Shotgun) 2-C.Wentz pass short right to 14-Z.Pascal to IND 29 for 4 yards (29-D.Cruikshank)."/>
    <s v="pass"/>
    <n v="0"/>
    <n v="1"/>
    <n v="0"/>
    <n v="0"/>
    <s v="Z.Pascal"/>
    <n v="4"/>
    <n v="4"/>
    <n v="0"/>
    <n v="1"/>
    <n v="0"/>
    <n v="1.6"/>
    <n v="1.6700000000000002"/>
    <n v="1.6700000000000002"/>
    <x v="46"/>
  </r>
  <r>
    <x v="2"/>
    <s v="IND"/>
    <s v="TEN"/>
    <n v="71"/>
    <n v="29"/>
    <s v="(14:20) (No Huddle, Shotgun) 2-C.Wentz pass incomplete short right to 1-P.Campbell. PENALTY on TEN-20-J.Jenkins, Defensive Pass Interference, 9 yards, enforced at IND 29 - No Play."/>
    <s v="no_play"/>
    <n v="0"/>
    <n v="1"/>
    <n v="0"/>
    <n v="0"/>
    <s v="P.Campbell"/>
    <s v="NA"/>
    <n v="0"/>
    <n v="0"/>
    <n v="0"/>
    <n v="0"/>
    <n v="0"/>
    <n v="0"/>
    <n v="0"/>
    <x v="92"/>
  </r>
  <r>
    <x v="2"/>
    <s v="IND"/>
    <s v="TEN"/>
    <n v="62"/>
    <n v="38"/>
    <s v="(14:17) 28-J.Taylor left guard to IND 44 for 6 yards (20-J.Jenkins)."/>
    <s v="run"/>
    <n v="1"/>
    <n v="0"/>
    <n v="0"/>
    <n v="0"/>
    <s v="J.Taylor"/>
    <s v="NA"/>
    <n v="0"/>
    <n v="1"/>
    <n v="0"/>
    <n v="0.5"/>
    <n v="0"/>
    <n v="0"/>
    <n v="0.5"/>
    <x v="45"/>
  </r>
  <r>
    <x v="2"/>
    <s v="IND"/>
    <s v="TEN"/>
    <n v="56"/>
    <n v="44"/>
    <s v="(13:36) (Shotgun) 28-J.Taylor up the middle to 50 for 6 yards (54-R.Evans, 29-D.Cruikshank)."/>
    <s v="run"/>
    <n v="1"/>
    <n v="0"/>
    <n v="0"/>
    <n v="0"/>
    <s v="J.Taylor"/>
    <s v="NA"/>
    <n v="0"/>
    <n v="1"/>
    <n v="0"/>
    <n v="0.5"/>
    <n v="0"/>
    <n v="0"/>
    <n v="0.5"/>
    <x v="45"/>
  </r>
  <r>
    <x v="2"/>
    <s v="IND"/>
    <s v="TEN"/>
    <n v="50"/>
    <n v="50"/>
    <s v="(12:54) (Shotgun) 21-N.Hines up the middle to TEN 49 for 1 yard (31-K.Byard; 93-T.Tart)."/>
    <s v="run"/>
    <n v="1"/>
    <n v="0"/>
    <n v="0"/>
    <n v="0"/>
    <s v="N.Hines"/>
    <s v="NA"/>
    <n v="0"/>
    <n v="1"/>
    <n v="0"/>
    <n v="0.5"/>
    <n v="0"/>
    <n v="0"/>
    <n v="0.5"/>
    <x v="91"/>
  </r>
  <r>
    <x v="2"/>
    <s v="IND"/>
    <s v="TEN"/>
    <n v="49"/>
    <n v="51"/>
    <s v="(12:10) 11-M.Pittman right end to TEN 44 for 5 yards (51-D.Long)."/>
    <s v="run"/>
    <n v="1"/>
    <n v="0"/>
    <n v="0"/>
    <n v="0"/>
    <s v="M.Pittman"/>
    <s v="NA"/>
    <n v="0"/>
    <n v="1"/>
    <n v="0"/>
    <n v="0.5"/>
    <n v="0"/>
    <n v="0"/>
    <n v="0.5"/>
    <x v="58"/>
  </r>
  <r>
    <x v="2"/>
    <s v="IND"/>
    <s v="TEN"/>
    <n v="44"/>
    <n v="56"/>
    <s v="(11:28) (Shotgun) 2-C.Wentz pass short left to 11-M.Pittman to TEN 41 for 3 yards (29-D.Cruikshank)."/>
    <s v="pass"/>
    <n v="0"/>
    <n v="1"/>
    <n v="0"/>
    <n v="0"/>
    <s v="M.Pittman"/>
    <n v="3"/>
    <n v="3"/>
    <n v="0"/>
    <n v="1"/>
    <n v="0"/>
    <n v="1.6"/>
    <n v="1.6525000000000001"/>
    <n v="1.6525000000000001"/>
    <x v="58"/>
  </r>
  <r>
    <x v="2"/>
    <s v="IND"/>
    <s v="TEN"/>
    <n v="41"/>
    <n v="59"/>
    <s v="(10:45) 28-J.Taylor right guard to TEN 35 for 6 yards (54-R.Evans; 99-R.Weaver)."/>
    <s v="run"/>
    <n v="1"/>
    <n v="0"/>
    <n v="0"/>
    <n v="0"/>
    <s v="J.Taylor"/>
    <s v="NA"/>
    <n v="0"/>
    <n v="1"/>
    <n v="0"/>
    <n v="0.5"/>
    <n v="0"/>
    <n v="0"/>
    <n v="0.5"/>
    <x v="45"/>
  </r>
  <r>
    <x v="2"/>
    <s v="IND"/>
    <s v="TEN"/>
    <n v="35"/>
    <n v="65"/>
    <s v="(9:56) 2-C.Wentz pass incomplete short left to 11-M.Pittman."/>
    <s v="pass"/>
    <n v="0"/>
    <n v="1"/>
    <n v="0"/>
    <n v="0"/>
    <s v="M.Pittman"/>
    <n v="0"/>
    <n v="0"/>
    <n v="0"/>
    <n v="1"/>
    <n v="0"/>
    <n v="1.6"/>
    <n v="1.6"/>
    <n v="1.6"/>
    <x v="58"/>
  </r>
  <r>
    <x v="2"/>
    <s v="IND"/>
    <s v="TEN"/>
    <n v="35"/>
    <n v="65"/>
    <s v="(9:52) 2-C.Wentz pass short left to 81-M.Alie-Cox to TEN 24 for 11 yards (92-O.Adeniyi; 29-D.Cruikshank)."/>
    <s v="pass"/>
    <n v="0"/>
    <n v="1"/>
    <n v="0"/>
    <n v="0"/>
    <s v="M.Alie-Cox"/>
    <n v="-4"/>
    <n v="-4"/>
    <n v="0"/>
    <n v="1"/>
    <n v="0"/>
    <n v="1.6"/>
    <n v="1.53"/>
    <n v="1.53"/>
    <x v="264"/>
  </r>
  <r>
    <x v="2"/>
    <s v="IND"/>
    <s v="TEN"/>
    <n v="24"/>
    <n v="76"/>
    <s v="(9:05) (Shotgun) 2-C.Wentz pass short right to 21-N.Hines to TEN 20 for 4 yards (35-C.Jackson, 54-R.Evans) [58-H.Landry]."/>
    <s v="pass"/>
    <n v="0"/>
    <n v="1"/>
    <n v="0"/>
    <n v="0"/>
    <s v="N.Hines"/>
    <n v="0"/>
    <n v="0"/>
    <n v="0"/>
    <n v="1"/>
    <n v="0"/>
    <n v="1.8"/>
    <n v="1.6"/>
    <n v="1.7320000000000002"/>
    <x v="91"/>
  </r>
  <r>
    <x v="2"/>
    <s v="IND"/>
    <s v="TEN"/>
    <n v="20"/>
    <n v="80"/>
    <s v="(8:21) (Shotgun) 2-C.Wentz pass incomplete short right to 28-J.Taylor."/>
    <s v="pass"/>
    <n v="0"/>
    <n v="1"/>
    <n v="0"/>
    <n v="0"/>
    <s v="J.Taylor"/>
    <n v="-7"/>
    <n v="-7"/>
    <n v="0"/>
    <n v="1"/>
    <n v="0"/>
    <n v="1.8"/>
    <n v="1.4775"/>
    <n v="1.6903500000000002"/>
    <x v="45"/>
  </r>
  <r>
    <x v="2"/>
    <s v="IND"/>
    <s v="TEN"/>
    <n v="20"/>
    <n v="80"/>
    <s v="(8:18) (Shotgun) 2-C.Wentz pass short left to 1-P.Campbell to TEN 15 for 5 yards (31-K.Byard, 26-K.Fulton)."/>
    <s v="pass"/>
    <n v="0"/>
    <n v="1"/>
    <n v="0"/>
    <n v="0"/>
    <s v="P.Campbell"/>
    <n v="4"/>
    <n v="4"/>
    <n v="0"/>
    <n v="1"/>
    <n v="0"/>
    <n v="1.8"/>
    <n v="1.6700000000000002"/>
    <n v="1.7558000000000002"/>
    <x v="92"/>
  </r>
  <r>
    <x v="2"/>
    <s v="IND"/>
    <s v="TEN"/>
    <n v="15"/>
    <n v="85"/>
    <s v="(7:27) 28-J.Taylor up the middle to TEN 9 for 6 yards (31-K.Byard)."/>
    <s v="run"/>
    <n v="1"/>
    <n v="0"/>
    <n v="0"/>
    <n v="0"/>
    <s v="J.Taylor"/>
    <s v="NA"/>
    <n v="0"/>
    <n v="1"/>
    <n v="0"/>
    <n v="0.5"/>
    <n v="0"/>
    <n v="0"/>
    <n v="0.5"/>
    <x v="45"/>
  </r>
  <r>
    <x v="2"/>
    <s v="IND"/>
    <s v="TEN"/>
    <n v="9"/>
    <n v="91"/>
    <s v="(6:43) (Shotgun) 2-C.Wentz pass incomplete short middle to 11-M.Pittman."/>
    <s v="pass"/>
    <n v="0"/>
    <n v="1"/>
    <n v="0"/>
    <n v="0"/>
    <s v="M.Pittman"/>
    <n v="9"/>
    <n v="9"/>
    <n v="0"/>
    <n v="1"/>
    <n v="0"/>
    <n v="2.5"/>
    <n v="1.7575000000000001"/>
    <n v="2.2475500000000004"/>
    <x v="58"/>
  </r>
  <r>
    <x v="2"/>
    <s v="IND"/>
    <s v="TEN"/>
    <n v="9"/>
    <n v="91"/>
    <s v="(6:39) (Shotgun) 2-C.Wentz pass incomplete short right to 14-Z.Pascal."/>
    <s v="pass"/>
    <n v="0"/>
    <n v="1"/>
    <n v="0"/>
    <n v="0"/>
    <s v="Z.Pascal"/>
    <n v="9"/>
    <n v="9"/>
    <n v="0"/>
    <n v="1"/>
    <n v="0"/>
    <n v="2.5"/>
    <n v="1.7575000000000001"/>
    <n v="2.2475500000000004"/>
    <x v="46"/>
  </r>
  <r>
    <x v="2"/>
    <s v="IND"/>
    <s v="TEN"/>
    <n v="9"/>
    <n v="91"/>
    <s v="(6:35) (Shotgun) 2-C.Wentz pass incomplete short middle to 14-Z.Pascal."/>
    <s v="pass"/>
    <n v="0"/>
    <n v="1"/>
    <n v="0"/>
    <n v="0"/>
    <s v="Z.Pascal"/>
    <n v="7"/>
    <n v="7"/>
    <n v="0"/>
    <n v="1"/>
    <n v="0"/>
    <n v="2.5"/>
    <n v="1.7225000000000001"/>
    <n v="2.2356500000000001"/>
    <x v="46"/>
  </r>
  <r>
    <x v="2"/>
    <s v="TEN"/>
    <s v="IND"/>
    <n v="82"/>
    <n v="18"/>
    <s v="(6:22) 22-D.Henry right end to TEN 20 for 2 yards (44-Z.Franklin)."/>
    <s v="run"/>
    <n v="1"/>
    <n v="0"/>
    <n v="0"/>
    <n v="0"/>
    <s v="D.Henry"/>
    <s v="NA"/>
    <n v="0"/>
    <n v="1"/>
    <n v="0"/>
    <n v="0.5"/>
    <n v="0"/>
    <n v="0"/>
    <n v="0.5"/>
    <x v="121"/>
  </r>
  <r>
    <x v="2"/>
    <s v="TEN"/>
    <s v="IND"/>
    <n v="80"/>
    <n v="20"/>
    <s v="(5:45) 22-D.Henry left guard to TEN 23 for 3 yards (26-R.Ya-Sin, 90-G.Stewart)."/>
    <s v="run"/>
    <n v="1"/>
    <n v="0"/>
    <n v="0"/>
    <n v="0"/>
    <s v="D.Henry"/>
    <s v="NA"/>
    <n v="0"/>
    <n v="1"/>
    <n v="0"/>
    <n v="0.5"/>
    <n v="0"/>
    <n v="0"/>
    <n v="0.5"/>
    <x v="121"/>
  </r>
  <r>
    <x v="2"/>
    <s v="TEN"/>
    <s v="IND"/>
    <n v="77"/>
    <n v="23"/>
    <s v="(5:01) (Shotgun) 17-R.Tannehill pass incomplete short middle to 28-J.McNichols [99-D.Buckner]."/>
    <s v="pass"/>
    <n v="0"/>
    <n v="1"/>
    <n v="0"/>
    <n v="0"/>
    <s v="J.McNichols"/>
    <n v="2"/>
    <n v="2"/>
    <n v="0"/>
    <n v="1"/>
    <n v="0"/>
    <n v="1.6"/>
    <n v="1.635"/>
    <n v="1.635"/>
    <x v="66"/>
  </r>
  <r>
    <x v="2"/>
    <s v="TEN"/>
    <s v="IND"/>
    <n v="62"/>
    <n v="38"/>
    <s v="(4:44) (Shotgun) 22-D.Henry up the middle to TEN 40 for 2 yards (90-G.Stewart, 99-D.Buckner)."/>
    <s v="run"/>
    <n v="1"/>
    <n v="0"/>
    <n v="0"/>
    <n v="0"/>
    <s v="D.Henry"/>
    <s v="NA"/>
    <n v="0"/>
    <n v="1"/>
    <n v="0"/>
    <n v="0.5"/>
    <n v="0"/>
    <n v="0"/>
    <n v="0.5"/>
    <x v="121"/>
  </r>
  <r>
    <x v="2"/>
    <s v="TEN"/>
    <s v="IND"/>
    <n v="60"/>
    <n v="40"/>
    <s v="(4:13) 17-R.Tannehill scrambles right end to IND 32 for 28 yards (32-J.Blackmon)."/>
    <s v="run"/>
    <n v="0"/>
    <n v="1"/>
    <n v="0"/>
    <n v="0"/>
    <s v="R.Tannehill"/>
    <s v="NA"/>
    <n v="0"/>
    <n v="0"/>
    <n v="0"/>
    <n v="0"/>
    <n v="0"/>
    <n v="0"/>
    <n v="0"/>
    <x v="362"/>
  </r>
  <r>
    <x v="2"/>
    <s v="TEN"/>
    <s v="IND"/>
    <n v="32"/>
    <n v="68"/>
    <s v="(3:26) 17-R.Tannehill pass short left to 13-C.Batson to IND 19 for 13 yards (26-R.Ya-Sin)."/>
    <s v="pass"/>
    <n v="0"/>
    <n v="1"/>
    <n v="0"/>
    <n v="0"/>
    <s v="C.Batson"/>
    <n v="13"/>
    <n v="13"/>
    <n v="0"/>
    <n v="1"/>
    <n v="0"/>
    <n v="1.6"/>
    <n v="1.8275000000000001"/>
    <n v="1.8275000000000001"/>
    <x v="385"/>
  </r>
  <r>
    <x v="2"/>
    <s v="TEN"/>
    <s v="IND"/>
    <n v="19"/>
    <n v="81"/>
    <s v="(2:46) 17-R.Tannehill pass short right to 15-N.Westbrook-Ikhine to IND 6 for 13 yards (53-D.Leonard, 26-R.Ya-Sin). FUMBLES (26-R.Ya-Sin), RECOVERED by IND-26-R.Ya-Sin at IND 5. 26-R.Ya-Sin to IND 18 for 13 yards (17-R.Tannehill)."/>
    <s v="pass"/>
    <n v="0"/>
    <n v="1"/>
    <n v="0"/>
    <n v="0"/>
    <s v="N.Westbrook-Ikhine"/>
    <n v="9"/>
    <n v="9"/>
    <n v="0"/>
    <n v="1"/>
    <n v="0"/>
    <n v="2"/>
    <n v="1.7575000000000001"/>
    <n v="1.9175500000000001"/>
    <x v="120"/>
  </r>
  <r>
    <x v="2"/>
    <s v="IND"/>
    <s v="TEN"/>
    <n v="82"/>
    <n v="18"/>
    <s v="(2:35) 28-J.Taylor up the middle to IND 27 for 9 yards (58-H.Landry)."/>
    <s v="run"/>
    <n v="1"/>
    <n v="0"/>
    <n v="0"/>
    <n v="0"/>
    <s v="J.Taylor"/>
    <s v="NA"/>
    <n v="0"/>
    <n v="1"/>
    <n v="0"/>
    <n v="0.5"/>
    <n v="0"/>
    <n v="0"/>
    <n v="0.5"/>
    <x v="45"/>
  </r>
  <r>
    <x v="2"/>
    <s v="IND"/>
    <s v="TEN"/>
    <n v="73"/>
    <n v="27"/>
    <s v="(1:54) 28-J.Taylor left guard to IND 32 for 5 yards (91-L.Murchison)."/>
    <s v="run"/>
    <n v="1"/>
    <n v="0"/>
    <n v="0"/>
    <n v="0"/>
    <s v="J.Taylor"/>
    <s v="NA"/>
    <n v="0"/>
    <n v="1"/>
    <n v="0"/>
    <n v="0.5"/>
    <n v="0"/>
    <n v="0"/>
    <n v="0.5"/>
    <x v="45"/>
  </r>
  <r>
    <x v="2"/>
    <s v="IND"/>
    <s v="TEN"/>
    <n v="68"/>
    <n v="32"/>
    <s v="(1:15) (Shotgun) 2-C.Wentz pass short left to 1-P.Campbell to IND 43 for 11 yards (26-K.Fulton) [58-H.Landry]. Tennessee challenged the pass completion ruling, and the play was REVERSED. (Shotgun) 2-C.Wentz pass incomplete short left to 1-P.Campbell [58-H.Landry]."/>
    <s v="pass"/>
    <n v="0"/>
    <n v="1"/>
    <n v="0"/>
    <n v="0"/>
    <s v="P.Campbell"/>
    <n v="11"/>
    <n v="11"/>
    <n v="0"/>
    <n v="1"/>
    <n v="0"/>
    <n v="1.6"/>
    <n v="1.7925"/>
    <n v="1.7925"/>
    <x v="92"/>
  </r>
  <r>
    <x v="2"/>
    <s v="IND"/>
    <s v="TEN"/>
    <n v="68"/>
    <n v="32"/>
    <s v="(1:11) (Shotgun) 2-C.Wentz pass incomplete short right to 11-M.Pittman (98-J.Simmons)."/>
    <s v="pass"/>
    <n v="0"/>
    <n v="1"/>
    <n v="0"/>
    <n v="0"/>
    <s v="M.Pittman"/>
    <n v="-1"/>
    <n v="-1"/>
    <n v="0"/>
    <n v="1"/>
    <n v="0"/>
    <n v="1.6"/>
    <n v="1.5825"/>
    <n v="1.5825"/>
    <x v="58"/>
  </r>
  <r>
    <x v="2"/>
    <s v="TEN"/>
    <s v="IND"/>
    <n v="59"/>
    <n v="41"/>
    <s v="(:20) 22-D.Henry left end pushed ob at IND 49 for 10 yards (58-B.Okereke)."/>
    <s v="run"/>
    <n v="1"/>
    <n v="0"/>
    <n v="0"/>
    <n v="0"/>
    <s v="D.Henry"/>
    <s v="NA"/>
    <n v="0"/>
    <n v="1"/>
    <n v="0"/>
    <n v="0.5"/>
    <n v="0"/>
    <n v="0"/>
    <n v="0.5"/>
    <x v="121"/>
  </r>
  <r>
    <x v="2"/>
    <s v="TEN"/>
    <s v="IND"/>
    <n v="49"/>
    <n v="51"/>
    <s v="(15:00) 22-D.Henry left end to IND 40 for 9 yards (32-J.Blackmon)."/>
    <s v="run"/>
    <n v="1"/>
    <n v="0"/>
    <n v="0"/>
    <n v="0"/>
    <s v="D.Henry"/>
    <s v="NA"/>
    <n v="0"/>
    <n v="1"/>
    <n v="0"/>
    <n v="0.5"/>
    <n v="0"/>
    <n v="0"/>
    <n v="0.5"/>
    <x v="121"/>
  </r>
  <r>
    <x v="2"/>
    <s v="TEN"/>
    <s v="IND"/>
    <n v="40"/>
    <n v="60"/>
    <s v="(14:14) (No Huddle) 17-R.Tannehill pass incomplete deep left to 15-N.Westbrook-Ikhine. PENALTY on IND-27-X.Rhodes, Defensive Pass Interference, 30 yards, enforced at IND 40 - No Play."/>
    <s v="no_play"/>
    <n v="0"/>
    <n v="1"/>
    <n v="0"/>
    <n v="0"/>
    <s v="N.Westbrook-Ikhine"/>
    <s v="NA"/>
    <n v="0"/>
    <n v="0"/>
    <n v="0"/>
    <n v="0"/>
    <n v="0"/>
    <n v="0"/>
    <n v="0"/>
    <x v="120"/>
  </r>
  <r>
    <x v="2"/>
    <s v="TEN"/>
    <s v="IND"/>
    <n v="10"/>
    <n v="90"/>
    <s v="(14:09) 22-D.Henry up the middle to IND 8 for 2 yards (94-T.Lewis; 58-B.Okereke)."/>
    <s v="run"/>
    <n v="1"/>
    <n v="0"/>
    <n v="0"/>
    <n v="0"/>
    <s v="D.Henry"/>
    <s v="NA"/>
    <n v="0"/>
    <n v="1"/>
    <n v="0"/>
    <n v="0.8"/>
    <n v="0"/>
    <n v="0"/>
    <n v="0.8"/>
    <x v="121"/>
  </r>
  <r>
    <x v="2"/>
    <s v="TEN"/>
    <s v="IND"/>
    <n v="8"/>
    <n v="92"/>
    <s v="(13:44) (No Huddle) 17-R.Tannehill pass short right to 87-G.Swaim to IND 10 for -2 yards (42-A.Sendejo)."/>
    <s v="pass"/>
    <n v="0"/>
    <n v="1"/>
    <n v="0"/>
    <n v="0"/>
    <s v="G.Swaim"/>
    <n v="-2"/>
    <n v="-2"/>
    <n v="0"/>
    <n v="1"/>
    <n v="0"/>
    <n v="2.7"/>
    <n v="1.5650000000000002"/>
    <n v="2.3141000000000003"/>
    <x v="189"/>
  </r>
  <r>
    <x v="2"/>
    <s v="TEN"/>
    <s v="IND"/>
    <n v="10"/>
    <n v="90"/>
    <s v="(13:01) (Shotgun) 17-R.Tannehill pass short right to 28-J.McNichols for 10 yards, TOUCHDOWN."/>
    <s v="pass"/>
    <n v="0"/>
    <n v="1"/>
    <n v="0"/>
    <n v="0"/>
    <s v="J.McNichols"/>
    <n v="4"/>
    <n v="4"/>
    <n v="0"/>
    <n v="1"/>
    <n v="0"/>
    <n v="2.2000000000000002"/>
    <n v="1.6700000000000002"/>
    <n v="2.0198"/>
    <x v="66"/>
  </r>
  <r>
    <x v="2"/>
    <s v="TEN"/>
    <s v="IND"/>
    <n v="2"/>
    <n v="98"/>
    <s v="TWO-POINT CONVERSION ATTEMPT. 22-D.Henry rushes up the middle. ATTEMPT SUCCEEDS."/>
    <s v="run"/>
    <n v="1"/>
    <n v="0"/>
    <n v="1"/>
    <n v="0.47349999999999998"/>
    <s v="D.Henry"/>
    <s v="NA"/>
    <n v="0"/>
    <n v="1"/>
    <n v="0"/>
    <n v="2.5"/>
    <n v="1"/>
    <n v="0"/>
    <n v="3.4470000000000001"/>
    <x v="121"/>
  </r>
  <r>
    <x v="2"/>
    <s v="IND"/>
    <s v="TEN"/>
    <n v="75"/>
    <n v="25"/>
    <s v="(12:56) (Shotgun) 2-C.Wentz pass deep left to 14-Z.Pascal to TEN 48 for 27 yards (26-K.Fulton)."/>
    <s v="pass"/>
    <n v="0"/>
    <n v="1"/>
    <n v="0"/>
    <n v="0"/>
    <s v="Z.Pascal"/>
    <n v="27"/>
    <n v="27"/>
    <n v="0"/>
    <n v="1"/>
    <n v="0"/>
    <n v="1.6"/>
    <n v="2.0725000000000002"/>
    <n v="2.0725000000000002"/>
    <x v="46"/>
  </r>
  <r>
    <x v="2"/>
    <s v="IND"/>
    <s v="TEN"/>
    <n v="48"/>
    <n v="52"/>
    <s v="(12:13) (Shotgun) 2-C.Wentz pass incomplete deep left to 11-M.Pittman."/>
    <s v="pass"/>
    <n v="0"/>
    <n v="1"/>
    <n v="0"/>
    <n v="0"/>
    <s v="M.Pittman"/>
    <n v="25"/>
    <n v="25"/>
    <n v="0"/>
    <n v="1"/>
    <n v="0"/>
    <n v="1.6"/>
    <n v="2.0375000000000001"/>
    <n v="2.0375000000000001"/>
    <x v="58"/>
  </r>
  <r>
    <x v="2"/>
    <s v="IND"/>
    <s v="TEN"/>
    <n v="48"/>
    <n v="52"/>
    <s v="(12:08) (Shotgun) 2-C.Wentz pass incomplete short right to 1-P.Campbell. PENALTY on TEN-54-R.Evans, Defensive Holding, 5 yards, enforced at TEN 48 - No Play."/>
    <s v="no_play"/>
    <n v="0"/>
    <n v="1"/>
    <n v="0"/>
    <n v="0"/>
    <s v="P.Campbell"/>
    <s v="NA"/>
    <n v="0"/>
    <n v="0"/>
    <n v="0"/>
    <n v="0"/>
    <n v="0"/>
    <n v="0"/>
    <n v="0"/>
    <x v="92"/>
  </r>
  <r>
    <x v="2"/>
    <s v="IND"/>
    <s v="TEN"/>
    <n v="43"/>
    <n v="57"/>
    <s v="(12:02) (Shotgun) 2-C.Wentz pass short left to 21-N.Hines pushed ob at TEN 7 for 36 yards (54-R.Evans). TEN-26-K.Fulton was injured during the play. His return is Questionable."/>
    <s v="pass"/>
    <n v="0"/>
    <n v="1"/>
    <n v="0"/>
    <n v="0"/>
    <s v="N.Hines"/>
    <n v="0"/>
    <n v="0"/>
    <n v="0"/>
    <n v="1"/>
    <n v="0"/>
    <n v="1.6"/>
    <n v="1.6"/>
    <n v="1.6"/>
    <x v="91"/>
  </r>
  <r>
    <x v="2"/>
    <s v="IND"/>
    <s v="TEN"/>
    <n v="7"/>
    <n v="93"/>
    <s v="(11:18) (Shotgun) 2-C.Wentz pass incomplete short left to 14-Z.Pascal (39-B.Borders)."/>
    <s v="pass"/>
    <n v="0"/>
    <n v="1"/>
    <n v="0"/>
    <n v="0"/>
    <s v="Z.Pascal"/>
    <n v="7"/>
    <n v="7"/>
    <n v="0"/>
    <n v="1"/>
    <n v="0"/>
    <n v="2.7"/>
    <n v="1.7225000000000001"/>
    <n v="2.3676500000000003"/>
    <x v="46"/>
  </r>
  <r>
    <x v="2"/>
    <s v="IND"/>
    <s v="TEN"/>
    <n v="7"/>
    <n v="93"/>
    <s v="(11:14) (Shotgun) 21-N.Hines left guard to TEN 5 for 2 yards (98-J.Simmons)."/>
    <s v="run"/>
    <n v="1"/>
    <n v="0"/>
    <n v="0"/>
    <n v="0"/>
    <s v="N.Hines"/>
    <s v="NA"/>
    <n v="0"/>
    <n v="1"/>
    <n v="0"/>
    <n v="1.2"/>
    <n v="0"/>
    <n v="0"/>
    <n v="1.2"/>
    <x v="91"/>
  </r>
  <r>
    <x v="2"/>
    <s v="IND"/>
    <s v="TEN"/>
    <n v="5"/>
    <n v="95"/>
    <s v="(10:28) (Shotgun) 2-C.Wentz pass incomplete short right to 14-Z.Pascal [96-D.Autry]."/>
    <s v="pass"/>
    <n v="0"/>
    <n v="1"/>
    <n v="0"/>
    <n v="0"/>
    <s v="Z.Pascal"/>
    <n v="5"/>
    <n v="5"/>
    <n v="0"/>
    <n v="1"/>
    <n v="0"/>
    <n v="3.2"/>
    <n v="1.6875"/>
    <n v="3.2"/>
    <x v="46"/>
  </r>
  <r>
    <x v="2"/>
    <s v="TEN"/>
    <s v="IND"/>
    <n v="81"/>
    <n v="19"/>
    <s v="(10:15) 22-D.Henry left tackle to TEN 21 for 2 yards (94-T.Lewis, 99-D.Buckner)."/>
    <s v="run"/>
    <n v="1"/>
    <n v="0"/>
    <n v="0"/>
    <n v="0"/>
    <s v="D.Henry"/>
    <s v="NA"/>
    <n v="0"/>
    <n v="1"/>
    <n v="0"/>
    <n v="0.5"/>
    <n v="0"/>
    <n v="0"/>
    <n v="0.5"/>
    <x v="121"/>
  </r>
  <r>
    <x v="2"/>
    <s v="TEN"/>
    <s v="IND"/>
    <n v="79"/>
    <n v="21"/>
    <s v="(9:37) 22-D.Henry left guard to TEN 33 for 12 yards (32-J.Blackmon)."/>
    <s v="run"/>
    <n v="1"/>
    <n v="0"/>
    <n v="0"/>
    <n v="0"/>
    <s v="D.Henry"/>
    <s v="NA"/>
    <n v="0"/>
    <n v="1"/>
    <n v="0"/>
    <n v="0.5"/>
    <n v="0"/>
    <n v="0"/>
    <n v="0.5"/>
    <x v="121"/>
  </r>
  <r>
    <x v="2"/>
    <s v="TEN"/>
    <s v="IND"/>
    <n v="67"/>
    <n v="33"/>
    <s v="(8:50) 22-D.Henry left tackle to TEN 34 for 1 yard (44-Z.Franklin)."/>
    <s v="run"/>
    <n v="1"/>
    <n v="0"/>
    <n v="0"/>
    <n v="0"/>
    <s v="D.Henry"/>
    <s v="NA"/>
    <n v="0"/>
    <n v="1"/>
    <n v="0"/>
    <n v="0.5"/>
    <n v="0"/>
    <n v="0"/>
    <n v="0.5"/>
    <x v="121"/>
  </r>
  <r>
    <x v="2"/>
    <s v="TEN"/>
    <s v="IND"/>
    <n v="66"/>
    <n v="34"/>
    <s v="(8:01) (Shotgun) 17-R.Tannehill pass short left to 22-D.Henry to TEN 45 for 11 yards (32-J.Blackmon)."/>
    <s v="pass"/>
    <n v="0"/>
    <n v="1"/>
    <n v="0"/>
    <n v="0"/>
    <s v="D.Henry"/>
    <n v="3"/>
    <n v="3"/>
    <n v="0"/>
    <n v="1"/>
    <n v="0"/>
    <n v="1.6"/>
    <n v="1.6525000000000001"/>
    <n v="1.6525000000000001"/>
    <x v="121"/>
  </r>
  <r>
    <x v="2"/>
    <s v="TEN"/>
    <s v="IND"/>
    <n v="55"/>
    <n v="45"/>
    <s v="(7:17) 17-R.Tannehill pass short right to 15-N.Westbrook-Ikhine to IND 42 for 13 yards (23-K.Moore)."/>
    <s v="pass"/>
    <n v="0"/>
    <n v="1"/>
    <n v="0"/>
    <n v="0"/>
    <s v="N.Westbrook-Ikhine"/>
    <n v="12"/>
    <n v="12"/>
    <n v="0"/>
    <n v="1"/>
    <n v="0"/>
    <n v="1.6"/>
    <n v="1.81"/>
    <n v="1.81"/>
    <x v="120"/>
  </r>
  <r>
    <x v="2"/>
    <s v="TEN"/>
    <s v="IND"/>
    <n v="42"/>
    <n v="58"/>
    <s v="(6:31) 28-J.McNichols left guard to IND 37 for 5 yards (23-K.Moore)."/>
    <s v="run"/>
    <n v="1"/>
    <n v="0"/>
    <n v="0"/>
    <n v="0"/>
    <s v="J.McNichols"/>
    <s v="NA"/>
    <n v="0"/>
    <n v="1"/>
    <n v="0"/>
    <n v="0.5"/>
    <n v="0"/>
    <n v="0"/>
    <n v="0.5"/>
    <x v="66"/>
  </r>
  <r>
    <x v="2"/>
    <s v="TEN"/>
    <s v="IND"/>
    <n v="37"/>
    <n v="63"/>
    <s v="(5:44) 22-D.Henry right tackle to IND 36 for 1 yard (96-A.Woods)."/>
    <s v="run"/>
    <n v="1"/>
    <n v="0"/>
    <n v="0"/>
    <n v="0"/>
    <s v="D.Henry"/>
    <s v="NA"/>
    <n v="0"/>
    <n v="1"/>
    <n v="0"/>
    <n v="0.5"/>
    <n v="0"/>
    <n v="0"/>
    <n v="0.5"/>
    <x v="121"/>
  </r>
  <r>
    <x v="2"/>
    <s v="TEN"/>
    <s v="IND"/>
    <n v="36"/>
    <n v="64"/>
    <s v="(5:00) (Shotgun) 17-R.Tannehill pass short middle to 85-M.Pruitt to IND 29 for 7 yards (58-B.Okereke)."/>
    <s v="pass"/>
    <n v="0"/>
    <n v="1"/>
    <n v="0"/>
    <n v="0"/>
    <s v="M.Pruitt"/>
    <n v="7"/>
    <n v="7"/>
    <n v="0"/>
    <n v="1"/>
    <n v="0"/>
    <n v="1.6"/>
    <n v="1.7225000000000001"/>
    <n v="1.7225000000000001"/>
    <x v="63"/>
  </r>
  <r>
    <x v="2"/>
    <s v="TEN"/>
    <s v="IND"/>
    <n v="29"/>
    <n v="71"/>
    <s v="(4:14) 22-D.Henry left guard to IND 30 for -1 yards (97-A.Muhammad)."/>
    <s v="run"/>
    <n v="1"/>
    <n v="0"/>
    <n v="0"/>
    <n v="0"/>
    <s v="D.Henry"/>
    <s v="NA"/>
    <n v="0"/>
    <n v="1"/>
    <n v="0"/>
    <n v="0.5"/>
    <n v="0"/>
    <n v="0"/>
    <n v="0.5"/>
    <x v="121"/>
  </r>
  <r>
    <x v="2"/>
    <s v="TEN"/>
    <s v="IND"/>
    <n v="30"/>
    <n v="70"/>
    <s v="(3:29) 17-R.Tannehill right end to IND 17 for 13 yards (97-A.Muhammad)."/>
    <s v="run"/>
    <n v="1"/>
    <n v="0"/>
    <n v="0"/>
    <n v="0"/>
    <s v="R.Tannehill"/>
    <s v="NA"/>
    <n v="0"/>
    <n v="1"/>
    <n v="0"/>
    <n v="0.5"/>
    <n v="0"/>
    <n v="0"/>
    <n v="0.5"/>
    <x v="362"/>
  </r>
  <r>
    <x v="2"/>
    <s v="TEN"/>
    <s v="IND"/>
    <n v="17"/>
    <n v="83"/>
    <s v="(3:17) 22-D.Henry right guard to IND 17 for no gain (23-K.Moore)."/>
    <s v="run"/>
    <n v="1"/>
    <n v="0"/>
    <n v="0"/>
    <n v="0"/>
    <s v="D.Henry"/>
    <s v="NA"/>
    <n v="0"/>
    <n v="1"/>
    <n v="0"/>
    <n v="0.5"/>
    <n v="0"/>
    <n v="0"/>
    <n v="0.5"/>
    <x v="121"/>
  </r>
  <r>
    <x v="2"/>
    <s v="TEN"/>
    <s v="IND"/>
    <n v="17"/>
    <n v="83"/>
    <s v="(3:13) 17-R.Tannehill pass incomplete short right to 81-R.McMath."/>
    <s v="pass"/>
    <n v="0"/>
    <n v="1"/>
    <n v="0"/>
    <n v="0"/>
    <s v="R.McMath"/>
    <n v="13"/>
    <n v="13"/>
    <n v="0"/>
    <n v="1"/>
    <n v="0"/>
    <n v="2"/>
    <n v="1.8275000000000001"/>
    <n v="1.9413500000000001"/>
    <x v="386"/>
  </r>
  <r>
    <x v="2"/>
    <s v="TEN"/>
    <s v="IND"/>
    <n v="17"/>
    <n v="83"/>
    <s v="(3:07) (Shotgun) 17-R.Tannehill pass short right to 89-T.Hudson to IND 14 for 3 yards (32-J.Blackmon)."/>
    <s v="pass"/>
    <n v="0"/>
    <n v="1"/>
    <n v="0"/>
    <n v="0"/>
    <s v="T.Hudson"/>
    <n v="-5"/>
    <n v="-5"/>
    <n v="0"/>
    <n v="1"/>
    <n v="0"/>
    <n v="2"/>
    <n v="1.5125000000000002"/>
    <n v="1.8342500000000002"/>
    <x v="300"/>
  </r>
  <r>
    <x v="2"/>
    <s v="IND"/>
    <s v="TEN"/>
    <n v="75"/>
    <n v="25"/>
    <s v="(2:58) (Shotgun) 2-C.Wentz pass deep right to 11-M.Pittman to IND 43 for 18 yards (29-D.Cruikshank)."/>
    <s v="pass"/>
    <n v="0"/>
    <n v="1"/>
    <n v="0"/>
    <n v="0"/>
    <s v="M.Pittman"/>
    <n v="18"/>
    <n v="18"/>
    <n v="0"/>
    <n v="1"/>
    <n v="0"/>
    <n v="1.6"/>
    <n v="1.915"/>
    <n v="1.915"/>
    <x v="58"/>
  </r>
  <r>
    <x v="2"/>
    <s v="IND"/>
    <s v="TEN"/>
    <n v="57"/>
    <n v="43"/>
    <s v="(2:38) (No Huddle, Shotgun) 2-C.Wentz pass incomplete short middle to 14-Z.Pascal (31-K.Byard) [96-D.Autry]."/>
    <s v="pass"/>
    <n v="0"/>
    <n v="1"/>
    <n v="0"/>
    <n v="0"/>
    <s v="Z.Pascal"/>
    <n v="11"/>
    <n v="11"/>
    <n v="0"/>
    <n v="1"/>
    <n v="0"/>
    <n v="1.6"/>
    <n v="1.7925"/>
    <n v="1.7925"/>
    <x v="46"/>
  </r>
  <r>
    <x v="2"/>
    <s v="IND"/>
    <s v="TEN"/>
    <n v="52"/>
    <n v="48"/>
    <s v="(2:27) (Shotgun) 2-C.Wentz pass short right to 81-M.Alie-Cox pushed ob at TEN 49 for 3 yards (24-E.Molden)."/>
    <s v="pass"/>
    <n v="0"/>
    <n v="1"/>
    <n v="0"/>
    <n v="0"/>
    <s v="M.Alie-Cox"/>
    <n v="-3"/>
    <n v="-3"/>
    <n v="0"/>
    <n v="1"/>
    <n v="0"/>
    <n v="1.6"/>
    <n v="1.5475000000000001"/>
    <n v="1.5475000000000001"/>
    <x v="264"/>
  </r>
  <r>
    <x v="2"/>
    <s v="IND"/>
    <s v="TEN"/>
    <n v="49"/>
    <n v="51"/>
    <s v="(2:21) (Shotgun) 2-C.Wentz pass short middle to 21-N.Hines to TEN 45 for 4 yards (51-D.Long)."/>
    <s v="pass"/>
    <n v="0"/>
    <n v="1"/>
    <n v="0"/>
    <n v="0"/>
    <s v="N.Hines"/>
    <n v="3"/>
    <n v="3"/>
    <n v="0"/>
    <n v="1"/>
    <n v="0"/>
    <n v="1.6"/>
    <n v="1.6525000000000001"/>
    <n v="1.6525000000000001"/>
    <x v="91"/>
  </r>
  <r>
    <x v="2"/>
    <s v="IND"/>
    <s v="TEN"/>
    <n v="45"/>
    <n v="55"/>
    <s v="(2:00) (Shotgun) 2-C.Wentz pass short right to 11-M.Pittman to TEN 36 for 9 yards (20-J.Jenkins; 51-D.Long)."/>
    <s v="pass"/>
    <n v="0"/>
    <n v="1"/>
    <n v="0"/>
    <n v="0"/>
    <s v="M.Pittman"/>
    <n v="5"/>
    <n v="5"/>
    <n v="0"/>
    <n v="1"/>
    <n v="0"/>
    <n v="1.6"/>
    <n v="1.6875"/>
    <n v="1.6875"/>
    <x v="58"/>
  </r>
  <r>
    <x v="2"/>
    <s v="IND"/>
    <s v="TEN"/>
    <n v="36"/>
    <n v="64"/>
    <s v="(1:41) (No Huddle, Shotgun) 2-C.Wentz pass short left to 21-N.Hines to TEN 33 for 3 yards (26-K.Fulton) [92-O.Adeniyi]."/>
    <s v="pass"/>
    <n v="0"/>
    <n v="1"/>
    <n v="0"/>
    <n v="0"/>
    <s v="N.Hines"/>
    <n v="0"/>
    <n v="0"/>
    <n v="0"/>
    <n v="1"/>
    <n v="0"/>
    <n v="1.6"/>
    <n v="1.6"/>
    <n v="1.6"/>
    <x v="91"/>
  </r>
  <r>
    <x v="2"/>
    <s v="IND"/>
    <s v="TEN"/>
    <n v="33"/>
    <n v="67"/>
    <s v="(1:13) (No Huddle, Shotgun) 2-C.Wentz pass incomplete short right to 21-N.Hines."/>
    <s v="pass"/>
    <n v="0"/>
    <n v="1"/>
    <n v="0"/>
    <n v="0"/>
    <s v="N.Hines"/>
    <n v="1"/>
    <n v="1"/>
    <n v="0"/>
    <n v="1"/>
    <n v="0"/>
    <n v="1.6"/>
    <n v="1.6175000000000002"/>
    <n v="1.6175000000000002"/>
    <x v="91"/>
  </r>
  <r>
    <x v="2"/>
    <s v="IND"/>
    <s v="TEN"/>
    <n v="33"/>
    <n v="67"/>
    <s v="(1:08) (Shotgun) 2-C.Wentz pass incomplete deep right to 11-M.Pittman (20-J.Jenkins) [58-H.Landry]."/>
    <s v="pass"/>
    <n v="0"/>
    <n v="1"/>
    <n v="0"/>
    <n v="0"/>
    <s v="M.Pittman"/>
    <n v="33"/>
    <n v="33"/>
    <n v="0"/>
    <n v="1"/>
    <n v="0"/>
    <n v="1.6"/>
    <n v="2.1775000000000002"/>
    <n v="2.1775000000000002"/>
    <x v="58"/>
  </r>
  <r>
    <x v="2"/>
    <s v="TEN"/>
    <s v="IND"/>
    <n v="59"/>
    <n v="41"/>
    <s v="(:57) 17-R.Tannehill kneels to TEN 40 for -1 yards."/>
    <s v="qb_kneel"/>
    <n v="0"/>
    <n v="0"/>
    <n v="0"/>
    <n v="0"/>
    <s v="R.Tannehill"/>
    <s v="NA"/>
    <n v="0"/>
    <n v="0"/>
    <n v="0"/>
    <n v="0"/>
    <n v="0"/>
    <n v="0"/>
    <n v="0"/>
    <x v="362"/>
  </r>
  <r>
    <x v="2"/>
    <s v="TEN"/>
    <s v="IND"/>
    <n v="60"/>
    <n v="40"/>
    <s v="(:35) 17-R.Tannehill kneels to TEN 39 for -1 yards."/>
    <s v="qb_kneel"/>
    <n v="0"/>
    <n v="0"/>
    <n v="0"/>
    <n v="0"/>
    <s v="R.Tannehill"/>
    <s v="NA"/>
    <n v="0"/>
    <n v="0"/>
    <n v="0"/>
    <n v="0"/>
    <n v="0"/>
    <n v="0"/>
    <n v="0"/>
    <x v="362"/>
  </r>
  <r>
    <x v="2"/>
    <s v="LAC"/>
    <s v="KC"/>
    <n v="75"/>
    <n v="25"/>
    <s v="(15:00) 30-A.Ekeler left guard to LAC 26 for 1 yard (53-A.Hitchens)."/>
    <s v="run"/>
    <n v="1"/>
    <n v="0"/>
    <n v="0"/>
    <n v="0"/>
    <s v="A.Ekeler"/>
    <s v="NA"/>
    <n v="0"/>
    <n v="1"/>
    <n v="0"/>
    <n v="0.5"/>
    <n v="0"/>
    <n v="0"/>
    <n v="0.5"/>
    <x v="100"/>
  </r>
  <r>
    <x v="2"/>
    <s v="LAC"/>
    <s v="KC"/>
    <n v="74"/>
    <n v="26"/>
    <s v="(14:25) (Shotgun) 10-J.Herbert pass short right to 13-K.Allen to LAC 26 for no gain (27-R.Fenton)."/>
    <s v="pass"/>
    <n v="0"/>
    <n v="1"/>
    <n v="0"/>
    <n v="0"/>
    <s v="K.Allen"/>
    <n v="-2"/>
    <n v="-2"/>
    <n v="0"/>
    <n v="1"/>
    <n v="0"/>
    <n v="1.6"/>
    <n v="1.5650000000000002"/>
    <n v="1.5650000000000002"/>
    <x v="38"/>
  </r>
  <r>
    <x v="2"/>
    <s v="LAC"/>
    <s v="KC"/>
    <n v="74"/>
    <n v="26"/>
    <s v="(13:48) (Shotgun) 10-J.Herbert pass short left to 30-A.Ekeler to LAC 30 for 4 yards (21-M.Hughes; 56-B.Niemann)."/>
    <s v="pass"/>
    <n v="0"/>
    <n v="1"/>
    <n v="0"/>
    <n v="0"/>
    <s v="A.Ekeler"/>
    <n v="-5"/>
    <n v="-5"/>
    <n v="0"/>
    <n v="1"/>
    <n v="0"/>
    <n v="1.6"/>
    <n v="1.5125000000000002"/>
    <n v="1.5125000000000002"/>
    <x v="100"/>
  </r>
  <r>
    <x v="2"/>
    <s v="KC"/>
    <s v="LAC"/>
    <n v="92"/>
    <n v="8"/>
    <s v="(12:47) (Shotgun) 25-C.Edwards-Helaire right guard to KC 12 for 4 yards (98-L.Joseph)."/>
    <s v="run"/>
    <n v="1"/>
    <n v="0"/>
    <n v="0"/>
    <n v="0"/>
    <s v="C.Edwards-Helaire"/>
    <s v="NA"/>
    <n v="0"/>
    <n v="1"/>
    <n v="0"/>
    <n v="0.5"/>
    <n v="0"/>
    <n v="0"/>
    <n v="0.5"/>
    <x v="203"/>
  </r>
  <r>
    <x v="2"/>
    <s v="KC"/>
    <s v="LAC"/>
    <n v="88"/>
    <n v="12"/>
    <s v="(12:13) (Shotgun) 15-P.Mahomes pass short right to 10-T.Hill to KC 19 for 7 yards (20-T.Campbell)."/>
    <s v="pass"/>
    <n v="0"/>
    <n v="1"/>
    <n v="0"/>
    <n v="0"/>
    <s v="T.Hill"/>
    <n v="-1"/>
    <n v="-1"/>
    <n v="0"/>
    <n v="1"/>
    <n v="0"/>
    <n v="1.6"/>
    <n v="1.5825"/>
    <n v="1.5825"/>
    <x v="72"/>
  </r>
  <r>
    <x v="2"/>
    <s v="KC"/>
    <s v="LAC"/>
    <n v="81"/>
    <n v="19"/>
    <s v="(11:43) 15-P.Mahomes pass incomplete short right to 87-T.Kelce."/>
    <s v="pass"/>
    <n v="0"/>
    <n v="1"/>
    <n v="0"/>
    <n v="0"/>
    <s v="T.Kelce"/>
    <n v="14"/>
    <n v="14"/>
    <n v="0"/>
    <n v="1"/>
    <n v="0"/>
    <n v="1.6"/>
    <n v="1.845"/>
    <n v="1.845"/>
    <x v="56"/>
  </r>
  <r>
    <x v="2"/>
    <s v="KC"/>
    <s v="LAC"/>
    <n v="81"/>
    <n v="19"/>
    <s v="(11:37) (Shotgun) 15-P.Mahomes left end ran ob at KC 31 for 12 yards (42-U.Nwosu). Penalty on LAC-97-J.Bosa, Defensive Offside, declined."/>
    <s v="run"/>
    <n v="1"/>
    <n v="0"/>
    <n v="0"/>
    <n v="0"/>
    <s v="P.Mahomes"/>
    <s v="NA"/>
    <n v="0"/>
    <n v="1"/>
    <n v="0"/>
    <n v="0.5"/>
    <n v="0"/>
    <n v="0"/>
    <n v="0.5"/>
    <x v="352"/>
  </r>
  <r>
    <x v="2"/>
    <s v="KC"/>
    <s v="LAC"/>
    <n v="69"/>
    <n v="31"/>
    <s v="(11:18) (Shotgun) 15-P.Mahomes pass short middle to 17-M.Hardman pushed ob at KC 46 for 15 yards (24-N.Adderley)."/>
    <s v="pass"/>
    <n v="0"/>
    <n v="1"/>
    <n v="0"/>
    <n v="0"/>
    <s v="M.Hardman"/>
    <n v="-4"/>
    <n v="-4"/>
    <n v="0"/>
    <n v="1"/>
    <n v="0"/>
    <n v="1.6"/>
    <n v="1.53"/>
    <n v="1.53"/>
    <x v="106"/>
  </r>
  <r>
    <x v="2"/>
    <s v="KC"/>
    <s v="LAC"/>
    <n v="54"/>
    <n v="46"/>
    <s v="(10:50) (Shotgun) 15-P.Mahomes scrambles left end ran ob at LAC 44 for 10 yards (43-M.Davis)."/>
    <s v="run"/>
    <n v="0"/>
    <n v="1"/>
    <n v="0"/>
    <n v="0"/>
    <s v="P.Mahomes"/>
    <s v="NA"/>
    <n v="0"/>
    <n v="0"/>
    <n v="0"/>
    <n v="0"/>
    <n v="0"/>
    <n v="0"/>
    <n v="0"/>
    <x v="352"/>
  </r>
  <r>
    <x v="2"/>
    <s v="KC"/>
    <s v="LAC"/>
    <n v="44"/>
    <n v="56"/>
    <s v="(10:14) (Shotgun) 15-P.Mahomes pass short left to 88-J.Fortson to LAC 39 for 5 yards (33-D.James)."/>
    <s v="pass"/>
    <n v="0"/>
    <n v="1"/>
    <n v="0"/>
    <n v="0"/>
    <s v="J.Fortson"/>
    <n v="4"/>
    <n v="4"/>
    <n v="0"/>
    <n v="1"/>
    <n v="0"/>
    <n v="1.6"/>
    <n v="1.6700000000000002"/>
    <n v="1.6700000000000002"/>
    <x v="3"/>
  </r>
  <r>
    <x v="2"/>
    <s v="KC"/>
    <s v="LAC"/>
    <n v="39"/>
    <n v="61"/>
    <s v="(9:39) (Shotgun) 15-P.Mahomes pass short left to 81-B.Bell to LAC 33 for 6 yards (44-K.White)."/>
    <s v="pass"/>
    <n v="0"/>
    <n v="1"/>
    <n v="0"/>
    <n v="0"/>
    <s v="B.Bell"/>
    <n v="-1"/>
    <n v="-1"/>
    <n v="0"/>
    <n v="1"/>
    <n v="0"/>
    <n v="1.6"/>
    <n v="1.5825"/>
    <n v="1.5825"/>
    <x v="207"/>
  </r>
  <r>
    <x v="2"/>
    <s v="KC"/>
    <s v="LAC"/>
    <n v="33"/>
    <n v="67"/>
    <s v="(9:06) 31-Da.Williams right guard to LAC 29 for 4 yards (97-J.Bosa)."/>
    <s v="run"/>
    <n v="1"/>
    <n v="0"/>
    <n v="0"/>
    <n v="0"/>
    <s v="Da.Williams"/>
    <s v="NA"/>
    <n v="0"/>
    <n v="1"/>
    <n v="0"/>
    <n v="0.5"/>
    <n v="0"/>
    <n v="0"/>
    <n v="0.5"/>
    <x v="315"/>
  </r>
  <r>
    <x v="2"/>
    <s v="KC"/>
    <s v="LAC"/>
    <n v="29"/>
    <n v="71"/>
    <s v="(8:27) (Shotgun) 15-P.Mahomes pass deep middle intended for 85-M.Kemp INTERCEPTED by 26-A.Samuel at LAC 3. 26-A.Samuel to LAC 3 for no gain."/>
    <s v="pass"/>
    <n v="0"/>
    <n v="1"/>
    <n v="0"/>
    <n v="0"/>
    <s v="M.Kemp"/>
    <n v="26"/>
    <n v="26"/>
    <n v="0"/>
    <n v="1"/>
    <n v="0"/>
    <n v="1.6"/>
    <n v="2.0550000000000002"/>
    <n v="2.0550000000000002"/>
    <x v="387"/>
  </r>
  <r>
    <x v="2"/>
    <s v="LAC"/>
    <s v="KC"/>
    <n v="97"/>
    <n v="3"/>
    <s v="(8:16) 10-J.Herbert pass short right to 40-G.Nabers pushed ob at LAC 6 for 3 yards (49-D.Sorensen)."/>
    <s v="pass"/>
    <n v="0"/>
    <n v="1"/>
    <n v="0"/>
    <n v="0"/>
    <s v="G.Nabers"/>
    <n v="1"/>
    <n v="1"/>
    <n v="0"/>
    <n v="1"/>
    <n v="0"/>
    <n v="1.6"/>
    <n v="1.6175000000000002"/>
    <n v="1.6175000000000002"/>
    <x v="322"/>
  </r>
  <r>
    <x v="2"/>
    <s v="LAC"/>
    <s v="KC"/>
    <n v="94"/>
    <n v="6"/>
    <s v="(7:45) 35-L.Rountree up the middle to LAC 10 for 4 yards (90-J.Reed)."/>
    <s v="run"/>
    <n v="1"/>
    <n v="0"/>
    <n v="0"/>
    <n v="0"/>
    <s v="L.Rountree"/>
    <s v="NA"/>
    <n v="0"/>
    <n v="1"/>
    <n v="0"/>
    <n v="0.5"/>
    <n v="0"/>
    <n v="0"/>
    <n v="0.5"/>
    <x v="283"/>
  </r>
  <r>
    <x v="2"/>
    <s v="LAC"/>
    <s v="KC"/>
    <n v="90"/>
    <n v="10"/>
    <s v="(7:16) (Shotgun) 10-J.Herbert pass short left to 30-A.Ekeler pushed ob at LAC 18 for 8 yards (56-B.Niemann)."/>
    <s v="pass"/>
    <n v="0"/>
    <n v="1"/>
    <n v="0"/>
    <n v="0"/>
    <s v="A.Ekeler"/>
    <n v="-2"/>
    <n v="-2"/>
    <n v="0"/>
    <n v="1"/>
    <n v="0"/>
    <n v="1.6"/>
    <n v="1.5650000000000002"/>
    <n v="1.5650000000000002"/>
    <x v="100"/>
  </r>
  <r>
    <x v="2"/>
    <s v="LAC"/>
    <s v="KC"/>
    <n v="82"/>
    <n v="18"/>
    <s v="(6:50) (Shotgun) 10-J.Herbert pass incomplete short middle to 13-K.Allen (53-A.Hitchens)."/>
    <s v="pass"/>
    <n v="0"/>
    <n v="1"/>
    <n v="0"/>
    <n v="0"/>
    <s v="K.Allen"/>
    <n v="4"/>
    <n v="4"/>
    <n v="0"/>
    <n v="1"/>
    <n v="0"/>
    <n v="1.6"/>
    <n v="1.6700000000000002"/>
    <n v="1.6700000000000002"/>
    <x v="38"/>
  </r>
  <r>
    <x v="2"/>
    <s v="LAC"/>
    <s v="KC"/>
    <n v="82"/>
    <n v="18"/>
    <s v="(6:46) 30-A.Ekeler right end to LAC 17 for -1 yards (38-L.Sneed)."/>
    <s v="run"/>
    <n v="1"/>
    <n v="0"/>
    <n v="0"/>
    <n v="0"/>
    <s v="A.Ekeler"/>
    <s v="NA"/>
    <n v="0"/>
    <n v="1"/>
    <n v="0"/>
    <n v="0.5"/>
    <n v="0"/>
    <n v="0"/>
    <n v="0.5"/>
    <x v="100"/>
  </r>
  <r>
    <x v="2"/>
    <s v="LAC"/>
    <s v="KC"/>
    <n v="83"/>
    <n v="17"/>
    <s v="(6:07) (Shotgun) 10-J.Herbert scrambles up the middle to LAC 26 for 9 yards (56-B.Niemann; 38-L.Sneed). Penalty on LAC-63-C.Linsley, Offensive Holding, declined."/>
    <s v="run"/>
    <n v="0"/>
    <n v="1"/>
    <n v="0"/>
    <n v="0"/>
    <s v="J.Herbert"/>
    <s v="NA"/>
    <n v="0"/>
    <n v="0"/>
    <n v="0"/>
    <n v="0"/>
    <n v="0"/>
    <n v="0"/>
    <n v="0"/>
    <x v="323"/>
  </r>
  <r>
    <x v="2"/>
    <s v="KC"/>
    <s v="LAC"/>
    <n v="50"/>
    <n v="50"/>
    <s v="(5:36) (Shotgun) 15-P.Mahomes pass incomplete short right to 11-D.Robinson [42-U.Nwosu]. PENALTY on LAC-44-K.White, Defensive Holding, 5 yards, enforced at 50 - No Play. Penalty on LAC-43-M.Davis, Illegal Contact, declined."/>
    <s v="no_play"/>
    <n v="0"/>
    <n v="1"/>
    <n v="0"/>
    <n v="0"/>
    <s v="D.Robinson"/>
    <s v="NA"/>
    <n v="0"/>
    <n v="0"/>
    <n v="0"/>
    <n v="0"/>
    <n v="0"/>
    <n v="0"/>
    <n v="0"/>
    <x v="204"/>
  </r>
  <r>
    <x v="2"/>
    <s v="KC"/>
    <s v="LAC"/>
    <n v="45"/>
    <n v="55"/>
    <s v="(5:31) 10-T.Hill right end pushed ob at LAC 34 for 11 yards (24-N.Adderley)."/>
    <s v="run"/>
    <n v="1"/>
    <n v="0"/>
    <n v="0"/>
    <n v="0"/>
    <s v="T.Hill"/>
    <s v="NA"/>
    <n v="0"/>
    <n v="1"/>
    <n v="0"/>
    <n v="0.5"/>
    <n v="0"/>
    <n v="0"/>
    <n v="0.5"/>
    <x v="72"/>
  </r>
  <r>
    <x v="2"/>
    <s v="KC"/>
    <s v="LAC"/>
    <n v="34"/>
    <n v="66"/>
    <s v="(4:57) 15-P.Mahomes pass short right to 31-Da.Williams to LAC 28 for 6 yards (9-K.Murray) [42-U.Nwosu]."/>
    <s v="pass"/>
    <n v="0"/>
    <n v="1"/>
    <n v="0"/>
    <n v="0"/>
    <s v="Da.Williams"/>
    <n v="6"/>
    <n v="6"/>
    <n v="0"/>
    <n v="1"/>
    <n v="0"/>
    <n v="1.6"/>
    <n v="1.7050000000000001"/>
    <n v="1.7050000000000001"/>
    <x v="315"/>
  </r>
  <r>
    <x v="2"/>
    <s v="KC"/>
    <s v="LAC"/>
    <n v="28"/>
    <n v="72"/>
    <s v="(4:15) (Shotgun) 25-C.Edwards-Helaire right guard to LAC 21 for 7 yards (24-N.Adderley; 33-D.James)."/>
    <s v="run"/>
    <n v="1"/>
    <n v="0"/>
    <n v="0"/>
    <n v="0"/>
    <s v="C.Edwards-Helaire"/>
    <s v="NA"/>
    <n v="0"/>
    <n v="1"/>
    <n v="0"/>
    <n v="0.5"/>
    <n v="0"/>
    <n v="0"/>
    <n v="0.5"/>
    <x v="203"/>
  </r>
  <r>
    <x v="2"/>
    <s v="KC"/>
    <s v="LAC"/>
    <n v="22"/>
    <n v="78"/>
    <s v="(2:58) (Shotgun) 15-P.Mahomes pass short middle to 10-T.Hill to LAC 14 for 8 yards (20-T.Campbell). FUMBLES (20-T.Campbell), RECOVERED by LAC-43-M.Davis at LAC 14. 43-M.Davis to LAC 34 for 20 yards (65-T.Smith). PENALTY on KC-25-C.Edwards-Helaire, Low Block, 15 yards, enforced at LAC 34."/>
    <s v="pass"/>
    <n v="0"/>
    <n v="1"/>
    <n v="0"/>
    <n v="0"/>
    <s v="T.Hill"/>
    <n v="8"/>
    <n v="8"/>
    <n v="0"/>
    <n v="1"/>
    <n v="0"/>
    <n v="1.8"/>
    <n v="1.74"/>
    <n v="1.7796000000000003"/>
    <x v="72"/>
  </r>
  <r>
    <x v="2"/>
    <s v="LAC"/>
    <s v="KC"/>
    <n v="51"/>
    <n v="49"/>
    <s v="(2:48) 10-J.Herbert pass short right to 40-G.Nabers to KC 43 for 8 yards (54-N.Bolton)."/>
    <s v="pass"/>
    <n v="0"/>
    <n v="1"/>
    <n v="0"/>
    <n v="0"/>
    <s v="G.Nabers"/>
    <n v="3"/>
    <n v="3"/>
    <n v="0"/>
    <n v="1"/>
    <n v="0"/>
    <n v="1.6"/>
    <n v="1.6525000000000001"/>
    <n v="1.6525000000000001"/>
    <x v="322"/>
  </r>
  <r>
    <x v="2"/>
    <s v="LAC"/>
    <s v="KC"/>
    <n v="43"/>
    <n v="57"/>
    <s v="(2:13) 35-L.Rountree right guard to KC 42 for 1 yard (91-D.Nnadi)."/>
    <s v="run"/>
    <n v="1"/>
    <n v="0"/>
    <n v="0"/>
    <n v="0"/>
    <s v="L.Rountree"/>
    <s v="NA"/>
    <n v="0"/>
    <n v="1"/>
    <n v="0"/>
    <n v="0.5"/>
    <n v="0"/>
    <n v="0"/>
    <n v="0.5"/>
    <x v="283"/>
  </r>
  <r>
    <x v="2"/>
    <s v="LAC"/>
    <s v="KC"/>
    <n v="42"/>
    <n v="58"/>
    <s v="(1:35) 10-J.Herbert up the middle to KC 40 for 2 yards (91-D.Nnadi)."/>
    <s v="run"/>
    <n v="1"/>
    <n v="0"/>
    <n v="0"/>
    <n v="0"/>
    <s v="J.Herbert"/>
    <s v="NA"/>
    <n v="0"/>
    <n v="1"/>
    <n v="0"/>
    <n v="0.5"/>
    <n v="0"/>
    <n v="0"/>
    <n v="0.5"/>
    <x v="323"/>
  </r>
  <r>
    <x v="2"/>
    <s v="LAC"/>
    <s v="KC"/>
    <n v="40"/>
    <n v="60"/>
    <s v="(1:01) (Shotgun) 10-J.Herbert pass incomplete short right to 35-L.Rountree."/>
    <s v="pass"/>
    <n v="0"/>
    <n v="1"/>
    <n v="0"/>
    <n v="0"/>
    <s v="L.Rountree"/>
    <n v="0"/>
    <n v="0"/>
    <n v="0"/>
    <n v="1"/>
    <n v="0"/>
    <n v="1.6"/>
    <n v="1.6"/>
    <n v="1.6"/>
    <x v="283"/>
  </r>
  <r>
    <x v="2"/>
    <s v="LAC"/>
    <s v="KC"/>
    <n v="40"/>
    <n v="60"/>
    <s v="(:57) (Shotgun) 10-J.Herbert pass short right to 81-M.Williams to KC 29 for 11 yards (54-N.Bolton)."/>
    <s v="pass"/>
    <n v="0"/>
    <n v="1"/>
    <n v="0"/>
    <n v="0"/>
    <s v="M.Williams"/>
    <n v="7"/>
    <n v="7"/>
    <n v="0"/>
    <n v="1"/>
    <n v="0"/>
    <n v="1.6"/>
    <n v="1.7225000000000001"/>
    <n v="1.7225000000000001"/>
    <x v="29"/>
  </r>
  <r>
    <x v="2"/>
    <s v="LAC"/>
    <s v="KC"/>
    <n v="29"/>
    <n v="71"/>
    <s v="(:27) 15-J.Guyton left end to KC 26 for 3 yards (51-M.Danna)."/>
    <s v="run"/>
    <n v="1"/>
    <n v="0"/>
    <n v="0"/>
    <n v="0"/>
    <s v="J.Guyton"/>
    <s v="NA"/>
    <n v="0"/>
    <n v="1"/>
    <n v="0"/>
    <n v="0.5"/>
    <n v="0"/>
    <n v="0"/>
    <n v="0.5"/>
    <x v="147"/>
  </r>
  <r>
    <x v="2"/>
    <s v="LAC"/>
    <s v="KC"/>
    <n v="26"/>
    <n v="74"/>
    <s v="(15:00) 10-J.Herbert pass short right to 89-D.Parham to KC 7 for 19 yards (32-T.Mathieu)."/>
    <s v="pass"/>
    <n v="0"/>
    <n v="1"/>
    <n v="0"/>
    <n v="0"/>
    <s v="D.Parham"/>
    <n v="12"/>
    <n v="12"/>
    <n v="0"/>
    <n v="1"/>
    <n v="0"/>
    <n v="1.6"/>
    <n v="1.81"/>
    <n v="1.81"/>
    <x v="239"/>
  </r>
  <r>
    <x v="2"/>
    <s v="LAC"/>
    <s v="KC"/>
    <n v="7"/>
    <n v="93"/>
    <s v="(14:20) 30-A.Ekeler left guard to KC 4 for 3 yards (90-J.Reed; 27-R.Fenton)."/>
    <s v="run"/>
    <n v="1"/>
    <n v="0"/>
    <n v="0"/>
    <n v="0"/>
    <s v="A.Ekeler"/>
    <s v="NA"/>
    <n v="0"/>
    <n v="1"/>
    <n v="0"/>
    <n v="1.2"/>
    <n v="0"/>
    <n v="0"/>
    <n v="1.2"/>
    <x v="100"/>
  </r>
  <r>
    <x v="2"/>
    <s v="LAC"/>
    <s v="KC"/>
    <n v="4"/>
    <n v="96"/>
    <s v="(14:01) 10-J.Herbert pass short middle to 13-K.Allen for 4 yards, TOUCHDOWN."/>
    <s v="pass"/>
    <n v="0"/>
    <n v="1"/>
    <n v="0"/>
    <n v="0"/>
    <s v="K.Allen"/>
    <n v="4"/>
    <n v="4"/>
    <n v="0"/>
    <n v="1"/>
    <n v="0"/>
    <n v="3.2"/>
    <n v="1.6700000000000002"/>
    <n v="3.2"/>
    <x v="38"/>
  </r>
  <r>
    <x v="2"/>
    <s v="KC"/>
    <s v="LAC"/>
    <n v="75"/>
    <n v="25"/>
    <s v="(13:57) 25-C.Edwards-Helaire left tackle to KC 33 for 8 yards (33-D.James)."/>
    <s v="run"/>
    <n v="1"/>
    <n v="0"/>
    <n v="0"/>
    <n v="0"/>
    <s v="C.Edwards-Helaire"/>
    <s v="NA"/>
    <n v="0"/>
    <n v="1"/>
    <n v="0"/>
    <n v="0.5"/>
    <n v="0"/>
    <n v="0"/>
    <n v="0.5"/>
    <x v="203"/>
  </r>
  <r>
    <x v="2"/>
    <s v="KC"/>
    <s v="LAC"/>
    <n v="67"/>
    <n v="33"/>
    <s v="(13:25) (Shotgun) 25-C.Edwards-Helaire right guard to KC 40 for 7 yards (98-L.Joseph; 95-C.Covington)."/>
    <s v="run"/>
    <n v="1"/>
    <n v="0"/>
    <n v="0"/>
    <n v="0"/>
    <s v="C.Edwards-Helaire"/>
    <s v="NA"/>
    <n v="0"/>
    <n v="1"/>
    <n v="0"/>
    <n v="0.5"/>
    <n v="0"/>
    <n v="0"/>
    <n v="0.5"/>
    <x v="203"/>
  </r>
  <r>
    <x v="2"/>
    <s v="KC"/>
    <s v="LAC"/>
    <n v="60"/>
    <n v="40"/>
    <s v="(12:55) (Shotgun) 25-C.Edwards-Helaire right guard to KC 43 for 3 yards (52-K.Fackrell)."/>
    <s v="run"/>
    <n v="1"/>
    <n v="0"/>
    <n v="0"/>
    <n v="0"/>
    <s v="C.Edwards-Helaire"/>
    <s v="NA"/>
    <n v="0"/>
    <n v="1"/>
    <n v="0"/>
    <n v="0.5"/>
    <n v="0"/>
    <n v="0"/>
    <n v="0.5"/>
    <x v="203"/>
  </r>
  <r>
    <x v="2"/>
    <s v="KC"/>
    <s v="LAC"/>
    <n v="57"/>
    <n v="43"/>
    <s v="(12:22) (Shotgun) 31-Da.Williams right guard to KC 47 for 4 yards (49-D.Tranquill)."/>
    <s v="run"/>
    <n v="1"/>
    <n v="0"/>
    <n v="0"/>
    <n v="0"/>
    <s v="Da.Williams"/>
    <s v="NA"/>
    <n v="0"/>
    <n v="1"/>
    <n v="0"/>
    <n v="0.5"/>
    <n v="0"/>
    <n v="0"/>
    <n v="0.5"/>
    <x v="315"/>
  </r>
  <r>
    <x v="2"/>
    <s v="KC"/>
    <s v="LAC"/>
    <n v="53"/>
    <n v="47"/>
    <s v="(11:44) (Shotgun) 15-P.Mahomes pass short left to 87-T.Kelce to LAC 36 for 17 yards (32-A.Gilman)."/>
    <s v="pass"/>
    <n v="0"/>
    <n v="1"/>
    <n v="0"/>
    <n v="0"/>
    <s v="T.Kelce"/>
    <n v="5"/>
    <n v="5"/>
    <n v="0"/>
    <n v="1"/>
    <n v="0"/>
    <n v="1.6"/>
    <n v="1.6875"/>
    <n v="1.6875"/>
    <x v="56"/>
  </r>
  <r>
    <x v="2"/>
    <s v="KC"/>
    <s v="LAC"/>
    <n v="36"/>
    <n v="64"/>
    <s v="(11:06) 25-C.Edwards-Helaire up the middle to LAC 29 for 7 yards (24-N.Adderley, 20-T.Campbell). FUMBLES (20-T.Campbell), RECOVERED by LAC-43-M.Davis at LAC 33. 43-M.Davis to LAC 47 for 14 yards (17-M.Hardman)."/>
    <s v="run"/>
    <n v="1"/>
    <n v="0"/>
    <n v="0"/>
    <n v="0"/>
    <s v="C.Edwards-Helaire"/>
    <s v="NA"/>
    <n v="0"/>
    <n v="1"/>
    <n v="0"/>
    <n v="0.5"/>
    <n v="0"/>
    <n v="0"/>
    <n v="0.5"/>
    <x v="203"/>
  </r>
  <r>
    <x v="2"/>
    <s v="LAC"/>
    <s v="KC"/>
    <n v="53"/>
    <n v="47"/>
    <s v="(10:55) 30-A.Ekeler left guard to KC 48 for 5 yards (97-A.Okafor)."/>
    <s v="run"/>
    <n v="1"/>
    <n v="0"/>
    <n v="0"/>
    <n v="0"/>
    <s v="A.Ekeler"/>
    <s v="NA"/>
    <n v="0"/>
    <n v="1"/>
    <n v="0"/>
    <n v="0.5"/>
    <n v="0"/>
    <n v="0"/>
    <n v="0.5"/>
    <x v="100"/>
  </r>
  <r>
    <x v="2"/>
    <s v="LAC"/>
    <s v="KC"/>
    <n v="48"/>
    <n v="52"/>
    <s v="(10:17) (Shotgun) 10-J.Herbert pass short left to 81-M.Williams pushed ob at KC 28 for 20 yards (32-T.Mathieu)."/>
    <s v="pass"/>
    <n v="0"/>
    <n v="1"/>
    <n v="0"/>
    <n v="0"/>
    <s v="M.Williams"/>
    <n v="4"/>
    <n v="4"/>
    <n v="0"/>
    <n v="1"/>
    <n v="0"/>
    <n v="1.6"/>
    <n v="1.6700000000000002"/>
    <n v="1.6700000000000002"/>
    <x v="29"/>
  </r>
  <r>
    <x v="2"/>
    <s v="LAC"/>
    <s v="KC"/>
    <n v="28"/>
    <n v="72"/>
    <s v="(9:37) (Shotgun) 10-J.Herbert pass short right to 81-M.Williams to KC 20 for 8 yards (27-R.Fenton)."/>
    <s v="pass"/>
    <n v="0"/>
    <n v="1"/>
    <n v="0"/>
    <n v="0"/>
    <s v="M.Williams"/>
    <n v="3"/>
    <n v="3"/>
    <n v="0"/>
    <n v="1"/>
    <n v="0"/>
    <n v="1.6"/>
    <n v="1.6525000000000001"/>
    <n v="1.6525000000000001"/>
    <x v="29"/>
  </r>
  <r>
    <x v="2"/>
    <s v="LAC"/>
    <s v="KC"/>
    <n v="20"/>
    <n v="80"/>
    <s v="(8:59) 10-J.Herbert pass short left to 13-K.Allen to KC 14 for 6 yards (38-L.Sneed)."/>
    <s v="pass"/>
    <n v="0"/>
    <n v="1"/>
    <n v="0"/>
    <n v="0"/>
    <s v="K.Allen"/>
    <n v="6"/>
    <n v="6"/>
    <n v="0"/>
    <n v="1"/>
    <n v="0"/>
    <n v="1.8"/>
    <n v="1.7050000000000001"/>
    <n v="1.7677000000000003"/>
    <x v="38"/>
  </r>
  <r>
    <x v="2"/>
    <s v="LAC"/>
    <s v="KC"/>
    <n v="14"/>
    <n v="86"/>
    <s v="(8:20) 35-L.Rountree left end to KC 16 for -2 yards (53-A.Hitchens)."/>
    <s v="run"/>
    <n v="1"/>
    <n v="0"/>
    <n v="0"/>
    <n v="0"/>
    <s v="L.Rountree"/>
    <s v="NA"/>
    <n v="0"/>
    <n v="1"/>
    <n v="0"/>
    <n v="0.6"/>
    <n v="0"/>
    <n v="0"/>
    <n v="0.6"/>
    <x v="283"/>
  </r>
  <r>
    <x v="2"/>
    <s v="LAC"/>
    <s v="KC"/>
    <n v="16"/>
    <n v="84"/>
    <s v="(7:43) (Shotgun) 10-J.Herbert pass short left to 30-A.Ekeler for 16 yards, TOUCHDOWN."/>
    <s v="pass"/>
    <n v="0"/>
    <n v="1"/>
    <n v="0"/>
    <n v="0"/>
    <s v="A.Ekeler"/>
    <n v="2"/>
    <n v="2"/>
    <n v="0"/>
    <n v="1"/>
    <n v="0"/>
    <n v="2"/>
    <n v="1.635"/>
    <n v="1.8759000000000001"/>
    <x v="100"/>
  </r>
  <r>
    <x v="2"/>
    <s v="LAC"/>
    <s v="KC"/>
    <n v="2"/>
    <n v="98"/>
    <s v="(Pass formation) TWO-POINT CONVERSION ATTEMPT. 10-J.Herbert pass to 81-M.Williams is complete. ATTEMPT SUCCEEDS."/>
    <s v="pass"/>
    <n v="0"/>
    <n v="1"/>
    <n v="1"/>
    <n v="0.47349999999999998"/>
    <s v="M.Williams"/>
    <s v="NA"/>
    <n v="0"/>
    <n v="0"/>
    <n v="0"/>
    <n v="0"/>
    <n v="1"/>
    <n v="0"/>
    <n v="0.94699999999999995"/>
    <x v="29"/>
  </r>
  <r>
    <x v="2"/>
    <s v="KC"/>
    <s v="LAC"/>
    <n v="75"/>
    <n v="25"/>
    <s v="(7:36) 25-C.Edwards-Helaire left guard to KC 30 for 5 yards (99-J.Tillery; 44-K.White)."/>
    <s v="run"/>
    <n v="1"/>
    <n v="0"/>
    <n v="0"/>
    <n v="0"/>
    <s v="C.Edwards-Helaire"/>
    <s v="NA"/>
    <n v="0"/>
    <n v="1"/>
    <n v="0"/>
    <n v="0.5"/>
    <n v="0"/>
    <n v="0"/>
    <n v="0.5"/>
    <x v="203"/>
  </r>
  <r>
    <x v="2"/>
    <s v="KC"/>
    <s v="LAC"/>
    <n v="70"/>
    <n v="30"/>
    <s v="(7:05) (Shotgun) 15-P.Mahomes pass short right to 25-C.Edwards-Helaire to KC 29 for -1 yards (49-D.Tranquill)."/>
    <s v="pass"/>
    <n v="0"/>
    <n v="1"/>
    <n v="0"/>
    <n v="0"/>
    <s v="C.Edwards-Helaire"/>
    <n v="-2"/>
    <n v="-2"/>
    <n v="0"/>
    <n v="1"/>
    <n v="0"/>
    <n v="1.6"/>
    <n v="1.5650000000000002"/>
    <n v="1.5650000000000002"/>
    <x v="203"/>
  </r>
  <r>
    <x v="2"/>
    <s v="LAC"/>
    <s v="KC"/>
    <n v="72"/>
    <n v="28"/>
    <s v="(5:34) 10-J.Herbert pass short middle to 30-A.Ekeler to LAC 33 for 5 yards (53-A.Hitchens)."/>
    <s v="pass"/>
    <n v="0"/>
    <n v="1"/>
    <n v="0"/>
    <n v="0"/>
    <s v="A.Ekeler"/>
    <n v="2"/>
    <n v="2"/>
    <n v="0"/>
    <n v="1"/>
    <n v="0"/>
    <n v="1.6"/>
    <n v="1.635"/>
    <n v="1.635"/>
    <x v="100"/>
  </r>
  <r>
    <x v="2"/>
    <s v="LAC"/>
    <s v="KC"/>
    <n v="67"/>
    <n v="33"/>
    <s v="(4:59) 10-J.Herbert pass short right to 30-A.Ekeler to LAC 45 for 12 yards (27-R.Fenton; 54-N.Bolton)."/>
    <s v="pass"/>
    <n v="0"/>
    <n v="1"/>
    <n v="0"/>
    <n v="0"/>
    <s v="A.Ekeler"/>
    <n v="1"/>
    <n v="1"/>
    <n v="0"/>
    <n v="1"/>
    <n v="0"/>
    <n v="1.6"/>
    <n v="1.6175000000000002"/>
    <n v="1.6175000000000002"/>
    <x v="100"/>
  </r>
  <r>
    <x v="2"/>
    <s v="LAC"/>
    <s v="KC"/>
    <n v="55"/>
    <n v="45"/>
    <s v="(4:16) 22-J.Jackson up the middle to LAC 44 for -1 yards (38-L.Sneed)."/>
    <s v="run"/>
    <n v="1"/>
    <n v="0"/>
    <n v="0"/>
    <n v="0"/>
    <s v="J.Jackson"/>
    <s v="NA"/>
    <n v="0"/>
    <n v="1"/>
    <n v="0"/>
    <n v="0.5"/>
    <n v="0"/>
    <n v="0"/>
    <n v="0.5"/>
    <x v="39"/>
  </r>
  <r>
    <x v="2"/>
    <s v="LAC"/>
    <s v="KC"/>
    <n v="56"/>
    <n v="44"/>
    <s v="(3:40) (Shotgun) 10-J.Herbert pass short right to 30-A.Ekeler to KC 49 for 7 yards (30-D.Baker)."/>
    <s v="pass"/>
    <n v="0"/>
    <n v="1"/>
    <n v="0"/>
    <n v="0"/>
    <s v="A.Ekeler"/>
    <n v="0"/>
    <n v="0"/>
    <n v="0"/>
    <n v="1"/>
    <n v="0"/>
    <n v="1.6"/>
    <n v="1.6"/>
    <n v="1.6"/>
    <x v="100"/>
  </r>
  <r>
    <x v="2"/>
    <s v="LAC"/>
    <s v="KC"/>
    <n v="49"/>
    <n v="51"/>
    <s v="(3:19) (No Huddle, Shotgun) 10-J.Herbert pass incomplete deep left to 15-J.Guyton (49-D.Sorensen)."/>
    <s v="pass"/>
    <n v="0"/>
    <n v="1"/>
    <n v="0"/>
    <n v="0"/>
    <s v="J.Guyton"/>
    <n v="49"/>
    <n v="49"/>
    <n v="0"/>
    <n v="1"/>
    <n v="0"/>
    <n v="1.6"/>
    <n v="2.4575"/>
    <n v="2.4575"/>
    <x v="147"/>
  </r>
  <r>
    <x v="2"/>
    <s v="LAC"/>
    <s v="KC"/>
    <n v="49"/>
    <n v="51"/>
    <s v="(3:07) (Shotgun) 10-J.Herbert pass short middle to 13-K.Allen to KC 19 for 30 yards (21-M.Hughes) [95-C.Jones]. PENALTY on LAC-15-J.Guyton, Illegal Shift, 5 yards, enforced at KC 49 - No Play."/>
    <s v="no_play"/>
    <n v="0"/>
    <n v="1"/>
    <n v="0"/>
    <n v="0"/>
    <s v="K.Allen"/>
    <s v="NA"/>
    <n v="0"/>
    <n v="0"/>
    <n v="0"/>
    <n v="0"/>
    <n v="0"/>
    <n v="0"/>
    <n v="0"/>
    <x v="38"/>
  </r>
  <r>
    <x v="2"/>
    <s v="KC"/>
    <s v="LAC"/>
    <n v="86"/>
    <n v="14"/>
    <s v="(2:33) (Shotgun) 15-P.Mahomes pass short middle to 13-B.Pringle to KC 19 for 5 yards (49-D.Tranquill)."/>
    <s v="pass"/>
    <n v="0"/>
    <n v="1"/>
    <n v="0"/>
    <n v="0"/>
    <s v="B.Pringle"/>
    <n v="5"/>
    <n v="5"/>
    <n v="0"/>
    <n v="1"/>
    <n v="0"/>
    <n v="1.6"/>
    <n v="1.6875"/>
    <n v="1.6875"/>
    <x v="177"/>
  </r>
  <r>
    <x v="2"/>
    <s v="KC"/>
    <s v="LAC"/>
    <n v="81"/>
    <n v="19"/>
    <s v="(2:08) (Shotgun) 15-P.Mahomes pass short left to 87-T.Kelce to KC 34 for 15 yards (32-A.Gilman)."/>
    <s v="pass"/>
    <n v="0"/>
    <n v="1"/>
    <n v="0"/>
    <n v="0"/>
    <s v="T.Kelce"/>
    <n v="11"/>
    <n v="11"/>
    <n v="0"/>
    <n v="1"/>
    <n v="0"/>
    <n v="1.6"/>
    <n v="1.7925"/>
    <n v="1.7925"/>
    <x v="56"/>
  </r>
  <r>
    <x v="2"/>
    <s v="KC"/>
    <s v="LAC"/>
    <n v="66"/>
    <n v="34"/>
    <s v="(2:00) (Shotgun) 15-P.Mahomes pass deep left to 87-T.Kelce to LAC 38 for 28 yards (29-M.Webb)."/>
    <s v="pass"/>
    <n v="0"/>
    <n v="1"/>
    <n v="0"/>
    <n v="0"/>
    <s v="T.Kelce"/>
    <n v="26"/>
    <n v="26"/>
    <n v="0"/>
    <n v="1"/>
    <n v="0"/>
    <n v="1.6"/>
    <n v="2.0550000000000002"/>
    <n v="2.0550000000000002"/>
    <x v="56"/>
  </r>
  <r>
    <x v="2"/>
    <s v="KC"/>
    <s v="LAC"/>
    <n v="38"/>
    <n v="62"/>
    <s v="(1:37) (Shotgun) 15-P.Mahomes pass incomplete short right to 17-M.Hardman."/>
    <s v="pass"/>
    <n v="0"/>
    <n v="1"/>
    <n v="0"/>
    <n v="0"/>
    <s v="M.Hardman"/>
    <n v="8"/>
    <n v="8"/>
    <n v="0"/>
    <n v="1"/>
    <n v="0"/>
    <n v="1.6"/>
    <n v="1.74"/>
    <n v="1.74"/>
    <x v="106"/>
  </r>
  <r>
    <x v="2"/>
    <s v="KC"/>
    <s v="LAC"/>
    <n v="38"/>
    <n v="62"/>
    <s v="(1:32) (Shotgun) 15-P.Mahomes pass short left to 87-T.Kelce to LAC 31 for 7 yards (24-N.Adderley)."/>
    <s v="pass"/>
    <n v="0"/>
    <n v="1"/>
    <n v="0"/>
    <n v="0"/>
    <s v="T.Kelce"/>
    <n v="7"/>
    <n v="7"/>
    <n v="0"/>
    <n v="1"/>
    <n v="0"/>
    <n v="1.6"/>
    <n v="1.7225000000000001"/>
    <n v="1.7225000000000001"/>
    <x v="56"/>
  </r>
  <r>
    <x v="2"/>
    <s v="KC"/>
    <s v="LAC"/>
    <n v="31"/>
    <n v="69"/>
    <s v="(1:08) (No Huddle, Shotgun) 25-C.Edwards-Helaire right guard to LAC 17 for 14 yards (44-K.White; 26-A.Samuel)."/>
    <s v="run"/>
    <n v="1"/>
    <n v="0"/>
    <n v="0"/>
    <n v="0"/>
    <s v="C.Edwards-Helaire"/>
    <s v="NA"/>
    <n v="0"/>
    <n v="1"/>
    <n v="0"/>
    <n v="0.5"/>
    <n v="0"/>
    <n v="0"/>
    <n v="0.5"/>
    <x v="203"/>
  </r>
  <r>
    <x v="2"/>
    <s v="KC"/>
    <s v="LAC"/>
    <n v="22"/>
    <n v="78"/>
    <s v="(:41) (Shotgun) 15-P.Mahomes pass incomplete short right to 13-B.Pringle."/>
    <s v="pass"/>
    <n v="0"/>
    <n v="1"/>
    <n v="0"/>
    <n v="0"/>
    <s v="B.Pringle"/>
    <n v="9"/>
    <n v="9"/>
    <n v="0"/>
    <n v="1"/>
    <n v="0"/>
    <n v="1.8"/>
    <n v="1.7575000000000001"/>
    <n v="1.7855500000000002"/>
    <x v="177"/>
  </r>
  <r>
    <x v="2"/>
    <s v="KC"/>
    <s v="LAC"/>
    <n v="22"/>
    <n v="78"/>
    <s v="(:36) (Shotgun) 15-P.Mahomes pass incomplete short left to 13-B.Pringle [99-J.Tillery]."/>
    <s v="pass"/>
    <n v="0"/>
    <n v="1"/>
    <n v="0"/>
    <n v="0"/>
    <s v="B.Pringle"/>
    <n v="2"/>
    <n v="2"/>
    <n v="0"/>
    <n v="1"/>
    <n v="0"/>
    <n v="1.8"/>
    <n v="1.635"/>
    <n v="1.7439000000000002"/>
    <x v="177"/>
  </r>
  <r>
    <x v="2"/>
    <s v="KC"/>
    <s v="LAC"/>
    <n v="22"/>
    <n v="78"/>
    <s v="(:31) (Shotgun) 15-P.Mahomes pass short left to 11-D.Robinson to LAC 16 for 6 yards (32-A.Gilman)."/>
    <s v="pass"/>
    <n v="0"/>
    <n v="1"/>
    <n v="0"/>
    <n v="0"/>
    <s v="D.Robinson"/>
    <n v="-4"/>
    <n v="-4"/>
    <n v="0"/>
    <n v="1"/>
    <n v="0"/>
    <n v="1.8"/>
    <n v="1.53"/>
    <n v="1.7082000000000002"/>
    <x v="204"/>
  </r>
  <r>
    <x v="2"/>
    <s v="LAC"/>
    <s v="KC"/>
    <n v="91"/>
    <n v="9"/>
    <s v="(:16) 10-J.Herbert kneels to LAC 8 for -1 yards."/>
    <s v="qb_kneel"/>
    <n v="0"/>
    <n v="0"/>
    <n v="0"/>
    <n v="0"/>
    <s v="J.Herbert"/>
    <s v="NA"/>
    <n v="0"/>
    <n v="0"/>
    <n v="0"/>
    <n v="0"/>
    <n v="0"/>
    <n v="0"/>
    <n v="0"/>
    <x v="323"/>
  </r>
  <r>
    <x v="2"/>
    <s v="KC"/>
    <s v="LAC"/>
    <n v="75"/>
    <n v="25"/>
    <s v="(15:00) 15-P.Mahomes pass short right to 11-D.Robinson to KC 36 for 11 yards (26-A.Samuel)."/>
    <s v="pass"/>
    <n v="0"/>
    <n v="1"/>
    <n v="0"/>
    <n v="0"/>
    <s v="D.Robinson"/>
    <n v="14"/>
    <n v="14"/>
    <n v="0"/>
    <n v="1"/>
    <n v="0"/>
    <n v="1.6"/>
    <n v="1.845"/>
    <n v="1.845"/>
    <x v="204"/>
  </r>
  <r>
    <x v="2"/>
    <s v="KC"/>
    <s v="LAC"/>
    <n v="64"/>
    <n v="36"/>
    <s v="(14:30) (Shotgun) 25-C.Edwards-Helaire left guard to KC 46 for 10 yards (24-N.Adderley)."/>
    <s v="run"/>
    <n v="1"/>
    <n v="0"/>
    <n v="0"/>
    <n v="0"/>
    <s v="C.Edwards-Helaire"/>
    <s v="NA"/>
    <n v="0"/>
    <n v="1"/>
    <n v="0"/>
    <n v="0.5"/>
    <n v="0"/>
    <n v="0"/>
    <n v="0.5"/>
    <x v="203"/>
  </r>
  <r>
    <x v="2"/>
    <s v="KC"/>
    <s v="LAC"/>
    <n v="54"/>
    <n v="46"/>
    <s v="(13:52) (Shotgun) 15-P.Mahomes pass incomplete deep right to 13-B.Pringle [99-J.Tillery]."/>
    <s v="pass"/>
    <n v="0"/>
    <n v="1"/>
    <n v="0"/>
    <n v="0"/>
    <s v="B.Pringle"/>
    <n v="26"/>
    <n v="26"/>
    <n v="0"/>
    <n v="1"/>
    <n v="0"/>
    <n v="1.6"/>
    <n v="2.0550000000000002"/>
    <n v="2.0550000000000002"/>
    <x v="177"/>
  </r>
  <r>
    <x v="2"/>
    <s v="KC"/>
    <s v="LAC"/>
    <n v="54"/>
    <n v="46"/>
    <s v="(13:47) (Shotgun) 25-C.Edwards-Helaire left guard to 50 for 4 yards (92-J.Gaziano; 95-C.Covington)."/>
    <s v="run"/>
    <n v="1"/>
    <n v="0"/>
    <n v="0"/>
    <n v="0"/>
    <s v="C.Edwards-Helaire"/>
    <s v="NA"/>
    <n v="0"/>
    <n v="1"/>
    <n v="0"/>
    <n v="0.5"/>
    <n v="0"/>
    <n v="0"/>
    <n v="0.5"/>
    <x v="203"/>
  </r>
  <r>
    <x v="2"/>
    <s v="KC"/>
    <s v="LAC"/>
    <n v="50"/>
    <n v="50"/>
    <s v="(13:10) (Shotgun) 15-P.Mahomes pass short middle to 10-T.Hill to LAC 38 for 12 yards (49-D.Tranquill). LAC-20-T.Campbell was injured during the play. His return is Probable."/>
    <s v="pass"/>
    <n v="0"/>
    <n v="1"/>
    <n v="0"/>
    <n v="0"/>
    <s v="T.Hill"/>
    <n v="3"/>
    <n v="3"/>
    <n v="0"/>
    <n v="1"/>
    <n v="0"/>
    <n v="1.6"/>
    <n v="1.6525000000000001"/>
    <n v="1.6525000000000001"/>
    <x v="72"/>
  </r>
  <r>
    <x v="2"/>
    <s v="KC"/>
    <s v="LAC"/>
    <n v="38"/>
    <n v="62"/>
    <s v="(12:47) (Shotgun) 15-P.Mahomes pass short left to 87-T.Kelce to LAC 30 for 8 yards (44-K.White)."/>
    <s v="pass"/>
    <n v="0"/>
    <n v="1"/>
    <n v="0"/>
    <n v="0"/>
    <s v="T.Kelce"/>
    <n v="8"/>
    <n v="8"/>
    <n v="0"/>
    <n v="1"/>
    <n v="0"/>
    <n v="1.6"/>
    <n v="1.74"/>
    <n v="1.74"/>
    <x v="56"/>
  </r>
  <r>
    <x v="2"/>
    <s v="KC"/>
    <s v="LAC"/>
    <n v="30"/>
    <n v="70"/>
    <s v="(12:09) (Shotgun) 31-Da.Williams left guard to LAC 28 for 2 yards (94-C.Rumph)."/>
    <s v="run"/>
    <n v="1"/>
    <n v="0"/>
    <n v="0"/>
    <n v="0"/>
    <s v="Da.Williams"/>
    <s v="NA"/>
    <n v="0"/>
    <n v="1"/>
    <n v="0"/>
    <n v="0.5"/>
    <n v="0"/>
    <n v="0"/>
    <n v="0.5"/>
    <x v="315"/>
  </r>
  <r>
    <x v="2"/>
    <s v="KC"/>
    <s v="LAC"/>
    <n v="28"/>
    <n v="72"/>
    <s v="(11:33) 15-P.Mahomes pass incomplete short middle to 87-T.Kelce (98-L.Joseph). PENALTY on LAC-43-M.Davis, Defensive Holding, 5 yards, enforced at LAC 28 - No Play."/>
    <s v="no_play"/>
    <n v="0"/>
    <n v="1"/>
    <n v="0"/>
    <n v="0"/>
    <s v="T.Kelce"/>
    <s v="NA"/>
    <n v="0"/>
    <n v="0"/>
    <n v="0"/>
    <n v="0"/>
    <n v="0"/>
    <n v="0"/>
    <n v="0"/>
    <x v="56"/>
  </r>
  <r>
    <x v="2"/>
    <s v="KC"/>
    <s v="LAC"/>
    <n v="23"/>
    <n v="77"/>
    <s v="(11:29) (Shotgun) 25-C.Edwards-Helaire left guard to LAC 20 for 3 yards (98-L.Joseph; 95-C.Covington)."/>
    <s v="run"/>
    <n v="1"/>
    <n v="0"/>
    <n v="0"/>
    <n v="0"/>
    <s v="C.Edwards-Helaire"/>
    <s v="NA"/>
    <n v="0"/>
    <n v="1"/>
    <n v="0"/>
    <n v="0.5"/>
    <n v="0"/>
    <n v="0"/>
    <n v="0.5"/>
    <x v="203"/>
  </r>
  <r>
    <x v="2"/>
    <s v="KC"/>
    <s v="LAC"/>
    <n v="20"/>
    <n v="80"/>
    <s v="(10:52) (Shotgun) 15-P.Mahomes pass short middle to 17-M.Hardman to LAC 10 for 10 yards (43-M.Davis; 98-L.Joseph)."/>
    <s v="pass"/>
    <n v="0"/>
    <n v="1"/>
    <n v="0"/>
    <n v="0"/>
    <s v="M.Hardman"/>
    <n v="-4"/>
    <n v="-4"/>
    <n v="0"/>
    <n v="1"/>
    <n v="0"/>
    <n v="1.8"/>
    <n v="1.53"/>
    <n v="1.7082000000000002"/>
    <x v="106"/>
  </r>
  <r>
    <x v="2"/>
    <s v="KC"/>
    <s v="LAC"/>
    <n v="10"/>
    <n v="90"/>
    <s v="(10:00) (Shotgun) 25-C.Edwards-Helaire left guard to LAC 2 for 8 yards (24-N.Adderley)."/>
    <s v="run"/>
    <n v="1"/>
    <n v="0"/>
    <n v="0"/>
    <n v="0"/>
    <s v="C.Edwards-Helaire"/>
    <s v="NA"/>
    <n v="0"/>
    <n v="1"/>
    <n v="0"/>
    <n v="0.8"/>
    <n v="0"/>
    <n v="0"/>
    <n v="0.8"/>
    <x v="203"/>
  </r>
  <r>
    <x v="2"/>
    <s v="KC"/>
    <s v="LAC"/>
    <n v="2"/>
    <n v="98"/>
    <s v="(9:18) (Shotgun) 15-P.Mahomes pass short middle to 88-J.Fortson for 2 yards, TOUCHDOWN."/>
    <s v="pass"/>
    <n v="0"/>
    <n v="1"/>
    <n v="0"/>
    <n v="0"/>
    <s v="J.Fortson"/>
    <n v="2"/>
    <n v="2"/>
    <n v="0"/>
    <n v="1"/>
    <n v="0"/>
    <n v="3.7"/>
    <n v="1.635"/>
    <n v="3.7"/>
    <x v="3"/>
  </r>
  <r>
    <x v="2"/>
    <s v="LAC"/>
    <s v="KC"/>
    <n v="75"/>
    <n v="25"/>
    <s v="(9:15) (Shotgun) 30-A.Ekeler left end pushed ob at LAC 30 for 5 yards (49-D.Sorensen)."/>
    <s v="run"/>
    <n v="1"/>
    <n v="0"/>
    <n v="0"/>
    <n v="0"/>
    <s v="A.Ekeler"/>
    <s v="NA"/>
    <n v="0"/>
    <n v="1"/>
    <n v="0"/>
    <n v="0.5"/>
    <n v="0"/>
    <n v="0"/>
    <n v="0.5"/>
    <x v="100"/>
  </r>
  <r>
    <x v="2"/>
    <s v="KC"/>
    <s v="LAC"/>
    <n v="70"/>
    <n v="30"/>
    <s v="(7:44) (Shotgun) 25-C.Edwards-Helaire right guard to KC 34 for 4 yards (94-C.Rumph; 9-K.Murray)."/>
    <s v="run"/>
    <n v="1"/>
    <n v="0"/>
    <n v="0"/>
    <n v="0"/>
    <s v="C.Edwards-Helaire"/>
    <s v="NA"/>
    <n v="0"/>
    <n v="1"/>
    <n v="0"/>
    <n v="0.5"/>
    <n v="0"/>
    <n v="0"/>
    <n v="0.5"/>
    <x v="203"/>
  </r>
  <r>
    <x v="2"/>
    <s v="KC"/>
    <s v="LAC"/>
    <n v="66"/>
    <n v="34"/>
    <s v="(7:08) (Shotgun) 15-P.Mahomes pass short middle to 87-T.Kelce to KC 40 for 6 yards (24-N.Adderley)."/>
    <s v="pass"/>
    <n v="0"/>
    <n v="1"/>
    <n v="0"/>
    <n v="0"/>
    <s v="T.Kelce"/>
    <n v="6"/>
    <n v="6"/>
    <n v="0"/>
    <n v="1"/>
    <n v="0"/>
    <n v="1.6"/>
    <n v="1.7050000000000001"/>
    <n v="1.7050000000000001"/>
    <x v="56"/>
  </r>
  <r>
    <x v="2"/>
    <s v="KC"/>
    <s v="LAC"/>
    <n v="60"/>
    <n v="40"/>
    <s v="(6:30) 15-P.Mahomes pass incomplete short right to 10-T.Hill."/>
    <s v="pass"/>
    <n v="0"/>
    <n v="1"/>
    <n v="0"/>
    <n v="0"/>
    <s v="T.Hill"/>
    <n v="10"/>
    <n v="10"/>
    <n v="0"/>
    <n v="1"/>
    <n v="0"/>
    <n v="1.6"/>
    <n v="1.7750000000000001"/>
    <n v="1.7750000000000001"/>
    <x v="72"/>
  </r>
  <r>
    <x v="2"/>
    <s v="KC"/>
    <s v="LAC"/>
    <n v="60"/>
    <n v="40"/>
    <s v="(6:20) (Shotgun) 15-P.Mahomes pass short middle to 87-T.Kelce to LAC 37 for 23 yards (32-A.Gilman)."/>
    <s v="pass"/>
    <n v="0"/>
    <n v="1"/>
    <n v="0"/>
    <n v="0"/>
    <s v="T.Kelce"/>
    <n v="8"/>
    <n v="8"/>
    <n v="0"/>
    <n v="1"/>
    <n v="0"/>
    <n v="1.6"/>
    <n v="1.74"/>
    <n v="1.74"/>
    <x v="56"/>
  </r>
  <r>
    <x v="2"/>
    <s v="KC"/>
    <s v="LAC"/>
    <n v="37"/>
    <n v="63"/>
    <s v="(5:39) 17-M.Hardman left end pushed ob at LAC 35 for 2 yards (44-K.White). PENALTY on LAC-44-K.White, Unnecessary Roughness, 15 yards, enforced at LAC 35."/>
    <s v="run"/>
    <n v="1"/>
    <n v="0"/>
    <n v="0"/>
    <n v="0"/>
    <s v="M.Hardman"/>
    <s v="NA"/>
    <n v="0"/>
    <n v="1"/>
    <n v="0"/>
    <n v="0.5"/>
    <n v="0"/>
    <n v="0"/>
    <n v="0.5"/>
    <x v="106"/>
  </r>
  <r>
    <x v="2"/>
    <s v="KC"/>
    <s v="LAC"/>
    <n v="20"/>
    <n v="80"/>
    <s v="(5:19) (Shotgun) 15-P.Mahomes scrambles right end to LAC 2 for 18 yards (92-J.Gaziano). FUMBLES (92-J.Gaziano), and recovers at LAC 2. 15-P.Mahomes to LAC 2 for no gain (92-J.Gaziano). PENALTY on KC-67-L.Niang, Illegal Use of Hands, 10 yards, enforced at LAC 20 - No Play."/>
    <s v="no_play"/>
    <n v="0"/>
    <n v="1"/>
    <n v="0"/>
    <n v="0"/>
    <s v="P.Mahomes"/>
    <s v="NA"/>
    <n v="0"/>
    <n v="0"/>
    <n v="0"/>
    <n v="0"/>
    <n v="0"/>
    <n v="0"/>
    <n v="0"/>
    <x v="352"/>
  </r>
  <r>
    <x v="2"/>
    <s v="KC"/>
    <s v="LAC"/>
    <n v="30"/>
    <n v="70"/>
    <s v="(4:52) 15-P.Mahomes pass short left to 10-T.Hill ran ob at LAC 12 for 18 yards (43-M.Davis)."/>
    <s v="pass"/>
    <n v="0"/>
    <n v="1"/>
    <n v="0"/>
    <n v="0"/>
    <s v="T.Hill"/>
    <n v="15"/>
    <n v="15"/>
    <n v="0"/>
    <n v="1"/>
    <n v="0"/>
    <n v="1.6"/>
    <n v="1.8625"/>
    <n v="1.8625"/>
    <x v="72"/>
  </r>
  <r>
    <x v="2"/>
    <s v="KC"/>
    <s v="LAC"/>
    <n v="12"/>
    <n v="88"/>
    <s v="(4:21) 31-Da.Williams left guard to LAC 10 for 2 yards (98-L.Joseph)."/>
    <s v="run"/>
    <n v="1"/>
    <n v="0"/>
    <n v="0"/>
    <n v="0"/>
    <s v="Da.Williams"/>
    <s v="NA"/>
    <n v="0"/>
    <n v="1"/>
    <n v="0"/>
    <n v="0.7"/>
    <n v="0"/>
    <n v="0"/>
    <n v="0.7"/>
    <x v="315"/>
  </r>
  <r>
    <x v="2"/>
    <s v="KC"/>
    <s v="LAC"/>
    <n v="10"/>
    <n v="90"/>
    <s v="(3:44) (Shotgun) 15-P.Mahomes pass incomplete short left to 31-Da.Williams."/>
    <s v="pass"/>
    <n v="0"/>
    <n v="1"/>
    <n v="0"/>
    <n v="0"/>
    <s v="Da.Williams"/>
    <n v="0"/>
    <n v="0"/>
    <n v="0"/>
    <n v="1"/>
    <n v="0"/>
    <n v="2.2000000000000002"/>
    <n v="1.6"/>
    <n v="1.9960000000000002"/>
    <x v="315"/>
  </r>
  <r>
    <x v="2"/>
    <s v="KC"/>
    <s v="LAC"/>
    <n v="10"/>
    <n v="90"/>
    <s v="(3:41) (Shotgun) 15-P.Mahomes pass short left to 25-C.Edwards-Helaire for 10 yards, TOUCHDOWN."/>
    <s v="pass"/>
    <n v="0"/>
    <n v="1"/>
    <n v="0"/>
    <n v="0"/>
    <s v="C.Edwards-Helaire"/>
    <n v="-3"/>
    <n v="-3"/>
    <n v="0"/>
    <n v="1"/>
    <n v="0"/>
    <n v="2.2000000000000002"/>
    <n v="1.5475000000000001"/>
    <n v="1.9781500000000003"/>
    <x v="203"/>
  </r>
  <r>
    <x v="2"/>
    <s v="LAC"/>
    <s v="KC"/>
    <n v="75"/>
    <n v="25"/>
    <s v="(3:30) (Shotgun) 30-A.Ekeler left tackle to LAC 34 for 9 yards (49-D.Sorensen; 95-C.Jones)."/>
    <s v="run"/>
    <n v="1"/>
    <n v="0"/>
    <n v="0"/>
    <n v="0"/>
    <s v="A.Ekeler"/>
    <s v="NA"/>
    <n v="0"/>
    <n v="1"/>
    <n v="0"/>
    <n v="0.5"/>
    <n v="0"/>
    <n v="0"/>
    <n v="0.5"/>
    <x v="100"/>
  </r>
  <r>
    <x v="2"/>
    <s v="LAC"/>
    <s v="KC"/>
    <n v="66"/>
    <n v="34"/>
    <s v="(2:51) 10-J.Herbert pass deep left to 87-J.Cook to KC 45 for 21 yards (49-D.Sorensen)."/>
    <s v="pass"/>
    <n v="0"/>
    <n v="1"/>
    <n v="0"/>
    <n v="0"/>
    <s v="J.Cook"/>
    <n v="16"/>
    <n v="16"/>
    <n v="0"/>
    <n v="1"/>
    <n v="0"/>
    <n v="1.6"/>
    <n v="1.8800000000000001"/>
    <n v="1.8800000000000001"/>
    <x v="233"/>
  </r>
  <r>
    <x v="2"/>
    <s v="LAC"/>
    <s v="KC"/>
    <n v="45"/>
    <n v="55"/>
    <s v="(2:11) (Shotgun) 10-J.Herbert pass incomplete short right to 13-K.Allen."/>
    <s v="pass"/>
    <n v="0"/>
    <n v="1"/>
    <n v="0"/>
    <n v="0"/>
    <s v="K.Allen"/>
    <n v="10"/>
    <n v="10"/>
    <n v="0"/>
    <n v="1"/>
    <n v="0"/>
    <n v="1.6"/>
    <n v="1.7750000000000001"/>
    <n v="1.7750000000000001"/>
    <x v="38"/>
  </r>
  <r>
    <x v="2"/>
    <s v="LAC"/>
    <s v="KC"/>
    <n v="45"/>
    <n v="55"/>
    <s v="(2:07) (Shotgun) 10-J.Herbert pass short right to 13-K.Allen to KC 34 for 11 yards (32-T.Mathieu)."/>
    <s v="pass"/>
    <n v="0"/>
    <n v="1"/>
    <n v="0"/>
    <n v="0"/>
    <s v="K.Allen"/>
    <n v="3"/>
    <n v="3"/>
    <n v="0"/>
    <n v="1"/>
    <n v="0"/>
    <n v="1.6"/>
    <n v="1.6525000000000001"/>
    <n v="1.6525000000000001"/>
    <x v="38"/>
  </r>
  <r>
    <x v="2"/>
    <s v="LAC"/>
    <s v="KC"/>
    <n v="34"/>
    <n v="66"/>
    <s v="(1:31) 22-J.Jackson right tackle to KC 33 for 1 yard (53-A.Hitchens; 54-N.Bolton)."/>
    <s v="run"/>
    <n v="1"/>
    <n v="0"/>
    <n v="0"/>
    <n v="0"/>
    <s v="J.Jackson"/>
    <s v="NA"/>
    <n v="0"/>
    <n v="1"/>
    <n v="0"/>
    <n v="0.5"/>
    <n v="0"/>
    <n v="0"/>
    <n v="0.5"/>
    <x v="39"/>
  </r>
  <r>
    <x v="2"/>
    <s v="LAC"/>
    <s v="KC"/>
    <n v="33"/>
    <n v="67"/>
    <s v="(:54) (Shotgun) 10-J.Herbert pass short left to 13-K.Allen to KC 28 for 5 yards (38-L.Sneed)."/>
    <s v="pass"/>
    <n v="0"/>
    <n v="1"/>
    <n v="0"/>
    <n v="0"/>
    <s v="K.Allen"/>
    <n v="5"/>
    <n v="5"/>
    <n v="0"/>
    <n v="1"/>
    <n v="0"/>
    <n v="1.6"/>
    <n v="1.6875"/>
    <n v="1.6875"/>
    <x v="38"/>
  </r>
  <r>
    <x v="2"/>
    <s v="LAC"/>
    <s v="KC"/>
    <n v="28"/>
    <n v="72"/>
    <s v="(:15) (Shotgun) 10-J.Herbert pass short right to 13-K.Allen to KC 28 for no gain (30-D.Baker)."/>
    <s v="pass"/>
    <n v="0"/>
    <n v="1"/>
    <n v="0"/>
    <n v="0"/>
    <s v="K.Allen"/>
    <n v="0"/>
    <n v="0"/>
    <n v="0"/>
    <n v="1"/>
    <n v="0"/>
    <n v="1.6"/>
    <n v="1.6"/>
    <n v="1.6"/>
    <x v="38"/>
  </r>
  <r>
    <x v="2"/>
    <s v="LAC"/>
    <s v="KC"/>
    <n v="28"/>
    <n v="72"/>
    <s v="(15:00) (Shotgun) 10-J.Herbert pass short middle to 13-K.Allen to KC 19 for 9 yards (30-D.Baker) [51-M.Danna]."/>
    <s v="pass"/>
    <n v="0"/>
    <n v="1"/>
    <n v="0"/>
    <n v="0"/>
    <s v="K.Allen"/>
    <n v="6"/>
    <n v="6"/>
    <n v="0"/>
    <n v="1"/>
    <n v="0"/>
    <n v="1.6"/>
    <n v="1.7050000000000001"/>
    <n v="1.7050000000000001"/>
    <x v="38"/>
  </r>
  <r>
    <x v="2"/>
    <s v="LAC"/>
    <s v="KC"/>
    <n v="19"/>
    <n v="81"/>
    <s v="(14:20) 30-A.Ekeler right tackle to KC 20 for -1 yards (95-C.Jones)."/>
    <s v="run"/>
    <n v="1"/>
    <n v="0"/>
    <n v="0"/>
    <n v="0"/>
    <s v="A.Ekeler"/>
    <s v="NA"/>
    <n v="0"/>
    <n v="1"/>
    <n v="0"/>
    <n v="0.5"/>
    <n v="0"/>
    <n v="0"/>
    <n v="0.5"/>
    <x v="100"/>
  </r>
  <r>
    <x v="2"/>
    <s v="LAC"/>
    <s v="KC"/>
    <n v="20"/>
    <n v="80"/>
    <s v="(13:44) (Shotgun) 10-J.Herbert pass deep right to 81-M.Williams for 20 yards, TOUCHDOWN [95-C.Jones]."/>
    <s v="pass"/>
    <n v="0"/>
    <n v="1"/>
    <n v="0"/>
    <n v="0"/>
    <s v="M.Williams"/>
    <n v="19"/>
    <n v="19"/>
    <n v="0"/>
    <n v="1"/>
    <n v="0"/>
    <n v="1.8"/>
    <n v="1.9325000000000001"/>
    <n v="1.8450500000000003"/>
    <x v="29"/>
  </r>
  <r>
    <x v="2"/>
    <s v="KC"/>
    <s v="LAC"/>
    <n v="72"/>
    <n v="28"/>
    <s v="(13:33) 15-P.Mahomes pass short right to 83-N.Gray pushed ob at KC 33 for 5 yards (44-K.White)."/>
    <s v="pass"/>
    <n v="0"/>
    <n v="1"/>
    <n v="0"/>
    <n v="0"/>
    <s v="N.Gray"/>
    <n v="-3"/>
    <n v="-3"/>
    <n v="0"/>
    <n v="1"/>
    <n v="0"/>
    <n v="1.6"/>
    <n v="1.5475000000000001"/>
    <n v="1.5475000000000001"/>
    <x v="388"/>
  </r>
  <r>
    <x v="2"/>
    <s v="KC"/>
    <s v="LAC"/>
    <n v="67"/>
    <n v="33"/>
    <s v="(13:00) (Shotgun) 25-C.Edwards-Helaire right end to KC 45 for 12 yards (97-J.Bosa; 44-K.White)."/>
    <s v="run"/>
    <n v="1"/>
    <n v="0"/>
    <n v="0"/>
    <n v="0"/>
    <s v="C.Edwards-Helaire"/>
    <s v="NA"/>
    <n v="0"/>
    <n v="1"/>
    <n v="0"/>
    <n v="0.5"/>
    <n v="0"/>
    <n v="0"/>
    <n v="0.5"/>
    <x v="203"/>
  </r>
  <r>
    <x v="2"/>
    <s v="KC"/>
    <s v="LAC"/>
    <n v="55"/>
    <n v="45"/>
    <s v="(12:30) (Shotgun) 25-C.Edwards-Helaire right guard to LAC 48 for 7 yards (24-N.Adderley; 98-L.Joseph)."/>
    <s v="run"/>
    <n v="1"/>
    <n v="0"/>
    <n v="0"/>
    <n v="0"/>
    <s v="C.Edwards-Helaire"/>
    <s v="NA"/>
    <n v="0"/>
    <n v="1"/>
    <n v="0"/>
    <n v="0.5"/>
    <n v="0"/>
    <n v="0"/>
    <n v="0.5"/>
    <x v="203"/>
  </r>
  <r>
    <x v="2"/>
    <s v="KC"/>
    <s v="LAC"/>
    <n v="48"/>
    <n v="52"/>
    <s v="(11:52) (Shotgun) 15-P.Mahomes pass short left to 31-Da.Williams pushed ob at LAC 43 for 5 yards (20-T.Campbell)."/>
    <s v="pass"/>
    <n v="0"/>
    <n v="1"/>
    <n v="0"/>
    <n v="0"/>
    <s v="Da.Williams"/>
    <n v="-4"/>
    <n v="-4"/>
    <n v="0"/>
    <n v="1"/>
    <n v="0"/>
    <n v="1.6"/>
    <n v="1.53"/>
    <n v="1.53"/>
    <x v="315"/>
  </r>
  <r>
    <x v="2"/>
    <s v="KC"/>
    <s v="LAC"/>
    <n v="43"/>
    <n v="57"/>
    <s v="(11:18) 31-Da.Williams up the middle to LAC 38 for 5 yards (9-K.Murray)."/>
    <s v="run"/>
    <n v="1"/>
    <n v="0"/>
    <n v="0"/>
    <n v="0"/>
    <s v="Da.Williams"/>
    <s v="NA"/>
    <n v="0"/>
    <n v="1"/>
    <n v="0"/>
    <n v="0.5"/>
    <n v="0"/>
    <n v="0"/>
    <n v="0.5"/>
    <x v="315"/>
  </r>
  <r>
    <x v="2"/>
    <s v="KC"/>
    <s v="LAC"/>
    <n v="38"/>
    <n v="62"/>
    <s v="(10:39) (Shotgun) 15-P.Mahomes pass short left to 13-B.Pringle to LAC 31 for 7 yards (33-D.James)."/>
    <s v="pass"/>
    <n v="0"/>
    <n v="1"/>
    <n v="0"/>
    <n v="0"/>
    <s v="B.Pringle"/>
    <n v="4"/>
    <n v="4"/>
    <n v="0"/>
    <n v="1"/>
    <n v="0"/>
    <n v="1.6"/>
    <n v="1.6700000000000002"/>
    <n v="1.6700000000000002"/>
    <x v="177"/>
  </r>
  <r>
    <x v="2"/>
    <s v="KC"/>
    <s v="LAC"/>
    <n v="31"/>
    <n v="69"/>
    <s v="(9:59) (Shotgun) 31-Da.Williams right guard to LAC 24 for 7 yards (49-D.Tranquill)."/>
    <s v="run"/>
    <n v="1"/>
    <n v="0"/>
    <n v="0"/>
    <n v="0"/>
    <s v="Da.Williams"/>
    <s v="NA"/>
    <n v="0"/>
    <n v="1"/>
    <n v="0"/>
    <n v="0.5"/>
    <n v="0"/>
    <n v="0"/>
    <n v="0.5"/>
    <x v="315"/>
  </r>
  <r>
    <x v="2"/>
    <s v="KC"/>
    <s v="LAC"/>
    <n v="24"/>
    <n v="76"/>
    <s v="(9:22) (Shotgun) 31-Da.Williams right tackle to LAC 20 for 4 yards (98-L.Joseph)."/>
    <s v="run"/>
    <n v="1"/>
    <n v="0"/>
    <n v="0"/>
    <n v="0"/>
    <s v="Da.Williams"/>
    <s v="NA"/>
    <n v="0"/>
    <n v="1"/>
    <n v="0"/>
    <n v="0.5"/>
    <n v="0"/>
    <n v="0"/>
    <n v="0.5"/>
    <x v="315"/>
  </r>
  <r>
    <x v="2"/>
    <s v="KC"/>
    <s v="LAC"/>
    <n v="20"/>
    <n v="80"/>
    <s v="(8:39) 25-C.Edwards-Helaire right tackle to LAC 21 for -1 yards (99-J.Tillery)."/>
    <s v="run"/>
    <n v="1"/>
    <n v="0"/>
    <n v="0"/>
    <n v="0"/>
    <s v="C.Edwards-Helaire"/>
    <s v="NA"/>
    <n v="0"/>
    <n v="1"/>
    <n v="0"/>
    <n v="0.5"/>
    <n v="0"/>
    <n v="0"/>
    <n v="0.5"/>
    <x v="203"/>
  </r>
  <r>
    <x v="2"/>
    <s v="KC"/>
    <s v="LAC"/>
    <n v="21"/>
    <n v="79"/>
    <s v="(7:59) (Shotgun) 15-P.Mahomes pass short left to 10-T.Hill pushed ob at LAC 10 for 11 yards (32-A.Gilman)."/>
    <s v="pass"/>
    <n v="0"/>
    <n v="1"/>
    <n v="0"/>
    <n v="0"/>
    <s v="T.Hill"/>
    <n v="11"/>
    <n v="11"/>
    <n v="0"/>
    <n v="1"/>
    <n v="0"/>
    <n v="1.8"/>
    <n v="1.7925"/>
    <n v="1.7974500000000002"/>
    <x v="72"/>
  </r>
  <r>
    <x v="2"/>
    <s v="KC"/>
    <s v="LAC"/>
    <n v="10"/>
    <n v="90"/>
    <s v="(7:30) 15-P.Mahomes scrambles left end pushed ob at LAC 8 for 2 yards (49-D.Tranquill)."/>
    <s v="run"/>
    <n v="0"/>
    <n v="1"/>
    <n v="0"/>
    <n v="0"/>
    <s v="P.Mahomes"/>
    <s v="NA"/>
    <n v="0"/>
    <n v="0"/>
    <n v="0"/>
    <n v="0"/>
    <n v="0"/>
    <n v="0"/>
    <n v="0"/>
    <x v="352"/>
  </r>
  <r>
    <x v="2"/>
    <s v="KC"/>
    <s v="LAC"/>
    <n v="8"/>
    <n v="92"/>
    <s v="(6:48) (Shotgun) 15-P.Mahomes pass short middle to 17-M.Hardman for 8 yards, TOUCHDOWN."/>
    <s v="pass"/>
    <n v="0"/>
    <n v="1"/>
    <n v="0"/>
    <n v="0"/>
    <s v="M.Hardman"/>
    <n v="-3"/>
    <n v="-3"/>
    <n v="0"/>
    <n v="1"/>
    <n v="0"/>
    <n v="2.7"/>
    <n v="1.5475000000000001"/>
    <n v="2.3081500000000004"/>
    <x v="106"/>
  </r>
  <r>
    <x v="2"/>
    <s v="LAC"/>
    <s v="KC"/>
    <n v="75"/>
    <n v="25"/>
    <s v="(6:38) (Shotgun) 10-J.Herbert pass deep left to 81-M.Williams to KC 32 for 43 yards (49-D.Sorensen)."/>
    <s v="pass"/>
    <n v="0"/>
    <n v="1"/>
    <n v="0"/>
    <n v="0"/>
    <s v="M.Williams"/>
    <n v="20"/>
    <n v="20"/>
    <n v="0"/>
    <n v="1"/>
    <n v="0"/>
    <n v="1.6"/>
    <n v="1.9500000000000002"/>
    <n v="1.9500000000000002"/>
    <x v="29"/>
  </r>
  <r>
    <x v="2"/>
    <s v="LAC"/>
    <s v="KC"/>
    <n v="32"/>
    <n v="68"/>
    <s v="(5:53) 30-A.Ekeler left guard to KC 21 for 11 yards (54-N.Bolton; 49-D.Sorensen)."/>
    <s v="run"/>
    <n v="1"/>
    <n v="0"/>
    <n v="0"/>
    <n v="0"/>
    <s v="A.Ekeler"/>
    <s v="NA"/>
    <n v="0"/>
    <n v="1"/>
    <n v="0"/>
    <n v="0.5"/>
    <n v="0"/>
    <n v="0"/>
    <n v="0.5"/>
    <x v="100"/>
  </r>
  <r>
    <x v="2"/>
    <s v="LAC"/>
    <s v="KC"/>
    <n v="21"/>
    <n v="79"/>
    <s v="(5:22) 30-A.Ekeler left guard to KC 15 for 6 yards (53-A.Hitchens)."/>
    <s v="run"/>
    <n v="1"/>
    <n v="0"/>
    <n v="0"/>
    <n v="0"/>
    <s v="A.Ekeler"/>
    <s v="NA"/>
    <n v="0"/>
    <n v="1"/>
    <n v="0"/>
    <n v="0.5"/>
    <n v="0"/>
    <n v="0"/>
    <n v="0.5"/>
    <x v="100"/>
  </r>
  <r>
    <x v="2"/>
    <s v="LAC"/>
    <s v="KC"/>
    <n v="15"/>
    <n v="85"/>
    <s v="(4:45) 30-A.Ekeler left guard to KC 6 for 9 yards (38-L.Sneed)."/>
    <s v="run"/>
    <n v="1"/>
    <n v="0"/>
    <n v="0"/>
    <n v="0"/>
    <s v="A.Ekeler"/>
    <s v="NA"/>
    <n v="0"/>
    <n v="1"/>
    <n v="0"/>
    <n v="0.5"/>
    <n v="0"/>
    <n v="0"/>
    <n v="0.5"/>
    <x v="100"/>
  </r>
  <r>
    <x v="2"/>
    <s v="LAC"/>
    <s v="KC"/>
    <n v="11"/>
    <n v="89"/>
    <s v="(4:04) (Shotgun) 10-J.Herbert pass incomplete short right to 13-K.Allen."/>
    <s v="pass"/>
    <n v="0"/>
    <n v="1"/>
    <n v="0"/>
    <n v="0"/>
    <s v="K.Allen"/>
    <n v="4"/>
    <n v="4"/>
    <n v="0"/>
    <n v="1"/>
    <n v="0"/>
    <n v="2.2000000000000002"/>
    <n v="1.6700000000000002"/>
    <n v="2.0198"/>
    <x v="38"/>
  </r>
  <r>
    <x v="2"/>
    <s v="LAC"/>
    <s v="KC"/>
    <n v="11"/>
    <n v="89"/>
    <s v="(4:01) (Shotgun) 10-J.Herbert scrambles right guard to KC 5 for 6 yards (54-N.Bolton)."/>
    <s v="run"/>
    <n v="0"/>
    <n v="1"/>
    <n v="0"/>
    <n v="0"/>
    <s v="J.Herbert"/>
    <s v="NA"/>
    <n v="0"/>
    <n v="0"/>
    <n v="0"/>
    <n v="0"/>
    <n v="0"/>
    <n v="0"/>
    <n v="0"/>
    <x v="323"/>
  </r>
  <r>
    <x v="2"/>
    <s v="LAC"/>
    <s v="KC"/>
    <n v="5"/>
    <n v="95"/>
    <s v="(3:23) (Shotgun) 10-J.Herbert pass incomplete short right to 13-K.Allen [32-T.Mathieu]. PENALTY on KC-38-L.Sneed, Defensive Pass Interference, 4 yards, enforced at KC 5 - No Play."/>
    <s v="no_play"/>
    <n v="0"/>
    <n v="1"/>
    <n v="0"/>
    <n v="0"/>
    <s v="K.Allen"/>
    <s v="NA"/>
    <n v="0"/>
    <n v="0"/>
    <n v="0"/>
    <n v="0"/>
    <n v="0"/>
    <n v="0"/>
    <n v="0"/>
    <x v="38"/>
  </r>
  <r>
    <x v="2"/>
    <s v="LAC"/>
    <s v="KC"/>
    <n v="1"/>
    <n v="99"/>
    <s v="(3:19) 35-L.Rountree right tackle to KC 1 for no gain (90-J.Reed; 54-N.Bolton)."/>
    <s v="run"/>
    <n v="1"/>
    <n v="0"/>
    <n v="0"/>
    <n v="0"/>
    <s v="L.Rountree"/>
    <s v="NA"/>
    <n v="0"/>
    <n v="1"/>
    <n v="0"/>
    <n v="3.3"/>
    <n v="0"/>
    <n v="0"/>
    <n v="3.3"/>
    <x v="283"/>
  </r>
  <r>
    <x v="2"/>
    <s v="LAC"/>
    <s v="KC"/>
    <n v="1"/>
    <n v="99"/>
    <s v="(2:35) 10-J.Herbert pass short right to 40-G.Nabers for 1 yard, TOUCHDOWN NULLIFIED by Penalty. PENALTY on LAC-87-J.Cook, Illegal Shift, 5 yards, enforced at KC 1 - No Play."/>
    <s v="no_play"/>
    <n v="0"/>
    <n v="1"/>
    <n v="0"/>
    <n v="0"/>
    <s v="G.Nabers"/>
    <s v="NA"/>
    <n v="0"/>
    <n v="0"/>
    <n v="0"/>
    <n v="0"/>
    <n v="0"/>
    <n v="0"/>
    <n v="0"/>
    <x v="322"/>
  </r>
  <r>
    <x v="2"/>
    <s v="LAC"/>
    <s v="KC"/>
    <n v="6"/>
    <n v="94"/>
    <s v="(2:24) (Shotgun) 10-J.Herbert pass incomplete short right to 13-K.Allen [90-J.Reed]."/>
    <s v="pass"/>
    <n v="0"/>
    <n v="1"/>
    <n v="0"/>
    <n v="0"/>
    <s v="K.Allen"/>
    <n v="6"/>
    <n v="6"/>
    <n v="0"/>
    <n v="1"/>
    <n v="0"/>
    <n v="2.8"/>
    <n v="1.7050000000000001"/>
    <n v="2.4276999999999997"/>
    <x v="38"/>
  </r>
  <r>
    <x v="2"/>
    <s v="KC"/>
    <s v="LAC"/>
    <n v="75"/>
    <n v="25"/>
    <s v="(2:14) (Shotgun) 25-C.Edwards-Helaire right tackle to KC 27 for 2 yards (98-L.Joseph; 49-D.Tranquill)."/>
    <s v="run"/>
    <n v="1"/>
    <n v="0"/>
    <n v="0"/>
    <n v="0"/>
    <s v="C.Edwards-Helaire"/>
    <s v="NA"/>
    <n v="0"/>
    <n v="1"/>
    <n v="0"/>
    <n v="0.5"/>
    <n v="0"/>
    <n v="0"/>
    <n v="0.5"/>
    <x v="203"/>
  </r>
  <r>
    <x v="2"/>
    <s v="KC"/>
    <s v="LAC"/>
    <n v="73"/>
    <n v="27"/>
    <s v="(2:00) (Shotgun) 15-P.Mahomes pass incomplete short middle to 87-T.Kelce."/>
    <s v="pass"/>
    <n v="0"/>
    <n v="1"/>
    <n v="0"/>
    <n v="0"/>
    <s v="T.Kelce"/>
    <n v="9"/>
    <n v="9"/>
    <n v="0"/>
    <n v="1"/>
    <n v="0"/>
    <n v="1.6"/>
    <n v="1.7575000000000001"/>
    <n v="1.7575000000000001"/>
    <x v="56"/>
  </r>
  <r>
    <x v="2"/>
    <s v="KC"/>
    <s v="LAC"/>
    <n v="73"/>
    <n v="27"/>
    <s v="(1:55) (Shotgun) 15-P.Mahomes pass deep right intended for 87-T.Kelce INTERCEPTED by 32-A.Gilman at LAC 41. 32-A.Gilman to LAC 41 for no gain."/>
    <s v="pass"/>
    <n v="0"/>
    <n v="1"/>
    <n v="0"/>
    <n v="0"/>
    <s v="T.Kelce"/>
    <n v="32"/>
    <n v="32"/>
    <n v="0"/>
    <n v="1"/>
    <n v="0"/>
    <n v="1.6"/>
    <n v="2.16"/>
    <n v="2.16"/>
    <x v="56"/>
  </r>
  <r>
    <x v="2"/>
    <s v="LAC"/>
    <s v="KC"/>
    <n v="59"/>
    <n v="41"/>
    <s v="(1:42) (Shotgun) 10-J.Herbert pass incomplete short left to 87-J.Cook."/>
    <s v="pass"/>
    <n v="0"/>
    <n v="1"/>
    <n v="0"/>
    <n v="0"/>
    <s v="J.Cook"/>
    <n v="5"/>
    <n v="5"/>
    <n v="0"/>
    <n v="1"/>
    <n v="0"/>
    <n v="1.6"/>
    <n v="1.6875"/>
    <n v="1.6875"/>
    <x v="233"/>
  </r>
  <r>
    <x v="2"/>
    <s v="LAC"/>
    <s v="KC"/>
    <n v="59"/>
    <n v="41"/>
    <s v="(1:39) (Shotgun) 30-A.Ekeler right guard to LAC 49 for 8 yards (32-T.Mathieu)."/>
    <s v="run"/>
    <n v="1"/>
    <n v="0"/>
    <n v="0"/>
    <n v="0"/>
    <s v="A.Ekeler"/>
    <s v="NA"/>
    <n v="0"/>
    <n v="1"/>
    <n v="0"/>
    <n v="0.5"/>
    <n v="0"/>
    <n v="0"/>
    <n v="0.5"/>
    <x v="100"/>
  </r>
  <r>
    <x v="2"/>
    <s v="LAC"/>
    <s v="KC"/>
    <n v="51"/>
    <n v="49"/>
    <s v="(1:04) (Shotgun) 10-J.Herbert pass short right to 13-K.Allen to KC 36 for 15 yards (32-T.Mathieu)."/>
    <s v="pass"/>
    <n v="0"/>
    <n v="1"/>
    <n v="0"/>
    <n v="0"/>
    <s v="K.Allen"/>
    <n v="7"/>
    <n v="7"/>
    <n v="0"/>
    <n v="1"/>
    <n v="0"/>
    <n v="1.6"/>
    <n v="1.7225000000000001"/>
    <n v="1.7225000000000001"/>
    <x v="38"/>
  </r>
  <r>
    <x v="2"/>
    <s v="LAC"/>
    <s v="KC"/>
    <n v="36"/>
    <n v="64"/>
    <s v="(:58) (Shotgun) 10-J.Herbert pass short right to 87-J.Cook to KC 30 for 6 yards (49-D.Sorensen)."/>
    <s v="pass"/>
    <n v="0"/>
    <n v="1"/>
    <n v="0"/>
    <n v="0"/>
    <s v="J.Cook"/>
    <n v="0"/>
    <n v="0"/>
    <n v="0"/>
    <n v="1"/>
    <n v="0"/>
    <n v="1.6"/>
    <n v="1.6"/>
    <n v="1.6"/>
    <x v="233"/>
  </r>
  <r>
    <x v="2"/>
    <s v="LAC"/>
    <s v="KC"/>
    <n v="30"/>
    <n v="70"/>
    <s v="(:54) (Shotgun) 10-J.Herbert pass incomplete short right to 81-M.Williams."/>
    <s v="pass"/>
    <n v="0"/>
    <n v="1"/>
    <n v="0"/>
    <n v="0"/>
    <s v="M.Williams"/>
    <n v="7"/>
    <n v="7"/>
    <n v="0"/>
    <n v="1"/>
    <n v="0"/>
    <n v="1.6"/>
    <n v="1.7225000000000001"/>
    <n v="1.7225000000000001"/>
    <x v="29"/>
  </r>
  <r>
    <x v="2"/>
    <s v="LAC"/>
    <s v="KC"/>
    <n v="30"/>
    <n v="70"/>
    <s v="(:51) (Shotgun) 10-J.Herbert pass incomplete short left to 81-M.Williams (21-M.Hughes)."/>
    <s v="pass"/>
    <n v="0"/>
    <n v="1"/>
    <n v="0"/>
    <n v="0"/>
    <s v="M.Williams"/>
    <n v="4"/>
    <n v="4"/>
    <n v="0"/>
    <n v="1"/>
    <n v="0"/>
    <n v="1.6"/>
    <n v="1.6700000000000002"/>
    <n v="1.6700000000000002"/>
    <x v="29"/>
  </r>
  <r>
    <x v="2"/>
    <s v="LAC"/>
    <s v="KC"/>
    <n v="35"/>
    <n v="65"/>
    <s v="(:48) (Shotgun) 10-J.Herbert pass incomplete short right to 15-J.Guyton. PENALTY on KC-30-D.Baker, Defensive Pass Interference, 15 yards, enforced at KC 35 - No Play."/>
    <s v="no_play"/>
    <n v="0"/>
    <n v="1"/>
    <n v="0"/>
    <n v="0"/>
    <s v="J.Guyton"/>
    <s v="NA"/>
    <n v="0"/>
    <n v="0"/>
    <n v="0"/>
    <n v="0"/>
    <n v="0"/>
    <n v="0"/>
    <n v="0"/>
    <x v="147"/>
  </r>
  <r>
    <x v="2"/>
    <s v="LAC"/>
    <s v="KC"/>
    <n v="20"/>
    <n v="80"/>
    <s v="(:41) (Shotgun) 10-J.Herbert pass short left to 81-M.Williams pushed ob at KC 4 for 16 yards (21-M.Hughes)."/>
    <s v="pass"/>
    <n v="0"/>
    <n v="1"/>
    <n v="0"/>
    <n v="0"/>
    <s v="M.Williams"/>
    <n v="15"/>
    <n v="15"/>
    <n v="0"/>
    <n v="1"/>
    <n v="0"/>
    <n v="1.8"/>
    <n v="1.8625"/>
    <n v="1.8212500000000003"/>
    <x v="29"/>
  </r>
  <r>
    <x v="2"/>
    <s v="LAC"/>
    <s v="KC"/>
    <n v="4"/>
    <n v="96"/>
    <s v="(:36) 10-J.Herbert pass short left to 81-M.Williams for 4 yards, TOUCHDOWN."/>
    <s v="pass"/>
    <n v="0"/>
    <n v="1"/>
    <n v="0"/>
    <n v="0"/>
    <s v="M.Williams"/>
    <n v="4"/>
    <n v="4"/>
    <n v="0"/>
    <n v="1"/>
    <n v="0"/>
    <n v="3.2"/>
    <n v="1.6700000000000002"/>
    <n v="3.2"/>
    <x v="29"/>
  </r>
  <r>
    <x v="2"/>
    <s v="KC"/>
    <s v="LAC"/>
    <n v="75"/>
    <n v="25"/>
    <s v="(:32) (Shotgun) 15-P.Mahomes pass incomplete deep middle to 10-T.Hill (20-T.Campbell)."/>
    <s v="pass"/>
    <n v="0"/>
    <n v="1"/>
    <n v="0"/>
    <n v="0"/>
    <s v="T.Hill"/>
    <n v="40"/>
    <n v="40"/>
    <n v="0"/>
    <n v="1"/>
    <n v="0"/>
    <n v="1.6"/>
    <n v="2.2999999999999998"/>
    <n v="2.2999999999999998"/>
    <x v="72"/>
  </r>
  <r>
    <x v="2"/>
    <s v="KC"/>
    <s v="LAC"/>
    <n v="75"/>
    <n v="25"/>
    <s v="(:23) (Shotgun) 15-P.Mahomes scrambles left end to KC 46 for 21 yards (32-A.Gilman). PENALTY on LAC-20-T.Campbell, Defensive Holding, 5 yards, enforced at KC 46."/>
    <s v="run"/>
    <n v="0"/>
    <n v="1"/>
    <n v="0"/>
    <n v="0"/>
    <s v="P.Mahomes"/>
    <s v="NA"/>
    <n v="0"/>
    <n v="0"/>
    <n v="0"/>
    <n v="0"/>
    <n v="0"/>
    <n v="0"/>
    <n v="0"/>
    <x v="352"/>
  </r>
  <r>
    <x v="2"/>
    <s v="KC"/>
    <s v="LAC"/>
    <n v="49"/>
    <n v="51"/>
    <s v="(:14) 15-P.Mahomes pass incomplete deep left to 87-T.Kelce [97-J.Bosa]."/>
    <s v="pass"/>
    <n v="0"/>
    <n v="1"/>
    <n v="0"/>
    <n v="0"/>
    <s v="T.Kelce"/>
    <n v="17"/>
    <n v="17"/>
    <n v="0"/>
    <n v="1"/>
    <n v="0"/>
    <n v="1.6"/>
    <n v="1.8975"/>
    <n v="1.8975"/>
    <x v="56"/>
  </r>
  <r>
    <x v="2"/>
    <s v="KC"/>
    <s v="LAC"/>
    <n v="49"/>
    <n v="51"/>
    <s v="(:09) (Shotgun) 15-P.Mahomes pass incomplete deep left to 13-B.Pringle."/>
    <s v="pass"/>
    <n v="0"/>
    <n v="1"/>
    <n v="0"/>
    <n v="0"/>
    <s v="B.Pringle"/>
    <n v="24"/>
    <n v="24"/>
    <n v="0"/>
    <n v="1"/>
    <n v="0"/>
    <n v="1.6"/>
    <n v="2.02"/>
    <n v="2.02"/>
    <x v="177"/>
  </r>
  <r>
    <x v="2"/>
    <s v="LV"/>
    <s v="MIA"/>
    <n v="75"/>
    <n v="25"/>
    <s v="(15:00) 23-K.Drake right guard to LV 28 for 3 yards (15-J.Phillips; 55-J.Baker)."/>
    <s v="run"/>
    <n v="1"/>
    <n v="0"/>
    <n v="0"/>
    <n v="0"/>
    <s v="K.Drake"/>
    <s v="NA"/>
    <n v="0"/>
    <n v="1"/>
    <n v="0"/>
    <n v="0.5"/>
    <n v="0"/>
    <n v="0"/>
    <n v="0.5"/>
    <x v="4"/>
  </r>
  <r>
    <x v="2"/>
    <s v="LV"/>
    <s v="MIA"/>
    <n v="72"/>
    <n v="28"/>
    <s v="(14:16) (No Huddle, Shotgun) 4-D.Carr pass incomplete short left to 11-H.Ruggs."/>
    <s v="pass"/>
    <n v="0"/>
    <n v="1"/>
    <n v="0"/>
    <n v="0"/>
    <s v="H.Ruggs"/>
    <n v="15"/>
    <n v="15"/>
    <n v="0"/>
    <n v="1"/>
    <n v="0"/>
    <n v="1.6"/>
    <n v="1.8625"/>
    <n v="1.8625"/>
    <x v="111"/>
  </r>
  <r>
    <x v="2"/>
    <s v="MIA"/>
    <s v="LV"/>
    <n v="68"/>
    <n v="32"/>
    <s v="(13:26) 34-M.Brown left guard to MIA 38 for 6 yards (27-T.Mullen)."/>
    <s v="run"/>
    <n v="1"/>
    <n v="0"/>
    <n v="0"/>
    <n v="0"/>
    <s v="M.Brown"/>
    <s v="NA"/>
    <n v="0"/>
    <n v="1"/>
    <n v="0"/>
    <n v="0.5"/>
    <n v="0"/>
    <n v="0"/>
    <n v="0.5"/>
    <x v="326"/>
  </r>
  <r>
    <x v="2"/>
    <s v="MIA"/>
    <s v="LV"/>
    <n v="62"/>
    <n v="38"/>
    <s v="(12:54) (Shotgun) 14-J.Brissett pass incomplete short left to 34-M.Brown."/>
    <s v="pass"/>
    <n v="0"/>
    <n v="1"/>
    <n v="0"/>
    <n v="0"/>
    <s v="M.Brown"/>
    <n v="2"/>
    <n v="2"/>
    <n v="0"/>
    <n v="1"/>
    <n v="0"/>
    <n v="1.6"/>
    <n v="1.635"/>
    <n v="1.635"/>
    <x v="326"/>
  </r>
  <r>
    <x v="2"/>
    <s v="MIA"/>
    <s v="LV"/>
    <n v="62"/>
    <n v="38"/>
    <s v="(12:50) (Shotgun) 14-J.Brissett pass short left to 11-D.Parker to MIA 46 for 8 yards (20-D.Arnette)."/>
    <s v="pass"/>
    <n v="0"/>
    <n v="1"/>
    <n v="0"/>
    <n v="0"/>
    <s v="D.Parker"/>
    <n v="8"/>
    <n v="8"/>
    <n v="0"/>
    <n v="1"/>
    <n v="0"/>
    <n v="1.6"/>
    <n v="1.74"/>
    <n v="1.74"/>
    <x v="10"/>
  </r>
  <r>
    <x v="2"/>
    <s v="MIA"/>
    <s v="LV"/>
    <n v="54"/>
    <n v="46"/>
    <s v="(12:17) (Shotgun) 37-M.Gaskin left tackle to LV 49 for 5 yards (52-D.Perryman)."/>
    <s v="run"/>
    <n v="1"/>
    <n v="0"/>
    <n v="0"/>
    <n v="0"/>
    <s v="M.Gaskin"/>
    <s v="NA"/>
    <n v="0"/>
    <n v="1"/>
    <n v="0"/>
    <n v="0.5"/>
    <n v="0"/>
    <n v="0"/>
    <n v="0.5"/>
    <x v="152"/>
  </r>
  <r>
    <x v="2"/>
    <s v="MIA"/>
    <s v="LV"/>
    <n v="49"/>
    <n v="51"/>
    <s v="(11:42) 14-J.Brissett pass incomplete short right to 81-D.Smythe [98-M.Crosby]."/>
    <s v="pass"/>
    <n v="0"/>
    <n v="1"/>
    <n v="0"/>
    <n v="0"/>
    <s v="D.Smythe"/>
    <n v="-3"/>
    <n v="-3"/>
    <n v="0"/>
    <n v="1"/>
    <n v="0"/>
    <n v="1.6"/>
    <n v="1.5475000000000001"/>
    <n v="1.5475000000000001"/>
    <x v="241"/>
  </r>
  <r>
    <x v="2"/>
    <s v="MIA"/>
    <s v="LV"/>
    <n v="49"/>
    <n v="51"/>
    <s v="(11:37) (Shotgun) 14-J.Brissett scrambles up the middle to LV 47 for 2 yards (96-D.Philon)."/>
    <s v="run"/>
    <n v="0"/>
    <n v="1"/>
    <n v="0"/>
    <n v="0"/>
    <s v="J.Brissett"/>
    <s v="NA"/>
    <n v="0"/>
    <n v="0"/>
    <n v="0"/>
    <n v="0"/>
    <n v="0"/>
    <n v="0"/>
    <n v="0"/>
    <x v="325"/>
  </r>
  <r>
    <x v="2"/>
    <s v="LV"/>
    <s v="MIA"/>
    <n v="85"/>
    <n v="15"/>
    <s v="(10:48) (Shotgun) 23-K.Drake right tackle to LV 17 for 2 yards (52-E.Roberts)."/>
    <s v="run"/>
    <n v="1"/>
    <n v="0"/>
    <n v="0"/>
    <n v="0"/>
    <s v="K.Drake"/>
    <s v="NA"/>
    <n v="0"/>
    <n v="1"/>
    <n v="0"/>
    <n v="0.5"/>
    <n v="0"/>
    <n v="0"/>
    <n v="0.5"/>
    <x v="4"/>
  </r>
  <r>
    <x v="2"/>
    <s v="LV"/>
    <s v="MIA"/>
    <n v="83"/>
    <n v="17"/>
    <s v="(10:21) (No Huddle, Shotgun) 4-D.Carr pass short middle to 13-H.Renfrow to LV 41 for 24 yards (27-J.Coleman)."/>
    <s v="pass"/>
    <n v="0"/>
    <n v="1"/>
    <n v="0"/>
    <n v="0"/>
    <s v="H.Renfrow"/>
    <n v="11"/>
    <n v="11"/>
    <n v="0"/>
    <n v="1"/>
    <n v="0"/>
    <n v="1.6"/>
    <n v="1.7925"/>
    <n v="1.7925"/>
    <x v="190"/>
  </r>
  <r>
    <x v="2"/>
    <s v="LV"/>
    <s v="MIA"/>
    <n v="59"/>
    <n v="41"/>
    <s v="(9:41) (No Huddle, Shotgun) 4-D.Carr pass short middle to 83-D.Waller to LV 48 for 7 yards (15-J.Phillips)."/>
    <s v="pass"/>
    <n v="0"/>
    <n v="1"/>
    <n v="0"/>
    <n v="0"/>
    <s v="D.Waller"/>
    <n v="5"/>
    <n v="5"/>
    <n v="0"/>
    <n v="1"/>
    <n v="0"/>
    <n v="1.6"/>
    <n v="1.6875"/>
    <n v="1.6875"/>
    <x v="28"/>
  </r>
  <r>
    <x v="2"/>
    <s v="LV"/>
    <s v="MIA"/>
    <n v="52"/>
    <n v="48"/>
    <s v="(8:57) 31-P.Barber right tackle to MIA 49 for 3 yards (94-C.Wilkins)."/>
    <s v="run"/>
    <n v="1"/>
    <n v="0"/>
    <n v="0"/>
    <n v="0"/>
    <s v="P.Barber"/>
    <s v="NA"/>
    <n v="0"/>
    <n v="1"/>
    <n v="0"/>
    <n v="0.5"/>
    <n v="0"/>
    <n v="0"/>
    <n v="0.5"/>
    <x v="354"/>
  </r>
  <r>
    <x v="2"/>
    <s v="LV"/>
    <s v="MIA"/>
    <n v="49"/>
    <n v="51"/>
    <s v="(8:17) (Shotgun) 4-D.Carr pass short middle to 89-B.Edwards to MIA 26 for 23 yards (15-J.Phillips)."/>
    <s v="pass"/>
    <n v="0"/>
    <n v="1"/>
    <n v="0"/>
    <n v="0"/>
    <s v="B.Edwards"/>
    <n v="3"/>
    <n v="3"/>
    <n v="0"/>
    <n v="1"/>
    <n v="0"/>
    <n v="1.6"/>
    <n v="1.6525000000000001"/>
    <n v="1.6525000000000001"/>
    <x v="110"/>
  </r>
  <r>
    <x v="2"/>
    <s v="LV"/>
    <s v="MIA"/>
    <n v="26"/>
    <n v="74"/>
    <s v="(7:34) (Shotgun) 23-K.Drake left tackle to MIA 21 for 5 yards (90-J.Jenkins)."/>
    <s v="run"/>
    <n v="1"/>
    <n v="0"/>
    <n v="0"/>
    <n v="0"/>
    <s v="K.Drake"/>
    <s v="NA"/>
    <n v="0"/>
    <n v="1"/>
    <n v="0"/>
    <n v="0.5"/>
    <n v="0"/>
    <n v="0"/>
    <n v="0.5"/>
    <x v="4"/>
  </r>
  <r>
    <x v="2"/>
    <s v="LV"/>
    <s v="MIA"/>
    <n v="21"/>
    <n v="79"/>
    <s v="(6:49) (Shotgun) 4-D.Carr pass short right intended for 87-F.Moreau INTERCEPTED by 52-E.Roberts [21-E.Rowe] at MIA 15. 52-E.Roberts for 85 yards, TOUCHDOWN."/>
    <s v="pass"/>
    <n v="0"/>
    <n v="1"/>
    <n v="0"/>
    <n v="0"/>
    <s v="F.Moreau"/>
    <n v="6"/>
    <n v="6"/>
    <n v="0"/>
    <n v="1"/>
    <n v="0"/>
    <n v="1.8"/>
    <n v="1.7050000000000001"/>
    <n v="1.7677000000000003"/>
    <x v="107"/>
  </r>
  <r>
    <x v="2"/>
    <s v="LV"/>
    <s v="MIA"/>
    <n v="75"/>
    <n v="25"/>
    <s v="(6:34) (Shotgun) 23-K.Drake left guard to LV 28 for 3 yards (43-A.Van Ginkel, 92-Z.Sieler)."/>
    <s v="run"/>
    <n v="1"/>
    <n v="0"/>
    <n v="0"/>
    <n v="0"/>
    <s v="K.Drake"/>
    <s v="NA"/>
    <n v="0"/>
    <n v="1"/>
    <n v="0"/>
    <n v="0.5"/>
    <n v="0"/>
    <n v="0"/>
    <n v="0.5"/>
    <x v="4"/>
  </r>
  <r>
    <x v="2"/>
    <s v="LV"/>
    <s v="MIA"/>
    <n v="72"/>
    <n v="28"/>
    <s v="(6:01) (Shotgun) 4-D.Carr pass short left to 13-H.Renfrow to LV 34 for 6 yards (40-N.Needham)."/>
    <s v="pass"/>
    <n v="0"/>
    <n v="1"/>
    <n v="0"/>
    <n v="0"/>
    <s v="H.Renfrow"/>
    <n v="-3"/>
    <n v="-3"/>
    <n v="0"/>
    <n v="1"/>
    <n v="0"/>
    <n v="1.6"/>
    <n v="1.5475000000000001"/>
    <n v="1.5475000000000001"/>
    <x v="190"/>
  </r>
  <r>
    <x v="2"/>
    <s v="LV"/>
    <s v="MIA"/>
    <n v="66"/>
    <n v="34"/>
    <s v="(5:27) 31-P.Barber left guard to LV 34 for no gain (92-Z.Sieler)."/>
    <s v="run"/>
    <n v="1"/>
    <n v="0"/>
    <n v="0"/>
    <n v="0"/>
    <s v="P.Barber"/>
    <s v="NA"/>
    <n v="0"/>
    <n v="1"/>
    <n v="0"/>
    <n v="0.5"/>
    <n v="0"/>
    <n v="0"/>
    <n v="0.5"/>
    <x v="354"/>
  </r>
  <r>
    <x v="2"/>
    <s v="LV"/>
    <s v="MIA"/>
    <n v="66"/>
    <n v="34"/>
    <s v="(4:55) 31-P.Barber up the middle to LV 34 for no gain (92-Z.Sieler)."/>
    <s v="run"/>
    <n v="1"/>
    <n v="0"/>
    <n v="0"/>
    <n v="0"/>
    <s v="P.Barber"/>
    <s v="NA"/>
    <n v="0"/>
    <n v="1"/>
    <n v="0"/>
    <n v="0.5"/>
    <n v="0"/>
    <n v="0"/>
    <n v="0.5"/>
    <x v="354"/>
  </r>
  <r>
    <x v="2"/>
    <s v="MIA"/>
    <s v="LV"/>
    <n v="34"/>
    <n v="66"/>
    <s v="(4:49) 34-M.Brown right guard to LV 32 for 2 yards (92-S.Thomas)."/>
    <s v="run"/>
    <n v="1"/>
    <n v="0"/>
    <n v="0"/>
    <n v="0"/>
    <s v="M.Brown"/>
    <s v="NA"/>
    <n v="0"/>
    <n v="1"/>
    <n v="0"/>
    <n v="0.5"/>
    <n v="0"/>
    <n v="0"/>
    <n v="0.5"/>
    <x v="326"/>
  </r>
  <r>
    <x v="2"/>
    <s v="MIA"/>
    <s v="LV"/>
    <n v="32"/>
    <n v="68"/>
    <s v="(4:17) (Shotgun) 37-M.Gaskin left tackle to LV 29 for 3 yards (52-D.Perryman)."/>
    <s v="run"/>
    <n v="1"/>
    <n v="0"/>
    <n v="0"/>
    <n v="0"/>
    <s v="M.Gaskin"/>
    <s v="NA"/>
    <n v="0"/>
    <n v="1"/>
    <n v="0"/>
    <n v="0.5"/>
    <n v="0"/>
    <n v="0"/>
    <n v="0.5"/>
    <x v="152"/>
  </r>
  <r>
    <x v="2"/>
    <s v="MIA"/>
    <s v="LV"/>
    <n v="29"/>
    <n v="71"/>
    <s v="(3:37) (Shotgun) 14-J.Brissett pass short middle to 17-J.Waddle to LV 24 for 5 yards (52-D.Perryman). Penalty on LV-98-M.Crosby, Defensive Offside, declined."/>
    <s v="pass"/>
    <n v="0"/>
    <n v="1"/>
    <n v="0"/>
    <n v="0"/>
    <s v="J.Waddle"/>
    <n v="6"/>
    <n v="6"/>
    <n v="0"/>
    <n v="1"/>
    <n v="0"/>
    <n v="1.6"/>
    <n v="1.7050000000000001"/>
    <n v="1.7050000000000001"/>
    <x v="149"/>
  </r>
  <r>
    <x v="2"/>
    <s v="MIA"/>
    <s v="LV"/>
    <n v="24"/>
    <n v="76"/>
    <s v="(3:15) 34-M.Brown up the middle for 24 yards, TOUCHDOWN."/>
    <s v="run"/>
    <n v="1"/>
    <n v="0"/>
    <n v="0"/>
    <n v="0"/>
    <s v="M.Brown"/>
    <s v="NA"/>
    <n v="0"/>
    <n v="1"/>
    <n v="0"/>
    <n v="0.5"/>
    <n v="0"/>
    <n v="0"/>
    <n v="0.5"/>
    <x v="326"/>
  </r>
  <r>
    <x v="2"/>
    <s v="LV"/>
    <s v="MIA"/>
    <n v="75"/>
    <n v="25"/>
    <s v="(3:07) (Shotgun) 4-D.Carr pass incomplete short left to 23-K.Drake (92-Z.Sieler)."/>
    <s v="pass"/>
    <n v="0"/>
    <n v="1"/>
    <n v="0"/>
    <n v="0"/>
    <s v="K.Drake"/>
    <n v="-4"/>
    <n v="-4"/>
    <n v="0"/>
    <n v="1"/>
    <n v="0"/>
    <n v="1.6"/>
    <n v="1.53"/>
    <n v="1.53"/>
    <x v="4"/>
  </r>
  <r>
    <x v="2"/>
    <s v="LV"/>
    <s v="MIA"/>
    <n v="75"/>
    <n v="25"/>
    <s v="(3:04) (Shotgun) 4-D.Carr pass short right to 23-K.Drake to LV 35 for 10 yards (24-By.Jones)."/>
    <s v="pass"/>
    <n v="0"/>
    <n v="1"/>
    <n v="0"/>
    <n v="0"/>
    <s v="K.Drake"/>
    <n v="3"/>
    <n v="3"/>
    <n v="0"/>
    <n v="1"/>
    <n v="0"/>
    <n v="1.6"/>
    <n v="1.6525000000000001"/>
    <n v="1.6525000000000001"/>
    <x v="4"/>
  </r>
  <r>
    <x v="2"/>
    <s v="LV"/>
    <s v="MIA"/>
    <n v="65"/>
    <n v="35"/>
    <s v="(2:16) (Shotgun) 4-D.Carr pass incomplete short right to 11-H.Ruggs."/>
    <s v="pass"/>
    <n v="0"/>
    <n v="1"/>
    <n v="0"/>
    <n v="0"/>
    <s v="H.Ruggs"/>
    <n v="5"/>
    <n v="5"/>
    <n v="0"/>
    <n v="1"/>
    <n v="0"/>
    <n v="1.6"/>
    <n v="1.6875"/>
    <n v="1.6875"/>
    <x v="111"/>
  </r>
  <r>
    <x v="2"/>
    <s v="LV"/>
    <s v="MIA"/>
    <n v="65"/>
    <n v="35"/>
    <s v="(2:12) (Shotgun) 4-D.Carr pass incomplete short left to 13-H.Renfrow."/>
    <s v="pass"/>
    <n v="0"/>
    <n v="1"/>
    <n v="0"/>
    <n v="0"/>
    <s v="H.Renfrow"/>
    <n v="14"/>
    <n v="14"/>
    <n v="0"/>
    <n v="1"/>
    <n v="0"/>
    <n v="1.6"/>
    <n v="1.845"/>
    <n v="1.845"/>
    <x v="190"/>
  </r>
  <r>
    <x v="2"/>
    <s v="LV"/>
    <s v="MIA"/>
    <n v="65"/>
    <n v="35"/>
    <s v="(2:07) (Shotgun) 4-D.Carr pass deep left to 13-H.Renfrow to MIA 40 for 25 yards (40-N.Needham) [29-Br.Jones]. Penalty on MIA-25-X.Howard, Illegal Use of Hands, declined."/>
    <s v="pass"/>
    <n v="0"/>
    <n v="1"/>
    <n v="0"/>
    <n v="0"/>
    <s v="H.Renfrow"/>
    <n v="25"/>
    <n v="25"/>
    <n v="0"/>
    <n v="1"/>
    <n v="0"/>
    <n v="1.6"/>
    <n v="2.0375000000000001"/>
    <n v="2.0375000000000001"/>
    <x v="190"/>
  </r>
  <r>
    <x v="2"/>
    <s v="LV"/>
    <s v="MIA"/>
    <n v="58"/>
    <n v="42"/>
    <s v="(1:30) (Shotgun) 4-D.Carr pass incomplete deep left to 23-K.Drake [91-E.Ogbah]."/>
    <s v="pass"/>
    <n v="0"/>
    <n v="1"/>
    <n v="0"/>
    <n v="0"/>
    <s v="K.Drake"/>
    <n v="20"/>
    <n v="20"/>
    <n v="0"/>
    <n v="1"/>
    <n v="0"/>
    <n v="1.6"/>
    <n v="1.9500000000000002"/>
    <n v="1.9500000000000002"/>
    <x v="4"/>
  </r>
  <r>
    <x v="2"/>
    <s v="LV"/>
    <s v="MIA"/>
    <n v="58"/>
    <n v="42"/>
    <s v="(1:24) (Shotgun) 4-D.Carr pass short middle to 87-F.Moreau to 50 for 8 yards (55-J.Baker)."/>
    <s v="pass"/>
    <n v="0"/>
    <n v="1"/>
    <n v="0"/>
    <n v="0"/>
    <s v="F.Moreau"/>
    <n v="3"/>
    <n v="3"/>
    <n v="0"/>
    <n v="1"/>
    <n v="0"/>
    <n v="1.6"/>
    <n v="1.6525000000000001"/>
    <n v="1.6525000000000001"/>
    <x v="107"/>
  </r>
  <r>
    <x v="2"/>
    <s v="MIA"/>
    <s v="LV"/>
    <n v="99"/>
    <n v="1"/>
    <s v="(:36) (Shotgun) 14-J.Brissett pass short left to 17-J.Waddle tackled in End Zone for -1 yards, SAFETY (29-C.Hayward)."/>
    <s v="pass"/>
    <n v="0"/>
    <n v="1"/>
    <n v="0"/>
    <n v="0"/>
    <s v="J.Waddle"/>
    <n v="-1"/>
    <n v="-1"/>
    <n v="0"/>
    <n v="1"/>
    <n v="0"/>
    <n v="1.6"/>
    <n v="1.5825"/>
    <n v="1.5825"/>
    <x v="149"/>
  </r>
  <r>
    <x v="2"/>
    <s v="LV"/>
    <s v="MIA"/>
    <n v="63"/>
    <n v="37"/>
    <s v="(:26) 31-P.Barber left guard to LV 41 for 4 yards (15-J.Phillips)."/>
    <s v="run"/>
    <n v="1"/>
    <n v="0"/>
    <n v="0"/>
    <n v="0"/>
    <s v="P.Barber"/>
    <s v="NA"/>
    <n v="0"/>
    <n v="1"/>
    <n v="0"/>
    <n v="0.5"/>
    <n v="0"/>
    <n v="0"/>
    <n v="0.5"/>
    <x v="354"/>
  </r>
  <r>
    <x v="2"/>
    <s v="LV"/>
    <s v="MIA"/>
    <n v="59"/>
    <n v="41"/>
    <s v="(15:00) (Shotgun) 4-D.Carr pass incomplete short middle to 23-K.Drake [91-E.Ogbah]."/>
    <s v="pass"/>
    <n v="0"/>
    <n v="1"/>
    <n v="0"/>
    <n v="0"/>
    <s v="K.Drake"/>
    <n v="2"/>
    <n v="2"/>
    <n v="0"/>
    <n v="1"/>
    <n v="0"/>
    <n v="1.6"/>
    <n v="1.635"/>
    <n v="1.635"/>
    <x v="4"/>
  </r>
  <r>
    <x v="2"/>
    <s v="LV"/>
    <s v="MIA"/>
    <n v="59"/>
    <n v="41"/>
    <s v="(14:55) (Shotgun) 4-D.Carr pass deep right to 11-H.Ruggs ran ob at MIA 41 for 18 yards."/>
    <s v="pass"/>
    <n v="0"/>
    <n v="1"/>
    <n v="0"/>
    <n v="0"/>
    <s v="H.Ruggs"/>
    <n v="18"/>
    <n v="18"/>
    <n v="0"/>
    <n v="1"/>
    <n v="0"/>
    <n v="1.6"/>
    <n v="1.915"/>
    <n v="1.915"/>
    <x v="111"/>
  </r>
  <r>
    <x v="2"/>
    <s v="LV"/>
    <s v="MIA"/>
    <n v="41"/>
    <n v="59"/>
    <s v="(14:30) (Shotgun) 23-K.Drake right guard to MIA 39 for 2 yards (94-C.Wilkins)."/>
    <s v="run"/>
    <n v="1"/>
    <n v="0"/>
    <n v="0"/>
    <n v="0"/>
    <s v="K.Drake"/>
    <s v="NA"/>
    <n v="0"/>
    <n v="1"/>
    <n v="0"/>
    <n v="0.5"/>
    <n v="0"/>
    <n v="0"/>
    <n v="0.5"/>
    <x v="4"/>
  </r>
  <r>
    <x v="2"/>
    <s v="LV"/>
    <s v="MIA"/>
    <n v="39"/>
    <n v="61"/>
    <s v="(13:55) (Shotgun) 4-D.Carr pass short left to 83-D.Waller to MIA 31 for 8 yards (21-E.Rowe)."/>
    <s v="pass"/>
    <n v="0"/>
    <n v="1"/>
    <n v="0"/>
    <n v="0"/>
    <s v="D.Waller"/>
    <n v="7"/>
    <n v="7"/>
    <n v="0"/>
    <n v="1"/>
    <n v="0"/>
    <n v="1.6"/>
    <n v="1.7225000000000001"/>
    <n v="1.7225000000000001"/>
    <x v="28"/>
  </r>
  <r>
    <x v="2"/>
    <s v="LV"/>
    <s v="MIA"/>
    <n v="31"/>
    <n v="69"/>
    <s v="(13:12) 23-K.Drake left guard to MIA 25 for 6 yards (92-Z.Sieler)."/>
    <s v="run"/>
    <n v="1"/>
    <n v="0"/>
    <n v="0"/>
    <n v="0"/>
    <s v="K.Drake"/>
    <s v="NA"/>
    <n v="0"/>
    <n v="1"/>
    <n v="0"/>
    <n v="0.5"/>
    <n v="0"/>
    <n v="0"/>
    <n v="0.5"/>
    <x v="4"/>
  </r>
  <r>
    <x v="2"/>
    <s v="LV"/>
    <s v="MIA"/>
    <n v="25"/>
    <n v="75"/>
    <s v="(12:30) (Shotgun) 4-D.Carr pass incomplete deep left to 31-P.Barber [43-A.Van Ginkel]."/>
    <s v="pass"/>
    <n v="0"/>
    <n v="1"/>
    <n v="0"/>
    <n v="0"/>
    <s v="P.Barber"/>
    <n v="24"/>
    <n v="24"/>
    <n v="0"/>
    <n v="1"/>
    <n v="0"/>
    <n v="1.8"/>
    <n v="2.02"/>
    <n v="1.8748000000000002"/>
    <x v="354"/>
  </r>
  <r>
    <x v="2"/>
    <s v="MIA"/>
    <s v="LV"/>
    <n v="75"/>
    <n v="25"/>
    <s v="(11:36) 14-J.Brissett pass short middle to 11-D.Parker to MIA 37 for 12 yards (29-C.Hayward)."/>
    <s v="pass"/>
    <n v="0"/>
    <n v="1"/>
    <n v="0"/>
    <n v="0"/>
    <s v="D.Parker"/>
    <n v="12"/>
    <n v="12"/>
    <n v="0"/>
    <n v="1"/>
    <n v="0"/>
    <n v="1.6"/>
    <n v="1.81"/>
    <n v="1.81"/>
    <x v="10"/>
  </r>
  <r>
    <x v="2"/>
    <s v="MIA"/>
    <s v="LV"/>
    <n v="63"/>
    <n v="37"/>
    <s v="(11:01) 37-M.Gaskin left end pushed ob at MIA 41 for 4 yards (25-T.Moehrig)."/>
    <s v="run"/>
    <n v="1"/>
    <n v="0"/>
    <n v="0"/>
    <n v="0"/>
    <s v="M.Gaskin"/>
    <s v="NA"/>
    <n v="0"/>
    <n v="1"/>
    <n v="0"/>
    <n v="0.5"/>
    <n v="0"/>
    <n v="0"/>
    <n v="0.5"/>
    <x v="152"/>
  </r>
  <r>
    <x v="2"/>
    <s v="MIA"/>
    <s v="LV"/>
    <n v="59"/>
    <n v="41"/>
    <s v="(10:27) (Shotgun) 14-J.Brissett pass short right to 3-W.Fuller to MIA 49 for 8 yards (52-D.Perryman)."/>
    <s v="pass"/>
    <n v="0"/>
    <n v="1"/>
    <n v="0"/>
    <n v="0"/>
    <s v="W.Fuller"/>
    <n v="8"/>
    <n v="8"/>
    <n v="0"/>
    <n v="1"/>
    <n v="0"/>
    <n v="1.6"/>
    <n v="1.74"/>
    <n v="1.74"/>
    <x v="389"/>
  </r>
  <r>
    <x v="2"/>
    <s v="MIA"/>
    <s v="LV"/>
    <n v="51"/>
    <n v="49"/>
    <s v="(9:50) (Shotgun) 37-M.Gaskin up the middle to 50 for 1 yard (94-C.Nassib; 96-D.Philon)."/>
    <s v="run"/>
    <n v="1"/>
    <n v="0"/>
    <n v="0"/>
    <n v="0"/>
    <s v="M.Gaskin"/>
    <s v="NA"/>
    <n v="0"/>
    <n v="1"/>
    <n v="0"/>
    <n v="0.5"/>
    <n v="0"/>
    <n v="0"/>
    <n v="0.5"/>
    <x v="152"/>
  </r>
  <r>
    <x v="2"/>
    <s v="MIA"/>
    <s v="LV"/>
    <n v="50"/>
    <n v="50"/>
    <s v="(9:11) (No Huddle, Shotgun) 37-M.Gaskin left guard to LV 44 for 6 yards (90-J.Hankins)."/>
    <s v="run"/>
    <n v="1"/>
    <n v="0"/>
    <n v="0"/>
    <n v="0"/>
    <s v="M.Gaskin"/>
    <s v="NA"/>
    <n v="0"/>
    <n v="1"/>
    <n v="0"/>
    <n v="0.5"/>
    <n v="0"/>
    <n v="0"/>
    <n v="0.5"/>
    <x v="152"/>
  </r>
  <r>
    <x v="2"/>
    <s v="MIA"/>
    <s v="LV"/>
    <n v="44"/>
    <n v="56"/>
    <s v="(8:29) (Shotgun) 14-J.Brissett pass short middle to 88-M.Gesicki to LV 40 for 4 yards (77-Q.Jefferson)."/>
    <s v="pass"/>
    <n v="0"/>
    <n v="1"/>
    <n v="0"/>
    <n v="0"/>
    <s v="M.Gesicki"/>
    <n v="-2"/>
    <n v="-2"/>
    <n v="0"/>
    <n v="1"/>
    <n v="0"/>
    <n v="1.6"/>
    <n v="1.5650000000000002"/>
    <n v="1.5650000000000002"/>
    <x v="150"/>
  </r>
  <r>
    <x v="2"/>
    <s v="MIA"/>
    <s v="LV"/>
    <n v="40"/>
    <n v="60"/>
    <s v="(7:53) 34-M.Brown right guard to LV 40 for no gain (96-D.Philon)."/>
    <s v="run"/>
    <n v="1"/>
    <n v="0"/>
    <n v="0"/>
    <n v="0"/>
    <s v="M.Brown"/>
    <s v="NA"/>
    <n v="0"/>
    <n v="1"/>
    <n v="0"/>
    <n v="0.5"/>
    <n v="0"/>
    <n v="0"/>
    <n v="0.5"/>
    <x v="326"/>
  </r>
  <r>
    <x v="2"/>
    <s v="MIA"/>
    <s v="LV"/>
    <n v="40"/>
    <n v="60"/>
    <s v="(7:15) (Shotgun) 37-M.Gaskin left tackle to LV 39 for 1 yard (42-C.Littleton)."/>
    <s v="run"/>
    <n v="1"/>
    <n v="0"/>
    <n v="0"/>
    <n v="0"/>
    <s v="M.Gaskin"/>
    <s v="NA"/>
    <n v="0"/>
    <n v="1"/>
    <n v="0"/>
    <n v="0.5"/>
    <n v="0"/>
    <n v="0"/>
    <n v="0.5"/>
    <x v="152"/>
  </r>
  <r>
    <x v="2"/>
    <s v="MIA"/>
    <s v="LV"/>
    <n v="39"/>
    <n v="61"/>
    <s v="(6:33) (Shotgun) 14-J.Brissett pass incomplete short left to 37-M.Gaskin."/>
    <s v="pass"/>
    <n v="0"/>
    <n v="1"/>
    <n v="0"/>
    <n v="0"/>
    <s v="M.Gaskin"/>
    <n v="-8"/>
    <n v="-8"/>
    <n v="0"/>
    <n v="1"/>
    <n v="0"/>
    <n v="1.6"/>
    <n v="1.4600000000000002"/>
    <n v="1.4600000000000002"/>
    <x v="152"/>
  </r>
  <r>
    <x v="2"/>
    <s v="LV"/>
    <s v="MIA"/>
    <n v="95"/>
    <n v="5"/>
    <s v="(6:20) 4-D.Carr pass short right to 31-P.Barber pushed ob at LV 10 for 5 yards (21-E.Rowe). PENALTY on MIA-52-E.Roberts, Unnecessary Roughness, 15 yards, enforced at LV 10."/>
    <s v="pass"/>
    <n v="0"/>
    <n v="1"/>
    <n v="0"/>
    <n v="0"/>
    <s v="P.Barber"/>
    <n v="-5"/>
    <n v="-5"/>
    <n v="0"/>
    <n v="1"/>
    <n v="0"/>
    <n v="1.6"/>
    <n v="1.5125000000000002"/>
    <n v="1.5125000000000002"/>
    <x v="354"/>
  </r>
  <r>
    <x v="2"/>
    <s v="LV"/>
    <s v="MIA"/>
    <n v="75"/>
    <n v="25"/>
    <s v="(5:55) 31-P.Barber right guard to LV 29 for 4 yards (92-Z.Sieler, 15-J.Phillips)."/>
    <s v="run"/>
    <n v="1"/>
    <n v="0"/>
    <n v="0"/>
    <n v="0"/>
    <s v="P.Barber"/>
    <s v="NA"/>
    <n v="0"/>
    <n v="1"/>
    <n v="0"/>
    <n v="0.5"/>
    <n v="0"/>
    <n v="0"/>
    <n v="0.5"/>
    <x v="354"/>
  </r>
  <r>
    <x v="2"/>
    <s v="LV"/>
    <s v="MIA"/>
    <n v="71"/>
    <n v="29"/>
    <s v="(5:23) (No Huddle, Shotgun) 4-D.Carr pass deep left to 11-H.Ruggs to MIA 48 for 23 yards (25-X.Howard)."/>
    <s v="pass"/>
    <n v="0"/>
    <n v="1"/>
    <n v="0"/>
    <n v="0"/>
    <s v="H.Ruggs"/>
    <n v="23"/>
    <n v="23"/>
    <n v="0"/>
    <n v="1"/>
    <n v="0"/>
    <n v="1.6"/>
    <n v="2.0024999999999999"/>
    <n v="2.0024999999999999"/>
    <x v="111"/>
  </r>
  <r>
    <x v="2"/>
    <s v="LV"/>
    <s v="MIA"/>
    <n v="48"/>
    <n v="52"/>
    <s v="(4:38) (Shotgun) 4-D.Carr pass incomplete short left to 31-P.Barber."/>
    <s v="pass"/>
    <n v="0"/>
    <n v="1"/>
    <n v="0"/>
    <n v="0"/>
    <s v="P.Barber"/>
    <n v="1"/>
    <n v="1"/>
    <n v="0"/>
    <n v="1"/>
    <n v="0"/>
    <n v="1.6"/>
    <n v="1.6175000000000002"/>
    <n v="1.6175000000000002"/>
    <x v="354"/>
  </r>
  <r>
    <x v="2"/>
    <s v="LV"/>
    <s v="MIA"/>
    <n v="48"/>
    <n v="52"/>
    <s v="(4:32) 4-D.Carr pass short left to 83-D.Waller pushed ob at MIA 36 for 12 yards (55-J.Baker)."/>
    <s v="pass"/>
    <n v="0"/>
    <n v="1"/>
    <n v="0"/>
    <n v="0"/>
    <s v="D.Waller"/>
    <n v="6"/>
    <n v="6"/>
    <n v="0"/>
    <n v="1"/>
    <n v="0"/>
    <n v="1.6"/>
    <n v="1.7050000000000001"/>
    <n v="1.7050000000000001"/>
    <x v="28"/>
  </r>
  <r>
    <x v="2"/>
    <s v="LV"/>
    <s v="MIA"/>
    <n v="36"/>
    <n v="64"/>
    <s v="(3:56) 31-P.Barber left guard to MIA 34 for 2 yards (94-C.Wilkins)."/>
    <s v="run"/>
    <n v="1"/>
    <n v="0"/>
    <n v="0"/>
    <n v="0"/>
    <s v="P.Barber"/>
    <s v="NA"/>
    <n v="0"/>
    <n v="1"/>
    <n v="0"/>
    <n v="0.5"/>
    <n v="0"/>
    <n v="0"/>
    <n v="0.5"/>
    <x v="354"/>
  </r>
  <r>
    <x v="2"/>
    <s v="LV"/>
    <s v="MIA"/>
    <n v="34"/>
    <n v="66"/>
    <s v="(3:14) (Shotgun) 31-P.Barber up the middle to MIA 29 for 5 yards (21-E.Rowe; 29-Br.Jones)."/>
    <s v="run"/>
    <n v="1"/>
    <n v="0"/>
    <n v="0"/>
    <n v="0"/>
    <s v="P.Barber"/>
    <s v="NA"/>
    <n v="0"/>
    <n v="1"/>
    <n v="0"/>
    <n v="0.5"/>
    <n v="0"/>
    <n v="0"/>
    <n v="0.5"/>
    <x v="354"/>
  </r>
  <r>
    <x v="2"/>
    <s v="LV"/>
    <s v="MIA"/>
    <n v="29"/>
    <n v="71"/>
    <s v="(2:27) (Shotgun) 4-D.Carr pass short left to 11-H.Ruggs pushed ob at MIA 8 for 21 yards (8-J.Holland). PENALTY on MIA-8-J.Holland, Unnecessary Roughness, 4 yards, enforced at MIA 8."/>
    <s v="pass"/>
    <n v="0"/>
    <n v="1"/>
    <n v="0"/>
    <n v="0"/>
    <s v="H.Ruggs"/>
    <n v="2"/>
    <n v="2"/>
    <n v="0"/>
    <n v="1"/>
    <n v="0"/>
    <n v="1.6"/>
    <n v="1.635"/>
    <n v="1.635"/>
    <x v="111"/>
  </r>
  <r>
    <x v="2"/>
    <s v="LV"/>
    <s v="MIA"/>
    <n v="4"/>
    <n v="96"/>
    <s v="(2:06) 31-P.Barber left guard to MIA 2 for 2 yards (52-E.Roberts). FUMBLES (52-E.Roberts), recovered by LV-45-A.Ingold at MIA 2. 45-A.Ingold to MIA 1 for 1 yard (90-J.Jenkins)."/>
    <s v="run"/>
    <n v="1"/>
    <n v="0"/>
    <n v="0"/>
    <n v="0"/>
    <s v="P.Barber"/>
    <s v="NA"/>
    <n v="0"/>
    <n v="1"/>
    <n v="0"/>
    <n v="1.8"/>
    <n v="0"/>
    <n v="0"/>
    <n v="1.8"/>
    <x v="354"/>
  </r>
  <r>
    <x v="2"/>
    <s v="LV"/>
    <s v="MIA"/>
    <n v="1"/>
    <n v="99"/>
    <s v="(2:00) 4-D.Carr pass short right to 45-A.Ingold for 1 yard, TOUCHDOWN."/>
    <s v="pass"/>
    <n v="0"/>
    <n v="1"/>
    <n v="0"/>
    <n v="0"/>
    <s v="A.Ingold"/>
    <n v="0"/>
    <n v="0"/>
    <n v="0"/>
    <n v="1"/>
    <n v="0"/>
    <n v="4"/>
    <n v="1.6"/>
    <n v="4"/>
    <x v="129"/>
  </r>
  <r>
    <x v="2"/>
    <s v="MIA"/>
    <s v="LV"/>
    <n v="76"/>
    <n v="24"/>
    <s v="(1:51) (Shotgun) 14-J.Brissett pass incomplete deep right to 3-W.Fuller (24-J.Abram). PENALTY on LV-25-T.Moehrig, Defensive Holding, 5 yards, enforced at MIA 24 - No Play."/>
    <s v="no_play"/>
    <n v="0"/>
    <n v="1"/>
    <n v="0"/>
    <n v="0"/>
    <s v="W.Fuller"/>
    <s v="NA"/>
    <n v="0"/>
    <n v="0"/>
    <n v="0"/>
    <n v="0"/>
    <n v="0"/>
    <n v="0"/>
    <n v="0"/>
    <x v="389"/>
  </r>
  <r>
    <x v="2"/>
    <s v="MIA"/>
    <s v="LV"/>
    <n v="84"/>
    <n v="16"/>
    <s v="(1:34) (Shotgun) 37-M.Gaskin left tackle to MIA 30 for 14 yards (77-Q.Jefferson; 91-Y.Ngakoue)."/>
    <s v="run"/>
    <n v="1"/>
    <n v="0"/>
    <n v="0"/>
    <n v="0"/>
    <s v="M.Gaskin"/>
    <s v="NA"/>
    <n v="0"/>
    <n v="1"/>
    <n v="0"/>
    <n v="0.5"/>
    <n v="0"/>
    <n v="0"/>
    <n v="0.5"/>
    <x v="152"/>
  </r>
  <r>
    <x v="2"/>
    <s v="MIA"/>
    <s v="LV"/>
    <n v="70"/>
    <n v="30"/>
    <s v="(1:23) (Shotgun) 14-J.Brissett scrambles up the middle to MIA 40 for 10 yards (52-D.Perryman)."/>
    <s v="run"/>
    <n v="0"/>
    <n v="1"/>
    <n v="0"/>
    <n v="0"/>
    <s v="J.Brissett"/>
    <s v="NA"/>
    <n v="0"/>
    <n v="0"/>
    <n v="0"/>
    <n v="0"/>
    <n v="0"/>
    <n v="0"/>
    <n v="0"/>
    <x v="325"/>
  </r>
  <r>
    <x v="2"/>
    <s v="MIA"/>
    <s v="LV"/>
    <n v="60"/>
    <n v="40"/>
    <s v="(:41) (No Huddle, Shotgun) 14-J.Brissett pass short left to 3-W.Fuller to 50 for 10 yards (52-D.Perryman)."/>
    <s v="pass"/>
    <n v="0"/>
    <n v="1"/>
    <n v="0"/>
    <n v="0"/>
    <s v="W.Fuller"/>
    <n v="8"/>
    <n v="8"/>
    <n v="0"/>
    <n v="1"/>
    <n v="0"/>
    <n v="1.6"/>
    <n v="1.74"/>
    <n v="1.74"/>
    <x v="389"/>
  </r>
  <r>
    <x v="2"/>
    <s v="MIA"/>
    <s v="LV"/>
    <n v="50"/>
    <n v="50"/>
    <s v="(:35) (Shotgun) 14-J.Brissett pass short left to 88-M.Gesicki pushed ob at LV 41 for 9 yards (27-T.Mullen)."/>
    <s v="pass"/>
    <n v="0"/>
    <n v="1"/>
    <n v="0"/>
    <n v="0"/>
    <s v="M.Gesicki"/>
    <n v="9"/>
    <n v="9"/>
    <n v="0"/>
    <n v="1"/>
    <n v="0"/>
    <n v="1.6"/>
    <n v="1.7575000000000001"/>
    <n v="1.7575000000000001"/>
    <x v="150"/>
  </r>
  <r>
    <x v="2"/>
    <s v="MIA"/>
    <s v="LV"/>
    <n v="41"/>
    <n v="59"/>
    <s v="(:30) (Shotgun) 14-J.Brissett pass short middle to 17-J.Waddle to LV 34 for 7 yards (42-C.Littleton)."/>
    <s v="pass"/>
    <n v="0"/>
    <n v="1"/>
    <n v="0"/>
    <n v="0"/>
    <s v="J.Waddle"/>
    <n v="5"/>
    <n v="5"/>
    <n v="0"/>
    <n v="1"/>
    <n v="0"/>
    <n v="1.6"/>
    <n v="1.6875"/>
    <n v="1.6875"/>
    <x v="149"/>
  </r>
  <r>
    <x v="2"/>
    <s v="MIA"/>
    <s v="LV"/>
    <n v="34"/>
    <n v="66"/>
    <s v="(:27) (Shotgun) 14-J.Brissett FUMBLES (Aborted) at LV 43, and recovers at LV 43. 14-J.Brissett pass incomplete short left to 34-M.Brown."/>
    <s v="pass"/>
    <n v="0"/>
    <n v="1"/>
    <n v="0"/>
    <n v="0"/>
    <s v="M.Brown"/>
    <n v="-6"/>
    <n v="-6"/>
    <n v="0"/>
    <n v="1"/>
    <n v="0"/>
    <n v="1.6"/>
    <n v="1.4950000000000001"/>
    <n v="1.4950000000000001"/>
    <x v="326"/>
  </r>
  <r>
    <x v="2"/>
    <s v="MIA"/>
    <s v="LV"/>
    <n v="34"/>
    <n v="66"/>
    <s v="(:23) (Shotgun) 14-J.Brissett pass short middle to 17-J.Waddle to LV 30 for 4 yards (44-N.Kwiatkoski)."/>
    <s v="pass"/>
    <n v="0"/>
    <n v="1"/>
    <n v="0"/>
    <n v="0"/>
    <s v="J.Waddle"/>
    <n v="4"/>
    <n v="4"/>
    <n v="0"/>
    <n v="1"/>
    <n v="0"/>
    <n v="1.6"/>
    <n v="1.6700000000000002"/>
    <n v="1.6700000000000002"/>
    <x v="149"/>
  </r>
  <r>
    <x v="2"/>
    <s v="MIA"/>
    <s v="LV"/>
    <n v="75"/>
    <n v="25"/>
    <s v="(15:00) (Shotgun) 14-J.Brissett pass short middle to 17-J.Waddle to MIA 38 for 13 yards (27-T.Mullen; 24-J.Abram). PENALTY on MIA-34-M.Brown, Low Block, 15 yards, enforced at MIA 30."/>
    <s v="pass"/>
    <n v="0"/>
    <n v="1"/>
    <n v="0"/>
    <n v="0"/>
    <s v="J.Waddle"/>
    <n v="-4"/>
    <n v="-4"/>
    <n v="0"/>
    <n v="1"/>
    <n v="0"/>
    <n v="1.6"/>
    <n v="1.53"/>
    <n v="1.53"/>
    <x v="149"/>
  </r>
  <r>
    <x v="2"/>
    <s v="MIA"/>
    <s v="LV"/>
    <n v="85"/>
    <n v="15"/>
    <s v="(14:37) (Shotgun) 37-M.Gaskin right tackle to MIA 16 for 1 yard (94-C.Nassib)."/>
    <s v="run"/>
    <n v="1"/>
    <n v="0"/>
    <n v="0"/>
    <n v="0"/>
    <s v="M.Gaskin"/>
    <s v="NA"/>
    <n v="0"/>
    <n v="1"/>
    <n v="0"/>
    <n v="0.5"/>
    <n v="0"/>
    <n v="0"/>
    <n v="0.5"/>
    <x v="152"/>
  </r>
  <r>
    <x v="2"/>
    <s v="MIA"/>
    <s v="LV"/>
    <n v="84"/>
    <n v="16"/>
    <s v="(13:57) 14-J.Brissett pass short left to 37-M.Gaskin to MIA 20 for 4 yards (24-J.Abram; 52-D.Perryman)."/>
    <s v="pass"/>
    <n v="0"/>
    <n v="1"/>
    <n v="0"/>
    <n v="0"/>
    <s v="M.Gaskin"/>
    <n v="-3"/>
    <n v="-3"/>
    <n v="0"/>
    <n v="1"/>
    <n v="0"/>
    <n v="1.6"/>
    <n v="1.5475000000000001"/>
    <n v="1.5475000000000001"/>
    <x v="152"/>
  </r>
  <r>
    <x v="2"/>
    <s v="MIA"/>
    <s v="LV"/>
    <n v="80"/>
    <n v="20"/>
    <s v="(13:20) (Shotgun) 14-J.Brissett pass short left to 17-J.Waddle to MIA 24 for 4 yards (92-S.Thomas; 24-J.Abram). FUMBLES (92-S.Thomas), recovered by MIA-73-A.Jackson at MIA 24."/>
    <s v="pass"/>
    <n v="0"/>
    <n v="1"/>
    <n v="0"/>
    <n v="0"/>
    <s v="J.Waddle"/>
    <n v="3"/>
    <n v="3"/>
    <n v="0"/>
    <n v="1"/>
    <n v="0"/>
    <n v="1.6"/>
    <n v="1.6525000000000001"/>
    <n v="1.6525000000000001"/>
    <x v="149"/>
  </r>
  <r>
    <x v="2"/>
    <s v="LV"/>
    <s v="MIA"/>
    <n v="72"/>
    <n v="28"/>
    <s v="(12:33) (Shotgun) 31-P.Barber up the middle to LV 42 for 14 yards (21-E.Rowe; 8-J.Holland)."/>
    <s v="run"/>
    <n v="1"/>
    <n v="0"/>
    <n v="0"/>
    <n v="0"/>
    <s v="P.Barber"/>
    <s v="NA"/>
    <n v="0"/>
    <n v="1"/>
    <n v="0"/>
    <n v="0.5"/>
    <n v="0"/>
    <n v="0"/>
    <n v="0.5"/>
    <x v="354"/>
  </r>
  <r>
    <x v="2"/>
    <s v="LV"/>
    <s v="MIA"/>
    <n v="58"/>
    <n v="42"/>
    <s v="(11:48) (No Huddle, Shotgun) 4-D.Carr pass incomplete deep left to 11-H.Ruggs."/>
    <s v="pass"/>
    <n v="0"/>
    <n v="1"/>
    <n v="0"/>
    <n v="0"/>
    <s v="H.Ruggs"/>
    <n v="52"/>
    <n v="52"/>
    <n v="0"/>
    <n v="1"/>
    <n v="0"/>
    <n v="1.6"/>
    <n v="2.5099999999999998"/>
    <n v="2.5099999999999998"/>
    <x v="111"/>
  </r>
  <r>
    <x v="2"/>
    <s v="LV"/>
    <s v="MIA"/>
    <n v="58"/>
    <n v="42"/>
    <s v="(11:41) (Shotgun) 4-D.Carr pass short right to 83-D.Waller to LV 46 for 4 yards (24-By.Jones)."/>
    <s v="pass"/>
    <n v="0"/>
    <n v="1"/>
    <n v="0"/>
    <n v="0"/>
    <s v="D.Waller"/>
    <n v="-2"/>
    <n v="-2"/>
    <n v="0"/>
    <n v="1"/>
    <n v="0"/>
    <n v="1.6"/>
    <n v="1.5650000000000002"/>
    <n v="1.5650000000000002"/>
    <x v="28"/>
  </r>
  <r>
    <x v="2"/>
    <s v="LV"/>
    <s v="MIA"/>
    <n v="54"/>
    <n v="46"/>
    <s v="(10:57) (Shotgun) 4-D.Carr pass short left to 7-Z.Jones pushed ob at MIA 39 for 15 yards (27-J.Coleman) [91-E.Ogbah]. PENALTY on MIA-27-J.Coleman, Unnecessary Roughness, 15 yards, enforced at MIA 39."/>
    <s v="pass"/>
    <n v="0"/>
    <n v="1"/>
    <n v="0"/>
    <n v="0"/>
    <s v="Z.Jones"/>
    <n v="1"/>
    <n v="1"/>
    <n v="0"/>
    <n v="1"/>
    <n v="0"/>
    <n v="1.6"/>
    <n v="1.6175000000000002"/>
    <n v="1.6175000000000002"/>
    <x v="194"/>
  </r>
  <r>
    <x v="2"/>
    <s v="LV"/>
    <s v="MIA"/>
    <n v="24"/>
    <n v="76"/>
    <s v="(10:32) 11-H.Ruggs left end to MIA 17 for 7 yards (15-J.Phillips). LV-11-H.Ruggs was injured during the play. His return is Questionable."/>
    <s v="run"/>
    <n v="1"/>
    <n v="0"/>
    <n v="0"/>
    <n v="0"/>
    <s v="H.Ruggs"/>
    <s v="NA"/>
    <n v="0"/>
    <n v="1"/>
    <n v="0"/>
    <n v="0.5"/>
    <n v="0"/>
    <n v="0"/>
    <n v="0.5"/>
    <x v="111"/>
  </r>
  <r>
    <x v="2"/>
    <s v="LV"/>
    <s v="MIA"/>
    <n v="17"/>
    <n v="83"/>
    <s v="(9:55) (Shotgun) 31-P.Barber up the middle to MIA 13 for 4 yards (40-N.Needham; 52-E.Roberts)."/>
    <s v="run"/>
    <n v="1"/>
    <n v="0"/>
    <n v="0"/>
    <n v="0"/>
    <s v="P.Barber"/>
    <s v="NA"/>
    <n v="0"/>
    <n v="1"/>
    <n v="0"/>
    <n v="0.5"/>
    <n v="0"/>
    <n v="0"/>
    <n v="0.5"/>
    <x v="354"/>
  </r>
  <r>
    <x v="2"/>
    <s v="LV"/>
    <s v="MIA"/>
    <n v="13"/>
    <n v="87"/>
    <s v="(9:15) (Shotgun) 23-K.Drake right guard to MIA 12 for 1 yard (92-Z.Sieler; 90-J.Jenkins)."/>
    <s v="run"/>
    <n v="1"/>
    <n v="0"/>
    <n v="0"/>
    <n v="0"/>
    <s v="K.Drake"/>
    <s v="NA"/>
    <n v="0"/>
    <n v="1"/>
    <n v="0"/>
    <n v="0.6"/>
    <n v="0"/>
    <n v="0"/>
    <n v="0.6"/>
    <x v="4"/>
  </r>
  <r>
    <x v="2"/>
    <s v="LV"/>
    <s v="MIA"/>
    <n v="12"/>
    <n v="88"/>
    <s v="(8:33) (Shotgun) 4-D.Carr pass short right to 87-F.Moreau pushed ob at MIA 1 for 11 yards (21-E.Rowe). PENALTY on LV-87-F.Moreau, Offensive Pass Interference, 10 yards, enforced at MIA 12 - No Play."/>
    <s v="no_play"/>
    <n v="0"/>
    <n v="1"/>
    <n v="0"/>
    <n v="0"/>
    <s v="F.Moreau"/>
    <s v="NA"/>
    <n v="0"/>
    <n v="0"/>
    <n v="0"/>
    <n v="0"/>
    <n v="0"/>
    <n v="0"/>
    <n v="0"/>
    <x v="107"/>
  </r>
  <r>
    <x v="2"/>
    <s v="LV"/>
    <s v="MIA"/>
    <n v="22"/>
    <n v="78"/>
    <s v="(8:05) (Shotgun) 4-D.Carr pass short left to 13-H.Renfrow to MIA 12 for 10 yards (55-J.Baker)."/>
    <s v="pass"/>
    <n v="0"/>
    <n v="1"/>
    <n v="0"/>
    <n v="0"/>
    <s v="H.Renfrow"/>
    <n v="4"/>
    <n v="4"/>
    <n v="0"/>
    <n v="1"/>
    <n v="0"/>
    <n v="1.8"/>
    <n v="1.6700000000000002"/>
    <n v="1.7558000000000002"/>
    <x v="190"/>
  </r>
  <r>
    <x v="2"/>
    <s v="LV"/>
    <s v="MIA"/>
    <n v="12"/>
    <n v="88"/>
    <s v="(7:24) (Shotgun) 4-D.Carr pass short right to 13-H.Renfrow for 12 yards, TOUCHDOWN."/>
    <s v="pass"/>
    <n v="0"/>
    <n v="1"/>
    <n v="0"/>
    <n v="0"/>
    <s v="H.Renfrow"/>
    <n v="6"/>
    <n v="6"/>
    <n v="0"/>
    <n v="1"/>
    <n v="0"/>
    <n v="2.2000000000000002"/>
    <n v="1.7050000000000001"/>
    <n v="2.0317000000000003"/>
    <x v="190"/>
  </r>
  <r>
    <x v="2"/>
    <s v="MIA"/>
    <s v="LV"/>
    <n v="75"/>
    <n v="25"/>
    <s v="(7:17) 14-J.Brissett pass incomplete deep left to 11-D.Parker."/>
    <s v="pass"/>
    <n v="0"/>
    <n v="1"/>
    <n v="0"/>
    <n v="0"/>
    <s v="D.Parker"/>
    <n v="30"/>
    <n v="30"/>
    <n v="0"/>
    <n v="1"/>
    <n v="0"/>
    <n v="1.6"/>
    <n v="2.125"/>
    <n v="2.125"/>
    <x v="10"/>
  </r>
  <r>
    <x v="2"/>
    <s v="MIA"/>
    <s v="LV"/>
    <n v="75"/>
    <n v="25"/>
    <s v="(7:12) (Shotgun) 14-J.Brissett pass short right to 17-J.Waddle to MIA 27 for 2 yards (39-N.Hobbs)."/>
    <s v="pass"/>
    <n v="0"/>
    <n v="1"/>
    <n v="0"/>
    <n v="0"/>
    <s v="J.Waddle"/>
    <n v="-3"/>
    <n v="-3"/>
    <n v="0"/>
    <n v="1"/>
    <n v="0"/>
    <n v="1.6"/>
    <n v="1.5475000000000001"/>
    <n v="1.5475000000000001"/>
    <x v="149"/>
  </r>
  <r>
    <x v="2"/>
    <s v="MIA"/>
    <s v="LV"/>
    <n v="73"/>
    <n v="27"/>
    <s v="(6:25) (Shotgun) 14-J.Brissett pass short left to 17-J.Waddle to MIA 34 for 7 yards (52-D.Perryman). PENALTY on LV-52-D.Perryman, Unnecessary Roughness, 15 yards, enforced at MIA 34."/>
    <s v="pass"/>
    <n v="0"/>
    <n v="1"/>
    <n v="0"/>
    <n v="0"/>
    <s v="J.Waddle"/>
    <n v="7"/>
    <n v="7"/>
    <n v="0"/>
    <n v="1"/>
    <n v="0"/>
    <n v="1.6"/>
    <n v="1.7225000000000001"/>
    <n v="1.7225000000000001"/>
    <x v="149"/>
  </r>
  <r>
    <x v="2"/>
    <s v="MIA"/>
    <s v="LV"/>
    <n v="51"/>
    <n v="49"/>
    <s v="(5:56) (Shotgun) 14-J.Brissett pass incomplete short middle to 37-M.Gaskin (42-C.Littleton)."/>
    <s v="pass"/>
    <n v="0"/>
    <n v="1"/>
    <n v="0"/>
    <n v="0"/>
    <s v="M.Gaskin"/>
    <n v="3"/>
    <n v="3"/>
    <n v="0"/>
    <n v="1"/>
    <n v="0"/>
    <n v="1.6"/>
    <n v="1.6525000000000001"/>
    <n v="1.6525000000000001"/>
    <x v="152"/>
  </r>
  <r>
    <x v="2"/>
    <s v="MIA"/>
    <s v="LV"/>
    <n v="51"/>
    <n v="49"/>
    <s v="(5:52) (Shotgun) 37-M.Gaskin left guard to LV 48 for 3 yards (99-C.Ferrell; 90-J.Hankins)."/>
    <s v="run"/>
    <n v="1"/>
    <n v="0"/>
    <n v="0"/>
    <n v="0"/>
    <s v="M.Gaskin"/>
    <s v="NA"/>
    <n v="0"/>
    <n v="1"/>
    <n v="0"/>
    <n v="0.5"/>
    <n v="0"/>
    <n v="0"/>
    <n v="0.5"/>
    <x v="152"/>
  </r>
  <r>
    <x v="2"/>
    <s v="MIA"/>
    <s v="LV"/>
    <n v="48"/>
    <n v="52"/>
    <s v="(5:10) (Shotgun) 14-J.Brissett pass incomplete deep left to 88-M.Gesicki (27-T.Mullen). Penalty on MIA-68-R.Hunt, Offensive Holding, declined."/>
    <s v="pass"/>
    <n v="0"/>
    <n v="1"/>
    <n v="0"/>
    <n v="0"/>
    <s v="M.Gesicki"/>
    <n v="19"/>
    <n v="19"/>
    <n v="0"/>
    <n v="1"/>
    <n v="0"/>
    <n v="1.6"/>
    <n v="1.9325000000000001"/>
    <n v="1.9325000000000001"/>
    <x v="150"/>
  </r>
  <r>
    <x v="2"/>
    <s v="LV"/>
    <s v="MIA"/>
    <n v="84"/>
    <n v="16"/>
    <s v="(4:52) 31-P.Barber right guard to LV 35 for 19 yards (21-E.Rowe; 30-J.McCourty)."/>
    <s v="run"/>
    <n v="1"/>
    <n v="0"/>
    <n v="0"/>
    <n v="0"/>
    <s v="P.Barber"/>
    <s v="NA"/>
    <n v="0"/>
    <n v="1"/>
    <n v="0"/>
    <n v="0.5"/>
    <n v="0"/>
    <n v="0"/>
    <n v="0.5"/>
    <x v="354"/>
  </r>
  <r>
    <x v="2"/>
    <s v="LV"/>
    <s v="MIA"/>
    <n v="65"/>
    <n v="35"/>
    <s v="(4:14) 31-P.Barber up the middle to LV 38 for 3 yards (52-E.Roberts; 94-C.Wilkins)."/>
    <s v="run"/>
    <n v="1"/>
    <n v="0"/>
    <n v="0"/>
    <n v="0"/>
    <s v="P.Barber"/>
    <s v="NA"/>
    <n v="0"/>
    <n v="1"/>
    <n v="0"/>
    <n v="0.5"/>
    <n v="0"/>
    <n v="0"/>
    <n v="0.5"/>
    <x v="354"/>
  </r>
  <r>
    <x v="2"/>
    <s v="LV"/>
    <s v="MIA"/>
    <n v="62"/>
    <n v="38"/>
    <s v="(3:35) (No Huddle, Shotgun) 4-D.Carr pass short left to 31-P.Barber pushed ob at MIA 39 for 23 yards (52-E.Roberts)."/>
    <s v="pass"/>
    <n v="0"/>
    <n v="1"/>
    <n v="0"/>
    <n v="0"/>
    <s v="P.Barber"/>
    <n v="2"/>
    <n v="2"/>
    <n v="0"/>
    <n v="1"/>
    <n v="0"/>
    <n v="1.6"/>
    <n v="1.635"/>
    <n v="1.635"/>
    <x v="354"/>
  </r>
  <r>
    <x v="2"/>
    <s v="LV"/>
    <s v="MIA"/>
    <n v="39"/>
    <n v="61"/>
    <s v="(2:54) 31-P.Barber left guard to MIA 27 for 12 yards (30-J.McCourty). PENALTY on LV-76-J.Simpson, Offensive Holding, 10 yards, enforced at MIA 39 - No Play."/>
    <s v="no_play"/>
    <n v="1"/>
    <n v="0"/>
    <n v="0"/>
    <n v="0"/>
    <s v="P.Barber"/>
    <s v="NA"/>
    <n v="0"/>
    <n v="1"/>
    <n v="0"/>
    <n v="0.5"/>
    <n v="0"/>
    <n v="0"/>
    <n v="0.5"/>
    <x v="354"/>
  </r>
  <r>
    <x v="2"/>
    <s v="LV"/>
    <s v="MIA"/>
    <n v="49"/>
    <n v="51"/>
    <s v="(2:23) 4-D.Carr pass incomplete deep left to 89-B.Edwards (40-N.Needham)."/>
    <s v="pass"/>
    <n v="0"/>
    <n v="1"/>
    <n v="0"/>
    <n v="0"/>
    <s v="B.Edwards"/>
    <n v="23"/>
    <n v="23"/>
    <n v="0"/>
    <n v="1"/>
    <n v="0"/>
    <n v="1.6"/>
    <n v="2.0024999999999999"/>
    <n v="2.0024999999999999"/>
    <x v="110"/>
  </r>
  <r>
    <x v="2"/>
    <s v="LV"/>
    <s v="MIA"/>
    <n v="49"/>
    <n v="51"/>
    <s v="(2:17) (Shotgun) 4-D.Carr pass short right to 23-K.Drake pushed ob at MIA 42 for 7 yards (25-X.Howard)."/>
    <s v="pass"/>
    <n v="0"/>
    <n v="1"/>
    <n v="0"/>
    <n v="0"/>
    <s v="K.Drake"/>
    <n v="-6"/>
    <n v="-6"/>
    <n v="0"/>
    <n v="1"/>
    <n v="0"/>
    <n v="1.6"/>
    <n v="1.4950000000000001"/>
    <n v="1.4950000000000001"/>
    <x v="4"/>
  </r>
  <r>
    <x v="2"/>
    <s v="LV"/>
    <s v="MIA"/>
    <n v="42"/>
    <n v="58"/>
    <s v="(1:36) (Shotgun) 4-D.Carr pass deep left to 83-D.Waller to MIA 19 for 23 yards (40-N.Needham)."/>
    <s v="pass"/>
    <n v="0"/>
    <n v="1"/>
    <n v="0"/>
    <n v="0"/>
    <s v="D.Waller"/>
    <n v="22"/>
    <n v="22"/>
    <n v="0"/>
    <n v="1"/>
    <n v="0"/>
    <n v="1.6"/>
    <n v="1.9850000000000001"/>
    <n v="1.9850000000000001"/>
    <x v="28"/>
  </r>
  <r>
    <x v="2"/>
    <s v="LV"/>
    <s v="MIA"/>
    <n v="19"/>
    <n v="81"/>
    <s v="(:49) 23-K.Drake left guard to MIA 17 for 2 yards (91-E.Ogbah)."/>
    <s v="run"/>
    <n v="1"/>
    <n v="0"/>
    <n v="0"/>
    <n v="0"/>
    <s v="K.Drake"/>
    <s v="NA"/>
    <n v="0"/>
    <n v="1"/>
    <n v="0"/>
    <n v="0.5"/>
    <n v="0"/>
    <n v="0"/>
    <n v="0.5"/>
    <x v="4"/>
  </r>
  <r>
    <x v="2"/>
    <s v="LV"/>
    <s v="MIA"/>
    <n v="17"/>
    <n v="83"/>
    <s v="(15:00) (Shotgun) 4-D.Carr pass short middle to 23-K.Drake to MIA 1 for 16 yards (29-Br.Jones)."/>
    <s v="pass"/>
    <n v="0"/>
    <n v="1"/>
    <n v="0"/>
    <n v="0"/>
    <s v="K.Drake"/>
    <n v="6"/>
    <n v="6"/>
    <n v="0"/>
    <n v="1"/>
    <n v="0"/>
    <n v="2"/>
    <n v="1.7050000000000001"/>
    <n v="1.8997000000000002"/>
    <x v="4"/>
  </r>
  <r>
    <x v="2"/>
    <s v="LV"/>
    <s v="MIA"/>
    <n v="1"/>
    <n v="99"/>
    <s v="(14:20) 45-A.Ingold up the middle to MIA 1 for no gain (70-A.Butler; 92-Z.Sieler)."/>
    <s v="run"/>
    <n v="1"/>
    <n v="0"/>
    <n v="0"/>
    <n v="0"/>
    <s v="A.Ingold"/>
    <s v="NA"/>
    <n v="0"/>
    <n v="1"/>
    <n v="0"/>
    <n v="3.3"/>
    <n v="0"/>
    <n v="0"/>
    <n v="3.3"/>
    <x v="129"/>
  </r>
  <r>
    <x v="2"/>
    <s v="LV"/>
    <s v="MIA"/>
    <n v="1"/>
    <n v="99"/>
    <s v="(13:50) 31-P.Barber up the middle for 1 yard, TOUCHDOWN."/>
    <s v="run"/>
    <n v="1"/>
    <n v="0"/>
    <n v="0"/>
    <n v="0"/>
    <s v="P.Barber"/>
    <s v="NA"/>
    <n v="0"/>
    <n v="1"/>
    <n v="0"/>
    <n v="3.3"/>
    <n v="0"/>
    <n v="0"/>
    <n v="3.3"/>
    <x v="354"/>
  </r>
  <r>
    <x v="2"/>
    <s v="MIA"/>
    <s v="LV"/>
    <n v="75"/>
    <n v="25"/>
    <s v="(13:47) (Shotgun) 14-J.Brissett pass incomplete deep middle to 3-W.Fuller [90-J.Hankins]."/>
    <s v="pass"/>
    <n v="0"/>
    <n v="1"/>
    <n v="0"/>
    <n v="0"/>
    <s v="W.Fuller"/>
    <n v="20"/>
    <n v="20"/>
    <n v="0"/>
    <n v="1"/>
    <n v="0"/>
    <n v="1.6"/>
    <n v="1.9500000000000002"/>
    <n v="1.9500000000000002"/>
    <x v="389"/>
  </r>
  <r>
    <x v="2"/>
    <s v="MIA"/>
    <s v="LV"/>
    <n v="75"/>
    <n v="25"/>
    <s v="(13:42) (Shotgun) 37-M.Gaskin left guard to MIA 30 for 5 yards (42-C.Littleton; 52-D.Perryman)."/>
    <s v="run"/>
    <n v="1"/>
    <n v="0"/>
    <n v="0"/>
    <n v="0"/>
    <s v="M.Gaskin"/>
    <s v="NA"/>
    <n v="0"/>
    <n v="1"/>
    <n v="0"/>
    <n v="0.5"/>
    <n v="0"/>
    <n v="0"/>
    <n v="0.5"/>
    <x v="152"/>
  </r>
  <r>
    <x v="2"/>
    <s v="MIA"/>
    <s v="LV"/>
    <n v="70"/>
    <n v="30"/>
    <s v="(13:02) (Shotgun) 14-J.Brissett pass short middle to 88-M.Gesicki to MIA 38 for 8 yards (27-T.Mullen)."/>
    <s v="pass"/>
    <n v="0"/>
    <n v="1"/>
    <n v="0"/>
    <n v="0"/>
    <s v="M.Gesicki"/>
    <n v="6"/>
    <n v="6"/>
    <n v="0"/>
    <n v="1"/>
    <n v="0"/>
    <n v="1.6"/>
    <n v="1.7050000000000001"/>
    <n v="1.7050000000000001"/>
    <x v="150"/>
  </r>
  <r>
    <x v="2"/>
    <s v="MIA"/>
    <s v="LV"/>
    <n v="62"/>
    <n v="38"/>
    <s v="(12:28) (Shotgun) 14-J.Brissett pass short right to 17-J.Waddle to MIA 47 for 9 yards (39-N.Hobbs)."/>
    <s v="pass"/>
    <n v="0"/>
    <n v="1"/>
    <n v="0"/>
    <n v="0"/>
    <s v="J.Waddle"/>
    <n v="9"/>
    <n v="9"/>
    <n v="0"/>
    <n v="1"/>
    <n v="0"/>
    <n v="1.6"/>
    <n v="1.7575000000000001"/>
    <n v="1.7575000000000001"/>
    <x v="149"/>
  </r>
  <r>
    <x v="2"/>
    <s v="MIA"/>
    <s v="LV"/>
    <n v="53"/>
    <n v="47"/>
    <s v="(12:00) (No Huddle, Shotgun) 14-J.Brissett pass short right to 37-M.Gaskin pushed ob at MIA 49 for 2 yards (42-C.Littleton)."/>
    <s v="pass"/>
    <n v="0"/>
    <n v="1"/>
    <n v="0"/>
    <n v="0"/>
    <s v="M.Gaskin"/>
    <n v="0"/>
    <n v="0"/>
    <n v="0"/>
    <n v="1"/>
    <n v="0"/>
    <n v="1.6"/>
    <n v="1.6"/>
    <n v="1.6"/>
    <x v="152"/>
  </r>
  <r>
    <x v="2"/>
    <s v="MIA"/>
    <s v="LV"/>
    <n v="51"/>
    <n v="49"/>
    <s v="(11:34) (Shotgun) 37-M.Gaskin left tackle to LV 48 for 3 yards (42-C.Littleton)."/>
    <s v="run"/>
    <n v="1"/>
    <n v="0"/>
    <n v="0"/>
    <n v="0"/>
    <s v="M.Gaskin"/>
    <s v="NA"/>
    <n v="0"/>
    <n v="1"/>
    <n v="0"/>
    <n v="0.5"/>
    <n v="0"/>
    <n v="0"/>
    <n v="0.5"/>
    <x v="152"/>
  </r>
  <r>
    <x v="2"/>
    <s v="MIA"/>
    <s v="LV"/>
    <n v="48"/>
    <n v="52"/>
    <s v="(11:03) (Shotgun) 14-J.Brissett scrambles up the middle to LV 29 for 19 yards (24-J.Abram)."/>
    <s v="run"/>
    <n v="0"/>
    <n v="1"/>
    <n v="0"/>
    <n v="0"/>
    <s v="J.Brissett"/>
    <s v="NA"/>
    <n v="0"/>
    <n v="0"/>
    <n v="0"/>
    <n v="0"/>
    <n v="0"/>
    <n v="0"/>
    <n v="0"/>
    <x v="325"/>
  </r>
  <r>
    <x v="2"/>
    <s v="MIA"/>
    <s v="LV"/>
    <n v="29"/>
    <n v="71"/>
    <s v="(10:32) (Shotgun) 14-J.Brissett scrambles left end pushed ob at LV 25 for 4 yards (42-C.Littleton)."/>
    <s v="run"/>
    <n v="0"/>
    <n v="1"/>
    <n v="0"/>
    <n v="0"/>
    <s v="J.Brissett"/>
    <s v="NA"/>
    <n v="0"/>
    <n v="0"/>
    <n v="0"/>
    <n v="0"/>
    <n v="0"/>
    <n v="0"/>
    <n v="0"/>
    <x v="325"/>
  </r>
  <r>
    <x v="2"/>
    <s v="MIA"/>
    <s v="LV"/>
    <n v="25"/>
    <n v="75"/>
    <s v="(10:00) (No Huddle, Shotgun) 14-J.Brissett pass short right to 3-W.Fuller to LV 23 for 2 yards (39-N.Hobbs)."/>
    <s v="pass"/>
    <n v="0"/>
    <n v="1"/>
    <n v="0"/>
    <n v="0"/>
    <s v="W.Fuller"/>
    <n v="-4"/>
    <n v="-4"/>
    <n v="0"/>
    <n v="1"/>
    <n v="0"/>
    <n v="1.8"/>
    <n v="1.53"/>
    <n v="1.7082000000000002"/>
    <x v="389"/>
  </r>
  <r>
    <x v="2"/>
    <s v="LV"/>
    <s v="MIA"/>
    <n v="75"/>
    <n v="25"/>
    <s v="(8:30) 31-P.Barber left guard to LV 29 for 4 yards (92-Z.Sieler; 43-A.Van Ginkel)."/>
    <s v="run"/>
    <n v="1"/>
    <n v="0"/>
    <n v="0"/>
    <n v="0"/>
    <s v="P.Barber"/>
    <s v="NA"/>
    <n v="0"/>
    <n v="1"/>
    <n v="0"/>
    <n v="0.5"/>
    <n v="0"/>
    <n v="0"/>
    <n v="0.5"/>
    <x v="354"/>
  </r>
  <r>
    <x v="2"/>
    <s v="LV"/>
    <s v="MIA"/>
    <n v="71"/>
    <n v="29"/>
    <s v="(7:52) 4-D.Carr pass short left to 31-P.Barber pushed ob at LV 32 for 3 yards (55-J.Baker)."/>
    <s v="pass"/>
    <n v="0"/>
    <n v="1"/>
    <n v="0"/>
    <n v="0"/>
    <s v="P.Barber"/>
    <n v="-4"/>
    <n v="-4"/>
    <n v="0"/>
    <n v="1"/>
    <n v="0"/>
    <n v="1.6"/>
    <n v="1.53"/>
    <n v="1.53"/>
    <x v="354"/>
  </r>
  <r>
    <x v="2"/>
    <s v="LV"/>
    <s v="MIA"/>
    <n v="68"/>
    <n v="32"/>
    <s v="(7:14) (Shotgun) 4-D.Carr pass incomplete short middle to 89-B.Edwards (25-X.Howard)."/>
    <s v="pass"/>
    <n v="0"/>
    <n v="1"/>
    <n v="0"/>
    <n v="0"/>
    <s v="B.Edwards"/>
    <n v="2"/>
    <n v="2"/>
    <n v="0"/>
    <n v="1"/>
    <n v="0"/>
    <n v="1.6"/>
    <n v="1.635"/>
    <n v="1.635"/>
    <x v="110"/>
  </r>
  <r>
    <x v="2"/>
    <s v="MIA"/>
    <s v="LV"/>
    <n v="70"/>
    <n v="30"/>
    <s v="(6:59) (Shotgun) 14-J.Brissett pass short right to 37-M.Gaskin pushed ob at MIA 33 for 3 yards (24-J.Abram)."/>
    <s v="pass"/>
    <n v="0"/>
    <n v="1"/>
    <n v="0"/>
    <n v="0"/>
    <s v="M.Gaskin"/>
    <n v="-2"/>
    <n v="-2"/>
    <n v="0"/>
    <n v="1"/>
    <n v="0"/>
    <n v="1.6"/>
    <n v="1.5650000000000002"/>
    <n v="1.5650000000000002"/>
    <x v="152"/>
  </r>
  <r>
    <x v="2"/>
    <s v="MIA"/>
    <s v="LV"/>
    <n v="67"/>
    <n v="33"/>
    <s v="(6:24) (Shotgun) 14-J.Brissett pass incomplete short right to 17-J.Waddle."/>
    <s v="pass"/>
    <n v="0"/>
    <n v="1"/>
    <n v="0"/>
    <n v="0"/>
    <s v="J.Waddle"/>
    <n v="12"/>
    <n v="12"/>
    <n v="0"/>
    <n v="1"/>
    <n v="0"/>
    <n v="1.6"/>
    <n v="1.81"/>
    <n v="1.81"/>
    <x v="149"/>
  </r>
  <r>
    <x v="2"/>
    <s v="MIA"/>
    <s v="LV"/>
    <n v="67"/>
    <n v="33"/>
    <s v="(6:18) (Shotgun) 14-J.Brissett pass incomplete deep middle to 11-D.Parker. PENALTY on LV-98-M.Crosby, Roughing the Passer, 15 yards, enforced at MIA 33 - No Play."/>
    <s v="no_play"/>
    <n v="0"/>
    <n v="1"/>
    <n v="0"/>
    <n v="0"/>
    <s v="D.Parker"/>
    <s v="NA"/>
    <n v="0"/>
    <n v="0"/>
    <n v="0"/>
    <n v="0"/>
    <n v="0"/>
    <n v="0"/>
    <n v="0"/>
    <x v="10"/>
  </r>
  <r>
    <x v="2"/>
    <s v="MIA"/>
    <s v="LV"/>
    <n v="52"/>
    <n v="48"/>
    <s v="(6:06) (Shotgun) 14-J.Brissett pass short right to 88-M.Gesicki to LV 47 for 5 yards (24-J.Abram; 42-C.Littleton)."/>
    <s v="pass"/>
    <n v="0"/>
    <n v="1"/>
    <n v="0"/>
    <n v="0"/>
    <s v="M.Gesicki"/>
    <n v="3"/>
    <n v="3"/>
    <n v="0"/>
    <n v="1"/>
    <n v="0"/>
    <n v="1.6"/>
    <n v="1.6525000000000001"/>
    <n v="1.6525000000000001"/>
    <x v="150"/>
  </r>
  <r>
    <x v="2"/>
    <s v="MIA"/>
    <s v="LV"/>
    <n v="47"/>
    <n v="53"/>
    <s v="(5:38) (Shotgun) 37-M.Gaskin left guard to LV 43 for 4 yards (90-J.Hankins, 52-D.Perryman)."/>
    <s v="run"/>
    <n v="1"/>
    <n v="0"/>
    <n v="0"/>
    <n v="0"/>
    <s v="M.Gaskin"/>
    <s v="NA"/>
    <n v="0"/>
    <n v="1"/>
    <n v="0"/>
    <n v="0.5"/>
    <n v="0"/>
    <n v="0"/>
    <n v="0.5"/>
    <x v="152"/>
  </r>
  <r>
    <x v="2"/>
    <s v="MIA"/>
    <s v="LV"/>
    <n v="43"/>
    <n v="57"/>
    <s v="(5:10) 34-M.Brown left guard to LV 43 for no gain (90-J.Hankins; 94-C.Nassib)."/>
    <s v="run"/>
    <n v="1"/>
    <n v="0"/>
    <n v="0"/>
    <n v="0"/>
    <s v="M.Brown"/>
    <s v="NA"/>
    <n v="0"/>
    <n v="1"/>
    <n v="0"/>
    <n v="0.5"/>
    <n v="0"/>
    <n v="0"/>
    <n v="0.5"/>
    <x v="326"/>
  </r>
  <r>
    <x v="2"/>
    <s v="MIA"/>
    <s v="LV"/>
    <n v="43"/>
    <n v="57"/>
    <s v="(4:33) (No Huddle) 14-J.Brissett up the middle to LV 43 for no gain (96-D.Philon; 90-J.Hankins)."/>
    <s v="run"/>
    <n v="1"/>
    <n v="0"/>
    <n v="0"/>
    <n v="0"/>
    <s v="J.Brissett"/>
    <s v="NA"/>
    <n v="0"/>
    <n v="1"/>
    <n v="0"/>
    <n v="0.5"/>
    <n v="0"/>
    <n v="0"/>
    <n v="0.5"/>
    <x v="325"/>
  </r>
  <r>
    <x v="2"/>
    <s v="LV"/>
    <s v="MIA"/>
    <n v="57"/>
    <n v="43"/>
    <s v="(4:29) 31-P.Barber up the middle to LV 41 for -2 yards (94-C.Wilkins)."/>
    <s v="run"/>
    <n v="1"/>
    <n v="0"/>
    <n v="0"/>
    <n v="0"/>
    <s v="P.Barber"/>
    <s v="NA"/>
    <n v="0"/>
    <n v="1"/>
    <n v="0"/>
    <n v="0.5"/>
    <n v="0"/>
    <n v="0"/>
    <n v="0.5"/>
    <x v="354"/>
  </r>
  <r>
    <x v="2"/>
    <s v="LV"/>
    <s v="MIA"/>
    <n v="59"/>
    <n v="41"/>
    <s v="(3:47) 31-P.Barber right guard to LV 42 for 1 yard (90-J.Jenkins)."/>
    <s v="run"/>
    <n v="1"/>
    <n v="0"/>
    <n v="0"/>
    <n v="0"/>
    <s v="P.Barber"/>
    <s v="NA"/>
    <n v="0"/>
    <n v="1"/>
    <n v="0"/>
    <n v="0.5"/>
    <n v="0"/>
    <n v="0"/>
    <n v="0.5"/>
    <x v="354"/>
  </r>
  <r>
    <x v="2"/>
    <s v="MIA"/>
    <s v="LV"/>
    <n v="82"/>
    <n v="18"/>
    <s v="(3:22) (Shotgun) 14-J.Brissett pass short middle to 17-J.Waddle to MIA 27 for 9 yards (21-A.Robertson)."/>
    <s v="pass"/>
    <n v="0"/>
    <n v="1"/>
    <n v="0"/>
    <n v="0"/>
    <s v="J.Waddle"/>
    <n v="3"/>
    <n v="3"/>
    <n v="0"/>
    <n v="1"/>
    <n v="0"/>
    <n v="1.6"/>
    <n v="1.6525000000000001"/>
    <n v="1.6525000000000001"/>
    <x v="149"/>
  </r>
  <r>
    <x v="2"/>
    <s v="MIA"/>
    <s v="LV"/>
    <n v="73"/>
    <n v="27"/>
    <s v="(2:59) (No Huddle, Shotgun) 14-J.Brissett pass short middle to 88-M.Gesicki to MIA 33 for 6 yards (52-D.Perryman)."/>
    <s v="pass"/>
    <n v="0"/>
    <n v="1"/>
    <n v="0"/>
    <n v="0"/>
    <s v="M.Gesicki"/>
    <n v="6"/>
    <n v="6"/>
    <n v="0"/>
    <n v="1"/>
    <n v="0"/>
    <n v="1.6"/>
    <n v="1.7050000000000001"/>
    <n v="1.7050000000000001"/>
    <x v="150"/>
  </r>
  <r>
    <x v="2"/>
    <s v="MIA"/>
    <s v="LV"/>
    <n v="67"/>
    <n v="33"/>
    <s v="(2:37) (No Huddle, Shotgun) 14-J.Brissett pass short right to 88-M.Gesicki pushed ob at MIA 40 for 7 yards (42-C.Littleton)."/>
    <s v="pass"/>
    <n v="0"/>
    <n v="1"/>
    <n v="0"/>
    <n v="0"/>
    <s v="M.Gesicki"/>
    <n v="5"/>
    <n v="5"/>
    <n v="0"/>
    <n v="1"/>
    <n v="0"/>
    <n v="1.6"/>
    <n v="1.6875"/>
    <n v="1.6875"/>
    <x v="150"/>
  </r>
  <r>
    <x v="2"/>
    <s v="MIA"/>
    <s v="LV"/>
    <n v="60"/>
    <n v="40"/>
    <s v="(2:22) (Shotgun) 14-J.Brissett pass incomplete short right to 37-M.Gaskin."/>
    <s v="pass"/>
    <n v="0"/>
    <n v="1"/>
    <n v="0"/>
    <n v="0"/>
    <s v="M.Gaskin"/>
    <n v="3"/>
    <n v="3"/>
    <n v="0"/>
    <n v="1"/>
    <n v="0"/>
    <n v="1.6"/>
    <n v="1.6525000000000001"/>
    <n v="1.6525000000000001"/>
    <x v="152"/>
  </r>
  <r>
    <x v="2"/>
    <s v="MIA"/>
    <s v="LV"/>
    <n v="65"/>
    <n v="35"/>
    <s v="(2:18) (Shotgun) 14-J.Brissett pass short middle to 11-D.Parker to 50 for 15 yards (29-C.Hayward)."/>
    <s v="pass"/>
    <n v="0"/>
    <n v="1"/>
    <n v="0"/>
    <n v="0"/>
    <s v="D.Parker"/>
    <n v="15"/>
    <n v="15"/>
    <n v="0"/>
    <n v="1"/>
    <n v="0"/>
    <n v="1.6"/>
    <n v="1.8625"/>
    <n v="1.8625"/>
    <x v="10"/>
  </r>
  <r>
    <x v="2"/>
    <s v="MIA"/>
    <s v="LV"/>
    <n v="50"/>
    <n v="50"/>
    <s v="(2:00) (Shotgun) 14-J.Brissett pass short middle to 17-J.Waddle to LV 46 for 4 yards (52-D.Perryman)."/>
    <s v="pass"/>
    <n v="0"/>
    <n v="1"/>
    <n v="0"/>
    <n v="0"/>
    <s v="J.Waddle"/>
    <n v="3"/>
    <n v="3"/>
    <n v="0"/>
    <n v="1"/>
    <n v="0"/>
    <n v="1.6"/>
    <n v="1.6525000000000001"/>
    <n v="1.6525000000000001"/>
    <x v="149"/>
  </r>
  <r>
    <x v="2"/>
    <s v="MIA"/>
    <s v="LV"/>
    <n v="46"/>
    <n v="54"/>
    <s v="(1:43) (No Huddle, Shotgun) 14-J.Brissett pass short right to 88-M.Gesicki pushed ob at LV 36 for 10 yards (42-C.Littleton)."/>
    <s v="pass"/>
    <n v="0"/>
    <n v="1"/>
    <n v="0"/>
    <n v="0"/>
    <s v="M.Gesicki"/>
    <n v="7"/>
    <n v="7"/>
    <n v="0"/>
    <n v="1"/>
    <n v="0"/>
    <n v="1.6"/>
    <n v="1.7225000000000001"/>
    <n v="1.7225000000000001"/>
    <x v="150"/>
  </r>
  <r>
    <x v="2"/>
    <s v="MIA"/>
    <s v="LV"/>
    <n v="36"/>
    <n v="64"/>
    <s v="(1:38) (Shotgun) 14-J.Brissett pass short middle to 88-M.Gesicki to LV 27 for 9 yards (27-T.Mullen)."/>
    <s v="pass"/>
    <n v="0"/>
    <n v="1"/>
    <n v="0"/>
    <n v="0"/>
    <s v="M.Gesicki"/>
    <n v="9"/>
    <n v="9"/>
    <n v="0"/>
    <n v="1"/>
    <n v="0"/>
    <n v="1.6"/>
    <n v="1.7575000000000001"/>
    <n v="1.7575000000000001"/>
    <x v="150"/>
  </r>
  <r>
    <x v="2"/>
    <s v="MIA"/>
    <s v="LV"/>
    <n v="27"/>
    <n v="73"/>
    <s v="(1:15) (No Huddle, Shotgun) 14-J.Brissett pass incomplete deep middle to 88-M.Gesicki. LV-27-T.Mullen was injured during the play. His return is Questionable.  PENALTY on LV-27-T.Mullen, Defensive Pass Interference, 26 yards, enforced at LV 27 - No Play."/>
    <s v="no_play"/>
    <n v="0"/>
    <n v="1"/>
    <n v="0"/>
    <n v="0"/>
    <s v="M.Gesicki"/>
    <s v="NA"/>
    <n v="0"/>
    <n v="0"/>
    <n v="0"/>
    <n v="0"/>
    <n v="0"/>
    <n v="0"/>
    <n v="0"/>
    <x v="150"/>
  </r>
  <r>
    <x v="2"/>
    <s v="MIA"/>
    <s v="LV"/>
    <n v="1"/>
    <n v="99"/>
    <s v="(1:09) (Shotgun) Direct snap to 34-M.Brown.  34-M.Brown up the middle to LV 2 for -1 yards (42-C.Littleton; 37-T.Gillespie)."/>
    <s v="run"/>
    <n v="1"/>
    <n v="0"/>
    <n v="0"/>
    <n v="0"/>
    <s v="M.Brown"/>
    <s v="NA"/>
    <n v="0"/>
    <n v="1"/>
    <n v="0"/>
    <n v="3.3"/>
    <n v="0"/>
    <n v="0"/>
    <n v="3.3"/>
    <x v="326"/>
  </r>
  <r>
    <x v="2"/>
    <s v="MIA"/>
    <s v="LV"/>
    <n v="2"/>
    <n v="98"/>
    <s v="(:35) (Shotgun) Direct snap to 34-M.Brown.  34-M.Brown up the middle to LV 2 for no gain (52-D.Perryman; 37-T.Gillespie)."/>
    <s v="run"/>
    <n v="1"/>
    <n v="0"/>
    <n v="0"/>
    <n v="0"/>
    <s v="M.Brown"/>
    <s v="NA"/>
    <n v="0"/>
    <n v="1"/>
    <n v="0"/>
    <n v="2.5"/>
    <n v="0"/>
    <n v="0"/>
    <n v="2.5"/>
    <x v="326"/>
  </r>
  <r>
    <x v="2"/>
    <s v="MIA"/>
    <s v="LV"/>
    <n v="2"/>
    <n v="98"/>
    <s v="(:29) (Shotgun) 14-J.Brissett scrambles up the middle to LV 1 for 1 yard (52-D.Perryman, 77-Q.Jefferson)."/>
    <s v="run"/>
    <n v="0"/>
    <n v="1"/>
    <n v="0"/>
    <n v="0"/>
    <s v="J.Brissett"/>
    <s v="NA"/>
    <n v="0"/>
    <n v="0"/>
    <n v="0"/>
    <n v="0"/>
    <n v="0"/>
    <n v="0"/>
    <n v="0"/>
    <x v="325"/>
  </r>
  <r>
    <x v="2"/>
    <s v="MIA"/>
    <s v="LV"/>
    <n v="1"/>
    <n v="99"/>
    <s v="(:08) (No Huddle, Shotgun) 14-J.Brissett scrambles up the middle for 1 yard, TOUCHDOWN."/>
    <s v="run"/>
    <n v="0"/>
    <n v="1"/>
    <n v="0"/>
    <n v="0"/>
    <s v="J.Brissett"/>
    <s v="NA"/>
    <n v="0"/>
    <n v="0"/>
    <n v="0"/>
    <n v="0"/>
    <n v="0"/>
    <n v="0"/>
    <n v="0"/>
    <x v="325"/>
  </r>
  <r>
    <x v="2"/>
    <s v="MIA"/>
    <s v="LV"/>
    <n v="2"/>
    <n v="98"/>
    <s v="TWO-POINT CONVERSION ATTEMPT. 14-J.Brissett pass to 3-W.Fuller is complete. ATTEMPT SUCCEEDS."/>
    <s v="pass"/>
    <n v="0"/>
    <n v="1"/>
    <n v="1"/>
    <n v="0.47349999999999998"/>
    <s v="W.Fuller"/>
    <s v="NA"/>
    <n v="0"/>
    <n v="0"/>
    <n v="0"/>
    <n v="0"/>
    <n v="1"/>
    <n v="0"/>
    <n v="0.94699999999999995"/>
    <x v="389"/>
  </r>
  <r>
    <x v="2"/>
    <s v="LV"/>
    <s v="MIA"/>
    <n v="75"/>
    <n v="25"/>
    <s v="(:02) 4-D.Carr kneels to LV 24 for -1 yards."/>
    <s v="qb_kneel"/>
    <n v="0"/>
    <n v="0"/>
    <n v="0"/>
    <n v="0"/>
    <s v="D.Carr"/>
    <s v="NA"/>
    <n v="0"/>
    <n v="0"/>
    <n v="0"/>
    <n v="0"/>
    <n v="0"/>
    <n v="0"/>
    <n v="0"/>
    <x v="308"/>
  </r>
  <r>
    <x v="2"/>
    <s v="LV"/>
    <s v="MIA"/>
    <n v="75"/>
    <n v="25"/>
    <s v="(10:00) (Shotgun) 31-P.Barber right tackle to LV 31 for 6 yards (40-N.Needham; 25-X.Howard)."/>
    <s v="run"/>
    <n v="1"/>
    <n v="0"/>
    <n v="0"/>
    <n v="0"/>
    <s v="P.Barber"/>
    <s v="NA"/>
    <n v="0"/>
    <n v="1"/>
    <n v="0"/>
    <n v="0.5"/>
    <n v="0"/>
    <n v="0"/>
    <n v="0.5"/>
    <x v="354"/>
  </r>
  <r>
    <x v="2"/>
    <s v="LV"/>
    <s v="MIA"/>
    <n v="69"/>
    <n v="31"/>
    <s v="(9:25) (No Huddle, Shotgun) 4-D.Carr pass deep left to 11-H.Ruggs pushed ob at LV 47 for 16 yards (55-J.Baker)."/>
    <s v="pass"/>
    <n v="0"/>
    <n v="1"/>
    <n v="0"/>
    <n v="0"/>
    <s v="H.Ruggs"/>
    <n v="16"/>
    <n v="16"/>
    <n v="0"/>
    <n v="1"/>
    <n v="0"/>
    <n v="1.6"/>
    <n v="1.8800000000000001"/>
    <n v="1.8800000000000001"/>
    <x v="111"/>
  </r>
  <r>
    <x v="2"/>
    <s v="LV"/>
    <s v="MIA"/>
    <n v="53"/>
    <n v="47"/>
    <s v="(8:46) 31-P.Barber right guard to LV 47 for no gain (43-A.Van Ginkel)."/>
    <s v="run"/>
    <n v="1"/>
    <n v="0"/>
    <n v="0"/>
    <n v="0"/>
    <s v="P.Barber"/>
    <s v="NA"/>
    <n v="0"/>
    <n v="1"/>
    <n v="0"/>
    <n v="0.5"/>
    <n v="0"/>
    <n v="0"/>
    <n v="0.5"/>
    <x v="354"/>
  </r>
  <r>
    <x v="2"/>
    <s v="LV"/>
    <s v="MIA"/>
    <n v="53"/>
    <n v="47"/>
    <s v="(8:07) (Shotgun) 4-D.Carr pass deep middle to 89-B.Edwards to MIA 21 for 32 yards (27-J.Coleman)."/>
    <s v="pass"/>
    <n v="0"/>
    <n v="1"/>
    <n v="0"/>
    <n v="0"/>
    <s v="B.Edwards"/>
    <n v="27"/>
    <n v="27"/>
    <n v="0"/>
    <n v="1"/>
    <n v="0"/>
    <n v="1.6"/>
    <n v="2.0725000000000002"/>
    <n v="2.0725000000000002"/>
    <x v="110"/>
  </r>
  <r>
    <x v="2"/>
    <s v="LV"/>
    <s v="MIA"/>
    <n v="21"/>
    <n v="79"/>
    <s v="(7:26) 31-P.Barber left tackle to MIA 20 for 1 yard (57-B.Scarlett; 92-Z.Sieler)."/>
    <s v="run"/>
    <n v="1"/>
    <n v="0"/>
    <n v="0"/>
    <n v="0"/>
    <s v="P.Barber"/>
    <s v="NA"/>
    <n v="0"/>
    <n v="1"/>
    <n v="0"/>
    <n v="0.5"/>
    <n v="0"/>
    <n v="0"/>
    <n v="0.5"/>
    <x v="354"/>
  </r>
  <r>
    <x v="2"/>
    <s v="LV"/>
    <s v="MIA"/>
    <n v="20"/>
    <n v="80"/>
    <s v="(6:44) (Shotgun) 4-D.Carr pass incomplete deep right to 83-D.Waller."/>
    <s v="pass"/>
    <n v="0"/>
    <n v="1"/>
    <n v="0"/>
    <n v="0"/>
    <s v="D.Waller"/>
    <n v="20"/>
    <n v="20"/>
    <n v="0"/>
    <n v="1"/>
    <n v="0"/>
    <n v="1.8"/>
    <n v="1.9500000000000002"/>
    <n v="1.8510000000000004"/>
    <x v="28"/>
  </r>
  <r>
    <x v="2"/>
    <s v="MIA"/>
    <s v="LV"/>
    <n v="75"/>
    <n v="25"/>
    <s v="(6:27) (Shotgun) 14-J.Brissett pass incomplete deep left to 3-W.Fuller."/>
    <s v="pass"/>
    <n v="0"/>
    <n v="1"/>
    <n v="0"/>
    <n v="0"/>
    <s v="W.Fuller"/>
    <n v="49"/>
    <n v="49"/>
    <n v="0"/>
    <n v="1"/>
    <n v="0"/>
    <n v="1.6"/>
    <n v="2.4575"/>
    <n v="2.4575"/>
    <x v="389"/>
  </r>
  <r>
    <x v="2"/>
    <s v="MIA"/>
    <s v="LV"/>
    <n v="85"/>
    <n v="15"/>
    <s v="(6:00) (Shotgun) 14-J.Brissett pass incomplete short left to 11-D.Parker [98-M.Crosby]."/>
    <s v="pass"/>
    <n v="0"/>
    <n v="1"/>
    <n v="0"/>
    <n v="0"/>
    <s v="D.Parker"/>
    <n v="0"/>
    <n v="0"/>
    <n v="0"/>
    <n v="1"/>
    <n v="0"/>
    <n v="1.6"/>
    <n v="1.6"/>
    <n v="1.6"/>
    <x v="10"/>
  </r>
  <r>
    <x v="2"/>
    <s v="MIA"/>
    <s v="LV"/>
    <n v="85"/>
    <n v="15"/>
    <s v="(5:57) (Shotgun) 14-J.Brissett pass incomplete deep middle to 11-D.Parker (27-T.Mullen)."/>
    <s v="pass"/>
    <n v="0"/>
    <n v="1"/>
    <n v="0"/>
    <n v="0"/>
    <s v="D.Parker"/>
    <n v="51"/>
    <n v="51"/>
    <n v="0"/>
    <n v="1"/>
    <n v="0"/>
    <n v="1.6"/>
    <n v="2.4925000000000002"/>
    <n v="2.4925000000000002"/>
    <x v="10"/>
  </r>
  <r>
    <x v="2"/>
    <s v="MIA"/>
    <s v="LV"/>
    <n v="85"/>
    <n v="15"/>
    <s v="(5:50) (Shotgun) 14-J.Brissett pass deep left to 88-M.Gesicki pushed ob at MIA 42 for 27 yards (5-D.Deablo)."/>
    <s v="pass"/>
    <n v="0"/>
    <n v="1"/>
    <n v="0"/>
    <n v="0"/>
    <s v="M.Gesicki"/>
    <n v="25"/>
    <n v="25"/>
    <n v="0"/>
    <n v="1"/>
    <n v="0"/>
    <n v="1.6"/>
    <n v="2.0375000000000001"/>
    <n v="2.0375000000000001"/>
    <x v="150"/>
  </r>
  <r>
    <x v="2"/>
    <s v="MIA"/>
    <s v="LV"/>
    <n v="58"/>
    <n v="42"/>
    <s v="(5:14) (Shotgun) 14-J.Brissett pass incomplete short middle to 88-M.Gesicki."/>
    <s v="pass"/>
    <n v="0"/>
    <n v="1"/>
    <n v="0"/>
    <n v="0"/>
    <s v="M.Gesicki"/>
    <n v="12"/>
    <n v="12"/>
    <n v="0"/>
    <n v="1"/>
    <n v="0"/>
    <n v="1.6"/>
    <n v="1.81"/>
    <n v="1.81"/>
    <x v="150"/>
  </r>
  <r>
    <x v="2"/>
    <s v="MIA"/>
    <s v="LV"/>
    <n v="58"/>
    <n v="42"/>
    <s v="(5:10) (Shotgun) 14-J.Brissett pass short right to 17-J.Waddle pushed ob at MIA 45 for 3 yards (29-C.Hayward)."/>
    <s v="pass"/>
    <n v="0"/>
    <n v="1"/>
    <n v="0"/>
    <n v="0"/>
    <s v="J.Waddle"/>
    <n v="-4"/>
    <n v="-4"/>
    <n v="0"/>
    <n v="1"/>
    <n v="0"/>
    <n v="1.6"/>
    <n v="1.53"/>
    <n v="1.53"/>
    <x v="149"/>
  </r>
  <r>
    <x v="2"/>
    <s v="MIA"/>
    <s v="LV"/>
    <n v="55"/>
    <n v="45"/>
    <s v="(4:32) (Shotgun) 37-M.Gaskin left tackle to LV 40 for 15 yards (24-J.Abram). LV-52-D.Perryman was injured during the play. His return is Questionable."/>
    <s v="run"/>
    <n v="1"/>
    <n v="0"/>
    <n v="0"/>
    <n v="0"/>
    <s v="M.Gaskin"/>
    <s v="NA"/>
    <n v="0"/>
    <n v="1"/>
    <n v="0"/>
    <n v="0.5"/>
    <n v="0"/>
    <n v="0"/>
    <n v="0.5"/>
    <x v="152"/>
  </r>
  <r>
    <x v="2"/>
    <s v="MIA"/>
    <s v="LV"/>
    <n v="40"/>
    <n v="60"/>
    <s v="(4:04) (Shotgun) 14-J.Brissett pass incomplete deep middle to 3-W.Fuller [91-Y.Ngakoue]. MIA-3-W.Fuller was injured during the play. His return is Questionable."/>
    <s v="pass"/>
    <n v="0"/>
    <n v="1"/>
    <n v="0"/>
    <n v="0"/>
    <s v="W.Fuller"/>
    <n v="40"/>
    <n v="40"/>
    <n v="0"/>
    <n v="1"/>
    <n v="0"/>
    <n v="1.6"/>
    <n v="2.2999999999999998"/>
    <n v="2.2999999999999998"/>
    <x v="389"/>
  </r>
  <r>
    <x v="2"/>
    <s v="MIA"/>
    <s v="LV"/>
    <n v="40"/>
    <n v="60"/>
    <s v="(3:57) (Shotgun) 14-J.Brissett pass short left to 11-D.Parker to LV 33 for 7 yards (27-T.Mullen). LV-27-T.Mullen was injured during the play. His return is Questionable."/>
    <s v="pass"/>
    <n v="0"/>
    <n v="1"/>
    <n v="0"/>
    <n v="0"/>
    <s v="D.Parker"/>
    <n v="5"/>
    <n v="5"/>
    <n v="0"/>
    <n v="1"/>
    <n v="0"/>
    <n v="1.6"/>
    <n v="1.6875"/>
    <n v="1.6875"/>
    <x v="10"/>
  </r>
  <r>
    <x v="2"/>
    <s v="MIA"/>
    <s v="LV"/>
    <n v="33"/>
    <n v="67"/>
    <s v="(3:35) (Shotgun) 14-J.Brissett pass short middle to 88-M.Gesicki to LV 32 for 1 yard (98-M.Crosby; 92-S.Thomas)."/>
    <s v="pass"/>
    <n v="0"/>
    <n v="1"/>
    <n v="0"/>
    <n v="0"/>
    <s v="M.Gesicki"/>
    <n v="-1"/>
    <n v="-1"/>
    <n v="0"/>
    <n v="1"/>
    <n v="0"/>
    <n v="1.6"/>
    <n v="1.5825"/>
    <n v="1.5825"/>
    <x v="150"/>
  </r>
  <r>
    <x v="2"/>
    <s v="LV"/>
    <s v="MIA"/>
    <n v="75"/>
    <n v="25"/>
    <s v="(2:49) (Shotgun) 4-D.Carr pass incomplete deep right to 83-D.Waller (24-By.Jones)."/>
    <s v="pass"/>
    <n v="0"/>
    <n v="1"/>
    <n v="0"/>
    <n v="0"/>
    <s v="D.Waller"/>
    <n v="23"/>
    <n v="23"/>
    <n v="0"/>
    <n v="1"/>
    <n v="0"/>
    <n v="1.6"/>
    <n v="2.0024999999999999"/>
    <n v="2.0024999999999999"/>
    <x v="28"/>
  </r>
  <r>
    <x v="2"/>
    <s v="LV"/>
    <s v="MIA"/>
    <n v="80"/>
    <n v="20"/>
    <s v="(2:43) (Shotgun) 4-D.Carr pass deep right to 89-B.Edwards to MIA 46 for 34 yards (29-Br.Jones)."/>
    <s v="pass"/>
    <n v="0"/>
    <n v="1"/>
    <n v="0"/>
    <n v="0"/>
    <s v="B.Edwards"/>
    <n v="30"/>
    <n v="30"/>
    <n v="0"/>
    <n v="1"/>
    <n v="0"/>
    <n v="1.6"/>
    <n v="2.125"/>
    <n v="2.125"/>
    <x v="110"/>
  </r>
  <r>
    <x v="2"/>
    <s v="LV"/>
    <s v="MIA"/>
    <n v="46"/>
    <n v="54"/>
    <s v="(2:12) (Shotgun) 31-P.Barber right guard pushed ob at MIA 19 for 27 yards (8-J.Holland). MIA-29-Br.Jones was injured during the play. His return is Questionable."/>
    <s v="run"/>
    <n v="1"/>
    <n v="0"/>
    <n v="0"/>
    <n v="0"/>
    <s v="P.Barber"/>
    <s v="NA"/>
    <n v="0"/>
    <n v="1"/>
    <n v="0"/>
    <n v="0.5"/>
    <n v="0"/>
    <n v="0"/>
    <n v="0.5"/>
    <x v="354"/>
  </r>
  <r>
    <x v="2"/>
    <s v="LV"/>
    <s v="MIA"/>
    <n v="19"/>
    <n v="81"/>
    <s v="(2:04) 31-P.Barber left guard to MIA 11 for 8 yards (30-J.McCourty; 55-J.Baker)."/>
    <s v="run"/>
    <n v="1"/>
    <n v="0"/>
    <n v="0"/>
    <n v="0"/>
    <s v="P.Barber"/>
    <s v="NA"/>
    <n v="0"/>
    <n v="1"/>
    <n v="0"/>
    <n v="0.5"/>
    <n v="0"/>
    <n v="0"/>
    <n v="0.5"/>
    <x v="354"/>
  </r>
  <r>
    <x v="2"/>
    <s v="LV"/>
    <s v="MIA"/>
    <n v="11"/>
    <n v="89"/>
    <s v="(1:57) 31-P.Barber left tackle to MIA 10 for 1 yard (94-C.Wilkins)."/>
    <s v="run"/>
    <n v="1"/>
    <n v="0"/>
    <n v="0"/>
    <n v="0"/>
    <s v="P.Barber"/>
    <s v="NA"/>
    <n v="0"/>
    <n v="1"/>
    <n v="0"/>
    <n v="0.7"/>
    <n v="0"/>
    <n v="0"/>
    <n v="0.7"/>
    <x v="354"/>
  </r>
  <r>
    <x v="2"/>
    <s v="LV"/>
    <s v="MIA"/>
    <n v="10"/>
    <n v="90"/>
    <s v="(1:13) 31-P.Barber left guard to MIA 6 for 4 yards (55-J.Baker; 29-Br.Jones)."/>
    <s v="run"/>
    <n v="1"/>
    <n v="0"/>
    <n v="0"/>
    <n v="0"/>
    <s v="P.Barber"/>
    <s v="NA"/>
    <n v="0"/>
    <n v="1"/>
    <n v="0"/>
    <n v="0.8"/>
    <n v="0"/>
    <n v="0"/>
    <n v="0.8"/>
    <x v="354"/>
  </r>
  <r>
    <x v="2"/>
    <s v="LV"/>
    <s v="MIA"/>
    <n v="6"/>
    <n v="94"/>
    <s v="(:28) 4-D.Carr kneels to MIA 7 for -1 yards."/>
    <s v="qb_kneel"/>
    <n v="0"/>
    <n v="0"/>
    <n v="0"/>
    <n v="0"/>
    <s v="D.Carr"/>
    <s v="NA"/>
    <n v="0"/>
    <n v="0"/>
    <n v="0"/>
    <n v="0"/>
    <n v="0"/>
    <n v="0"/>
    <n v="0"/>
    <x v="308"/>
  </r>
  <r>
    <x v="2"/>
    <s v="NO"/>
    <s v="NE"/>
    <n v="75"/>
    <n v="25"/>
    <s v="(15:00) 74-J.Hurst reported in as eligible.  41-A.Kamara right guard to NO 26 for 1 yard (8-J.Bentley, 2-J.Mills)."/>
    <s v="run"/>
    <n v="1"/>
    <n v="0"/>
    <n v="0"/>
    <n v="0"/>
    <s v="A.Kamara"/>
    <s v="NA"/>
    <n v="0"/>
    <n v="1"/>
    <n v="0"/>
    <n v="0.5"/>
    <n v="0"/>
    <n v="0"/>
    <n v="0.5"/>
    <x v="61"/>
  </r>
  <r>
    <x v="2"/>
    <s v="NO"/>
    <s v="NE"/>
    <n v="74"/>
    <n v="26"/>
    <s v="(14:25) 41-A.Kamara up the middle to NO 26 for no gain (91-D.Wise)."/>
    <s v="run"/>
    <n v="1"/>
    <n v="0"/>
    <n v="0"/>
    <n v="0"/>
    <s v="A.Kamara"/>
    <s v="NA"/>
    <n v="0"/>
    <n v="1"/>
    <n v="0"/>
    <n v="0.5"/>
    <n v="0"/>
    <n v="0"/>
    <n v="0.5"/>
    <x v="61"/>
  </r>
  <r>
    <x v="2"/>
    <s v="NO"/>
    <s v="NE"/>
    <n v="74"/>
    <n v="26"/>
    <s v="(13:48) (Shotgun) 2-J.Winston pass incomplete short middle to 80-C.Hogan."/>
    <s v="pass"/>
    <n v="0"/>
    <n v="1"/>
    <n v="0"/>
    <n v="0"/>
    <s v="C.Hogan"/>
    <n v="13"/>
    <n v="13"/>
    <n v="0"/>
    <n v="1"/>
    <n v="0"/>
    <n v="1.6"/>
    <n v="1.8275000000000001"/>
    <n v="1.8275000000000001"/>
    <x v="115"/>
  </r>
  <r>
    <x v="2"/>
    <s v="NE"/>
    <s v="NO"/>
    <n v="77"/>
    <n v="23"/>
    <s v="(13:37) 37-D.Harris left tackle to NE 30 for 7 yards (43-M.Williams)."/>
    <s v="run"/>
    <n v="1"/>
    <n v="0"/>
    <n v="0"/>
    <n v="0"/>
    <s v="D.Harris"/>
    <s v="NA"/>
    <n v="0"/>
    <n v="1"/>
    <n v="0"/>
    <n v="0.5"/>
    <n v="0"/>
    <n v="0"/>
    <n v="0.5"/>
    <x v="80"/>
  </r>
  <r>
    <x v="2"/>
    <s v="NE"/>
    <s v="NO"/>
    <n v="70"/>
    <n v="30"/>
    <s v="(12:58) (Shotgun) 10-M.Jones pass incomplete deep left to 15-N.Agholor."/>
    <s v="pass"/>
    <n v="0"/>
    <n v="1"/>
    <n v="0"/>
    <n v="0"/>
    <s v="N.Agholor"/>
    <n v="30"/>
    <n v="30"/>
    <n v="0"/>
    <n v="1"/>
    <n v="0"/>
    <n v="1.6"/>
    <n v="2.125"/>
    <n v="2.125"/>
    <x v="81"/>
  </r>
  <r>
    <x v="2"/>
    <s v="NE"/>
    <s v="NO"/>
    <n v="70"/>
    <n v="30"/>
    <s v="(12:52) (Shotgun) 10-M.Jones pass incomplete deep left to 28-J.White."/>
    <s v="pass"/>
    <n v="0"/>
    <n v="1"/>
    <n v="0"/>
    <n v="0"/>
    <s v="J.White"/>
    <n v="24"/>
    <n v="24"/>
    <n v="0"/>
    <n v="1"/>
    <n v="0"/>
    <n v="1.6"/>
    <n v="2.02"/>
    <n v="2.02"/>
    <x v="240"/>
  </r>
  <r>
    <x v="2"/>
    <s v="NO"/>
    <s v="NE"/>
    <n v="69"/>
    <n v="31"/>
    <s v="(12:33) (Shotgun) 2-J.Winston pass short right to 41-A.Kamara pushed ob at NO 40 for 9 yards (32-D.McCourty)."/>
    <s v="pass"/>
    <n v="0"/>
    <n v="1"/>
    <n v="0"/>
    <n v="0"/>
    <s v="A.Kamara"/>
    <n v="0"/>
    <n v="0"/>
    <n v="0"/>
    <n v="1"/>
    <n v="0"/>
    <n v="1.6"/>
    <n v="1.6"/>
    <n v="1.6"/>
    <x v="61"/>
  </r>
  <r>
    <x v="2"/>
    <s v="NO"/>
    <s v="NE"/>
    <n v="60"/>
    <n v="40"/>
    <s v="(12:00) 41-A.Kamara left guard to NO 45 for 5 yards (91-D.Wise)."/>
    <s v="run"/>
    <n v="1"/>
    <n v="0"/>
    <n v="0"/>
    <n v="0"/>
    <s v="A.Kamara"/>
    <s v="NA"/>
    <n v="0"/>
    <n v="1"/>
    <n v="0"/>
    <n v="0.5"/>
    <n v="0"/>
    <n v="0"/>
    <n v="0.5"/>
    <x v="61"/>
  </r>
  <r>
    <x v="2"/>
    <s v="NO"/>
    <s v="NE"/>
    <n v="55"/>
    <n v="45"/>
    <s v="(11:25) (Shotgun) 41-A.Kamara left guard to NO 45 for no gain (92-D.Godchaux)."/>
    <s v="run"/>
    <n v="1"/>
    <n v="0"/>
    <n v="0"/>
    <n v="0"/>
    <s v="A.Kamara"/>
    <s v="NA"/>
    <n v="0"/>
    <n v="1"/>
    <n v="0"/>
    <n v="0.5"/>
    <n v="0"/>
    <n v="0"/>
    <n v="0.5"/>
    <x v="61"/>
  </r>
  <r>
    <x v="2"/>
    <s v="NO"/>
    <s v="NE"/>
    <n v="55"/>
    <n v="45"/>
    <s v="(10:42) (Shotgun) 2-J.Winston pass short right to 11-D.Harris to NE 43 for 12 yards (21-A.Phillips). NO-72-T.Armstead was injured during the play. He is Out."/>
    <s v="pass"/>
    <n v="0"/>
    <n v="1"/>
    <n v="0"/>
    <n v="0"/>
    <s v="D.Harris"/>
    <n v="12"/>
    <n v="12"/>
    <n v="0"/>
    <n v="1"/>
    <n v="0"/>
    <n v="1.6"/>
    <n v="1.81"/>
    <n v="1.81"/>
    <x v="217"/>
  </r>
  <r>
    <x v="2"/>
    <s v="NO"/>
    <s v="NE"/>
    <n v="43"/>
    <n v="57"/>
    <s v="(10:16) 2-J.Winston pass deep left to 12-K.Stills to NE 26 for 17 yards (21-A.Phillips)."/>
    <s v="pass"/>
    <n v="0"/>
    <n v="1"/>
    <n v="0"/>
    <n v="0"/>
    <s v="K.Stills"/>
    <n v="16"/>
    <n v="16"/>
    <n v="0"/>
    <n v="1"/>
    <n v="0"/>
    <n v="1.6"/>
    <n v="1.8800000000000001"/>
    <n v="1.8800000000000001"/>
    <x v="390"/>
  </r>
  <r>
    <x v="2"/>
    <s v="NO"/>
    <s v="NE"/>
    <n v="26"/>
    <n v="74"/>
    <s v="(9:37) 41-A.Kamara up the middle to NE 19 for 7 yards (8-J.Bentley, 21-A.Phillips)."/>
    <s v="run"/>
    <n v="1"/>
    <n v="0"/>
    <n v="0"/>
    <n v="0"/>
    <s v="A.Kamara"/>
    <s v="NA"/>
    <n v="0"/>
    <n v="1"/>
    <n v="0"/>
    <n v="0.5"/>
    <n v="0"/>
    <n v="0"/>
    <n v="0.5"/>
    <x v="61"/>
  </r>
  <r>
    <x v="2"/>
    <s v="NO"/>
    <s v="NE"/>
    <n v="19"/>
    <n v="81"/>
    <s v="(9:00) 34-T.Jones left guard to NE 14 for 5 yards (93-L.Guy, 8-J.Bentley)."/>
    <s v="run"/>
    <n v="1"/>
    <n v="0"/>
    <n v="0"/>
    <n v="0"/>
    <s v="T.Jones"/>
    <s v="NA"/>
    <n v="0"/>
    <n v="1"/>
    <n v="0"/>
    <n v="0.5"/>
    <n v="0"/>
    <n v="0"/>
    <n v="0.5"/>
    <x v="218"/>
  </r>
  <r>
    <x v="2"/>
    <s v="NO"/>
    <s v="NE"/>
    <n v="14"/>
    <n v="86"/>
    <s v="(8:23) (Shotgun) 2-J.Winston pass incomplete short right to 82-A.Trautman (8-J.Bentley)."/>
    <s v="pass"/>
    <n v="0"/>
    <n v="1"/>
    <n v="0"/>
    <n v="0"/>
    <s v="A.Trautman"/>
    <n v="4"/>
    <n v="4"/>
    <n v="0"/>
    <n v="1"/>
    <n v="0"/>
    <n v="2"/>
    <n v="1.6700000000000002"/>
    <n v="1.8878000000000001"/>
    <x v="143"/>
  </r>
  <r>
    <x v="2"/>
    <s v="NO"/>
    <s v="NE"/>
    <n v="14"/>
    <n v="86"/>
    <s v="(8:18) (Shotgun) Direct snap to 7-T.Hill.  7-T.Hill right guard to NE 11 for 3 yards (92-D.Godchaux)."/>
    <s v="run"/>
    <n v="1"/>
    <n v="0"/>
    <n v="0"/>
    <n v="0"/>
    <s v="T.Hill"/>
    <s v="NA"/>
    <n v="0"/>
    <n v="1"/>
    <n v="0"/>
    <n v="0.6"/>
    <n v="0"/>
    <n v="0"/>
    <n v="0.6"/>
    <x v="319"/>
  </r>
  <r>
    <x v="2"/>
    <s v="NO"/>
    <s v="NE"/>
    <n v="11"/>
    <n v="89"/>
    <s v="(7:40) (Shotgun) 2-J.Winston pass short middle to 41-A.Kamara for 11 yards, TOUCHDOWN."/>
    <s v="pass"/>
    <n v="0"/>
    <n v="1"/>
    <n v="0"/>
    <n v="0"/>
    <s v="A.Kamara"/>
    <n v="5"/>
    <n v="5"/>
    <n v="0"/>
    <n v="1"/>
    <n v="0"/>
    <n v="2.2000000000000002"/>
    <n v="1.6875"/>
    <n v="2.0257500000000004"/>
    <x v="61"/>
  </r>
  <r>
    <x v="2"/>
    <s v="NE"/>
    <s v="NO"/>
    <n v="80"/>
    <n v="20"/>
    <s v="(7:00) 10-M.Jones pass short right to 42-J.Taylor to NE 19 for -1 yards (56-D.Davis)."/>
    <s v="pass"/>
    <n v="0"/>
    <n v="1"/>
    <n v="0"/>
    <n v="0"/>
    <s v="J.Taylor"/>
    <n v="-2"/>
    <n v="-2"/>
    <n v="0"/>
    <n v="1"/>
    <n v="0"/>
    <n v="1.6"/>
    <n v="1.5650000000000002"/>
    <n v="1.5650000000000002"/>
    <x v="357"/>
  </r>
  <r>
    <x v="2"/>
    <s v="NE"/>
    <s v="NO"/>
    <n v="81"/>
    <n v="19"/>
    <s v="(6:15) (Shotgun) 10-M.Jones pass short left to 84-K.Bourne to NE 33 for 14 yards (23-M.Lattimore)."/>
    <s v="pass"/>
    <n v="0"/>
    <n v="1"/>
    <n v="0"/>
    <n v="0"/>
    <s v="K.Bourne"/>
    <n v="14"/>
    <n v="14"/>
    <n v="0"/>
    <n v="1"/>
    <n v="0"/>
    <n v="1.6"/>
    <n v="1.845"/>
    <n v="1.845"/>
    <x v="59"/>
  </r>
  <r>
    <x v="2"/>
    <s v="NO"/>
    <s v="NE"/>
    <n v="85"/>
    <n v="15"/>
    <s v="(5:25) 41-A.Kamara right guard to NO 21 for 6 yards (91-D.Wise)."/>
    <s v="run"/>
    <n v="1"/>
    <n v="0"/>
    <n v="0"/>
    <n v="0"/>
    <s v="A.Kamara"/>
    <s v="NA"/>
    <n v="0"/>
    <n v="1"/>
    <n v="0"/>
    <n v="0.5"/>
    <n v="0"/>
    <n v="0"/>
    <n v="0.5"/>
    <x v="61"/>
  </r>
  <r>
    <x v="2"/>
    <s v="NO"/>
    <s v="NE"/>
    <n v="79"/>
    <n v="21"/>
    <s v="(4:49) 41-A.Kamara right tackle to NO 26 for 5 yards (8-J.Bentley)."/>
    <s v="run"/>
    <n v="1"/>
    <n v="0"/>
    <n v="0"/>
    <n v="0"/>
    <s v="A.Kamara"/>
    <s v="NA"/>
    <n v="0"/>
    <n v="1"/>
    <n v="0"/>
    <n v="0.5"/>
    <n v="0"/>
    <n v="0"/>
    <n v="0.5"/>
    <x v="61"/>
  </r>
  <r>
    <x v="2"/>
    <s v="NO"/>
    <s v="NE"/>
    <n v="74"/>
    <n v="26"/>
    <s v="(4:11) 2-J.Winston pass short right to 1-M.Callaway to NO 37 for 11 yards (27-J.Jackson)."/>
    <s v="pass"/>
    <n v="0"/>
    <n v="1"/>
    <n v="0"/>
    <n v="0"/>
    <s v="M.Callaway"/>
    <n v="11"/>
    <n v="11"/>
    <n v="0"/>
    <n v="1"/>
    <n v="0"/>
    <n v="1.6"/>
    <n v="1.7925"/>
    <n v="1.7925"/>
    <x v="60"/>
  </r>
  <r>
    <x v="2"/>
    <s v="NO"/>
    <s v="NE"/>
    <n v="63"/>
    <n v="37"/>
    <s v="(3:27) 41-A.Kamara right guard to NO 40 for 3 yards (92-D.Godchaux, 50-C.Winovich)."/>
    <s v="run"/>
    <n v="1"/>
    <n v="0"/>
    <n v="0"/>
    <n v="0"/>
    <s v="A.Kamara"/>
    <s v="NA"/>
    <n v="0"/>
    <n v="1"/>
    <n v="0"/>
    <n v="0.5"/>
    <n v="0"/>
    <n v="0"/>
    <n v="0.5"/>
    <x v="61"/>
  </r>
  <r>
    <x v="2"/>
    <s v="NO"/>
    <s v="NE"/>
    <n v="60"/>
    <n v="40"/>
    <s v="(2:50) 2-J.Winston pass short right to 34-T.Jones ran ob at NO 46 for 6 yards."/>
    <s v="pass"/>
    <n v="0"/>
    <n v="1"/>
    <n v="0"/>
    <n v="0"/>
    <s v="T.Jones"/>
    <n v="5"/>
    <n v="5"/>
    <n v="0"/>
    <n v="1"/>
    <n v="0"/>
    <n v="1.6"/>
    <n v="1.6875"/>
    <n v="1.6875"/>
    <x v="218"/>
  </r>
  <r>
    <x v="2"/>
    <s v="NO"/>
    <s v="NE"/>
    <n v="54"/>
    <n v="46"/>
    <s v="(2:13) 2-J.Winston pass short right to 1-M.Callaway to NE 41 for 13 yards (21-A.Phillips; 27-J.Jackson)."/>
    <s v="pass"/>
    <n v="0"/>
    <n v="1"/>
    <n v="0"/>
    <n v="0"/>
    <s v="M.Callaway"/>
    <n v="4"/>
    <n v="4"/>
    <n v="0"/>
    <n v="1"/>
    <n v="0"/>
    <n v="1.6"/>
    <n v="1.6700000000000002"/>
    <n v="1.6700000000000002"/>
    <x v="60"/>
  </r>
  <r>
    <x v="2"/>
    <s v="NO"/>
    <s v="NE"/>
    <n v="41"/>
    <n v="59"/>
    <s v="(1:29) (Shotgun) 2-J.Winston pass short middle to 34-T.Jones to NE 37 for 4 yards (8-J.Bentley)."/>
    <s v="pass"/>
    <n v="0"/>
    <n v="1"/>
    <n v="0"/>
    <n v="0"/>
    <s v="T.Jones"/>
    <n v="3"/>
    <n v="3"/>
    <n v="0"/>
    <n v="1"/>
    <n v="0"/>
    <n v="1.6"/>
    <n v="1.6525000000000001"/>
    <n v="1.6525000000000001"/>
    <x v="218"/>
  </r>
  <r>
    <x v="2"/>
    <s v="NO"/>
    <s v="NE"/>
    <n v="37"/>
    <n v="63"/>
    <s v="(:44) 2-J.Winston pass incomplete deep middle to 12-K.Stills."/>
    <s v="pass"/>
    <n v="0"/>
    <n v="1"/>
    <n v="0"/>
    <n v="0"/>
    <s v="K.Stills"/>
    <n v="37"/>
    <n v="37"/>
    <n v="0"/>
    <n v="1"/>
    <n v="0"/>
    <n v="1.6"/>
    <n v="2.2475000000000001"/>
    <n v="2.2475000000000001"/>
    <x v="390"/>
  </r>
  <r>
    <x v="2"/>
    <s v="NO"/>
    <s v="NE"/>
    <n v="37"/>
    <n v="63"/>
    <s v="(:35) Direct snap to 7-T.Hill.  7-T.Hill right tackle to NE 34 for 3 yards (27-J.Jackson)."/>
    <s v="run"/>
    <n v="1"/>
    <n v="0"/>
    <n v="0"/>
    <n v="0"/>
    <s v="T.Hill"/>
    <s v="NA"/>
    <n v="0"/>
    <n v="1"/>
    <n v="0"/>
    <n v="0.5"/>
    <n v="0"/>
    <n v="0"/>
    <n v="0.5"/>
    <x v="319"/>
  </r>
  <r>
    <x v="2"/>
    <s v="NE"/>
    <s v="NO"/>
    <n v="58"/>
    <n v="42"/>
    <s v="(:09) 37-D.Harris left tackle to NE 40 for -2 yards (22-C.Gardner-Johnson)."/>
    <s v="run"/>
    <n v="1"/>
    <n v="0"/>
    <n v="0"/>
    <n v="0"/>
    <s v="D.Harris"/>
    <s v="NA"/>
    <n v="0"/>
    <n v="1"/>
    <n v="0"/>
    <n v="0.5"/>
    <n v="0"/>
    <n v="0"/>
    <n v="0.5"/>
    <x v="80"/>
  </r>
  <r>
    <x v="2"/>
    <s v="NE"/>
    <s v="NO"/>
    <n v="60"/>
    <n v="40"/>
    <s v="(15:00) (Shotgun) 10-M.Jones pass short middle to 16-J.Meyers to NE 47 for 7 yards (55-K.Elliss)."/>
    <s v="pass"/>
    <n v="0"/>
    <n v="1"/>
    <n v="0"/>
    <n v="0"/>
    <s v="J.Meyers"/>
    <n v="5"/>
    <n v="5"/>
    <n v="0"/>
    <n v="1"/>
    <n v="0"/>
    <n v="1.6"/>
    <n v="1.6875"/>
    <n v="1.6875"/>
    <x v="114"/>
  </r>
  <r>
    <x v="2"/>
    <s v="NE"/>
    <s v="NO"/>
    <n v="53"/>
    <n v="47"/>
    <s v="(14:27) (Shotgun) 10-M.Jones pass incomplete short left to 16-J.Meyers."/>
    <s v="pass"/>
    <n v="0"/>
    <n v="1"/>
    <n v="0"/>
    <n v="0"/>
    <s v="J.Meyers"/>
    <n v="14"/>
    <n v="14"/>
    <n v="0"/>
    <n v="1"/>
    <n v="0"/>
    <n v="1.6"/>
    <n v="1.845"/>
    <n v="1.845"/>
    <x v="114"/>
  </r>
  <r>
    <x v="2"/>
    <s v="NO"/>
    <s v="NE"/>
    <n v="80"/>
    <n v="20"/>
    <s v="(14:15) 2-J.Winston pass incomplete deep right to 83-J.Johnson."/>
    <s v="pass"/>
    <n v="0"/>
    <n v="1"/>
    <n v="0"/>
    <n v="0"/>
    <s v="J.Johnson"/>
    <n v="25"/>
    <n v="25"/>
    <n v="0"/>
    <n v="1"/>
    <n v="0"/>
    <n v="1.6"/>
    <n v="2.0375000000000001"/>
    <n v="2.0375000000000001"/>
    <x v="219"/>
  </r>
  <r>
    <x v="2"/>
    <s v="NO"/>
    <s v="NE"/>
    <n v="80"/>
    <n v="20"/>
    <s v="(14:08) 41-A.Kamara right tackle to NO 23 for 3 yards (91-D.Wise)."/>
    <s v="run"/>
    <n v="1"/>
    <n v="0"/>
    <n v="0"/>
    <n v="0"/>
    <s v="A.Kamara"/>
    <s v="NA"/>
    <n v="0"/>
    <n v="1"/>
    <n v="0"/>
    <n v="0.5"/>
    <n v="0"/>
    <n v="0"/>
    <n v="0.5"/>
    <x v="61"/>
  </r>
  <r>
    <x v="2"/>
    <s v="NO"/>
    <s v="NE"/>
    <n v="77"/>
    <n v="23"/>
    <s v="(13:30) (Shotgun) 2-J.Winston scrambles up the middle to NO 26 for 3 yards (53-K.Van Noy)."/>
    <s v="run"/>
    <n v="0"/>
    <n v="1"/>
    <n v="0"/>
    <n v="0"/>
    <s v="J.Winston"/>
    <s v="NA"/>
    <n v="0"/>
    <n v="0"/>
    <n v="0"/>
    <n v="0"/>
    <n v="0"/>
    <n v="0"/>
    <n v="0"/>
    <x v="320"/>
  </r>
  <r>
    <x v="2"/>
    <s v="NE"/>
    <s v="NO"/>
    <n v="80"/>
    <n v="20"/>
    <s v="(12:46) 37-D.Harris left guard to NE 24 for 4 yards (23-M.Lattimore)."/>
    <s v="run"/>
    <n v="1"/>
    <n v="0"/>
    <n v="0"/>
    <n v="0"/>
    <s v="D.Harris"/>
    <s v="NA"/>
    <n v="0"/>
    <n v="1"/>
    <n v="0"/>
    <n v="0.5"/>
    <n v="0"/>
    <n v="0"/>
    <n v="0.5"/>
    <x v="80"/>
  </r>
  <r>
    <x v="2"/>
    <s v="NE"/>
    <s v="NO"/>
    <n v="76"/>
    <n v="24"/>
    <s v="(12:13) 37-D.Harris left end to NE 27 for 3 yards (55-K.Elliss)."/>
    <s v="run"/>
    <n v="1"/>
    <n v="0"/>
    <n v="0"/>
    <n v="0"/>
    <s v="D.Harris"/>
    <s v="NA"/>
    <n v="0"/>
    <n v="1"/>
    <n v="0"/>
    <n v="0.5"/>
    <n v="0"/>
    <n v="0"/>
    <n v="0.5"/>
    <x v="80"/>
  </r>
  <r>
    <x v="2"/>
    <s v="NE"/>
    <s v="NO"/>
    <n v="73"/>
    <n v="27"/>
    <s v="(11:34) (Shotgun) 28-J.White left end pushed ob at NE 33 for 6 yards (56-D.Davis). NE-28-J.White was injured during the play. He is Out."/>
    <s v="run"/>
    <n v="1"/>
    <n v="0"/>
    <n v="0"/>
    <n v="0"/>
    <s v="J.White"/>
    <s v="NA"/>
    <n v="0"/>
    <n v="1"/>
    <n v="0"/>
    <n v="0.5"/>
    <n v="0"/>
    <n v="0"/>
    <n v="0.5"/>
    <x v="240"/>
  </r>
  <r>
    <x v="2"/>
    <s v="NE"/>
    <s v="NO"/>
    <n v="67"/>
    <n v="33"/>
    <s v="(11:14) 10-M.Jones pass incomplete deep middle to 81-J.Smith [99-S.Tuttle]."/>
    <s v="pass"/>
    <n v="0"/>
    <n v="1"/>
    <n v="0"/>
    <n v="0"/>
    <s v="J.Smith"/>
    <n v="20"/>
    <n v="20"/>
    <n v="0"/>
    <n v="1"/>
    <n v="0"/>
    <n v="1.6"/>
    <n v="1.9500000000000002"/>
    <n v="1.9500000000000002"/>
    <x v="243"/>
  </r>
  <r>
    <x v="2"/>
    <s v="NE"/>
    <s v="NO"/>
    <n v="67"/>
    <n v="33"/>
    <s v="(11:09) (Shotgun) 10-M.Jones pass short right to 37-D.Harris to NE 35 for 2 yards (56-D.Davis)."/>
    <s v="pass"/>
    <n v="0"/>
    <n v="1"/>
    <n v="0"/>
    <n v="0"/>
    <s v="D.Harris"/>
    <n v="2"/>
    <n v="2"/>
    <n v="0"/>
    <n v="1"/>
    <n v="0"/>
    <n v="1.6"/>
    <n v="1.635"/>
    <n v="1.635"/>
    <x v="80"/>
  </r>
  <r>
    <x v="2"/>
    <s v="NE"/>
    <s v="NO"/>
    <n v="65"/>
    <n v="35"/>
    <s v="(10:30) (Shotgun) 10-M.Jones pass short right to 85-H.Henry to NE 44 for 9 yards (26-P.Williams)."/>
    <s v="pass"/>
    <n v="0"/>
    <n v="1"/>
    <n v="0"/>
    <n v="0"/>
    <s v="H.Henry"/>
    <n v="9"/>
    <n v="9"/>
    <n v="0"/>
    <n v="1"/>
    <n v="0"/>
    <n v="1.6"/>
    <n v="1.7575000000000001"/>
    <n v="1.7575000000000001"/>
    <x v="244"/>
  </r>
  <r>
    <x v="2"/>
    <s v="NE"/>
    <s v="NO"/>
    <n v="56"/>
    <n v="44"/>
    <s v="(9:54) 10-M.Jones pass incomplete deep right to 81-J.Smith (27-M.Jenkins) [53-Z.Baun]."/>
    <s v="pass"/>
    <n v="0"/>
    <n v="1"/>
    <n v="0"/>
    <n v="0"/>
    <s v="J.Smith"/>
    <n v="21"/>
    <n v="21"/>
    <n v="0"/>
    <n v="1"/>
    <n v="0"/>
    <n v="1.6"/>
    <n v="1.9675"/>
    <n v="1.9675"/>
    <x v="243"/>
  </r>
  <r>
    <x v="2"/>
    <s v="NE"/>
    <s v="NO"/>
    <n v="56"/>
    <n v="44"/>
    <s v="(9:46) (Shotgun) 10-M.Jones pass incomplete short right to 16-J.Meyers (94-C.Jordan)."/>
    <s v="pass"/>
    <n v="0"/>
    <n v="1"/>
    <n v="0"/>
    <n v="0"/>
    <s v="J.Meyers"/>
    <n v="5"/>
    <n v="5"/>
    <n v="0"/>
    <n v="1"/>
    <n v="0"/>
    <n v="1.6"/>
    <n v="1.6875"/>
    <n v="1.6875"/>
    <x v="114"/>
  </r>
  <r>
    <x v="2"/>
    <s v="NE"/>
    <s v="NO"/>
    <n v="56"/>
    <n v="44"/>
    <s v="(9:42) (Shotgun) 10-M.Jones pass short right to 85-H.Henry to 50 for 6 yards (43-M.Williams)."/>
    <s v="pass"/>
    <n v="0"/>
    <n v="1"/>
    <n v="0"/>
    <n v="0"/>
    <s v="H.Henry"/>
    <n v="6"/>
    <n v="6"/>
    <n v="0"/>
    <n v="1"/>
    <n v="0"/>
    <n v="1.6"/>
    <n v="1.7050000000000001"/>
    <n v="1.7050000000000001"/>
    <x v="244"/>
  </r>
  <r>
    <x v="2"/>
    <s v="NO"/>
    <s v="NE"/>
    <n v="49"/>
    <n v="51"/>
    <s v="(8:51) 41-A.Kamara right tackle to NE 41 for 8 yards (8-J.Bentley)."/>
    <s v="run"/>
    <n v="1"/>
    <n v="0"/>
    <n v="0"/>
    <n v="0"/>
    <s v="A.Kamara"/>
    <s v="NA"/>
    <n v="0"/>
    <n v="1"/>
    <n v="0"/>
    <n v="0.5"/>
    <n v="0"/>
    <n v="0"/>
    <n v="0.5"/>
    <x v="61"/>
  </r>
  <r>
    <x v="2"/>
    <s v="NO"/>
    <s v="NE"/>
    <n v="41"/>
    <n v="59"/>
    <s v="(8:12) 40-A.Armah up the middle to NE 36 for 5 yards (93-L.Guy)."/>
    <s v="run"/>
    <n v="1"/>
    <n v="0"/>
    <n v="0"/>
    <n v="0"/>
    <s v="A.Armah"/>
    <s v="NA"/>
    <n v="0"/>
    <n v="1"/>
    <n v="0"/>
    <n v="0.5"/>
    <n v="0"/>
    <n v="0"/>
    <n v="0.5"/>
    <x v="391"/>
  </r>
  <r>
    <x v="2"/>
    <s v="NO"/>
    <s v="NE"/>
    <n v="36"/>
    <n v="64"/>
    <s v="(7:38) 41-A.Kamara right tackle to NE 34 for 2 yards (93-L.Guy)."/>
    <s v="run"/>
    <n v="1"/>
    <n v="0"/>
    <n v="0"/>
    <n v="0"/>
    <s v="A.Kamara"/>
    <s v="NA"/>
    <n v="0"/>
    <n v="1"/>
    <n v="0"/>
    <n v="0.5"/>
    <n v="0"/>
    <n v="0"/>
    <n v="0.5"/>
    <x v="61"/>
  </r>
  <r>
    <x v="2"/>
    <s v="NO"/>
    <s v="NE"/>
    <n v="34"/>
    <n v="66"/>
    <s v="(6:56) (Shotgun) 2-J.Winston pass short left to 41-A.Kamara pushed ob at NE 25 for 9 yards (31-J.Jones)."/>
    <s v="pass"/>
    <n v="0"/>
    <n v="1"/>
    <n v="0"/>
    <n v="0"/>
    <s v="A.Kamara"/>
    <n v="-2"/>
    <n v="-2"/>
    <n v="0"/>
    <n v="1"/>
    <n v="0"/>
    <n v="1.6"/>
    <n v="1.5650000000000002"/>
    <n v="1.5650000000000002"/>
    <x v="61"/>
  </r>
  <r>
    <x v="2"/>
    <s v="NO"/>
    <s v="NE"/>
    <n v="25"/>
    <n v="75"/>
    <s v="(6:22) 34-T.Jones left guard to NE 18 for 7 yards (8-J.Bentley, 23-K.Dugger)."/>
    <s v="run"/>
    <n v="1"/>
    <n v="0"/>
    <n v="0"/>
    <n v="0"/>
    <s v="T.Jones"/>
    <s v="NA"/>
    <n v="0"/>
    <n v="1"/>
    <n v="0"/>
    <n v="0.5"/>
    <n v="0"/>
    <n v="0"/>
    <n v="0.5"/>
    <x v="218"/>
  </r>
  <r>
    <x v="2"/>
    <s v="NO"/>
    <s v="NE"/>
    <n v="27"/>
    <n v="73"/>
    <s v="(4:55) (Shotgun) 41-A.Kamara up the middle to NE 18 for 9 yards (21-A.Phillips; 31-J.Jones)."/>
    <s v="run"/>
    <n v="1"/>
    <n v="0"/>
    <n v="0"/>
    <n v="0"/>
    <s v="A.Kamara"/>
    <s v="NA"/>
    <n v="0"/>
    <n v="1"/>
    <n v="0"/>
    <n v="0.5"/>
    <n v="0"/>
    <n v="0"/>
    <n v="0.5"/>
    <x v="61"/>
  </r>
  <r>
    <x v="2"/>
    <s v="NE"/>
    <s v="NO"/>
    <n v="74"/>
    <n v="26"/>
    <s v="(4:13) 37-D.Harris right guard to NE 27 for 1 yard (52-M.Adams; 56-D.Davis)."/>
    <s v="run"/>
    <n v="1"/>
    <n v="0"/>
    <n v="0"/>
    <n v="0"/>
    <s v="D.Harris"/>
    <s v="NA"/>
    <n v="0"/>
    <n v="1"/>
    <n v="0"/>
    <n v="0.5"/>
    <n v="0"/>
    <n v="0"/>
    <n v="0.5"/>
    <x v="80"/>
  </r>
  <r>
    <x v="2"/>
    <s v="NE"/>
    <s v="NO"/>
    <n v="73"/>
    <n v="27"/>
    <s v="(3:40) (Shotgun) 10-M.Jones pass deep left to 16-J.Meyers to NE 44 for 17 yards (29-P.Adebo)."/>
    <s v="pass"/>
    <n v="0"/>
    <n v="1"/>
    <n v="0"/>
    <n v="0"/>
    <s v="J.Meyers"/>
    <n v="17"/>
    <n v="17"/>
    <n v="0"/>
    <n v="1"/>
    <n v="0"/>
    <n v="1.6"/>
    <n v="1.8975"/>
    <n v="1.8975"/>
    <x v="114"/>
  </r>
  <r>
    <x v="2"/>
    <s v="NE"/>
    <s v="NO"/>
    <n v="56"/>
    <n v="44"/>
    <s v="(3:07) (No Huddle) 10-M.Jones pass incomplete deep left to 16-J.Meyers [94-C.Jordan]."/>
    <s v="pass"/>
    <n v="0"/>
    <n v="1"/>
    <n v="0"/>
    <n v="0"/>
    <s v="J.Meyers"/>
    <n v="18"/>
    <n v="18"/>
    <n v="0"/>
    <n v="1"/>
    <n v="0"/>
    <n v="1.6"/>
    <n v="1.915"/>
    <n v="1.915"/>
    <x v="114"/>
  </r>
  <r>
    <x v="2"/>
    <s v="NE"/>
    <s v="NO"/>
    <n v="56"/>
    <n v="44"/>
    <s v="(3:01) 10-M.Jones pass incomplete short left to 81-J.Smith (56-D.Davis) [96-C.Granderson]."/>
    <s v="pass"/>
    <n v="0"/>
    <n v="1"/>
    <n v="0"/>
    <n v="0"/>
    <s v="J.Smith"/>
    <n v="3"/>
    <n v="3"/>
    <n v="0"/>
    <n v="1"/>
    <n v="0"/>
    <n v="1.6"/>
    <n v="1.6525000000000001"/>
    <n v="1.6525000000000001"/>
    <x v="243"/>
  </r>
  <r>
    <x v="2"/>
    <s v="NE"/>
    <s v="NO"/>
    <n v="56"/>
    <n v="44"/>
    <s v="(2:56) (Shotgun) 10-M.Jones pass short middle intended for 85-H.Henry INTERCEPTED by 26-P.Williams [55-K.Elliss] at NO 45. 26-P.Williams to NE 9 for 46 yards (25-B.Bolden). FUMBLES (25-B.Bolden), recovered by NO-55-K.Elliss at NE 1. 55-K.Elliss for 1 yard, TOUCHDOWN. The Replay Official reviewed the runner was not down by contact ruling, and the play was REVERSED. (Shotgun) 10-M.Jones pass short middle intended for 85-H.Henry INTERCEPTED by 26-P.Williams [55-K.Elliss] at NO 45. 26-P.Williams to NE 9 for 46 yards (25-B.Bolden)."/>
    <s v="pass"/>
    <n v="0"/>
    <n v="1"/>
    <n v="0"/>
    <n v="0"/>
    <s v="H.Henry"/>
    <n v="11"/>
    <n v="11"/>
    <n v="0"/>
    <n v="1"/>
    <n v="0"/>
    <n v="1.6"/>
    <n v="1.7925"/>
    <n v="1.7925"/>
    <x v="244"/>
  </r>
  <r>
    <x v="2"/>
    <s v="NO"/>
    <s v="NE"/>
    <n v="9"/>
    <n v="91"/>
    <s v="(2:44) 41-A.Kamara right guard to NE 4 for 5 yards (27-J.Jackson)."/>
    <s v="run"/>
    <n v="1"/>
    <n v="0"/>
    <n v="0"/>
    <n v="0"/>
    <s v="A.Kamara"/>
    <s v="NA"/>
    <n v="0"/>
    <n v="1"/>
    <n v="0"/>
    <n v="0.8"/>
    <n v="0"/>
    <n v="0"/>
    <n v="0.8"/>
    <x v="61"/>
  </r>
  <r>
    <x v="2"/>
    <s v="NO"/>
    <s v="NE"/>
    <n v="7"/>
    <n v="93"/>
    <s v="(1:50) (Shotgun) 2-J.Winston pass short middle to 1-M.Callaway for 7 yards, TOUCHDOWN [23-K.Dugger]. Penalty on NE-31-J.Jones, Defensive Holding, declined."/>
    <s v="pass"/>
    <n v="0"/>
    <n v="1"/>
    <n v="0"/>
    <n v="0"/>
    <s v="M.Callaway"/>
    <n v="7"/>
    <n v="7"/>
    <n v="0"/>
    <n v="1"/>
    <n v="0"/>
    <n v="2.7"/>
    <n v="1.7225000000000001"/>
    <n v="2.3676500000000003"/>
    <x v="60"/>
  </r>
  <r>
    <x v="2"/>
    <s v="NE"/>
    <s v="NO"/>
    <n v="75"/>
    <n v="25"/>
    <s v="(1:44) (Shotgun) 10-M.Jones pass short middle to 84-K.Bourne to NO 44 for 31 yards (29-P.Adebo)."/>
    <s v="pass"/>
    <n v="0"/>
    <n v="1"/>
    <n v="0"/>
    <n v="0"/>
    <s v="K.Bourne"/>
    <n v="8"/>
    <n v="8"/>
    <n v="0"/>
    <n v="1"/>
    <n v="0"/>
    <n v="1.6"/>
    <n v="1.74"/>
    <n v="1.74"/>
    <x v="59"/>
  </r>
  <r>
    <x v="2"/>
    <s v="NE"/>
    <s v="NO"/>
    <n v="44"/>
    <n v="56"/>
    <s v="(1:23) (No Huddle, Shotgun) 10-M.Jones pass short left to 15-N.Agholor pushed ob at NO 31 for 13 yards (23-M.Lattimore) [26-P.Williams]."/>
    <s v="pass"/>
    <n v="0"/>
    <n v="1"/>
    <n v="0"/>
    <n v="0"/>
    <s v="N.Agholor"/>
    <n v="8"/>
    <n v="8"/>
    <n v="0"/>
    <n v="1"/>
    <n v="0"/>
    <n v="1.6"/>
    <n v="1.74"/>
    <n v="1.74"/>
    <x v="81"/>
  </r>
  <r>
    <x v="2"/>
    <s v="NE"/>
    <s v="NO"/>
    <n v="31"/>
    <n v="69"/>
    <s v="(1:17) (Shotgun) 10-M.Jones scrambles up the middle to NO 29 for 2 yards (55-K.Elliss)."/>
    <s v="run"/>
    <n v="0"/>
    <n v="1"/>
    <n v="0"/>
    <n v="0"/>
    <s v="M.Jones"/>
    <s v="NA"/>
    <n v="0"/>
    <n v="0"/>
    <n v="0"/>
    <n v="0"/>
    <n v="0"/>
    <n v="0"/>
    <n v="0"/>
    <x v="392"/>
  </r>
  <r>
    <x v="2"/>
    <s v="NE"/>
    <s v="NO"/>
    <n v="29"/>
    <n v="71"/>
    <s v="(1:12) (Shotgun) 10-M.Jones pass short left to 16-J.Meyers pushed ob at NO 22 for 7 yards (22-C.Gardner-Johnson)."/>
    <s v="pass"/>
    <n v="0"/>
    <n v="1"/>
    <n v="0"/>
    <n v="0"/>
    <s v="J.Meyers"/>
    <n v="6"/>
    <n v="6"/>
    <n v="0"/>
    <n v="1"/>
    <n v="0"/>
    <n v="1.6"/>
    <n v="1.7050000000000001"/>
    <n v="1.7050000000000001"/>
    <x v="114"/>
  </r>
  <r>
    <x v="2"/>
    <s v="NE"/>
    <s v="NO"/>
    <n v="22"/>
    <n v="78"/>
    <s v="(1:08) 25-B.Bolden right tackle to NO 22 for no gain (94-C.Jordan, 70-C.Ringo)."/>
    <s v="run"/>
    <n v="1"/>
    <n v="0"/>
    <n v="0"/>
    <n v="0"/>
    <s v="B.Bolden"/>
    <s v="NA"/>
    <n v="0"/>
    <n v="1"/>
    <n v="0"/>
    <n v="0.5"/>
    <n v="0"/>
    <n v="0"/>
    <n v="0.5"/>
    <x v="327"/>
  </r>
  <r>
    <x v="2"/>
    <s v="NO"/>
    <s v="NE"/>
    <n v="75"/>
    <n v="25"/>
    <s v="(:27) 2-J.Winston kneels to NO 24 for -1 yards."/>
    <s v="qb_kneel"/>
    <n v="0"/>
    <n v="0"/>
    <n v="0"/>
    <n v="0"/>
    <s v="J.Winston"/>
    <s v="NA"/>
    <n v="0"/>
    <n v="0"/>
    <n v="0"/>
    <n v="0"/>
    <n v="0"/>
    <n v="0"/>
    <n v="0"/>
    <x v="320"/>
  </r>
  <r>
    <x v="2"/>
    <s v="NE"/>
    <s v="NO"/>
    <n v="75"/>
    <n v="25"/>
    <s v="(15:00) 10-M.Jones pass short middle intended for 81-J.Smith INTERCEPTED by 27-M.Jenkins at NE 34. 27-M.Jenkins for 34 yards, TOUCHDOWN."/>
    <s v="pass"/>
    <n v="0"/>
    <n v="1"/>
    <n v="0"/>
    <n v="0"/>
    <s v="J.Smith"/>
    <n v="9"/>
    <n v="9"/>
    <n v="0"/>
    <n v="1"/>
    <n v="0"/>
    <n v="1.6"/>
    <n v="1.7575000000000001"/>
    <n v="1.7575000000000001"/>
    <x v="243"/>
  </r>
  <r>
    <x v="2"/>
    <s v="NE"/>
    <s v="NO"/>
    <n v="75"/>
    <n v="25"/>
    <s v="(14:51) 37-D.Harris right tackle to NE 26 for 1 yard (99-S.Tuttle). NO-99-S.Tuttle was injured during the play."/>
    <s v="run"/>
    <n v="1"/>
    <n v="0"/>
    <n v="0"/>
    <n v="0"/>
    <s v="D.Harris"/>
    <s v="NA"/>
    <n v="0"/>
    <n v="1"/>
    <n v="0"/>
    <n v="0.5"/>
    <n v="0"/>
    <n v="0"/>
    <n v="0.5"/>
    <x v="80"/>
  </r>
  <r>
    <x v="2"/>
    <s v="NE"/>
    <s v="NO"/>
    <n v="74"/>
    <n v="26"/>
    <s v="(14:20) 10-M.Jones pass short right to 85-H.Henry to NE 29 for 3 yards (20-P.Werner)."/>
    <s v="pass"/>
    <n v="0"/>
    <n v="1"/>
    <n v="0"/>
    <n v="0"/>
    <s v="H.Henry"/>
    <n v="3"/>
    <n v="3"/>
    <n v="0"/>
    <n v="1"/>
    <n v="0"/>
    <n v="1.6"/>
    <n v="1.6525000000000001"/>
    <n v="1.6525000000000001"/>
    <x v="244"/>
  </r>
  <r>
    <x v="2"/>
    <s v="NE"/>
    <s v="NO"/>
    <n v="71"/>
    <n v="29"/>
    <s v="(13:45) 10-M.Jones pass incomplete short left to 81-J.Smith."/>
    <s v="pass"/>
    <n v="0"/>
    <n v="1"/>
    <n v="0"/>
    <n v="0"/>
    <s v="J.Smith"/>
    <n v="1"/>
    <n v="1"/>
    <n v="0"/>
    <n v="1"/>
    <n v="0"/>
    <n v="1.6"/>
    <n v="1.6175000000000002"/>
    <n v="1.6175000000000002"/>
    <x v="243"/>
  </r>
  <r>
    <x v="2"/>
    <s v="NO"/>
    <s v="NE"/>
    <n v="70"/>
    <n v="30"/>
    <s v="(13:35) 41-A.Kamara right tackle to NO 37 for 7 yards (23-K.Dugger)."/>
    <s v="run"/>
    <n v="1"/>
    <n v="0"/>
    <n v="0"/>
    <n v="0"/>
    <s v="A.Kamara"/>
    <s v="NA"/>
    <n v="0"/>
    <n v="1"/>
    <n v="0"/>
    <n v="0.5"/>
    <n v="0"/>
    <n v="0"/>
    <n v="0.5"/>
    <x v="61"/>
  </r>
  <r>
    <x v="2"/>
    <s v="NO"/>
    <s v="NE"/>
    <n v="63"/>
    <n v="37"/>
    <s v="(13:01) 41-A.Kamara right guard to NO 42 for 5 yards (92-D.Godchaux)."/>
    <s v="run"/>
    <n v="1"/>
    <n v="0"/>
    <n v="0"/>
    <n v="0"/>
    <s v="A.Kamara"/>
    <s v="NA"/>
    <n v="0"/>
    <n v="1"/>
    <n v="0"/>
    <n v="0.5"/>
    <n v="0"/>
    <n v="0"/>
    <n v="0.5"/>
    <x v="61"/>
  </r>
  <r>
    <x v="2"/>
    <s v="NO"/>
    <s v="NE"/>
    <n v="58"/>
    <n v="42"/>
    <s v="(12:24) Direct snap to 7-T.Hill.  41-A.Kamara left guard to NO 41 for -1 yards (91-D.Wise)."/>
    <s v="run"/>
    <n v="1"/>
    <n v="0"/>
    <n v="0"/>
    <n v="0"/>
    <s v="A.Kamara"/>
    <s v="NA"/>
    <n v="0"/>
    <n v="1"/>
    <n v="0"/>
    <n v="0.5"/>
    <n v="0"/>
    <n v="0"/>
    <n v="0.5"/>
    <x v="61"/>
  </r>
  <r>
    <x v="2"/>
    <s v="NO"/>
    <s v="NE"/>
    <n v="59"/>
    <n v="41"/>
    <s v="(11:45) 2-J.Winston pass incomplete deep left to 12-K.Stills [92-D.Godchaux]."/>
    <s v="pass"/>
    <n v="0"/>
    <n v="1"/>
    <n v="0"/>
    <n v="0"/>
    <s v="K.Stills"/>
    <n v="32"/>
    <n v="32"/>
    <n v="0"/>
    <n v="1"/>
    <n v="0"/>
    <n v="1.6"/>
    <n v="2.16"/>
    <n v="2.16"/>
    <x v="390"/>
  </r>
  <r>
    <x v="2"/>
    <s v="NO"/>
    <s v="NE"/>
    <n v="59"/>
    <n v="41"/>
    <s v="(11:35) (Shotgun) 2-J.Winston pass short right to 1-M.Callaway pushed ob at NE 49 for 10 yards (27-J.Jackson)."/>
    <s v="pass"/>
    <n v="0"/>
    <n v="1"/>
    <n v="0"/>
    <n v="0"/>
    <s v="M.Callaway"/>
    <n v="4"/>
    <n v="4"/>
    <n v="0"/>
    <n v="1"/>
    <n v="0"/>
    <n v="1.6"/>
    <n v="1.6700000000000002"/>
    <n v="1.6700000000000002"/>
    <x v="60"/>
  </r>
  <r>
    <x v="2"/>
    <s v="NE"/>
    <s v="NO"/>
    <n v="80"/>
    <n v="20"/>
    <s v="(10:37) 42-J.Taylor left guard to NE 37 for 17 yards (23-M.Lattimore). Penalty on NE-81-J.Smith, Offensive Holding, declined. PENALTY on NE-60-D.Andrews, Offensive Holding, 10 yards, enforced at NE 20 - No Play."/>
    <s v="no_play"/>
    <n v="1"/>
    <n v="0"/>
    <n v="0"/>
    <n v="0"/>
    <s v="J.Taylor"/>
    <s v="NA"/>
    <n v="0"/>
    <n v="1"/>
    <n v="0"/>
    <n v="0.5"/>
    <n v="0"/>
    <n v="0"/>
    <n v="0.5"/>
    <x v="357"/>
  </r>
  <r>
    <x v="2"/>
    <s v="NE"/>
    <s v="NO"/>
    <n v="90"/>
    <n v="10"/>
    <s v="(10:19) (Shotgun) 10-M.Jones pass short middle to 16-J.Meyers to NE 20 for 10 yards (22-C.Gardner-Johnson; 20-P.Werner) [94-C.Jordan]."/>
    <s v="pass"/>
    <n v="0"/>
    <n v="1"/>
    <n v="0"/>
    <n v="0"/>
    <s v="J.Meyers"/>
    <n v="4"/>
    <n v="4"/>
    <n v="0"/>
    <n v="1"/>
    <n v="0"/>
    <n v="1.6"/>
    <n v="1.6700000000000002"/>
    <n v="1.6700000000000002"/>
    <x v="114"/>
  </r>
  <r>
    <x v="2"/>
    <s v="NE"/>
    <s v="NO"/>
    <n v="80"/>
    <n v="20"/>
    <s v="(9:44) (Shotgun) 10-M.Jones pass short middle to 84-K.Bourne to NE 28 for 8 yards (27-M.Jenkins)."/>
    <s v="pass"/>
    <n v="0"/>
    <n v="1"/>
    <n v="0"/>
    <n v="0"/>
    <s v="K.Bourne"/>
    <n v="8"/>
    <n v="8"/>
    <n v="0"/>
    <n v="1"/>
    <n v="0"/>
    <n v="1.6"/>
    <n v="1.74"/>
    <n v="1.74"/>
    <x v="59"/>
  </r>
  <r>
    <x v="2"/>
    <s v="NE"/>
    <s v="NO"/>
    <n v="72"/>
    <n v="28"/>
    <s v="(9:10) (Shotgun) 10-M.Jones pass deep left to 16-J.Meyers to NO 45 for 27 yards (23-M.Lattimore)."/>
    <s v="pass"/>
    <n v="0"/>
    <n v="1"/>
    <n v="0"/>
    <n v="0"/>
    <s v="J.Meyers"/>
    <n v="21"/>
    <n v="21"/>
    <n v="0"/>
    <n v="1"/>
    <n v="0"/>
    <n v="1.6"/>
    <n v="1.9675"/>
    <n v="1.9675"/>
    <x v="114"/>
  </r>
  <r>
    <x v="2"/>
    <s v="NE"/>
    <s v="NO"/>
    <n v="45"/>
    <n v="55"/>
    <s v="(8:30) 42-J.Taylor left end to NO 43 for 2 yards (29-P.Adebo)."/>
    <s v="run"/>
    <n v="1"/>
    <n v="0"/>
    <n v="0"/>
    <n v="0"/>
    <s v="J.Taylor"/>
    <s v="NA"/>
    <n v="0"/>
    <n v="1"/>
    <n v="0"/>
    <n v="0.5"/>
    <n v="0"/>
    <n v="0"/>
    <n v="0.5"/>
    <x v="357"/>
  </r>
  <r>
    <x v="2"/>
    <s v="NE"/>
    <s v="NO"/>
    <n v="43"/>
    <n v="57"/>
    <s v="(7:50) (Shotgun) 10-M.Jones pass short right to 16-J.Meyers to NO 36 for 7 yards (56-D.Davis)."/>
    <s v="pass"/>
    <n v="0"/>
    <n v="1"/>
    <n v="0"/>
    <n v="0"/>
    <s v="J.Meyers"/>
    <n v="7"/>
    <n v="7"/>
    <n v="0"/>
    <n v="1"/>
    <n v="0"/>
    <n v="1.6"/>
    <n v="1.7225000000000001"/>
    <n v="1.7225000000000001"/>
    <x v="114"/>
  </r>
  <r>
    <x v="2"/>
    <s v="NE"/>
    <s v="NO"/>
    <n v="36"/>
    <n v="64"/>
    <s v="(7:15) 10-M.Jones up the middle to NO 34 for 2 yards (99-S.Tuttle)."/>
    <s v="run"/>
    <n v="1"/>
    <n v="0"/>
    <n v="0"/>
    <n v="0"/>
    <s v="M.Jones"/>
    <s v="NA"/>
    <n v="0"/>
    <n v="1"/>
    <n v="0"/>
    <n v="0.5"/>
    <n v="0"/>
    <n v="0"/>
    <n v="0.5"/>
    <x v="392"/>
  </r>
  <r>
    <x v="2"/>
    <s v="NE"/>
    <s v="NO"/>
    <n v="34"/>
    <n v="66"/>
    <s v="(6:37) (Shotgun) 10-M.Jones pass incomplete deep middle to 15-N.Agholor [96-C.Granderson]."/>
    <s v="pass"/>
    <n v="0"/>
    <n v="1"/>
    <n v="0"/>
    <n v="0"/>
    <s v="N.Agholor"/>
    <n v="32"/>
    <n v="32"/>
    <n v="0"/>
    <n v="1"/>
    <n v="0"/>
    <n v="1.6"/>
    <n v="2.16"/>
    <n v="2.16"/>
    <x v="81"/>
  </r>
  <r>
    <x v="2"/>
    <s v="NE"/>
    <s v="NO"/>
    <n v="34"/>
    <n v="66"/>
    <s v="(6:31) (Shotgun) 10-M.Jones pass short left to 85-H.Henry to NO 25 for 9 yards (23-M.Lattimore)."/>
    <s v="pass"/>
    <n v="0"/>
    <n v="1"/>
    <n v="0"/>
    <n v="0"/>
    <s v="H.Henry"/>
    <n v="9"/>
    <n v="9"/>
    <n v="0"/>
    <n v="1"/>
    <n v="0"/>
    <n v="1.6"/>
    <n v="1.7575000000000001"/>
    <n v="1.7575000000000001"/>
    <x v="244"/>
  </r>
  <r>
    <x v="2"/>
    <s v="NE"/>
    <s v="NO"/>
    <n v="25"/>
    <n v="75"/>
    <s v="(5:56) 10-M.Jones up the middle to NO 23 for 2 yards (27-M.Jenkins)."/>
    <s v="run"/>
    <n v="1"/>
    <n v="0"/>
    <n v="0"/>
    <n v="0"/>
    <s v="M.Jones"/>
    <s v="NA"/>
    <n v="0"/>
    <n v="1"/>
    <n v="0"/>
    <n v="0.5"/>
    <n v="0"/>
    <n v="0"/>
    <n v="0.5"/>
    <x v="392"/>
  </r>
  <r>
    <x v="2"/>
    <s v="NE"/>
    <s v="NO"/>
    <n v="23"/>
    <n v="77"/>
    <s v="(5:18) (Shotgun) 10-M.Jones pass short left to 42-J.Taylor to NO 19 for 4 yards (23-M.Lattimore)."/>
    <s v="pass"/>
    <n v="0"/>
    <n v="1"/>
    <n v="0"/>
    <n v="0"/>
    <s v="J.Taylor"/>
    <n v="4"/>
    <n v="4"/>
    <n v="0"/>
    <n v="1"/>
    <n v="0"/>
    <n v="1.8"/>
    <n v="1.6700000000000002"/>
    <n v="1.7558000000000002"/>
    <x v="357"/>
  </r>
  <r>
    <x v="2"/>
    <s v="NE"/>
    <s v="NO"/>
    <n v="19"/>
    <n v="81"/>
    <s v="(4:36) (Shotgun) 10-M.Jones pass short right to 16-J.Meyers to NO 15 for 4 yards (56-D.Davis)."/>
    <s v="pass"/>
    <n v="0"/>
    <n v="1"/>
    <n v="0"/>
    <n v="0"/>
    <s v="J.Meyers"/>
    <n v="4"/>
    <n v="4"/>
    <n v="0"/>
    <n v="1"/>
    <n v="0"/>
    <n v="2"/>
    <n v="1.6700000000000002"/>
    <n v="1.8878000000000001"/>
    <x v="114"/>
  </r>
  <r>
    <x v="2"/>
    <s v="NE"/>
    <s v="NO"/>
    <n v="15"/>
    <n v="85"/>
    <s v="(3:59) (Shotgun) 10-M.Jones pass short right to 15-N.Agholor to NO 11 for 4 yards (29-P.Adebo)."/>
    <s v="pass"/>
    <n v="0"/>
    <n v="1"/>
    <n v="0"/>
    <n v="0"/>
    <s v="N.Agholor"/>
    <n v="1"/>
    <n v="1"/>
    <n v="0"/>
    <n v="1"/>
    <n v="0"/>
    <n v="2"/>
    <n v="1.6175000000000002"/>
    <n v="1.8699500000000002"/>
    <x v="81"/>
  </r>
  <r>
    <x v="2"/>
    <s v="NE"/>
    <s v="NO"/>
    <n v="11"/>
    <n v="89"/>
    <s v="(3:25) 25-B.Bolden left end to NO 11 for no gain (90-T.Kpassagnon, 23-M.Lattimore)."/>
    <s v="run"/>
    <n v="1"/>
    <n v="0"/>
    <n v="0"/>
    <n v="0"/>
    <s v="B.Bolden"/>
    <s v="NA"/>
    <n v="0"/>
    <n v="1"/>
    <n v="0"/>
    <n v="0.7"/>
    <n v="0"/>
    <n v="0"/>
    <n v="0.7"/>
    <x v="327"/>
  </r>
  <r>
    <x v="2"/>
    <s v="NE"/>
    <s v="NO"/>
    <n v="11"/>
    <n v="89"/>
    <s v="(2:40) (Shotgun) 25-B.Bolden right tackle to NO 12 for -1 yards (94-C.Jordan, 27-M.Jenkins). NO-22-C.Gardner-Johnson was injured during the play."/>
    <s v="run"/>
    <n v="1"/>
    <n v="0"/>
    <n v="0"/>
    <n v="0"/>
    <s v="B.Bolden"/>
    <s v="NA"/>
    <n v="0"/>
    <n v="1"/>
    <n v="0"/>
    <n v="0.7"/>
    <n v="0"/>
    <n v="0"/>
    <n v="0.7"/>
    <x v="327"/>
  </r>
  <r>
    <x v="2"/>
    <s v="NE"/>
    <s v="NO"/>
    <n v="12"/>
    <n v="88"/>
    <s v="(2:17) (Shotgun) 10-M.Jones pass short left to 81-J.Smith to NO 8 for 4 yards (23-M.Lattimore; 26-P.Williams)."/>
    <s v="pass"/>
    <n v="0"/>
    <n v="1"/>
    <n v="0"/>
    <n v="0"/>
    <s v="J.Smith"/>
    <n v="-4"/>
    <n v="-4"/>
    <n v="0"/>
    <n v="1"/>
    <n v="0"/>
    <n v="2.2000000000000002"/>
    <n v="1.53"/>
    <n v="1.9722000000000002"/>
    <x v="243"/>
  </r>
  <r>
    <x v="2"/>
    <s v="NO"/>
    <s v="NE"/>
    <n v="60"/>
    <n v="40"/>
    <s v="(1:32) 2-J.Winston scrambles right guard to NO 41 for 1 yard (90-C.Barmore)."/>
    <s v="run"/>
    <n v="0"/>
    <n v="1"/>
    <n v="0"/>
    <n v="0"/>
    <s v="J.Winston"/>
    <s v="NA"/>
    <n v="0"/>
    <n v="0"/>
    <n v="0"/>
    <n v="0"/>
    <n v="0"/>
    <n v="0"/>
    <n v="0"/>
    <x v="320"/>
  </r>
  <r>
    <x v="2"/>
    <s v="NO"/>
    <s v="NE"/>
    <n v="59"/>
    <n v="41"/>
    <s v="(:52) 41-A.Kamara up the middle to NO 39 for -2 yards (23-K.Dugger)."/>
    <s v="run"/>
    <n v="1"/>
    <n v="0"/>
    <n v="0"/>
    <n v="0"/>
    <s v="A.Kamara"/>
    <s v="NA"/>
    <n v="0"/>
    <n v="1"/>
    <n v="0"/>
    <n v="0.5"/>
    <n v="0"/>
    <n v="0"/>
    <n v="0.5"/>
    <x v="61"/>
  </r>
  <r>
    <x v="2"/>
    <s v="NO"/>
    <s v="NE"/>
    <n v="61"/>
    <n v="39"/>
    <s v="(:08) (Shotgun) 2-J.Winston pass incomplete short middle to 41-A.Kamara [50-C.Winovich]."/>
    <s v="pass"/>
    <n v="0"/>
    <n v="1"/>
    <n v="0"/>
    <n v="0"/>
    <s v="A.Kamara"/>
    <n v="3"/>
    <n v="3"/>
    <n v="0"/>
    <n v="1"/>
    <n v="0"/>
    <n v="1.6"/>
    <n v="1.6525000000000001"/>
    <n v="1.6525000000000001"/>
    <x v="61"/>
  </r>
  <r>
    <x v="2"/>
    <s v="NE"/>
    <s v="NO"/>
    <n v="77"/>
    <n v="23"/>
    <s v="(15:00) (Shotgun) 10-M.Jones pass incomplete short right to 15-N.Agholor."/>
    <s v="pass"/>
    <n v="0"/>
    <n v="1"/>
    <n v="0"/>
    <n v="0"/>
    <s v="N.Agholor"/>
    <n v="12"/>
    <n v="12"/>
    <n v="0"/>
    <n v="1"/>
    <n v="0"/>
    <n v="1.6"/>
    <n v="1.81"/>
    <n v="1.81"/>
    <x v="81"/>
  </r>
  <r>
    <x v="2"/>
    <s v="NE"/>
    <s v="NO"/>
    <n v="77"/>
    <n v="23"/>
    <s v="(14:55) (Shotgun) 10-M.Jones pass short left to 84-K.Bourne to NE 34 for 11 yards (23-M.Lattimore)."/>
    <s v="pass"/>
    <n v="0"/>
    <n v="1"/>
    <n v="0"/>
    <n v="0"/>
    <s v="K.Bourne"/>
    <n v="10"/>
    <n v="10"/>
    <n v="0"/>
    <n v="1"/>
    <n v="0"/>
    <n v="1.6"/>
    <n v="1.7750000000000001"/>
    <n v="1.7750000000000001"/>
    <x v="59"/>
  </r>
  <r>
    <x v="2"/>
    <s v="NE"/>
    <s v="NO"/>
    <n v="66"/>
    <n v="34"/>
    <s v="(14:19) (No Huddle, Shotgun) 10-M.Jones pass short left to 16-J.Meyers to NE 39 for 5 yards (22-C.Gardner-Johnson)."/>
    <s v="pass"/>
    <n v="0"/>
    <n v="1"/>
    <n v="0"/>
    <n v="0"/>
    <s v="J.Meyers"/>
    <n v="5"/>
    <n v="5"/>
    <n v="0"/>
    <n v="1"/>
    <n v="0"/>
    <n v="1.6"/>
    <n v="1.6875"/>
    <n v="1.6875"/>
    <x v="114"/>
  </r>
  <r>
    <x v="2"/>
    <s v="NE"/>
    <s v="NO"/>
    <n v="75"/>
    <n v="25"/>
    <s v="(13:16) (Shotgun) 10-M.Jones scrambles up the middle to NE 32 for 7 yards (94-C.Jordan)."/>
    <s v="run"/>
    <n v="0"/>
    <n v="1"/>
    <n v="0"/>
    <n v="0"/>
    <s v="M.Jones"/>
    <s v="NA"/>
    <n v="0"/>
    <n v="0"/>
    <n v="0"/>
    <n v="0"/>
    <n v="0"/>
    <n v="0"/>
    <n v="0"/>
    <x v="392"/>
  </r>
  <r>
    <x v="2"/>
    <s v="NO"/>
    <s v="NE"/>
    <n v="80"/>
    <n v="20"/>
    <s v="(12:38) 41-A.Kamara right guard to NO 21 for 1 yard (2-J.Mills)."/>
    <s v="run"/>
    <n v="1"/>
    <n v="0"/>
    <n v="0"/>
    <n v="0"/>
    <s v="A.Kamara"/>
    <s v="NA"/>
    <n v="0"/>
    <n v="1"/>
    <n v="0"/>
    <n v="0.5"/>
    <n v="0"/>
    <n v="0"/>
    <n v="0.5"/>
    <x v="61"/>
  </r>
  <r>
    <x v="2"/>
    <s v="NO"/>
    <s v="NE"/>
    <n v="79"/>
    <n v="21"/>
    <s v="(12:00) 41-A.Kamara left end pushed ob at NO 18 for -3 yards (53-K.Van Noy; 2-J.Mills)."/>
    <s v="run"/>
    <n v="1"/>
    <n v="0"/>
    <n v="0"/>
    <n v="0"/>
    <s v="A.Kamara"/>
    <s v="NA"/>
    <n v="0"/>
    <n v="1"/>
    <n v="0"/>
    <n v="0.5"/>
    <n v="0"/>
    <n v="0"/>
    <n v="0.5"/>
    <x v="61"/>
  </r>
  <r>
    <x v="2"/>
    <s v="NE"/>
    <s v="NO"/>
    <n v="44"/>
    <n v="56"/>
    <s v="(10:28) (Shotgun) 10-M.Jones pass incomplete deep left to 84-K.Bourne."/>
    <s v="pass"/>
    <n v="0"/>
    <n v="1"/>
    <n v="0"/>
    <n v="0"/>
    <s v="K.Bourne"/>
    <n v="43"/>
    <n v="43"/>
    <n v="0"/>
    <n v="1"/>
    <n v="0"/>
    <n v="1.6"/>
    <n v="2.3525"/>
    <n v="2.3525"/>
    <x v="59"/>
  </r>
  <r>
    <x v="2"/>
    <s v="NE"/>
    <s v="NO"/>
    <n v="44"/>
    <n v="56"/>
    <s v="(10:22) (Shotgun) 10-M.Jones pass incomplete short right to 15-N.Agholor. PENALTY on NO-29-P.Adebo, Defensive Pass Interference, 10 yards, enforced at NO 44 - No Play."/>
    <s v="no_play"/>
    <n v="0"/>
    <n v="1"/>
    <n v="0"/>
    <n v="0"/>
    <s v="N.Agholor"/>
    <s v="NA"/>
    <n v="0"/>
    <n v="0"/>
    <n v="0"/>
    <n v="0"/>
    <n v="0"/>
    <n v="0"/>
    <n v="0"/>
    <x v="81"/>
  </r>
  <r>
    <x v="2"/>
    <s v="NE"/>
    <s v="NO"/>
    <n v="34"/>
    <n v="66"/>
    <s v="(10:11) 10-M.Jones scrambles up the middle to NO 22 for 12 yards (29-P.Adebo)."/>
    <s v="run"/>
    <n v="0"/>
    <n v="1"/>
    <n v="0"/>
    <n v="0"/>
    <s v="M.Jones"/>
    <s v="NA"/>
    <n v="0"/>
    <n v="0"/>
    <n v="0"/>
    <n v="0"/>
    <n v="0"/>
    <n v="0"/>
    <n v="0"/>
    <x v="392"/>
  </r>
  <r>
    <x v="2"/>
    <s v="NE"/>
    <s v="NO"/>
    <n v="22"/>
    <n v="78"/>
    <s v="(9:28) 10-M.Jones pass deep right to 84-K.Bourne for 22 yards, TOUCHDOWN."/>
    <s v="pass"/>
    <n v="0"/>
    <n v="1"/>
    <n v="0"/>
    <n v="0"/>
    <s v="K.Bourne"/>
    <n v="17"/>
    <n v="17"/>
    <n v="0"/>
    <n v="1"/>
    <n v="0"/>
    <n v="1.8"/>
    <n v="1.8975"/>
    <n v="1.8331500000000003"/>
    <x v="59"/>
  </r>
  <r>
    <x v="2"/>
    <s v="NO"/>
    <s v="NE"/>
    <n v="75"/>
    <n v="25"/>
    <s v="(9:22) (Shotgun) 2-J.Winston pass incomplete short left to 1-M.Callaway."/>
    <s v="pass"/>
    <n v="0"/>
    <n v="1"/>
    <n v="0"/>
    <n v="0"/>
    <s v="M.Callaway"/>
    <n v="14"/>
    <n v="14"/>
    <n v="0"/>
    <n v="1"/>
    <n v="0"/>
    <n v="1.6"/>
    <n v="1.845"/>
    <n v="1.845"/>
    <x v="60"/>
  </r>
  <r>
    <x v="2"/>
    <s v="NO"/>
    <s v="NE"/>
    <n v="75"/>
    <n v="25"/>
    <s v="(9:15) Direct snap to 7-T.Hill.  7-T.Hill right guard to NO 28 for 3 yards (90-C.Barmore)."/>
    <s v="run"/>
    <n v="1"/>
    <n v="0"/>
    <n v="0"/>
    <n v="0"/>
    <s v="T.Hill"/>
    <s v="NA"/>
    <n v="0"/>
    <n v="1"/>
    <n v="0"/>
    <n v="0.5"/>
    <n v="0"/>
    <n v="0"/>
    <n v="0.5"/>
    <x v="319"/>
  </r>
  <r>
    <x v="2"/>
    <s v="NO"/>
    <s v="NE"/>
    <n v="72"/>
    <n v="28"/>
    <s v="(8:31) (Shotgun) 2-J.Winston pass short right to 11-D.Harris pushed ob at NO 40 for 12 yards (2-J.Mills)."/>
    <s v="pass"/>
    <n v="0"/>
    <n v="1"/>
    <n v="0"/>
    <n v="0"/>
    <s v="D.Harris"/>
    <n v="12"/>
    <n v="12"/>
    <n v="0"/>
    <n v="1"/>
    <n v="0"/>
    <n v="1.6"/>
    <n v="1.81"/>
    <n v="1.81"/>
    <x v="217"/>
  </r>
  <r>
    <x v="2"/>
    <s v="NO"/>
    <s v="NE"/>
    <n v="60"/>
    <n v="40"/>
    <s v="(7:58) 41-A.Kamara right guard to NE 49 for 11 yards (32-D.McCourty)."/>
    <s v="run"/>
    <n v="1"/>
    <n v="0"/>
    <n v="0"/>
    <n v="0"/>
    <s v="A.Kamara"/>
    <s v="NA"/>
    <n v="0"/>
    <n v="1"/>
    <n v="0"/>
    <n v="0.5"/>
    <n v="0"/>
    <n v="0"/>
    <n v="0.5"/>
    <x v="61"/>
  </r>
  <r>
    <x v="2"/>
    <s v="NO"/>
    <s v="NE"/>
    <n v="49"/>
    <n v="51"/>
    <s v="(7:11) 41-A.Kamara right tackle to NE 46 for 3 yards (90-C.Barmore)."/>
    <s v="run"/>
    <n v="1"/>
    <n v="0"/>
    <n v="0"/>
    <n v="0"/>
    <s v="A.Kamara"/>
    <s v="NA"/>
    <n v="0"/>
    <n v="1"/>
    <n v="0"/>
    <n v="0.5"/>
    <n v="0"/>
    <n v="0"/>
    <n v="0.5"/>
    <x v="61"/>
  </r>
  <r>
    <x v="2"/>
    <s v="NO"/>
    <s v="NE"/>
    <n v="46"/>
    <n v="54"/>
    <s v="(6:27) (Shotgun) 2-J.Winston pass short left to 11-D.Harris pushed ob at NE 39 for 7 yards (31-J.Jones)."/>
    <s v="pass"/>
    <n v="0"/>
    <n v="1"/>
    <n v="0"/>
    <n v="0"/>
    <s v="D.Harris"/>
    <n v="5"/>
    <n v="5"/>
    <n v="0"/>
    <n v="1"/>
    <n v="0"/>
    <n v="1.6"/>
    <n v="1.6875"/>
    <n v="1.6875"/>
    <x v="217"/>
  </r>
  <r>
    <x v="2"/>
    <s v="NO"/>
    <s v="NE"/>
    <n v="39"/>
    <n v="61"/>
    <s v="(5:46) 67-L.Young reported in as eligible. Direct snap to 7-T.Hill.  7-T.Hill right guard to NE 25 for 14 yards (53-K.Van Noy)."/>
    <s v="run"/>
    <n v="1"/>
    <n v="0"/>
    <n v="0"/>
    <n v="0"/>
    <s v="T.Hill"/>
    <s v="NA"/>
    <n v="0"/>
    <n v="1"/>
    <n v="0"/>
    <n v="0.5"/>
    <n v="0"/>
    <n v="0"/>
    <n v="0.5"/>
    <x v="319"/>
  </r>
  <r>
    <x v="2"/>
    <s v="NO"/>
    <s v="NE"/>
    <n v="25"/>
    <n v="75"/>
    <s v="(5:04) Direct snap to 7-T.Hill.  41-A.Kamara left tackle to NE 19 for 6 yards (54-D.Hightower; 93-L.Guy)."/>
    <s v="run"/>
    <n v="1"/>
    <n v="0"/>
    <n v="0"/>
    <n v="0"/>
    <s v="A.Kamara"/>
    <s v="NA"/>
    <n v="0"/>
    <n v="1"/>
    <n v="0"/>
    <n v="0.5"/>
    <n v="0"/>
    <n v="0"/>
    <n v="0.5"/>
    <x v="61"/>
  </r>
  <r>
    <x v="2"/>
    <s v="NO"/>
    <s v="NE"/>
    <n v="19"/>
    <n v="81"/>
    <s v="(4:23) 41-A.Kamara left guard to NE 16 for 3 yards (92-D.Godchaux)."/>
    <s v="run"/>
    <n v="1"/>
    <n v="0"/>
    <n v="0"/>
    <n v="0"/>
    <s v="A.Kamara"/>
    <s v="NA"/>
    <n v="0"/>
    <n v="1"/>
    <n v="0"/>
    <n v="0.5"/>
    <n v="0"/>
    <n v="0"/>
    <n v="0.5"/>
    <x v="61"/>
  </r>
  <r>
    <x v="2"/>
    <s v="NO"/>
    <s v="NE"/>
    <n v="16"/>
    <n v="84"/>
    <s v="(3:39) 2-J.Winston up the middle to NE 14 for 2 yards (93-L.Guy)."/>
    <s v="run"/>
    <n v="1"/>
    <n v="0"/>
    <n v="0"/>
    <n v="0"/>
    <s v="J.Winston"/>
    <s v="NA"/>
    <n v="0"/>
    <n v="1"/>
    <n v="0"/>
    <n v="0.5"/>
    <n v="0"/>
    <n v="0"/>
    <n v="0.5"/>
    <x v="320"/>
  </r>
  <r>
    <x v="2"/>
    <s v="NO"/>
    <s v="NE"/>
    <n v="14"/>
    <n v="86"/>
    <s v="(2:56) 41-A.Kamara left guard to NE 9 for 5 yards (94-H.Anderson)."/>
    <s v="run"/>
    <n v="1"/>
    <n v="0"/>
    <n v="0"/>
    <n v="0"/>
    <s v="A.Kamara"/>
    <s v="NA"/>
    <n v="0"/>
    <n v="1"/>
    <n v="0"/>
    <n v="0.6"/>
    <n v="0"/>
    <n v="0"/>
    <n v="0.6"/>
    <x v="61"/>
  </r>
  <r>
    <x v="2"/>
    <s v="NO"/>
    <s v="NE"/>
    <n v="9"/>
    <n v="91"/>
    <s v="(2:50) 67-L.Young reported in as eligible. Direct snap to 7-T.Hill.  7-T.Hill scrambles right end pushed ob at NE 4 for 5 yards (54-D.Hightower)."/>
    <s v="run"/>
    <n v="0"/>
    <n v="1"/>
    <n v="0"/>
    <n v="0"/>
    <s v="T.Hill"/>
    <s v="NA"/>
    <n v="0"/>
    <n v="0"/>
    <n v="0"/>
    <n v="0"/>
    <n v="0"/>
    <n v="0"/>
    <n v="0"/>
    <x v="319"/>
  </r>
  <r>
    <x v="2"/>
    <s v="NO"/>
    <s v="NE"/>
    <n v="4"/>
    <n v="96"/>
    <s v="(2:41) Direct snap to 7-T.Hill.  7-T.Hill right guard for 4 yards, TOUCHDOWN."/>
    <s v="run"/>
    <n v="1"/>
    <n v="0"/>
    <n v="0"/>
    <n v="0"/>
    <s v="T.Hill"/>
    <s v="NA"/>
    <n v="0"/>
    <n v="1"/>
    <n v="0"/>
    <n v="1.8"/>
    <n v="0"/>
    <n v="0"/>
    <n v="1.8"/>
    <x v="319"/>
  </r>
  <r>
    <x v="2"/>
    <s v="NE"/>
    <s v="NO"/>
    <n v="75"/>
    <n v="25"/>
    <s v="(2:37) (Shotgun) 10-M.Jones pass short left to 85-H.Henry to NE 34 for 9 yards (55-K.Elliss; 27-M.Jenkins) [94-C.Jordan]."/>
    <s v="pass"/>
    <n v="0"/>
    <n v="1"/>
    <n v="0"/>
    <n v="0"/>
    <s v="H.Henry"/>
    <n v="2"/>
    <n v="2"/>
    <n v="0"/>
    <n v="1"/>
    <n v="0"/>
    <n v="1.6"/>
    <n v="1.635"/>
    <n v="1.635"/>
    <x v="244"/>
  </r>
  <r>
    <x v="2"/>
    <s v="NE"/>
    <s v="NO"/>
    <n v="66"/>
    <n v="34"/>
    <s v="(2:15) (No Huddle, Shotgun) 10-M.Jones pass incomplete deep middle to 15-N.Agholor."/>
    <s v="pass"/>
    <n v="0"/>
    <n v="1"/>
    <n v="0"/>
    <n v="0"/>
    <s v="N.Agholor"/>
    <n v="49"/>
    <n v="49"/>
    <n v="0"/>
    <n v="1"/>
    <n v="0"/>
    <n v="1.6"/>
    <n v="2.4575"/>
    <n v="2.4575"/>
    <x v="81"/>
  </r>
  <r>
    <x v="2"/>
    <s v="NE"/>
    <s v="NO"/>
    <n v="66"/>
    <n v="34"/>
    <s v="(2:11) (Shotgun) 10-M.Jones pass short middle to 84-K.Bourne to NE 44 for 10 yards (26-P.Williams)."/>
    <s v="pass"/>
    <n v="0"/>
    <n v="1"/>
    <n v="0"/>
    <n v="0"/>
    <s v="K.Bourne"/>
    <n v="6"/>
    <n v="6"/>
    <n v="0"/>
    <n v="1"/>
    <n v="0"/>
    <n v="1.6"/>
    <n v="1.7050000000000001"/>
    <n v="1.7050000000000001"/>
    <x v="59"/>
  </r>
  <r>
    <x v="2"/>
    <s v="NE"/>
    <s v="NO"/>
    <n v="56"/>
    <n v="44"/>
    <s v="(2:00) (Shotgun) 10-M.Jones pass incomplete deep right to 84-K.Bourne."/>
    <s v="pass"/>
    <n v="0"/>
    <n v="1"/>
    <n v="0"/>
    <n v="0"/>
    <s v="K.Bourne"/>
    <n v="39"/>
    <n v="39"/>
    <n v="0"/>
    <n v="1"/>
    <n v="0"/>
    <n v="1.6"/>
    <n v="2.2824999999999998"/>
    <n v="2.2824999999999998"/>
    <x v="59"/>
  </r>
  <r>
    <x v="2"/>
    <s v="NE"/>
    <s v="NO"/>
    <n v="56"/>
    <n v="44"/>
    <s v="(1:54) (Shotgun) 10-M.Jones pass short right to 25-B.Bolden to NE 48 for 4 yards (27-M.Jenkins)."/>
    <s v="pass"/>
    <n v="0"/>
    <n v="1"/>
    <n v="0"/>
    <n v="0"/>
    <s v="B.Bolden"/>
    <n v="-2"/>
    <n v="-2"/>
    <n v="0"/>
    <n v="1"/>
    <n v="0"/>
    <n v="1.6"/>
    <n v="1.5650000000000002"/>
    <n v="1.5650000000000002"/>
    <x v="327"/>
  </r>
  <r>
    <x v="2"/>
    <s v="NE"/>
    <s v="NO"/>
    <n v="52"/>
    <n v="48"/>
    <s v="(1:33) (No Huddle, Shotgun) 10-M.Jones pass short right to 25-B.Bolden pushed ob at NO 47 for 5 yards (27-M.Jenkins)."/>
    <s v="pass"/>
    <n v="0"/>
    <n v="1"/>
    <n v="0"/>
    <n v="0"/>
    <s v="B.Bolden"/>
    <n v="4"/>
    <n v="4"/>
    <n v="0"/>
    <n v="1"/>
    <n v="0"/>
    <n v="1.6"/>
    <n v="1.6700000000000002"/>
    <n v="1.6700000000000002"/>
    <x v="327"/>
  </r>
  <r>
    <x v="2"/>
    <s v="NE"/>
    <s v="NO"/>
    <n v="47"/>
    <n v="53"/>
    <s v="(1:24) (No Huddle) 10-M.Jones left guard to NO 44 for 3 yards (56-D.Davis)."/>
    <s v="run"/>
    <n v="1"/>
    <n v="0"/>
    <n v="0"/>
    <n v="0"/>
    <s v="M.Jones"/>
    <s v="NA"/>
    <n v="0"/>
    <n v="1"/>
    <n v="0"/>
    <n v="0.5"/>
    <n v="0"/>
    <n v="0"/>
    <n v="0.5"/>
    <x v="392"/>
  </r>
  <r>
    <x v="2"/>
    <s v="NE"/>
    <s v="NO"/>
    <n v="44"/>
    <n v="56"/>
    <s v="(1:21) (Shotgun) 10-M.Jones pass incomplete deep left to 16-J.Meyers."/>
    <s v="pass"/>
    <n v="0"/>
    <n v="1"/>
    <n v="0"/>
    <n v="0"/>
    <s v="J.Meyers"/>
    <n v="35"/>
    <n v="35"/>
    <n v="0"/>
    <n v="1"/>
    <n v="0"/>
    <n v="1.6"/>
    <n v="2.2124999999999999"/>
    <n v="2.2124999999999999"/>
    <x v="114"/>
  </r>
  <r>
    <x v="2"/>
    <s v="NE"/>
    <s v="NO"/>
    <n v="44"/>
    <n v="56"/>
    <s v="(1:14) (Shotgun) 10-M.Jones pass short left to 37-D.Harris to NO 49 for -5 yards (56-D.Davis)."/>
    <s v="pass"/>
    <n v="0"/>
    <n v="1"/>
    <n v="0"/>
    <n v="0"/>
    <s v="D.Harris"/>
    <n v="-5"/>
    <n v="-5"/>
    <n v="0"/>
    <n v="1"/>
    <n v="0"/>
    <n v="1.6"/>
    <n v="1.5125000000000002"/>
    <n v="1.5125000000000002"/>
    <x v="80"/>
  </r>
  <r>
    <x v="2"/>
    <s v="NE"/>
    <s v="NO"/>
    <n v="49"/>
    <n v="51"/>
    <s v="(:49) (No Huddle, Shotgun) 10-M.Jones pass short middle to 16-J.Meyers to NO 39 for 10 yards (27-M.Jenkins)."/>
    <s v="pass"/>
    <n v="0"/>
    <n v="1"/>
    <n v="0"/>
    <n v="0"/>
    <s v="J.Meyers"/>
    <n v="10"/>
    <n v="10"/>
    <n v="0"/>
    <n v="1"/>
    <n v="0"/>
    <n v="1.6"/>
    <n v="1.7750000000000001"/>
    <n v="1.7750000000000001"/>
    <x v="114"/>
  </r>
  <r>
    <x v="2"/>
    <s v="NE"/>
    <s v="NO"/>
    <n v="39"/>
    <n v="61"/>
    <s v="(:41) (Shotgun) 10-M.Jones pass short left to 25-B.Bolden pushed ob at NO 25 for 14 yards (23-M.Lattimore)."/>
    <s v="pass"/>
    <n v="0"/>
    <n v="1"/>
    <n v="0"/>
    <n v="0"/>
    <s v="B.Bolden"/>
    <n v="6"/>
    <n v="6"/>
    <n v="0"/>
    <n v="1"/>
    <n v="0"/>
    <n v="1.6"/>
    <n v="1.7050000000000001"/>
    <n v="1.7050000000000001"/>
    <x v="327"/>
  </r>
  <r>
    <x v="2"/>
    <s v="NE"/>
    <s v="NO"/>
    <n v="25"/>
    <n v="75"/>
    <s v="(:34) (Shotgun) 10-M.Jones pass incomplete deep left to 15-N.Agholor."/>
    <s v="pass"/>
    <n v="0"/>
    <n v="1"/>
    <n v="0"/>
    <n v="0"/>
    <s v="N.Agholor"/>
    <n v="25"/>
    <n v="25"/>
    <n v="0"/>
    <n v="1"/>
    <n v="0"/>
    <n v="1.8"/>
    <n v="2.0375000000000001"/>
    <n v="1.8807500000000004"/>
    <x v="81"/>
  </r>
  <r>
    <x v="2"/>
    <s v="NE"/>
    <s v="NO"/>
    <n v="25"/>
    <n v="75"/>
    <s v="(:28) (Shotgun) 10-M.Jones pass incomplete short left to 25-B.Bolden (56-D.Davis)."/>
    <s v="pass"/>
    <n v="0"/>
    <n v="1"/>
    <n v="0"/>
    <n v="0"/>
    <s v="B.Bolden"/>
    <n v="14"/>
    <n v="14"/>
    <n v="0"/>
    <n v="1"/>
    <n v="0"/>
    <n v="1.8"/>
    <n v="1.845"/>
    <n v="1.8153000000000001"/>
    <x v="327"/>
  </r>
  <r>
    <x v="2"/>
    <s v="NE"/>
    <s v="NO"/>
    <n v="25"/>
    <n v="75"/>
    <s v="(:23) (Shotgun) 10-M.Jones pass incomplete deep right to 16-J.Meyers (22-C.Gardner-Johnson)."/>
    <s v="pass"/>
    <n v="0"/>
    <n v="1"/>
    <n v="0"/>
    <n v="0"/>
    <s v="J.Meyers"/>
    <n v="22"/>
    <n v="22"/>
    <n v="0"/>
    <n v="1"/>
    <n v="0"/>
    <n v="1.8"/>
    <n v="1.9850000000000001"/>
    <n v="1.8629000000000002"/>
    <x v="114"/>
  </r>
  <r>
    <x v="2"/>
    <s v="NE"/>
    <s v="NO"/>
    <n v="25"/>
    <n v="75"/>
    <s v="(:15) (Shotgun) 10-M.Jones pass deep left intended for 15-N.Agholor INTERCEPTED by 23-M.Lattimore at NO 2. 23-M.Lattimore to NO 22 for 20 yards (25-B.Bolden)."/>
    <s v="pass"/>
    <n v="0"/>
    <n v="1"/>
    <n v="0"/>
    <n v="0"/>
    <s v="N.Agholor"/>
    <n v="23"/>
    <n v="23"/>
    <n v="0"/>
    <n v="1"/>
    <n v="0"/>
    <n v="1.8"/>
    <n v="2.0024999999999999"/>
    <n v="1.8688500000000001"/>
    <x v="81"/>
  </r>
  <r>
    <x v="2"/>
    <s v="NO"/>
    <s v="NE"/>
    <n v="78"/>
    <n v="22"/>
    <s v="(:05) 2-J.Winston kneels to NO 21 for -1 yards."/>
    <s v="qb_kneel"/>
    <n v="0"/>
    <n v="0"/>
    <n v="0"/>
    <n v="0"/>
    <s v="J.Winston"/>
    <s v="NA"/>
    <n v="0"/>
    <n v="0"/>
    <n v="0"/>
    <n v="0"/>
    <n v="0"/>
    <n v="0"/>
    <n v="0"/>
    <x v="320"/>
  </r>
  <r>
    <x v="2"/>
    <s v="DEN"/>
    <s v="NYJ"/>
    <n v="75"/>
    <n v="25"/>
    <s v="(15:00) (Shotgun) 5-T.Bridgewater pass short left to 81-T.Patrick pushed ob at DEN 31 for 6 yards (26-B.Echols)."/>
    <s v="pass"/>
    <n v="0"/>
    <n v="1"/>
    <n v="0"/>
    <n v="0"/>
    <s v="T.Patrick"/>
    <n v="4"/>
    <n v="4"/>
    <n v="0"/>
    <n v="1"/>
    <n v="0"/>
    <n v="1.6"/>
    <n v="1.6700000000000002"/>
    <n v="1.6700000000000002"/>
    <x v="212"/>
  </r>
  <r>
    <x v="2"/>
    <s v="DEN"/>
    <s v="NYJ"/>
    <n v="69"/>
    <n v="31"/>
    <s v="(14:26) (Shotgun) 5-T.Bridgewater pass short middle to 81-T.Patrick to DEN 41 for 10 yards (26-B.Echols)."/>
    <s v="pass"/>
    <n v="0"/>
    <n v="1"/>
    <n v="0"/>
    <n v="0"/>
    <s v="T.Patrick"/>
    <n v="9"/>
    <n v="9"/>
    <n v="0"/>
    <n v="1"/>
    <n v="0"/>
    <n v="1.6"/>
    <n v="1.7575000000000001"/>
    <n v="1.7575000000000001"/>
    <x v="212"/>
  </r>
  <r>
    <x v="2"/>
    <s v="DEN"/>
    <s v="NYJ"/>
    <n v="59"/>
    <n v="41"/>
    <s v="(13:48) 5-T.Bridgewater pass incomplete deep left to 1-K.Hamler."/>
    <s v="pass"/>
    <n v="0"/>
    <n v="1"/>
    <n v="0"/>
    <n v="0"/>
    <s v="K.Hamler"/>
    <n v="22"/>
    <n v="22"/>
    <n v="0"/>
    <n v="1"/>
    <n v="0"/>
    <n v="1.6"/>
    <n v="1.9850000000000001"/>
    <n v="1.9850000000000001"/>
    <x v="76"/>
  </r>
  <r>
    <x v="2"/>
    <s v="DEN"/>
    <s v="NYJ"/>
    <n v="59"/>
    <n v="41"/>
    <s v="(13:41) 25-M.Gordon up the middle to DEN 48 for 7 yards (33-A.Colbert)."/>
    <s v="run"/>
    <n v="1"/>
    <n v="0"/>
    <n v="0"/>
    <n v="0"/>
    <s v="M.Gordon"/>
    <s v="NA"/>
    <n v="0"/>
    <n v="1"/>
    <n v="0"/>
    <n v="0.5"/>
    <n v="0"/>
    <n v="0"/>
    <n v="0.5"/>
    <x v="37"/>
  </r>
  <r>
    <x v="2"/>
    <s v="DEN"/>
    <s v="NYJ"/>
    <n v="52"/>
    <n v="48"/>
    <s v="(13:01) (Shotgun) 5-T.Bridgewater pass incomplete short left to 25-M.Gordon [98-S.Rankins]."/>
    <s v="pass"/>
    <n v="0"/>
    <n v="1"/>
    <n v="0"/>
    <n v="0"/>
    <s v="M.Gordon"/>
    <n v="-9"/>
    <n v="-9"/>
    <n v="0"/>
    <n v="1"/>
    <n v="0"/>
    <n v="1.6"/>
    <n v="1.4425000000000001"/>
    <n v="1.4425000000000001"/>
    <x v="37"/>
  </r>
  <r>
    <x v="2"/>
    <s v="NYJ"/>
    <s v="DEN"/>
    <n v="91"/>
    <n v="9"/>
    <s v="(12:48) (Shotgun) 2-Z.Wilson pass short left to 84-C.Davis to NYJ 20 for 11 yards (2-P.Surtain)."/>
    <s v="pass"/>
    <n v="0"/>
    <n v="1"/>
    <n v="0"/>
    <n v="0"/>
    <s v="C.Davis"/>
    <n v="10"/>
    <n v="10"/>
    <n v="0"/>
    <n v="1"/>
    <n v="0"/>
    <n v="1.6"/>
    <n v="1.7750000000000001"/>
    <n v="1.7750000000000001"/>
    <x v="41"/>
  </r>
  <r>
    <x v="2"/>
    <s v="NYJ"/>
    <s v="DEN"/>
    <n v="80"/>
    <n v="20"/>
    <s v="(12:11) (Shotgun) 32-Mi.Carter left end to NYJ 24 for 4 yards (96-S.Harris)."/>
    <s v="run"/>
    <n v="1"/>
    <n v="0"/>
    <n v="0"/>
    <n v="0"/>
    <s v="Mi.Carter"/>
    <s v="NA"/>
    <n v="0"/>
    <n v="1"/>
    <n v="0"/>
    <n v="0.5"/>
    <n v="0"/>
    <n v="0"/>
    <n v="0.5"/>
    <x v="155"/>
  </r>
  <r>
    <x v="2"/>
    <s v="NYJ"/>
    <s v="DEN"/>
    <n v="76"/>
    <n v="24"/>
    <s v="(11:32) 32-Mi.Carter right guard to NYJ 25 for 1 yard (31-J.Simmons)."/>
    <s v="run"/>
    <n v="1"/>
    <n v="0"/>
    <n v="0"/>
    <n v="0"/>
    <s v="Mi.Carter"/>
    <s v="NA"/>
    <n v="0"/>
    <n v="1"/>
    <n v="0"/>
    <n v="0.5"/>
    <n v="0"/>
    <n v="0"/>
    <n v="0.5"/>
    <x v="155"/>
  </r>
  <r>
    <x v="2"/>
    <s v="NYJ"/>
    <s v="DEN"/>
    <n v="75"/>
    <n v="25"/>
    <s v="(10:51) (Shotgun) 2-Z.Wilson pass incomplete short left to 8-E.Moore."/>
    <s v="pass"/>
    <n v="0"/>
    <n v="1"/>
    <n v="0"/>
    <n v="0"/>
    <s v="E.Moore"/>
    <n v="10"/>
    <n v="10"/>
    <n v="0"/>
    <n v="1"/>
    <n v="0"/>
    <n v="1.6"/>
    <n v="1.7750000000000001"/>
    <n v="1.7750000000000001"/>
    <x v="156"/>
  </r>
  <r>
    <x v="2"/>
    <s v="DEN"/>
    <s v="NYJ"/>
    <n v="75"/>
    <n v="25"/>
    <s v="(10:37) 33-J.Williams up the middle to DEN 28 for 3 yards (20-M.Maye; 57-C.Mosley)."/>
    <s v="run"/>
    <n v="1"/>
    <n v="0"/>
    <n v="0"/>
    <n v="0"/>
    <s v="J.Williams"/>
    <s v="NA"/>
    <n v="0"/>
    <n v="1"/>
    <n v="0"/>
    <n v="0.5"/>
    <n v="0"/>
    <n v="0"/>
    <n v="0.5"/>
    <x v="102"/>
  </r>
  <r>
    <x v="2"/>
    <s v="DEN"/>
    <s v="NYJ"/>
    <n v="72"/>
    <n v="28"/>
    <s v="(9:58) 5-T.Bridgewater pass short right to 14-C.Sutton to DEN 36 for 8 yards (37-B.Hall)."/>
    <s v="pass"/>
    <n v="0"/>
    <n v="1"/>
    <n v="0"/>
    <n v="0"/>
    <s v="C.Sutton"/>
    <n v="7"/>
    <n v="7"/>
    <n v="0"/>
    <n v="1"/>
    <n v="0"/>
    <n v="1.6"/>
    <n v="1.7225000000000001"/>
    <n v="1.7225000000000001"/>
    <x v="171"/>
  </r>
  <r>
    <x v="2"/>
    <s v="DEN"/>
    <s v="NYJ"/>
    <n v="64"/>
    <n v="36"/>
    <s v="(9:15) 33-J.Williams up the middle to DEN 44 for 8 yards (57-C.Mosley). PENALTY on NYJ-50-S.Lawson, Defensive Offside, 5 yards, enforced at DEN 36 - No Play."/>
    <s v="no_play"/>
    <n v="1"/>
    <n v="0"/>
    <n v="0"/>
    <n v="0"/>
    <s v="J.Williams"/>
    <s v="NA"/>
    <n v="0"/>
    <n v="1"/>
    <n v="0"/>
    <n v="0.5"/>
    <n v="0"/>
    <n v="0"/>
    <n v="0.5"/>
    <x v="102"/>
  </r>
  <r>
    <x v="2"/>
    <s v="DEN"/>
    <s v="NYJ"/>
    <n v="59"/>
    <n v="41"/>
    <s v="(8:49) 33-J.Williams up the middle to DEN 49 for 8 yards (37-B.Hall)."/>
    <s v="run"/>
    <n v="1"/>
    <n v="0"/>
    <n v="0"/>
    <n v="0"/>
    <s v="J.Williams"/>
    <s v="NA"/>
    <n v="0"/>
    <n v="1"/>
    <n v="0"/>
    <n v="0.5"/>
    <n v="0"/>
    <n v="0"/>
    <n v="0.5"/>
    <x v="102"/>
  </r>
  <r>
    <x v="2"/>
    <s v="DEN"/>
    <s v="NYJ"/>
    <n v="51"/>
    <n v="49"/>
    <s v="(8:08) (Shotgun) 5-T.Bridgewater pass short middle to 14-C.Sutton to NYJ 46 for 5 yards (57-C.Mosley)."/>
    <s v="pass"/>
    <n v="0"/>
    <n v="1"/>
    <n v="0"/>
    <n v="0"/>
    <s v="C.Sutton"/>
    <n v="4"/>
    <n v="4"/>
    <n v="0"/>
    <n v="1"/>
    <n v="0"/>
    <n v="1.6"/>
    <n v="1.6700000000000002"/>
    <n v="1.6700000000000002"/>
    <x v="171"/>
  </r>
  <r>
    <x v="2"/>
    <s v="DEN"/>
    <s v="NYJ"/>
    <n v="50"/>
    <n v="50"/>
    <s v="(6:45) (Shotgun) 5-T.Bridgewater pass deep right to 1-K.Hamler to NYJ 22 for 28 yards (20-M.Maye)."/>
    <s v="pass"/>
    <n v="0"/>
    <n v="1"/>
    <n v="0"/>
    <n v="0"/>
    <s v="K.Hamler"/>
    <n v="16"/>
    <n v="16"/>
    <n v="0"/>
    <n v="1"/>
    <n v="0"/>
    <n v="1.6"/>
    <n v="1.8800000000000001"/>
    <n v="1.8800000000000001"/>
    <x v="76"/>
  </r>
  <r>
    <x v="2"/>
    <s v="DEN"/>
    <s v="NYJ"/>
    <n v="22"/>
    <n v="78"/>
    <s v="(6:01) (Shotgun) 25-M.Gordon up the middle to NYJ 18 for 4 yards (57-C.Mosley)."/>
    <s v="run"/>
    <n v="1"/>
    <n v="0"/>
    <n v="0"/>
    <n v="0"/>
    <s v="M.Gordon"/>
    <s v="NA"/>
    <n v="0"/>
    <n v="1"/>
    <n v="0"/>
    <n v="0.5"/>
    <n v="0"/>
    <n v="0"/>
    <n v="0.5"/>
    <x v="37"/>
  </r>
  <r>
    <x v="2"/>
    <s v="DEN"/>
    <s v="NYJ"/>
    <n v="18"/>
    <n v="82"/>
    <s v="(5:29) 5-T.Bridgewater pass short right to 87-N.Fant to NYJ 12 for 6 yards (57-C.Mosley)."/>
    <s v="pass"/>
    <n v="0"/>
    <n v="1"/>
    <n v="0"/>
    <n v="0"/>
    <s v="N.Fant"/>
    <n v="3"/>
    <n v="3"/>
    <n v="0"/>
    <n v="1"/>
    <n v="0"/>
    <n v="2"/>
    <n v="1.6525000000000001"/>
    <n v="1.88185"/>
    <x v="74"/>
  </r>
  <r>
    <x v="2"/>
    <s v="DEN"/>
    <s v="NYJ"/>
    <n v="12"/>
    <n v="88"/>
    <s v="(4:41) 25-M.Gordon up the middle to NYJ 1 for 11 yards (20-M.Maye). Penalty on NYJ-91-J.Franklin-Myers, Illegal Use of Hands, declined."/>
    <s v="run"/>
    <n v="1"/>
    <n v="0"/>
    <n v="0"/>
    <n v="0"/>
    <s v="M.Gordon"/>
    <s v="NA"/>
    <n v="0"/>
    <n v="1"/>
    <n v="0"/>
    <n v="0.7"/>
    <n v="0"/>
    <n v="0"/>
    <n v="0.7"/>
    <x v="37"/>
  </r>
  <r>
    <x v="2"/>
    <s v="DEN"/>
    <s v="NYJ"/>
    <n v="1"/>
    <n v="99"/>
    <s v="(4:11) 25-M.Gordon left guard to NYJ 1 for no gain (57-C.Mosley)."/>
    <s v="run"/>
    <n v="1"/>
    <n v="0"/>
    <n v="0"/>
    <n v="0"/>
    <s v="M.Gordon"/>
    <s v="NA"/>
    <n v="0"/>
    <n v="1"/>
    <n v="0"/>
    <n v="3.3"/>
    <n v="0"/>
    <n v="0"/>
    <n v="3.3"/>
    <x v="37"/>
  </r>
  <r>
    <x v="2"/>
    <s v="DEN"/>
    <s v="NYJ"/>
    <n v="1"/>
    <n v="99"/>
    <s v="(3:32) 33-J.Williams right end for 1 yard, TOUCHDOWN."/>
    <s v="run"/>
    <n v="1"/>
    <n v="0"/>
    <n v="0"/>
    <n v="0"/>
    <s v="J.Williams"/>
    <s v="NA"/>
    <n v="0"/>
    <n v="1"/>
    <n v="0"/>
    <n v="3.3"/>
    <n v="0"/>
    <n v="0"/>
    <n v="3.3"/>
    <x v="102"/>
  </r>
  <r>
    <x v="2"/>
    <s v="NYJ"/>
    <s v="DEN"/>
    <n v="75"/>
    <n v="25"/>
    <s v="(3:27) 32-Mi.Carter left end pushed ob at NYJ 29 for 4 yards (45-A.Johnson)."/>
    <s v="run"/>
    <n v="1"/>
    <n v="0"/>
    <n v="0"/>
    <n v="0"/>
    <s v="Mi.Carter"/>
    <s v="NA"/>
    <n v="0"/>
    <n v="1"/>
    <n v="0"/>
    <n v="0.5"/>
    <n v="0"/>
    <n v="0"/>
    <n v="0.5"/>
    <x v="155"/>
  </r>
  <r>
    <x v="2"/>
    <s v="NYJ"/>
    <s v="DEN"/>
    <n v="71"/>
    <n v="29"/>
    <s v="(2:47) (Shotgun) 2-Z.Wilson pass incomplete short right to 84-C.Davis (29-B.Callahan)."/>
    <s v="pass"/>
    <n v="0"/>
    <n v="1"/>
    <n v="0"/>
    <n v="0"/>
    <s v="C.Davis"/>
    <n v="4"/>
    <n v="4"/>
    <n v="0"/>
    <n v="1"/>
    <n v="0"/>
    <n v="1.6"/>
    <n v="1.6700000000000002"/>
    <n v="1.6700000000000002"/>
    <x v="41"/>
  </r>
  <r>
    <x v="2"/>
    <s v="DEN"/>
    <s v="NYJ"/>
    <n v="64"/>
    <n v="36"/>
    <s v="(1:49) (Shotgun) 5-T.Bridgewater pass short left to 33-J.Williams to NYJ 47 for 17 yards (57-C.Mosley; 51-T.Ward)."/>
    <s v="pass"/>
    <n v="0"/>
    <n v="1"/>
    <n v="0"/>
    <n v="0"/>
    <s v="J.Williams"/>
    <n v="3"/>
    <n v="3"/>
    <n v="0"/>
    <n v="1"/>
    <n v="0"/>
    <n v="1.6"/>
    <n v="1.6525000000000001"/>
    <n v="1.6525000000000001"/>
    <x v="102"/>
  </r>
  <r>
    <x v="2"/>
    <s v="DEN"/>
    <s v="NYJ"/>
    <n v="47"/>
    <n v="53"/>
    <s v="(1:09) 33-J.Williams left end to NYJ 33 for 14 yards (39-J.Wilson)."/>
    <s v="run"/>
    <n v="1"/>
    <n v="0"/>
    <n v="0"/>
    <n v="0"/>
    <s v="J.Williams"/>
    <s v="NA"/>
    <n v="0"/>
    <n v="1"/>
    <n v="0"/>
    <n v="0.5"/>
    <n v="0"/>
    <n v="0"/>
    <n v="0.5"/>
    <x v="102"/>
  </r>
  <r>
    <x v="2"/>
    <s v="DEN"/>
    <s v="NYJ"/>
    <n v="33"/>
    <n v="67"/>
    <s v="(:25) (Shotgun) 5-T.Bridgewater pass short left to 85-A.Okwuegbunam to NYJ 27 for 6 yards (20-M.Maye)."/>
    <s v="pass"/>
    <n v="0"/>
    <n v="1"/>
    <n v="0"/>
    <n v="0"/>
    <s v="A.Okwuegbunam"/>
    <n v="3"/>
    <n v="3"/>
    <n v="0"/>
    <n v="1"/>
    <n v="0"/>
    <n v="1.6"/>
    <n v="1.6525000000000001"/>
    <n v="1.6525000000000001"/>
    <x v="170"/>
  </r>
  <r>
    <x v="2"/>
    <s v="DEN"/>
    <s v="NYJ"/>
    <n v="27"/>
    <n v="73"/>
    <s v="(15:00) (Shotgun) 5-T.Bridgewater pass incomplete deep right to 87-N.Fant."/>
    <s v="pass"/>
    <n v="0"/>
    <n v="1"/>
    <n v="0"/>
    <n v="0"/>
    <s v="N.Fant"/>
    <n v="19"/>
    <n v="19"/>
    <n v="0"/>
    <n v="1"/>
    <n v="0"/>
    <n v="1.6"/>
    <n v="1.9325000000000001"/>
    <n v="1.9325000000000001"/>
    <x v="74"/>
  </r>
  <r>
    <x v="2"/>
    <s v="NYJ"/>
    <s v="DEN"/>
    <n v="75"/>
    <n v="25"/>
    <s v="(14:50) (Shotgun) 32-Mi.Carter left end to NYJ 27 for 2 yards (59-M.Reed)."/>
    <s v="run"/>
    <n v="1"/>
    <n v="0"/>
    <n v="0"/>
    <n v="0"/>
    <s v="Mi.Carter"/>
    <s v="NA"/>
    <n v="0"/>
    <n v="1"/>
    <n v="0"/>
    <n v="0.5"/>
    <n v="0"/>
    <n v="0"/>
    <n v="0.5"/>
    <x v="155"/>
  </r>
  <r>
    <x v="2"/>
    <s v="NYJ"/>
    <s v="DEN"/>
    <n v="73"/>
    <n v="27"/>
    <s v="(14:11) (Shotgun) 2-Z.Wilson pass short left to 81-T.Kroft to NYJ 31 for 4 yards (40-J.Strnad)."/>
    <s v="pass"/>
    <n v="0"/>
    <n v="1"/>
    <n v="0"/>
    <n v="0"/>
    <s v="T.Kroft"/>
    <n v="3"/>
    <n v="3"/>
    <n v="0"/>
    <n v="1"/>
    <n v="0"/>
    <n v="1.6"/>
    <n v="1.6525000000000001"/>
    <n v="1.6525000000000001"/>
    <x v="20"/>
  </r>
  <r>
    <x v="2"/>
    <s v="NYJ"/>
    <s v="DEN"/>
    <n v="69"/>
    <n v="31"/>
    <s v="(13:30) (Shotgun) 2-Z.Wilson pass short left to 81-T.Kroft to NYJ 39 for 8 yards (30-C.Sterns)."/>
    <s v="pass"/>
    <n v="0"/>
    <n v="1"/>
    <n v="0"/>
    <n v="0"/>
    <s v="T.Kroft"/>
    <n v="8"/>
    <n v="8"/>
    <n v="0"/>
    <n v="1"/>
    <n v="0"/>
    <n v="1.6"/>
    <n v="1.74"/>
    <n v="1.74"/>
    <x v="20"/>
  </r>
  <r>
    <x v="2"/>
    <s v="NYJ"/>
    <s v="DEN"/>
    <n v="61"/>
    <n v="39"/>
    <s v="(12:51) (Shotgun) 2-Z.Wilson pass short right to 84-C.Davis to NYJ 46 for 7 yards (23-K.Fuller)."/>
    <s v="pass"/>
    <n v="0"/>
    <n v="1"/>
    <n v="0"/>
    <n v="0"/>
    <s v="C.Davis"/>
    <n v="6"/>
    <n v="6"/>
    <n v="0"/>
    <n v="1"/>
    <n v="0"/>
    <n v="1.6"/>
    <n v="1.7050000000000001"/>
    <n v="1.7050000000000001"/>
    <x v="41"/>
  </r>
  <r>
    <x v="2"/>
    <s v="NYJ"/>
    <s v="DEN"/>
    <n v="54"/>
    <n v="46"/>
    <s v="(12:16) (Shotgun) 25-T.Johnson right tackle to NYJ 48 for 2 yards (40-J.Strnad; 58-V.Miller)."/>
    <s v="run"/>
    <n v="1"/>
    <n v="0"/>
    <n v="0"/>
    <n v="0"/>
    <s v="T.Johnson"/>
    <s v="NA"/>
    <n v="0"/>
    <n v="1"/>
    <n v="0"/>
    <n v="0.5"/>
    <n v="0"/>
    <n v="0"/>
    <n v="0.5"/>
    <x v="86"/>
  </r>
  <r>
    <x v="2"/>
    <s v="NYJ"/>
    <s v="DEN"/>
    <n v="52"/>
    <n v="48"/>
    <s v="(11:38) (Shotgun) 2-Z.Wilson pass short left to 84-C.Davis to DEN 46 for 6 yards (2-P.Surtain)."/>
    <s v="pass"/>
    <n v="0"/>
    <n v="1"/>
    <n v="0"/>
    <n v="0"/>
    <s v="C.Davis"/>
    <n v="3"/>
    <n v="3"/>
    <n v="0"/>
    <n v="1"/>
    <n v="0"/>
    <n v="1.6"/>
    <n v="1.6525000000000001"/>
    <n v="1.6525000000000001"/>
    <x v="41"/>
  </r>
  <r>
    <x v="2"/>
    <s v="NYJ"/>
    <s v="DEN"/>
    <n v="46"/>
    <n v="54"/>
    <s v="(10:56) (Shotgun) 2-Z.Wilson pass short right to 8-E.Moore to DEN 41 for 5 yards (48-A.Mintze)."/>
    <s v="pass"/>
    <n v="0"/>
    <n v="1"/>
    <n v="0"/>
    <n v="0"/>
    <s v="E.Moore"/>
    <n v="-4"/>
    <n v="-4"/>
    <n v="0"/>
    <n v="1"/>
    <n v="0"/>
    <n v="1.6"/>
    <n v="1.53"/>
    <n v="1.53"/>
    <x v="156"/>
  </r>
  <r>
    <x v="2"/>
    <s v="NYJ"/>
    <s v="DEN"/>
    <n v="41"/>
    <n v="59"/>
    <s v="(10:13) (Shotgun) 2-Z.Wilson pass incomplete short middle to 32-Mi.Carter [90-D.Williams]."/>
    <s v="pass"/>
    <n v="0"/>
    <n v="1"/>
    <n v="0"/>
    <n v="0"/>
    <s v="Mi.Carter"/>
    <n v="7"/>
    <n v="7"/>
    <n v="0"/>
    <n v="1"/>
    <n v="0"/>
    <n v="1.6"/>
    <n v="1.7225000000000001"/>
    <n v="1.7225000000000001"/>
    <x v="155"/>
  </r>
  <r>
    <x v="2"/>
    <s v="NYJ"/>
    <s v="DEN"/>
    <n v="41"/>
    <n v="59"/>
    <s v="(10:08) (Shotgun) 2-Z.Wilson pass short left to 25-T.Johnson to DEN 35 for 6 yards (45-A.Johnson)."/>
    <s v="pass"/>
    <n v="0"/>
    <n v="1"/>
    <n v="0"/>
    <n v="0"/>
    <s v="T.Johnson"/>
    <n v="2"/>
    <n v="2"/>
    <n v="0"/>
    <n v="1"/>
    <n v="0"/>
    <n v="1.6"/>
    <n v="1.635"/>
    <n v="1.635"/>
    <x v="86"/>
  </r>
  <r>
    <x v="2"/>
    <s v="NYJ"/>
    <s v="DEN"/>
    <n v="35"/>
    <n v="65"/>
    <s v="(9:26) 25-T.Johnson right tackle to DEN 33 for 2 yards (22-K.Jackson; 53-J.Cooper)."/>
    <s v="run"/>
    <n v="1"/>
    <n v="0"/>
    <n v="0"/>
    <n v="0"/>
    <s v="T.Johnson"/>
    <s v="NA"/>
    <n v="0"/>
    <n v="1"/>
    <n v="0"/>
    <n v="0.5"/>
    <n v="0"/>
    <n v="0"/>
    <n v="0.5"/>
    <x v="86"/>
  </r>
  <r>
    <x v="2"/>
    <s v="NYJ"/>
    <s v="DEN"/>
    <n v="33"/>
    <n v="67"/>
    <s v="(8:47) (Shotgun) 2-Z.Wilson pass short right to 32-Mi.Carter to DEN 38 for -5 yards (59-M.Reed; 31-J.Simmons)."/>
    <s v="pass"/>
    <n v="0"/>
    <n v="1"/>
    <n v="0"/>
    <n v="0"/>
    <s v="Mi.Carter"/>
    <n v="-7"/>
    <n v="-7"/>
    <n v="0"/>
    <n v="1"/>
    <n v="0"/>
    <n v="1.6"/>
    <n v="1.4775"/>
    <n v="1.4775"/>
    <x v="155"/>
  </r>
  <r>
    <x v="2"/>
    <s v="NYJ"/>
    <s v="DEN"/>
    <n v="38"/>
    <n v="62"/>
    <s v="(8:04) (Shotgun) 2-Z.Wilson pass incomplete deep left to 84-C.Davis (2-P.Surtain)."/>
    <s v="pass"/>
    <n v="0"/>
    <n v="1"/>
    <n v="0"/>
    <n v="0"/>
    <s v="C.Davis"/>
    <n v="31"/>
    <n v="31"/>
    <n v="0"/>
    <n v="1"/>
    <n v="0"/>
    <n v="1.6"/>
    <n v="2.1425000000000001"/>
    <n v="2.1425000000000001"/>
    <x v="41"/>
  </r>
  <r>
    <x v="2"/>
    <s v="DEN"/>
    <s v="NYJ"/>
    <n v="94"/>
    <n v="6"/>
    <s v="(7:47) 25-M.Gordon right guard to DEN 8 for 2 yards (95-Q.Williams)."/>
    <s v="run"/>
    <n v="1"/>
    <n v="0"/>
    <n v="0"/>
    <n v="0"/>
    <s v="M.Gordon"/>
    <s v="NA"/>
    <n v="0"/>
    <n v="1"/>
    <n v="0"/>
    <n v="0.5"/>
    <n v="0"/>
    <n v="0"/>
    <n v="0.5"/>
    <x v="37"/>
  </r>
  <r>
    <x v="2"/>
    <s v="DEN"/>
    <s v="NYJ"/>
    <n v="92"/>
    <n v="8"/>
    <s v="(7:15) 25-M.Gordon left end to DEN 10 for 2 yards (30-M.Carter II, 40-J.Guidry)."/>
    <s v="run"/>
    <n v="1"/>
    <n v="0"/>
    <n v="0"/>
    <n v="0"/>
    <s v="M.Gordon"/>
    <s v="NA"/>
    <n v="0"/>
    <n v="1"/>
    <n v="0"/>
    <n v="0.5"/>
    <n v="0"/>
    <n v="0"/>
    <n v="0.5"/>
    <x v="37"/>
  </r>
  <r>
    <x v="2"/>
    <s v="DEN"/>
    <s v="NYJ"/>
    <n v="95"/>
    <n v="5"/>
    <s v="(6:09) (Shotgun) 5-T.Bridgewater pass short right to 87-N.Fant to DEN 14 for 9 yards (30-M.Carter II; 57-C.Mosley)."/>
    <s v="pass"/>
    <n v="0"/>
    <n v="1"/>
    <n v="0"/>
    <n v="0"/>
    <s v="N.Fant"/>
    <n v="1"/>
    <n v="1"/>
    <n v="0"/>
    <n v="1"/>
    <n v="0"/>
    <n v="1.6"/>
    <n v="1.6175000000000002"/>
    <n v="1.6175000000000002"/>
    <x v="74"/>
  </r>
  <r>
    <x v="2"/>
    <s v="DEN"/>
    <s v="NYJ"/>
    <n v="64"/>
    <n v="36"/>
    <s v="(3:38) (Shotgun) 5-T.Bridgewater pass incomplete deep left to 1-K.Hamler (26-B.Echols). DEN-1-K.Hamler was injured during the play."/>
    <s v="pass"/>
    <n v="0"/>
    <n v="1"/>
    <n v="0"/>
    <n v="0"/>
    <s v="K.Hamler"/>
    <n v="23"/>
    <n v="23"/>
    <n v="0"/>
    <n v="1"/>
    <n v="0"/>
    <n v="1.6"/>
    <n v="2.0024999999999999"/>
    <n v="2.0024999999999999"/>
    <x v="76"/>
  </r>
  <r>
    <x v="2"/>
    <s v="DEN"/>
    <s v="NYJ"/>
    <n v="64"/>
    <n v="36"/>
    <s v="(3:31) (Shotgun) 33-J.Williams left tackle to DEN 36 for no gain (33-A.Colbert)."/>
    <s v="run"/>
    <n v="1"/>
    <n v="0"/>
    <n v="0"/>
    <n v="0"/>
    <s v="J.Williams"/>
    <s v="NA"/>
    <n v="0"/>
    <n v="1"/>
    <n v="0"/>
    <n v="0.5"/>
    <n v="0"/>
    <n v="0"/>
    <n v="0.5"/>
    <x v="102"/>
  </r>
  <r>
    <x v="2"/>
    <s v="DEN"/>
    <s v="NYJ"/>
    <n v="64"/>
    <n v="36"/>
    <s v="(2:49) (Shotgun) 5-T.Bridgewater scrambles right end to DEN 49 for 13 yards (30-M.Carter II)."/>
    <s v="run"/>
    <n v="0"/>
    <n v="1"/>
    <n v="0"/>
    <n v="0"/>
    <s v="T.Bridgewater"/>
    <s v="NA"/>
    <n v="0"/>
    <n v="0"/>
    <n v="0"/>
    <n v="0"/>
    <n v="0"/>
    <n v="0"/>
    <n v="0"/>
    <x v="344"/>
  </r>
  <r>
    <x v="2"/>
    <s v="DEN"/>
    <s v="NYJ"/>
    <n v="51"/>
    <n v="49"/>
    <s v="(2:08) 33-J.Williams left guard to NYJ 47 for 4 yards (91-J.Franklin-Myers)."/>
    <s v="run"/>
    <n v="1"/>
    <n v="0"/>
    <n v="0"/>
    <n v="0"/>
    <s v="J.Williams"/>
    <s v="NA"/>
    <n v="0"/>
    <n v="1"/>
    <n v="0"/>
    <n v="0.5"/>
    <n v="0"/>
    <n v="0"/>
    <n v="0.5"/>
    <x v="102"/>
  </r>
  <r>
    <x v="2"/>
    <s v="DEN"/>
    <s v="NYJ"/>
    <n v="47"/>
    <n v="53"/>
    <s v="(2:00) (Shotgun) 5-T.Bridgewater pass deep right to 81-T.Patrick to NYJ 20 for 27 yards (37-B.Hall). Penalty on NYJ-47-B.Huff, Illegal Use of Hands, declined."/>
    <s v="pass"/>
    <n v="0"/>
    <n v="1"/>
    <n v="0"/>
    <n v="0"/>
    <s v="T.Patrick"/>
    <n v="22"/>
    <n v="22"/>
    <n v="0"/>
    <n v="1"/>
    <n v="0"/>
    <n v="1.6"/>
    <n v="1.9850000000000001"/>
    <n v="1.9850000000000001"/>
    <x v="212"/>
  </r>
  <r>
    <x v="2"/>
    <s v="DEN"/>
    <s v="NYJ"/>
    <n v="20"/>
    <n v="80"/>
    <s v="(1:52) (Shotgun) 5-T.Bridgewater pass short right to 14-C.Sutton to NYJ 14 for 6 yards (56-Qu.Williams)."/>
    <s v="pass"/>
    <n v="0"/>
    <n v="1"/>
    <n v="0"/>
    <n v="0"/>
    <s v="C.Sutton"/>
    <n v="5"/>
    <n v="5"/>
    <n v="0"/>
    <n v="1"/>
    <n v="0"/>
    <n v="1.8"/>
    <n v="1.6875"/>
    <n v="1.7617500000000001"/>
    <x v="171"/>
  </r>
  <r>
    <x v="2"/>
    <s v="DEN"/>
    <s v="NYJ"/>
    <n v="14"/>
    <n v="86"/>
    <s v="(1:19) (Shotgun) 25-M.Gordon right guard to NYJ 1 for 13 yards (30-M.Carter II; 33-A.Colbert). PENALTY on DEN-61-G.Glasgow, Offensive Holding, 10 yards, enforced at NYJ 10."/>
    <s v="run"/>
    <n v="1"/>
    <n v="0"/>
    <n v="0"/>
    <n v="0"/>
    <s v="M.Gordon"/>
    <s v="NA"/>
    <n v="0"/>
    <n v="1"/>
    <n v="0"/>
    <n v="0.6"/>
    <n v="0"/>
    <n v="0"/>
    <n v="0.6"/>
    <x v="37"/>
  </r>
  <r>
    <x v="2"/>
    <s v="DEN"/>
    <s v="NYJ"/>
    <n v="20"/>
    <n v="80"/>
    <s v="(1:10) (Shotgun) 5-T.Bridgewater pass incomplete short left to 33-J.Williams."/>
    <s v="pass"/>
    <n v="0"/>
    <n v="1"/>
    <n v="0"/>
    <n v="0"/>
    <s v="J.Williams"/>
    <n v="-3"/>
    <n v="-3"/>
    <n v="0"/>
    <n v="1"/>
    <n v="0"/>
    <n v="1.8"/>
    <n v="1.5475000000000001"/>
    <n v="1.7141500000000003"/>
    <x v="102"/>
  </r>
  <r>
    <x v="2"/>
    <s v="DEN"/>
    <s v="NYJ"/>
    <n v="20"/>
    <n v="80"/>
    <s v="(1:06) (Shotgun) 5-T.Bridgewater pass incomplete deep left to 14-C.Sutton (26-B.Echols). PENALTY on NYJ-26-B.Echols, Defensive Pass Interference, 19 yards, enforced at NYJ 20 - No Play."/>
    <s v="no_play"/>
    <n v="0"/>
    <n v="1"/>
    <n v="0"/>
    <n v="0"/>
    <s v="C.Sutton"/>
    <s v="NA"/>
    <n v="0"/>
    <n v="0"/>
    <n v="0"/>
    <n v="0"/>
    <n v="0"/>
    <n v="0"/>
    <n v="0"/>
    <x v="171"/>
  </r>
  <r>
    <x v="2"/>
    <s v="DEN"/>
    <s v="NYJ"/>
    <n v="1"/>
    <n v="99"/>
    <s v="(1:01) 25-M.Gordon left end for 1 yard, TOUCHDOWN. PENALTY on DEN-66-D.Risner, Taunting, 15 yards, enforced between downs."/>
    <s v="run"/>
    <n v="1"/>
    <n v="0"/>
    <n v="0"/>
    <n v="0"/>
    <s v="M.Gordon"/>
    <s v="NA"/>
    <n v="0"/>
    <n v="1"/>
    <n v="0"/>
    <n v="3.3"/>
    <n v="0"/>
    <n v="0"/>
    <n v="3.3"/>
    <x v="37"/>
  </r>
  <r>
    <x v="2"/>
    <s v="NYJ"/>
    <s v="DEN"/>
    <n v="88"/>
    <n v="12"/>
    <s v="(:50) (Shotgun) 2-Z.Wilson pass short left to 8-E.Moore ran ob at NYJ 26 for 14 yards."/>
    <s v="pass"/>
    <n v="0"/>
    <n v="1"/>
    <n v="0"/>
    <n v="0"/>
    <s v="E.Moore"/>
    <n v="13"/>
    <n v="13"/>
    <n v="0"/>
    <n v="1"/>
    <n v="0"/>
    <n v="1.6"/>
    <n v="1.8275000000000001"/>
    <n v="1.8275000000000001"/>
    <x v="156"/>
  </r>
  <r>
    <x v="2"/>
    <s v="NYJ"/>
    <s v="DEN"/>
    <n v="80"/>
    <n v="20"/>
    <s v="(:37) (Shotgun) 2-Z.Wilson pass incomplete deep middle to 25-T.Johnson."/>
    <s v="pass"/>
    <n v="0"/>
    <n v="1"/>
    <n v="0"/>
    <n v="0"/>
    <s v="T.Johnson"/>
    <n v="17"/>
    <n v="17"/>
    <n v="0"/>
    <n v="1"/>
    <n v="0"/>
    <n v="1.6"/>
    <n v="1.8975"/>
    <n v="1.8975"/>
    <x v="86"/>
  </r>
  <r>
    <x v="2"/>
    <s v="NYJ"/>
    <s v="DEN"/>
    <n v="80"/>
    <n v="20"/>
    <s v="(:32) (Shotgun) 25-T.Johnson up the middle to NYJ 33 for 13 yards (30-C.Sterns)."/>
    <s v="run"/>
    <n v="1"/>
    <n v="0"/>
    <n v="0"/>
    <n v="0"/>
    <s v="T.Johnson"/>
    <s v="NA"/>
    <n v="0"/>
    <n v="1"/>
    <n v="0"/>
    <n v="0.5"/>
    <n v="0"/>
    <n v="0"/>
    <n v="0.5"/>
    <x v="86"/>
  </r>
  <r>
    <x v="2"/>
    <s v="NYJ"/>
    <s v="DEN"/>
    <n v="75"/>
    <n v="25"/>
    <s v="(15:00) 2-Z.Wilson pass incomplete short middle to 84-C.Davis."/>
    <s v="pass"/>
    <n v="0"/>
    <n v="1"/>
    <n v="0"/>
    <n v="0"/>
    <s v="C.Davis"/>
    <n v="14"/>
    <n v="14"/>
    <n v="0"/>
    <n v="1"/>
    <n v="0"/>
    <n v="1.6"/>
    <n v="1.845"/>
    <n v="1.845"/>
    <x v="41"/>
  </r>
  <r>
    <x v="2"/>
    <s v="NYJ"/>
    <s v="DEN"/>
    <n v="75"/>
    <n v="25"/>
    <s v="(14:56) 32-Mi.Carter left end pushed ob at NYJ 33 for 8 yards (2-P.Surtain)."/>
    <s v="run"/>
    <n v="1"/>
    <n v="0"/>
    <n v="0"/>
    <n v="0"/>
    <s v="Mi.Carter"/>
    <s v="NA"/>
    <n v="0"/>
    <n v="1"/>
    <n v="0"/>
    <n v="0.5"/>
    <n v="0"/>
    <n v="0"/>
    <n v="0.5"/>
    <x v="155"/>
  </r>
  <r>
    <x v="2"/>
    <s v="NYJ"/>
    <s v="DEN"/>
    <n v="67"/>
    <n v="33"/>
    <s v="(14:12) (Shotgun) 2-Z.Wilson pass incomplete short middle to 8-E.Moore (45-A.Johnson) [58-V.Miller]."/>
    <s v="pass"/>
    <n v="0"/>
    <n v="1"/>
    <n v="0"/>
    <n v="0"/>
    <s v="E.Moore"/>
    <n v="6"/>
    <n v="6"/>
    <n v="0"/>
    <n v="1"/>
    <n v="0"/>
    <n v="1.6"/>
    <n v="1.7050000000000001"/>
    <n v="1.7050000000000001"/>
    <x v="156"/>
  </r>
  <r>
    <x v="2"/>
    <s v="DEN"/>
    <s v="NYJ"/>
    <n v="66"/>
    <n v="34"/>
    <s v="(14:00) 25-M.Gordon left tackle pushed ob at DEN 44 for 10 yards (20-M.Maye). PENALTY on NYJ-20-M.Maye, Face Mask (15 Yards), 15 yards, enforced at DEN 44."/>
    <s v="run"/>
    <n v="1"/>
    <n v="0"/>
    <n v="0"/>
    <n v="0"/>
    <s v="M.Gordon"/>
    <s v="NA"/>
    <n v="0"/>
    <n v="1"/>
    <n v="0"/>
    <n v="0.5"/>
    <n v="0"/>
    <n v="0"/>
    <n v="0.5"/>
    <x v="37"/>
  </r>
  <r>
    <x v="2"/>
    <s v="DEN"/>
    <s v="NYJ"/>
    <n v="41"/>
    <n v="59"/>
    <s v="(13:30) (No Huddle, Shotgun) 25-M.Gordon up the middle to NYJ 41 for no gain (95-Q.Williams)."/>
    <s v="run"/>
    <n v="1"/>
    <n v="0"/>
    <n v="0"/>
    <n v="0"/>
    <s v="M.Gordon"/>
    <s v="NA"/>
    <n v="0"/>
    <n v="1"/>
    <n v="0"/>
    <n v="0.5"/>
    <n v="0"/>
    <n v="0"/>
    <n v="0.5"/>
    <x v="37"/>
  </r>
  <r>
    <x v="2"/>
    <s v="DEN"/>
    <s v="NYJ"/>
    <n v="41"/>
    <n v="59"/>
    <s v="(12:51) (Shotgun) 25-M.Gordon left guard to NYJ 42 for -1 yards (56-Qu.Williams). DEN-61-G.Glasgow was injured during the play."/>
    <s v="run"/>
    <n v="1"/>
    <n v="0"/>
    <n v="0"/>
    <n v="0"/>
    <s v="M.Gordon"/>
    <s v="NA"/>
    <n v="0"/>
    <n v="1"/>
    <n v="0"/>
    <n v="0.5"/>
    <n v="0"/>
    <n v="0"/>
    <n v="0.5"/>
    <x v="37"/>
  </r>
  <r>
    <x v="2"/>
    <s v="DEN"/>
    <s v="NYJ"/>
    <n v="42"/>
    <n v="58"/>
    <s v="(12:16) (Shotgun) 5-T.Bridgewater pass short left to 25-M.Gordon to NYJ 21 for 21 yards (26-B.Echols)."/>
    <s v="pass"/>
    <n v="0"/>
    <n v="1"/>
    <n v="0"/>
    <n v="0"/>
    <s v="M.Gordon"/>
    <n v="-1"/>
    <n v="-1"/>
    <n v="0"/>
    <n v="1"/>
    <n v="0"/>
    <n v="1.6"/>
    <n v="1.5825"/>
    <n v="1.5825"/>
    <x v="37"/>
  </r>
  <r>
    <x v="2"/>
    <s v="DEN"/>
    <s v="NYJ"/>
    <n v="21"/>
    <n v="79"/>
    <s v="(11:29) (Shotgun) 5-T.Bridgewater pass short right to 11-D.Spencer to NYJ 24 for -3 yards (37-B.Hall)."/>
    <s v="pass"/>
    <n v="0"/>
    <n v="1"/>
    <n v="0"/>
    <n v="0"/>
    <s v="D.Spencer"/>
    <n v="-3"/>
    <n v="-3"/>
    <n v="0"/>
    <n v="1"/>
    <n v="0"/>
    <n v="1.8"/>
    <n v="1.5475000000000001"/>
    <n v="1.7141500000000003"/>
    <x v="393"/>
  </r>
  <r>
    <x v="2"/>
    <s v="DEN"/>
    <s v="NYJ"/>
    <n v="24"/>
    <n v="76"/>
    <s v="(10:48) (Shotgun) 33-J.Williams right guard to NYJ 21 for 3 yards (47-B.Huff)."/>
    <s v="run"/>
    <n v="1"/>
    <n v="0"/>
    <n v="0"/>
    <n v="0"/>
    <s v="J.Williams"/>
    <s v="NA"/>
    <n v="0"/>
    <n v="1"/>
    <n v="0"/>
    <n v="0.5"/>
    <n v="0"/>
    <n v="0"/>
    <n v="0.5"/>
    <x v="102"/>
  </r>
  <r>
    <x v="2"/>
    <s v="NYJ"/>
    <s v="DEN"/>
    <n v="75"/>
    <n v="25"/>
    <s v="(9:23) 32-Mi.Carter left tackle to NYJ 30 for 5 yards (2-P.Surtain)."/>
    <s v="run"/>
    <n v="1"/>
    <n v="0"/>
    <n v="0"/>
    <n v="0"/>
    <s v="Mi.Carter"/>
    <s v="NA"/>
    <n v="0"/>
    <n v="1"/>
    <n v="0"/>
    <n v="0.5"/>
    <n v="0"/>
    <n v="0"/>
    <n v="0.5"/>
    <x v="155"/>
  </r>
  <r>
    <x v="2"/>
    <s v="NYJ"/>
    <s v="DEN"/>
    <n v="70"/>
    <n v="30"/>
    <s v="(8:39) 32-Mi.Carter right guard to NYJ 34 for 4 yards (99-S.Stephen; 98-M.Purcell)."/>
    <s v="run"/>
    <n v="1"/>
    <n v="0"/>
    <n v="0"/>
    <n v="0"/>
    <s v="Mi.Carter"/>
    <s v="NA"/>
    <n v="0"/>
    <n v="1"/>
    <n v="0"/>
    <n v="0.5"/>
    <n v="0"/>
    <n v="0"/>
    <n v="0.5"/>
    <x v="155"/>
  </r>
  <r>
    <x v="2"/>
    <s v="NYJ"/>
    <s v="DEN"/>
    <n v="66"/>
    <n v="34"/>
    <s v="(8:17) (No Huddle) 2-Z.Wilson up the middle to NYJ 36 for 2 yards (99-S.Stephen)."/>
    <s v="run"/>
    <n v="1"/>
    <n v="0"/>
    <n v="0"/>
    <n v="0"/>
    <s v="Z.Wilson"/>
    <s v="NA"/>
    <n v="0"/>
    <n v="1"/>
    <n v="0"/>
    <n v="0.5"/>
    <n v="0"/>
    <n v="0"/>
    <n v="0.5"/>
    <x v="301"/>
  </r>
  <r>
    <x v="2"/>
    <s v="NYJ"/>
    <s v="DEN"/>
    <n v="64"/>
    <n v="36"/>
    <s v="(7:40) 32-Mi.Carter right end to NYJ 29 for -7 yards (93-D.Jones)."/>
    <s v="run"/>
    <n v="1"/>
    <n v="0"/>
    <n v="0"/>
    <n v="0"/>
    <s v="Mi.Carter"/>
    <s v="NA"/>
    <n v="0"/>
    <n v="1"/>
    <n v="0"/>
    <n v="0.5"/>
    <n v="0"/>
    <n v="0"/>
    <n v="0.5"/>
    <x v="155"/>
  </r>
  <r>
    <x v="2"/>
    <s v="NYJ"/>
    <s v="DEN"/>
    <n v="71"/>
    <n v="29"/>
    <s v="(6:58) (Shotgun) 2-Z.Wilson pass short middle to 86-R.Griffin to NYJ 34 for 5 yards (45-A.Johnson)."/>
    <s v="pass"/>
    <n v="0"/>
    <n v="1"/>
    <n v="0"/>
    <n v="0"/>
    <s v="R.Griffin"/>
    <n v="4"/>
    <n v="4"/>
    <n v="0"/>
    <n v="1"/>
    <n v="0"/>
    <n v="1.6"/>
    <n v="1.6700000000000002"/>
    <n v="1.6700000000000002"/>
    <x v="252"/>
  </r>
  <r>
    <x v="2"/>
    <s v="NYJ"/>
    <s v="DEN"/>
    <n v="66"/>
    <n v="34"/>
    <s v="(6:16) (Shotgun) 2-Z.Wilson pass incomplete short left to 8-E.Moore [59-M.Reed]."/>
    <s v="pass"/>
    <n v="0"/>
    <n v="1"/>
    <n v="0"/>
    <n v="0"/>
    <s v="E.Moore"/>
    <n v="8"/>
    <n v="8"/>
    <n v="0"/>
    <n v="1"/>
    <n v="0"/>
    <n v="1.6"/>
    <n v="1.74"/>
    <n v="1.74"/>
    <x v="156"/>
  </r>
  <r>
    <x v="2"/>
    <s v="DEN"/>
    <s v="NYJ"/>
    <n v="74"/>
    <n v="26"/>
    <s v="(5:58) 33-J.Williams right guard to DEN 28 for 2 yards (20-M.Maye). PENALTY on DEN-87-N.Fant, Illegal Block Above the Waist, 10 yards, enforced at DEN 27."/>
    <s v="run"/>
    <n v="1"/>
    <n v="0"/>
    <n v="0"/>
    <n v="0"/>
    <s v="J.Williams"/>
    <s v="NA"/>
    <n v="0"/>
    <n v="1"/>
    <n v="0"/>
    <n v="0.5"/>
    <n v="0"/>
    <n v="0"/>
    <n v="0.5"/>
    <x v="102"/>
  </r>
  <r>
    <x v="2"/>
    <s v="DEN"/>
    <s v="NYJ"/>
    <n v="83"/>
    <n v="17"/>
    <s v="(5:27) 33-J.Williams left end to DEN 14 for -3 yards (56-Qu.Williams)."/>
    <s v="run"/>
    <n v="1"/>
    <n v="0"/>
    <n v="0"/>
    <n v="0"/>
    <s v="J.Williams"/>
    <s v="NA"/>
    <n v="0"/>
    <n v="1"/>
    <n v="0"/>
    <n v="0.5"/>
    <n v="0"/>
    <n v="0"/>
    <n v="0.5"/>
    <x v="102"/>
  </r>
  <r>
    <x v="2"/>
    <s v="DEN"/>
    <s v="NYJ"/>
    <n v="86"/>
    <n v="14"/>
    <s v="(4:46) (Shotgun) 5-T.Bridgewater pass short middle to 33-J.Williams to DEN 23 for 9 yards (30-M.Carter II; 57-C.Mosley)."/>
    <s v="pass"/>
    <n v="0"/>
    <n v="1"/>
    <n v="0"/>
    <n v="0"/>
    <s v="J.Williams"/>
    <n v="4"/>
    <n v="4"/>
    <n v="0"/>
    <n v="1"/>
    <n v="0"/>
    <n v="1.6"/>
    <n v="1.6700000000000002"/>
    <n v="1.6700000000000002"/>
    <x v="102"/>
  </r>
  <r>
    <x v="2"/>
    <s v="DEN"/>
    <s v="NYJ"/>
    <n v="77"/>
    <n v="23"/>
    <s v="(4:01) (Shotgun) 5-T.Bridgewater scrambles right end to DEN 33 for 10 yards (57-C.Mosley; 91-J.Franklin-Myers)."/>
    <s v="run"/>
    <n v="0"/>
    <n v="1"/>
    <n v="0"/>
    <n v="0"/>
    <s v="T.Bridgewater"/>
    <s v="NA"/>
    <n v="0"/>
    <n v="0"/>
    <n v="0"/>
    <n v="0"/>
    <n v="0"/>
    <n v="0"/>
    <n v="0"/>
    <x v="344"/>
  </r>
  <r>
    <x v="2"/>
    <s v="NYJ"/>
    <s v="DEN"/>
    <n v="59"/>
    <n v="41"/>
    <s v="(3:08) (Shotgun) 2-Z.Wilson pass short middle to 8-E.Moore to NYJ 44 for 3 yards (40-J.Strnad; 59-M.Reed)."/>
    <s v="pass"/>
    <n v="0"/>
    <n v="1"/>
    <n v="0"/>
    <n v="0"/>
    <s v="E.Moore"/>
    <n v="-3"/>
    <n v="-3"/>
    <n v="0"/>
    <n v="1"/>
    <n v="0"/>
    <n v="1.6"/>
    <n v="1.5475000000000001"/>
    <n v="1.5475000000000001"/>
    <x v="156"/>
  </r>
  <r>
    <x v="2"/>
    <s v="NYJ"/>
    <s v="DEN"/>
    <n v="56"/>
    <n v="44"/>
    <s v="(2:24) 2-Z.Wilson pass deep left to 10-B.Berrios to DEN 34 for 22 yards (29-B.Callahan)."/>
    <s v="pass"/>
    <n v="0"/>
    <n v="1"/>
    <n v="0"/>
    <n v="0"/>
    <s v="B.Berrios"/>
    <n v="21"/>
    <n v="21"/>
    <n v="0"/>
    <n v="1"/>
    <n v="0"/>
    <n v="1.6"/>
    <n v="1.9675"/>
    <n v="1.9675"/>
    <x v="21"/>
  </r>
  <r>
    <x v="2"/>
    <s v="NYJ"/>
    <s v="DEN"/>
    <n v="34"/>
    <n v="66"/>
    <s v="(1:42) (Shotgun) 2-Z.Wilson pass short right to 86-R.Griffin pushed ob at DEN 26 for 8 yards (45-A.Johnson). PENALTY on NYJ-75-A.Vera-Tucker, Ineligible Downfield Pass, 5 yards, enforced at DEN 34 - No Play."/>
    <s v="no_play"/>
    <n v="0"/>
    <n v="1"/>
    <n v="0"/>
    <n v="0"/>
    <s v="R.Griffin"/>
    <s v="NA"/>
    <n v="0"/>
    <n v="0"/>
    <n v="0"/>
    <n v="0"/>
    <n v="0"/>
    <n v="0"/>
    <n v="0"/>
    <x v="252"/>
  </r>
  <r>
    <x v="2"/>
    <s v="NYJ"/>
    <s v="DEN"/>
    <n v="39"/>
    <n v="61"/>
    <s v="(1:09) (Shotgun) 2-Z.Wilson pass short right to 88-K.Cole to DEN 32 for 7 yards (23-K.Fuller)."/>
    <s v="pass"/>
    <n v="0"/>
    <n v="1"/>
    <n v="0"/>
    <n v="0"/>
    <s v="K.Cole"/>
    <n v="7"/>
    <n v="7"/>
    <n v="0"/>
    <n v="1"/>
    <n v="0"/>
    <n v="1.6"/>
    <n v="1.7225000000000001"/>
    <n v="1.7225000000000001"/>
    <x v="394"/>
  </r>
  <r>
    <x v="2"/>
    <s v="NYJ"/>
    <s v="DEN"/>
    <n v="32"/>
    <n v="68"/>
    <s v="(:26) (Shotgun) 2-Z.Wilson pass short left to 84-C.Davis to DEN 28 for 4 yards (2-P.Surtain)."/>
    <s v="pass"/>
    <n v="0"/>
    <n v="1"/>
    <n v="0"/>
    <n v="0"/>
    <s v="C.Davis"/>
    <n v="4"/>
    <n v="4"/>
    <n v="0"/>
    <n v="1"/>
    <n v="0"/>
    <n v="1.6"/>
    <n v="1.6700000000000002"/>
    <n v="1.6700000000000002"/>
    <x v="41"/>
  </r>
  <r>
    <x v="2"/>
    <s v="NYJ"/>
    <s v="DEN"/>
    <n v="28"/>
    <n v="72"/>
    <s v="(15:00) (Shotgun) 32-Mi.Carter right guard to DEN 25 for 3 yards (58-V.Miller; 99-S.Stephen)."/>
    <s v="run"/>
    <n v="1"/>
    <n v="0"/>
    <n v="0"/>
    <n v="0"/>
    <s v="Mi.Carter"/>
    <s v="NA"/>
    <n v="0"/>
    <n v="1"/>
    <n v="0"/>
    <n v="0.5"/>
    <n v="0"/>
    <n v="0"/>
    <n v="0.5"/>
    <x v="155"/>
  </r>
  <r>
    <x v="2"/>
    <s v="NYJ"/>
    <s v="DEN"/>
    <n v="25"/>
    <n v="75"/>
    <s v="(14:18) (Shotgun) 2-Z.Wilson pass incomplete short right to 25-T.Johnson."/>
    <s v="pass"/>
    <n v="0"/>
    <n v="1"/>
    <n v="0"/>
    <n v="0"/>
    <s v="T.Johnson"/>
    <n v="2"/>
    <n v="2"/>
    <n v="0"/>
    <n v="1"/>
    <n v="0"/>
    <n v="1.8"/>
    <n v="1.635"/>
    <n v="1.7439000000000002"/>
    <x v="86"/>
  </r>
  <r>
    <x v="2"/>
    <s v="DEN"/>
    <s v="NYJ"/>
    <n v="74"/>
    <n v="26"/>
    <s v="(14:14) 25-M.Gordon right tackle to DEN 30 for 4 yards (20-M.Maye)."/>
    <s v="run"/>
    <n v="1"/>
    <n v="0"/>
    <n v="0"/>
    <n v="0"/>
    <s v="M.Gordon"/>
    <s v="NA"/>
    <n v="0"/>
    <n v="1"/>
    <n v="0"/>
    <n v="0.5"/>
    <n v="0"/>
    <n v="0"/>
    <n v="0.5"/>
    <x v="37"/>
  </r>
  <r>
    <x v="2"/>
    <s v="DEN"/>
    <s v="NYJ"/>
    <n v="70"/>
    <n v="30"/>
    <s v="(13:32) 25-M.Gordon right end to DEN 37 for 7 yards (94-F.Fatukasi; 37-B.Hall)."/>
    <s v="run"/>
    <n v="1"/>
    <n v="0"/>
    <n v="0"/>
    <n v="0"/>
    <s v="M.Gordon"/>
    <s v="NA"/>
    <n v="0"/>
    <n v="1"/>
    <n v="0"/>
    <n v="0.5"/>
    <n v="0"/>
    <n v="0"/>
    <n v="0.5"/>
    <x v="37"/>
  </r>
  <r>
    <x v="2"/>
    <s v="DEN"/>
    <s v="NYJ"/>
    <n v="63"/>
    <n v="37"/>
    <s v="(12:50) 33-J.Williams up the middle to DEN 39 for 2 yards (94-F.Fatukasi)."/>
    <s v="run"/>
    <n v="1"/>
    <n v="0"/>
    <n v="0"/>
    <n v="0"/>
    <s v="J.Williams"/>
    <s v="NA"/>
    <n v="0"/>
    <n v="1"/>
    <n v="0"/>
    <n v="0.5"/>
    <n v="0"/>
    <n v="0"/>
    <n v="0.5"/>
    <x v="102"/>
  </r>
  <r>
    <x v="2"/>
    <s v="DEN"/>
    <s v="NYJ"/>
    <n v="61"/>
    <n v="39"/>
    <s v="(12:09) 5-T.Bridgewater pass short left to 82-E.Saubert to DEN 49 for 10 yards (97-N.Shepherd; 57-C.Mosley). PENALTY on DEN-87-N.Fant, Illegal Formation, 4 yards, enforced at DEN 39 - No Play."/>
    <s v="no_play"/>
    <n v="0"/>
    <n v="1"/>
    <n v="0"/>
    <n v="0"/>
    <s v="E.Saubert"/>
    <s v="NA"/>
    <n v="0"/>
    <n v="0"/>
    <n v="0"/>
    <n v="0"/>
    <n v="0"/>
    <n v="0"/>
    <n v="0"/>
    <x v="75"/>
  </r>
  <r>
    <x v="2"/>
    <s v="DEN"/>
    <s v="NYJ"/>
    <n v="65"/>
    <n v="35"/>
    <s v="(11:36) 5-T.Bridgewater pass short left to 33-J.Williams pushed ob at DEN 42 for 7 yards (56-Qu.Williams). PENALTY on NYJ-50-S.Lawson, Roughing the Passer, 15 yards, enforced at DEN 42."/>
    <s v="pass"/>
    <n v="0"/>
    <n v="1"/>
    <n v="0"/>
    <n v="0"/>
    <s v="J.Williams"/>
    <n v="0"/>
    <n v="0"/>
    <n v="0"/>
    <n v="1"/>
    <n v="0"/>
    <n v="1.6"/>
    <n v="1.6"/>
    <n v="1.6"/>
    <x v="102"/>
  </r>
  <r>
    <x v="2"/>
    <s v="DEN"/>
    <s v="NYJ"/>
    <n v="43"/>
    <n v="57"/>
    <s v="(11:04) 5-T.Bridgewater pass deep left to 81-T.Patrick to NYJ 19 for 24 yards (20-M.Maye)."/>
    <s v="pass"/>
    <n v="0"/>
    <n v="1"/>
    <n v="0"/>
    <n v="0"/>
    <s v="T.Patrick"/>
    <n v="22"/>
    <n v="22"/>
    <n v="0"/>
    <n v="1"/>
    <n v="0"/>
    <n v="1.6"/>
    <n v="1.9850000000000001"/>
    <n v="1.9850000000000001"/>
    <x v="212"/>
  </r>
  <r>
    <x v="2"/>
    <s v="DEN"/>
    <s v="NYJ"/>
    <n v="19"/>
    <n v="81"/>
    <s v="(10:15) 25-M.Gordon left end to NYJ 20 for -1 yards (40-J.Guidry; 94-F.Fatukasi)."/>
    <s v="run"/>
    <n v="1"/>
    <n v="0"/>
    <n v="0"/>
    <n v="0"/>
    <s v="M.Gordon"/>
    <s v="NA"/>
    <n v="0"/>
    <n v="1"/>
    <n v="0"/>
    <n v="0.5"/>
    <n v="0"/>
    <n v="0"/>
    <n v="0.5"/>
    <x v="37"/>
  </r>
  <r>
    <x v="2"/>
    <s v="DEN"/>
    <s v="NYJ"/>
    <n v="20"/>
    <n v="80"/>
    <s v="(9:35) (Shotgun) 5-T.Bridgewater pass short left to 14-C.Sutton to NYJ 6 for 14 yards (33-A.Colbert; 40-J.Guidry)."/>
    <s v="pass"/>
    <n v="0"/>
    <n v="1"/>
    <n v="0"/>
    <n v="0"/>
    <s v="C.Sutton"/>
    <n v="13"/>
    <n v="13"/>
    <n v="0"/>
    <n v="1"/>
    <n v="0"/>
    <n v="1.8"/>
    <n v="1.8275000000000001"/>
    <n v="1.8093500000000002"/>
    <x v="171"/>
  </r>
  <r>
    <x v="2"/>
    <s v="DEN"/>
    <s v="NYJ"/>
    <n v="6"/>
    <n v="94"/>
    <s v="(8:57) (Shotgun) 25-M.Gordon right guard to NYJ 5 for 1 yard (50-S.Lawson)."/>
    <s v="run"/>
    <n v="1"/>
    <n v="0"/>
    <n v="0"/>
    <n v="0"/>
    <s v="M.Gordon"/>
    <s v="NA"/>
    <n v="0"/>
    <n v="1"/>
    <n v="0"/>
    <n v="1.3"/>
    <n v="0"/>
    <n v="0"/>
    <n v="1.3"/>
    <x v="37"/>
  </r>
  <r>
    <x v="2"/>
    <s v="DEN"/>
    <s v="NYJ"/>
    <n v="5"/>
    <n v="95"/>
    <s v="(8:17) 5-T.Bridgewater pass short right to 14-C.Sutton to NYJ 1 for 4 yards (30-M.Carter II; 57-C.Mosley)."/>
    <s v="pass"/>
    <n v="0"/>
    <n v="1"/>
    <n v="0"/>
    <n v="0"/>
    <s v="C.Sutton"/>
    <n v="-3"/>
    <n v="-3"/>
    <n v="0"/>
    <n v="1"/>
    <n v="0"/>
    <n v="3.2"/>
    <n v="1.5475000000000001"/>
    <n v="3.2"/>
    <x v="171"/>
  </r>
  <r>
    <x v="2"/>
    <s v="DEN"/>
    <s v="NYJ"/>
    <n v="1"/>
    <n v="99"/>
    <s v="(7:30) (Shotgun) 33-J.Williams up the middle to NYJ 3 for -2 yards (91-J.Franklin-Myers; 33-A.Colbert)."/>
    <s v="run"/>
    <n v="1"/>
    <n v="0"/>
    <n v="0"/>
    <n v="0"/>
    <s v="J.Williams"/>
    <s v="NA"/>
    <n v="0"/>
    <n v="1"/>
    <n v="0"/>
    <n v="3.3"/>
    <n v="0"/>
    <n v="0"/>
    <n v="3.3"/>
    <x v="102"/>
  </r>
  <r>
    <x v="2"/>
    <s v="NYJ"/>
    <s v="DEN"/>
    <n v="75"/>
    <n v="25"/>
    <s v="(6:41) (Shotgun) 2-Z.Wilson pass short right to 32-Mi.Carter to NYJ 35 for 10 yards (23-K.Fuller)."/>
    <s v="pass"/>
    <n v="0"/>
    <n v="1"/>
    <n v="0"/>
    <n v="0"/>
    <s v="Mi.Carter"/>
    <n v="-1"/>
    <n v="-1"/>
    <n v="0"/>
    <n v="1"/>
    <n v="0"/>
    <n v="1.6"/>
    <n v="1.5825"/>
    <n v="1.5825"/>
    <x v="155"/>
  </r>
  <r>
    <x v="2"/>
    <s v="NYJ"/>
    <s v="DEN"/>
    <n v="65"/>
    <n v="35"/>
    <s v="(6:12) (No Huddle) 2-Z.Wilson pass deep left to 88-K.Cole ran ob at DEN 42 for 23 yards (22-K.Jackson)."/>
    <s v="pass"/>
    <n v="0"/>
    <n v="1"/>
    <n v="0"/>
    <n v="0"/>
    <s v="K.Cole"/>
    <n v="22"/>
    <n v="22"/>
    <n v="0"/>
    <n v="1"/>
    <n v="0"/>
    <n v="1.6"/>
    <n v="1.9850000000000001"/>
    <n v="1.9850000000000001"/>
    <x v="394"/>
  </r>
  <r>
    <x v="2"/>
    <s v="NYJ"/>
    <s v="DEN"/>
    <n v="42"/>
    <n v="58"/>
    <s v="(5:40) (Shotgun) 2-Z.Wilson pass incomplete short middle to 25-T.Johnson."/>
    <s v="pass"/>
    <n v="0"/>
    <n v="1"/>
    <n v="0"/>
    <n v="0"/>
    <s v="T.Johnson"/>
    <n v="5"/>
    <n v="5"/>
    <n v="0"/>
    <n v="1"/>
    <n v="0"/>
    <n v="1.6"/>
    <n v="1.6875"/>
    <n v="1.6875"/>
    <x v="86"/>
  </r>
  <r>
    <x v="2"/>
    <s v="NYJ"/>
    <s v="DEN"/>
    <n v="42"/>
    <n v="58"/>
    <s v="(5:36) (Shotgun) 2-Z.Wilson pass short right intended for 84-C.Davis INTERCEPTED by 31-J.Simmons at DEN 32. 31-J.Simmons to NYJ 33 for 35 yards (62-G.Van Roten)."/>
    <s v="pass"/>
    <n v="0"/>
    <n v="1"/>
    <n v="0"/>
    <n v="0"/>
    <s v="C.Davis"/>
    <n v="10"/>
    <n v="10"/>
    <n v="0"/>
    <n v="1"/>
    <n v="0"/>
    <n v="1.6"/>
    <n v="1.7750000000000001"/>
    <n v="1.7750000000000001"/>
    <x v="41"/>
  </r>
  <r>
    <x v="2"/>
    <s v="DEN"/>
    <s v="NYJ"/>
    <n v="33"/>
    <n v="67"/>
    <s v="(5:26) (Shotgun) 25-M.Gordon left end to NYJ 32 for 1 yard (26-B.Echols)."/>
    <s v="run"/>
    <n v="1"/>
    <n v="0"/>
    <n v="0"/>
    <n v="0"/>
    <s v="M.Gordon"/>
    <s v="NA"/>
    <n v="0"/>
    <n v="1"/>
    <n v="0"/>
    <n v="0.5"/>
    <n v="0"/>
    <n v="0"/>
    <n v="0.5"/>
    <x v="37"/>
  </r>
  <r>
    <x v="2"/>
    <s v="DEN"/>
    <s v="NYJ"/>
    <n v="32"/>
    <n v="68"/>
    <s v="(4:44) 25-M.Gordon right tackle to NYJ 32 for no gain (94-F.Fatukasi)."/>
    <s v="run"/>
    <n v="1"/>
    <n v="0"/>
    <n v="0"/>
    <n v="0"/>
    <s v="M.Gordon"/>
    <s v="NA"/>
    <n v="0"/>
    <n v="1"/>
    <n v="0"/>
    <n v="0.5"/>
    <n v="0"/>
    <n v="0"/>
    <n v="0.5"/>
    <x v="37"/>
  </r>
  <r>
    <x v="2"/>
    <s v="DEN"/>
    <s v="NYJ"/>
    <n v="32"/>
    <n v="68"/>
    <s v="(4:01) (Shotgun) 5-T.Bridgewater pass deep left to 81-T.Patrick ran ob at NYJ 1 for 31 yards (26-B.Echols)."/>
    <s v="pass"/>
    <n v="0"/>
    <n v="1"/>
    <n v="0"/>
    <n v="0"/>
    <s v="T.Patrick"/>
    <n v="28"/>
    <n v="28"/>
    <n v="0"/>
    <n v="1"/>
    <n v="0"/>
    <n v="1.6"/>
    <n v="2.09"/>
    <n v="2.09"/>
    <x v="212"/>
  </r>
  <r>
    <x v="2"/>
    <s v="DEN"/>
    <s v="NYJ"/>
    <n v="1"/>
    <n v="99"/>
    <s v="(3:53) 33-J.Williams right end to NYJ 3 for -2 yards (56-Qu.Williams). FUMBLES (56-Qu.Williams), RECOVERED by NYJ-43-D.Phillips at NYJ 3. 43-D.Phillips pushed ob at NYJ 37 for 34 yards (82-E.Saubert)."/>
    <s v="run"/>
    <n v="1"/>
    <n v="0"/>
    <n v="0"/>
    <n v="0"/>
    <s v="J.Williams"/>
    <s v="NA"/>
    <n v="0"/>
    <n v="1"/>
    <n v="0"/>
    <n v="3.3"/>
    <n v="0"/>
    <n v="0"/>
    <n v="3.3"/>
    <x v="102"/>
  </r>
  <r>
    <x v="2"/>
    <s v="NYJ"/>
    <s v="DEN"/>
    <n v="63"/>
    <n v="37"/>
    <s v="(3:39) (Shotgun) 2-Z.Wilson pass short right to 10-B.Berrios to NYJ 41 for 4 yards (40-J.Strnad)."/>
    <s v="pass"/>
    <n v="0"/>
    <n v="1"/>
    <n v="0"/>
    <n v="0"/>
    <s v="B.Berrios"/>
    <n v="3"/>
    <n v="3"/>
    <n v="0"/>
    <n v="1"/>
    <n v="0"/>
    <n v="1.6"/>
    <n v="1.6525000000000001"/>
    <n v="1.6525000000000001"/>
    <x v="21"/>
  </r>
  <r>
    <x v="2"/>
    <s v="NYJ"/>
    <s v="DEN"/>
    <n v="59"/>
    <n v="41"/>
    <s v="(3:19) (No Huddle, Shotgun) 2-Z.Wilson pass incomplete short left to 25-T.Johnson."/>
    <s v="pass"/>
    <n v="0"/>
    <n v="1"/>
    <n v="0"/>
    <n v="0"/>
    <s v="T.Johnson"/>
    <n v="4"/>
    <n v="4"/>
    <n v="0"/>
    <n v="1"/>
    <n v="0"/>
    <n v="1.6"/>
    <n v="1.6700000000000002"/>
    <n v="1.6700000000000002"/>
    <x v="86"/>
  </r>
  <r>
    <x v="2"/>
    <s v="DEN"/>
    <s v="NYJ"/>
    <n v="29"/>
    <n v="71"/>
    <s v="(3:02) 25-M.Gordon left end to NYJ 20 for 9 yards (44-J.Sherwood; 39-J.Wilson)."/>
    <s v="run"/>
    <n v="1"/>
    <n v="0"/>
    <n v="0"/>
    <n v="0"/>
    <s v="M.Gordon"/>
    <s v="NA"/>
    <n v="0"/>
    <n v="1"/>
    <n v="0"/>
    <n v="0.5"/>
    <n v="0"/>
    <n v="0"/>
    <n v="0.5"/>
    <x v="37"/>
  </r>
  <r>
    <x v="2"/>
    <s v="DEN"/>
    <s v="NYJ"/>
    <n v="20"/>
    <n v="80"/>
    <s v="(2:14) 5-T.Bridgewater up the middle to NYJ 18 for 2 yards (97-N.Shepherd)."/>
    <s v="run"/>
    <n v="1"/>
    <n v="0"/>
    <n v="0"/>
    <n v="0"/>
    <s v="T.Bridgewater"/>
    <s v="NA"/>
    <n v="0"/>
    <n v="1"/>
    <n v="0"/>
    <n v="0.5"/>
    <n v="0"/>
    <n v="0"/>
    <n v="0.5"/>
    <x v="344"/>
  </r>
  <r>
    <x v="2"/>
    <s v="DEN"/>
    <s v="NYJ"/>
    <n v="18"/>
    <n v="82"/>
    <s v="(2:00) 28-D.Crockett left guard to NYJ 16 for 2 yards (44-J.Sherwood)."/>
    <s v="run"/>
    <n v="1"/>
    <n v="0"/>
    <n v="0"/>
    <n v="0"/>
    <s v="D.Crockett"/>
    <s v="NA"/>
    <n v="0"/>
    <n v="1"/>
    <n v="0"/>
    <n v="0.5"/>
    <n v="0"/>
    <n v="0"/>
    <n v="0.5"/>
    <x v="395"/>
  </r>
  <r>
    <x v="2"/>
    <s v="DEN"/>
    <s v="NYJ"/>
    <n v="16"/>
    <n v="84"/>
    <s v="(1:55) 28-D.Crockett left tackle to NYJ 10 for 6 yards (56-Qu.Williams)."/>
    <s v="run"/>
    <n v="1"/>
    <n v="0"/>
    <n v="0"/>
    <n v="0"/>
    <s v="D.Crockett"/>
    <s v="NA"/>
    <n v="0"/>
    <n v="1"/>
    <n v="0"/>
    <n v="0.5"/>
    <n v="0"/>
    <n v="0"/>
    <n v="0.5"/>
    <x v="395"/>
  </r>
  <r>
    <x v="2"/>
    <s v="DEN"/>
    <s v="NYJ"/>
    <n v="16"/>
    <n v="84"/>
    <s v="(1:51) 28-D.Crockett up the middle to NYJ 17 for -1 yards (39-J.Wilson; 20-M.Maye)."/>
    <s v="run"/>
    <n v="1"/>
    <n v="0"/>
    <n v="0"/>
    <n v="0"/>
    <s v="D.Crockett"/>
    <s v="NA"/>
    <n v="0"/>
    <n v="1"/>
    <n v="0"/>
    <n v="0.5"/>
    <n v="0"/>
    <n v="0"/>
    <n v="0.5"/>
    <x v="395"/>
  </r>
  <r>
    <x v="2"/>
    <s v="NYJ"/>
    <s v="DEN"/>
    <n v="75"/>
    <n v="25"/>
    <s v="(1:00) (Shotgun) 2-Z.Wilson pass short right to 84-C.Davis ran ob at NYJ 38 for 13 yards."/>
    <s v="pass"/>
    <n v="0"/>
    <n v="1"/>
    <n v="0"/>
    <n v="0"/>
    <s v="C.Davis"/>
    <n v="13"/>
    <n v="13"/>
    <n v="0"/>
    <n v="1"/>
    <n v="0"/>
    <n v="1.6"/>
    <n v="1.8275000000000001"/>
    <n v="1.8275000000000001"/>
    <x v="41"/>
  </r>
  <r>
    <x v="2"/>
    <s v="NYJ"/>
    <s v="DEN"/>
    <n v="62"/>
    <n v="38"/>
    <s v="(:55) (Shotgun) 2-Z.Wilson pass incomplete short right to 84-C.Davis."/>
    <s v="pass"/>
    <n v="0"/>
    <n v="1"/>
    <n v="0"/>
    <n v="0"/>
    <s v="C.Davis"/>
    <n v="13"/>
    <n v="13"/>
    <n v="0"/>
    <n v="1"/>
    <n v="0"/>
    <n v="1.6"/>
    <n v="1.8275000000000001"/>
    <n v="1.8275000000000001"/>
    <x v="41"/>
  </r>
  <r>
    <x v="2"/>
    <s v="NYJ"/>
    <s v="DEN"/>
    <n v="62"/>
    <n v="38"/>
    <s v="(:49) (Shotgun) 2-Z.Wilson pass short left to 16-J.Smith ran ob at DEN 49 for 13 yards."/>
    <s v="pass"/>
    <n v="0"/>
    <n v="1"/>
    <n v="0"/>
    <n v="0"/>
    <s v="J.Smith"/>
    <n v="13"/>
    <n v="13"/>
    <n v="0"/>
    <n v="1"/>
    <n v="0"/>
    <n v="1.6"/>
    <n v="1.8275000000000001"/>
    <n v="1.8275000000000001"/>
    <x v="157"/>
  </r>
  <r>
    <x v="2"/>
    <s v="NYJ"/>
    <s v="DEN"/>
    <n v="49"/>
    <n v="51"/>
    <s v="(:44) (Shotgun) 2-Z.Wilson pass deep left intended for 10-B.Berrios INTERCEPTED by 30-C.Sterns [99-S.Stephen] at DEN 27. 30-C.Sterns ran ob at NYJ 27 for 46 yards (76-G.Fant)."/>
    <s v="pass"/>
    <n v="0"/>
    <n v="1"/>
    <n v="0"/>
    <n v="0"/>
    <s v="B.Berrios"/>
    <n v="22"/>
    <n v="22"/>
    <n v="0"/>
    <n v="1"/>
    <n v="0"/>
    <n v="1.6"/>
    <n v="1.9850000000000001"/>
    <n v="1.9850000000000001"/>
    <x v="21"/>
  </r>
  <r>
    <x v="2"/>
    <s v="DEN"/>
    <s v="NYJ"/>
    <n v="27"/>
    <n v="73"/>
    <s v="(:30) 5-T.Bridgewater kneels to NYJ 28 for -1 yards."/>
    <s v="qb_kneel"/>
    <n v="0"/>
    <n v="0"/>
    <n v="0"/>
    <n v="0"/>
    <s v="T.Bridgewater"/>
    <s v="NA"/>
    <n v="0"/>
    <n v="0"/>
    <n v="0"/>
    <n v="0"/>
    <n v="0"/>
    <n v="0"/>
    <n v="0"/>
    <x v="344"/>
  </r>
  <r>
    <x v="2"/>
    <s v="DAL"/>
    <s v="PHI"/>
    <n v="75"/>
    <n v="25"/>
    <s v="(15:00) (Shotgun) 4-D.Prescott pass short middle to 86-D.Schultz to DAL 33 for 8 yards (57-T.Edwards)."/>
    <s v="pass"/>
    <n v="0"/>
    <n v="1"/>
    <n v="0"/>
    <n v="0"/>
    <s v="D.Schultz"/>
    <n v="6"/>
    <n v="6"/>
    <n v="0"/>
    <n v="1"/>
    <n v="0"/>
    <n v="1.6"/>
    <n v="1.7050000000000001"/>
    <n v="1.7050000000000001"/>
    <x v="36"/>
  </r>
  <r>
    <x v="2"/>
    <s v="DAL"/>
    <s v="PHI"/>
    <n v="67"/>
    <n v="33"/>
    <s v="(14:26) 21-E.Elliott up the middle to DAL 38 for 5 yards (97-J.Hargrave)."/>
    <s v="run"/>
    <n v="1"/>
    <n v="0"/>
    <n v="0"/>
    <n v="0"/>
    <s v="E.Elliott"/>
    <s v="NA"/>
    <n v="0"/>
    <n v="1"/>
    <n v="0"/>
    <n v="0.5"/>
    <n v="0"/>
    <n v="0"/>
    <n v="0.5"/>
    <x v="101"/>
  </r>
  <r>
    <x v="2"/>
    <s v="DAL"/>
    <s v="PHI"/>
    <n v="62"/>
    <n v="38"/>
    <s v="(13:58) 4-D.Prescott pass short middle to 21-E.Elliott to DAL 46 for 8 yards (48-P.Johnson) [96-D.Barnett]."/>
    <s v="pass"/>
    <n v="0"/>
    <n v="1"/>
    <n v="0"/>
    <n v="0"/>
    <s v="E.Elliott"/>
    <n v="2"/>
    <n v="2"/>
    <n v="0"/>
    <n v="1"/>
    <n v="0"/>
    <n v="1.6"/>
    <n v="1.635"/>
    <n v="1.635"/>
    <x v="101"/>
  </r>
  <r>
    <x v="2"/>
    <s v="DAL"/>
    <s v="PHI"/>
    <n v="54"/>
    <n v="46"/>
    <s v="(13:14) 21-E.Elliott up the middle to PHI 45 for 9 yards (28-A.Harris)."/>
    <s v="run"/>
    <n v="1"/>
    <n v="0"/>
    <n v="0"/>
    <n v="0"/>
    <s v="E.Elliott"/>
    <s v="NA"/>
    <n v="0"/>
    <n v="1"/>
    <n v="0"/>
    <n v="0.5"/>
    <n v="0"/>
    <n v="0"/>
    <n v="0.5"/>
    <x v="101"/>
  </r>
  <r>
    <x v="2"/>
    <s v="DAL"/>
    <s v="PHI"/>
    <n v="45"/>
    <n v="55"/>
    <s v="(12:36) 4-D.Prescott pass deep middle to 88-C.Lamb to PHI 1 for 44 yards (3-S.Nelson). PENALTY on PHI-97-J.Hargrave, Unsportsmanlike Conduct, 0 yards, enforced at PHI 1."/>
    <s v="pass"/>
    <n v="0"/>
    <n v="1"/>
    <n v="0"/>
    <n v="0"/>
    <s v="C.Lamb"/>
    <n v="43"/>
    <n v="43"/>
    <n v="0"/>
    <n v="1"/>
    <n v="0"/>
    <n v="1.6"/>
    <n v="2.3525"/>
    <n v="2.3525"/>
    <x v="73"/>
  </r>
  <r>
    <x v="2"/>
    <s v="DAL"/>
    <s v="PHI"/>
    <n v="1"/>
    <n v="99"/>
    <s v="(11:52) 21-E.Elliott up the middle for 1 yard, TOUCHDOWN."/>
    <s v="run"/>
    <n v="1"/>
    <n v="0"/>
    <n v="0"/>
    <n v="0"/>
    <s v="E.Elliott"/>
    <s v="NA"/>
    <n v="0"/>
    <n v="1"/>
    <n v="0"/>
    <n v="3.3"/>
    <n v="0"/>
    <n v="0"/>
    <n v="3.3"/>
    <x v="101"/>
  </r>
  <r>
    <x v="2"/>
    <s v="PHI"/>
    <s v="DAL"/>
    <n v="75"/>
    <n v="25"/>
    <s v="(11:47) (Shotgun) 1-J.Hurts pass short right to 88-D.Goedert to DAL 37 for 38 yards (18-D.Kazee)."/>
    <s v="pass"/>
    <n v="0"/>
    <n v="1"/>
    <n v="0"/>
    <n v="0"/>
    <s v="D.Goedert"/>
    <n v="15"/>
    <n v="15"/>
    <n v="0"/>
    <n v="1"/>
    <n v="0"/>
    <n v="1.6"/>
    <n v="1.8625"/>
    <n v="1.8625"/>
    <x v="87"/>
  </r>
  <r>
    <x v="2"/>
    <s v="PHI"/>
    <s v="DAL"/>
    <n v="37"/>
    <n v="63"/>
    <s v="(11:19) (No Huddle, Shotgun) 1-J.Hurts pass short right to 16-Q.Watkins pushed ob at DAL 32 for 5 yards (26-J.Lewis)."/>
    <s v="pass"/>
    <n v="0"/>
    <n v="1"/>
    <n v="0"/>
    <n v="0"/>
    <s v="Q.Watkins"/>
    <n v="0"/>
    <n v="0"/>
    <n v="0"/>
    <n v="1"/>
    <n v="0"/>
    <n v="1.6"/>
    <n v="1.6"/>
    <n v="1.6"/>
    <x v="5"/>
  </r>
  <r>
    <x v="2"/>
    <s v="PHI"/>
    <s v="DAL"/>
    <n v="32"/>
    <n v="68"/>
    <s v="(10:48) (Shotgun) 1-J.Hurts pass deep right intended for 18-J.Reagor INTERCEPTED by 30-A.Brown at DAL 1. 30-A.Brown to DAL 1 for no gain (18-J.Reagor)."/>
    <s v="pass"/>
    <n v="0"/>
    <n v="1"/>
    <n v="0"/>
    <n v="0"/>
    <s v="J.Reagor"/>
    <n v="31"/>
    <n v="31"/>
    <n v="0"/>
    <n v="1"/>
    <n v="0"/>
    <n v="1.6"/>
    <n v="2.1425000000000001"/>
    <n v="2.1425000000000001"/>
    <x v="89"/>
  </r>
  <r>
    <x v="2"/>
    <s v="DAL"/>
    <s v="PHI"/>
    <n v="99"/>
    <n v="1"/>
    <s v="(10:41) 4-D.Prescott up the middle to DAL 5 for 4 yards (29-A.Maddox)."/>
    <s v="run"/>
    <n v="1"/>
    <n v="0"/>
    <n v="0"/>
    <n v="0"/>
    <s v="D.Prescott"/>
    <s v="NA"/>
    <n v="0"/>
    <n v="1"/>
    <n v="0"/>
    <n v="0.5"/>
    <n v="0"/>
    <n v="0"/>
    <n v="0.5"/>
    <x v="317"/>
  </r>
  <r>
    <x v="2"/>
    <s v="DAL"/>
    <s v="PHI"/>
    <n v="75"/>
    <n v="25"/>
    <s v="(9:57) (Shotgun) 21-E.Elliott up the middle to DAL 29 for 4 yards (93-M.Williams; 94-J.Sweat)."/>
    <s v="run"/>
    <n v="1"/>
    <n v="0"/>
    <n v="0"/>
    <n v="0"/>
    <s v="E.Elliott"/>
    <s v="NA"/>
    <n v="0"/>
    <n v="1"/>
    <n v="0"/>
    <n v="0.5"/>
    <n v="0"/>
    <n v="0"/>
    <n v="0.5"/>
    <x v="101"/>
  </r>
  <r>
    <x v="2"/>
    <s v="DAL"/>
    <s v="PHI"/>
    <n v="71"/>
    <n v="29"/>
    <s v="(9:34) (No Huddle) 4-D.Prescott pass short left to 19-A.Cooper to DAL 36 for 7 yards (3-S.Nelson)."/>
    <s v="pass"/>
    <n v="0"/>
    <n v="1"/>
    <n v="0"/>
    <n v="0"/>
    <s v="A.Cooper"/>
    <n v="7"/>
    <n v="7"/>
    <n v="0"/>
    <n v="1"/>
    <n v="0"/>
    <n v="1.6"/>
    <n v="1.7225000000000001"/>
    <n v="1.7225000000000001"/>
    <x v="2"/>
  </r>
  <r>
    <x v="2"/>
    <s v="DAL"/>
    <s v="PHI"/>
    <n v="64"/>
    <n v="36"/>
    <s v="(9:08) (No Huddle, Shotgun) 21-E.Elliott left end to DAL 44 for 8 yards (42-K.Wallace; 28-A.Harris). PHI-42-K.Wallace was injured during the play. His return is Questionable."/>
    <s v="run"/>
    <n v="1"/>
    <n v="0"/>
    <n v="0"/>
    <n v="0"/>
    <s v="E.Elliott"/>
    <s v="NA"/>
    <n v="0"/>
    <n v="1"/>
    <n v="0"/>
    <n v="0.5"/>
    <n v="0"/>
    <n v="0"/>
    <n v="0.5"/>
    <x v="101"/>
  </r>
  <r>
    <x v="2"/>
    <s v="DAL"/>
    <s v="PHI"/>
    <n v="56"/>
    <n v="44"/>
    <s v="(8:51) 21-E.Elliott right guard to DAL 48 for 4 yards (93-M.Williams). PENALTY on PHI, Defensive Too Many Men on Field, 5 yards, enforced at DAL 44 - No Play."/>
    <s v="no_play"/>
    <n v="1"/>
    <n v="0"/>
    <n v="0"/>
    <n v="0"/>
    <s v="E.Elliott"/>
    <s v="NA"/>
    <n v="0"/>
    <n v="1"/>
    <n v="0"/>
    <n v="0.5"/>
    <n v="0"/>
    <n v="0"/>
    <n v="0.5"/>
    <x v="101"/>
  </r>
  <r>
    <x v="2"/>
    <s v="DAL"/>
    <s v="PHI"/>
    <n v="51"/>
    <n v="49"/>
    <s v="(8:31) 20-T.Pollard right end to PHI 40 for 11 yards (29-A.Maddox; 58-G.Avery)."/>
    <s v="run"/>
    <n v="1"/>
    <n v="0"/>
    <n v="0"/>
    <n v="0"/>
    <s v="T.Pollard"/>
    <s v="NA"/>
    <n v="0"/>
    <n v="1"/>
    <n v="0"/>
    <n v="0.5"/>
    <n v="0"/>
    <n v="0"/>
    <n v="0.5"/>
    <x v="17"/>
  </r>
  <r>
    <x v="2"/>
    <s v="DAL"/>
    <s v="PHI"/>
    <n v="40"/>
    <n v="60"/>
    <s v="(8:04) (No Huddle) 4-D.Prescott pass incomplete short right to 88-C.Lamb (2-D.Slay). PENALTY on PHI-2-D.Slay, Defensive Pass Interference, 6 yards, enforced at PHI 40 - No Play."/>
    <s v="no_play"/>
    <n v="0"/>
    <n v="1"/>
    <n v="0"/>
    <n v="0"/>
    <s v="C.Lamb"/>
    <s v="NA"/>
    <n v="0"/>
    <n v="0"/>
    <n v="0"/>
    <n v="0"/>
    <n v="0"/>
    <n v="0"/>
    <n v="0"/>
    <x v="73"/>
  </r>
  <r>
    <x v="2"/>
    <s v="DAL"/>
    <s v="PHI"/>
    <n v="34"/>
    <n v="66"/>
    <s v="(8:01) (Shotgun) 4-D.Prescott pass incomplete deep middle to 86-D.Schultz (22-M.Epps)."/>
    <s v="pass"/>
    <n v="0"/>
    <n v="1"/>
    <n v="0"/>
    <n v="0"/>
    <s v="D.Schultz"/>
    <n v="27"/>
    <n v="27"/>
    <n v="0"/>
    <n v="1"/>
    <n v="0"/>
    <n v="1.6"/>
    <n v="2.0725000000000002"/>
    <n v="2.0725000000000002"/>
    <x v="36"/>
  </r>
  <r>
    <x v="2"/>
    <s v="DAL"/>
    <s v="PHI"/>
    <n v="34"/>
    <n v="66"/>
    <s v="(7:55) 20-T.Pollard right tackle to PHI 27 for 7 yards (50-E.Wilson)."/>
    <s v="run"/>
    <n v="1"/>
    <n v="0"/>
    <n v="0"/>
    <n v="0"/>
    <s v="T.Pollard"/>
    <s v="NA"/>
    <n v="0"/>
    <n v="1"/>
    <n v="0"/>
    <n v="0.5"/>
    <n v="0"/>
    <n v="0"/>
    <n v="0.5"/>
    <x v="17"/>
  </r>
  <r>
    <x v="2"/>
    <s v="DAL"/>
    <s v="PHI"/>
    <n v="27"/>
    <n v="73"/>
    <s v="(7:32) (No Huddle) 4-D.Prescott pass short middle to 89-B.Jarwin to PHI 19 for 8 yards (50-E.Wilson; 28-A.Harris). PENALTY on PHI-22-M.Epps, Face Mask (15 Yards), 10 yards, enforced at PHI 19."/>
    <s v="pass"/>
    <n v="0"/>
    <n v="1"/>
    <n v="0"/>
    <n v="0"/>
    <s v="B.Jarwin"/>
    <n v="3"/>
    <n v="3"/>
    <n v="0"/>
    <n v="1"/>
    <n v="0"/>
    <n v="1.6"/>
    <n v="1.6525000000000001"/>
    <n v="1.6525000000000001"/>
    <x v="52"/>
  </r>
  <r>
    <x v="2"/>
    <s v="DAL"/>
    <s v="PHI"/>
    <n v="9"/>
    <n v="91"/>
    <s v="(7:12) (No Huddle) 21-E.Elliott left guard to PHI 4 for 5 yards (28-A.Harris)."/>
    <s v="run"/>
    <n v="1"/>
    <n v="0"/>
    <n v="0"/>
    <n v="0"/>
    <s v="E.Elliott"/>
    <s v="NA"/>
    <n v="0"/>
    <n v="1"/>
    <n v="0"/>
    <n v="0.8"/>
    <n v="0"/>
    <n v="0"/>
    <n v="0.8"/>
    <x v="101"/>
  </r>
  <r>
    <x v="2"/>
    <s v="DAL"/>
    <s v="PHI"/>
    <n v="4"/>
    <n v="96"/>
    <s v="(6:30) 88-C.Lamb left end to PHI 5 for -1 yards (2-D.Slay)."/>
    <s v="run"/>
    <n v="1"/>
    <n v="0"/>
    <n v="0"/>
    <n v="0"/>
    <s v="C.Lamb"/>
    <s v="NA"/>
    <n v="0"/>
    <n v="1"/>
    <n v="0"/>
    <n v="1.8"/>
    <n v="0"/>
    <n v="0"/>
    <n v="1.8"/>
    <x v="73"/>
  </r>
  <r>
    <x v="2"/>
    <s v="DAL"/>
    <s v="PHI"/>
    <n v="5"/>
    <n v="95"/>
    <s v="(5:58) (Shotgun) 4-D.Prescott pass short right to 21-E.Elliott for 5 yards, TOUCHDOWN. The Replay Official reviewed the runner broke the plane ruling, and the play was REVERSED. (Shotgun) 4-D.Prescott pass short right to 21-E.Elliott to PHI 1 for 4 yards (2-D.Slay)."/>
    <s v="pass"/>
    <n v="0"/>
    <n v="1"/>
    <n v="0"/>
    <n v="0"/>
    <s v="E.Elliott"/>
    <n v="3"/>
    <n v="3"/>
    <n v="0"/>
    <n v="1"/>
    <n v="0"/>
    <n v="3.2"/>
    <n v="1.6525000000000001"/>
    <n v="3.2"/>
    <x v="101"/>
  </r>
  <r>
    <x v="2"/>
    <s v="DAL"/>
    <s v="PHI"/>
    <n v="1"/>
    <n v="99"/>
    <s v="(5:50) (Run formation) 4-D.Prescott up the middle to PHI 1 for no gain (49-A.Singleton; 96-D.Barnett). Dallas challenged the short of the goal line ruling, and the play was Upheld. The ruling on the field stands. (Timeout #1 at 05:43.)"/>
    <s v="run"/>
    <n v="1"/>
    <n v="0"/>
    <n v="0"/>
    <n v="0"/>
    <s v="D.Prescott"/>
    <s v="NA"/>
    <n v="0"/>
    <n v="1"/>
    <n v="0"/>
    <n v="3.3"/>
    <n v="0"/>
    <n v="0"/>
    <n v="3.3"/>
    <x v="317"/>
  </r>
  <r>
    <x v="2"/>
    <s v="PHI"/>
    <s v="DAL"/>
    <n v="99"/>
    <n v="1"/>
    <s v="(5:43) (Shotgun) 1-J.Hurts pass incomplete short middle to 86-Z.Ertz."/>
    <s v="pass"/>
    <n v="0"/>
    <n v="1"/>
    <n v="0"/>
    <n v="0"/>
    <s v="Z.Ertz"/>
    <n v="4"/>
    <n v="4"/>
    <n v="0"/>
    <n v="1"/>
    <n v="0"/>
    <n v="1.6"/>
    <n v="1.6700000000000002"/>
    <n v="1.6700000000000002"/>
    <x v="257"/>
  </r>
  <r>
    <x v="2"/>
    <s v="PHI"/>
    <s v="DAL"/>
    <n v="99"/>
    <n v="1"/>
    <s v="(5:40) (Shotgun) 1-J.Hurts pass short left to 6-D.Smith to PHI 6 for 5 yards (7-T.Diggs)."/>
    <s v="pass"/>
    <n v="0"/>
    <n v="1"/>
    <n v="0"/>
    <n v="0"/>
    <s v="D.Smith"/>
    <n v="5"/>
    <n v="5"/>
    <n v="0"/>
    <n v="1"/>
    <n v="0"/>
    <n v="1.6"/>
    <n v="1.6875"/>
    <n v="1.6875"/>
    <x v="90"/>
  </r>
  <r>
    <x v="2"/>
    <s v="DAL"/>
    <s v="PHI"/>
    <n v="50"/>
    <n v="50"/>
    <s v="(4:37) 20-T.Pollard left tackle to PHI 44 for 6 yards (50-E.Wilson)."/>
    <s v="run"/>
    <n v="1"/>
    <n v="0"/>
    <n v="0"/>
    <n v="0"/>
    <s v="T.Pollard"/>
    <s v="NA"/>
    <n v="0"/>
    <n v="1"/>
    <n v="0"/>
    <n v="0.5"/>
    <n v="0"/>
    <n v="0"/>
    <n v="0.5"/>
    <x v="17"/>
  </r>
  <r>
    <x v="2"/>
    <s v="DAL"/>
    <s v="PHI"/>
    <n v="44"/>
    <n v="56"/>
    <s v="(4:06) 20-T.Pollard up the middle to PHI 39 for 5 yards (50-E.Wilson; 49-A.Singleton)."/>
    <s v="run"/>
    <n v="1"/>
    <n v="0"/>
    <n v="0"/>
    <n v="0"/>
    <s v="T.Pollard"/>
    <s v="NA"/>
    <n v="0"/>
    <n v="1"/>
    <n v="0"/>
    <n v="0.5"/>
    <n v="0"/>
    <n v="0"/>
    <n v="0.5"/>
    <x v="17"/>
  </r>
  <r>
    <x v="2"/>
    <s v="DAL"/>
    <s v="PHI"/>
    <n v="39"/>
    <n v="61"/>
    <s v="(3:34) (Shotgun) 20-T.Pollard left tackle to PHI 32 for 7 yards (22-M.Epps; 50-E.Wilson)."/>
    <s v="run"/>
    <n v="1"/>
    <n v="0"/>
    <n v="0"/>
    <n v="0"/>
    <s v="T.Pollard"/>
    <s v="NA"/>
    <n v="0"/>
    <n v="1"/>
    <n v="0"/>
    <n v="0.5"/>
    <n v="0"/>
    <n v="0"/>
    <n v="0.5"/>
    <x v="17"/>
  </r>
  <r>
    <x v="2"/>
    <s v="DAL"/>
    <s v="PHI"/>
    <n v="32"/>
    <n v="68"/>
    <s v="(3:04) 4-D.Prescott pass short right to 86-D.Schultz to PHI 20 for 12 yards (22-M.Epps)."/>
    <s v="pass"/>
    <n v="0"/>
    <n v="1"/>
    <n v="0"/>
    <n v="0"/>
    <s v="D.Schultz"/>
    <n v="10"/>
    <n v="10"/>
    <n v="0"/>
    <n v="1"/>
    <n v="0"/>
    <n v="1.6"/>
    <n v="1.7750000000000001"/>
    <n v="1.7750000000000001"/>
    <x v="36"/>
  </r>
  <r>
    <x v="2"/>
    <s v="DAL"/>
    <s v="PHI"/>
    <n v="25"/>
    <n v="75"/>
    <s v="(2:08) (Shotgun) 20-T.Pollard up the middle to PHI 19 for 6 yards (49-A.Singleton; 98-H.Ridgeway)."/>
    <s v="run"/>
    <n v="1"/>
    <n v="0"/>
    <n v="0"/>
    <n v="0"/>
    <s v="T.Pollard"/>
    <s v="NA"/>
    <n v="0"/>
    <n v="1"/>
    <n v="0"/>
    <n v="0.5"/>
    <n v="0"/>
    <n v="0"/>
    <n v="0.5"/>
    <x v="17"/>
  </r>
  <r>
    <x v="2"/>
    <s v="DAL"/>
    <s v="PHI"/>
    <n v="19"/>
    <n v="81"/>
    <s v="(1:36) (Shotgun) 4-D.Prescott pass deep right to 86-D.Schultz for 19 yards, TOUCHDOWN."/>
    <s v="pass"/>
    <n v="0"/>
    <n v="1"/>
    <n v="0"/>
    <n v="0"/>
    <s v="D.Schultz"/>
    <n v="18"/>
    <n v="18"/>
    <n v="0"/>
    <n v="1"/>
    <n v="0"/>
    <n v="2"/>
    <n v="1.915"/>
    <n v="1.9711000000000001"/>
    <x v="36"/>
  </r>
  <r>
    <x v="2"/>
    <s v="PHI"/>
    <s v="DAL"/>
    <n v="75"/>
    <n v="25"/>
    <s v="(1:31) (Shotgun) 1-J.Hurts pass short left to 26-M.Sanders to PHI 34 for 9 yards (27-J.Kearse; 98-Q.Bohanna)."/>
    <s v="pass"/>
    <n v="0"/>
    <n v="1"/>
    <n v="0"/>
    <n v="0"/>
    <s v="M.Sanders"/>
    <n v="-5"/>
    <n v="-5"/>
    <n v="0"/>
    <n v="1"/>
    <n v="0"/>
    <n v="1.6"/>
    <n v="1.5125000000000002"/>
    <n v="1.5125000000000002"/>
    <x v="160"/>
  </r>
  <r>
    <x v="2"/>
    <s v="PHI"/>
    <s v="DAL"/>
    <n v="66"/>
    <n v="34"/>
    <s v="(:52) (Shotgun) 1-J.Hurts left end to PHI 32 for -2 yards (11-M.Parsons)."/>
    <s v="run"/>
    <n v="1"/>
    <n v="0"/>
    <n v="0"/>
    <n v="0"/>
    <s v="J.Hurts"/>
    <s v="NA"/>
    <n v="0"/>
    <n v="1"/>
    <n v="0"/>
    <n v="0.5"/>
    <n v="0"/>
    <n v="0"/>
    <n v="0.5"/>
    <x v="298"/>
  </r>
  <r>
    <x v="2"/>
    <s v="PHI"/>
    <s v="DAL"/>
    <n v="68"/>
    <n v="32"/>
    <s v="(:07) (Shotgun) 1-J.Hurts pass incomplete short right to 86-Z.Ertz (27-J.Kearse)."/>
    <s v="pass"/>
    <n v="0"/>
    <n v="1"/>
    <n v="0"/>
    <n v="0"/>
    <s v="Z.Ertz"/>
    <n v="12"/>
    <n v="12"/>
    <n v="0"/>
    <n v="1"/>
    <n v="0"/>
    <n v="1.6"/>
    <n v="1.81"/>
    <n v="1.81"/>
    <x v="257"/>
  </r>
  <r>
    <x v="2"/>
    <s v="DAL"/>
    <s v="PHI"/>
    <n v="65"/>
    <n v="35"/>
    <s v="(15:00) 4-D.Prescott pass short right to 21-E.Elliott to DAL 35 for no gain (29-A.Maddox). PENALTY on DAL-52-C.Williams, Offensive Holding, 10 yards, enforced at DAL 35 - No Play."/>
    <s v="no_play"/>
    <n v="0"/>
    <n v="1"/>
    <n v="0"/>
    <n v="0"/>
    <s v="E.Elliott"/>
    <s v="NA"/>
    <n v="0"/>
    <n v="0"/>
    <n v="0"/>
    <n v="0"/>
    <n v="0"/>
    <n v="0"/>
    <n v="0"/>
    <x v="101"/>
  </r>
  <r>
    <x v="2"/>
    <s v="DAL"/>
    <s v="PHI"/>
    <n v="75"/>
    <n v="25"/>
    <s v="(14:31) (Shotgun) 21-E.Elliott left guard to DAL 29 for 4 yards (97-J.Hargrave)."/>
    <s v="run"/>
    <n v="1"/>
    <n v="0"/>
    <n v="0"/>
    <n v="0"/>
    <s v="E.Elliott"/>
    <s v="NA"/>
    <n v="0"/>
    <n v="1"/>
    <n v="0"/>
    <n v="0.5"/>
    <n v="0"/>
    <n v="0"/>
    <n v="0.5"/>
    <x v="101"/>
  </r>
  <r>
    <x v="2"/>
    <s v="DAL"/>
    <s v="PHI"/>
    <n v="71"/>
    <n v="29"/>
    <s v="(13:59) (Shotgun) 4-D.Prescott pass short right to 85-N.Brown ran ob at DAL 38 for 9 yards."/>
    <s v="pass"/>
    <n v="0"/>
    <n v="1"/>
    <n v="0"/>
    <n v="0"/>
    <s v="N.Brown"/>
    <n v="9"/>
    <n v="9"/>
    <n v="0"/>
    <n v="1"/>
    <n v="0"/>
    <n v="1.6"/>
    <n v="1.7575000000000001"/>
    <n v="1.7575000000000001"/>
    <x v="396"/>
  </r>
  <r>
    <x v="2"/>
    <s v="DAL"/>
    <s v="PHI"/>
    <n v="57"/>
    <n v="43"/>
    <s v="(13:07) (Shotgun) 4-D.Prescott pass short left to 86-D.Schultz to PHI 49 for 8 yards (49-A.Singleton)."/>
    <s v="pass"/>
    <n v="0"/>
    <n v="1"/>
    <n v="0"/>
    <n v="0"/>
    <s v="D.Schultz"/>
    <n v="4"/>
    <n v="4"/>
    <n v="0"/>
    <n v="1"/>
    <n v="0"/>
    <n v="1.6"/>
    <n v="1.6700000000000002"/>
    <n v="1.6700000000000002"/>
    <x v="36"/>
  </r>
  <r>
    <x v="2"/>
    <s v="DAL"/>
    <s v="PHI"/>
    <n v="49"/>
    <n v="51"/>
    <s v="(12:39) (No Huddle, Shotgun) 21-E.Elliott up the middle to PHI 40 for 9 yards (28-A.Harris; 3-S.Nelson)."/>
    <s v="run"/>
    <n v="1"/>
    <n v="0"/>
    <n v="0"/>
    <n v="0"/>
    <s v="E.Elliott"/>
    <s v="NA"/>
    <n v="0"/>
    <n v="1"/>
    <n v="0"/>
    <n v="0.5"/>
    <n v="0"/>
    <n v="0"/>
    <n v="0.5"/>
    <x v="101"/>
  </r>
  <r>
    <x v="2"/>
    <s v="DAL"/>
    <s v="PHI"/>
    <n v="40"/>
    <n v="60"/>
    <s v="(12:02) (No Huddle) 20-T.Pollard right guard to PHI 35 for 5 yards (28-A.Harris)."/>
    <s v="run"/>
    <n v="1"/>
    <n v="0"/>
    <n v="0"/>
    <n v="0"/>
    <s v="T.Pollard"/>
    <s v="NA"/>
    <n v="0"/>
    <n v="1"/>
    <n v="0"/>
    <n v="0.5"/>
    <n v="0"/>
    <n v="0"/>
    <n v="0.5"/>
    <x v="17"/>
  </r>
  <r>
    <x v="2"/>
    <s v="DAL"/>
    <s v="PHI"/>
    <n v="35"/>
    <n v="65"/>
    <s v="(11:30) 20-T.Pollard up the middle to PHI 27 for 8 yards (75-Ta.Jackson; 98-H.Ridgeway)."/>
    <s v="run"/>
    <n v="1"/>
    <n v="0"/>
    <n v="0"/>
    <n v="0"/>
    <s v="T.Pollard"/>
    <s v="NA"/>
    <n v="0"/>
    <n v="1"/>
    <n v="0"/>
    <n v="0.5"/>
    <n v="0"/>
    <n v="0"/>
    <n v="0.5"/>
    <x v="17"/>
  </r>
  <r>
    <x v="2"/>
    <s v="DAL"/>
    <s v="PHI"/>
    <n v="27"/>
    <n v="73"/>
    <s v="(11:04) (No Huddle) 20-T.Pollard left tackle to PHI 26 for 1 yard (49-A.Singleton; 28-A.Harris)."/>
    <s v="run"/>
    <n v="1"/>
    <n v="0"/>
    <n v="0"/>
    <n v="0"/>
    <s v="T.Pollard"/>
    <s v="NA"/>
    <n v="0"/>
    <n v="1"/>
    <n v="0"/>
    <n v="0.5"/>
    <n v="0"/>
    <n v="0"/>
    <n v="0.5"/>
    <x v="17"/>
  </r>
  <r>
    <x v="2"/>
    <s v="DAL"/>
    <s v="PHI"/>
    <n v="26"/>
    <n v="74"/>
    <s v="(10:31) (No Huddle) 4-D.Prescott pass short right to 89-B.Jarwin to PHI 20 for 6 yards (49-A.Singleton)."/>
    <s v="pass"/>
    <n v="0"/>
    <n v="1"/>
    <n v="0"/>
    <n v="0"/>
    <s v="B.Jarwin"/>
    <n v="2"/>
    <n v="2"/>
    <n v="0"/>
    <n v="1"/>
    <n v="0"/>
    <n v="1.6"/>
    <n v="1.635"/>
    <n v="1.635"/>
    <x v="52"/>
  </r>
  <r>
    <x v="2"/>
    <s v="DAL"/>
    <s v="PHI"/>
    <n v="20"/>
    <n v="80"/>
    <s v="(9:54) 21-E.Elliott up the middle to PHI 18 for 2 yards (97-J.Hargrave; 96-D.Barnett)."/>
    <s v="run"/>
    <n v="1"/>
    <n v="0"/>
    <n v="0"/>
    <n v="0"/>
    <s v="E.Elliott"/>
    <s v="NA"/>
    <n v="0"/>
    <n v="1"/>
    <n v="0"/>
    <n v="0.5"/>
    <n v="0"/>
    <n v="0"/>
    <n v="0.5"/>
    <x v="101"/>
  </r>
  <r>
    <x v="2"/>
    <s v="DAL"/>
    <s v="PHI"/>
    <n v="18"/>
    <n v="82"/>
    <s v="(9:19) (Shotgun) 4-D.Prescott pass short right to 21-E.Elliott to PHI 9 for 9 yards (28-A.Harris; 2-D.Slay)."/>
    <s v="pass"/>
    <n v="0"/>
    <n v="1"/>
    <n v="0"/>
    <n v="0"/>
    <s v="E.Elliott"/>
    <n v="-4"/>
    <n v="-4"/>
    <n v="0"/>
    <n v="1"/>
    <n v="0"/>
    <n v="2"/>
    <n v="1.53"/>
    <n v="1.8402000000000001"/>
    <x v="101"/>
  </r>
  <r>
    <x v="2"/>
    <s v="DAL"/>
    <s v="PHI"/>
    <n v="9"/>
    <n v="91"/>
    <s v="(8:54) (No Huddle) 21-E.Elliott left tackle to PHI 3 for 6 yards (29-A.Maddox; 3-S.Nelson). PENALTY on DAL-52-C.Williams, Offensive Holding, 10 yards, enforced at PHI 9 - No Play."/>
    <s v="no_play"/>
    <n v="1"/>
    <n v="0"/>
    <n v="0"/>
    <n v="0"/>
    <s v="E.Elliott"/>
    <s v="NA"/>
    <n v="0"/>
    <n v="1"/>
    <n v="0"/>
    <n v="0.8"/>
    <n v="0"/>
    <n v="0"/>
    <n v="0.8"/>
    <x v="101"/>
  </r>
  <r>
    <x v="2"/>
    <s v="DAL"/>
    <s v="PHI"/>
    <n v="19"/>
    <n v="81"/>
    <s v="(8:26) 4-D.Prescott pass short right to 19-A.Cooper pushed ob at PHI 13 for 6 yards (2-D.Slay)."/>
    <s v="pass"/>
    <n v="0"/>
    <n v="1"/>
    <n v="0"/>
    <n v="0"/>
    <s v="A.Cooper"/>
    <n v="-2"/>
    <n v="-2"/>
    <n v="0"/>
    <n v="1"/>
    <n v="0"/>
    <n v="2"/>
    <n v="1.5650000000000002"/>
    <n v="1.8521000000000001"/>
    <x v="2"/>
  </r>
  <r>
    <x v="2"/>
    <s v="DAL"/>
    <s v="PHI"/>
    <n v="13"/>
    <n v="87"/>
    <s v="(7:50) (Shotgun) 21-E.Elliott up the middle to PHI 3 for 10 yards (28-A.Harris; 29-A.Maddox)."/>
    <s v="run"/>
    <n v="1"/>
    <n v="0"/>
    <n v="0"/>
    <n v="0"/>
    <s v="E.Elliott"/>
    <s v="NA"/>
    <n v="0"/>
    <n v="1"/>
    <n v="0"/>
    <n v="0.6"/>
    <n v="0"/>
    <n v="0"/>
    <n v="0.6"/>
    <x v="101"/>
  </r>
  <r>
    <x v="2"/>
    <s v="DAL"/>
    <s v="PHI"/>
    <n v="3"/>
    <n v="97"/>
    <s v="(7:13) (Shotgun) 21-E.Elliott up the middle for 3 yards, TOUCHDOWN."/>
    <s v="run"/>
    <n v="1"/>
    <n v="0"/>
    <n v="0"/>
    <n v="0"/>
    <s v="E.Elliott"/>
    <s v="NA"/>
    <n v="0"/>
    <n v="1"/>
    <n v="0"/>
    <n v="2.1"/>
    <n v="0"/>
    <n v="0"/>
    <n v="2.1"/>
    <x v="101"/>
  </r>
  <r>
    <x v="2"/>
    <s v="PHI"/>
    <s v="DAL"/>
    <n v="75"/>
    <n v="25"/>
    <s v="(7:10) (Shotgun) 26-M.Sanders up the middle to PHI 49 for 24 yards (18-D.Kazee; 27-J.Kearse)."/>
    <s v="run"/>
    <n v="1"/>
    <n v="0"/>
    <n v="0"/>
    <n v="0"/>
    <s v="M.Sanders"/>
    <s v="NA"/>
    <n v="0"/>
    <n v="1"/>
    <n v="0"/>
    <n v="0.5"/>
    <n v="0"/>
    <n v="0"/>
    <n v="0.5"/>
    <x v="160"/>
  </r>
  <r>
    <x v="2"/>
    <s v="PHI"/>
    <s v="DAL"/>
    <n v="51"/>
    <n v="49"/>
    <s v="(6:29) (Shotgun) 1-J.Hurts scrambles right end pushed ob at DAL 49 for 2 yards (9-J.Smith)."/>
    <s v="run"/>
    <n v="0"/>
    <n v="1"/>
    <n v="0"/>
    <n v="0"/>
    <s v="J.Hurts"/>
    <s v="NA"/>
    <n v="0"/>
    <n v="0"/>
    <n v="0"/>
    <n v="0"/>
    <n v="0"/>
    <n v="0"/>
    <n v="0"/>
    <x v="298"/>
  </r>
  <r>
    <x v="2"/>
    <s v="PHI"/>
    <s v="DAL"/>
    <n v="49"/>
    <n v="51"/>
    <s v="(5:55) (No Huddle, Shotgun) 26-M.Sanders up the middle to DAL 46 for 3 yards (55-L.Vander Esch)."/>
    <s v="run"/>
    <n v="1"/>
    <n v="0"/>
    <n v="0"/>
    <n v="0"/>
    <s v="M.Sanders"/>
    <s v="NA"/>
    <n v="0"/>
    <n v="1"/>
    <n v="0"/>
    <n v="0.5"/>
    <n v="0"/>
    <n v="0"/>
    <n v="0.5"/>
    <x v="160"/>
  </r>
  <r>
    <x v="2"/>
    <s v="PHI"/>
    <s v="DAL"/>
    <n v="46"/>
    <n v="54"/>
    <s v="(5:13) (Shotgun) 1-J.Hurts pass incomplete short left to 88-D.Goedert (28-M.Hooker)."/>
    <s v="pass"/>
    <n v="0"/>
    <n v="1"/>
    <n v="0"/>
    <n v="0"/>
    <s v="D.Goedert"/>
    <n v="5"/>
    <n v="5"/>
    <n v="0"/>
    <n v="1"/>
    <n v="0"/>
    <n v="1.6"/>
    <n v="1.6875"/>
    <n v="1.6875"/>
    <x v="87"/>
  </r>
  <r>
    <x v="2"/>
    <s v="DAL"/>
    <s v="PHI"/>
    <n v="94"/>
    <n v="6"/>
    <s v="(5:00) 20-T.Pollard right guard to DAL 6 for no gain (48-P.Johnson)."/>
    <s v="run"/>
    <n v="1"/>
    <n v="0"/>
    <n v="0"/>
    <n v="0"/>
    <s v="T.Pollard"/>
    <s v="NA"/>
    <n v="0"/>
    <n v="1"/>
    <n v="0"/>
    <n v="0.5"/>
    <n v="0"/>
    <n v="0"/>
    <n v="0.5"/>
    <x v="17"/>
  </r>
  <r>
    <x v="2"/>
    <s v="DAL"/>
    <s v="PHI"/>
    <n v="94"/>
    <n v="6"/>
    <s v="(4:17) (Shotgun) 4-D.Prescott pass deep left to 1-C.Wilson ran ob at DAL 43 for 37 yards (29-A.Maddox). Philadelphia challenged the pass completion ruling, and the play was REVERSED. (Shotgun) 4-D.Prescott pass incomplete deep left to 1-C.Wilson (29-A.Maddox)."/>
    <s v="pass"/>
    <n v="0"/>
    <n v="1"/>
    <n v="0"/>
    <n v="0"/>
    <s v="C.Wilson"/>
    <n v="37"/>
    <n v="37"/>
    <n v="0"/>
    <n v="1"/>
    <n v="0"/>
    <n v="1.6"/>
    <n v="2.2475000000000001"/>
    <n v="2.2475000000000001"/>
    <x v="6"/>
  </r>
  <r>
    <x v="2"/>
    <s v="PHI"/>
    <s v="DAL"/>
    <n v="76"/>
    <n v="24"/>
    <s v="(3:57) (Shotgun) 1-J.Hurts left end pushed ob at PHI 27 for 3 yards (11-M.Parsons)."/>
    <s v="run"/>
    <n v="1"/>
    <n v="0"/>
    <n v="0"/>
    <n v="0"/>
    <s v="J.Hurts"/>
    <s v="NA"/>
    <n v="0"/>
    <n v="1"/>
    <n v="0"/>
    <n v="0.5"/>
    <n v="0"/>
    <n v="0"/>
    <n v="0.5"/>
    <x v="298"/>
  </r>
  <r>
    <x v="2"/>
    <s v="PHI"/>
    <s v="DAL"/>
    <n v="73"/>
    <n v="27"/>
    <s v="(3:27) (Shotgun) 1-J.Hurts pass short right to 6-D.Smith to PHI 46 for 19 yards (18-D.Kazee; 26-J.Lewis)."/>
    <s v="pass"/>
    <n v="0"/>
    <n v="1"/>
    <n v="0"/>
    <n v="0"/>
    <s v="D.Smith"/>
    <n v="7"/>
    <n v="7"/>
    <n v="0"/>
    <n v="1"/>
    <n v="0"/>
    <n v="1.6"/>
    <n v="1.7225000000000001"/>
    <n v="1.7225000000000001"/>
    <x v="90"/>
  </r>
  <r>
    <x v="2"/>
    <s v="PHI"/>
    <s v="DAL"/>
    <n v="65"/>
    <n v="35"/>
    <s v="(2:02) (Shotgun) 1-J.Hurts pass deep middle to 16-Q.Watkins to DAL 44 for 21 yards (55-L.Vander Esch). PENALTY on PHI-56-I.Seumalo, Offensive Holding, 10 yards, enforced at PHI 35 - No Play."/>
    <s v="no_play"/>
    <n v="0"/>
    <n v="1"/>
    <n v="0"/>
    <n v="0"/>
    <s v="Q.Watkins"/>
    <s v="NA"/>
    <n v="0"/>
    <n v="0"/>
    <n v="0"/>
    <n v="0"/>
    <n v="0"/>
    <n v="0"/>
    <n v="0"/>
    <x v="5"/>
  </r>
  <r>
    <x v="2"/>
    <s v="PHI"/>
    <s v="DAL"/>
    <n v="75"/>
    <n v="25"/>
    <s v="(1:55) (Shotgun) 1-J.Hurts pass short right to 18-J.Reagor to PHI 32 for 7 yards (30-A.Brown)."/>
    <s v="pass"/>
    <n v="0"/>
    <n v="1"/>
    <n v="0"/>
    <n v="0"/>
    <s v="J.Reagor"/>
    <n v="2"/>
    <n v="2"/>
    <n v="0"/>
    <n v="1"/>
    <n v="0"/>
    <n v="1.6"/>
    <n v="1.635"/>
    <n v="1.635"/>
    <x v="89"/>
  </r>
  <r>
    <x v="2"/>
    <s v="PHI"/>
    <s v="DAL"/>
    <n v="68"/>
    <n v="32"/>
    <s v="(1:10) (Shotgun) 1-J.Hurts pass short left to 26-M.Sanders to DAL 49 for 19 yards (11-M.Parsons)."/>
    <s v="pass"/>
    <n v="0"/>
    <n v="1"/>
    <n v="0"/>
    <n v="0"/>
    <s v="M.Sanders"/>
    <n v="-7"/>
    <n v="-7"/>
    <n v="0"/>
    <n v="1"/>
    <n v="0"/>
    <n v="1.6"/>
    <n v="1.4775"/>
    <n v="1.4775"/>
    <x v="160"/>
  </r>
  <r>
    <x v="2"/>
    <s v="DAL"/>
    <s v="PHI"/>
    <n v="89"/>
    <n v="11"/>
    <s v="(:11) 4-D.Prescott kneels to DAL 10 for -1 yards."/>
    <s v="qb_kneel"/>
    <n v="0"/>
    <n v="0"/>
    <n v="0"/>
    <n v="0"/>
    <s v="D.Prescott"/>
    <s v="NA"/>
    <n v="0"/>
    <n v="0"/>
    <n v="0"/>
    <n v="0"/>
    <n v="0"/>
    <n v="0"/>
    <n v="0"/>
    <x v="317"/>
  </r>
  <r>
    <x v="2"/>
    <s v="PHI"/>
    <s v="DAL"/>
    <n v="75"/>
    <n v="25"/>
    <s v="(15:00) (Shotgun) 1-J.Hurts pass short left to 88-D.Goedert pushed ob at DAL 47 for 28 yards (26-J.Lewis)."/>
    <s v="pass"/>
    <n v="0"/>
    <n v="1"/>
    <n v="0"/>
    <n v="0"/>
    <s v="D.Goedert"/>
    <n v="3"/>
    <n v="3"/>
    <n v="0"/>
    <n v="1"/>
    <n v="0"/>
    <n v="1.6"/>
    <n v="1.6525000000000001"/>
    <n v="1.6525000000000001"/>
    <x v="87"/>
  </r>
  <r>
    <x v="2"/>
    <s v="PHI"/>
    <s v="DAL"/>
    <n v="47"/>
    <n v="53"/>
    <s v="(14:22) (Shotgun) 1-J.Hurts pass incomplete short right to 88-D.Goedert."/>
    <s v="pass"/>
    <n v="0"/>
    <n v="1"/>
    <n v="0"/>
    <n v="0"/>
    <s v="D.Goedert"/>
    <n v="6"/>
    <n v="6"/>
    <n v="0"/>
    <n v="1"/>
    <n v="0"/>
    <n v="1.6"/>
    <n v="1.7050000000000001"/>
    <n v="1.7050000000000001"/>
    <x v="87"/>
  </r>
  <r>
    <x v="2"/>
    <s v="PHI"/>
    <s v="DAL"/>
    <n v="47"/>
    <n v="53"/>
    <s v="(14:17) (Shotgun) 1-J.Hurts pass short left intended for 6-D.Smith INTERCEPTED by 7-T.Diggs at DAL 41. 7-T.Diggs for 59 yards, TOUCHDOWN."/>
    <s v="pass"/>
    <n v="0"/>
    <n v="1"/>
    <n v="0"/>
    <n v="0"/>
    <s v="D.Smith"/>
    <n v="6"/>
    <n v="6"/>
    <n v="0"/>
    <n v="1"/>
    <n v="0"/>
    <n v="1.6"/>
    <n v="1.7050000000000001"/>
    <n v="1.7050000000000001"/>
    <x v="90"/>
  </r>
  <r>
    <x v="2"/>
    <s v="PHI"/>
    <s v="DAL"/>
    <n v="75"/>
    <n v="25"/>
    <s v="(14:07) (Shotgun) 1-J.Hurts pass incomplete short left to 14-K.Gainwell."/>
    <s v="pass"/>
    <n v="0"/>
    <n v="1"/>
    <n v="0"/>
    <n v="0"/>
    <s v="K.Gainwell"/>
    <n v="3"/>
    <n v="3"/>
    <n v="0"/>
    <n v="1"/>
    <n v="0"/>
    <n v="1.6"/>
    <n v="1.6525000000000001"/>
    <n v="1.6525000000000001"/>
    <x v="184"/>
  </r>
  <r>
    <x v="2"/>
    <s v="PHI"/>
    <s v="DAL"/>
    <n v="75"/>
    <n v="25"/>
    <s v="(14:03) (Shotgun) 1-J.Hurts scrambles right end pushed ob at PHI 26 for 1 yard (59-C.Golston)."/>
    <s v="run"/>
    <n v="0"/>
    <n v="1"/>
    <n v="0"/>
    <n v="0"/>
    <s v="J.Hurts"/>
    <s v="NA"/>
    <n v="0"/>
    <n v="0"/>
    <n v="0"/>
    <n v="0"/>
    <n v="0"/>
    <n v="0"/>
    <n v="0"/>
    <x v="298"/>
  </r>
  <r>
    <x v="2"/>
    <s v="PHI"/>
    <s v="DAL"/>
    <n v="74"/>
    <n v="26"/>
    <s v="(13:23) (Shotgun) 1-J.Hurts scrambles left end to PHI 29 for 3 yards (31-M.Canady)."/>
    <s v="run"/>
    <n v="0"/>
    <n v="1"/>
    <n v="0"/>
    <n v="0"/>
    <s v="J.Hurts"/>
    <s v="NA"/>
    <n v="0"/>
    <n v="0"/>
    <n v="0"/>
    <n v="0"/>
    <n v="0"/>
    <n v="0"/>
    <n v="0"/>
    <x v="298"/>
  </r>
  <r>
    <x v="2"/>
    <s v="DAL"/>
    <s v="PHI"/>
    <n v="68"/>
    <n v="32"/>
    <s v="(12:45) 4-D.Prescott FUMBLES (Aborted) at DAL 32, and recovers at DAL 28."/>
    <s v="run"/>
    <n v="1"/>
    <n v="0"/>
    <n v="0"/>
    <n v="0"/>
    <s v="D.Prescott"/>
    <s v="NA"/>
    <n v="0"/>
    <n v="1"/>
    <n v="0"/>
    <n v="0.5"/>
    <n v="0"/>
    <n v="0"/>
    <n v="0.5"/>
    <x v="317"/>
  </r>
  <r>
    <x v="2"/>
    <s v="DAL"/>
    <s v="PHI"/>
    <n v="75"/>
    <n v="25"/>
    <s v="(11:46) (Shotgun) 21-E.Elliott left tackle to DAL 38 for 13 yards (28-A.Harris)."/>
    <s v="run"/>
    <n v="1"/>
    <n v="0"/>
    <n v="0"/>
    <n v="0"/>
    <s v="E.Elliott"/>
    <s v="NA"/>
    <n v="0"/>
    <n v="1"/>
    <n v="0"/>
    <n v="0.5"/>
    <n v="0"/>
    <n v="0"/>
    <n v="0.5"/>
    <x v="101"/>
  </r>
  <r>
    <x v="2"/>
    <s v="PHI"/>
    <s v="DAL"/>
    <n v="90"/>
    <n v="10"/>
    <s v="(11:03) (Shotgun) 1-J.Hurts pass incomplete short right to 86-Z.Ertz (95-B.Urban) [93-T.Basham]."/>
    <s v="pass"/>
    <n v="0"/>
    <n v="1"/>
    <n v="0"/>
    <n v="0"/>
    <s v="Z.Ertz"/>
    <n v="13"/>
    <n v="13"/>
    <n v="0"/>
    <n v="1"/>
    <n v="0"/>
    <n v="1.6"/>
    <n v="1.8275000000000001"/>
    <n v="1.8275000000000001"/>
    <x v="257"/>
  </r>
  <r>
    <x v="2"/>
    <s v="PHI"/>
    <s v="DAL"/>
    <n v="90"/>
    <n v="10"/>
    <s v="(10:57) (Shotgun) 1-J.Hurts scrambles up the middle to PHI 17 for 7 yards (59-C.Golston)."/>
    <s v="run"/>
    <n v="0"/>
    <n v="1"/>
    <n v="0"/>
    <n v="0"/>
    <s v="J.Hurts"/>
    <s v="NA"/>
    <n v="0"/>
    <n v="0"/>
    <n v="0"/>
    <n v="0"/>
    <n v="0"/>
    <n v="0"/>
    <n v="0"/>
    <x v="298"/>
  </r>
  <r>
    <x v="2"/>
    <s v="PHI"/>
    <s v="DAL"/>
    <n v="88"/>
    <n v="12"/>
    <s v="(9:48) (Shotgun) 1-J.Hurts pass deep left to 16-Q.Watkins to DAL 47 for 41 yards (31-M.Canady). Penalty on DAL-31-M.Canady, Defensive Pass Interference, declined. Penalty on DAL-31-M.Canady, Defensive Holding, declined."/>
    <s v="pass"/>
    <n v="0"/>
    <n v="1"/>
    <n v="0"/>
    <n v="0"/>
    <s v="Q.Watkins"/>
    <n v="41"/>
    <n v="41"/>
    <n v="0"/>
    <n v="1"/>
    <n v="0"/>
    <n v="1.6"/>
    <n v="2.3174999999999999"/>
    <n v="2.3174999999999999"/>
    <x v="5"/>
  </r>
  <r>
    <x v="2"/>
    <s v="PHI"/>
    <s v="DAL"/>
    <n v="47"/>
    <n v="53"/>
    <s v="(9:22) (Shotgun) 1-J.Hurts scrambles right end pushed ob at DAL 38 for 9 yards (9-J.Smith)."/>
    <s v="run"/>
    <n v="0"/>
    <n v="1"/>
    <n v="0"/>
    <n v="0"/>
    <s v="J.Hurts"/>
    <s v="NA"/>
    <n v="0"/>
    <n v="0"/>
    <n v="0"/>
    <n v="0"/>
    <n v="0"/>
    <n v="0"/>
    <n v="0"/>
    <x v="298"/>
  </r>
  <r>
    <x v="2"/>
    <s v="PHI"/>
    <s v="DAL"/>
    <n v="38"/>
    <n v="62"/>
    <s v="(8:56) (No Huddle, Shotgun) 1-J.Hurts pass short right to 86-Z.Ertz to DAL 11 for 27 yards (55-L.Vander Esch)."/>
    <s v="pass"/>
    <n v="0"/>
    <n v="1"/>
    <n v="0"/>
    <n v="0"/>
    <s v="Z.Ertz"/>
    <n v="0"/>
    <n v="0"/>
    <n v="0"/>
    <n v="1"/>
    <n v="0"/>
    <n v="1.6"/>
    <n v="1.6"/>
    <n v="1.6"/>
    <x v="257"/>
  </r>
  <r>
    <x v="2"/>
    <s v="PHI"/>
    <s v="DAL"/>
    <n v="11"/>
    <n v="89"/>
    <s v="(8:15) (Shotgun) 1-J.Hurts pass short left to 26-M.Sanders ran ob at DAL 11 for no gain (9-J.Smith)."/>
    <s v="pass"/>
    <n v="0"/>
    <n v="1"/>
    <n v="0"/>
    <n v="0"/>
    <s v="M.Sanders"/>
    <n v="-5"/>
    <n v="-5"/>
    <n v="0"/>
    <n v="1"/>
    <n v="0"/>
    <n v="2.2000000000000002"/>
    <n v="1.5125000000000002"/>
    <n v="1.9662500000000003"/>
    <x v="160"/>
  </r>
  <r>
    <x v="2"/>
    <s v="PHI"/>
    <s v="DAL"/>
    <n v="11"/>
    <n v="89"/>
    <s v="(7:38) (Shotgun) 1-J.Hurts scrambles up the middle to DAL 3 for 8 yards (9-J.Smith)."/>
    <s v="run"/>
    <n v="0"/>
    <n v="1"/>
    <n v="0"/>
    <n v="0"/>
    <s v="J.Hurts"/>
    <s v="NA"/>
    <n v="0"/>
    <n v="0"/>
    <n v="0"/>
    <n v="0"/>
    <n v="0"/>
    <n v="0"/>
    <n v="0"/>
    <x v="298"/>
  </r>
  <r>
    <x v="2"/>
    <s v="PHI"/>
    <s v="DAL"/>
    <n v="3"/>
    <n v="97"/>
    <s v="(7:13) (No Huddle, Shotgun) 1-J.Hurts pass short right to 86-Z.Ertz for 3 yards, TOUCHDOWN."/>
    <s v="pass"/>
    <n v="0"/>
    <n v="1"/>
    <n v="0"/>
    <n v="0"/>
    <s v="Z.Ertz"/>
    <n v="2"/>
    <n v="2"/>
    <n v="0"/>
    <n v="1"/>
    <n v="0"/>
    <n v="3.5"/>
    <n v="1.635"/>
    <n v="3.5"/>
    <x v="257"/>
  </r>
  <r>
    <x v="2"/>
    <s v="DAL"/>
    <s v="PHI"/>
    <n v="75"/>
    <n v="25"/>
    <s v="(7:08) 21-E.Elliott left guard to DAL 27 for 2 yards (58-G.Avery)."/>
    <s v="run"/>
    <n v="1"/>
    <n v="0"/>
    <n v="0"/>
    <n v="0"/>
    <s v="E.Elliott"/>
    <s v="NA"/>
    <n v="0"/>
    <n v="1"/>
    <n v="0"/>
    <n v="0.5"/>
    <n v="0"/>
    <n v="0"/>
    <n v="0.5"/>
    <x v="101"/>
  </r>
  <r>
    <x v="2"/>
    <s v="DAL"/>
    <s v="PHI"/>
    <n v="73"/>
    <n v="27"/>
    <s v="(6:41) (Shotgun) 4-D.Prescott pass short middle to 1-C.Wilson to DAL 42 for 15 yards (22-M.Epps)."/>
    <s v="pass"/>
    <n v="0"/>
    <n v="1"/>
    <n v="0"/>
    <n v="0"/>
    <s v="C.Wilson"/>
    <n v="15"/>
    <n v="15"/>
    <n v="0"/>
    <n v="1"/>
    <n v="0"/>
    <n v="1.6"/>
    <n v="1.8625"/>
    <n v="1.8625"/>
    <x v="6"/>
  </r>
  <r>
    <x v="2"/>
    <s v="DAL"/>
    <s v="PHI"/>
    <n v="58"/>
    <n v="42"/>
    <s v="(6:10) 4-D.Prescott pass short left to 88-C.Lamb to PHI 43 for 15 yards (3-S.Nelson)."/>
    <s v="pass"/>
    <n v="0"/>
    <n v="1"/>
    <n v="0"/>
    <n v="0"/>
    <s v="C.Lamb"/>
    <n v="14"/>
    <n v="14"/>
    <n v="0"/>
    <n v="1"/>
    <n v="0"/>
    <n v="1.6"/>
    <n v="1.845"/>
    <n v="1.845"/>
    <x v="73"/>
  </r>
  <r>
    <x v="2"/>
    <s v="DAL"/>
    <s v="PHI"/>
    <n v="43"/>
    <n v="57"/>
    <s v="(5:24) (Shotgun) 4-D.Prescott left end to PHI 44 for -1 yards (58-G.Avery)."/>
    <s v="run"/>
    <n v="1"/>
    <n v="0"/>
    <n v="0"/>
    <n v="0"/>
    <s v="D.Prescott"/>
    <s v="NA"/>
    <n v="0"/>
    <n v="1"/>
    <n v="0"/>
    <n v="0.5"/>
    <n v="0"/>
    <n v="0"/>
    <n v="0.5"/>
    <x v="317"/>
  </r>
  <r>
    <x v="2"/>
    <s v="DAL"/>
    <s v="PHI"/>
    <n v="44"/>
    <n v="56"/>
    <s v="(4:49) (Shotgun) 4-D.Prescott pass incomplete short right to 1-C.Wilson."/>
    <s v="pass"/>
    <n v="0"/>
    <n v="1"/>
    <n v="0"/>
    <n v="0"/>
    <s v="C.Wilson"/>
    <n v="5"/>
    <n v="5"/>
    <n v="0"/>
    <n v="1"/>
    <n v="0"/>
    <n v="1.6"/>
    <n v="1.6875"/>
    <n v="1.6875"/>
    <x v="6"/>
  </r>
  <r>
    <x v="2"/>
    <s v="PHI"/>
    <s v="DAL"/>
    <n v="89"/>
    <n v="11"/>
    <s v="(4:02) (Shotgun) 1-J.Hurts pass short left to 6-D.Smith to PHI 21 for 10 yards (26-J.Lewis). PENALTY on PHI-77-A.Dillard, Ineligible Downfield Pass, 5 yards, enforced at PHI 11 - No Play."/>
    <s v="no_play"/>
    <n v="0"/>
    <n v="1"/>
    <n v="0"/>
    <n v="0"/>
    <s v="D.Smith"/>
    <s v="NA"/>
    <n v="0"/>
    <n v="0"/>
    <n v="0"/>
    <n v="0"/>
    <n v="0"/>
    <n v="0"/>
    <n v="0"/>
    <x v="90"/>
  </r>
  <r>
    <x v="2"/>
    <s v="PHI"/>
    <s v="DAL"/>
    <n v="94"/>
    <n v="6"/>
    <s v="(3:31) (Shotgun) 1-J.Hurts pass short left to 6-D.Smith to PHI 10 for 4 yards (7-T.Diggs)."/>
    <s v="pass"/>
    <n v="0"/>
    <n v="1"/>
    <n v="0"/>
    <n v="0"/>
    <s v="D.Smith"/>
    <n v="3"/>
    <n v="3"/>
    <n v="0"/>
    <n v="1"/>
    <n v="0"/>
    <n v="1.6"/>
    <n v="1.6525000000000001"/>
    <n v="1.6525000000000001"/>
    <x v="90"/>
  </r>
  <r>
    <x v="2"/>
    <s v="PHI"/>
    <s v="DAL"/>
    <n v="90"/>
    <n v="10"/>
    <s v="(2:57) (Shotgun) 1-J.Hurts pass incomplete short left to 26-M.Sanders (11-M.Parsons)."/>
    <s v="pass"/>
    <n v="0"/>
    <n v="1"/>
    <n v="0"/>
    <n v="0"/>
    <s v="M.Sanders"/>
    <n v="0"/>
    <n v="0"/>
    <n v="0"/>
    <n v="1"/>
    <n v="0"/>
    <n v="1.6"/>
    <n v="1.6"/>
    <n v="1.6"/>
    <x v="160"/>
  </r>
  <r>
    <x v="2"/>
    <s v="PHI"/>
    <s v="DAL"/>
    <n v="90"/>
    <n v="10"/>
    <s v="(2:52) (Shotgun) 1-J.Hurts pass incomplete deep left to 6-D.Smith (7-T.Diggs)."/>
    <s v="pass"/>
    <n v="0"/>
    <n v="1"/>
    <n v="0"/>
    <n v="0"/>
    <s v="D.Smith"/>
    <n v="19"/>
    <n v="19"/>
    <n v="0"/>
    <n v="1"/>
    <n v="0"/>
    <n v="1.6"/>
    <n v="1.9325000000000001"/>
    <n v="1.9325000000000001"/>
    <x v="90"/>
  </r>
  <r>
    <x v="2"/>
    <s v="DAL"/>
    <s v="PHI"/>
    <n v="61"/>
    <n v="39"/>
    <s v="(2:38) (Shotgun) 4-D.Prescott pass short left to 19-A.Cooper to PHI 48 for 13 yards (28-A.Harris; 50-E.Wilson)."/>
    <s v="pass"/>
    <n v="0"/>
    <n v="1"/>
    <n v="0"/>
    <n v="0"/>
    <s v="A.Cooper"/>
    <n v="8"/>
    <n v="8"/>
    <n v="0"/>
    <n v="1"/>
    <n v="0"/>
    <n v="1.6"/>
    <n v="1.74"/>
    <n v="1.74"/>
    <x v="2"/>
  </r>
  <r>
    <x v="2"/>
    <s v="DAL"/>
    <s v="PHI"/>
    <n v="48"/>
    <n v="52"/>
    <s v="(2:18) (No Huddle) 21-E.Elliott up the middle to PHI 43 for 5 yards (93-M.Williams; 58-G.Avery)."/>
    <s v="run"/>
    <n v="1"/>
    <n v="0"/>
    <n v="0"/>
    <n v="0"/>
    <s v="E.Elliott"/>
    <s v="NA"/>
    <n v="0"/>
    <n v="1"/>
    <n v="0"/>
    <n v="0.5"/>
    <n v="0"/>
    <n v="0"/>
    <n v="0.5"/>
    <x v="101"/>
  </r>
  <r>
    <x v="2"/>
    <s v="DAL"/>
    <s v="PHI"/>
    <n v="43"/>
    <n v="57"/>
    <s v="(1:41) (Shotgun) 4-D.Prescott pass incomplete deep right to 19-A.Cooper."/>
    <s v="pass"/>
    <n v="0"/>
    <n v="1"/>
    <n v="0"/>
    <n v="0"/>
    <s v="A.Cooper"/>
    <n v="28"/>
    <n v="28"/>
    <n v="0"/>
    <n v="1"/>
    <n v="0"/>
    <n v="1.6"/>
    <n v="2.09"/>
    <n v="2.09"/>
    <x v="2"/>
  </r>
  <r>
    <x v="2"/>
    <s v="DAL"/>
    <s v="PHI"/>
    <n v="43"/>
    <n v="57"/>
    <s v="(1:34) (Shotgun) 4-D.Prescott pass short right to 86-D.Schultz to PHI 32 for 11 yards (49-A.Singleton)."/>
    <s v="pass"/>
    <n v="0"/>
    <n v="1"/>
    <n v="0"/>
    <n v="0"/>
    <s v="D.Schultz"/>
    <n v="-3"/>
    <n v="-3"/>
    <n v="0"/>
    <n v="1"/>
    <n v="0"/>
    <n v="1.6"/>
    <n v="1.5475000000000001"/>
    <n v="1.5475000000000001"/>
    <x v="36"/>
  </r>
  <r>
    <x v="2"/>
    <s v="DAL"/>
    <s v="PHI"/>
    <n v="32"/>
    <n v="68"/>
    <s v="(:54) 21-E.Elliott up the middle to PHI 28 for 4 yards (97-J.Hargrave). PHI-91-F.Cox was injured during the play. His return is Questionable."/>
    <s v="run"/>
    <n v="1"/>
    <n v="0"/>
    <n v="0"/>
    <n v="0"/>
    <s v="E.Elliott"/>
    <s v="NA"/>
    <n v="0"/>
    <n v="1"/>
    <n v="0"/>
    <n v="0.5"/>
    <n v="0"/>
    <n v="0"/>
    <n v="0.5"/>
    <x v="101"/>
  </r>
  <r>
    <x v="2"/>
    <s v="DAL"/>
    <s v="PHI"/>
    <n v="28"/>
    <n v="72"/>
    <s v="(:18) (Shotgun) 21-E.Elliott up the middle to PHI 20 for 8 yards (28-A.Harris; 22-M.Epps)."/>
    <s v="run"/>
    <n v="1"/>
    <n v="0"/>
    <n v="0"/>
    <n v="0"/>
    <s v="E.Elliott"/>
    <s v="NA"/>
    <n v="0"/>
    <n v="1"/>
    <n v="0"/>
    <n v="0.5"/>
    <n v="0"/>
    <n v="0"/>
    <n v="0.5"/>
    <x v="101"/>
  </r>
  <r>
    <x v="2"/>
    <s v="DAL"/>
    <s v="PHI"/>
    <n v="20"/>
    <n v="80"/>
    <s v="(15:00) 4-D.Prescott pass short left to 88-C.Lamb to PHI 13 for 7 yards (3-S.Nelson; 57-T.Edwards)."/>
    <s v="pass"/>
    <n v="0"/>
    <n v="1"/>
    <n v="0"/>
    <n v="0"/>
    <s v="C.Lamb"/>
    <n v="-2"/>
    <n v="-2"/>
    <n v="0"/>
    <n v="1"/>
    <n v="0"/>
    <n v="1.8"/>
    <n v="1.5650000000000002"/>
    <n v="1.7201000000000004"/>
    <x v="73"/>
  </r>
  <r>
    <x v="2"/>
    <s v="DAL"/>
    <s v="PHI"/>
    <n v="13"/>
    <n v="87"/>
    <s v="(14:29) 21-E.Elliott up the middle to PHI 10 for 3 yards (96-D.Barnett)."/>
    <s v="run"/>
    <n v="1"/>
    <n v="0"/>
    <n v="0"/>
    <n v="0"/>
    <s v="E.Elliott"/>
    <s v="NA"/>
    <n v="0"/>
    <n v="1"/>
    <n v="0"/>
    <n v="0.6"/>
    <n v="0"/>
    <n v="0"/>
    <n v="0.6"/>
    <x v="101"/>
  </r>
  <r>
    <x v="2"/>
    <s v="DAL"/>
    <s v="PHI"/>
    <n v="10"/>
    <n v="90"/>
    <s v="(13:50) 4-D.Prescott scrambles right tackle to PHI 9 for 1 yard (48-P.Johnson)."/>
    <s v="run"/>
    <n v="0"/>
    <n v="1"/>
    <n v="0"/>
    <n v="0"/>
    <s v="D.Prescott"/>
    <s v="NA"/>
    <n v="0"/>
    <n v="0"/>
    <n v="0"/>
    <n v="0"/>
    <n v="0"/>
    <n v="0"/>
    <n v="0"/>
    <x v="317"/>
  </r>
  <r>
    <x v="2"/>
    <s v="DAL"/>
    <s v="PHI"/>
    <n v="12"/>
    <n v="88"/>
    <s v="(12:33) (Shotgun) 4-D.Prescott pass short left to 21-E.Elliott to PHI 5 for 7 yards (3-S.Nelson; 49-A.Singleton). PENALTY on PHI-93-M.Williams, Defensive Offside, 5 yards, enforced at PHI 12 - No Play."/>
    <s v="no_play"/>
    <n v="0"/>
    <n v="1"/>
    <n v="0"/>
    <n v="0"/>
    <s v="E.Elliott"/>
    <s v="NA"/>
    <n v="0"/>
    <n v="0"/>
    <n v="0"/>
    <n v="0"/>
    <n v="0"/>
    <n v="0"/>
    <n v="0"/>
    <x v="101"/>
  </r>
  <r>
    <x v="2"/>
    <s v="DAL"/>
    <s v="PHI"/>
    <n v="7"/>
    <n v="93"/>
    <s v="(12:17) (Shotgun) 4-D.Prescott scrambles up the middle to PHI 2 for 5 yards (49-A.Singleton; 94-J.Sweat)."/>
    <s v="run"/>
    <n v="0"/>
    <n v="1"/>
    <n v="0"/>
    <n v="0"/>
    <s v="D.Prescott"/>
    <s v="NA"/>
    <n v="0"/>
    <n v="0"/>
    <n v="0"/>
    <n v="0"/>
    <n v="0"/>
    <n v="0"/>
    <n v="0"/>
    <x v="317"/>
  </r>
  <r>
    <x v="2"/>
    <s v="DAL"/>
    <s v="PHI"/>
    <n v="2"/>
    <n v="98"/>
    <s v="(11:34) (Shotgun) 4-D.Prescott pass short right to 1-C.Wilson for 2 yards, TOUCHDOWN."/>
    <s v="pass"/>
    <n v="0"/>
    <n v="1"/>
    <n v="0"/>
    <n v="0"/>
    <s v="C.Wilson"/>
    <n v="2"/>
    <n v="2"/>
    <n v="0"/>
    <n v="1"/>
    <n v="0"/>
    <n v="3.7"/>
    <n v="1.635"/>
    <n v="3.7"/>
    <x v="6"/>
  </r>
  <r>
    <x v="2"/>
    <s v="PHI"/>
    <s v="DAL"/>
    <n v="75"/>
    <n v="25"/>
    <s v="(11:26) (Shotgun) 1-J.Hurts pass short right to 14-K.Gainwell to PHI 26 for 1 yard (97-O.Odighizuwa; 55-L.Vander Esch)."/>
    <s v="pass"/>
    <n v="0"/>
    <n v="1"/>
    <n v="0"/>
    <n v="0"/>
    <s v="K.Gainwell"/>
    <n v="-7"/>
    <n v="-7"/>
    <n v="0"/>
    <n v="1"/>
    <n v="0"/>
    <n v="1.6"/>
    <n v="1.4775"/>
    <n v="1.4775"/>
    <x v="184"/>
  </r>
  <r>
    <x v="2"/>
    <s v="PHI"/>
    <s v="DAL"/>
    <n v="74"/>
    <n v="26"/>
    <s v="(10:51) (Shotgun) 1-J.Hurts pass short right to 18-J.Reagor to PHI 31 for 5 yards (30-A.Brown). PHI-56-I.Seumalo was injured during the play. His return is Questionable."/>
    <s v="pass"/>
    <n v="0"/>
    <n v="1"/>
    <n v="0"/>
    <n v="0"/>
    <s v="J.Reagor"/>
    <n v="4"/>
    <n v="4"/>
    <n v="0"/>
    <n v="1"/>
    <n v="0"/>
    <n v="1.6"/>
    <n v="1.6700000000000002"/>
    <n v="1.6700000000000002"/>
    <x v="89"/>
  </r>
  <r>
    <x v="2"/>
    <s v="PHI"/>
    <s v="DAL"/>
    <n v="69"/>
    <n v="31"/>
    <s v="(10:20) (Shotgun) 1-J.Hurts pass short left to 18-J.Reagor to PHI 43 for 12 yards (30-A.Brown)."/>
    <s v="pass"/>
    <n v="0"/>
    <n v="1"/>
    <n v="0"/>
    <n v="0"/>
    <s v="J.Reagor"/>
    <n v="4"/>
    <n v="4"/>
    <n v="0"/>
    <n v="1"/>
    <n v="0"/>
    <n v="1.6"/>
    <n v="1.6700000000000002"/>
    <n v="1.6700000000000002"/>
    <x v="89"/>
  </r>
  <r>
    <x v="2"/>
    <s v="PHI"/>
    <s v="DAL"/>
    <n v="57"/>
    <n v="43"/>
    <s v="(9:53) (No Huddle, Shotgun) 1-J.Hurts pass deep right to 16-Q.Watkins pushed ob at DAL 33 for 24 yards (26-J.Lewis). PENALTY on PHI-69-L.Dickerson, Ineligible Downfield Pass, 5 yards, enforced at PHI 43 - No Play."/>
    <s v="no_play"/>
    <n v="0"/>
    <n v="1"/>
    <n v="0"/>
    <n v="0"/>
    <s v="Q.Watkins"/>
    <s v="NA"/>
    <n v="0"/>
    <n v="0"/>
    <n v="0"/>
    <n v="0"/>
    <n v="0"/>
    <n v="0"/>
    <n v="0"/>
    <x v="5"/>
  </r>
  <r>
    <x v="2"/>
    <s v="PHI"/>
    <s v="DAL"/>
    <n v="62"/>
    <n v="38"/>
    <s v="(9:34) (Shotgun) 1-J.Hurts pass incomplete short left to 18-J.Reagor (7-T.Diggs)."/>
    <s v="pass"/>
    <n v="0"/>
    <n v="1"/>
    <n v="0"/>
    <n v="0"/>
    <s v="J.Reagor"/>
    <n v="8"/>
    <n v="8"/>
    <n v="0"/>
    <n v="1"/>
    <n v="0"/>
    <n v="1.6"/>
    <n v="1.74"/>
    <n v="1.74"/>
    <x v="89"/>
  </r>
  <r>
    <x v="2"/>
    <s v="PHI"/>
    <s v="DAL"/>
    <n v="62"/>
    <n v="38"/>
    <s v="(9:30) (Shotgun) 1-J.Hurts pass incomplete deep right to 6-D.Smith (18-D.Kazee). Penalty on PHI-65-L.Johnson, Offensive Holding, declined."/>
    <s v="pass"/>
    <n v="0"/>
    <n v="1"/>
    <n v="0"/>
    <n v="0"/>
    <s v="D.Smith"/>
    <n v="37"/>
    <n v="37"/>
    <n v="0"/>
    <n v="1"/>
    <n v="0"/>
    <n v="1.6"/>
    <n v="2.2475000000000001"/>
    <n v="2.2475000000000001"/>
    <x v="90"/>
  </r>
  <r>
    <x v="2"/>
    <s v="PHI"/>
    <s v="DAL"/>
    <n v="62"/>
    <n v="38"/>
    <s v="(9:22) (Shotgun) 1-J.Hurts pass short right to 18-J.Reagor pushed ob at PHI 43 for 5 yards (27-J.Kearse)."/>
    <s v="pass"/>
    <n v="0"/>
    <n v="1"/>
    <n v="0"/>
    <n v="0"/>
    <s v="J.Reagor"/>
    <n v="0"/>
    <n v="0"/>
    <n v="0"/>
    <n v="1"/>
    <n v="0"/>
    <n v="1.6"/>
    <n v="1.6"/>
    <n v="1.6"/>
    <x v="89"/>
  </r>
  <r>
    <x v="2"/>
    <s v="DAL"/>
    <s v="PHI"/>
    <n v="31"/>
    <n v="69"/>
    <s v="(8:16) (Shotgun) 20-T.Pollard up the middle to PHI 27 for 4 yards (49-A.Singleton)."/>
    <s v="run"/>
    <n v="1"/>
    <n v="0"/>
    <n v="0"/>
    <n v="0"/>
    <s v="T.Pollard"/>
    <s v="NA"/>
    <n v="0"/>
    <n v="1"/>
    <n v="0"/>
    <n v="0.5"/>
    <n v="0"/>
    <n v="0"/>
    <n v="0.5"/>
    <x v="17"/>
  </r>
  <r>
    <x v="2"/>
    <s v="DAL"/>
    <s v="PHI"/>
    <n v="27"/>
    <n v="73"/>
    <s v="(7:44) (Shotgun) 4-D.Prescott pass short right to 20-T.Pollard pushed ob at PHI 22 for 5 yards (28-A.Harris)."/>
    <s v="pass"/>
    <n v="0"/>
    <n v="1"/>
    <n v="0"/>
    <n v="0"/>
    <s v="T.Pollard"/>
    <n v="-3"/>
    <n v="-3"/>
    <n v="0"/>
    <n v="1"/>
    <n v="0"/>
    <n v="1.6"/>
    <n v="1.5475000000000001"/>
    <n v="1.5475000000000001"/>
    <x v="17"/>
  </r>
  <r>
    <x v="2"/>
    <s v="DAL"/>
    <s v="PHI"/>
    <n v="22"/>
    <n v="78"/>
    <s v="(7:05) 4-D.Prescott pass short right to 86-D.Schultz for 22 yards, TOUCHDOWN."/>
    <s v="pass"/>
    <n v="0"/>
    <n v="1"/>
    <n v="0"/>
    <n v="0"/>
    <s v="D.Schultz"/>
    <n v="3"/>
    <n v="3"/>
    <n v="0"/>
    <n v="1"/>
    <n v="0"/>
    <n v="1.8"/>
    <n v="1.6525000000000001"/>
    <n v="1.7498500000000003"/>
    <x v="36"/>
  </r>
  <r>
    <x v="2"/>
    <s v="PHI"/>
    <s v="DAL"/>
    <n v="75"/>
    <n v="25"/>
    <s v="(6:56) (Shotgun) 14-K.Gainwell up the middle to PHI 27 for 2 yards (98-Q.Bohanna)."/>
    <s v="run"/>
    <n v="1"/>
    <n v="0"/>
    <n v="0"/>
    <n v="0"/>
    <s v="K.Gainwell"/>
    <s v="NA"/>
    <n v="0"/>
    <n v="1"/>
    <n v="0"/>
    <n v="0.5"/>
    <n v="0"/>
    <n v="0"/>
    <n v="0.5"/>
    <x v="184"/>
  </r>
  <r>
    <x v="2"/>
    <s v="PHI"/>
    <s v="DAL"/>
    <n v="73"/>
    <n v="27"/>
    <s v="(6:19) (Shotgun) 1-J.Hurts pass short right to 86-Z.Ertz to PHI 34 for 7 yards (27-J.Kearse)."/>
    <s v="pass"/>
    <n v="0"/>
    <n v="1"/>
    <n v="0"/>
    <n v="0"/>
    <s v="Z.Ertz"/>
    <n v="7"/>
    <n v="7"/>
    <n v="0"/>
    <n v="1"/>
    <n v="0"/>
    <n v="1.6"/>
    <n v="1.7225000000000001"/>
    <n v="1.7225000000000001"/>
    <x v="257"/>
  </r>
  <r>
    <x v="2"/>
    <s v="PHI"/>
    <s v="DAL"/>
    <n v="66"/>
    <n v="34"/>
    <s v="(5:54) (No Huddle, Shotgun) 1-J.Hurts pass deep left to 18-J.Reagor pushed ob at DAL 42 for 24 yards (30-A.Brown)."/>
    <s v="pass"/>
    <n v="0"/>
    <n v="1"/>
    <n v="0"/>
    <n v="0"/>
    <s v="J.Reagor"/>
    <n v="22"/>
    <n v="22"/>
    <n v="0"/>
    <n v="1"/>
    <n v="0"/>
    <n v="1.6"/>
    <n v="1.9850000000000001"/>
    <n v="1.9850000000000001"/>
    <x v="89"/>
  </r>
  <r>
    <x v="2"/>
    <s v="PHI"/>
    <s v="DAL"/>
    <n v="42"/>
    <n v="58"/>
    <s v="(5:21) (Shotgun) 1-J.Hurts pass short right to 14-K.Gainwell to DAL 37 for 5 yards (27-J.Kearse). PENALTY on PHI-65-L.Johnson, Offensive Holding, 10 yards, enforced at DAL 42 - No Play."/>
    <s v="no_play"/>
    <n v="0"/>
    <n v="1"/>
    <n v="0"/>
    <n v="0"/>
    <s v="K.Gainwell"/>
    <s v="NA"/>
    <n v="0"/>
    <n v="0"/>
    <n v="0"/>
    <n v="0"/>
    <n v="0"/>
    <n v="0"/>
    <n v="0"/>
    <x v="184"/>
  </r>
  <r>
    <x v="2"/>
    <s v="PHI"/>
    <s v="DAL"/>
    <n v="52"/>
    <n v="48"/>
    <s v="(4:49) (Shotgun) 1-J.Hurts pass short right to 88-D.Goedert to DAL 45 for 7 yards (30-A.Brown; 26-J.Lewis). DAL-11-M.Parsons was injured during the play. His return is Questionable.  PENALTY on PHI-67-N.Herbig, Offensive Holding, 10 yards, enforced at PHI 48 - No Play."/>
    <s v="no_play"/>
    <n v="0"/>
    <n v="1"/>
    <n v="0"/>
    <n v="0"/>
    <s v="D.Goedert"/>
    <s v="NA"/>
    <n v="0"/>
    <n v="0"/>
    <n v="0"/>
    <n v="0"/>
    <n v="0"/>
    <n v="0"/>
    <n v="0"/>
    <x v="87"/>
  </r>
  <r>
    <x v="2"/>
    <s v="PHI"/>
    <s v="DAL"/>
    <n v="62"/>
    <n v="38"/>
    <s v="(4:36) (Shotgun) 1-J.Hurts pass short right to 14-K.Gainwell to DAL 43 for 19 yards (97-O.Odighizuwa)."/>
    <s v="pass"/>
    <n v="0"/>
    <n v="1"/>
    <n v="0"/>
    <n v="0"/>
    <s v="K.Gainwell"/>
    <n v="-8"/>
    <n v="-8"/>
    <n v="0"/>
    <n v="1"/>
    <n v="0"/>
    <n v="1.6"/>
    <n v="1.4600000000000002"/>
    <n v="1.4600000000000002"/>
    <x v="184"/>
  </r>
  <r>
    <x v="2"/>
    <s v="PHI"/>
    <s v="DAL"/>
    <n v="43"/>
    <n v="57"/>
    <s v="(4:10) (No Huddle, Shotgun) 1-J.Hurts pass short middle to 86-Z.Ertz to DAL 27 for 16 yards (27-J.Kearse). Injury update: Isaac Seumalo has a foot injury and has been ruled out of the game."/>
    <s v="pass"/>
    <n v="0"/>
    <n v="1"/>
    <n v="0"/>
    <n v="0"/>
    <s v="Z.Ertz"/>
    <n v="12"/>
    <n v="12"/>
    <n v="0"/>
    <n v="1"/>
    <n v="0"/>
    <n v="1.6"/>
    <n v="1.81"/>
    <n v="1.81"/>
    <x v="257"/>
  </r>
  <r>
    <x v="2"/>
    <s v="PHI"/>
    <s v="DAL"/>
    <n v="27"/>
    <n v="73"/>
    <s v="(3:46) (No Huddle, Shotgun) 1-J.Hurts pass short left to 14-K.Gainwell to DAL 15 for 12 yards (55-L.Vander Esch)."/>
    <s v="pass"/>
    <n v="0"/>
    <n v="1"/>
    <n v="0"/>
    <n v="0"/>
    <s v="K.Gainwell"/>
    <n v="-1"/>
    <n v="-1"/>
    <n v="0"/>
    <n v="1"/>
    <n v="0"/>
    <n v="1.6"/>
    <n v="1.5825"/>
    <n v="1.5825"/>
    <x v="184"/>
  </r>
  <r>
    <x v="2"/>
    <s v="PHI"/>
    <s v="DAL"/>
    <n v="15"/>
    <n v="85"/>
    <s v="(3:19) (No Huddle, Shotgun) 1-J.Hurts pass short right to 84-G.Ward for 15 yards, TOUCHDOWN."/>
    <s v="pass"/>
    <n v="0"/>
    <n v="1"/>
    <n v="0"/>
    <n v="0"/>
    <s v="G.Ward"/>
    <n v="15"/>
    <n v="15"/>
    <n v="0"/>
    <n v="1"/>
    <n v="0"/>
    <n v="2"/>
    <n v="1.8625"/>
    <n v="1.9532500000000002"/>
    <x v="397"/>
  </r>
  <r>
    <x v="2"/>
    <s v="DAL"/>
    <s v="PHI"/>
    <n v="75"/>
    <n v="25"/>
    <s v="(3:09) 32-C.Clement up the middle to DAL 26 for 1 yard (49-A.Singleton)."/>
    <s v="run"/>
    <n v="1"/>
    <n v="0"/>
    <n v="0"/>
    <n v="0"/>
    <s v="C.Clement"/>
    <s v="NA"/>
    <n v="0"/>
    <n v="1"/>
    <n v="0"/>
    <n v="0.5"/>
    <n v="0"/>
    <n v="0"/>
    <n v="0.5"/>
    <x v="398"/>
  </r>
  <r>
    <x v="2"/>
    <s v="DAL"/>
    <s v="PHI"/>
    <n v="74"/>
    <n v="26"/>
    <s v="(2:26) 32-C.Clement up the middle to DAL 31 for 5 yards (28-A.Harris)."/>
    <s v="run"/>
    <n v="1"/>
    <n v="0"/>
    <n v="0"/>
    <n v="0"/>
    <s v="C.Clement"/>
    <s v="NA"/>
    <n v="0"/>
    <n v="1"/>
    <n v="0"/>
    <n v="0.5"/>
    <n v="0"/>
    <n v="0"/>
    <n v="0.5"/>
    <x v="398"/>
  </r>
  <r>
    <x v="2"/>
    <s v="DAL"/>
    <s v="PHI"/>
    <n v="69"/>
    <n v="31"/>
    <s v="(2:00) 32-C.Clement left end to DAL 25 for -6 yards (94-J.Sweat). PENALTY on DAL-63-T.Biadasz, Unnecessary Roughness, 12 yards, enforced between downs."/>
    <s v="run"/>
    <n v="1"/>
    <n v="0"/>
    <n v="0"/>
    <n v="0"/>
    <s v="C.Clement"/>
    <s v="NA"/>
    <n v="0"/>
    <n v="1"/>
    <n v="0"/>
    <n v="0.5"/>
    <n v="0"/>
    <n v="0"/>
    <n v="0.5"/>
    <x v="398"/>
  </r>
  <r>
    <x v="2"/>
    <s v="PHI"/>
    <s v="DAL"/>
    <n v="65"/>
    <n v="35"/>
    <s v="(1:38) (Shotgun) 1-J.Hurts pass short right to 35-B.Scott to PHI 31 for -4 yards (57-L.Gifford)."/>
    <s v="pass"/>
    <n v="0"/>
    <n v="1"/>
    <n v="0"/>
    <n v="0"/>
    <s v="B.Scott"/>
    <n v="-7"/>
    <n v="-7"/>
    <n v="0"/>
    <n v="1"/>
    <n v="0"/>
    <n v="1.6"/>
    <n v="1.4775"/>
    <n v="1.4775"/>
    <x v="399"/>
  </r>
  <r>
    <x v="2"/>
    <s v="PHI"/>
    <s v="DAL"/>
    <n v="69"/>
    <n v="31"/>
    <s v="(1:05) (No Huddle, Shotgun) 1-J.Hurts pass incomplete short left to 18-J.Reagor [99-J.Hamilton]."/>
    <s v="pass"/>
    <n v="0"/>
    <n v="1"/>
    <n v="0"/>
    <n v="0"/>
    <s v="J.Reagor"/>
    <n v="13"/>
    <n v="13"/>
    <n v="0"/>
    <n v="1"/>
    <n v="0"/>
    <n v="1.6"/>
    <n v="1.8275000000000001"/>
    <n v="1.8275000000000001"/>
    <x v="89"/>
  </r>
  <r>
    <x v="2"/>
    <s v="PHI"/>
    <s v="DAL"/>
    <n v="69"/>
    <n v="31"/>
    <s v="(1:00) (Shotgun) 1-J.Hurts pass short left to 35-B.Scott pushed ob at PHI 40 for 9 yards (57-L.Gifford)."/>
    <s v="pass"/>
    <n v="0"/>
    <n v="1"/>
    <n v="0"/>
    <n v="0"/>
    <s v="B.Scott"/>
    <n v="-6"/>
    <n v="-6"/>
    <n v="0"/>
    <n v="1"/>
    <n v="0"/>
    <n v="1.6"/>
    <n v="1.4950000000000001"/>
    <n v="1.4950000000000001"/>
    <x v="399"/>
  </r>
  <r>
    <x v="2"/>
    <s v="PHI"/>
    <s v="DAL"/>
    <n v="60"/>
    <n v="40"/>
    <s v="(:54) (Shotgun) 1-J.Hurts scrambles up the middle to PHI 44 for 4 yards (59-C.Golston)."/>
    <s v="run"/>
    <n v="0"/>
    <n v="1"/>
    <n v="0"/>
    <n v="0"/>
    <s v="J.Hurts"/>
    <s v="NA"/>
    <n v="0"/>
    <n v="0"/>
    <n v="0"/>
    <n v="0"/>
    <n v="0"/>
    <n v="0"/>
    <n v="0"/>
    <x v="298"/>
  </r>
  <r>
    <x v="2"/>
    <s v="DAL"/>
    <s v="PHI"/>
    <n v="44"/>
    <n v="56"/>
    <s v="(:46) 4-D.Prescott kneels to PHI 45 for -1 yards."/>
    <s v="qb_kneel"/>
    <n v="0"/>
    <n v="0"/>
    <n v="0"/>
    <n v="0"/>
    <s v="D.Prescott"/>
    <s v="NA"/>
    <n v="0"/>
    <n v="0"/>
    <n v="0"/>
    <n v="0"/>
    <n v="0"/>
    <n v="0"/>
    <n v="0"/>
    <x v="317"/>
  </r>
  <r>
    <x v="2"/>
    <s v="DAL"/>
    <s v="PHI"/>
    <n v="45"/>
    <n v="55"/>
    <s v="(:17) 4-D.Prescott kneels to PHI 46 for -1 yards."/>
    <s v="qb_kneel"/>
    <n v="0"/>
    <n v="0"/>
    <n v="0"/>
    <n v="0"/>
    <s v="D.Prescott"/>
    <s v="NA"/>
    <n v="0"/>
    <n v="0"/>
    <n v="0"/>
    <n v="0"/>
    <n v="0"/>
    <n v="0"/>
    <n v="0"/>
    <x v="317"/>
  </r>
  <r>
    <x v="2"/>
    <s v="SEA"/>
    <s v="MIN"/>
    <n v="75"/>
    <n v="25"/>
    <s v="(15:00) 3-R.Wilson pass short right to 14-D.Metcalf to SEA 42 for 17 yards (22-H.Smith)."/>
    <s v="pass"/>
    <n v="0"/>
    <n v="1"/>
    <n v="0"/>
    <n v="0"/>
    <s v="D.Metcalf"/>
    <n v="11"/>
    <n v="11"/>
    <n v="0"/>
    <n v="1"/>
    <n v="0"/>
    <n v="1.6"/>
    <n v="1.7925"/>
    <n v="1.7925"/>
    <x v="65"/>
  </r>
  <r>
    <x v="2"/>
    <s v="SEA"/>
    <s v="MIN"/>
    <n v="58"/>
    <n v="42"/>
    <s v="(14:25) 32-C.Carson left tackle to SEA 44 for 2 yards (94-D.Tomlinson)."/>
    <s v="run"/>
    <n v="1"/>
    <n v="0"/>
    <n v="0"/>
    <n v="0"/>
    <s v="C.Carson"/>
    <s v="NA"/>
    <n v="0"/>
    <n v="1"/>
    <n v="0"/>
    <n v="0.5"/>
    <n v="0"/>
    <n v="0"/>
    <n v="0.5"/>
    <x v="161"/>
  </r>
  <r>
    <x v="2"/>
    <s v="SEA"/>
    <s v="MIN"/>
    <n v="56"/>
    <n v="44"/>
    <s v="(14:00) (No Huddle, Shotgun) 32-C.Carson right tackle to MIN 49 for 7 yards (24-M.Alexander, 59-N.Vigil)."/>
    <s v="run"/>
    <n v="1"/>
    <n v="0"/>
    <n v="0"/>
    <n v="0"/>
    <s v="C.Carson"/>
    <s v="NA"/>
    <n v="0"/>
    <n v="1"/>
    <n v="0"/>
    <n v="0.5"/>
    <n v="0"/>
    <n v="0"/>
    <n v="0.5"/>
    <x v="161"/>
  </r>
  <r>
    <x v="2"/>
    <s v="SEA"/>
    <s v="MIN"/>
    <n v="49"/>
    <n v="51"/>
    <s v="(13:26) (Shotgun) 32-C.Carson right end to MIN 45 for 4 yards (22-H.Smith; 21-B.Breeland)."/>
    <s v="run"/>
    <n v="1"/>
    <n v="0"/>
    <n v="0"/>
    <n v="0"/>
    <s v="C.Carson"/>
    <s v="NA"/>
    <n v="0"/>
    <n v="1"/>
    <n v="0"/>
    <n v="0.5"/>
    <n v="0"/>
    <n v="0"/>
    <n v="0.5"/>
    <x v="161"/>
  </r>
  <r>
    <x v="2"/>
    <s v="SEA"/>
    <s v="MIN"/>
    <n v="45"/>
    <n v="55"/>
    <s v="(12:50) (No Huddle, Shotgun) 3-R.Wilson pass short middle to 32-C.Carson to MIN 40 for 5 yards (59-N.Vigil)."/>
    <s v="pass"/>
    <n v="0"/>
    <n v="1"/>
    <n v="0"/>
    <n v="0"/>
    <s v="C.Carson"/>
    <n v="3"/>
    <n v="3"/>
    <n v="0"/>
    <n v="1"/>
    <n v="0"/>
    <n v="1.6"/>
    <n v="1.6525000000000001"/>
    <n v="1.6525000000000001"/>
    <x v="161"/>
  </r>
  <r>
    <x v="2"/>
    <s v="SEA"/>
    <s v="MIN"/>
    <n v="40"/>
    <n v="60"/>
    <s v="(12:02) (Shotgun) 41-A.Collins up the middle to MIN 38 for 2 yards (24-M.Alexander; 98-D.Wonnum)."/>
    <s v="run"/>
    <n v="1"/>
    <n v="0"/>
    <n v="0"/>
    <n v="0"/>
    <s v="A.Collins"/>
    <s v="NA"/>
    <n v="0"/>
    <n v="1"/>
    <n v="0"/>
    <n v="0.5"/>
    <n v="0"/>
    <n v="0"/>
    <n v="0.5"/>
    <x v="363"/>
  </r>
  <r>
    <x v="2"/>
    <s v="SEA"/>
    <s v="MIN"/>
    <n v="38"/>
    <n v="62"/>
    <s v="(11:26) (No Huddle, Shotgun) 3-R.Wilson pass short left to 14-D.Metcalf to MIN 10 for 28 yards (22-H.Smith)."/>
    <s v="pass"/>
    <n v="0"/>
    <n v="1"/>
    <n v="0"/>
    <n v="0"/>
    <s v="D.Metcalf"/>
    <n v="11"/>
    <n v="11"/>
    <n v="0"/>
    <n v="1"/>
    <n v="0"/>
    <n v="1.6"/>
    <n v="1.7925"/>
    <n v="1.7925"/>
    <x v="65"/>
  </r>
  <r>
    <x v="2"/>
    <s v="SEA"/>
    <s v="MIN"/>
    <n v="10"/>
    <n v="90"/>
    <s v="(10:32) (Shotgun) 3-R.Wilson pass short right to 14-D.Metcalf for 10 yards, TOUCHDOWN."/>
    <s v="pass"/>
    <n v="0"/>
    <n v="1"/>
    <n v="0"/>
    <n v="0"/>
    <s v="D.Metcalf"/>
    <n v="7"/>
    <n v="7"/>
    <n v="0"/>
    <n v="1"/>
    <n v="0"/>
    <n v="2.2000000000000002"/>
    <n v="1.7225000000000001"/>
    <n v="2.0376500000000002"/>
    <x v="65"/>
  </r>
  <r>
    <x v="2"/>
    <s v="MIN"/>
    <s v="SEA"/>
    <n v="70"/>
    <n v="30"/>
    <s v="(10:24) 25-A.Mattison up the middle to MIN 37 for 7 yards (51-K.Hyder, 56-J.Brooks)."/>
    <s v="run"/>
    <n v="1"/>
    <n v="0"/>
    <n v="0"/>
    <n v="0"/>
    <s v="A.Mattison"/>
    <s v="NA"/>
    <n v="0"/>
    <n v="1"/>
    <n v="0"/>
    <n v="0.5"/>
    <n v="0"/>
    <n v="0"/>
    <n v="0.5"/>
    <x v="248"/>
  </r>
  <r>
    <x v="2"/>
    <s v="MIN"/>
    <s v="SEA"/>
    <n v="63"/>
    <n v="37"/>
    <s v="(9:52) 8-K.Cousins pass short left to 25-A.Mattison to SEA 43 for 20 yards (33-J.Adams)."/>
    <s v="pass"/>
    <n v="0"/>
    <n v="1"/>
    <n v="0"/>
    <n v="0"/>
    <s v="A.Mattison"/>
    <n v="-2"/>
    <n v="-2"/>
    <n v="0"/>
    <n v="1"/>
    <n v="0"/>
    <n v="1.6"/>
    <n v="1.5650000000000002"/>
    <n v="1.5650000000000002"/>
    <x v="248"/>
  </r>
  <r>
    <x v="2"/>
    <s v="MIN"/>
    <s v="SEA"/>
    <n v="43"/>
    <n v="57"/>
    <s v="(9:10) 8-K.Cousins pass short right to 83-T.Conklin to SEA 26 for 17 yards (21-T.Flowers)."/>
    <s v="pass"/>
    <n v="0"/>
    <n v="1"/>
    <n v="0"/>
    <n v="0"/>
    <s v="T.Conklin"/>
    <n v="11"/>
    <n v="11"/>
    <n v="0"/>
    <n v="1"/>
    <n v="0"/>
    <n v="1.6"/>
    <n v="1.7925"/>
    <n v="1.7925"/>
    <x v="40"/>
  </r>
  <r>
    <x v="2"/>
    <s v="MIN"/>
    <s v="SEA"/>
    <n v="26"/>
    <n v="74"/>
    <s v="(8:32) 8-K.Cousins pass short left to 18-J.Jefferson to SEA 18 for 8 yards (21-T.Flowers, 33-J.Adams)."/>
    <s v="pass"/>
    <n v="0"/>
    <n v="1"/>
    <n v="0"/>
    <n v="0"/>
    <s v="J.Jefferson"/>
    <n v="-1"/>
    <n v="-1"/>
    <n v="0"/>
    <n v="1"/>
    <n v="0"/>
    <n v="1.6"/>
    <n v="1.5825"/>
    <n v="1.5825"/>
    <x v="0"/>
  </r>
  <r>
    <x v="2"/>
    <s v="MIN"/>
    <s v="SEA"/>
    <n v="18"/>
    <n v="82"/>
    <s v="(7:52) (Shotgun) 8-K.Cousins pass short left to 18-J.Jefferson to SEA 8 for 10 yards (21-T.Flowers)."/>
    <s v="pass"/>
    <n v="0"/>
    <n v="1"/>
    <n v="0"/>
    <n v="0"/>
    <s v="J.Jefferson"/>
    <n v="5"/>
    <n v="5"/>
    <n v="0"/>
    <n v="1"/>
    <n v="0"/>
    <n v="2"/>
    <n v="1.6875"/>
    <n v="1.8937500000000003"/>
    <x v="0"/>
  </r>
  <r>
    <x v="2"/>
    <s v="MIN"/>
    <s v="SEA"/>
    <n v="8"/>
    <n v="92"/>
    <s v="(7:13) (Shotgun) 25-A.Mattison up the middle to SEA 7 for 1 yard (33-J.Adams)."/>
    <s v="run"/>
    <n v="1"/>
    <n v="0"/>
    <n v="0"/>
    <n v="0"/>
    <s v="A.Mattison"/>
    <s v="NA"/>
    <n v="0"/>
    <n v="1"/>
    <n v="0"/>
    <n v="1.1000000000000001"/>
    <n v="0"/>
    <n v="0"/>
    <n v="1.1000000000000001"/>
    <x v="248"/>
  </r>
  <r>
    <x v="2"/>
    <s v="MIN"/>
    <s v="SEA"/>
    <n v="7"/>
    <n v="93"/>
    <s v="(6:41) 8-K.Cousins pass short left to 83-T.Conklin for 7 yards, TOUCHDOWN."/>
    <s v="pass"/>
    <n v="0"/>
    <n v="1"/>
    <n v="0"/>
    <n v="0"/>
    <s v="T.Conklin"/>
    <n v="6"/>
    <n v="6"/>
    <n v="0"/>
    <n v="1"/>
    <n v="0"/>
    <n v="2.7"/>
    <n v="1.7050000000000001"/>
    <n v="2.3617000000000004"/>
    <x v="40"/>
  </r>
  <r>
    <x v="2"/>
    <s v="SEA"/>
    <s v="MIN"/>
    <n v="75"/>
    <n v="25"/>
    <s v="(6:37) (Shotgun) 3-R.Wilson scrambles left end to SEA 27 for 2 yards (98-D.Wonnum)."/>
    <s v="run"/>
    <n v="0"/>
    <n v="1"/>
    <n v="0"/>
    <n v="0"/>
    <s v="R.Wilson"/>
    <s v="NA"/>
    <n v="0"/>
    <n v="0"/>
    <n v="0"/>
    <n v="0"/>
    <n v="0"/>
    <n v="0"/>
    <n v="0"/>
    <x v="334"/>
  </r>
  <r>
    <x v="2"/>
    <s v="SEA"/>
    <s v="MIN"/>
    <n v="73"/>
    <n v="27"/>
    <s v="(5:55) 32-C.Carson left end to SEA 28 for 1 yard (7-P.Peterson; 98-D.Wonnum)."/>
    <s v="run"/>
    <n v="1"/>
    <n v="0"/>
    <n v="0"/>
    <n v="0"/>
    <s v="C.Carson"/>
    <s v="NA"/>
    <n v="0"/>
    <n v="1"/>
    <n v="0"/>
    <n v="0.5"/>
    <n v="0"/>
    <n v="0"/>
    <n v="0.5"/>
    <x v="161"/>
  </r>
  <r>
    <x v="2"/>
    <s v="SEA"/>
    <s v="MIN"/>
    <n v="72"/>
    <n v="28"/>
    <s v="(5:13) (No Huddle, Shotgun) 3-R.Wilson pass short right to 18-F.Swain to SEA 38 for 10 yards (21-B.Breeland)."/>
    <s v="pass"/>
    <n v="0"/>
    <n v="1"/>
    <n v="0"/>
    <n v="0"/>
    <s v="F.Swain"/>
    <n v="8"/>
    <n v="8"/>
    <n v="0"/>
    <n v="1"/>
    <n v="0"/>
    <n v="1.6"/>
    <n v="1.74"/>
    <n v="1.74"/>
    <x v="186"/>
  </r>
  <r>
    <x v="2"/>
    <s v="SEA"/>
    <s v="MIN"/>
    <n v="62"/>
    <n v="38"/>
    <s v="(4:36) 3-R.Wilson pass short middle to 14-D.Metcalf to 50 for 12 yards (21-B.Breeland) [99-D.Hunter]."/>
    <s v="pass"/>
    <n v="0"/>
    <n v="1"/>
    <n v="0"/>
    <n v="0"/>
    <s v="D.Metcalf"/>
    <n v="12"/>
    <n v="12"/>
    <n v="0"/>
    <n v="1"/>
    <n v="0"/>
    <n v="1.6"/>
    <n v="1.81"/>
    <n v="1.81"/>
    <x v="65"/>
  </r>
  <r>
    <x v="2"/>
    <s v="SEA"/>
    <s v="MIN"/>
    <n v="50"/>
    <n v="50"/>
    <s v="(3:58) (No Huddle) 32-C.Carson left tackle to MIN 42 for 8 yards (54-E.Kendricks)."/>
    <s v="run"/>
    <n v="1"/>
    <n v="0"/>
    <n v="0"/>
    <n v="0"/>
    <s v="C.Carson"/>
    <s v="NA"/>
    <n v="0"/>
    <n v="1"/>
    <n v="0"/>
    <n v="0.5"/>
    <n v="0"/>
    <n v="0"/>
    <n v="0.5"/>
    <x v="161"/>
  </r>
  <r>
    <x v="2"/>
    <s v="SEA"/>
    <s v="MIN"/>
    <n v="42"/>
    <n v="58"/>
    <s v="(3:18) 32-C.Carson left guard to MIN 34 for 8 yards (54-E.Kendricks; 59-N.Vigil)."/>
    <s v="run"/>
    <n v="1"/>
    <n v="0"/>
    <n v="0"/>
    <n v="0"/>
    <s v="C.Carson"/>
    <s v="NA"/>
    <n v="0"/>
    <n v="1"/>
    <n v="0"/>
    <n v="0.5"/>
    <n v="0"/>
    <n v="0"/>
    <n v="0.5"/>
    <x v="161"/>
  </r>
  <r>
    <x v="2"/>
    <s v="SEA"/>
    <s v="MIN"/>
    <n v="34"/>
    <n v="66"/>
    <s v="(2:49) (No Huddle, Shotgun) 3-R.Wilson scrambles left tackle to MIN 33 for 1 yard (54-E.Kendricks)."/>
    <s v="run"/>
    <n v="0"/>
    <n v="1"/>
    <n v="0"/>
    <n v="0"/>
    <s v="R.Wilson"/>
    <s v="NA"/>
    <n v="0"/>
    <n v="0"/>
    <n v="0"/>
    <n v="0"/>
    <n v="0"/>
    <n v="0"/>
    <n v="0"/>
    <x v="334"/>
  </r>
  <r>
    <x v="2"/>
    <s v="SEA"/>
    <s v="MIN"/>
    <n v="33"/>
    <n v="67"/>
    <s v="(2:04) 3-R.Wilson pass short left to 16-T.Lockett to MIN 24 for 9 yards (22-H.Smith). PENALTY on SEA-61-K.Fuller, Illegal Block Above the Waist, 10 yards, enforced at MIN 30."/>
    <s v="pass"/>
    <n v="0"/>
    <n v="1"/>
    <n v="0"/>
    <n v="0"/>
    <s v="T.Lockett"/>
    <n v="-7"/>
    <n v="-7"/>
    <n v="0"/>
    <n v="1"/>
    <n v="0"/>
    <n v="1.6"/>
    <n v="1.4775"/>
    <n v="1.4775"/>
    <x v="64"/>
  </r>
  <r>
    <x v="2"/>
    <s v="SEA"/>
    <s v="MIN"/>
    <n v="40"/>
    <n v="60"/>
    <s v="(1:24) (Shotgun) 3-R.Wilson pass short left to 81-G.Everett to MIN 35 for 5 yards (22-H.Smith)."/>
    <s v="pass"/>
    <n v="0"/>
    <n v="1"/>
    <n v="0"/>
    <n v="0"/>
    <s v="G.Everett"/>
    <n v="-3"/>
    <n v="-3"/>
    <n v="0"/>
    <n v="1"/>
    <n v="0"/>
    <n v="1.6"/>
    <n v="1.5475000000000001"/>
    <n v="1.5475000000000001"/>
    <x v="262"/>
  </r>
  <r>
    <x v="2"/>
    <s v="MIN"/>
    <s v="SEA"/>
    <n v="76"/>
    <n v="24"/>
    <s v="(:22) 25-A.Mattison right end to MIN 27 for 3 yards (54-B.Wagner)."/>
    <s v="run"/>
    <n v="1"/>
    <n v="0"/>
    <n v="0"/>
    <n v="0"/>
    <s v="A.Mattison"/>
    <s v="NA"/>
    <n v="0"/>
    <n v="1"/>
    <n v="0"/>
    <n v="0.5"/>
    <n v="0"/>
    <n v="0"/>
    <n v="0.5"/>
    <x v="248"/>
  </r>
  <r>
    <x v="2"/>
    <s v="MIN"/>
    <s v="SEA"/>
    <n v="73"/>
    <n v="27"/>
    <s v="(15:00) 8-K.Cousins pass incomplete short right to 83-T.Conklin."/>
    <s v="pass"/>
    <n v="0"/>
    <n v="1"/>
    <n v="0"/>
    <n v="0"/>
    <s v="T.Conklin"/>
    <n v="-2"/>
    <n v="-2"/>
    <n v="0"/>
    <n v="1"/>
    <n v="0"/>
    <n v="1.6"/>
    <n v="1.5650000000000002"/>
    <n v="1.5650000000000002"/>
    <x v="40"/>
  </r>
  <r>
    <x v="2"/>
    <s v="MIN"/>
    <s v="SEA"/>
    <n v="73"/>
    <n v="27"/>
    <s v="(14:56) (Shotgun) 8-K.Cousins pass incomplete short right to 19-A.Thielen (8-C.Dunlap)."/>
    <s v="pass"/>
    <n v="0"/>
    <n v="1"/>
    <n v="0"/>
    <n v="0"/>
    <s v="A.Thielen"/>
    <n v="-7"/>
    <n v="-7"/>
    <n v="0"/>
    <n v="1"/>
    <n v="0"/>
    <n v="1.6"/>
    <n v="1.4775"/>
    <n v="1.4775"/>
    <x v="153"/>
  </r>
  <r>
    <x v="2"/>
    <s v="SEA"/>
    <s v="MIN"/>
    <n v="76"/>
    <n v="24"/>
    <s v="(14:45) 18-F.Swain right end to SEA 35 for 11 yards (23-X.Woods)."/>
    <s v="run"/>
    <n v="1"/>
    <n v="0"/>
    <n v="0"/>
    <n v="0"/>
    <s v="F.Swain"/>
    <s v="NA"/>
    <n v="0"/>
    <n v="1"/>
    <n v="0"/>
    <n v="0.5"/>
    <n v="0"/>
    <n v="0"/>
    <n v="0.5"/>
    <x v="186"/>
  </r>
  <r>
    <x v="2"/>
    <s v="SEA"/>
    <s v="MIN"/>
    <n v="65"/>
    <n v="35"/>
    <s v="(14:08) (No Huddle, Shotgun) 3-R.Wilson pass deep left to 14-D.Metcalf to MIN 44 for 21 yards (23-X.Woods)."/>
    <s v="pass"/>
    <n v="0"/>
    <n v="1"/>
    <n v="0"/>
    <n v="0"/>
    <s v="D.Metcalf"/>
    <n v="20"/>
    <n v="20"/>
    <n v="0"/>
    <n v="1"/>
    <n v="0"/>
    <n v="1.6"/>
    <n v="1.9500000000000002"/>
    <n v="1.9500000000000002"/>
    <x v="65"/>
  </r>
  <r>
    <x v="2"/>
    <s v="SEA"/>
    <s v="MIN"/>
    <n v="44"/>
    <n v="56"/>
    <s v="(13:30) (No Huddle, Shotgun) 32-C.Carson up the middle to MIN 36 for 8 yards (99-D.Hunter, 59-N.Vigil)."/>
    <s v="run"/>
    <n v="1"/>
    <n v="0"/>
    <n v="0"/>
    <n v="0"/>
    <s v="C.Carson"/>
    <s v="NA"/>
    <n v="0"/>
    <n v="1"/>
    <n v="0"/>
    <n v="0.5"/>
    <n v="0"/>
    <n v="0"/>
    <n v="0.5"/>
    <x v="161"/>
  </r>
  <r>
    <x v="2"/>
    <s v="SEA"/>
    <s v="MIN"/>
    <n v="36"/>
    <n v="64"/>
    <s v="(12:50) 32-C.Carson up the middle to MIN 33 for 3 yards (54-E.Kendricks; 22-H.Smith)."/>
    <s v="run"/>
    <n v="1"/>
    <n v="0"/>
    <n v="0"/>
    <n v="0"/>
    <s v="C.Carson"/>
    <s v="NA"/>
    <n v="0"/>
    <n v="1"/>
    <n v="0"/>
    <n v="0.5"/>
    <n v="0"/>
    <n v="0"/>
    <n v="0.5"/>
    <x v="161"/>
  </r>
  <r>
    <x v="2"/>
    <s v="SEA"/>
    <s v="MIN"/>
    <n v="33"/>
    <n v="67"/>
    <s v="(12:04) (Shotgun) 32-C.Carson right guard to MIN 30 for 3 yards (59-N.Vigil)."/>
    <s v="run"/>
    <n v="1"/>
    <n v="0"/>
    <n v="0"/>
    <n v="0"/>
    <s v="C.Carson"/>
    <s v="NA"/>
    <n v="0"/>
    <n v="1"/>
    <n v="0"/>
    <n v="0.5"/>
    <n v="0"/>
    <n v="0"/>
    <n v="0.5"/>
    <x v="161"/>
  </r>
  <r>
    <x v="2"/>
    <s v="SEA"/>
    <s v="MIN"/>
    <n v="30"/>
    <n v="70"/>
    <s v="(11:19) 32-C.Carson left end for 30 yards, TOUCHDOWN."/>
    <s v="run"/>
    <n v="1"/>
    <n v="0"/>
    <n v="0"/>
    <n v="0"/>
    <s v="C.Carson"/>
    <s v="NA"/>
    <n v="0"/>
    <n v="1"/>
    <n v="0"/>
    <n v="0.5"/>
    <n v="0"/>
    <n v="0"/>
    <n v="0.5"/>
    <x v="161"/>
  </r>
  <r>
    <x v="2"/>
    <s v="MIN"/>
    <s v="SEA"/>
    <n v="85"/>
    <n v="15"/>
    <s v="(11:07) 8-K.Cousins pass short middle to 25-A.Mattison to MIN 21 for 6 yards (56-J.Brooks)."/>
    <s v="pass"/>
    <n v="0"/>
    <n v="1"/>
    <n v="0"/>
    <n v="0"/>
    <s v="A.Mattison"/>
    <n v="3"/>
    <n v="3"/>
    <n v="0"/>
    <n v="1"/>
    <n v="0"/>
    <n v="1.6"/>
    <n v="1.6525000000000001"/>
    <n v="1.6525000000000001"/>
    <x v="248"/>
  </r>
  <r>
    <x v="2"/>
    <s v="MIN"/>
    <s v="SEA"/>
    <n v="79"/>
    <n v="21"/>
    <s v="(10:30) 25-A.Mattison right tackle to MIN 22 for 1 yard (56-J.Brooks, 52-D.Taylor)."/>
    <s v="run"/>
    <n v="1"/>
    <n v="0"/>
    <n v="0"/>
    <n v="0"/>
    <s v="A.Mattison"/>
    <s v="NA"/>
    <n v="0"/>
    <n v="1"/>
    <n v="0"/>
    <n v="0.5"/>
    <n v="0"/>
    <n v="0"/>
    <n v="0.5"/>
    <x v="248"/>
  </r>
  <r>
    <x v="2"/>
    <s v="MIN"/>
    <s v="SEA"/>
    <n v="73"/>
    <n v="27"/>
    <s v="(9:27) 8-K.Cousins pass short right to 25-A.Mattison to 50 for 23 yards (28-U.Amadi)."/>
    <s v="pass"/>
    <n v="0"/>
    <n v="1"/>
    <n v="0"/>
    <n v="0"/>
    <s v="A.Mattison"/>
    <n v="-3"/>
    <n v="-3"/>
    <n v="0"/>
    <n v="1"/>
    <n v="0"/>
    <n v="1.6"/>
    <n v="1.5475000000000001"/>
    <n v="1.5475000000000001"/>
    <x v="248"/>
  </r>
  <r>
    <x v="2"/>
    <s v="MIN"/>
    <s v="SEA"/>
    <n v="50"/>
    <n v="50"/>
    <s v="(8:42) 31-A.Abdullah up the middle to SEA 46 for 4 yards (92-R.Nkemdiche)."/>
    <s v="run"/>
    <n v="1"/>
    <n v="0"/>
    <n v="0"/>
    <n v="0"/>
    <s v="A.Abdullah"/>
    <s v="NA"/>
    <n v="0"/>
    <n v="1"/>
    <n v="0"/>
    <n v="0.5"/>
    <n v="0"/>
    <n v="0"/>
    <n v="0.5"/>
    <x v="82"/>
  </r>
  <r>
    <x v="2"/>
    <s v="MIN"/>
    <s v="SEA"/>
    <n v="46"/>
    <n v="54"/>
    <s v="(8:03) 25-A.Mattison left guard to SEA 38 for 8 yards (21-T.Flowers, 6-Q.Diggs)."/>
    <s v="run"/>
    <n v="1"/>
    <n v="0"/>
    <n v="0"/>
    <n v="0"/>
    <s v="A.Mattison"/>
    <s v="NA"/>
    <n v="0"/>
    <n v="1"/>
    <n v="0"/>
    <n v="0.5"/>
    <n v="0"/>
    <n v="0"/>
    <n v="0.5"/>
    <x v="248"/>
  </r>
  <r>
    <x v="2"/>
    <s v="MIN"/>
    <s v="SEA"/>
    <n v="38"/>
    <n v="62"/>
    <s v="(7:24) (Shotgun) 8-K.Cousins pass short middle to 18-J.Jefferson to SEA 12 for 26 yards (2-D.Reed)."/>
    <s v="pass"/>
    <n v="0"/>
    <n v="1"/>
    <n v="0"/>
    <n v="0"/>
    <s v="J.Jefferson"/>
    <n v="13"/>
    <n v="13"/>
    <n v="0"/>
    <n v="1"/>
    <n v="0"/>
    <n v="1.6"/>
    <n v="1.8275000000000001"/>
    <n v="1.8275000000000001"/>
    <x v="0"/>
  </r>
  <r>
    <x v="2"/>
    <s v="MIN"/>
    <s v="SEA"/>
    <n v="12"/>
    <n v="88"/>
    <s v="(6:43) (Shotgun) 8-K.Cousins pass short left to 83-T.Conklin to SEA 5 for 7 yards (54-B.Wagner)."/>
    <s v="pass"/>
    <n v="0"/>
    <n v="1"/>
    <n v="0"/>
    <n v="0"/>
    <s v="T.Conklin"/>
    <n v="6"/>
    <n v="6"/>
    <n v="0"/>
    <n v="1"/>
    <n v="0"/>
    <n v="2.2000000000000002"/>
    <n v="1.7050000000000001"/>
    <n v="2.0317000000000003"/>
    <x v="40"/>
  </r>
  <r>
    <x v="2"/>
    <s v="MIN"/>
    <s v="SEA"/>
    <n v="5"/>
    <n v="95"/>
    <s v="(6:01) 25-A.Mattison left tackle to SEA 2 for 3 yards (51-K.Hyder). PENALTY on MIN-56-G.Bradbury, Offensive Holding, 10 yards, enforced at SEA 5 - No Play."/>
    <s v="no_play"/>
    <n v="1"/>
    <n v="0"/>
    <n v="0"/>
    <n v="0"/>
    <s v="A.Mattison"/>
    <s v="NA"/>
    <n v="0"/>
    <n v="1"/>
    <n v="0"/>
    <n v="1.4"/>
    <n v="0"/>
    <n v="0"/>
    <n v="1.4"/>
    <x v="248"/>
  </r>
  <r>
    <x v="2"/>
    <s v="MIN"/>
    <s v="SEA"/>
    <n v="15"/>
    <n v="85"/>
    <s v="(5:37) (Shotgun) 8-K.Cousins pass incomplete short left to 25-A.Mattison [56-J.Brooks]."/>
    <s v="pass"/>
    <n v="0"/>
    <n v="1"/>
    <n v="0"/>
    <n v="0"/>
    <s v="A.Mattison"/>
    <n v="-4"/>
    <n v="-4"/>
    <n v="0"/>
    <n v="1"/>
    <n v="0"/>
    <n v="2"/>
    <n v="1.53"/>
    <n v="1.8402000000000001"/>
    <x v="248"/>
  </r>
  <r>
    <x v="2"/>
    <s v="MIN"/>
    <s v="SEA"/>
    <n v="15"/>
    <n v="85"/>
    <s v="(5:32) (Shotgun) 8-K.Cousins pass short right to 19-A.Thielen for 15 yards, TOUCHDOWN. PENALTY on SEA-6-Q.Diggs, Unnecessary Roughness, 15 yards, enforced between downs."/>
    <s v="pass"/>
    <n v="0"/>
    <n v="1"/>
    <n v="0"/>
    <n v="0"/>
    <s v="A.Thielen"/>
    <n v="15"/>
    <n v="15"/>
    <n v="0"/>
    <n v="1"/>
    <n v="0"/>
    <n v="2"/>
    <n v="1.8625"/>
    <n v="1.9532500000000002"/>
    <x v="153"/>
  </r>
  <r>
    <x v="2"/>
    <s v="SEA"/>
    <s v="MIN"/>
    <n v="79"/>
    <n v="21"/>
    <s v="(5:23) (Shotgun) 3-R.Wilson pass short middle to 19-P.Hart to SEA 28 for 7 yards (22-H.Smith)."/>
    <s v="pass"/>
    <n v="0"/>
    <n v="1"/>
    <n v="0"/>
    <n v="0"/>
    <s v="P.Hart"/>
    <n v="-4"/>
    <n v="-4"/>
    <n v="0"/>
    <n v="1"/>
    <n v="0"/>
    <n v="1.6"/>
    <n v="1.53"/>
    <n v="1.53"/>
    <x v="400"/>
  </r>
  <r>
    <x v="2"/>
    <s v="SEA"/>
    <s v="MIN"/>
    <n v="72"/>
    <n v="28"/>
    <s v="(4:43) 3-R.Wilson pass short left to 89-W.Dissly pushed ob at MIN 33 for 39 yards (54-E.Kendricks)."/>
    <s v="pass"/>
    <n v="0"/>
    <n v="1"/>
    <n v="0"/>
    <n v="0"/>
    <s v="W.Dissly"/>
    <n v="9"/>
    <n v="9"/>
    <n v="0"/>
    <n v="1"/>
    <n v="0"/>
    <n v="1.6"/>
    <n v="1.7575000000000001"/>
    <n v="1.7575000000000001"/>
    <x v="263"/>
  </r>
  <r>
    <x v="2"/>
    <s v="SEA"/>
    <s v="MIN"/>
    <n v="33"/>
    <n v="67"/>
    <s v="(4:09) (Shotgun) 3-R.Wilson pass incomplete deep left to 14-D.Metcalf."/>
    <s v="pass"/>
    <n v="0"/>
    <n v="1"/>
    <n v="0"/>
    <n v="0"/>
    <s v="D.Metcalf"/>
    <n v="27"/>
    <n v="27"/>
    <n v="0"/>
    <n v="1"/>
    <n v="0"/>
    <n v="1.6"/>
    <n v="2.0725000000000002"/>
    <n v="2.0725000000000002"/>
    <x v="65"/>
  </r>
  <r>
    <x v="2"/>
    <s v="SEA"/>
    <s v="MIN"/>
    <n v="33"/>
    <n v="67"/>
    <s v="(4:03) (Shotgun) 3-R.Wilson pass short left to 16-T.Lockett pushed ob at MIN 26 for 7 yards (7-P.Peterson)."/>
    <s v="pass"/>
    <n v="0"/>
    <n v="1"/>
    <n v="0"/>
    <n v="0"/>
    <s v="T.Lockett"/>
    <n v="7"/>
    <n v="7"/>
    <n v="0"/>
    <n v="1"/>
    <n v="0"/>
    <n v="1.6"/>
    <n v="1.7225000000000001"/>
    <n v="1.7225000000000001"/>
    <x v="64"/>
  </r>
  <r>
    <x v="2"/>
    <s v="MIN"/>
    <s v="SEA"/>
    <n v="66"/>
    <n v="34"/>
    <s v="(3:14) (Shotgun) 25-A.Mattison right end to MIN 36 for 2 yards (2-D.Reed). SEA-51-K.Hyder was injured during the play."/>
    <s v="run"/>
    <n v="1"/>
    <n v="0"/>
    <n v="0"/>
    <n v="0"/>
    <s v="A.Mattison"/>
    <s v="NA"/>
    <n v="0"/>
    <n v="1"/>
    <n v="0"/>
    <n v="0.5"/>
    <n v="0"/>
    <n v="0"/>
    <n v="0.5"/>
    <x v="248"/>
  </r>
  <r>
    <x v="2"/>
    <s v="MIN"/>
    <s v="SEA"/>
    <n v="64"/>
    <n v="36"/>
    <s v="(3:00) 8-K.Cousins pass short left to 25-A.Mattison to MIN 43 for 7 yards (33-J.Adams, 97-P.Ford)."/>
    <s v="pass"/>
    <n v="0"/>
    <n v="1"/>
    <n v="0"/>
    <n v="0"/>
    <s v="A.Mattison"/>
    <n v="-3"/>
    <n v="-3"/>
    <n v="0"/>
    <n v="1"/>
    <n v="0"/>
    <n v="1.6"/>
    <n v="1.5475000000000001"/>
    <n v="1.5475000000000001"/>
    <x v="248"/>
  </r>
  <r>
    <x v="2"/>
    <s v="MIN"/>
    <s v="SEA"/>
    <n v="57"/>
    <n v="43"/>
    <s v="(2:17) 30-C.Ham up the middle to MIN 45 for 2 yards (94-R.Green)."/>
    <s v="run"/>
    <n v="1"/>
    <n v="0"/>
    <n v="0"/>
    <n v="0"/>
    <s v="C.Ham"/>
    <s v="NA"/>
    <n v="0"/>
    <n v="1"/>
    <n v="0"/>
    <n v="0.5"/>
    <n v="0"/>
    <n v="0"/>
    <n v="0.5"/>
    <x v="251"/>
  </r>
  <r>
    <x v="2"/>
    <s v="MIN"/>
    <s v="SEA"/>
    <n v="55"/>
    <n v="45"/>
    <s v="(2:00) (Shotgun) 25-A.Mattison up the middle to SEA 43 for 12 yards (21-T.Flowers)."/>
    <s v="run"/>
    <n v="1"/>
    <n v="0"/>
    <n v="0"/>
    <n v="0"/>
    <s v="A.Mattison"/>
    <s v="NA"/>
    <n v="0"/>
    <n v="1"/>
    <n v="0"/>
    <n v="0.5"/>
    <n v="0"/>
    <n v="0"/>
    <n v="0.5"/>
    <x v="248"/>
  </r>
  <r>
    <x v="2"/>
    <s v="MIN"/>
    <s v="SEA"/>
    <n v="43"/>
    <n v="57"/>
    <s v="(1:39) (No Huddle, Shotgun) 8-K.Cousins pass short middle to 25-A.Mattison to SEA 39 for 4 yards (54-B.Wagner; 57-C.Barton)."/>
    <s v="pass"/>
    <n v="0"/>
    <n v="1"/>
    <n v="0"/>
    <n v="0"/>
    <s v="A.Mattison"/>
    <n v="3"/>
    <n v="3"/>
    <n v="0"/>
    <n v="1"/>
    <n v="0"/>
    <n v="1.6"/>
    <n v="1.6525000000000001"/>
    <n v="1.6525000000000001"/>
    <x v="248"/>
  </r>
  <r>
    <x v="2"/>
    <s v="MIN"/>
    <s v="SEA"/>
    <n v="39"/>
    <n v="61"/>
    <s v="(1:19) (No Huddle, Shotgun) 25-A.Mattison right guard to SEA 37 for 2 yards (8-C.Dunlap; 90-B.Mone)."/>
    <s v="run"/>
    <n v="1"/>
    <n v="0"/>
    <n v="0"/>
    <n v="0"/>
    <s v="A.Mattison"/>
    <s v="NA"/>
    <n v="0"/>
    <n v="1"/>
    <n v="0"/>
    <n v="0.5"/>
    <n v="0"/>
    <n v="0"/>
    <n v="0.5"/>
    <x v="248"/>
  </r>
  <r>
    <x v="2"/>
    <s v="MIN"/>
    <s v="SEA"/>
    <n v="37"/>
    <n v="63"/>
    <s v="(:57) (Shotgun) 8-K.Cousins pass short left to 19-A.Thielen to SEA 30 for 7 yards (28-U.Amadi)."/>
    <s v="pass"/>
    <n v="0"/>
    <n v="1"/>
    <n v="0"/>
    <n v="0"/>
    <s v="A.Thielen"/>
    <n v="7"/>
    <n v="7"/>
    <n v="0"/>
    <n v="1"/>
    <n v="0"/>
    <n v="1.6"/>
    <n v="1.7225000000000001"/>
    <n v="1.7225000000000001"/>
    <x v="153"/>
  </r>
  <r>
    <x v="2"/>
    <s v="MIN"/>
    <s v="SEA"/>
    <n v="30"/>
    <n v="70"/>
    <s v="(:37) (No Huddle, Shotgun) 8-K.Cousins pass incomplete short right to 18-J.Jefferson."/>
    <s v="pass"/>
    <n v="0"/>
    <n v="1"/>
    <n v="0"/>
    <n v="0"/>
    <s v="J.Jefferson"/>
    <n v="7"/>
    <n v="7"/>
    <n v="0"/>
    <n v="1"/>
    <n v="0"/>
    <n v="1.6"/>
    <n v="1.7225000000000001"/>
    <n v="1.7225000000000001"/>
    <x v="0"/>
  </r>
  <r>
    <x v="2"/>
    <s v="MIN"/>
    <s v="SEA"/>
    <n v="30"/>
    <n v="70"/>
    <s v="(:34) (Shotgun) 8-K.Cousins left end pushed ob at SEA 28 for 2 yards (33-J.Adams)."/>
    <s v="run"/>
    <n v="1"/>
    <n v="0"/>
    <n v="0"/>
    <n v="0"/>
    <s v="K.Cousins"/>
    <s v="NA"/>
    <n v="0"/>
    <n v="1"/>
    <n v="0"/>
    <n v="0.5"/>
    <n v="0"/>
    <n v="0"/>
    <n v="0.5"/>
    <x v="356"/>
  </r>
  <r>
    <x v="2"/>
    <s v="MIN"/>
    <s v="SEA"/>
    <n v="28"/>
    <n v="72"/>
    <s v="(:29) (Shotgun) 8-K.Cousins pass short middle to 18-J.Jefferson to SEA 19 for 9 yards (28-U.Amadi)."/>
    <s v="pass"/>
    <n v="0"/>
    <n v="1"/>
    <n v="0"/>
    <n v="0"/>
    <s v="J.Jefferson"/>
    <n v="9"/>
    <n v="9"/>
    <n v="0"/>
    <n v="1"/>
    <n v="0"/>
    <n v="1.6"/>
    <n v="1.7575000000000001"/>
    <n v="1.7575000000000001"/>
    <x v="0"/>
  </r>
  <r>
    <x v="2"/>
    <s v="MIN"/>
    <s v="SEA"/>
    <n v="19"/>
    <n v="81"/>
    <s v="(:24) (Shotgun) 8-K.Cousins pass short right to 83-T.Conklin to SEA 3 for 16 yards (33-J.Adams)."/>
    <s v="pass"/>
    <n v="0"/>
    <n v="1"/>
    <n v="0"/>
    <n v="0"/>
    <s v="T.Conklin"/>
    <n v="3"/>
    <n v="3"/>
    <n v="0"/>
    <n v="1"/>
    <n v="0"/>
    <n v="2"/>
    <n v="1.6525000000000001"/>
    <n v="1.88185"/>
    <x v="40"/>
  </r>
  <r>
    <x v="2"/>
    <s v="MIN"/>
    <s v="SEA"/>
    <n v="3"/>
    <n v="97"/>
    <s v="(:20) (Shotgun) 8-K.Cousins pass short right to 18-J.Jefferson for 3 yards, TOUCHDOWN."/>
    <s v="pass"/>
    <n v="0"/>
    <n v="1"/>
    <n v="0"/>
    <n v="0"/>
    <s v="J.Jefferson"/>
    <n v="3"/>
    <n v="3"/>
    <n v="0"/>
    <n v="1"/>
    <n v="0"/>
    <n v="3.5"/>
    <n v="1.6525000000000001"/>
    <n v="3.5"/>
    <x v="0"/>
  </r>
  <r>
    <x v="2"/>
    <s v="SEA"/>
    <s v="MIN"/>
    <n v="75"/>
    <n v="25"/>
    <s v="(:16) (Shotgun) 3-R.Wilson pass short middle to 25-T.Homer to SEA 37 for 12 yards (59-N.Vigil, 54-E.Kendricks)."/>
    <s v="pass"/>
    <n v="0"/>
    <n v="1"/>
    <n v="0"/>
    <n v="0"/>
    <s v="T.Homer"/>
    <n v="5"/>
    <n v="5"/>
    <n v="0"/>
    <n v="1"/>
    <n v="0"/>
    <n v="1.6"/>
    <n v="1.6875"/>
    <n v="1.6875"/>
    <x v="185"/>
  </r>
  <r>
    <x v="2"/>
    <s v="SEA"/>
    <s v="MIN"/>
    <n v="63"/>
    <n v="37"/>
    <s v="(:09) (Shotgun) 3-R.Wilson pass short right to 81-G.Everett pushed ob at SEA 48 for 11 yards (24-M.Alexander)."/>
    <s v="pass"/>
    <n v="0"/>
    <n v="1"/>
    <n v="0"/>
    <n v="0"/>
    <s v="G.Everett"/>
    <n v="0"/>
    <n v="0"/>
    <n v="0"/>
    <n v="1"/>
    <n v="0"/>
    <n v="1.6"/>
    <n v="1.6"/>
    <n v="1.6"/>
    <x v="262"/>
  </r>
  <r>
    <x v="2"/>
    <s v="SEA"/>
    <s v="MIN"/>
    <n v="52"/>
    <n v="48"/>
    <s v="(:01) (Shotgun) 3-R.Wilson pass short left to 25-T.Homer to MIN 21 for 31 yards (43-C.Bynum)."/>
    <s v="pass"/>
    <n v="0"/>
    <n v="1"/>
    <n v="0"/>
    <n v="0"/>
    <s v="T.Homer"/>
    <n v="-1"/>
    <n v="-1"/>
    <n v="0"/>
    <n v="1"/>
    <n v="0"/>
    <n v="1.6"/>
    <n v="1.5825"/>
    <n v="1.5825"/>
    <x v="185"/>
  </r>
  <r>
    <x v="2"/>
    <s v="MIN"/>
    <s v="SEA"/>
    <n v="75"/>
    <n v="25"/>
    <s v="(15:00) 25-A.Mattison right tackle to MIN 34 for 9 yards (99-A.Woods, 8-C.Dunlap)."/>
    <s v="run"/>
    <n v="1"/>
    <n v="0"/>
    <n v="0"/>
    <n v="0"/>
    <s v="A.Mattison"/>
    <s v="NA"/>
    <n v="0"/>
    <n v="1"/>
    <n v="0"/>
    <n v="0.5"/>
    <n v="0"/>
    <n v="0"/>
    <n v="0.5"/>
    <x v="248"/>
  </r>
  <r>
    <x v="2"/>
    <s v="MIN"/>
    <s v="SEA"/>
    <n v="66"/>
    <n v="34"/>
    <s v="(14:24) 25-A.Mattison right guard to MIN 37 for 3 yards (8-C.Dunlap)."/>
    <s v="run"/>
    <n v="1"/>
    <n v="0"/>
    <n v="0"/>
    <n v="0"/>
    <s v="A.Mattison"/>
    <s v="NA"/>
    <n v="0"/>
    <n v="1"/>
    <n v="0"/>
    <n v="0.5"/>
    <n v="0"/>
    <n v="0"/>
    <n v="0.5"/>
    <x v="248"/>
  </r>
  <r>
    <x v="2"/>
    <s v="MIN"/>
    <s v="SEA"/>
    <n v="63"/>
    <n v="37"/>
    <s v="(13:45) 8-K.Cousins pass short right to 19-A.Thielen to MIN 33 for -4 yards (56-J.Brooks)."/>
    <s v="pass"/>
    <n v="0"/>
    <n v="1"/>
    <n v="0"/>
    <n v="0"/>
    <s v="A.Thielen"/>
    <n v="-7"/>
    <n v="-7"/>
    <n v="0"/>
    <n v="1"/>
    <n v="0"/>
    <n v="1.6"/>
    <n v="1.4775"/>
    <n v="1.4775"/>
    <x v="153"/>
  </r>
  <r>
    <x v="2"/>
    <s v="MIN"/>
    <s v="SEA"/>
    <n v="67"/>
    <n v="33"/>
    <s v="(13:02) (Shotgun) 8-K.Cousins pass short left to 18-J.Jefferson to MIN 48 for 15 yards (21-T.Flowers, 28-U.Amadi) [54-B.Wagner]."/>
    <s v="pass"/>
    <n v="0"/>
    <n v="1"/>
    <n v="0"/>
    <n v="0"/>
    <s v="J.Jefferson"/>
    <n v="10"/>
    <n v="10"/>
    <n v="0"/>
    <n v="1"/>
    <n v="0"/>
    <n v="1.6"/>
    <n v="1.7750000000000001"/>
    <n v="1.7750000000000001"/>
    <x v="0"/>
  </r>
  <r>
    <x v="2"/>
    <s v="MIN"/>
    <s v="SEA"/>
    <n v="52"/>
    <n v="48"/>
    <s v="(12:32) (No Huddle, Shotgun) 25-A.Mattison right tackle to SEA 48 for 4 yards (33-J.Adams)."/>
    <s v="run"/>
    <n v="1"/>
    <n v="0"/>
    <n v="0"/>
    <n v="0"/>
    <s v="A.Mattison"/>
    <s v="NA"/>
    <n v="0"/>
    <n v="1"/>
    <n v="0"/>
    <n v="0.5"/>
    <n v="0"/>
    <n v="0"/>
    <n v="0.5"/>
    <x v="248"/>
  </r>
  <r>
    <x v="2"/>
    <s v="MIN"/>
    <s v="SEA"/>
    <n v="48"/>
    <n v="52"/>
    <s v="(12:04) (No Huddle, Shotgun) 8-K.Cousins pass short left to 83-T.Conklin to SEA 43 for 5 yards (28-U.Amadi)."/>
    <s v="pass"/>
    <n v="0"/>
    <n v="1"/>
    <n v="0"/>
    <n v="0"/>
    <s v="T.Conklin"/>
    <n v="1"/>
    <n v="1"/>
    <n v="0"/>
    <n v="1"/>
    <n v="0"/>
    <n v="1.6"/>
    <n v="1.6175000000000002"/>
    <n v="1.6175000000000002"/>
    <x v="40"/>
  </r>
  <r>
    <x v="2"/>
    <s v="MIN"/>
    <s v="SEA"/>
    <n v="43"/>
    <n v="57"/>
    <s v="(11:21) 25-A.Mattison up the middle to SEA 40 for 3 yards (54-B.Wagner)."/>
    <s v="run"/>
    <n v="1"/>
    <n v="0"/>
    <n v="0"/>
    <n v="0"/>
    <s v="A.Mattison"/>
    <s v="NA"/>
    <n v="0"/>
    <n v="1"/>
    <n v="0"/>
    <n v="0.5"/>
    <n v="0"/>
    <n v="0"/>
    <n v="0.5"/>
    <x v="248"/>
  </r>
  <r>
    <x v="2"/>
    <s v="MIN"/>
    <s v="SEA"/>
    <n v="40"/>
    <n v="60"/>
    <s v="(10:45) 8-K.Cousins pass incomplete deep right to 19-A.Thielen."/>
    <s v="pass"/>
    <n v="0"/>
    <n v="1"/>
    <n v="0"/>
    <n v="0"/>
    <s v="A.Thielen"/>
    <n v="19"/>
    <n v="19"/>
    <n v="0"/>
    <n v="1"/>
    <n v="0"/>
    <n v="1.6"/>
    <n v="1.9325000000000001"/>
    <n v="1.9325000000000001"/>
    <x v="153"/>
  </r>
  <r>
    <x v="2"/>
    <s v="MIN"/>
    <s v="SEA"/>
    <n v="40"/>
    <n v="60"/>
    <s v="(10:40) (Shotgun) 31-A.Abdullah up the middle to SEA 34 for 6 yards (92-R.Nkemdiche; 54-B.Wagner)."/>
    <s v="run"/>
    <n v="1"/>
    <n v="0"/>
    <n v="0"/>
    <n v="0"/>
    <s v="A.Abdullah"/>
    <s v="NA"/>
    <n v="0"/>
    <n v="1"/>
    <n v="0"/>
    <n v="0.5"/>
    <n v="0"/>
    <n v="0"/>
    <n v="0.5"/>
    <x v="82"/>
  </r>
  <r>
    <x v="2"/>
    <s v="MIN"/>
    <s v="SEA"/>
    <n v="34"/>
    <n v="66"/>
    <s v="(10:02) (Shotgun) 8-K.Cousins pass short left to 18-J.Jefferson ran ob at SEA 26 for 8 yards."/>
    <s v="pass"/>
    <n v="0"/>
    <n v="1"/>
    <n v="0"/>
    <n v="0"/>
    <s v="J.Jefferson"/>
    <n v="8"/>
    <n v="8"/>
    <n v="0"/>
    <n v="1"/>
    <n v="0"/>
    <n v="1.6"/>
    <n v="1.74"/>
    <n v="1.74"/>
    <x v="0"/>
  </r>
  <r>
    <x v="2"/>
    <s v="MIN"/>
    <s v="SEA"/>
    <n v="26"/>
    <n v="74"/>
    <s v="(9:33) (Shotgun) 25-A.Mattison left tackle to SEA 23 for 3 yards (54-B.Wagner)."/>
    <s v="run"/>
    <n v="1"/>
    <n v="0"/>
    <n v="0"/>
    <n v="0"/>
    <s v="A.Mattison"/>
    <s v="NA"/>
    <n v="0"/>
    <n v="1"/>
    <n v="0"/>
    <n v="0.5"/>
    <n v="0"/>
    <n v="0"/>
    <n v="0.5"/>
    <x v="248"/>
  </r>
  <r>
    <x v="2"/>
    <s v="MIN"/>
    <s v="SEA"/>
    <n v="23"/>
    <n v="77"/>
    <s v="(8:48) (Shotgun) 8-K.Cousins pass short left to 19-A.Thielen to SEA 14 for 9 yards (97-P.Ford)."/>
    <s v="pass"/>
    <n v="0"/>
    <n v="1"/>
    <n v="0"/>
    <n v="0"/>
    <s v="A.Thielen"/>
    <n v="5"/>
    <n v="5"/>
    <n v="0"/>
    <n v="1"/>
    <n v="0"/>
    <n v="1.8"/>
    <n v="1.6875"/>
    <n v="1.7617500000000001"/>
    <x v="153"/>
  </r>
  <r>
    <x v="2"/>
    <s v="MIN"/>
    <s v="SEA"/>
    <n v="14"/>
    <n v="86"/>
    <s v="(8:08) 25-A.Mattison up the middle to SEA 15 for -1 yards (98-A.Robinson, 90-B.Mone)."/>
    <s v="run"/>
    <n v="1"/>
    <n v="0"/>
    <n v="0"/>
    <n v="0"/>
    <s v="A.Mattison"/>
    <s v="NA"/>
    <n v="0"/>
    <n v="1"/>
    <n v="0"/>
    <n v="0.6"/>
    <n v="0"/>
    <n v="0"/>
    <n v="0.6"/>
    <x v="248"/>
  </r>
  <r>
    <x v="2"/>
    <s v="MIN"/>
    <s v="SEA"/>
    <n v="15"/>
    <n v="85"/>
    <s v="(7:26) (Shotgun) 8-K.Cousins pass incomplete short right to 18-J.Jefferson."/>
    <s v="pass"/>
    <n v="0"/>
    <n v="1"/>
    <n v="0"/>
    <n v="0"/>
    <s v="J.Jefferson"/>
    <n v="5"/>
    <n v="5"/>
    <n v="0"/>
    <n v="1"/>
    <n v="0"/>
    <n v="2"/>
    <n v="1.6875"/>
    <n v="1.8937500000000003"/>
    <x v="0"/>
  </r>
  <r>
    <x v="2"/>
    <s v="SEA"/>
    <s v="MIN"/>
    <n v="75"/>
    <n v="25"/>
    <s v="(6:34) 32-C.Carson right tackle to SEA 30 for 5 yards (99-D.Hunter; 54-E.Kendricks)."/>
    <s v="run"/>
    <n v="1"/>
    <n v="0"/>
    <n v="0"/>
    <n v="0"/>
    <s v="C.Carson"/>
    <s v="NA"/>
    <n v="0"/>
    <n v="1"/>
    <n v="0"/>
    <n v="0.5"/>
    <n v="0"/>
    <n v="0"/>
    <n v="0.5"/>
    <x v="161"/>
  </r>
  <r>
    <x v="2"/>
    <s v="SEA"/>
    <s v="MIN"/>
    <n v="70"/>
    <n v="30"/>
    <s v="(5:49) 41-A.Collins right end pushed ob at SEA 36 for 6 yards (54-E.Kendricks)."/>
    <s v="run"/>
    <n v="1"/>
    <n v="0"/>
    <n v="0"/>
    <n v="0"/>
    <s v="A.Collins"/>
    <s v="NA"/>
    <n v="0"/>
    <n v="1"/>
    <n v="0"/>
    <n v="0.5"/>
    <n v="0"/>
    <n v="0"/>
    <n v="0.5"/>
    <x v="363"/>
  </r>
  <r>
    <x v="2"/>
    <s v="SEA"/>
    <s v="MIN"/>
    <n v="73"/>
    <n v="27"/>
    <s v="(4:37) (Shotgun) 3-R.Wilson pass short left to 25-T.Homer to SEA 32 for 5 yards (99-D.Hunter)."/>
    <s v="pass"/>
    <n v="0"/>
    <n v="1"/>
    <n v="0"/>
    <n v="0"/>
    <s v="T.Homer"/>
    <n v="-6"/>
    <n v="-6"/>
    <n v="0"/>
    <n v="1"/>
    <n v="0"/>
    <n v="1.6"/>
    <n v="1.4950000000000001"/>
    <n v="1.4950000000000001"/>
    <x v="185"/>
  </r>
  <r>
    <x v="2"/>
    <s v="MIN"/>
    <s v="SEA"/>
    <n v="85"/>
    <n v="15"/>
    <s v="(3:48) 8-K.Cousins pass short left to 25-A.Mattison to MIN 14 for -1 yards (33-J.Adams, 54-B.Wagner) [8-C.Dunlap]."/>
    <s v="pass"/>
    <n v="0"/>
    <n v="1"/>
    <n v="0"/>
    <n v="0"/>
    <s v="A.Mattison"/>
    <n v="-3"/>
    <n v="-3"/>
    <n v="0"/>
    <n v="1"/>
    <n v="0"/>
    <n v="1.6"/>
    <n v="1.5475000000000001"/>
    <n v="1.5475000000000001"/>
    <x v="248"/>
  </r>
  <r>
    <x v="2"/>
    <s v="MIN"/>
    <s v="SEA"/>
    <n v="86"/>
    <n v="14"/>
    <s v="(3:07) (Shotgun) 8-K.Cousins pass deep right to 19-A.Thielen to MIN 35 for 21 yards (6-Q.Diggs)."/>
    <s v="pass"/>
    <n v="0"/>
    <n v="1"/>
    <n v="0"/>
    <n v="0"/>
    <s v="A.Thielen"/>
    <n v="19"/>
    <n v="19"/>
    <n v="0"/>
    <n v="1"/>
    <n v="0"/>
    <n v="1.6"/>
    <n v="1.9325000000000001"/>
    <n v="1.9325000000000001"/>
    <x v="153"/>
  </r>
  <r>
    <x v="2"/>
    <s v="MIN"/>
    <s v="SEA"/>
    <n v="65"/>
    <n v="35"/>
    <s v="(2:28) 25-A.Mattison left end to MIN 40 for 5 yards (56-J.Brooks)."/>
    <s v="run"/>
    <n v="1"/>
    <n v="0"/>
    <n v="0"/>
    <n v="0"/>
    <s v="A.Mattison"/>
    <s v="NA"/>
    <n v="0"/>
    <n v="1"/>
    <n v="0"/>
    <n v="0.5"/>
    <n v="0"/>
    <n v="0"/>
    <n v="0.5"/>
    <x v="248"/>
  </r>
  <r>
    <x v="2"/>
    <s v="MIN"/>
    <s v="SEA"/>
    <n v="60"/>
    <n v="40"/>
    <s v="(1:47) 8-K.Cousins pass incomplete short right to 19-A.Thielen."/>
    <s v="pass"/>
    <n v="0"/>
    <n v="1"/>
    <n v="0"/>
    <n v="0"/>
    <s v="A.Thielen"/>
    <n v="10"/>
    <n v="10"/>
    <n v="0"/>
    <n v="1"/>
    <n v="0"/>
    <n v="1.6"/>
    <n v="1.7750000000000001"/>
    <n v="1.7750000000000001"/>
    <x v="153"/>
  </r>
  <r>
    <x v="2"/>
    <s v="MIN"/>
    <s v="SEA"/>
    <n v="60"/>
    <n v="40"/>
    <s v="(1:40) (Shotgun) 8-K.Cousins pass short right to 17-K.Osborn pushed ob at SEA 49 for 11 yards (6-Q.Diggs, 56-J.Brooks)."/>
    <s v="pass"/>
    <n v="0"/>
    <n v="1"/>
    <n v="0"/>
    <n v="0"/>
    <s v="K.Osborn"/>
    <n v="6"/>
    <n v="6"/>
    <n v="0"/>
    <n v="1"/>
    <n v="0"/>
    <n v="1.6"/>
    <n v="1.7050000000000001"/>
    <n v="1.7050000000000001"/>
    <x v="154"/>
  </r>
  <r>
    <x v="2"/>
    <s v="MIN"/>
    <s v="SEA"/>
    <n v="49"/>
    <n v="51"/>
    <s v="(1:05) 25-A.Mattison right tackle to SEA 49 for no gain (54-B.Wagner; 98-A.Robinson)."/>
    <s v="run"/>
    <n v="1"/>
    <n v="0"/>
    <n v="0"/>
    <n v="0"/>
    <s v="A.Mattison"/>
    <s v="NA"/>
    <n v="0"/>
    <n v="1"/>
    <n v="0"/>
    <n v="0.5"/>
    <n v="0"/>
    <n v="0"/>
    <n v="0.5"/>
    <x v="248"/>
  </r>
  <r>
    <x v="2"/>
    <s v="MIN"/>
    <s v="SEA"/>
    <n v="49"/>
    <n v="51"/>
    <s v="(:19) (Shotgun) 8-K.Cousins pass short middle to 18-J.Jefferson to SEA 21 for 28 yards (6-Q.Diggs)."/>
    <s v="pass"/>
    <n v="0"/>
    <n v="1"/>
    <n v="0"/>
    <n v="0"/>
    <s v="J.Jefferson"/>
    <n v="15"/>
    <n v="15"/>
    <n v="0"/>
    <n v="1"/>
    <n v="0"/>
    <n v="1.6"/>
    <n v="1.8625"/>
    <n v="1.8625"/>
    <x v="0"/>
  </r>
  <r>
    <x v="2"/>
    <s v="MIN"/>
    <s v="SEA"/>
    <n v="21"/>
    <n v="79"/>
    <s v="(15:00) 8-K.Cousins pass short left to 83-T.Conklin to SEA 17 for 4 yards (56-J.Brooks). SEA-56-J.Brooks was injured during the play."/>
    <s v="pass"/>
    <n v="0"/>
    <n v="1"/>
    <n v="0"/>
    <n v="0"/>
    <s v="T.Conklin"/>
    <n v="4"/>
    <n v="4"/>
    <n v="0"/>
    <n v="1"/>
    <n v="0"/>
    <n v="1.8"/>
    <n v="1.6700000000000002"/>
    <n v="1.7558000000000002"/>
    <x v="40"/>
  </r>
  <r>
    <x v="2"/>
    <s v="MIN"/>
    <s v="SEA"/>
    <n v="17"/>
    <n v="83"/>
    <s v="(14:40) 25-A.Mattison left tackle to SEA 15 for 2 yards (57-C.Barton)."/>
    <s v="run"/>
    <n v="1"/>
    <n v="0"/>
    <n v="0"/>
    <n v="0"/>
    <s v="A.Mattison"/>
    <s v="NA"/>
    <n v="0"/>
    <n v="1"/>
    <n v="0"/>
    <n v="0.5"/>
    <n v="0"/>
    <n v="0"/>
    <n v="0.5"/>
    <x v="248"/>
  </r>
  <r>
    <x v="2"/>
    <s v="MIN"/>
    <s v="SEA"/>
    <n v="15"/>
    <n v="85"/>
    <s v="(13:58) (Shotgun) 8-K.Cousins pass incomplete short left to 25-A.Mattison."/>
    <s v="pass"/>
    <n v="0"/>
    <n v="1"/>
    <n v="0"/>
    <n v="0"/>
    <s v="A.Mattison"/>
    <n v="7"/>
    <n v="7"/>
    <n v="0"/>
    <n v="1"/>
    <n v="0"/>
    <n v="2"/>
    <n v="1.7225000000000001"/>
    <n v="1.9056500000000001"/>
    <x v="248"/>
  </r>
  <r>
    <x v="2"/>
    <s v="SEA"/>
    <s v="MIN"/>
    <n v="75"/>
    <n v="25"/>
    <s v="(13:47) 32-C.Carson right tackle to SEA 26 for 1 yard (94-D.Tomlinson, 97-E.Griffen)."/>
    <s v="run"/>
    <n v="1"/>
    <n v="0"/>
    <n v="0"/>
    <n v="0"/>
    <s v="C.Carson"/>
    <s v="NA"/>
    <n v="0"/>
    <n v="1"/>
    <n v="0"/>
    <n v="0.5"/>
    <n v="0"/>
    <n v="0"/>
    <n v="0.5"/>
    <x v="161"/>
  </r>
  <r>
    <x v="2"/>
    <s v="SEA"/>
    <s v="MIN"/>
    <n v="74"/>
    <n v="26"/>
    <s v="(13:20) (No Huddle, Shotgun) 3-R.Wilson pass short right to 81-G.Everett to SEA 40 for 14 yards (59-N.Vigil)."/>
    <s v="pass"/>
    <n v="0"/>
    <n v="1"/>
    <n v="0"/>
    <n v="0"/>
    <s v="G.Everett"/>
    <n v="4"/>
    <n v="4"/>
    <n v="0"/>
    <n v="1"/>
    <n v="0"/>
    <n v="1.6"/>
    <n v="1.6700000000000002"/>
    <n v="1.6700000000000002"/>
    <x v="262"/>
  </r>
  <r>
    <x v="2"/>
    <s v="SEA"/>
    <s v="MIN"/>
    <n v="60"/>
    <n v="40"/>
    <s v="(12:53) (No Huddle, Shotgun) 3-R.Wilson pass short right to 16-T.Lockett to SEA 46 for 6 yards (21-B.Breeland). FUMBLES (21-B.Breeland), RECOVERED by MIN-99-D.Hunter at SEA 44. The Replay Official reviewed the runner was not down by contact ruling, and the play was REVERSED. (No Huddle, Shotgun) 3-R.Wilson pass short right to 16-T.Lockett to SEA 46 for 6 yards (21-B.Breeland). SEA-16-T.Lockett was injured during the play."/>
    <s v="pass"/>
    <n v="0"/>
    <n v="1"/>
    <n v="0"/>
    <n v="0"/>
    <s v="T.Lockett"/>
    <n v="6"/>
    <n v="6"/>
    <n v="0"/>
    <n v="1"/>
    <n v="0"/>
    <n v="1.6"/>
    <n v="1.7050000000000001"/>
    <n v="1.7050000000000001"/>
    <x v="64"/>
  </r>
  <r>
    <x v="2"/>
    <s v="SEA"/>
    <s v="MIN"/>
    <n v="54"/>
    <n v="46"/>
    <s v="(12:32) (Shotgun) 3-R.Wilson pass short right to 32-C.Carson pushed ob at SEA 43 for -3 yards (54-E.Kendricks)."/>
    <s v="pass"/>
    <n v="0"/>
    <n v="1"/>
    <n v="0"/>
    <n v="0"/>
    <s v="C.Carson"/>
    <n v="-8"/>
    <n v="-8"/>
    <n v="0"/>
    <n v="1"/>
    <n v="0"/>
    <n v="1.6"/>
    <n v="1.4600000000000002"/>
    <n v="1.4600000000000002"/>
    <x v="161"/>
  </r>
  <r>
    <x v="2"/>
    <s v="SEA"/>
    <s v="MIN"/>
    <n v="57"/>
    <n v="43"/>
    <s v="(11:51) (Shotgun) 3-R.Wilson pass incomplete short middle to 18-F.Swain [90-S.Richardson]."/>
    <s v="pass"/>
    <n v="0"/>
    <n v="1"/>
    <n v="0"/>
    <n v="0"/>
    <s v="F.Swain"/>
    <n v="12"/>
    <n v="12"/>
    <n v="0"/>
    <n v="1"/>
    <n v="0"/>
    <n v="1.6"/>
    <n v="1.81"/>
    <n v="1.81"/>
    <x v="186"/>
  </r>
  <r>
    <x v="2"/>
    <s v="MIN"/>
    <s v="SEA"/>
    <n v="89"/>
    <n v="11"/>
    <s v="(11:39) 25-A.Mattison right end pushed ob at MIN 35 for 24 yards (33-J.Adams)."/>
    <s v="run"/>
    <n v="1"/>
    <n v="0"/>
    <n v="0"/>
    <n v="0"/>
    <s v="A.Mattison"/>
    <s v="NA"/>
    <n v="0"/>
    <n v="1"/>
    <n v="0"/>
    <n v="0.5"/>
    <n v="0"/>
    <n v="0"/>
    <n v="0.5"/>
    <x v="248"/>
  </r>
  <r>
    <x v="2"/>
    <s v="MIN"/>
    <s v="SEA"/>
    <n v="65"/>
    <n v="35"/>
    <s v="(11:06) 31-A.Abdullah up the middle to MIN 44 for 9 yards (98-A.Robinson; 6-Q.Diggs)."/>
    <s v="run"/>
    <n v="1"/>
    <n v="0"/>
    <n v="0"/>
    <n v="0"/>
    <s v="A.Abdullah"/>
    <s v="NA"/>
    <n v="0"/>
    <n v="1"/>
    <n v="0"/>
    <n v="0.5"/>
    <n v="0"/>
    <n v="0"/>
    <n v="0.5"/>
    <x v="82"/>
  </r>
  <r>
    <x v="2"/>
    <s v="MIN"/>
    <s v="SEA"/>
    <n v="56"/>
    <n v="44"/>
    <s v="(10:23) (Shotgun) 8-K.Cousins pass short right to 83-T.Conklin pushed ob at SEA 42 for 14 yards (33-J.Adams)."/>
    <s v="pass"/>
    <n v="0"/>
    <n v="1"/>
    <n v="0"/>
    <n v="0"/>
    <s v="T.Conklin"/>
    <n v="7"/>
    <n v="7"/>
    <n v="0"/>
    <n v="1"/>
    <n v="0"/>
    <n v="1.6"/>
    <n v="1.7225000000000001"/>
    <n v="1.7225000000000001"/>
    <x v="40"/>
  </r>
  <r>
    <x v="2"/>
    <s v="MIN"/>
    <s v="SEA"/>
    <n v="42"/>
    <n v="58"/>
    <s v="(9:42) 31-A.Abdullah right guard to SEA 40 for 2 yards (97-P.Ford)."/>
    <s v="run"/>
    <n v="1"/>
    <n v="0"/>
    <n v="0"/>
    <n v="0"/>
    <s v="A.Abdullah"/>
    <s v="NA"/>
    <n v="0"/>
    <n v="1"/>
    <n v="0"/>
    <n v="0.5"/>
    <n v="0"/>
    <n v="0"/>
    <n v="0.5"/>
    <x v="82"/>
  </r>
  <r>
    <x v="2"/>
    <s v="MIN"/>
    <s v="SEA"/>
    <n v="40"/>
    <n v="60"/>
    <s v="(9:04) (Shotgun) 25-A.Mattison up the middle to SEA 37 for 3 yards (97-P.Ford)."/>
    <s v="run"/>
    <n v="1"/>
    <n v="0"/>
    <n v="0"/>
    <n v="0"/>
    <s v="A.Mattison"/>
    <s v="NA"/>
    <n v="0"/>
    <n v="1"/>
    <n v="0"/>
    <n v="0.5"/>
    <n v="0"/>
    <n v="0"/>
    <n v="0.5"/>
    <x v="248"/>
  </r>
  <r>
    <x v="2"/>
    <s v="MIN"/>
    <s v="SEA"/>
    <n v="37"/>
    <n v="63"/>
    <s v="(8:19) (Shotgun) 8-K.Cousins pass short left to 17-K.Osborn pushed ob at SEA 22 for 15 yards (28-U.Amadi) [57-C.Barton]."/>
    <s v="pass"/>
    <n v="0"/>
    <n v="1"/>
    <n v="0"/>
    <n v="0"/>
    <s v="K.Osborn"/>
    <n v="5"/>
    <n v="5"/>
    <n v="0"/>
    <n v="1"/>
    <n v="0"/>
    <n v="1.6"/>
    <n v="1.6875"/>
    <n v="1.6875"/>
    <x v="154"/>
  </r>
  <r>
    <x v="2"/>
    <s v="MIN"/>
    <s v="SEA"/>
    <n v="22"/>
    <n v="78"/>
    <s v="(7:38) 25-A.Mattison right guard to SEA 18 for 4 yards (57-C.Barton, 90-B.Mone)."/>
    <s v="run"/>
    <n v="1"/>
    <n v="0"/>
    <n v="0"/>
    <n v="0"/>
    <s v="A.Mattison"/>
    <s v="NA"/>
    <n v="0"/>
    <n v="1"/>
    <n v="0"/>
    <n v="0.5"/>
    <n v="0"/>
    <n v="0"/>
    <n v="0.5"/>
    <x v="248"/>
  </r>
  <r>
    <x v="2"/>
    <s v="MIN"/>
    <s v="SEA"/>
    <n v="18"/>
    <n v="82"/>
    <s v="(7:01) 25-A.Mattison right tackle to SEA 5 for 13 yards (2-D.Reed, 57-C.Barton)."/>
    <s v="run"/>
    <n v="1"/>
    <n v="0"/>
    <n v="0"/>
    <n v="0"/>
    <s v="A.Mattison"/>
    <s v="NA"/>
    <n v="0"/>
    <n v="1"/>
    <n v="0"/>
    <n v="0.5"/>
    <n v="0"/>
    <n v="0"/>
    <n v="0.5"/>
    <x v="248"/>
  </r>
  <r>
    <x v="2"/>
    <s v="MIN"/>
    <s v="SEA"/>
    <n v="5"/>
    <n v="95"/>
    <s v="(6:16) 25-A.Mattison right guard to SEA 3 for 2 yards (90-B.Mone; 54-B.Wagner)."/>
    <s v="run"/>
    <n v="1"/>
    <n v="0"/>
    <n v="0"/>
    <n v="0"/>
    <s v="A.Mattison"/>
    <s v="NA"/>
    <n v="0"/>
    <n v="1"/>
    <n v="0"/>
    <n v="1.4"/>
    <n v="0"/>
    <n v="0"/>
    <n v="1.4"/>
    <x v="248"/>
  </r>
  <r>
    <x v="2"/>
    <s v="MIN"/>
    <s v="SEA"/>
    <n v="3"/>
    <n v="97"/>
    <s v="(5:31) 30-C.Ham right guard to SEA 3 for no gain (52-D.Taylor)."/>
    <s v="run"/>
    <n v="1"/>
    <n v="0"/>
    <n v="0"/>
    <n v="0"/>
    <s v="C.Ham"/>
    <s v="NA"/>
    <n v="0"/>
    <n v="1"/>
    <n v="0"/>
    <n v="2.1"/>
    <n v="0"/>
    <n v="0"/>
    <n v="2.1"/>
    <x v="251"/>
  </r>
  <r>
    <x v="2"/>
    <s v="MIN"/>
    <s v="SEA"/>
    <n v="3"/>
    <n v="97"/>
    <s v="(4:51) 8-K.Cousins pass short left to 19-A.Thielen to SEA 1 for 2 yards (21-T.Flowers)."/>
    <s v="pass"/>
    <n v="0"/>
    <n v="1"/>
    <n v="0"/>
    <n v="0"/>
    <s v="A.Thielen"/>
    <n v="-2"/>
    <n v="-2"/>
    <n v="0"/>
    <n v="1"/>
    <n v="0"/>
    <n v="3.5"/>
    <n v="1.5650000000000002"/>
    <n v="3.5"/>
    <x v="153"/>
  </r>
  <r>
    <x v="2"/>
    <s v="SEA"/>
    <s v="MIN"/>
    <n v="75"/>
    <n v="25"/>
    <s v="(4:31) (Shotgun) 3-R.Wilson pass short left to 14-D.Metcalf to SEA 44 for 19 yards (22-H.Smith)."/>
    <s v="pass"/>
    <n v="0"/>
    <n v="1"/>
    <n v="0"/>
    <n v="0"/>
    <s v="D.Metcalf"/>
    <n v="15"/>
    <n v="15"/>
    <n v="0"/>
    <n v="1"/>
    <n v="0"/>
    <n v="1.6"/>
    <n v="1.8625"/>
    <n v="1.8625"/>
    <x v="65"/>
  </r>
  <r>
    <x v="2"/>
    <s v="SEA"/>
    <s v="MIN"/>
    <n v="56"/>
    <n v="44"/>
    <s v="(4:09) (No Huddle, Shotgun) 3-R.Wilson pass incomplete short right to 16-T.Lockett. PENALTY on MIN-97-E.Griffen, Roughing the Passer, 15 yards, enforced at SEA 44 - No Play."/>
    <s v="no_play"/>
    <n v="0"/>
    <n v="1"/>
    <n v="0"/>
    <n v="0"/>
    <s v="T.Lockett"/>
    <s v="NA"/>
    <n v="0"/>
    <n v="0"/>
    <n v="0"/>
    <n v="0"/>
    <n v="0"/>
    <n v="0"/>
    <n v="0"/>
    <x v="64"/>
  </r>
  <r>
    <x v="2"/>
    <s v="SEA"/>
    <s v="MIN"/>
    <n v="47"/>
    <n v="53"/>
    <s v="(3:25) (No Huddle, Shotgun) 3-R.Wilson scrambles right end to MIN 43 for 4 yards (97-E.Griffen; 54-E.Kendricks)."/>
    <s v="run"/>
    <n v="0"/>
    <n v="1"/>
    <n v="0"/>
    <n v="0"/>
    <s v="R.Wilson"/>
    <s v="NA"/>
    <n v="0"/>
    <n v="0"/>
    <n v="0"/>
    <n v="0"/>
    <n v="0"/>
    <n v="0"/>
    <n v="0"/>
    <x v="334"/>
  </r>
  <r>
    <x v="2"/>
    <s v="SEA"/>
    <s v="MIN"/>
    <n v="43"/>
    <n v="57"/>
    <s v="(2:45) (No Huddle, Shotgun) 3-R.Wilson pass incomplete deep left to 14-D.Metcalf (23-X.Woods) [97-E.Griffen]. SEA-14-D.Metcalf was injured during the play."/>
    <s v="pass"/>
    <n v="0"/>
    <n v="1"/>
    <n v="0"/>
    <n v="0"/>
    <s v="D.Metcalf"/>
    <n v="35"/>
    <n v="35"/>
    <n v="0"/>
    <n v="1"/>
    <n v="0"/>
    <n v="1.6"/>
    <n v="2.2124999999999999"/>
    <n v="2.2124999999999999"/>
    <x v="65"/>
  </r>
  <r>
    <x v="2"/>
    <s v="SEA"/>
    <s v="MIN"/>
    <n v="43"/>
    <n v="57"/>
    <s v="(2:36) (Shotgun) 3-R.Wilson pass incomplete deep left to 19-P.Hart (22-H.Smith)."/>
    <s v="pass"/>
    <n v="0"/>
    <n v="1"/>
    <n v="0"/>
    <n v="0"/>
    <s v="P.Hart"/>
    <n v="43"/>
    <n v="43"/>
    <n v="0"/>
    <n v="1"/>
    <n v="0"/>
    <n v="1.6"/>
    <n v="2.3525"/>
    <n v="2.3525"/>
    <x v="400"/>
  </r>
  <r>
    <x v="2"/>
    <s v="MIN"/>
    <s v="SEA"/>
    <n v="57"/>
    <n v="43"/>
    <s v="(2:28) 25-A.Mattison left tackle to MIN 44 for 1 yard (52-D.Taylor)."/>
    <s v="run"/>
    <n v="1"/>
    <n v="0"/>
    <n v="0"/>
    <n v="0"/>
    <s v="A.Mattison"/>
    <s v="NA"/>
    <n v="0"/>
    <n v="1"/>
    <n v="0"/>
    <n v="0.5"/>
    <n v="0"/>
    <n v="0"/>
    <n v="0.5"/>
    <x v="248"/>
  </r>
  <r>
    <x v="2"/>
    <s v="MIN"/>
    <s v="SEA"/>
    <n v="56"/>
    <n v="44"/>
    <s v="(2:13) 25-A.Mattison right end to MIN 45 for 1 yard (33-J.Adams)."/>
    <s v="run"/>
    <n v="1"/>
    <n v="0"/>
    <n v="0"/>
    <n v="0"/>
    <s v="A.Mattison"/>
    <s v="NA"/>
    <n v="0"/>
    <n v="1"/>
    <n v="0"/>
    <n v="0.5"/>
    <n v="0"/>
    <n v="0"/>
    <n v="0.5"/>
    <x v="248"/>
  </r>
  <r>
    <x v="2"/>
    <s v="MIN"/>
    <s v="SEA"/>
    <n v="55"/>
    <n v="45"/>
    <s v="(2:08) (Shotgun) 8-K.Cousins pass short right to 18-J.Jefferson ran ob at SEA 44 for 11 yards."/>
    <s v="pass"/>
    <n v="0"/>
    <n v="1"/>
    <n v="0"/>
    <n v="0"/>
    <s v="J.Jefferson"/>
    <n v="11"/>
    <n v="11"/>
    <n v="0"/>
    <n v="1"/>
    <n v="0"/>
    <n v="1.6"/>
    <n v="1.7925"/>
    <n v="1.7925"/>
    <x v="0"/>
  </r>
  <r>
    <x v="2"/>
    <s v="MIN"/>
    <s v="SEA"/>
    <n v="44"/>
    <n v="56"/>
    <s v="(2:04) 25-A.Mattison right end to SEA 46 for -2 yards (98-A.Robinson, 33-J.Adams)."/>
    <s v="run"/>
    <n v="1"/>
    <n v="0"/>
    <n v="0"/>
    <n v="0"/>
    <s v="A.Mattison"/>
    <s v="NA"/>
    <n v="0"/>
    <n v="1"/>
    <n v="0"/>
    <n v="0.5"/>
    <n v="0"/>
    <n v="0"/>
    <n v="0.5"/>
    <x v="248"/>
  </r>
  <r>
    <x v="2"/>
    <s v="MIN"/>
    <s v="SEA"/>
    <n v="46"/>
    <n v="54"/>
    <s v="(1:59) 25-A.Mattison up the middle to SEA 44 for 2 yards (52-D.Taylor)."/>
    <s v="run"/>
    <n v="1"/>
    <n v="0"/>
    <n v="0"/>
    <n v="0"/>
    <s v="A.Mattison"/>
    <s v="NA"/>
    <n v="0"/>
    <n v="1"/>
    <n v="0"/>
    <n v="0.5"/>
    <n v="0"/>
    <n v="0"/>
    <n v="0.5"/>
    <x v="248"/>
  </r>
  <r>
    <x v="2"/>
    <s v="MIN"/>
    <s v="SEA"/>
    <n v="44"/>
    <n v="56"/>
    <s v="(1:15) (Shotgun) 31-A.Abdullah up the middle to SEA 41 for 3 yards (54-B.Wagner; 98-A.Robinson)."/>
    <s v="run"/>
    <n v="1"/>
    <n v="0"/>
    <n v="0"/>
    <n v="0"/>
    <s v="A.Abdullah"/>
    <s v="NA"/>
    <n v="0"/>
    <n v="1"/>
    <n v="0"/>
    <n v="0.5"/>
    <n v="0"/>
    <n v="0"/>
    <n v="0.5"/>
    <x v="82"/>
  </r>
  <r>
    <x v="2"/>
    <s v="SEA"/>
    <s v="MIN"/>
    <n v="99"/>
    <n v="1"/>
    <s v="(:23) (Shotgun) 3-R.Wilson pass short right to 81-G.Everett ran ob at SEA 8 for 7 yards."/>
    <s v="pass"/>
    <n v="0"/>
    <n v="1"/>
    <n v="0"/>
    <n v="0"/>
    <s v="G.Everett"/>
    <n v="7"/>
    <n v="7"/>
    <n v="0"/>
    <n v="1"/>
    <n v="0"/>
    <n v="1.6"/>
    <n v="1.7225000000000001"/>
    <n v="1.7225000000000001"/>
    <x v="262"/>
  </r>
  <r>
    <x v="2"/>
    <s v="SEA"/>
    <s v="MIN"/>
    <n v="92"/>
    <n v="8"/>
    <s v="(:19) (No Huddle, Shotgun) 3-R.Wilson pass short right to 81-G.Everett pushed ob at SEA 25 for 17 yards (21-B.Breeland)."/>
    <s v="pass"/>
    <n v="0"/>
    <n v="1"/>
    <n v="0"/>
    <n v="0"/>
    <s v="G.Everett"/>
    <n v="10"/>
    <n v="10"/>
    <n v="0"/>
    <n v="1"/>
    <n v="0"/>
    <n v="1.6"/>
    <n v="1.7750000000000001"/>
    <n v="1.7750000000000001"/>
    <x v="262"/>
  </r>
  <r>
    <x v="2"/>
    <s v="SEA"/>
    <s v="MIN"/>
    <n v="75"/>
    <n v="25"/>
    <s v="(:13) (No Huddle, Shotgun) 3-R.Wilson pass incomplete short left to 14-D.Metcalf."/>
    <s v="pass"/>
    <n v="0"/>
    <n v="1"/>
    <n v="0"/>
    <n v="0"/>
    <s v="D.Metcalf"/>
    <n v="6"/>
    <n v="6"/>
    <n v="0"/>
    <n v="1"/>
    <n v="0"/>
    <n v="1.6"/>
    <n v="1.7050000000000001"/>
    <n v="1.7050000000000001"/>
    <x v="65"/>
  </r>
  <r>
    <x v="2"/>
    <s v="SEA"/>
    <s v="MIN"/>
    <n v="75"/>
    <n v="25"/>
    <s v="(:09) (No Huddle, Shotgun) 3-R.Wilson pass short right to 16-T.Lockett to SEA 40 for 15 yards (21-B.Breeland, 59-N.Vigil)."/>
    <s v="pass"/>
    <n v="0"/>
    <n v="1"/>
    <n v="0"/>
    <n v="0"/>
    <s v="T.Lockett"/>
    <n v="7"/>
    <n v="7"/>
    <n v="0"/>
    <n v="1"/>
    <n v="0"/>
    <n v="1.6"/>
    <n v="1.7225000000000001"/>
    <n v="1.7225000000000001"/>
    <x v="64"/>
  </r>
  <r>
    <x v="2"/>
    <s v="TB"/>
    <s v="LA"/>
    <n v="75"/>
    <n v="25"/>
    <s v="(15:00) 7-L.Fournette up the middle to TB 26 for 1 yard (94-A.Robinson; 69-S.Joseph)."/>
    <s v="run"/>
    <n v="1"/>
    <n v="0"/>
    <n v="0"/>
    <n v="0"/>
    <s v="L.Fournette"/>
    <s v="NA"/>
    <n v="0"/>
    <n v="1"/>
    <n v="0"/>
    <n v="0.5"/>
    <n v="0"/>
    <n v="0"/>
    <n v="0.5"/>
    <x v="140"/>
  </r>
  <r>
    <x v="2"/>
    <s v="TB"/>
    <s v="LA"/>
    <n v="74"/>
    <n v="26"/>
    <s v="(14:21) (Shotgun) 12-T.Brady pass short left to 84-C.Brate to TB 34 for 8 yards (11-D.Williams)."/>
    <s v="pass"/>
    <n v="0"/>
    <n v="1"/>
    <n v="0"/>
    <n v="0"/>
    <s v="C.Brate"/>
    <n v="8"/>
    <n v="8"/>
    <n v="0"/>
    <n v="1"/>
    <n v="0"/>
    <n v="1.6"/>
    <n v="1.74"/>
    <n v="1.74"/>
    <x v="275"/>
  </r>
  <r>
    <x v="2"/>
    <s v="TB"/>
    <s v="LA"/>
    <n v="71"/>
    <n v="29"/>
    <s v="(13:23) (Shotgun) 12-T.Brady pass incomplete short left to 18-T.Johnson."/>
    <s v="pass"/>
    <n v="0"/>
    <n v="1"/>
    <n v="0"/>
    <n v="0"/>
    <s v="T.Johnson"/>
    <n v="7"/>
    <n v="7"/>
    <n v="0"/>
    <n v="1"/>
    <n v="0"/>
    <n v="1.6"/>
    <n v="1.7225000000000001"/>
    <n v="1.7225000000000001"/>
    <x v="209"/>
  </r>
  <r>
    <x v="2"/>
    <s v="LA"/>
    <s v="TB"/>
    <n v="58"/>
    <n v="42"/>
    <s v="(13:10) (Shotgun) 9-M.Stafford pass incomplete deep left to 10-C.Kupp [45-D.White]."/>
    <s v="pass"/>
    <n v="0"/>
    <n v="1"/>
    <n v="0"/>
    <n v="0"/>
    <s v="C.Kupp"/>
    <n v="16"/>
    <n v="16"/>
    <n v="0"/>
    <n v="1"/>
    <n v="0"/>
    <n v="1.6"/>
    <n v="1.8800000000000001"/>
    <n v="1.8800000000000001"/>
    <x v="15"/>
  </r>
  <r>
    <x v="2"/>
    <s v="LA"/>
    <s v="TB"/>
    <n v="58"/>
    <n v="42"/>
    <s v="(13:06) (Shotgun) 34-J.Funk left tackle to LA 48 for 6 yards (50-V.Vea)."/>
    <s v="run"/>
    <n v="1"/>
    <n v="0"/>
    <n v="0"/>
    <n v="0"/>
    <s v="J.Funk"/>
    <s v="NA"/>
    <n v="0"/>
    <n v="1"/>
    <n v="0"/>
    <n v="0.5"/>
    <n v="0"/>
    <n v="0"/>
    <n v="0.5"/>
    <x v="401"/>
  </r>
  <r>
    <x v="2"/>
    <s v="LA"/>
    <s v="TB"/>
    <n v="52"/>
    <n v="48"/>
    <s v="(12:22) (Shotgun) 9-M.Stafford pass incomplete short middle to 12-V.Jefferson [58-S.Barrett]."/>
    <s v="pass"/>
    <n v="0"/>
    <n v="1"/>
    <n v="0"/>
    <n v="0"/>
    <s v="V.Jefferson"/>
    <n v="7"/>
    <n v="7"/>
    <n v="0"/>
    <n v="1"/>
    <n v="0"/>
    <n v="1.6"/>
    <n v="1.7225000000000001"/>
    <n v="1.7225000000000001"/>
    <x v="57"/>
  </r>
  <r>
    <x v="2"/>
    <s v="TB"/>
    <s v="LA"/>
    <n v="89"/>
    <n v="11"/>
    <s v="(12:11) 7-L.Fournette left tackle to TB 14 for 3 yards (94-A.Robinson)."/>
    <s v="run"/>
    <n v="1"/>
    <n v="0"/>
    <n v="0"/>
    <n v="0"/>
    <s v="L.Fournette"/>
    <s v="NA"/>
    <n v="0"/>
    <n v="1"/>
    <n v="0"/>
    <n v="0.5"/>
    <n v="0"/>
    <n v="0"/>
    <n v="0.5"/>
    <x v="140"/>
  </r>
  <r>
    <x v="2"/>
    <s v="TB"/>
    <s v="LA"/>
    <n v="86"/>
    <n v="14"/>
    <s v="(11:34) (Shotgun) 12-T.Brady pass short left to 84-C.Brate to TB 19 for 5 yards (5-J.Ramsey)."/>
    <s v="pass"/>
    <n v="0"/>
    <n v="1"/>
    <n v="0"/>
    <n v="0"/>
    <s v="C.Brate"/>
    <n v="3"/>
    <n v="3"/>
    <n v="0"/>
    <n v="1"/>
    <n v="0"/>
    <n v="1.6"/>
    <n v="1.6525000000000001"/>
    <n v="1.6525000000000001"/>
    <x v="275"/>
  </r>
  <r>
    <x v="2"/>
    <s v="TB"/>
    <s v="LA"/>
    <n v="81"/>
    <n v="19"/>
    <s v="(10:58) (Shotgun) 12-T.Brady pass short left to 25-G.Bernard to TB 20 for 1 yard (58-J.Hollins)."/>
    <s v="pass"/>
    <n v="0"/>
    <n v="1"/>
    <n v="0"/>
    <n v="0"/>
    <s v="G.Bernard"/>
    <n v="1"/>
    <n v="1"/>
    <n v="0"/>
    <n v="1"/>
    <n v="0"/>
    <n v="1.6"/>
    <n v="1.6175000000000002"/>
    <n v="1.6175000000000002"/>
    <x v="141"/>
  </r>
  <r>
    <x v="2"/>
    <s v="LA"/>
    <s v="TB"/>
    <n v="73"/>
    <n v="27"/>
    <s v="(10:04) (Shotgun) 25-S.Michel right end to LA 31 for 4 yards (50-V.Vea)."/>
    <s v="run"/>
    <n v="1"/>
    <n v="0"/>
    <n v="0"/>
    <n v="0"/>
    <s v="S.Michel"/>
    <s v="NA"/>
    <n v="0"/>
    <n v="1"/>
    <n v="0"/>
    <n v="0.5"/>
    <n v="0"/>
    <n v="0"/>
    <n v="0.5"/>
    <x v="314"/>
  </r>
  <r>
    <x v="2"/>
    <s v="LA"/>
    <s v="TB"/>
    <n v="69"/>
    <n v="31"/>
    <s v="(9:27) 9-M.Stafford pass short right to 2-R.Woods pushed ob at LA 38 for 7 yards (54-L.David)."/>
    <s v="pass"/>
    <n v="0"/>
    <n v="1"/>
    <n v="0"/>
    <n v="0"/>
    <s v="R.Woods"/>
    <n v="1"/>
    <n v="1"/>
    <n v="0"/>
    <n v="1"/>
    <n v="0"/>
    <n v="1.6"/>
    <n v="1.6175000000000002"/>
    <n v="1.6175000000000002"/>
    <x v="1"/>
  </r>
  <r>
    <x v="2"/>
    <s v="LA"/>
    <s v="TB"/>
    <n v="62"/>
    <n v="38"/>
    <s v="(8:53) (Shotgun) 9-M.Stafford pass incomplete deep middle to 10-C.Kupp."/>
    <s v="pass"/>
    <n v="0"/>
    <n v="1"/>
    <n v="0"/>
    <n v="0"/>
    <s v="C.Kupp"/>
    <n v="17"/>
    <n v="17"/>
    <n v="0"/>
    <n v="1"/>
    <n v="0"/>
    <n v="1.6"/>
    <n v="1.8975"/>
    <n v="1.8975"/>
    <x v="15"/>
  </r>
  <r>
    <x v="2"/>
    <s v="LA"/>
    <s v="TB"/>
    <n v="62"/>
    <n v="38"/>
    <s v="(8:49) (Shotgun) 9-M.Stafford pass incomplete short left to 2-R.Woods (9-J.Tryon)."/>
    <s v="pass"/>
    <n v="0"/>
    <n v="1"/>
    <n v="0"/>
    <n v="0"/>
    <s v="R.Woods"/>
    <n v="-2"/>
    <n v="-2"/>
    <n v="0"/>
    <n v="1"/>
    <n v="0"/>
    <n v="1.6"/>
    <n v="1.5650000000000002"/>
    <n v="1.5650000000000002"/>
    <x v="1"/>
  </r>
  <r>
    <x v="2"/>
    <s v="LA"/>
    <s v="TB"/>
    <n v="62"/>
    <n v="38"/>
    <s v="(8:45) (Shotgun) 9-M.Stafford pass incomplete deep middle to 1-D.Jackson (43-R.Cockrell)."/>
    <s v="pass"/>
    <n v="0"/>
    <n v="1"/>
    <n v="0"/>
    <n v="0"/>
    <s v="D.Jackson"/>
    <n v="43"/>
    <n v="43"/>
    <n v="0"/>
    <n v="1"/>
    <n v="0"/>
    <n v="1.6"/>
    <n v="2.3525"/>
    <n v="2.3525"/>
    <x v="198"/>
  </r>
  <r>
    <x v="2"/>
    <s v="TB"/>
    <s v="LA"/>
    <n v="85"/>
    <n v="15"/>
    <s v="(8:27) 72-J.Wells reported in as eligible.  12-T.Brady pass short right to 7-L.Fournette to TB 30 for 15 yards (51-T.Reeder)."/>
    <s v="pass"/>
    <n v="0"/>
    <n v="1"/>
    <n v="0"/>
    <n v="0"/>
    <s v="L.Fournette"/>
    <n v="0"/>
    <n v="0"/>
    <n v="0"/>
    <n v="1"/>
    <n v="0"/>
    <n v="1.6"/>
    <n v="1.6"/>
    <n v="1.6"/>
    <x v="140"/>
  </r>
  <r>
    <x v="2"/>
    <s v="TB"/>
    <s v="LA"/>
    <n v="70"/>
    <n v="30"/>
    <s v="(7:50) 12-T.Brady pass incomplete short left to 14-C.Godwin (99-A.Donald)."/>
    <s v="pass"/>
    <n v="0"/>
    <n v="1"/>
    <n v="0"/>
    <n v="0"/>
    <s v="C.Godwin"/>
    <n v="0"/>
    <n v="0"/>
    <n v="0"/>
    <n v="1"/>
    <n v="0"/>
    <n v="1.6"/>
    <n v="1.6"/>
    <n v="1.6"/>
    <x v="98"/>
  </r>
  <r>
    <x v="2"/>
    <s v="TB"/>
    <s v="LA"/>
    <n v="70"/>
    <n v="30"/>
    <s v="(7:45) (Shotgun) 12-T.Brady pass short left to 14-C.Godwin pushed ob at TB 47 for 17 yards (33-N.Scott)."/>
    <s v="pass"/>
    <n v="0"/>
    <n v="1"/>
    <n v="0"/>
    <n v="0"/>
    <s v="C.Godwin"/>
    <n v="5"/>
    <n v="5"/>
    <n v="0"/>
    <n v="1"/>
    <n v="0"/>
    <n v="1.6"/>
    <n v="1.6875"/>
    <n v="1.6875"/>
    <x v="98"/>
  </r>
  <r>
    <x v="2"/>
    <s v="TB"/>
    <s v="LA"/>
    <n v="53"/>
    <n v="47"/>
    <s v="(7:08) 12-T.Brady pass short middle to 7-L.Fournette to LA 49 for 4 yards (41-K.Young)."/>
    <s v="pass"/>
    <n v="0"/>
    <n v="1"/>
    <n v="0"/>
    <n v="0"/>
    <s v="L.Fournette"/>
    <n v="3"/>
    <n v="3"/>
    <n v="0"/>
    <n v="1"/>
    <n v="0"/>
    <n v="1.6"/>
    <n v="1.6525000000000001"/>
    <n v="1.6525000000000001"/>
    <x v="140"/>
  </r>
  <r>
    <x v="2"/>
    <s v="TB"/>
    <s v="LA"/>
    <n v="49"/>
    <n v="51"/>
    <s v="(6:23) 7-L.Fournette up the middle to LA 48 for 1 yard (69-S.Joseph)."/>
    <s v="run"/>
    <n v="1"/>
    <n v="0"/>
    <n v="0"/>
    <n v="0"/>
    <s v="L.Fournette"/>
    <s v="NA"/>
    <n v="0"/>
    <n v="1"/>
    <n v="0"/>
    <n v="0.5"/>
    <n v="0"/>
    <n v="0"/>
    <n v="0.5"/>
    <x v="140"/>
  </r>
  <r>
    <x v="2"/>
    <s v="TB"/>
    <s v="LA"/>
    <n v="48"/>
    <n v="52"/>
    <s v="(5:41) (Shotgun) 12-T.Brady pass incomplete deep left to 87-R.Gronkowski [69-S.Joseph]."/>
    <s v="pass"/>
    <n v="0"/>
    <n v="1"/>
    <n v="0"/>
    <n v="0"/>
    <s v="R.Gronkowski"/>
    <n v="25"/>
    <n v="25"/>
    <n v="0"/>
    <n v="1"/>
    <n v="0"/>
    <n v="1.6"/>
    <n v="2.0375000000000001"/>
    <n v="2.0375000000000001"/>
    <x v="139"/>
  </r>
  <r>
    <x v="2"/>
    <s v="LA"/>
    <s v="TB"/>
    <n v="95"/>
    <n v="5"/>
    <s v="(5:27) 25-S.Michel up the middle to LA 5 for no gain (33-J.Whitehead)."/>
    <s v="run"/>
    <n v="1"/>
    <n v="0"/>
    <n v="0"/>
    <n v="0"/>
    <s v="S.Michel"/>
    <s v="NA"/>
    <n v="0"/>
    <n v="1"/>
    <n v="0"/>
    <n v="0.5"/>
    <n v="0"/>
    <n v="0"/>
    <n v="0.5"/>
    <x v="314"/>
  </r>
  <r>
    <x v="2"/>
    <s v="LA"/>
    <s v="TB"/>
    <n v="95"/>
    <n v="5"/>
    <s v="(4:49) (Shotgun) 9-M.Stafford pass short left to 25-S.Michel to LA 11 for 6 yards (96-S.McLendon)."/>
    <s v="pass"/>
    <n v="0"/>
    <n v="1"/>
    <n v="0"/>
    <n v="0"/>
    <s v="S.Michel"/>
    <n v="-4"/>
    <n v="-4"/>
    <n v="0"/>
    <n v="1"/>
    <n v="0"/>
    <n v="1.6"/>
    <n v="1.53"/>
    <n v="1.53"/>
    <x v="314"/>
  </r>
  <r>
    <x v="2"/>
    <s v="LA"/>
    <s v="TB"/>
    <n v="89"/>
    <n v="11"/>
    <s v="(4:00) (Shotgun) 9-M.Stafford pass short right to 89-T.Higbee to LA 23 for 12 yards (9-J.Tryon)."/>
    <s v="pass"/>
    <n v="0"/>
    <n v="1"/>
    <n v="0"/>
    <n v="0"/>
    <s v="T.Higbee"/>
    <n v="-1"/>
    <n v="-1"/>
    <n v="0"/>
    <n v="1"/>
    <n v="0"/>
    <n v="1.6"/>
    <n v="1.5825"/>
    <n v="1.5825"/>
    <x v="34"/>
  </r>
  <r>
    <x v="2"/>
    <s v="LA"/>
    <s v="TB"/>
    <n v="77"/>
    <n v="23"/>
    <s v="(3:36) (No Huddle, Shotgun) 9-M.Stafford pass deep left to 10-C.Kupp ran ob at LA 45 for 22 yards. TB-35-J.Dean was injured during the play."/>
    <s v="pass"/>
    <n v="0"/>
    <n v="1"/>
    <n v="0"/>
    <n v="0"/>
    <s v="C.Kupp"/>
    <n v="22"/>
    <n v="22"/>
    <n v="0"/>
    <n v="1"/>
    <n v="0"/>
    <n v="1.6"/>
    <n v="1.9850000000000001"/>
    <n v="1.9850000000000001"/>
    <x v="15"/>
  </r>
  <r>
    <x v="2"/>
    <s v="LA"/>
    <s v="TB"/>
    <n v="55"/>
    <n v="45"/>
    <s v="(3:05) (Shotgun) 9-M.Stafford pass short left to 12-V.Jefferson pushed ob at TB 44 for 11 yards (30-D.Delaney)."/>
    <s v="pass"/>
    <n v="0"/>
    <n v="1"/>
    <n v="0"/>
    <n v="0"/>
    <s v="V.Jefferson"/>
    <n v="8"/>
    <n v="8"/>
    <n v="0"/>
    <n v="1"/>
    <n v="0"/>
    <n v="1.6"/>
    <n v="1.74"/>
    <n v="1.74"/>
    <x v="57"/>
  </r>
  <r>
    <x v="2"/>
    <s v="LA"/>
    <s v="TB"/>
    <n v="44"/>
    <n v="56"/>
    <s v="(2:28) (Shotgun) 9-M.Stafford pass short left to 89-T.Higbee to TB 39 for 5 yards (33-J.Whitehead). FUMBLES (33-J.Whitehead), recovered by LA-77-A.Whitworth at TB 39."/>
    <s v="pass"/>
    <n v="0"/>
    <n v="1"/>
    <n v="0"/>
    <n v="0"/>
    <s v="T.Higbee"/>
    <n v="-5"/>
    <n v="-5"/>
    <n v="0"/>
    <n v="1"/>
    <n v="0"/>
    <n v="1.6"/>
    <n v="1.5125000000000002"/>
    <n v="1.5125000000000002"/>
    <x v="34"/>
  </r>
  <r>
    <x v="2"/>
    <s v="LA"/>
    <s v="TB"/>
    <n v="39"/>
    <n v="61"/>
    <s v="(1:40) 25-S.Michel up the middle to TB 35 for 4 yards (45-D.White)."/>
    <s v="run"/>
    <n v="1"/>
    <n v="0"/>
    <n v="0"/>
    <n v="0"/>
    <s v="S.Michel"/>
    <s v="NA"/>
    <n v="0"/>
    <n v="1"/>
    <n v="0"/>
    <n v="0.5"/>
    <n v="0"/>
    <n v="0"/>
    <n v="0.5"/>
    <x v="314"/>
  </r>
  <r>
    <x v="2"/>
    <s v="LA"/>
    <s v="TB"/>
    <n v="35"/>
    <n v="65"/>
    <s v="(1:16) (No Huddle, Shotgun) 25-S.Michel up the middle to TB 31 for 4 yards (58-S.Barrett)."/>
    <s v="run"/>
    <n v="1"/>
    <n v="0"/>
    <n v="0"/>
    <n v="0"/>
    <s v="S.Michel"/>
    <s v="NA"/>
    <n v="0"/>
    <n v="1"/>
    <n v="0"/>
    <n v="0.5"/>
    <n v="0"/>
    <n v="0"/>
    <n v="0.5"/>
    <x v="314"/>
  </r>
  <r>
    <x v="2"/>
    <s v="LA"/>
    <s v="TB"/>
    <n v="31"/>
    <n v="69"/>
    <s v="(:32) (Shotgun) 9-M.Stafford pass incomplete deep left to 10-C.Kupp. PENALTY on TB-43-R.Cockrell, Defensive Holding, 5 yards, enforced at TB 31 - No Play."/>
    <s v="no_play"/>
    <n v="0"/>
    <n v="1"/>
    <n v="0"/>
    <n v="0"/>
    <s v="C.Kupp"/>
    <s v="NA"/>
    <n v="0"/>
    <n v="0"/>
    <n v="0"/>
    <n v="0"/>
    <n v="0"/>
    <n v="0"/>
    <n v="0"/>
    <x v="15"/>
  </r>
  <r>
    <x v="2"/>
    <s v="LA"/>
    <s v="TB"/>
    <n v="26"/>
    <n v="74"/>
    <s v="(:27) 25-S.Michel right tackle to TB 24 for 2 yards (98-A.Nelson; 24-C.Davis)."/>
    <s v="run"/>
    <n v="1"/>
    <n v="0"/>
    <n v="0"/>
    <n v="0"/>
    <s v="S.Michel"/>
    <s v="NA"/>
    <n v="0"/>
    <n v="1"/>
    <n v="0"/>
    <n v="0.5"/>
    <n v="0"/>
    <n v="0"/>
    <n v="0.5"/>
    <x v="314"/>
  </r>
  <r>
    <x v="2"/>
    <s v="LA"/>
    <s v="TB"/>
    <n v="24"/>
    <n v="76"/>
    <s v="(15:00) 25-S.Michel right tackle to TB 19 for 5 yards (33-J.Whitehead)."/>
    <s v="run"/>
    <n v="1"/>
    <n v="0"/>
    <n v="0"/>
    <n v="0"/>
    <s v="S.Michel"/>
    <s v="NA"/>
    <n v="0"/>
    <n v="1"/>
    <n v="0"/>
    <n v="0.5"/>
    <n v="0"/>
    <n v="0"/>
    <n v="0.5"/>
    <x v="314"/>
  </r>
  <r>
    <x v="2"/>
    <s v="LA"/>
    <s v="TB"/>
    <n v="19"/>
    <n v="81"/>
    <s v="(14:18) (Shotgun) 9-M.Stafford pass short middle to 2-R.Woods to TB 13 for 6 yards (31-A.Winfield)."/>
    <s v="pass"/>
    <n v="0"/>
    <n v="1"/>
    <n v="0"/>
    <n v="0"/>
    <s v="R.Woods"/>
    <n v="4"/>
    <n v="4"/>
    <n v="0"/>
    <n v="1"/>
    <n v="0"/>
    <n v="2"/>
    <n v="1.6700000000000002"/>
    <n v="1.8878000000000001"/>
    <x v="1"/>
  </r>
  <r>
    <x v="2"/>
    <s v="LA"/>
    <s v="TB"/>
    <n v="13"/>
    <n v="87"/>
    <s v="(13:50) (No Huddle, Shotgun) 9-M.Stafford pass short right to 89-T.Higbee pushed ob at TB 7 for 6 yards (54-L.David)."/>
    <s v="pass"/>
    <n v="0"/>
    <n v="1"/>
    <n v="0"/>
    <n v="0"/>
    <s v="T.Higbee"/>
    <n v="4"/>
    <n v="4"/>
    <n v="0"/>
    <n v="1"/>
    <n v="0"/>
    <n v="2.2000000000000002"/>
    <n v="1.6700000000000002"/>
    <n v="2.0198"/>
    <x v="34"/>
  </r>
  <r>
    <x v="2"/>
    <s v="LA"/>
    <s v="TB"/>
    <n v="7"/>
    <n v="93"/>
    <s v="(13:12) 25-S.Michel right tackle to TB 6 for 1 yard (45-D.White; 31-A.Winfield)."/>
    <s v="run"/>
    <n v="1"/>
    <n v="0"/>
    <n v="0"/>
    <n v="0"/>
    <s v="S.Michel"/>
    <s v="NA"/>
    <n v="0"/>
    <n v="1"/>
    <n v="0"/>
    <n v="1.2"/>
    <n v="0"/>
    <n v="0"/>
    <n v="1.2"/>
    <x v="314"/>
  </r>
  <r>
    <x v="2"/>
    <s v="LA"/>
    <s v="TB"/>
    <n v="6"/>
    <n v="94"/>
    <s v="(12:28) (Shotgun) 9-M.Stafford pass short right to 89-T.Higbee for 6 yards, TOUCHDOWN."/>
    <s v="pass"/>
    <n v="0"/>
    <n v="1"/>
    <n v="0"/>
    <n v="0"/>
    <s v="T.Higbee"/>
    <n v="0"/>
    <n v="0"/>
    <n v="0"/>
    <n v="1"/>
    <n v="0"/>
    <n v="2.8"/>
    <n v="1.6"/>
    <n v="2.3919999999999999"/>
    <x v="34"/>
  </r>
  <r>
    <x v="2"/>
    <s v="TB"/>
    <s v="LA"/>
    <n v="76"/>
    <n v="24"/>
    <s v="(12:17) (Shotgun) 12-T.Brady pass short right to 10-S.Miller to TB 27 for 3 yards (41-K.Young)."/>
    <s v="pass"/>
    <n v="0"/>
    <n v="1"/>
    <n v="0"/>
    <n v="0"/>
    <s v="S.Miller"/>
    <n v="-2"/>
    <n v="-2"/>
    <n v="0"/>
    <n v="1"/>
    <n v="0"/>
    <n v="1.6"/>
    <n v="1.5650000000000002"/>
    <n v="1.5650000000000002"/>
    <x v="402"/>
  </r>
  <r>
    <x v="2"/>
    <s v="TB"/>
    <s v="LA"/>
    <n v="73"/>
    <n v="27"/>
    <s v="(11:42) (Shotgun) 12-T.Brady pass incomplete deep right to 13-M.Evans."/>
    <s v="pass"/>
    <n v="0"/>
    <n v="1"/>
    <n v="0"/>
    <n v="0"/>
    <s v="M.Evans"/>
    <n v="43"/>
    <n v="43"/>
    <n v="0"/>
    <n v="1"/>
    <n v="0"/>
    <n v="1.6"/>
    <n v="2.3525"/>
    <n v="2.3525"/>
    <x v="35"/>
  </r>
  <r>
    <x v="2"/>
    <s v="TB"/>
    <s v="LA"/>
    <n v="73"/>
    <n v="27"/>
    <s v="(11:36) (Shotgun) 12-T.Brady pass short right to 25-G.Bernard to TB 34 for 7 yards (41-K.Young). FUMBLES (41-K.Young), ball out of bounds at LA 34."/>
    <s v="pass"/>
    <n v="0"/>
    <n v="1"/>
    <n v="0"/>
    <n v="0"/>
    <s v="G.Bernard"/>
    <n v="-4"/>
    <n v="-4"/>
    <n v="0"/>
    <n v="1"/>
    <n v="0"/>
    <n v="1.6"/>
    <n v="1.53"/>
    <n v="1.53"/>
    <x v="141"/>
  </r>
  <r>
    <x v="2"/>
    <s v="TB"/>
    <s v="LA"/>
    <n v="66"/>
    <n v="34"/>
    <s v="(11:09) 27-R.Jones up the middle to TB 39 for 5 yards (69-S.Joseph, 99-A.Donald)."/>
    <s v="run"/>
    <n v="1"/>
    <n v="0"/>
    <n v="0"/>
    <n v="0"/>
    <s v="R.Jones"/>
    <s v="NA"/>
    <n v="0"/>
    <n v="1"/>
    <n v="0"/>
    <n v="0.5"/>
    <n v="0"/>
    <n v="0"/>
    <n v="0.5"/>
    <x v="163"/>
  </r>
  <r>
    <x v="2"/>
    <s v="TB"/>
    <s v="LA"/>
    <n v="61"/>
    <n v="39"/>
    <s v="(10:36) 27-R.Jones right end to TB 38 for -1 yards (41-K.Young, 54-L.Floyd)."/>
    <s v="run"/>
    <n v="1"/>
    <n v="0"/>
    <n v="0"/>
    <n v="0"/>
    <s v="R.Jones"/>
    <s v="NA"/>
    <n v="0"/>
    <n v="1"/>
    <n v="0"/>
    <n v="0.5"/>
    <n v="0"/>
    <n v="0"/>
    <n v="0.5"/>
    <x v="163"/>
  </r>
  <r>
    <x v="2"/>
    <s v="TB"/>
    <s v="LA"/>
    <n v="62"/>
    <n v="38"/>
    <s v="(9:55) (Shotgun) 12-T.Brady pass short left to 14-C.Godwin to TB 45 for 7 yards (11-D.Williams)."/>
    <s v="pass"/>
    <n v="0"/>
    <n v="1"/>
    <n v="0"/>
    <n v="0"/>
    <s v="C.Godwin"/>
    <n v="3"/>
    <n v="3"/>
    <n v="0"/>
    <n v="1"/>
    <n v="0"/>
    <n v="1.6"/>
    <n v="1.6525000000000001"/>
    <n v="1.6525000000000001"/>
    <x v="98"/>
  </r>
  <r>
    <x v="2"/>
    <s v="TB"/>
    <s v="LA"/>
    <n v="55"/>
    <n v="45"/>
    <s v="(9:19) 12-T.Brady pass short right to 27-R.Jones to TB 48 for 3 yards (5-J.Ramsey). PENALTY on TB, Illegal Formation, 5 yards, enforced at TB 45 - No Play."/>
    <s v="no_play"/>
    <n v="0"/>
    <n v="1"/>
    <n v="0"/>
    <n v="0"/>
    <s v="R.Jones"/>
    <s v="NA"/>
    <n v="0"/>
    <n v="0"/>
    <n v="0"/>
    <n v="0"/>
    <n v="0"/>
    <n v="0"/>
    <n v="0"/>
    <x v="163"/>
  </r>
  <r>
    <x v="2"/>
    <s v="TB"/>
    <s v="LA"/>
    <n v="60"/>
    <n v="40"/>
    <s v="(8:59) (Shotgun) 12-T.Brady pass short right to 1-J.Darden to TB 40 for no gain (5-J.Ramsey)."/>
    <s v="pass"/>
    <n v="0"/>
    <n v="1"/>
    <n v="0"/>
    <n v="0"/>
    <s v="J.Darden"/>
    <n v="-1"/>
    <n v="-1"/>
    <n v="0"/>
    <n v="1"/>
    <n v="0"/>
    <n v="1.6"/>
    <n v="1.5825"/>
    <n v="1.5825"/>
    <x v="403"/>
  </r>
  <r>
    <x v="2"/>
    <s v="TB"/>
    <s v="LA"/>
    <n v="60"/>
    <n v="40"/>
    <s v="(8:24) (Shotgun) 12-T.Brady pass short right to 13-M.Evans pushed ob at LA 43 for 17 yards (11-D.Williams)."/>
    <s v="pass"/>
    <n v="0"/>
    <n v="1"/>
    <n v="0"/>
    <n v="0"/>
    <s v="M.Evans"/>
    <n v="14"/>
    <n v="14"/>
    <n v="0"/>
    <n v="1"/>
    <n v="0"/>
    <n v="1.6"/>
    <n v="1.845"/>
    <n v="1.845"/>
    <x v="35"/>
  </r>
  <r>
    <x v="2"/>
    <s v="TB"/>
    <s v="LA"/>
    <n v="43"/>
    <n v="57"/>
    <s v="(7:53) 27-R.Jones up the middle to LA 39 for 4 yards (91-G.Gaines; 5-J.Ramsey)."/>
    <s v="run"/>
    <n v="1"/>
    <n v="0"/>
    <n v="0"/>
    <n v="0"/>
    <s v="R.Jones"/>
    <s v="NA"/>
    <n v="0"/>
    <n v="1"/>
    <n v="0"/>
    <n v="0.5"/>
    <n v="0"/>
    <n v="0"/>
    <n v="0.5"/>
    <x v="163"/>
  </r>
  <r>
    <x v="2"/>
    <s v="TB"/>
    <s v="LA"/>
    <n v="39"/>
    <n v="61"/>
    <s v="(7:13) (Shotgun) 12-T.Brady pass short right to 14-C.Godwin pushed ob at LA 34 for 5 yards (5-J.Ramsey)."/>
    <s v="pass"/>
    <n v="0"/>
    <n v="1"/>
    <n v="0"/>
    <n v="0"/>
    <s v="C.Godwin"/>
    <n v="-3"/>
    <n v="-3"/>
    <n v="0"/>
    <n v="1"/>
    <n v="0"/>
    <n v="1.6"/>
    <n v="1.5475000000000001"/>
    <n v="1.5475000000000001"/>
    <x v="98"/>
  </r>
  <r>
    <x v="2"/>
    <s v="TB"/>
    <s v="LA"/>
    <n v="34"/>
    <n v="66"/>
    <s v="(6:40) 27-R.Jones up the middle to LA 31 for 3 yards (94-A.Robinson)."/>
    <s v="run"/>
    <n v="1"/>
    <n v="0"/>
    <n v="0"/>
    <n v="0"/>
    <s v="R.Jones"/>
    <s v="NA"/>
    <n v="0"/>
    <n v="1"/>
    <n v="0"/>
    <n v="0.5"/>
    <n v="0"/>
    <n v="0"/>
    <n v="0.5"/>
    <x v="163"/>
  </r>
  <r>
    <x v="2"/>
    <s v="TB"/>
    <s v="LA"/>
    <n v="31"/>
    <n v="69"/>
    <s v="(6:09) 72-J.Wells reported in as eligible.  12-T.Brady pass short right to 87-R.Gronkowski pushed ob at LA 5 for 26 yards (4-J.Fuller)."/>
    <s v="pass"/>
    <n v="0"/>
    <n v="1"/>
    <n v="0"/>
    <n v="0"/>
    <s v="R.Gronkowski"/>
    <n v="11"/>
    <n v="11"/>
    <n v="0"/>
    <n v="1"/>
    <n v="0"/>
    <n v="1.6"/>
    <n v="1.7925"/>
    <n v="1.7925"/>
    <x v="139"/>
  </r>
  <r>
    <x v="2"/>
    <s v="TB"/>
    <s v="LA"/>
    <n v="5"/>
    <n v="95"/>
    <s v="(5:27) 27-R.Jones right guard to LA 5 for no gain (54-L.Floyd; 94-A.Robinson)."/>
    <s v="run"/>
    <n v="1"/>
    <n v="0"/>
    <n v="0"/>
    <n v="0"/>
    <s v="R.Jones"/>
    <s v="NA"/>
    <n v="0"/>
    <n v="1"/>
    <n v="0"/>
    <n v="1.4"/>
    <n v="0"/>
    <n v="0"/>
    <n v="1.4"/>
    <x v="163"/>
  </r>
  <r>
    <x v="2"/>
    <s v="TB"/>
    <s v="LA"/>
    <n v="5"/>
    <n v="95"/>
    <s v="(4:53) (Shotgun) 12-T.Brady pass short middle to 25-G.Bernard to LA 2 for 3 yards (94-A.Robinson)."/>
    <s v="pass"/>
    <n v="0"/>
    <n v="1"/>
    <n v="0"/>
    <n v="0"/>
    <s v="G.Bernard"/>
    <n v="-3"/>
    <n v="-3"/>
    <n v="0"/>
    <n v="1"/>
    <n v="0"/>
    <n v="3.2"/>
    <n v="1.5475000000000001"/>
    <n v="3.2"/>
    <x v="141"/>
  </r>
  <r>
    <x v="2"/>
    <s v="TB"/>
    <s v="LA"/>
    <n v="2"/>
    <n v="98"/>
    <s v="(4:07) 14-C.Godwin right end for 2 yards, TOUCHDOWN."/>
    <s v="run"/>
    <n v="1"/>
    <n v="0"/>
    <n v="0"/>
    <n v="0"/>
    <s v="C.Godwin"/>
    <s v="NA"/>
    <n v="0"/>
    <n v="1"/>
    <n v="0"/>
    <n v="2.5"/>
    <n v="0"/>
    <n v="0"/>
    <n v="2.5"/>
    <x v="98"/>
  </r>
  <r>
    <x v="2"/>
    <s v="LA"/>
    <s v="TB"/>
    <n v="75"/>
    <n v="25"/>
    <s v="(4:03) (Shotgun) 9-M.Stafford pass short right to 10-C.Kupp to LA 34 for 9 yards (58-S.Barrett)."/>
    <s v="pass"/>
    <n v="0"/>
    <n v="1"/>
    <n v="0"/>
    <n v="0"/>
    <s v="C.Kupp"/>
    <n v="5"/>
    <n v="5"/>
    <n v="0"/>
    <n v="1"/>
    <n v="0"/>
    <n v="1.6"/>
    <n v="1.6875"/>
    <n v="1.6875"/>
    <x v="15"/>
  </r>
  <r>
    <x v="2"/>
    <s v="LA"/>
    <s v="TB"/>
    <n v="66"/>
    <n v="34"/>
    <s v="(3:26) 25-S.Michel right guard to LA 38 for 4 yards (31-A.Winfield)."/>
    <s v="run"/>
    <n v="1"/>
    <n v="0"/>
    <n v="0"/>
    <n v="0"/>
    <s v="S.Michel"/>
    <s v="NA"/>
    <n v="0"/>
    <n v="1"/>
    <n v="0"/>
    <n v="0.5"/>
    <n v="0"/>
    <n v="0"/>
    <n v="0.5"/>
    <x v="314"/>
  </r>
  <r>
    <x v="2"/>
    <s v="LA"/>
    <s v="TB"/>
    <n v="62"/>
    <n v="38"/>
    <s v="(3:07) (Shotgun) 9-M.Stafford pass short left to 25-S.Michel to LA 40 for 2 yards (54-L.David, 45-D.White)."/>
    <s v="pass"/>
    <n v="0"/>
    <n v="1"/>
    <n v="0"/>
    <n v="0"/>
    <s v="S.Michel"/>
    <n v="-2"/>
    <n v="-2"/>
    <n v="0"/>
    <n v="1"/>
    <n v="0"/>
    <n v="1.6"/>
    <n v="1.5650000000000002"/>
    <n v="1.5650000000000002"/>
    <x v="314"/>
  </r>
  <r>
    <x v="2"/>
    <s v="LA"/>
    <s v="TB"/>
    <n v="60"/>
    <n v="40"/>
    <s v="(2:19) (Shotgun) 9-M.Stafford pass incomplete deep left to 1-D.Jackson. PENALTY on TB-54-L.David, Defensive Offside, 6 yards, enforced at LA 40 - No Play."/>
    <s v="no_play"/>
    <n v="0"/>
    <n v="1"/>
    <n v="0"/>
    <n v="0"/>
    <s v="D.Jackson"/>
    <s v="NA"/>
    <n v="0"/>
    <n v="0"/>
    <n v="0"/>
    <n v="0"/>
    <n v="0"/>
    <n v="0"/>
    <n v="0"/>
    <x v="198"/>
  </r>
  <r>
    <x v="2"/>
    <s v="LA"/>
    <s v="TB"/>
    <n v="54"/>
    <n v="46"/>
    <s v="(2:14) (Shotgun) 25-S.Michel up the middle to LA 44 for -2 yards (58-S.Barrett)."/>
    <s v="run"/>
    <n v="1"/>
    <n v="0"/>
    <n v="0"/>
    <n v="0"/>
    <s v="S.Michel"/>
    <s v="NA"/>
    <n v="0"/>
    <n v="1"/>
    <n v="0"/>
    <n v="0.5"/>
    <n v="0"/>
    <n v="0"/>
    <n v="0.5"/>
    <x v="314"/>
  </r>
  <r>
    <x v="2"/>
    <s v="LA"/>
    <s v="TB"/>
    <n v="56"/>
    <n v="44"/>
    <s v="(2:00) (Shotgun) 9-M.Stafford pass short right to 89-T.Higbee to TB 45 for 11 yards (31-A.Winfield)."/>
    <s v="pass"/>
    <n v="0"/>
    <n v="1"/>
    <n v="0"/>
    <n v="0"/>
    <s v="T.Higbee"/>
    <n v="5"/>
    <n v="5"/>
    <n v="0"/>
    <n v="1"/>
    <n v="0"/>
    <n v="1.6"/>
    <n v="1.6875"/>
    <n v="1.6875"/>
    <x v="34"/>
  </r>
  <r>
    <x v="2"/>
    <s v="LA"/>
    <s v="TB"/>
    <n v="45"/>
    <n v="55"/>
    <s v="(1:37) (No Huddle, Shotgun) 9-M.Stafford pass incomplete deep left to 1-D.Jackson [50-V.Vea]."/>
    <s v="pass"/>
    <n v="0"/>
    <n v="1"/>
    <n v="0"/>
    <n v="0"/>
    <s v="D.Jackson"/>
    <n v="37"/>
    <n v="37"/>
    <n v="0"/>
    <n v="1"/>
    <n v="0"/>
    <n v="1.6"/>
    <n v="2.2475000000000001"/>
    <n v="2.2475000000000001"/>
    <x v="198"/>
  </r>
  <r>
    <x v="2"/>
    <s v="LA"/>
    <s v="TB"/>
    <n v="45"/>
    <n v="55"/>
    <s v="(1:30) (Shotgun) 9-M.Stafford pass short middle to 12-V.Jefferson to TB 24 for 21 yards (45-D.White)."/>
    <s v="pass"/>
    <n v="0"/>
    <n v="1"/>
    <n v="0"/>
    <n v="0"/>
    <s v="V.Jefferson"/>
    <n v="13"/>
    <n v="13"/>
    <n v="0"/>
    <n v="1"/>
    <n v="0"/>
    <n v="1.6"/>
    <n v="1.8275000000000001"/>
    <n v="1.8275000000000001"/>
    <x v="57"/>
  </r>
  <r>
    <x v="2"/>
    <s v="LA"/>
    <s v="TB"/>
    <n v="24"/>
    <n v="76"/>
    <s v="(1:03) (No Huddle, Shotgun) 9-M.Stafford pass incomplete short left to 10-C.Kupp (43-R.Cockrell)."/>
    <s v="pass"/>
    <n v="0"/>
    <n v="1"/>
    <n v="0"/>
    <n v="0"/>
    <s v="C.Kupp"/>
    <n v="6"/>
    <n v="6"/>
    <n v="0"/>
    <n v="1"/>
    <n v="0"/>
    <n v="1.8"/>
    <n v="1.7050000000000001"/>
    <n v="1.7677000000000003"/>
    <x v="15"/>
  </r>
  <r>
    <x v="2"/>
    <s v="LA"/>
    <s v="TB"/>
    <n v="24"/>
    <n v="76"/>
    <s v="(:59) (Shotgun) 9-M.Stafford pass short right to 10-C.Kupp pushed ob at TB 2 for 22 yards (30-D.Delaney)."/>
    <s v="pass"/>
    <n v="0"/>
    <n v="1"/>
    <n v="0"/>
    <n v="0"/>
    <s v="C.Kupp"/>
    <n v="14"/>
    <n v="14"/>
    <n v="0"/>
    <n v="1"/>
    <n v="0"/>
    <n v="1.8"/>
    <n v="1.845"/>
    <n v="1.8153000000000001"/>
    <x v="15"/>
  </r>
  <r>
    <x v="2"/>
    <s v="LA"/>
    <s v="TB"/>
    <n v="2"/>
    <n v="98"/>
    <s v="(:54) (Shotgun) 9-M.Stafford pass short left to 10-C.Kupp for 2 yards, TOUCHDOWN."/>
    <s v="pass"/>
    <n v="0"/>
    <n v="1"/>
    <n v="0"/>
    <n v="0"/>
    <s v="C.Kupp"/>
    <n v="2"/>
    <n v="2"/>
    <n v="0"/>
    <n v="1"/>
    <n v="0"/>
    <n v="3.7"/>
    <n v="1.635"/>
    <n v="3.7"/>
    <x v="15"/>
  </r>
  <r>
    <x v="2"/>
    <s v="TB"/>
    <s v="LA"/>
    <n v="75"/>
    <n v="25"/>
    <s v="(:51) (Shotgun) 12-T.Brady pass short middle to 14-C.Godwin to TB 45 for 20 yards (33-N.Scott). PENALTY on TB-87-R.Gronkowski, Offensive Pass Interference, 10 yards, enforced at TB 25 - No Play."/>
    <s v="no_play"/>
    <n v="0"/>
    <n v="1"/>
    <n v="0"/>
    <n v="0"/>
    <s v="C.Godwin"/>
    <s v="NA"/>
    <n v="0"/>
    <n v="0"/>
    <n v="0"/>
    <n v="0"/>
    <n v="0"/>
    <n v="0"/>
    <n v="0"/>
    <x v="98"/>
  </r>
  <r>
    <x v="2"/>
    <s v="TB"/>
    <s v="LA"/>
    <n v="85"/>
    <n v="15"/>
    <s v="(:45) (Shotgun) 12-T.Brady pass incomplete deep left to 13-M.Evans."/>
    <s v="pass"/>
    <n v="0"/>
    <n v="1"/>
    <n v="0"/>
    <n v="0"/>
    <s v="M.Evans"/>
    <n v="19"/>
    <n v="19"/>
    <n v="0"/>
    <n v="1"/>
    <n v="0"/>
    <n v="1.6"/>
    <n v="1.9325000000000001"/>
    <n v="1.9325000000000001"/>
    <x v="35"/>
  </r>
  <r>
    <x v="2"/>
    <s v="TB"/>
    <s v="LA"/>
    <n v="85"/>
    <n v="15"/>
    <s v="(:40) (Shotgun) 12-T.Brady pass short left to 25-G.Bernard to TB 47 for 32 yards (5-J.Ramsey)."/>
    <s v="pass"/>
    <n v="0"/>
    <n v="1"/>
    <n v="0"/>
    <n v="0"/>
    <s v="G.Bernard"/>
    <n v="-6"/>
    <n v="-6"/>
    <n v="0"/>
    <n v="1"/>
    <n v="0"/>
    <n v="1.6"/>
    <n v="1.4950000000000001"/>
    <n v="1.4950000000000001"/>
    <x v="141"/>
  </r>
  <r>
    <x v="2"/>
    <s v="TB"/>
    <s v="LA"/>
    <n v="53"/>
    <n v="47"/>
    <s v="(:31) (Shotgun) 12-T.Brady pass short middle to 13-M.Evans ran ob at LA 39 for 14 yards (22-D.Long)."/>
    <s v="pass"/>
    <n v="0"/>
    <n v="1"/>
    <n v="0"/>
    <n v="0"/>
    <s v="M.Evans"/>
    <n v="4"/>
    <n v="4"/>
    <n v="0"/>
    <n v="1"/>
    <n v="0"/>
    <n v="1.6"/>
    <n v="1.6700000000000002"/>
    <n v="1.6700000000000002"/>
    <x v="35"/>
  </r>
  <r>
    <x v="2"/>
    <s v="TB"/>
    <s v="LA"/>
    <n v="45"/>
    <n v="55"/>
    <s v="(:16) (Shotgun) 12-T.Brady pass short middle to 10-S.Miller to LA 37 for 8 yards (41-K.Young)."/>
    <s v="pass"/>
    <n v="0"/>
    <n v="1"/>
    <n v="0"/>
    <n v="0"/>
    <s v="S.Miller"/>
    <n v="5"/>
    <n v="5"/>
    <n v="0"/>
    <n v="1"/>
    <n v="0"/>
    <n v="1.6"/>
    <n v="1.6875"/>
    <n v="1.6875"/>
    <x v="402"/>
  </r>
  <r>
    <x v="2"/>
    <s v="LA"/>
    <s v="TB"/>
    <n v="75"/>
    <n v="25"/>
    <s v="(15:00) 25-S.Michel right tackle to LA 25 for no gain (58-S.Barrett; 93-N.Suh)."/>
    <s v="run"/>
    <n v="1"/>
    <n v="0"/>
    <n v="0"/>
    <n v="0"/>
    <s v="S.Michel"/>
    <s v="NA"/>
    <n v="0"/>
    <n v="1"/>
    <n v="0"/>
    <n v="0.5"/>
    <n v="0"/>
    <n v="0"/>
    <n v="0.5"/>
    <x v="314"/>
  </r>
  <r>
    <x v="2"/>
    <s v="LA"/>
    <s v="TB"/>
    <n v="75"/>
    <n v="25"/>
    <s v="(14:18) (Shotgun) 9-M.Stafford pass incomplete deep left to 2-R.Woods."/>
    <s v="pass"/>
    <n v="0"/>
    <n v="1"/>
    <n v="0"/>
    <n v="0"/>
    <s v="R.Woods"/>
    <n v="18"/>
    <n v="18"/>
    <n v="0"/>
    <n v="1"/>
    <n v="0"/>
    <n v="1.6"/>
    <n v="1.915"/>
    <n v="1.915"/>
    <x v="1"/>
  </r>
  <r>
    <x v="2"/>
    <s v="LA"/>
    <s v="TB"/>
    <n v="75"/>
    <n v="25"/>
    <s v="(14:12) (Shotgun) 9-M.Stafford pass deep right to 1-D.Jackson for 75 yards, TOUCHDOWN."/>
    <s v="pass"/>
    <n v="0"/>
    <n v="1"/>
    <n v="0"/>
    <n v="0"/>
    <s v="D.Jackson"/>
    <n v="45"/>
    <n v="45"/>
    <n v="0"/>
    <n v="1"/>
    <n v="0"/>
    <n v="1.6"/>
    <n v="2.3875000000000002"/>
    <n v="2.3875000000000002"/>
    <x v="198"/>
  </r>
  <r>
    <x v="2"/>
    <s v="TB"/>
    <s v="LA"/>
    <n v="80"/>
    <n v="20"/>
    <s v="(14:02) (Shotgun) 12-T.Brady pass deep left to 13-M.Evans to TB 40 for 20 yards (11-D.Williams; 24-T.Rapp)."/>
    <s v="pass"/>
    <n v="0"/>
    <n v="1"/>
    <n v="0"/>
    <n v="0"/>
    <s v="M.Evans"/>
    <n v="17"/>
    <n v="17"/>
    <n v="0"/>
    <n v="1"/>
    <n v="0"/>
    <n v="1.6"/>
    <n v="1.8975"/>
    <n v="1.8975"/>
    <x v="35"/>
  </r>
  <r>
    <x v="2"/>
    <s v="TB"/>
    <s v="LA"/>
    <n v="60"/>
    <n v="40"/>
    <s v="(13:23) 7-L.Fournette left guard to TB 43 for 3 yards (94-A.Robinson; 41-K.Young)."/>
    <s v="run"/>
    <n v="1"/>
    <n v="0"/>
    <n v="0"/>
    <n v="0"/>
    <s v="L.Fournette"/>
    <s v="NA"/>
    <n v="0"/>
    <n v="1"/>
    <n v="0"/>
    <n v="0.5"/>
    <n v="0"/>
    <n v="0"/>
    <n v="0.5"/>
    <x v="140"/>
  </r>
  <r>
    <x v="2"/>
    <s v="TB"/>
    <s v="LA"/>
    <n v="57"/>
    <n v="43"/>
    <s v="(12:45) (Shotgun) 12-T.Brady pass short middle to 87-R.Gronkowski to LA 42 for 15 yards (4-J.Fuller)."/>
    <s v="pass"/>
    <n v="0"/>
    <n v="1"/>
    <n v="0"/>
    <n v="0"/>
    <s v="R.Gronkowski"/>
    <n v="12"/>
    <n v="12"/>
    <n v="0"/>
    <n v="1"/>
    <n v="0"/>
    <n v="1.6"/>
    <n v="1.81"/>
    <n v="1.81"/>
    <x v="139"/>
  </r>
  <r>
    <x v="2"/>
    <s v="TB"/>
    <s v="LA"/>
    <n v="42"/>
    <n v="58"/>
    <s v="(12:07) (Shotgun) 12-T.Brady pass short right to 13-M.Evans pushed ob at LA 31 for 11 yards (22-D.Long)."/>
    <s v="pass"/>
    <n v="0"/>
    <n v="1"/>
    <n v="0"/>
    <n v="0"/>
    <s v="M.Evans"/>
    <n v="4"/>
    <n v="4"/>
    <n v="0"/>
    <n v="1"/>
    <n v="0"/>
    <n v="1.6"/>
    <n v="1.6700000000000002"/>
    <n v="1.6700000000000002"/>
    <x v="35"/>
  </r>
  <r>
    <x v="2"/>
    <s v="TB"/>
    <s v="LA"/>
    <n v="31"/>
    <n v="69"/>
    <s v="(11:33) 12-T.Brady pass short right to 87-R.Gronkowski to LA 25 for 6 yards (52-T.Lewis). TB-87-R.Gronkowski was injured during the play."/>
    <s v="pass"/>
    <n v="0"/>
    <n v="1"/>
    <n v="0"/>
    <n v="0"/>
    <s v="R.Gronkowski"/>
    <n v="4"/>
    <n v="4"/>
    <n v="0"/>
    <n v="1"/>
    <n v="0"/>
    <n v="1.6"/>
    <n v="1.6700000000000002"/>
    <n v="1.6700000000000002"/>
    <x v="139"/>
  </r>
  <r>
    <x v="2"/>
    <s v="TB"/>
    <s v="LA"/>
    <n v="25"/>
    <n v="75"/>
    <s v="(11:14) (Shotgun) 12-T.Brady pass short right to 7-L.Fournette ran ob at LA 18 for 7 yards (52-T.Lewis)."/>
    <s v="pass"/>
    <n v="0"/>
    <n v="1"/>
    <n v="0"/>
    <n v="0"/>
    <s v="L.Fournette"/>
    <n v="5"/>
    <n v="5"/>
    <n v="0"/>
    <n v="1"/>
    <n v="0"/>
    <n v="1.8"/>
    <n v="1.6875"/>
    <n v="1.7617500000000001"/>
    <x v="140"/>
  </r>
  <r>
    <x v="2"/>
    <s v="TB"/>
    <s v="LA"/>
    <n v="18"/>
    <n v="82"/>
    <s v="(10:44) 12-T.Brady pass short right to 84-C.Brate pushed ob at LA 1 for 17 yards (41-K.Young)."/>
    <s v="pass"/>
    <n v="0"/>
    <n v="1"/>
    <n v="0"/>
    <n v="0"/>
    <s v="C.Brate"/>
    <n v="-4"/>
    <n v="-4"/>
    <n v="0"/>
    <n v="1"/>
    <n v="0"/>
    <n v="2"/>
    <n v="1.53"/>
    <n v="1.8402000000000001"/>
    <x v="275"/>
  </r>
  <r>
    <x v="2"/>
    <s v="TB"/>
    <s v="LA"/>
    <n v="1"/>
    <n v="99"/>
    <s v="(10:06) 12-T.Brady up the middle for 1 yard, TOUCHDOWN."/>
    <s v="run"/>
    <n v="1"/>
    <n v="0"/>
    <n v="0"/>
    <n v="0"/>
    <s v="T.Brady"/>
    <s v="NA"/>
    <n v="0"/>
    <n v="1"/>
    <n v="0"/>
    <n v="3.3"/>
    <n v="0"/>
    <n v="0"/>
    <n v="3.3"/>
    <x v="338"/>
  </r>
  <r>
    <x v="2"/>
    <s v="LA"/>
    <s v="TB"/>
    <n v="75"/>
    <n v="25"/>
    <s v="(9:57) (Shotgun) 9-M.Stafford pass short right to 12-V.Jefferson to LA 25 for no gain (43-R.Cockrell)."/>
    <s v="pass"/>
    <n v="0"/>
    <n v="1"/>
    <n v="0"/>
    <n v="0"/>
    <s v="V.Jefferson"/>
    <n v="-3"/>
    <n v="-3"/>
    <n v="0"/>
    <n v="1"/>
    <n v="0"/>
    <n v="1.6"/>
    <n v="1.5475000000000001"/>
    <n v="1.5475000000000001"/>
    <x v="57"/>
  </r>
  <r>
    <x v="2"/>
    <s v="LA"/>
    <s v="TB"/>
    <n v="75"/>
    <n v="25"/>
    <s v="(9:14) (Shotgun) 9-M.Stafford pass incomplete short left to 25-S.Michel."/>
    <s v="pass"/>
    <n v="0"/>
    <n v="1"/>
    <n v="0"/>
    <n v="0"/>
    <s v="S.Michel"/>
    <n v="3"/>
    <n v="3"/>
    <n v="0"/>
    <n v="1"/>
    <n v="0"/>
    <n v="1.6"/>
    <n v="1.6525000000000001"/>
    <n v="1.6525000000000001"/>
    <x v="314"/>
  </r>
  <r>
    <x v="2"/>
    <s v="LA"/>
    <s v="TB"/>
    <n v="75"/>
    <n v="25"/>
    <s v="(9:07) (Shotgun) 9-M.Stafford pass deep left to 2-R.Woods to LA 45 for 20 yards (30-D.Delaney)."/>
    <s v="pass"/>
    <n v="0"/>
    <n v="1"/>
    <n v="0"/>
    <n v="0"/>
    <s v="R.Woods"/>
    <n v="20"/>
    <n v="20"/>
    <n v="0"/>
    <n v="1"/>
    <n v="0"/>
    <n v="1.6"/>
    <n v="1.9500000000000002"/>
    <n v="1.9500000000000002"/>
    <x v="1"/>
  </r>
  <r>
    <x v="2"/>
    <s v="LA"/>
    <s v="TB"/>
    <n v="55"/>
    <n v="45"/>
    <s v="(8:43) (No Huddle, Shotgun) 9-M.Stafford pass incomplete deep right to 2-R.Woods."/>
    <s v="pass"/>
    <n v="0"/>
    <n v="1"/>
    <n v="0"/>
    <n v="0"/>
    <s v="R.Woods"/>
    <n v="18"/>
    <n v="18"/>
    <n v="0"/>
    <n v="1"/>
    <n v="0"/>
    <n v="1.6"/>
    <n v="1.915"/>
    <n v="1.915"/>
    <x v="1"/>
  </r>
  <r>
    <x v="2"/>
    <s v="LA"/>
    <s v="TB"/>
    <n v="55"/>
    <n v="45"/>
    <s v="(8:36) (Shotgun) 9-M.Stafford pass short right to 1-D.Jackson to 50 for 5 yards (32-M.Edwards)."/>
    <s v="pass"/>
    <n v="0"/>
    <n v="1"/>
    <n v="0"/>
    <n v="0"/>
    <s v="D.Jackson"/>
    <n v="5"/>
    <n v="5"/>
    <n v="0"/>
    <n v="1"/>
    <n v="0"/>
    <n v="1.6"/>
    <n v="1.6875"/>
    <n v="1.6875"/>
    <x v="198"/>
  </r>
  <r>
    <x v="2"/>
    <s v="LA"/>
    <s v="TB"/>
    <n v="50"/>
    <n v="50"/>
    <s v="(8:11) (No Huddle, Shotgun) 9-M.Stafford pass short right to 1-D.Jackson pushed ob at TB 10 for 40 yards (31-A.Winfield)."/>
    <s v="pass"/>
    <n v="0"/>
    <n v="1"/>
    <n v="0"/>
    <n v="0"/>
    <s v="D.Jackson"/>
    <n v="6"/>
    <n v="6"/>
    <n v="0"/>
    <n v="1"/>
    <n v="0"/>
    <n v="1.6"/>
    <n v="1.7050000000000001"/>
    <n v="1.7050000000000001"/>
    <x v="198"/>
  </r>
  <r>
    <x v="2"/>
    <s v="LA"/>
    <s v="TB"/>
    <n v="10"/>
    <n v="90"/>
    <s v="(7:29) (Shotgun) 9-M.Stafford pass short right to 10-C.Kupp for 10 yards, TOUCHDOWN."/>
    <s v="pass"/>
    <n v="0"/>
    <n v="1"/>
    <n v="0"/>
    <n v="0"/>
    <s v="C.Kupp"/>
    <n v="5"/>
    <n v="5"/>
    <n v="0"/>
    <n v="1"/>
    <n v="0"/>
    <n v="2.2000000000000002"/>
    <n v="1.6875"/>
    <n v="2.0257500000000004"/>
    <x v="15"/>
  </r>
  <r>
    <x v="2"/>
    <s v="TB"/>
    <s v="LA"/>
    <n v="75"/>
    <n v="25"/>
    <s v="(7:23) (Shotgun) 12-T.Brady pass short middle to 80-O.Howard to TB 36 for 11 yards (11-D.Williams)."/>
    <s v="pass"/>
    <n v="0"/>
    <n v="1"/>
    <n v="0"/>
    <n v="0"/>
    <s v="O.Howard"/>
    <n v="4"/>
    <n v="4"/>
    <n v="0"/>
    <n v="1"/>
    <n v="0"/>
    <n v="1.6"/>
    <n v="1.6700000000000002"/>
    <n v="1.6700000000000002"/>
    <x v="273"/>
  </r>
  <r>
    <x v="2"/>
    <s v="TB"/>
    <s v="LA"/>
    <n v="64"/>
    <n v="36"/>
    <s v="(6:49) (Shotgun) 12-T.Brady scrambles up the middle to TB 40 for 4 yards (54-L.Floyd)."/>
    <s v="run"/>
    <n v="0"/>
    <n v="1"/>
    <n v="0"/>
    <n v="0"/>
    <s v="T.Brady"/>
    <s v="NA"/>
    <n v="0"/>
    <n v="0"/>
    <n v="0"/>
    <n v="0"/>
    <n v="0"/>
    <n v="0"/>
    <n v="0"/>
    <x v="338"/>
  </r>
  <r>
    <x v="2"/>
    <s v="TB"/>
    <s v="LA"/>
    <n v="74"/>
    <n v="26"/>
    <s v="(5:08) (Shotgun) 12-T.Brady pass short left to 25-G.Bernard to TB 22 for -4 yards (99-A.Donald)."/>
    <s v="pass"/>
    <n v="0"/>
    <n v="1"/>
    <n v="0"/>
    <n v="0"/>
    <s v="G.Bernard"/>
    <n v="-6"/>
    <n v="-6"/>
    <n v="0"/>
    <n v="1"/>
    <n v="0"/>
    <n v="1.6"/>
    <n v="1.4950000000000001"/>
    <n v="1.4950000000000001"/>
    <x v="141"/>
  </r>
  <r>
    <x v="2"/>
    <s v="LA"/>
    <s v="TB"/>
    <n v="37"/>
    <n v="63"/>
    <s v="(4:24) 25-S.Michel left tackle to TB 35 for 2 yards (93-N.Suh, 58-S.Barrett)."/>
    <s v="run"/>
    <n v="1"/>
    <n v="0"/>
    <n v="0"/>
    <n v="0"/>
    <s v="S.Michel"/>
    <s v="NA"/>
    <n v="0"/>
    <n v="1"/>
    <n v="0"/>
    <n v="0.5"/>
    <n v="0"/>
    <n v="0"/>
    <n v="0.5"/>
    <x v="314"/>
  </r>
  <r>
    <x v="2"/>
    <s v="LA"/>
    <s v="TB"/>
    <n v="35"/>
    <n v="65"/>
    <s v="(3:58) (No Huddle, Shotgun) 9-M.Stafford pass incomplete deep right to 12-V.Jefferson."/>
    <s v="pass"/>
    <n v="0"/>
    <n v="1"/>
    <n v="0"/>
    <n v="0"/>
    <s v="V.Jefferson"/>
    <n v="31"/>
    <n v="31"/>
    <n v="0"/>
    <n v="1"/>
    <n v="0"/>
    <n v="1.6"/>
    <n v="2.1425000000000001"/>
    <n v="2.1425000000000001"/>
    <x v="57"/>
  </r>
  <r>
    <x v="2"/>
    <s v="LA"/>
    <s v="TB"/>
    <n v="35"/>
    <n v="65"/>
    <s v="(3:52) (Shotgun) 9-M.Stafford pass short right to 10-C.Kupp to TB 30 for 5 yards (32-M.Edwards)."/>
    <s v="pass"/>
    <n v="0"/>
    <n v="1"/>
    <n v="0"/>
    <n v="0"/>
    <s v="C.Kupp"/>
    <n v="-3"/>
    <n v="-3"/>
    <n v="0"/>
    <n v="1"/>
    <n v="0"/>
    <n v="1.6"/>
    <n v="1.5475000000000001"/>
    <n v="1.5475000000000001"/>
    <x v="15"/>
  </r>
  <r>
    <x v="2"/>
    <s v="TB"/>
    <s v="LA"/>
    <n v="75"/>
    <n v="25"/>
    <s v="(3:09) (Shotgun) 12-T.Brady pass deep middle to 18-T.Johnson to TB 48 for 23 yards (24-T.Rapp)."/>
    <s v="pass"/>
    <n v="0"/>
    <n v="1"/>
    <n v="0"/>
    <n v="0"/>
    <s v="T.Johnson"/>
    <n v="19"/>
    <n v="19"/>
    <n v="0"/>
    <n v="1"/>
    <n v="0"/>
    <n v="1.6"/>
    <n v="1.9325000000000001"/>
    <n v="1.9325000000000001"/>
    <x v="209"/>
  </r>
  <r>
    <x v="2"/>
    <s v="TB"/>
    <s v="LA"/>
    <n v="52"/>
    <n v="48"/>
    <s v="(2:39) (Shotgun) 12-T.Brady pass incomplete short right to 18-T.Johnson."/>
    <s v="pass"/>
    <n v="0"/>
    <n v="1"/>
    <n v="0"/>
    <n v="0"/>
    <s v="T.Johnson"/>
    <n v="6"/>
    <n v="6"/>
    <n v="0"/>
    <n v="1"/>
    <n v="0"/>
    <n v="1.6"/>
    <n v="1.7050000000000001"/>
    <n v="1.7050000000000001"/>
    <x v="209"/>
  </r>
  <r>
    <x v="2"/>
    <s v="TB"/>
    <s v="LA"/>
    <n v="52"/>
    <n v="48"/>
    <s v="(2:34) (Shotgun) 12-T.Brady pass short middle to 13-M.Evans to LA 39 for 13 yards (4-J.Fuller)."/>
    <s v="pass"/>
    <n v="0"/>
    <n v="1"/>
    <n v="0"/>
    <n v="0"/>
    <s v="M.Evans"/>
    <n v="13"/>
    <n v="13"/>
    <n v="0"/>
    <n v="1"/>
    <n v="0"/>
    <n v="1.6"/>
    <n v="1.8275000000000001"/>
    <n v="1.8275000000000001"/>
    <x v="35"/>
  </r>
  <r>
    <x v="2"/>
    <s v="TB"/>
    <s v="LA"/>
    <n v="39"/>
    <n v="61"/>
    <s v="(2:08) (Shotgun) 12-T.Brady pass deep left to 18-T.Johnson pushed ob at LA 8 for 31 yards (24-T.Rapp)."/>
    <s v="pass"/>
    <n v="0"/>
    <n v="1"/>
    <n v="0"/>
    <n v="0"/>
    <s v="T.Johnson"/>
    <n v="26"/>
    <n v="26"/>
    <n v="0"/>
    <n v="1"/>
    <n v="0"/>
    <n v="1.6"/>
    <n v="2.0550000000000002"/>
    <n v="2.0550000000000002"/>
    <x v="209"/>
  </r>
  <r>
    <x v="2"/>
    <s v="TB"/>
    <s v="LA"/>
    <n v="8"/>
    <n v="92"/>
    <s v="(1:32) (Shotgun) 12-T.Brady pass incomplete short middle to 18-T.Johnson."/>
    <s v="pass"/>
    <n v="0"/>
    <n v="1"/>
    <n v="0"/>
    <n v="0"/>
    <s v="T.Johnson"/>
    <n v="8"/>
    <n v="8"/>
    <n v="0"/>
    <n v="1"/>
    <n v="0"/>
    <n v="2.7"/>
    <n v="1.74"/>
    <n v="2.3736000000000002"/>
    <x v="209"/>
  </r>
  <r>
    <x v="2"/>
    <s v="TB"/>
    <s v="LA"/>
    <n v="8"/>
    <n v="92"/>
    <s v="(1:27) (Shotgun) 12-T.Brady pass incomplete short left to 87-R.Gronkowski."/>
    <s v="pass"/>
    <n v="0"/>
    <n v="1"/>
    <n v="0"/>
    <n v="0"/>
    <s v="R.Gronkowski"/>
    <n v="8"/>
    <n v="8"/>
    <n v="0"/>
    <n v="1"/>
    <n v="0"/>
    <n v="2.7"/>
    <n v="1.74"/>
    <n v="2.3736000000000002"/>
    <x v="139"/>
  </r>
  <r>
    <x v="2"/>
    <s v="LA"/>
    <s v="TB"/>
    <n v="75"/>
    <n v="25"/>
    <s v="(1:14) 25-S.Michel right tackle to LA 36 for 11 yards (24-C.Davis)."/>
    <s v="run"/>
    <n v="1"/>
    <n v="0"/>
    <n v="0"/>
    <n v="0"/>
    <s v="S.Michel"/>
    <s v="NA"/>
    <n v="0"/>
    <n v="1"/>
    <n v="0"/>
    <n v="0.5"/>
    <n v="0"/>
    <n v="0"/>
    <n v="0.5"/>
    <x v="314"/>
  </r>
  <r>
    <x v="2"/>
    <s v="LA"/>
    <s v="TB"/>
    <n v="64"/>
    <n v="36"/>
    <s v="(:36) 25-S.Michel up the middle to LA 38 for 2 yards (56-R.Nunez-Roches; 92-W.Gholston)."/>
    <s v="run"/>
    <n v="1"/>
    <n v="0"/>
    <n v="0"/>
    <n v="0"/>
    <s v="S.Michel"/>
    <s v="NA"/>
    <n v="0"/>
    <n v="1"/>
    <n v="0"/>
    <n v="0.5"/>
    <n v="0"/>
    <n v="0"/>
    <n v="0.5"/>
    <x v="314"/>
  </r>
  <r>
    <x v="2"/>
    <s v="LA"/>
    <s v="TB"/>
    <n v="62"/>
    <n v="38"/>
    <s v="(15:00) 9-M.Stafford pass deep left to 10-C.Kupp pushed ob at TB 45 for 17 yards (30-D.Delaney)."/>
    <s v="pass"/>
    <n v="0"/>
    <n v="1"/>
    <n v="0"/>
    <n v="0"/>
    <s v="C.Kupp"/>
    <n v="17"/>
    <n v="17"/>
    <n v="0"/>
    <n v="1"/>
    <n v="0"/>
    <n v="1.6"/>
    <n v="1.8975"/>
    <n v="1.8975"/>
    <x v="15"/>
  </r>
  <r>
    <x v="2"/>
    <s v="LA"/>
    <s v="TB"/>
    <n v="45"/>
    <n v="55"/>
    <s v="(14:16) (Shotgun) 9-M.Stafford pass short right to 10-C.Kupp to TB 39 for 6 yards (24-C.Davis)."/>
    <s v="pass"/>
    <n v="0"/>
    <n v="1"/>
    <n v="0"/>
    <n v="0"/>
    <s v="C.Kupp"/>
    <n v="5"/>
    <n v="5"/>
    <n v="0"/>
    <n v="1"/>
    <n v="0"/>
    <n v="1.6"/>
    <n v="1.6875"/>
    <n v="1.6875"/>
    <x v="15"/>
  </r>
  <r>
    <x v="2"/>
    <s v="LA"/>
    <s v="TB"/>
    <n v="39"/>
    <n v="61"/>
    <s v="(13:32) 25-S.Michel right tackle to TB 36 for 3 yards (43-R.Cockrell)."/>
    <s v="run"/>
    <n v="1"/>
    <n v="0"/>
    <n v="0"/>
    <n v="0"/>
    <s v="S.Michel"/>
    <s v="NA"/>
    <n v="0"/>
    <n v="1"/>
    <n v="0"/>
    <n v="0.5"/>
    <n v="0"/>
    <n v="0"/>
    <n v="0.5"/>
    <x v="314"/>
  </r>
  <r>
    <x v="2"/>
    <s v="LA"/>
    <s v="TB"/>
    <n v="36"/>
    <n v="64"/>
    <s v="(13:08) (Shotgun) 25-S.Michel up the middle to TB 35 for 1 yard (45-D.White)."/>
    <s v="run"/>
    <n v="1"/>
    <n v="0"/>
    <n v="0"/>
    <n v="0"/>
    <s v="S.Michel"/>
    <s v="NA"/>
    <n v="0"/>
    <n v="1"/>
    <n v="0"/>
    <n v="0.5"/>
    <n v="0"/>
    <n v="0"/>
    <n v="0.5"/>
    <x v="314"/>
  </r>
  <r>
    <x v="2"/>
    <s v="LA"/>
    <s v="TB"/>
    <n v="35"/>
    <n v="65"/>
    <s v="(12:24) (Shotgun) 9-M.Stafford pass short left to 25-S.Michel to TB 31 for 4 yards (92-W.Gholston)."/>
    <s v="pass"/>
    <n v="0"/>
    <n v="1"/>
    <n v="0"/>
    <n v="0"/>
    <s v="S.Michel"/>
    <n v="-1"/>
    <n v="-1"/>
    <n v="0"/>
    <n v="1"/>
    <n v="0"/>
    <n v="1.6"/>
    <n v="1.5825"/>
    <n v="1.5825"/>
    <x v="314"/>
  </r>
  <r>
    <x v="2"/>
    <s v="LA"/>
    <s v="TB"/>
    <n v="31"/>
    <n v="69"/>
    <s v="(11:44) 25-S.Michel up the middle to TB 27 for 4 yards (45-D.White; 43-R.Cockrell)."/>
    <s v="run"/>
    <n v="1"/>
    <n v="0"/>
    <n v="0"/>
    <n v="0"/>
    <s v="S.Michel"/>
    <s v="NA"/>
    <n v="0"/>
    <n v="1"/>
    <n v="0"/>
    <n v="0.5"/>
    <n v="0"/>
    <n v="0"/>
    <n v="0.5"/>
    <x v="314"/>
  </r>
  <r>
    <x v="2"/>
    <s v="LA"/>
    <s v="TB"/>
    <n v="27"/>
    <n v="73"/>
    <s v="(11:00) 9-M.Stafford pass short left to 12-V.Jefferson pushed ob at TB 17 for 10 yards (54-L.David)."/>
    <s v="pass"/>
    <n v="0"/>
    <n v="1"/>
    <n v="0"/>
    <n v="0"/>
    <s v="V.Jefferson"/>
    <n v="2"/>
    <n v="2"/>
    <n v="0"/>
    <n v="1"/>
    <n v="0"/>
    <n v="1.6"/>
    <n v="1.635"/>
    <n v="1.635"/>
    <x v="57"/>
  </r>
  <r>
    <x v="2"/>
    <s v="LA"/>
    <s v="TB"/>
    <n v="17"/>
    <n v="83"/>
    <s v="(10:20) (Shotgun) 25-S.Michel up the middle to TB 16 for 1 yard (54-L.David)."/>
    <s v="run"/>
    <n v="1"/>
    <n v="0"/>
    <n v="0"/>
    <n v="0"/>
    <s v="S.Michel"/>
    <s v="NA"/>
    <n v="0"/>
    <n v="1"/>
    <n v="0"/>
    <n v="0.5"/>
    <n v="0"/>
    <n v="0"/>
    <n v="0.5"/>
    <x v="314"/>
  </r>
  <r>
    <x v="2"/>
    <s v="LA"/>
    <s v="TB"/>
    <n v="16"/>
    <n v="84"/>
    <s v="(9:33) (Shotgun) 2-R.Woods right tackle to TB 11 for 5 yards (9-J.Tryon)."/>
    <s v="run"/>
    <n v="1"/>
    <n v="0"/>
    <n v="0"/>
    <n v="0"/>
    <s v="R.Woods"/>
    <s v="NA"/>
    <n v="0"/>
    <n v="1"/>
    <n v="0"/>
    <n v="0.5"/>
    <n v="0"/>
    <n v="0"/>
    <n v="0.5"/>
    <x v="1"/>
  </r>
  <r>
    <x v="2"/>
    <s v="LA"/>
    <s v="TB"/>
    <n v="11"/>
    <n v="89"/>
    <s v="(8:55) (No Huddle, Shotgun) 9-M.Stafford pass short left to 10-C.Kupp pushed ob at TB 8 for 3 yards (45-D.White)."/>
    <s v="pass"/>
    <n v="0"/>
    <n v="1"/>
    <n v="0"/>
    <n v="0"/>
    <s v="C.Kupp"/>
    <n v="1"/>
    <n v="1"/>
    <n v="0"/>
    <n v="1"/>
    <n v="0"/>
    <n v="2.2000000000000002"/>
    <n v="1.6175000000000002"/>
    <n v="2.0019500000000003"/>
    <x v="15"/>
  </r>
  <r>
    <x v="2"/>
    <s v="TB"/>
    <s v="LA"/>
    <n v="77"/>
    <n v="23"/>
    <s v="(8:07) (Shotgun) 12-T.Brady pass deep right to 13-M.Evans ran ob at TB 40 for 17 yards (22-D.Long)."/>
    <s v="pass"/>
    <n v="0"/>
    <n v="1"/>
    <n v="0"/>
    <n v="0"/>
    <s v="M.Evans"/>
    <n v="16"/>
    <n v="16"/>
    <n v="0"/>
    <n v="1"/>
    <n v="0"/>
    <n v="1.6"/>
    <n v="1.8800000000000001"/>
    <n v="1.8800000000000001"/>
    <x v="35"/>
  </r>
  <r>
    <x v="2"/>
    <s v="TB"/>
    <s v="LA"/>
    <n v="60"/>
    <n v="40"/>
    <s v="(7:47) (No Huddle, Shotgun) 12-T.Brady pass incomplete deep right to 87-R.Gronkowski."/>
    <s v="pass"/>
    <n v="0"/>
    <n v="1"/>
    <n v="0"/>
    <n v="0"/>
    <s v="R.Gronkowski"/>
    <n v="25"/>
    <n v="25"/>
    <n v="0"/>
    <n v="1"/>
    <n v="0"/>
    <n v="1.6"/>
    <n v="2.0375000000000001"/>
    <n v="2.0375000000000001"/>
    <x v="139"/>
  </r>
  <r>
    <x v="2"/>
    <s v="TB"/>
    <s v="LA"/>
    <n v="60"/>
    <n v="40"/>
    <s v="(7:42) (Shotgun) 12-T.Brady pass incomplete short left to 10-S.Miller (24-T.Rapp)."/>
    <s v="pass"/>
    <n v="0"/>
    <n v="1"/>
    <n v="0"/>
    <n v="0"/>
    <s v="S.Miller"/>
    <n v="15"/>
    <n v="15"/>
    <n v="0"/>
    <n v="1"/>
    <n v="0"/>
    <n v="1.6"/>
    <n v="1.8625"/>
    <n v="1.8625"/>
    <x v="402"/>
  </r>
  <r>
    <x v="2"/>
    <s v="TB"/>
    <s v="LA"/>
    <n v="60"/>
    <n v="40"/>
    <s v="(7:37) (Shotgun) 12-T.Brady pass short left to 87-R.Gronkowski pushed ob at TB 48 for 8 yards (58-J.Hollins)."/>
    <s v="pass"/>
    <n v="0"/>
    <n v="1"/>
    <n v="0"/>
    <n v="0"/>
    <s v="R.Gronkowski"/>
    <n v="1"/>
    <n v="1"/>
    <n v="0"/>
    <n v="1"/>
    <n v="0"/>
    <n v="1.6"/>
    <n v="1.6175000000000002"/>
    <n v="1.6175000000000002"/>
    <x v="139"/>
  </r>
  <r>
    <x v="2"/>
    <s v="TB"/>
    <s v="LA"/>
    <n v="52"/>
    <n v="48"/>
    <s v="(7:14) (Shotgun) 12-T.Brady pass incomplete short left to 25-G.Bernard."/>
    <s v="pass"/>
    <n v="0"/>
    <n v="1"/>
    <n v="0"/>
    <n v="0"/>
    <s v="G.Bernard"/>
    <n v="7"/>
    <n v="7"/>
    <n v="0"/>
    <n v="1"/>
    <n v="0"/>
    <n v="1.6"/>
    <n v="1.7225000000000001"/>
    <n v="1.7225000000000001"/>
    <x v="141"/>
  </r>
  <r>
    <x v="2"/>
    <s v="LA"/>
    <s v="TB"/>
    <n v="48"/>
    <n v="52"/>
    <s v="(7:10) 25-S.Michel left end to TB 33 for 15 yards (31-A.Winfield)."/>
    <s v="run"/>
    <n v="1"/>
    <n v="0"/>
    <n v="0"/>
    <n v="0"/>
    <s v="S.Michel"/>
    <s v="NA"/>
    <n v="0"/>
    <n v="1"/>
    <n v="0"/>
    <n v="0.5"/>
    <n v="0"/>
    <n v="0"/>
    <n v="0.5"/>
    <x v="314"/>
  </r>
  <r>
    <x v="2"/>
    <s v="LA"/>
    <s v="TB"/>
    <n v="45"/>
    <n v="55"/>
    <s v="(5:47) 25-S.Michel right tackle to TB 45 for no gain (54-L.David)."/>
    <s v="run"/>
    <n v="1"/>
    <n v="0"/>
    <n v="0"/>
    <n v="0"/>
    <s v="S.Michel"/>
    <s v="NA"/>
    <n v="0"/>
    <n v="1"/>
    <n v="0"/>
    <n v="0.5"/>
    <n v="0"/>
    <n v="0"/>
    <n v="0.5"/>
    <x v="314"/>
  </r>
  <r>
    <x v="2"/>
    <s v="LA"/>
    <s v="TB"/>
    <n v="45"/>
    <n v="55"/>
    <s v="(5:03) 25-S.Michel left end to TB 39 for 6 yards (32-M.Edwards)."/>
    <s v="run"/>
    <n v="1"/>
    <n v="0"/>
    <n v="0"/>
    <n v="0"/>
    <s v="S.Michel"/>
    <s v="NA"/>
    <n v="0"/>
    <n v="1"/>
    <n v="0"/>
    <n v="0.5"/>
    <n v="0"/>
    <n v="0"/>
    <n v="0.5"/>
    <x v="314"/>
  </r>
  <r>
    <x v="2"/>
    <s v="TB"/>
    <s v="LA"/>
    <n v="88"/>
    <n v="12"/>
    <s v="(4:50) (Shotgun) 12-T.Brady pass short right to 25-G.Bernard to TB 10 for -2 yards (41-K.Young)."/>
    <s v="pass"/>
    <n v="0"/>
    <n v="1"/>
    <n v="0"/>
    <n v="0"/>
    <s v="G.Bernard"/>
    <n v="-2"/>
    <n v="-2"/>
    <n v="0"/>
    <n v="1"/>
    <n v="0"/>
    <n v="1.6"/>
    <n v="1.5650000000000002"/>
    <n v="1.5650000000000002"/>
    <x v="141"/>
  </r>
  <r>
    <x v="2"/>
    <s v="TB"/>
    <s v="LA"/>
    <n v="90"/>
    <n v="10"/>
    <s v="(4:23) (No Huddle, Shotgun) 12-T.Brady pass short middle to 14-C.Godwin to TB 21 for 11 yards (5-J.Ramsey)."/>
    <s v="pass"/>
    <n v="0"/>
    <n v="1"/>
    <n v="0"/>
    <n v="0"/>
    <s v="C.Godwin"/>
    <n v="11"/>
    <n v="11"/>
    <n v="0"/>
    <n v="1"/>
    <n v="0"/>
    <n v="1.6"/>
    <n v="1.7925"/>
    <n v="1.7925"/>
    <x v="98"/>
  </r>
  <r>
    <x v="2"/>
    <s v="TB"/>
    <s v="LA"/>
    <n v="79"/>
    <n v="21"/>
    <s v="(3:53) (No Huddle, Shotgun) 12-T.Brady pass short left to 25-G.Bernard pushed ob at TB 29 for 8 yards (5-J.Ramsey)."/>
    <s v="pass"/>
    <n v="0"/>
    <n v="1"/>
    <n v="0"/>
    <n v="0"/>
    <s v="G.Bernard"/>
    <n v="-1"/>
    <n v="-1"/>
    <n v="0"/>
    <n v="1"/>
    <n v="0"/>
    <n v="1.6"/>
    <n v="1.5825"/>
    <n v="1.5825"/>
    <x v="141"/>
  </r>
  <r>
    <x v="2"/>
    <s v="TB"/>
    <s v="LA"/>
    <n v="71"/>
    <n v="29"/>
    <s v="(3:48) (Shotgun) 12-T.Brady pass short right to 13-M.Evans to TB 34 for 5 yards (41-K.Young; 4-J.Fuller)."/>
    <s v="pass"/>
    <n v="0"/>
    <n v="1"/>
    <n v="0"/>
    <n v="0"/>
    <s v="M.Evans"/>
    <n v="3"/>
    <n v="3"/>
    <n v="0"/>
    <n v="1"/>
    <n v="0"/>
    <n v="1.6"/>
    <n v="1.6525000000000001"/>
    <n v="1.6525000000000001"/>
    <x v="35"/>
  </r>
  <r>
    <x v="2"/>
    <s v="TB"/>
    <s v="LA"/>
    <n v="66"/>
    <n v="34"/>
    <s v="(3:21) (No Huddle, Shotgun) 12-T.Brady pass short right to 84-C.Brate to TB 39 for 5 yards (24-T.Rapp)."/>
    <s v="pass"/>
    <n v="0"/>
    <n v="1"/>
    <n v="0"/>
    <n v="0"/>
    <s v="C.Brate"/>
    <n v="5"/>
    <n v="5"/>
    <n v="0"/>
    <n v="1"/>
    <n v="0"/>
    <n v="1.6"/>
    <n v="1.6875"/>
    <n v="1.6875"/>
    <x v="275"/>
  </r>
  <r>
    <x v="2"/>
    <s v="TB"/>
    <s v="LA"/>
    <n v="61"/>
    <n v="39"/>
    <s v="(3:01) (No Huddle, Shotgun) 12-T.Brady pass deep middle to 14-C.Godwin to LA 40 for 21 yards (33-N.Scott; 4-J.Fuller)."/>
    <s v="pass"/>
    <n v="0"/>
    <n v="1"/>
    <n v="0"/>
    <n v="0"/>
    <s v="C.Godwin"/>
    <n v="21"/>
    <n v="21"/>
    <n v="0"/>
    <n v="1"/>
    <n v="0"/>
    <n v="1.6"/>
    <n v="1.9675"/>
    <n v="1.9675"/>
    <x v="98"/>
  </r>
  <r>
    <x v="2"/>
    <s v="TB"/>
    <s v="LA"/>
    <n v="40"/>
    <n v="60"/>
    <s v="(2:39) (No Huddle, Shotgun) 12-T.Brady pass incomplete deep left to 84-C.Brate [52-T.Lewis]."/>
    <s v="pass"/>
    <n v="0"/>
    <n v="1"/>
    <n v="0"/>
    <n v="0"/>
    <s v="C.Brate"/>
    <n v="20"/>
    <n v="20"/>
    <n v="0"/>
    <n v="1"/>
    <n v="0"/>
    <n v="1.6"/>
    <n v="1.9500000000000002"/>
    <n v="1.9500000000000002"/>
    <x v="275"/>
  </r>
  <r>
    <x v="2"/>
    <s v="TB"/>
    <s v="LA"/>
    <n v="40"/>
    <n v="60"/>
    <s v="(2:34) (Shotgun) 12-T.Brady pass short middle to 25-G.Bernard to LA 41 for -1 yards (91-G.Gaines)."/>
    <s v="pass"/>
    <n v="0"/>
    <n v="1"/>
    <n v="0"/>
    <n v="0"/>
    <s v="G.Bernard"/>
    <n v="-1"/>
    <n v="-1"/>
    <n v="0"/>
    <n v="1"/>
    <n v="0"/>
    <n v="1.6"/>
    <n v="1.5825"/>
    <n v="1.5825"/>
    <x v="141"/>
  </r>
  <r>
    <x v="2"/>
    <s v="TB"/>
    <s v="LA"/>
    <n v="41"/>
    <n v="59"/>
    <s v="(2:13) (No Huddle, Shotgun) 12-T.Brady scrambles right end to LA 32 for 9 yards (5-J.Ramsey)."/>
    <s v="run"/>
    <n v="0"/>
    <n v="1"/>
    <n v="0"/>
    <n v="0"/>
    <s v="T.Brady"/>
    <s v="NA"/>
    <n v="0"/>
    <n v="0"/>
    <n v="0"/>
    <n v="0"/>
    <n v="0"/>
    <n v="0"/>
    <n v="0"/>
    <x v="338"/>
  </r>
  <r>
    <x v="2"/>
    <s v="TB"/>
    <s v="LA"/>
    <n v="32"/>
    <n v="68"/>
    <s v="(2:00) (Shotgun) 12-T.Brady pass short left to 14-C.Godwin to LA 19 for 13 yards (22-D.Long)."/>
    <s v="pass"/>
    <n v="0"/>
    <n v="1"/>
    <n v="0"/>
    <n v="0"/>
    <s v="C.Godwin"/>
    <n v="-2"/>
    <n v="-2"/>
    <n v="0"/>
    <n v="1"/>
    <n v="0"/>
    <n v="1.6"/>
    <n v="1.5650000000000002"/>
    <n v="1.5650000000000002"/>
    <x v="98"/>
  </r>
  <r>
    <x v="2"/>
    <s v="TB"/>
    <s v="LA"/>
    <n v="25"/>
    <n v="75"/>
    <s v="(1:40) (Shotgun) 12-T.Brady pass short right to 18-T.Johnson to LA 16 for 9 yards (24-T.Rapp)."/>
    <s v="pass"/>
    <n v="0"/>
    <n v="1"/>
    <n v="0"/>
    <n v="0"/>
    <s v="T.Johnson"/>
    <n v="5"/>
    <n v="5"/>
    <n v="0"/>
    <n v="1"/>
    <n v="0"/>
    <n v="1.8"/>
    <n v="1.6875"/>
    <n v="1.7617500000000001"/>
    <x v="209"/>
  </r>
  <r>
    <x v="2"/>
    <s v="TB"/>
    <s v="LA"/>
    <n v="16"/>
    <n v="84"/>
    <s v="(1:18) (No Huddle, Shotgun) 12-T.Brady pass short left to 13-M.Evans pushed ob at LA 7 for 9 yards (11-D.Williams)."/>
    <s v="pass"/>
    <n v="0"/>
    <n v="1"/>
    <n v="0"/>
    <n v="0"/>
    <s v="M.Evans"/>
    <n v="2"/>
    <n v="2"/>
    <n v="0"/>
    <n v="1"/>
    <n v="0"/>
    <n v="2"/>
    <n v="1.635"/>
    <n v="1.8759000000000001"/>
    <x v="35"/>
  </r>
  <r>
    <x v="2"/>
    <s v="TB"/>
    <s v="LA"/>
    <n v="7"/>
    <n v="93"/>
    <s v="(1:14) (Shotgun) 12-T.Brady pass short middle to 25-G.Bernard for 7 yards, TOUCHDOWN. TB-25-G.Bernard was injured during the play."/>
    <s v="pass"/>
    <n v="0"/>
    <n v="1"/>
    <n v="0"/>
    <n v="0"/>
    <s v="G.Bernard"/>
    <n v="4"/>
    <n v="4"/>
    <n v="0"/>
    <n v="1"/>
    <n v="0"/>
    <n v="2.7"/>
    <n v="1.6700000000000002"/>
    <n v="2.3498000000000001"/>
    <x v="141"/>
  </r>
  <r>
    <x v="2"/>
    <s v="LA"/>
    <s v="TB"/>
    <n v="51"/>
    <n v="49"/>
    <s v="(1:07) 9-M.Stafford kneels to LA 48 for -1 yards."/>
    <s v="qb_kneel"/>
    <n v="0"/>
    <n v="0"/>
    <n v="0"/>
    <n v="0"/>
    <s v="M.Stafford"/>
    <s v="NA"/>
    <n v="0"/>
    <n v="0"/>
    <n v="0"/>
    <n v="0"/>
    <n v="0"/>
    <n v="0"/>
    <n v="0"/>
    <x v="312"/>
  </r>
  <r>
    <x v="2"/>
    <s v="LA"/>
    <s v="TB"/>
    <n v="52"/>
    <n v="48"/>
    <s v="(:31) 9-M.Stafford kneels to LA 47 for -1 yards."/>
    <s v="qb_kneel"/>
    <n v="0"/>
    <n v="0"/>
    <n v="0"/>
    <n v="0"/>
    <s v="M.Stafford"/>
    <s v="NA"/>
    <n v="0"/>
    <n v="0"/>
    <n v="0"/>
    <n v="0"/>
    <n v="0"/>
    <n v="0"/>
    <n v="0"/>
    <x v="312"/>
  </r>
  <r>
    <x v="2"/>
    <s v="BUF"/>
    <s v="WAS"/>
    <n v="75"/>
    <n v="25"/>
    <s v="(15:00) 26-D.Singletary left end to BUF 25 for no gain (90-M.Sweat, 53-J.Bostic)."/>
    <s v="run"/>
    <n v="1"/>
    <n v="0"/>
    <n v="0"/>
    <n v="0"/>
    <s v="D.Singletary"/>
    <s v="NA"/>
    <n v="0"/>
    <n v="1"/>
    <n v="0"/>
    <n v="0.5"/>
    <n v="0"/>
    <n v="0"/>
    <n v="0.5"/>
    <x v="99"/>
  </r>
  <r>
    <x v="2"/>
    <s v="BUF"/>
    <s v="WAS"/>
    <n v="75"/>
    <n v="25"/>
    <s v="(14:20) (Shotgun) 17-Jos.Allen pass incomplete short left to 26-D.Singletary."/>
    <s v="pass"/>
    <n v="0"/>
    <n v="1"/>
    <n v="0"/>
    <n v="0"/>
    <s v="D.Singletary"/>
    <n v="-1"/>
    <n v="-1"/>
    <n v="0"/>
    <n v="1"/>
    <n v="0"/>
    <n v="1.6"/>
    <n v="1.5825"/>
    <n v="1.5825"/>
    <x v="99"/>
  </r>
  <r>
    <x v="2"/>
    <s v="BUF"/>
    <s v="WAS"/>
    <n v="80"/>
    <n v="20"/>
    <s v="(14:17) (Shotgun) 17-Jos.Allen pass deep right to 13-G.Davis to BUF 43 for 23 yards (53-J.Bostic; 29-K.Fuller)."/>
    <s v="pass"/>
    <n v="0"/>
    <n v="1"/>
    <n v="0"/>
    <n v="0"/>
    <s v="G.Davis"/>
    <n v="19"/>
    <n v="19"/>
    <n v="0"/>
    <n v="1"/>
    <n v="0"/>
    <n v="1.6"/>
    <n v="1.9325000000000001"/>
    <n v="1.9325000000000001"/>
    <x v="259"/>
  </r>
  <r>
    <x v="2"/>
    <s v="BUF"/>
    <s v="WAS"/>
    <n v="57"/>
    <n v="43"/>
    <s v="(13:31) (Shotgun) 17-Jos.Allen scrambles right end to BUF 47 for 4 yards (26-L.Collins)."/>
    <s v="run"/>
    <n v="0"/>
    <n v="1"/>
    <n v="0"/>
    <n v="0"/>
    <s v="J.Allen"/>
    <s v="NA"/>
    <n v="0"/>
    <n v="0"/>
    <n v="0"/>
    <n v="0"/>
    <n v="0"/>
    <n v="0"/>
    <n v="0"/>
    <x v="331"/>
  </r>
  <r>
    <x v="2"/>
    <s v="BUF"/>
    <s v="WAS"/>
    <n v="53"/>
    <n v="47"/>
    <s v="(12:46) (Shotgun) 17-Jos.Allen pass short right to 1-E.Sanders to WAS 42 for 11 yards (55-C.Holcomb)."/>
    <s v="pass"/>
    <n v="0"/>
    <n v="1"/>
    <n v="0"/>
    <n v="0"/>
    <s v="E.Sanders"/>
    <n v="6"/>
    <n v="6"/>
    <n v="0"/>
    <n v="1"/>
    <n v="0"/>
    <n v="1.6"/>
    <n v="1.7050000000000001"/>
    <n v="1.7050000000000001"/>
    <x v="31"/>
  </r>
  <r>
    <x v="2"/>
    <s v="BUF"/>
    <s v="WAS"/>
    <n v="42"/>
    <n v="58"/>
    <s v="(12:06) 17-Jos.Allen pass short middle to 14-S.Diggs pushed ob at WAS 29 for 13 yards (26-L.Collins)."/>
    <s v="pass"/>
    <n v="0"/>
    <n v="1"/>
    <n v="0"/>
    <n v="0"/>
    <s v="S.Diggs"/>
    <n v="3"/>
    <n v="3"/>
    <n v="0"/>
    <n v="1"/>
    <n v="0"/>
    <n v="1.6"/>
    <n v="1.6525000000000001"/>
    <n v="1.6525000000000001"/>
    <x v="42"/>
  </r>
  <r>
    <x v="2"/>
    <s v="BUF"/>
    <s v="WAS"/>
    <n v="29"/>
    <n v="71"/>
    <s v="(11:27) (Shotgun) 17-Jos.Allen pass short right to 89-T.Sweeney ran ob at WAS 28 for 1 yard."/>
    <s v="pass"/>
    <n v="0"/>
    <n v="1"/>
    <n v="0"/>
    <n v="0"/>
    <s v="T.Sweeney"/>
    <n v="0"/>
    <n v="0"/>
    <n v="0"/>
    <n v="1"/>
    <n v="0"/>
    <n v="1.6"/>
    <n v="1.6"/>
    <n v="1.6"/>
    <x v="404"/>
  </r>
  <r>
    <x v="2"/>
    <s v="BUF"/>
    <s v="WAS"/>
    <n v="28"/>
    <n v="72"/>
    <s v="(11:01) (Shotgun) 17-Jos.Allen pass deep right to 1-E.Sanders for 28 yards, TOUCHDOWN. Caught along sideline."/>
    <s v="pass"/>
    <n v="0"/>
    <n v="1"/>
    <n v="0"/>
    <n v="0"/>
    <s v="E.Sanders"/>
    <n v="28"/>
    <n v="28"/>
    <n v="0"/>
    <n v="1"/>
    <n v="0"/>
    <n v="1.6"/>
    <n v="2.09"/>
    <n v="2.09"/>
    <x v="31"/>
  </r>
  <r>
    <x v="2"/>
    <s v="WAS"/>
    <s v="BUF"/>
    <n v="79"/>
    <n v="21"/>
    <s v="(10:47) 41-J.McKissic right guard to WAS 29 for 8 yards (91-E.Oliver)."/>
    <s v="run"/>
    <n v="1"/>
    <n v="0"/>
    <n v="0"/>
    <n v="0"/>
    <s v="J.McKissic"/>
    <s v="NA"/>
    <n v="0"/>
    <n v="1"/>
    <n v="0"/>
    <n v="0.5"/>
    <n v="0"/>
    <n v="0"/>
    <n v="0.5"/>
    <x v="180"/>
  </r>
  <r>
    <x v="2"/>
    <s v="WAS"/>
    <s v="BUF"/>
    <n v="71"/>
    <n v="29"/>
    <s v="(10:13) (Shotgun) 4-T.Heinicke pass short right to 17-T.McLaurin to WAS 29 for no gain (27-T.White)."/>
    <s v="pass"/>
    <n v="0"/>
    <n v="1"/>
    <n v="0"/>
    <n v="0"/>
    <s v="T.McLaurin"/>
    <n v="0"/>
    <n v="0"/>
    <n v="0"/>
    <n v="1"/>
    <n v="0"/>
    <n v="1.6"/>
    <n v="1.6"/>
    <n v="1.6"/>
    <x v="62"/>
  </r>
  <r>
    <x v="2"/>
    <s v="WAS"/>
    <s v="BUF"/>
    <n v="71"/>
    <n v="29"/>
    <s v="(9:31) (Shotgun) 4-T.Heinicke pass short right to 17-T.McLaurin pushed ob at WAS 45 for 16 yards (27-T.White). PENALTY on WAS-41-J.McKissic, Offensive Pass Interference, 10 yards, enforced at WAS 29 - No Play."/>
    <s v="no_play"/>
    <n v="0"/>
    <n v="1"/>
    <n v="0"/>
    <n v="0"/>
    <s v="T.McLaurin"/>
    <n v="2"/>
    <n v="2"/>
    <n v="0"/>
    <n v="0"/>
    <n v="0"/>
    <n v="0"/>
    <n v="1.635"/>
    <n v="1.635"/>
    <x v="62"/>
  </r>
  <r>
    <x v="2"/>
    <s v="WAS"/>
    <s v="BUF"/>
    <n v="81"/>
    <n v="19"/>
    <s v="(9:06) (Shotgun) 4-T.Heinicke pass short left to 82-L.Thomas to WAS 30 for 11 yards (49-T.Edmunds). Washington challenged the short of the line to gain ruling, and the play was Upheld. The ruling on the field stands. (Timeout #1.)"/>
    <s v="pass"/>
    <n v="0"/>
    <n v="1"/>
    <n v="0"/>
    <n v="0"/>
    <s v="L.Thomas"/>
    <n v="1"/>
    <n v="1"/>
    <n v="0"/>
    <n v="1"/>
    <n v="0"/>
    <n v="1.6"/>
    <n v="1.6175000000000002"/>
    <n v="1.6175000000000002"/>
    <x v="117"/>
  </r>
  <r>
    <x v="2"/>
    <s v="BUF"/>
    <s v="WAS"/>
    <n v="76"/>
    <n v="24"/>
    <s v="(8:14) 17-Jos.Allen pass short right to 14-S.Diggs to BUF 27 for 3 yards (23-W.Jackson)."/>
    <s v="pass"/>
    <n v="0"/>
    <n v="1"/>
    <n v="0"/>
    <n v="0"/>
    <s v="S.Diggs"/>
    <n v="1"/>
    <n v="1"/>
    <n v="0"/>
    <n v="1"/>
    <n v="0"/>
    <n v="1.6"/>
    <n v="1.6175000000000002"/>
    <n v="1.6175000000000002"/>
    <x v="42"/>
  </r>
  <r>
    <x v="2"/>
    <s v="BUF"/>
    <s v="WAS"/>
    <n v="73"/>
    <n v="27"/>
    <s v="(7:33) (Shotgun) 20-Z.Moss up the middle to BUF 33 for 6 yards (55-C.Holcomb, 26-L.Collins)."/>
    <s v="run"/>
    <n v="1"/>
    <n v="0"/>
    <n v="0"/>
    <n v="0"/>
    <s v="Z.Moss"/>
    <s v="NA"/>
    <n v="0"/>
    <n v="1"/>
    <n v="0"/>
    <n v="0.5"/>
    <n v="0"/>
    <n v="0"/>
    <n v="0.5"/>
    <x v="278"/>
  </r>
  <r>
    <x v="2"/>
    <s v="BUF"/>
    <s v="WAS"/>
    <n v="67"/>
    <n v="33"/>
    <s v="(6:51) (Shotgun) 19-I.McKenzie right end to BUF 41 for 8 yards (31-K.Curl). Backward pass, caught at BUF 25."/>
    <s v="run"/>
    <n v="1"/>
    <n v="0"/>
    <n v="0"/>
    <n v="0"/>
    <s v="I.McKenzie"/>
    <s v="NA"/>
    <n v="0"/>
    <n v="1"/>
    <n v="0"/>
    <n v="0.5"/>
    <n v="0"/>
    <n v="0"/>
    <n v="0.5"/>
    <x v="277"/>
  </r>
  <r>
    <x v="2"/>
    <s v="BUF"/>
    <s v="WAS"/>
    <n v="59"/>
    <n v="41"/>
    <s v="(6:10) (Shotgun) 17-Jos.Allen pass incomplete deep right to 14-S.Diggs [94-D.Payne]."/>
    <s v="pass"/>
    <n v="0"/>
    <n v="1"/>
    <n v="0"/>
    <n v="0"/>
    <s v="S.Diggs"/>
    <n v="34"/>
    <n v="34"/>
    <n v="0"/>
    <n v="1"/>
    <n v="0"/>
    <n v="1.6"/>
    <n v="2.1950000000000003"/>
    <n v="2.1950000000000003"/>
    <x v="42"/>
  </r>
  <r>
    <x v="2"/>
    <s v="BUF"/>
    <s v="WAS"/>
    <n v="59"/>
    <n v="41"/>
    <s v="(6:04) 17-Jos.Allen pass short left to 20-Z.Moss pushed ob at BUF 48 for 7 yards (90-M.Sweat)."/>
    <s v="pass"/>
    <n v="0"/>
    <n v="1"/>
    <n v="0"/>
    <n v="0"/>
    <s v="Z.Moss"/>
    <n v="-3"/>
    <n v="-3"/>
    <n v="0"/>
    <n v="1"/>
    <n v="0"/>
    <n v="1.6"/>
    <n v="1.5475000000000001"/>
    <n v="1.5475000000000001"/>
    <x v="278"/>
  </r>
  <r>
    <x v="2"/>
    <s v="BUF"/>
    <s v="WAS"/>
    <n v="52"/>
    <n v="48"/>
    <s v="(5:27) (Shotgun) 17-Jos.Allen pass short left to 1-E.Sanders to WAS 43 for 9 yards (25-B.St-Juste)."/>
    <s v="pass"/>
    <n v="0"/>
    <n v="1"/>
    <n v="0"/>
    <n v="0"/>
    <s v="E.Sanders"/>
    <n v="5"/>
    <n v="5"/>
    <n v="0"/>
    <n v="1"/>
    <n v="0"/>
    <n v="1.6"/>
    <n v="1.6875"/>
    <n v="1.6875"/>
    <x v="31"/>
  </r>
  <r>
    <x v="2"/>
    <s v="BUF"/>
    <s v="WAS"/>
    <n v="43"/>
    <n v="57"/>
    <s v="(4:47) 17-Jos.Allen pass incomplete deep middle to 14-S.Diggs."/>
    <s v="pass"/>
    <n v="0"/>
    <n v="1"/>
    <n v="0"/>
    <n v="0"/>
    <s v="S.Diggs"/>
    <n v="43"/>
    <n v="43"/>
    <n v="0"/>
    <n v="1"/>
    <n v="0"/>
    <n v="1.6"/>
    <n v="2.3525"/>
    <n v="2.3525"/>
    <x v="42"/>
  </r>
  <r>
    <x v="2"/>
    <s v="BUF"/>
    <s v="WAS"/>
    <n v="43"/>
    <n v="57"/>
    <s v="(4:41) (Shotgun) 17-Jos.Allen pass short right to 11-C.Beasley to WAS 36 for 7 yards (29-K.Fuller)."/>
    <s v="pass"/>
    <n v="0"/>
    <n v="1"/>
    <n v="0"/>
    <n v="0"/>
    <s v="C.Beasley"/>
    <n v="7"/>
    <n v="7"/>
    <n v="0"/>
    <n v="1"/>
    <n v="0"/>
    <n v="1.6"/>
    <n v="1.7225000000000001"/>
    <n v="1.7225000000000001"/>
    <x v="44"/>
  </r>
  <r>
    <x v="2"/>
    <s v="BUF"/>
    <s v="WAS"/>
    <n v="36"/>
    <n v="64"/>
    <s v="(4:01) (Shotgun) 17-Jos.Allen right tackle to WAS 35 for 1 yard (52-J.Davis, 25-B.St-Juste)."/>
    <s v="run"/>
    <n v="1"/>
    <n v="0"/>
    <n v="0"/>
    <n v="0"/>
    <s v="J.Allen"/>
    <s v="NA"/>
    <n v="0"/>
    <n v="1"/>
    <n v="0"/>
    <n v="0.5"/>
    <n v="0"/>
    <n v="0"/>
    <n v="0.5"/>
    <x v="331"/>
  </r>
  <r>
    <x v="2"/>
    <s v="BUF"/>
    <s v="WAS"/>
    <n v="35"/>
    <n v="65"/>
    <s v="(3:15) (Shotgun) 17-Jos.Allen pass short left to 26-D.Singletary to WAS 35 for no gain (52-J.Davis)."/>
    <s v="pass"/>
    <n v="0"/>
    <n v="1"/>
    <n v="0"/>
    <n v="0"/>
    <s v="D.Singletary"/>
    <n v="0"/>
    <n v="0"/>
    <n v="0"/>
    <n v="1"/>
    <n v="0"/>
    <n v="1.6"/>
    <n v="1.6"/>
    <n v="1.6"/>
    <x v="99"/>
  </r>
  <r>
    <x v="2"/>
    <s v="WAS"/>
    <s v="BUF"/>
    <n v="65"/>
    <n v="35"/>
    <s v="(3:09) (Shotgun) 4-T.Heinicke pass incomplete deep left to 2-D.Brown."/>
    <s v="pass"/>
    <n v="0"/>
    <n v="1"/>
    <n v="0"/>
    <n v="0"/>
    <s v="D.Brown"/>
    <n v="41"/>
    <n v="41"/>
    <n v="0"/>
    <n v="1"/>
    <n v="0"/>
    <n v="1.6"/>
    <n v="2.3174999999999999"/>
    <n v="2.3174999999999999"/>
    <x v="116"/>
  </r>
  <r>
    <x v="2"/>
    <s v="WAS"/>
    <s v="BUF"/>
    <n v="65"/>
    <n v="35"/>
    <s v="(3:03) 24-A.Gibson right guard to WAS 37 for 2 yards (58-M.Milano)."/>
    <s v="run"/>
    <n v="1"/>
    <n v="0"/>
    <n v="0"/>
    <n v="0"/>
    <s v="A.Gibson"/>
    <s v="NA"/>
    <n v="0"/>
    <n v="1"/>
    <n v="0"/>
    <n v="0.5"/>
    <n v="0"/>
    <n v="0"/>
    <n v="0.5"/>
    <x v="148"/>
  </r>
  <r>
    <x v="2"/>
    <s v="WAS"/>
    <s v="BUF"/>
    <n v="63"/>
    <n v="37"/>
    <s v="(2:24) (Shotgun) 4-T.Heinicke pass short middle to 82-L.Thomas to BUF 46 for 17 yards (21-J.Poyer, 27-T.White). FUMBLES (27-T.White), RECOVERED by BUF-58-M.Milano at BUF 48."/>
    <s v="pass"/>
    <n v="0"/>
    <n v="1"/>
    <n v="0"/>
    <n v="0"/>
    <s v="L.Thomas"/>
    <n v="8"/>
    <n v="8"/>
    <n v="0"/>
    <n v="1"/>
    <n v="0"/>
    <n v="1.6"/>
    <n v="1.74"/>
    <n v="1.74"/>
    <x v="117"/>
  </r>
  <r>
    <x v="2"/>
    <s v="BUF"/>
    <s v="WAS"/>
    <n v="52"/>
    <n v="48"/>
    <s v="(2:11) (Shotgun) 26-D.Singletary left tackle to BUF 46 for -2 yards (26-L.Collins)."/>
    <s v="run"/>
    <n v="1"/>
    <n v="0"/>
    <n v="0"/>
    <n v="0"/>
    <s v="D.Singletary"/>
    <s v="NA"/>
    <n v="0"/>
    <n v="1"/>
    <n v="0"/>
    <n v="0.5"/>
    <n v="0"/>
    <n v="0"/>
    <n v="0.5"/>
    <x v="99"/>
  </r>
  <r>
    <x v="2"/>
    <s v="BUF"/>
    <s v="WAS"/>
    <n v="54"/>
    <n v="46"/>
    <s v="(1:38) (Shotgun) 26-D.Singletary up the middle to 50 for 4 yards (26-L.Collins; 55-C.Holcomb)."/>
    <s v="run"/>
    <n v="1"/>
    <n v="0"/>
    <n v="0"/>
    <n v="0"/>
    <s v="D.Singletary"/>
    <s v="NA"/>
    <n v="0"/>
    <n v="1"/>
    <n v="0"/>
    <n v="0.5"/>
    <n v="0"/>
    <n v="0"/>
    <n v="0.5"/>
    <x v="99"/>
  </r>
  <r>
    <x v="2"/>
    <s v="BUF"/>
    <s v="WAS"/>
    <n v="50"/>
    <n v="50"/>
    <s v="(:58) (Shotgun) 17-Jos.Allen pass incomplete deep left to 14-S.Diggs. PENALTY on WAS-23-W.Jackson, Defensive Pass Interference, 8 yards, enforced at 50 - No Play."/>
    <s v="no_play"/>
    <n v="0"/>
    <n v="1"/>
    <n v="0"/>
    <n v="0"/>
    <s v="S.Diggs"/>
    <s v="NA"/>
    <n v="0"/>
    <n v="0"/>
    <n v="0"/>
    <n v="0"/>
    <n v="0"/>
    <n v="0"/>
    <n v="0"/>
    <x v="42"/>
  </r>
  <r>
    <x v="2"/>
    <s v="BUF"/>
    <s v="WAS"/>
    <n v="42"/>
    <n v="58"/>
    <s v="(:53) (Shotgun) 17-Jos.Allen pass short left to 20-Z.Moss to WAS 25 for 17 yards (53-J.Bostic)."/>
    <s v="pass"/>
    <n v="0"/>
    <n v="1"/>
    <n v="0"/>
    <n v="0"/>
    <s v="Z.Moss"/>
    <n v="2"/>
    <n v="2"/>
    <n v="0"/>
    <n v="1"/>
    <n v="0"/>
    <n v="1.6"/>
    <n v="1.635"/>
    <n v="1.635"/>
    <x v="278"/>
  </r>
  <r>
    <x v="2"/>
    <s v="BUF"/>
    <s v="WAS"/>
    <n v="25"/>
    <n v="75"/>
    <s v="(:11) (Shotgun) 20-Z.Moss right tackle to WAS 21 for 4 yards (25-B.St-Juste; 55-C.Holcomb)."/>
    <s v="run"/>
    <n v="1"/>
    <n v="0"/>
    <n v="0"/>
    <n v="0"/>
    <s v="Z.Moss"/>
    <s v="NA"/>
    <n v="0"/>
    <n v="1"/>
    <n v="0"/>
    <n v="0.5"/>
    <n v="0"/>
    <n v="0"/>
    <n v="0.5"/>
    <x v="278"/>
  </r>
  <r>
    <x v="2"/>
    <s v="BUF"/>
    <s v="WAS"/>
    <n v="21"/>
    <n v="79"/>
    <s v="(15:00) 20-Z.Moss left end to WAS 13 for 8 yards (31-K.Curl; 94-D.Payne)."/>
    <s v="run"/>
    <n v="1"/>
    <n v="0"/>
    <n v="0"/>
    <n v="0"/>
    <s v="Z.Moss"/>
    <s v="NA"/>
    <n v="0"/>
    <n v="1"/>
    <n v="0"/>
    <n v="0.5"/>
    <n v="0"/>
    <n v="0"/>
    <n v="0.5"/>
    <x v="278"/>
  </r>
  <r>
    <x v="2"/>
    <s v="BUF"/>
    <s v="WAS"/>
    <n v="13"/>
    <n v="87"/>
    <s v="(14:18) (Shotgun) 17-Jos.Allen pass short right to 11-C.Beasley to WAS 9 for 4 yards (29-K.Fuller)."/>
    <s v="pass"/>
    <n v="0"/>
    <n v="1"/>
    <n v="0"/>
    <n v="0"/>
    <s v="C.Beasley"/>
    <n v="4"/>
    <n v="4"/>
    <n v="0"/>
    <n v="1"/>
    <n v="0"/>
    <n v="2.2000000000000002"/>
    <n v="1.6700000000000002"/>
    <n v="2.0198"/>
    <x v="44"/>
  </r>
  <r>
    <x v="2"/>
    <s v="BUF"/>
    <s v="WAS"/>
    <n v="9"/>
    <n v="91"/>
    <s v="(13:42) (Shotgun) 20-Z.Moss right tackle to WAS 7 for 2 yards (94-D.Payne, 99-C.Young)."/>
    <s v="run"/>
    <n v="1"/>
    <n v="0"/>
    <n v="0"/>
    <n v="0"/>
    <s v="Z.Moss"/>
    <s v="NA"/>
    <n v="0"/>
    <n v="1"/>
    <n v="0"/>
    <n v="0.8"/>
    <n v="0"/>
    <n v="0"/>
    <n v="0.8"/>
    <x v="278"/>
  </r>
  <r>
    <x v="2"/>
    <s v="BUF"/>
    <s v="WAS"/>
    <n v="7"/>
    <n v="93"/>
    <s v="(13:06) (Shotgun) 17-Jos.Allen pass short right to 20-Z.Moss for 7 yards, TOUCHDOWN."/>
    <s v="pass"/>
    <n v="0"/>
    <n v="1"/>
    <n v="0"/>
    <n v="0"/>
    <s v="Z.Moss"/>
    <n v="2"/>
    <n v="2"/>
    <n v="0"/>
    <n v="1"/>
    <n v="0"/>
    <n v="2.7"/>
    <n v="1.635"/>
    <n v="2.3379000000000003"/>
    <x v="278"/>
  </r>
  <r>
    <x v="2"/>
    <s v="WAS"/>
    <s v="BUF"/>
    <n v="75"/>
    <n v="25"/>
    <s v="(12:59) 4-T.Heinicke pass short right to 17-T.McLaurin pushed ob at WAS 35 for 10 yards (23-M.Hyde)."/>
    <s v="pass"/>
    <n v="0"/>
    <n v="1"/>
    <n v="0"/>
    <n v="0"/>
    <s v="T.McLaurin"/>
    <n v="10"/>
    <n v="10"/>
    <n v="0"/>
    <n v="1"/>
    <n v="0"/>
    <n v="1.6"/>
    <n v="1.7750000000000001"/>
    <n v="1.7750000000000001"/>
    <x v="62"/>
  </r>
  <r>
    <x v="2"/>
    <s v="WAS"/>
    <s v="BUF"/>
    <n v="65"/>
    <n v="35"/>
    <s v="(12:27) (Shotgun) 24-A.Gibson left guard to WAS 39 for 4 yards (94-V.Butler)."/>
    <s v="run"/>
    <n v="1"/>
    <n v="0"/>
    <n v="0"/>
    <n v="0"/>
    <s v="A.Gibson"/>
    <s v="NA"/>
    <n v="0"/>
    <n v="1"/>
    <n v="0"/>
    <n v="0.5"/>
    <n v="0"/>
    <n v="0"/>
    <n v="0.5"/>
    <x v="148"/>
  </r>
  <r>
    <x v="2"/>
    <s v="WAS"/>
    <s v="BUF"/>
    <n v="61"/>
    <n v="39"/>
    <s v="(11:48) (Shotgun) 4-T.Heinicke pass short left intended for 17-T.McLaurin INTERCEPTED by 21-J.Poyer [61-J.Zimmer] at WAS 43. 21-J.Poyer to WAS 17 for 26 yards (17-T.McLaurin)."/>
    <s v="pass"/>
    <n v="0"/>
    <n v="1"/>
    <n v="0"/>
    <n v="0"/>
    <s v="T.McLaurin"/>
    <n v="4"/>
    <n v="4"/>
    <n v="0"/>
    <n v="1"/>
    <n v="0"/>
    <n v="1.6"/>
    <n v="1.6700000000000002"/>
    <n v="1.6700000000000002"/>
    <x v="62"/>
  </r>
  <r>
    <x v="2"/>
    <s v="BUF"/>
    <s v="WAS"/>
    <n v="17"/>
    <n v="83"/>
    <s v="(11:37) 26-D.Singletary up the middle to WAS 14 for 3 yards (55-C.Holcomb; 31-K.Curl)."/>
    <s v="run"/>
    <n v="1"/>
    <n v="0"/>
    <n v="0"/>
    <n v="0"/>
    <s v="D.Singletary"/>
    <s v="NA"/>
    <n v="0"/>
    <n v="1"/>
    <n v="0"/>
    <n v="0.5"/>
    <n v="0"/>
    <n v="0"/>
    <n v="0.5"/>
    <x v="99"/>
  </r>
  <r>
    <x v="2"/>
    <s v="BUF"/>
    <s v="WAS"/>
    <n v="14"/>
    <n v="86"/>
    <s v="(10:55) (Shotgun) 17-Jos.Allen pass incomplete short right to 11-C.Beasley (25-B.St-Juste). Pressure on QB: J.Davis."/>
    <s v="pass"/>
    <n v="0"/>
    <n v="1"/>
    <n v="0"/>
    <n v="0"/>
    <s v="C.Beasley"/>
    <n v="14"/>
    <n v="14"/>
    <n v="0"/>
    <n v="1"/>
    <n v="0"/>
    <n v="2"/>
    <n v="1.845"/>
    <n v="1.9473000000000003"/>
    <x v="44"/>
  </r>
  <r>
    <x v="2"/>
    <s v="BUF"/>
    <s v="WAS"/>
    <n v="14"/>
    <n v="86"/>
    <s v="(10:48) (Shotgun) 17-Jos.Allen pass short right to 88-D.Knox for 14 yards, TOUCHDOWN."/>
    <s v="pass"/>
    <n v="0"/>
    <n v="1"/>
    <n v="0"/>
    <n v="0"/>
    <s v="D.Knox"/>
    <n v="14"/>
    <n v="14"/>
    <n v="0"/>
    <n v="1"/>
    <n v="0"/>
    <n v="2"/>
    <n v="1.845"/>
    <n v="1.9473000000000003"/>
    <x v="43"/>
  </r>
  <r>
    <x v="2"/>
    <s v="WAS"/>
    <s v="BUF"/>
    <n v="75"/>
    <n v="25"/>
    <s v="(10:42) 24-A.Gibson up the middle to WAS 27 for 2 yards (49-T.Edmunds)."/>
    <s v="run"/>
    <n v="1"/>
    <n v="0"/>
    <n v="0"/>
    <n v="0"/>
    <s v="A.Gibson"/>
    <s v="NA"/>
    <n v="0"/>
    <n v="1"/>
    <n v="0"/>
    <n v="0.5"/>
    <n v="0"/>
    <n v="0"/>
    <n v="0.5"/>
    <x v="148"/>
  </r>
  <r>
    <x v="2"/>
    <s v="WAS"/>
    <s v="BUF"/>
    <n v="73"/>
    <n v="27"/>
    <s v="(10:06) (Shotgun) 4-T.Heinicke pass short right to 24-A.Gibson for 73 yards, TOUCHDOWN."/>
    <s v="pass"/>
    <n v="0"/>
    <n v="1"/>
    <n v="0"/>
    <n v="0"/>
    <s v="A.Gibson"/>
    <n v="-4"/>
    <n v="-4"/>
    <n v="0"/>
    <n v="1"/>
    <n v="0"/>
    <n v="1.6"/>
    <n v="1.53"/>
    <n v="1.53"/>
    <x v="148"/>
  </r>
  <r>
    <x v="2"/>
    <s v="WAS"/>
    <s v="BUF"/>
    <n v="24"/>
    <n v="76"/>
    <s v="(9:48) 11-C.Sims right end to BUF 17 for 7 yards (24-T.Johnson, 50-G.Rousseau)."/>
    <s v="run"/>
    <n v="1"/>
    <n v="0"/>
    <n v="0"/>
    <n v="0"/>
    <s v="C.Sims"/>
    <s v="NA"/>
    <n v="0"/>
    <n v="1"/>
    <n v="0"/>
    <n v="0.5"/>
    <n v="0"/>
    <n v="0"/>
    <n v="0.5"/>
    <x v="237"/>
  </r>
  <r>
    <x v="2"/>
    <s v="WAS"/>
    <s v="BUF"/>
    <n v="17"/>
    <n v="83"/>
    <s v="(9:14) 24-A.Gibson right end to BUF 18 for -1 yards (21-J.Poyer)."/>
    <s v="run"/>
    <n v="1"/>
    <n v="0"/>
    <n v="0"/>
    <n v="0"/>
    <s v="A.Gibson"/>
    <s v="NA"/>
    <n v="0"/>
    <n v="1"/>
    <n v="0"/>
    <n v="0.5"/>
    <n v="0"/>
    <n v="0"/>
    <n v="0.5"/>
    <x v="148"/>
  </r>
  <r>
    <x v="2"/>
    <s v="WAS"/>
    <s v="BUF"/>
    <n v="18"/>
    <n v="82"/>
    <s v="(8:29) (Shotgun) 4-T.Heinicke pass short middle to 82-L.Thomas to BUF 4 for 14 yards (23-M.Hyde)."/>
    <s v="pass"/>
    <n v="0"/>
    <n v="1"/>
    <n v="0"/>
    <n v="0"/>
    <s v="L.Thomas"/>
    <n v="8"/>
    <n v="8"/>
    <n v="0"/>
    <n v="1"/>
    <n v="0"/>
    <n v="2"/>
    <n v="1.74"/>
    <n v="1.9116"/>
    <x v="117"/>
  </r>
  <r>
    <x v="2"/>
    <s v="WAS"/>
    <s v="BUF"/>
    <n v="4"/>
    <n v="96"/>
    <s v="(7:54) 4-T.Heinicke pass incomplete short right to 24-A.Gibson."/>
    <s v="pass"/>
    <n v="0"/>
    <n v="1"/>
    <n v="0"/>
    <n v="0"/>
    <s v="A.Gibson"/>
    <n v="1"/>
    <n v="1"/>
    <n v="0"/>
    <n v="1"/>
    <n v="0"/>
    <n v="3.2"/>
    <n v="1.6175000000000002"/>
    <n v="3.2"/>
    <x v="148"/>
  </r>
  <r>
    <x v="2"/>
    <s v="WAS"/>
    <s v="BUF"/>
    <n v="4"/>
    <n v="96"/>
    <s v="(7:50) (Shotgun) 4-T.Heinicke scrambles right end for 4 yards, TOUCHDOWN."/>
    <s v="run"/>
    <n v="0"/>
    <n v="1"/>
    <n v="0"/>
    <n v="0"/>
    <s v="T.Heinicke"/>
    <s v="NA"/>
    <n v="0"/>
    <n v="0"/>
    <n v="0"/>
    <n v="0"/>
    <n v="0"/>
    <n v="0"/>
    <n v="0"/>
    <x v="359"/>
  </r>
  <r>
    <x v="2"/>
    <s v="BUF"/>
    <s v="WAS"/>
    <n v="75"/>
    <n v="25"/>
    <s v="(7:39) (Shotgun) 17-Jos.Allen pass short middle to 11-C.Beasley to BUF 43 for 18 yards (52-J.Davis)."/>
    <s v="pass"/>
    <n v="0"/>
    <n v="1"/>
    <n v="0"/>
    <n v="0"/>
    <s v="C.Beasley"/>
    <n v="12"/>
    <n v="12"/>
    <n v="0"/>
    <n v="1"/>
    <n v="0"/>
    <n v="1.6"/>
    <n v="1.81"/>
    <n v="1.81"/>
    <x v="44"/>
  </r>
  <r>
    <x v="2"/>
    <s v="BUF"/>
    <s v="WAS"/>
    <n v="57"/>
    <n v="43"/>
    <s v="(6:54) 26-D.Singletary right end pushed ob at BUF 47 for 4 yards (29-K.Fuller)."/>
    <s v="run"/>
    <n v="1"/>
    <n v="0"/>
    <n v="0"/>
    <n v="0"/>
    <s v="D.Singletary"/>
    <s v="NA"/>
    <n v="0"/>
    <n v="1"/>
    <n v="0"/>
    <n v="0.5"/>
    <n v="0"/>
    <n v="0"/>
    <n v="0.5"/>
    <x v="99"/>
  </r>
  <r>
    <x v="2"/>
    <s v="BUF"/>
    <s v="WAS"/>
    <n v="53"/>
    <n v="47"/>
    <s v="(6:18) (Shotgun) 17-Jos.Allen pass short left to 11-C.Beasley to BUF 49 for 2 yards (20-B.McCain)."/>
    <s v="pass"/>
    <n v="0"/>
    <n v="1"/>
    <n v="0"/>
    <n v="0"/>
    <s v="C.Beasley"/>
    <n v="1"/>
    <n v="1"/>
    <n v="0"/>
    <n v="1"/>
    <n v="0"/>
    <n v="1.6"/>
    <n v="1.6175000000000002"/>
    <n v="1.6175000000000002"/>
    <x v="44"/>
  </r>
  <r>
    <x v="2"/>
    <s v="BUF"/>
    <s v="WAS"/>
    <n v="51"/>
    <n v="49"/>
    <s v="(5:41) (Shotgun) 17-Jos.Allen pass incomplete short right to 88-D.Knox."/>
    <s v="pass"/>
    <n v="0"/>
    <n v="1"/>
    <n v="0"/>
    <n v="0"/>
    <s v="D.Knox"/>
    <n v="3"/>
    <n v="3"/>
    <n v="0"/>
    <n v="1"/>
    <n v="0"/>
    <n v="1.6"/>
    <n v="1.6525000000000001"/>
    <n v="1.6525000000000001"/>
    <x v="43"/>
  </r>
  <r>
    <x v="2"/>
    <s v="WAS"/>
    <s v="BUF"/>
    <n v="86"/>
    <n v="14"/>
    <s v="(5:27) 4-T.Heinicke scrambles right end pushed ob at WAS 15 for 1 yard (50-G.Rousseau)."/>
    <s v="run"/>
    <n v="0"/>
    <n v="1"/>
    <n v="0"/>
    <n v="0"/>
    <s v="T.Heinicke"/>
    <s v="NA"/>
    <n v="0"/>
    <n v="0"/>
    <n v="0"/>
    <n v="0"/>
    <n v="0"/>
    <n v="0"/>
    <n v="0"/>
    <x v="359"/>
  </r>
  <r>
    <x v="2"/>
    <s v="WAS"/>
    <s v="BUF"/>
    <n v="85"/>
    <n v="15"/>
    <s v="(5:00) (Shotgun) 24-A.Gibson right end to WAS 14 for -1 yards (58-M.Milano)."/>
    <s v="run"/>
    <n v="1"/>
    <n v="0"/>
    <n v="0"/>
    <n v="0"/>
    <s v="A.Gibson"/>
    <s v="NA"/>
    <n v="0"/>
    <n v="1"/>
    <n v="0"/>
    <n v="0.5"/>
    <n v="0"/>
    <n v="0"/>
    <n v="0.5"/>
    <x v="148"/>
  </r>
  <r>
    <x v="2"/>
    <s v="WAS"/>
    <s v="BUF"/>
    <n v="86"/>
    <n v="14"/>
    <s v="(4:19) (Shotgun) 4-T.Heinicke pass short middle to 13-A.Humphries to WAS 21 for 7 yards (49-T.Edmunds, 23-M.Hyde)."/>
    <s v="pass"/>
    <n v="0"/>
    <n v="1"/>
    <n v="0"/>
    <n v="0"/>
    <s v="A.Humphries"/>
    <n v="5"/>
    <n v="5"/>
    <n v="0"/>
    <n v="1"/>
    <n v="0"/>
    <n v="1.6"/>
    <n v="1.6875"/>
    <n v="1.6875"/>
    <x v="234"/>
  </r>
  <r>
    <x v="2"/>
    <s v="BUF"/>
    <s v="WAS"/>
    <n v="58"/>
    <n v="42"/>
    <s v="(3:29) (Shotgun) 17-Jos.Allen pass deep left to 1-E.Sanders to WAS 17 for 41 yards (31-K.Curl) [94-D.Payne]."/>
    <s v="pass"/>
    <n v="0"/>
    <n v="1"/>
    <n v="0"/>
    <n v="0"/>
    <s v="E.Sanders"/>
    <n v="33"/>
    <n v="33"/>
    <n v="0"/>
    <n v="1"/>
    <n v="0"/>
    <n v="1.6"/>
    <n v="2.1775000000000002"/>
    <n v="2.1775000000000002"/>
    <x v="31"/>
  </r>
  <r>
    <x v="2"/>
    <s v="BUF"/>
    <s v="WAS"/>
    <n v="17"/>
    <n v="83"/>
    <s v="(2:42) (Shotgun) 17-Jos.Allen pass short right to 11-C.Beasley pushed ob at WAS 10 for 7 yards (29-K.Fuller; 31-K.Curl)."/>
    <s v="pass"/>
    <n v="0"/>
    <n v="1"/>
    <n v="0"/>
    <n v="0"/>
    <s v="C.Beasley"/>
    <n v="-3"/>
    <n v="-3"/>
    <n v="0"/>
    <n v="1"/>
    <n v="0"/>
    <n v="2"/>
    <n v="1.5475000000000001"/>
    <n v="1.8461500000000002"/>
    <x v="44"/>
  </r>
  <r>
    <x v="2"/>
    <s v="BUF"/>
    <s v="WAS"/>
    <n v="10"/>
    <n v="90"/>
    <s v="(2:10) (Shotgun) 20-Z.Moss left guard to WAS 7 for 3 yards (93-Jon.Allen; 53-J.Bostic)."/>
    <s v="run"/>
    <n v="1"/>
    <n v="0"/>
    <n v="0"/>
    <n v="0"/>
    <s v="Z.Moss"/>
    <s v="NA"/>
    <n v="0"/>
    <n v="1"/>
    <n v="0"/>
    <n v="0.8"/>
    <n v="0"/>
    <n v="0"/>
    <n v="0.8"/>
    <x v="278"/>
  </r>
  <r>
    <x v="2"/>
    <s v="BUF"/>
    <s v="WAS"/>
    <n v="7"/>
    <n v="93"/>
    <s v="(2:00) 20-Z.Moss left guard to WAS 5 for 2 yards (93-Jon.Allen, 52-J.Davis)."/>
    <s v="run"/>
    <n v="1"/>
    <n v="0"/>
    <n v="0"/>
    <n v="0"/>
    <s v="Z.Moss"/>
    <s v="NA"/>
    <n v="0"/>
    <n v="1"/>
    <n v="0"/>
    <n v="1.2"/>
    <n v="0"/>
    <n v="0"/>
    <n v="1.2"/>
    <x v="278"/>
  </r>
  <r>
    <x v="2"/>
    <s v="BUF"/>
    <s v="WAS"/>
    <n v="5"/>
    <n v="95"/>
    <s v="(1:55) (Shotgun) 17-Jos.Allen up the middle to WAS 3 for 2 yards (99-C.Young, 90-M.Sweat)."/>
    <s v="run"/>
    <n v="1"/>
    <n v="0"/>
    <n v="0"/>
    <n v="0"/>
    <s v="J.Allen"/>
    <s v="NA"/>
    <n v="0"/>
    <n v="1"/>
    <n v="0"/>
    <n v="1.4"/>
    <n v="0"/>
    <n v="0"/>
    <n v="1.4"/>
    <x v="331"/>
  </r>
  <r>
    <x v="2"/>
    <s v="WAS"/>
    <s v="BUF"/>
    <n v="75"/>
    <n v="25"/>
    <s v="(1:37) (Shotgun) 41-J.McKissic left guard to WAS 36 for 11 yards (58-M.Milano; 98-S.Lotulelei)."/>
    <s v="run"/>
    <n v="1"/>
    <n v="0"/>
    <n v="0"/>
    <n v="0"/>
    <s v="J.McKissic"/>
    <s v="NA"/>
    <n v="0"/>
    <n v="1"/>
    <n v="0"/>
    <n v="0.5"/>
    <n v="0"/>
    <n v="0"/>
    <n v="0.5"/>
    <x v="180"/>
  </r>
  <r>
    <x v="2"/>
    <s v="WAS"/>
    <s v="BUF"/>
    <n v="64"/>
    <n v="36"/>
    <s v="(1:14) (No Huddle, Shotgun) 4-T.Heinicke pass short right intended for 82-L.Thomas INTERCEPTED by 24-T.Johnson at WAS 44. 24-T.Johnson to WAS 11 for 33 yards (4-T.Heinicke). WAS-75-B.Scherff was injured during the play.  Penalty on BUF-55-J.Hughes, Illegal Blindside Block, declined. Penalty on BUF-49-T.Edmunds, Defensive Holding, declined. PENALTY on BUF-24-T.Johnson, Illegal Contact, 5 yards, enforced at WAS 36 - No Play."/>
    <s v="no_play"/>
    <n v="0"/>
    <n v="1"/>
    <n v="0"/>
    <n v="0"/>
    <s v="L.Thomas"/>
    <s v="NA"/>
    <n v="0"/>
    <n v="0"/>
    <n v="0"/>
    <n v="0"/>
    <n v="0"/>
    <n v="0"/>
    <n v="0"/>
    <x v="117"/>
  </r>
  <r>
    <x v="2"/>
    <s v="WAS"/>
    <s v="BUF"/>
    <n v="59"/>
    <n v="41"/>
    <s v="(1:04) (Shotgun) 4-T.Heinicke pass short left to 41-J.McKissic to WAS 45 for 4 yards (23-M.Hyde)."/>
    <s v="pass"/>
    <n v="0"/>
    <n v="1"/>
    <n v="0"/>
    <n v="0"/>
    <s v="J.McKissic"/>
    <n v="2"/>
    <n v="2"/>
    <n v="0"/>
    <n v="1"/>
    <n v="0"/>
    <n v="1.6"/>
    <n v="1.635"/>
    <n v="1.635"/>
    <x v="180"/>
  </r>
  <r>
    <x v="2"/>
    <s v="WAS"/>
    <s v="BUF"/>
    <n v="55"/>
    <n v="45"/>
    <s v="(:44) (No Huddle, Shotgun) 4-T.Heinicke pass incomplete short right to 13-A.Humphries (24-T.Johnson)."/>
    <s v="pass"/>
    <n v="0"/>
    <n v="1"/>
    <n v="0"/>
    <n v="0"/>
    <s v="A.Humphries"/>
    <n v="6"/>
    <n v="6"/>
    <n v="0"/>
    <n v="1"/>
    <n v="0"/>
    <n v="1.6"/>
    <n v="1.7050000000000001"/>
    <n v="1.7050000000000001"/>
    <x v="234"/>
  </r>
  <r>
    <x v="2"/>
    <s v="WAS"/>
    <s v="BUF"/>
    <n v="55"/>
    <n v="45"/>
    <s v="(:39) (Shotgun) 4-T.Heinicke pass incomplete short middle to 13-A.Humphries (58-M.Milano)."/>
    <s v="pass"/>
    <n v="0"/>
    <n v="1"/>
    <n v="0"/>
    <n v="0"/>
    <s v="A.Humphries"/>
    <n v="6"/>
    <n v="6"/>
    <n v="0"/>
    <n v="1"/>
    <n v="0"/>
    <n v="1.6"/>
    <n v="1.7050000000000001"/>
    <n v="1.7050000000000001"/>
    <x v="234"/>
  </r>
  <r>
    <x v="2"/>
    <s v="BUF"/>
    <s v="WAS"/>
    <n v="80"/>
    <n v="20"/>
    <s v="(:26) (Shotgun) 17-Jos.Allen pass short right to 14-S.Diggs pushed ob at BUF 33 for 13 yards (25-B.St-Juste)."/>
    <s v="pass"/>
    <n v="0"/>
    <n v="1"/>
    <n v="0"/>
    <n v="0"/>
    <s v="S.Diggs"/>
    <n v="13"/>
    <n v="13"/>
    <n v="0"/>
    <n v="1"/>
    <n v="0"/>
    <n v="1.6"/>
    <n v="1.8275000000000001"/>
    <n v="1.8275000000000001"/>
    <x v="42"/>
  </r>
  <r>
    <x v="2"/>
    <s v="BUF"/>
    <s v="WAS"/>
    <n v="67"/>
    <n v="33"/>
    <s v="(:19) (Shotgun) 17-Jos.Allen pass deep right to 11-C.Beasley to WAS 45 for 22 yards (55-C.Holcomb)."/>
    <s v="pass"/>
    <n v="0"/>
    <n v="1"/>
    <n v="0"/>
    <n v="0"/>
    <s v="C.Beasley"/>
    <n v="18"/>
    <n v="18"/>
    <n v="0"/>
    <n v="1"/>
    <n v="0"/>
    <n v="1.6"/>
    <n v="1.915"/>
    <n v="1.915"/>
    <x v="44"/>
  </r>
  <r>
    <x v="2"/>
    <s v="BUF"/>
    <s v="WAS"/>
    <n v="45"/>
    <n v="55"/>
    <s v="(:11) (Shotgun) 17-Jos.Allen pass short right to 14-S.Diggs pushed ob at WAS 34 for 11 yards (25-B.St-Juste)."/>
    <s v="pass"/>
    <n v="0"/>
    <n v="1"/>
    <n v="0"/>
    <n v="0"/>
    <s v="S.Diggs"/>
    <n v="11"/>
    <n v="11"/>
    <n v="0"/>
    <n v="1"/>
    <n v="0"/>
    <n v="1.6"/>
    <n v="1.7925"/>
    <n v="1.7925"/>
    <x v="42"/>
  </r>
  <r>
    <x v="2"/>
    <s v="BUF"/>
    <s v="WAS"/>
    <n v="34"/>
    <n v="66"/>
    <s v="(:06) (Shotgun) 17-Jos.Allen pass short right to 88-D.Knox pushed ob at WAS 29 for 5 yards (55-C.Holcomb)."/>
    <s v="pass"/>
    <n v="0"/>
    <n v="1"/>
    <n v="0"/>
    <n v="0"/>
    <s v="D.Knox"/>
    <n v="3"/>
    <n v="3"/>
    <n v="0"/>
    <n v="1"/>
    <n v="0"/>
    <n v="1.6"/>
    <n v="1.6525000000000001"/>
    <n v="1.6525000000000001"/>
    <x v="43"/>
  </r>
  <r>
    <x v="2"/>
    <s v="WAS"/>
    <s v="BUF"/>
    <n v="60"/>
    <n v="40"/>
    <s v="(15:00) 4-T.Heinicke pass short right to 17-T.McLaurin pushed ob at BUF 45 for 15 yards (27-T.White)."/>
    <s v="pass"/>
    <n v="0"/>
    <n v="1"/>
    <n v="0"/>
    <n v="0"/>
    <s v="T.McLaurin"/>
    <n v="15"/>
    <n v="15"/>
    <n v="0"/>
    <n v="1"/>
    <n v="0"/>
    <n v="1.6"/>
    <n v="1.8625"/>
    <n v="1.8625"/>
    <x v="62"/>
  </r>
  <r>
    <x v="2"/>
    <s v="WAS"/>
    <s v="BUF"/>
    <n v="45"/>
    <n v="55"/>
    <s v="(14:30) (Shotgun) 41-J.McKissic left guard to BUF 41 for 4 yards (50-G.Rousseau)."/>
    <s v="run"/>
    <n v="1"/>
    <n v="0"/>
    <n v="0"/>
    <n v="0"/>
    <s v="J.McKissic"/>
    <s v="NA"/>
    <n v="0"/>
    <n v="1"/>
    <n v="0"/>
    <n v="0.5"/>
    <n v="0"/>
    <n v="0"/>
    <n v="0.5"/>
    <x v="180"/>
  </r>
  <r>
    <x v="2"/>
    <s v="WAS"/>
    <s v="BUF"/>
    <n v="41"/>
    <n v="59"/>
    <s v="(13:57) 2-D.Brown left end to BUF 45 for -4 yards (23-M.Hyde, 49-T.Edmunds). End-around, handoff from T.Heinicke."/>
    <s v="run"/>
    <n v="1"/>
    <n v="0"/>
    <n v="0"/>
    <n v="0"/>
    <s v="D.Brown"/>
    <s v="NA"/>
    <n v="0"/>
    <n v="1"/>
    <n v="0"/>
    <n v="0.5"/>
    <n v="0"/>
    <n v="0"/>
    <n v="0.5"/>
    <x v="116"/>
  </r>
  <r>
    <x v="2"/>
    <s v="WAS"/>
    <s v="BUF"/>
    <n v="45"/>
    <n v="55"/>
    <s v="(13:12) (Shotgun) 4-T.Heinicke pass incomplete short left to 17-T.McLaurin."/>
    <s v="pass"/>
    <n v="0"/>
    <n v="1"/>
    <n v="0"/>
    <n v="0"/>
    <s v="T.McLaurin"/>
    <n v="10"/>
    <n v="10"/>
    <n v="0"/>
    <n v="1"/>
    <n v="0"/>
    <n v="1.6"/>
    <n v="1.7750000000000001"/>
    <n v="1.7750000000000001"/>
    <x v="62"/>
  </r>
  <r>
    <x v="2"/>
    <s v="BUF"/>
    <s v="WAS"/>
    <n v="93"/>
    <n v="7"/>
    <s v="(13:00) (Shotgun) 26-D.Singletary up the middle to BUF 7 for no gain (31-K.Curl)."/>
    <s v="run"/>
    <n v="1"/>
    <n v="0"/>
    <n v="0"/>
    <n v="0"/>
    <s v="D.Singletary"/>
    <s v="NA"/>
    <n v="0"/>
    <n v="1"/>
    <n v="0"/>
    <n v="0.5"/>
    <n v="0"/>
    <n v="0"/>
    <n v="0.5"/>
    <x v="99"/>
  </r>
  <r>
    <x v="2"/>
    <s v="BUF"/>
    <s v="WAS"/>
    <n v="93"/>
    <n v="7"/>
    <s v="(12:30) (Shotgun) 17-Jos.Allen pass short middle to 11-C.Beasley to BUF 18 for 11 yards (29-K.Fuller)."/>
    <s v="pass"/>
    <n v="0"/>
    <n v="1"/>
    <n v="0"/>
    <n v="0"/>
    <s v="C.Beasley"/>
    <n v="9"/>
    <n v="9"/>
    <n v="0"/>
    <n v="1"/>
    <n v="0"/>
    <n v="1.6"/>
    <n v="1.7575000000000001"/>
    <n v="1.7575000000000001"/>
    <x v="44"/>
  </r>
  <r>
    <x v="2"/>
    <s v="BUF"/>
    <s v="WAS"/>
    <n v="82"/>
    <n v="18"/>
    <s v="(12:02) (No Huddle, Shotgun) 17-Jos.Allen pass short left to 14-S.Diggs to BUF 27 for 9 yards (31-K.Curl)."/>
    <s v="pass"/>
    <n v="0"/>
    <n v="1"/>
    <n v="0"/>
    <n v="0"/>
    <s v="S.Diggs"/>
    <n v="4"/>
    <n v="4"/>
    <n v="0"/>
    <n v="1"/>
    <n v="0"/>
    <n v="1.6"/>
    <n v="1.6700000000000002"/>
    <n v="1.6700000000000002"/>
    <x v="42"/>
  </r>
  <r>
    <x v="2"/>
    <s v="BUF"/>
    <s v="WAS"/>
    <n v="73"/>
    <n v="27"/>
    <s v="(11:30) (No Huddle) 26-D.Singletary left end to BUF 30 for 3 yards (99-C.Young)."/>
    <s v="run"/>
    <n v="1"/>
    <n v="0"/>
    <n v="0"/>
    <n v="0"/>
    <s v="D.Singletary"/>
    <s v="NA"/>
    <n v="0"/>
    <n v="1"/>
    <n v="0"/>
    <n v="0.5"/>
    <n v="0"/>
    <n v="0"/>
    <n v="0.5"/>
    <x v="99"/>
  </r>
  <r>
    <x v="2"/>
    <s v="BUF"/>
    <s v="WAS"/>
    <n v="70"/>
    <n v="30"/>
    <s v="(10:59) (No Huddle, Shotgun) 17-Jos.Allen pass short right to 11-C.Beasley to BUF 35 for 5 yards (29-K.Fuller)."/>
    <s v="pass"/>
    <n v="0"/>
    <n v="1"/>
    <n v="0"/>
    <n v="0"/>
    <s v="C.Beasley"/>
    <n v="3"/>
    <n v="3"/>
    <n v="0"/>
    <n v="1"/>
    <n v="0"/>
    <n v="1.6"/>
    <n v="1.6525000000000001"/>
    <n v="1.6525000000000001"/>
    <x v="44"/>
  </r>
  <r>
    <x v="2"/>
    <s v="BUF"/>
    <s v="WAS"/>
    <n v="65"/>
    <n v="35"/>
    <s v="(10:29) (No Huddle, Shotgun) 26-D.Singletary right end to BUF 35 for no gain (93-Jon.Allen)."/>
    <s v="run"/>
    <n v="1"/>
    <n v="0"/>
    <n v="0"/>
    <n v="0"/>
    <s v="D.Singletary"/>
    <s v="NA"/>
    <n v="0"/>
    <n v="1"/>
    <n v="0"/>
    <n v="0.5"/>
    <n v="0"/>
    <n v="0"/>
    <n v="0.5"/>
    <x v="99"/>
  </r>
  <r>
    <x v="2"/>
    <s v="BUF"/>
    <s v="WAS"/>
    <n v="65"/>
    <n v="35"/>
    <s v="(9:55) (No Huddle, Shotgun) 17-Jos.Allen pass short left to 11-C.Beasley to BUF 41 for 6 yards (29-K.Fuller)."/>
    <s v="pass"/>
    <n v="0"/>
    <n v="1"/>
    <n v="0"/>
    <n v="0"/>
    <s v="C.Beasley"/>
    <n v="0"/>
    <n v="0"/>
    <n v="0"/>
    <n v="1"/>
    <n v="0"/>
    <n v="1.6"/>
    <n v="1.6"/>
    <n v="1.6"/>
    <x v="44"/>
  </r>
  <r>
    <x v="2"/>
    <s v="BUF"/>
    <s v="WAS"/>
    <n v="59"/>
    <n v="41"/>
    <s v="(9:21) (No Huddle, Shotgun) 17-Jos.Allen pass short left to 14-S.Diggs to WAS 46 for 13 yards (25-B.St-Juste)."/>
    <s v="pass"/>
    <n v="0"/>
    <n v="1"/>
    <n v="0"/>
    <n v="0"/>
    <s v="S.Diggs"/>
    <n v="10"/>
    <n v="10"/>
    <n v="0"/>
    <n v="1"/>
    <n v="0"/>
    <n v="1.6"/>
    <n v="1.7750000000000001"/>
    <n v="1.7750000000000001"/>
    <x v="42"/>
  </r>
  <r>
    <x v="2"/>
    <s v="BUF"/>
    <s v="WAS"/>
    <n v="46"/>
    <n v="54"/>
    <s v="(8:49) (No Huddle) 26-D.Singletary left tackle to WAS 39 for 7 yards (55-C.Holcomb)."/>
    <s v="run"/>
    <n v="1"/>
    <n v="0"/>
    <n v="0"/>
    <n v="0"/>
    <s v="D.Singletary"/>
    <s v="NA"/>
    <n v="0"/>
    <n v="1"/>
    <n v="0"/>
    <n v="0.5"/>
    <n v="0"/>
    <n v="0"/>
    <n v="0.5"/>
    <x v="99"/>
  </r>
  <r>
    <x v="2"/>
    <s v="BUF"/>
    <s v="WAS"/>
    <n v="39"/>
    <n v="61"/>
    <s v="(8:18) (No Huddle, Shotgun) 17-Jos.Allen pass incomplete deep left to 14-S.Diggs."/>
    <s v="pass"/>
    <n v="0"/>
    <n v="1"/>
    <n v="0"/>
    <n v="0"/>
    <s v="S.Diggs"/>
    <n v="25"/>
    <n v="25"/>
    <n v="0"/>
    <n v="1"/>
    <n v="0"/>
    <n v="1.6"/>
    <n v="2.0375000000000001"/>
    <n v="2.0375000000000001"/>
    <x v="42"/>
  </r>
  <r>
    <x v="2"/>
    <s v="BUF"/>
    <s v="WAS"/>
    <n v="39"/>
    <n v="61"/>
    <s v="(8:13) (Shotgun) 17-Jos.Allen pass short right to 11-C.Beasley to WAS 29 for 10 yards (55-C.Holcomb; 29-K.Fuller) [31-K.Curl]."/>
    <s v="pass"/>
    <n v="0"/>
    <n v="1"/>
    <n v="0"/>
    <n v="0"/>
    <s v="C.Beasley"/>
    <n v="5"/>
    <n v="5"/>
    <n v="0"/>
    <n v="1"/>
    <n v="0"/>
    <n v="1.6"/>
    <n v="1.6875"/>
    <n v="1.6875"/>
    <x v="44"/>
  </r>
  <r>
    <x v="2"/>
    <s v="BUF"/>
    <s v="WAS"/>
    <n v="29"/>
    <n v="71"/>
    <s v="(7:41) (No Huddle, Shotgun) 17-Jos.Allen pass short middle to 88-D.Knox to WAS 18 for 11 yards (20-B.McCain)."/>
    <s v="pass"/>
    <n v="0"/>
    <n v="1"/>
    <n v="0"/>
    <n v="0"/>
    <s v="D.Knox"/>
    <n v="11"/>
    <n v="11"/>
    <n v="0"/>
    <n v="1"/>
    <n v="0"/>
    <n v="1.6"/>
    <n v="1.7925"/>
    <n v="1.7925"/>
    <x v="43"/>
  </r>
  <r>
    <x v="2"/>
    <s v="BUF"/>
    <s v="WAS"/>
    <n v="23"/>
    <n v="77"/>
    <s v="(6:50) (Shotgun) 20-Z.Moss right end pushed ob at WAS 17 for 6 yards (25-B.St-Juste)."/>
    <s v="run"/>
    <n v="1"/>
    <n v="0"/>
    <n v="0"/>
    <n v="0"/>
    <s v="Z.Moss"/>
    <s v="NA"/>
    <n v="0"/>
    <n v="1"/>
    <n v="0"/>
    <n v="0.5"/>
    <n v="0"/>
    <n v="0"/>
    <n v="0.5"/>
    <x v="278"/>
  </r>
  <r>
    <x v="2"/>
    <s v="BUF"/>
    <s v="WAS"/>
    <n v="17"/>
    <n v="83"/>
    <s v="(6:16) (Shotgun) 17-Jos.Allen pass short left to 11-C.Beasley to WAS 11 for 6 yards (29-K.Fuller)."/>
    <s v="pass"/>
    <n v="0"/>
    <n v="1"/>
    <n v="0"/>
    <n v="0"/>
    <s v="C.Beasley"/>
    <n v="-3"/>
    <n v="-3"/>
    <n v="0"/>
    <n v="1"/>
    <n v="0"/>
    <n v="2"/>
    <n v="1.5475000000000001"/>
    <n v="1.8461500000000002"/>
    <x v="44"/>
  </r>
  <r>
    <x v="2"/>
    <s v="BUF"/>
    <s v="WAS"/>
    <n v="11"/>
    <n v="89"/>
    <s v="(5:48) (No Huddle, Shotgun) 20-Z.Moss up the middle to WAS 6 for 5 yards (52-J.Davis)."/>
    <s v="run"/>
    <n v="1"/>
    <n v="0"/>
    <n v="0"/>
    <n v="0"/>
    <s v="Z.Moss"/>
    <s v="NA"/>
    <n v="0"/>
    <n v="1"/>
    <n v="0"/>
    <n v="0.7"/>
    <n v="0"/>
    <n v="0"/>
    <n v="0.7"/>
    <x v="278"/>
  </r>
  <r>
    <x v="2"/>
    <s v="BUF"/>
    <s v="WAS"/>
    <n v="6"/>
    <n v="94"/>
    <s v="(5:19) (No Huddle) 20-Z.Moss left guard to WAS 5 for 1 yard (55-C.Holcomb)."/>
    <s v="run"/>
    <n v="1"/>
    <n v="0"/>
    <n v="0"/>
    <n v="0"/>
    <s v="Z.Moss"/>
    <s v="NA"/>
    <n v="0"/>
    <n v="1"/>
    <n v="0"/>
    <n v="1.3"/>
    <n v="0"/>
    <n v="0"/>
    <n v="1.3"/>
    <x v="278"/>
  </r>
  <r>
    <x v="2"/>
    <s v="BUF"/>
    <s v="WAS"/>
    <n v="5"/>
    <n v="95"/>
    <s v="(4:47) (No Huddle, Shotgun) 17-Jos.Allen pass short left to 1-E.Sanders for 5 yards, TOUCHDOWN."/>
    <s v="pass"/>
    <n v="0"/>
    <n v="1"/>
    <n v="0"/>
    <n v="0"/>
    <s v="E.Sanders"/>
    <n v="5"/>
    <n v="5"/>
    <n v="0"/>
    <n v="1"/>
    <n v="0"/>
    <n v="3.2"/>
    <n v="1.6875"/>
    <n v="3.2"/>
    <x v="31"/>
  </r>
  <r>
    <x v="2"/>
    <s v="BUF"/>
    <s v="WAS"/>
    <n v="2"/>
    <n v="98"/>
    <s v="(Pass formation) TWO-POINT CONVERSION ATTEMPT. 17-Jos.Allen pass to 1-E.Sanders is incomplete. ATTEMPT FAILS. Pass broken up by B.St-Juste at goal line (right side)."/>
    <s v="pass"/>
    <n v="0"/>
    <n v="1"/>
    <n v="1"/>
    <n v="0.47349999999999998"/>
    <s v="E.Sanders"/>
    <s v="NA"/>
    <n v="0"/>
    <n v="0"/>
    <n v="0"/>
    <n v="0"/>
    <n v="1"/>
    <n v="0"/>
    <n v="0.94699999999999995"/>
    <x v="31"/>
  </r>
  <r>
    <x v="2"/>
    <s v="WAS"/>
    <s v="BUF"/>
    <n v="89"/>
    <n v="11"/>
    <s v="(4:37) (Shotgun) 24-A.Gibson left end pushed ob at WAS 18 for 7 yards (21-J.Poyer). PENALTY on WAS-82-L.Thomas, Offensive Holding, 5 yards, enforced at WAS 11 - No Play."/>
    <s v="no_play"/>
    <n v="1"/>
    <n v="0"/>
    <n v="0"/>
    <n v="0"/>
    <s v="A.Gibson"/>
    <s v="NA"/>
    <n v="0"/>
    <n v="1"/>
    <n v="0"/>
    <n v="0.5"/>
    <n v="0"/>
    <n v="0"/>
    <n v="0.5"/>
    <x v="148"/>
  </r>
  <r>
    <x v="2"/>
    <s v="WAS"/>
    <s v="BUF"/>
    <n v="94"/>
    <n v="6"/>
    <s v="(4:18) (Shotgun) 24-A.Gibson right tackle to WAS 13 for 7 yards (39-L.Wallace)."/>
    <s v="run"/>
    <n v="1"/>
    <n v="0"/>
    <n v="0"/>
    <n v="0"/>
    <s v="A.Gibson"/>
    <s v="NA"/>
    <n v="0"/>
    <n v="1"/>
    <n v="0"/>
    <n v="0.5"/>
    <n v="0"/>
    <n v="0"/>
    <n v="0.5"/>
    <x v="148"/>
  </r>
  <r>
    <x v="2"/>
    <s v="WAS"/>
    <s v="BUF"/>
    <n v="87"/>
    <n v="13"/>
    <s v="(3:40) (Shotgun) 4-T.Heinicke right end to WAS 14 for 1 yard. 4-T.Heinicke pass deep right to 82-L.Thomas to WAS 36 for 22 yards (23-M.Hyde). PENALTY on WAS-4-T.Heinicke, Illegal Forward Pass, 5 yards, enforced at WAS 14."/>
    <s v="run"/>
    <n v="0"/>
    <n v="1"/>
    <n v="0"/>
    <n v="0"/>
    <s v="L.Thomas"/>
    <s v="NA"/>
    <n v="0"/>
    <n v="0"/>
    <n v="0"/>
    <n v="0"/>
    <n v="0"/>
    <n v="0"/>
    <n v="0"/>
    <x v="117"/>
  </r>
  <r>
    <x v="2"/>
    <s v="WAS"/>
    <s v="BUF"/>
    <n v="91"/>
    <n v="9"/>
    <s v="(3:14) (Shotgun) 4-T.Heinicke pass deep right intended for 13-A.Humphries INTERCEPTED by 23-M.Hyde at WAS 28. 23-M.Hyde to WAS 17 for 11 yards (4-T.Heinicke)."/>
    <s v="pass"/>
    <n v="0"/>
    <n v="1"/>
    <n v="0"/>
    <n v="0"/>
    <s v="A.Humphries"/>
    <n v="19"/>
    <n v="19"/>
    <n v="0"/>
    <n v="1"/>
    <n v="0"/>
    <n v="1.6"/>
    <n v="1.9325000000000001"/>
    <n v="1.9325000000000001"/>
    <x v="234"/>
  </r>
  <r>
    <x v="2"/>
    <s v="BUF"/>
    <s v="WAS"/>
    <n v="17"/>
    <n v="83"/>
    <s v="(3:04) 17-Jos.Allen pass incomplete deep left to 41-R.Gilliam."/>
    <s v="pass"/>
    <n v="0"/>
    <n v="1"/>
    <n v="0"/>
    <n v="0"/>
    <s v="R.Gilliam"/>
    <n v="17"/>
    <n v="17"/>
    <n v="0"/>
    <n v="1"/>
    <n v="0"/>
    <n v="2"/>
    <n v="1.8975"/>
    <n v="1.96515"/>
    <x v="340"/>
  </r>
  <r>
    <x v="2"/>
    <s v="BUF"/>
    <s v="WAS"/>
    <n v="17"/>
    <n v="83"/>
    <s v="(2:58) (Shotgun) 26-D.Singletary up the middle to WAS 11 for 6 yards (53-J.Bostic)."/>
    <s v="run"/>
    <n v="1"/>
    <n v="0"/>
    <n v="0"/>
    <n v="0"/>
    <s v="D.Singletary"/>
    <s v="NA"/>
    <n v="0"/>
    <n v="1"/>
    <n v="0"/>
    <n v="0.5"/>
    <n v="0"/>
    <n v="0"/>
    <n v="0.5"/>
    <x v="99"/>
  </r>
  <r>
    <x v="2"/>
    <s v="BUF"/>
    <s v="WAS"/>
    <n v="11"/>
    <n v="89"/>
    <s v="(2:19) (Shotgun) 17-Jos.Allen pass incomplete short middle to 11-C.Beasley [93-Jon.Allen]."/>
    <s v="pass"/>
    <n v="0"/>
    <n v="1"/>
    <n v="0"/>
    <n v="0"/>
    <s v="C.Beasley"/>
    <n v="11"/>
    <n v="11"/>
    <n v="0"/>
    <n v="1"/>
    <n v="0"/>
    <n v="2.2000000000000002"/>
    <n v="1.7925"/>
    <n v="2.0614500000000002"/>
    <x v="44"/>
  </r>
  <r>
    <x v="2"/>
    <s v="WAS"/>
    <s v="BUF"/>
    <n v="75"/>
    <n v="25"/>
    <s v="(2:11) (Shotgun) 24-A.Gibson up the middle to WAS 28 for 3 yards (50-G.Rousseau)."/>
    <s v="run"/>
    <n v="1"/>
    <n v="0"/>
    <n v="0"/>
    <n v="0"/>
    <s v="A.Gibson"/>
    <s v="NA"/>
    <n v="0"/>
    <n v="1"/>
    <n v="0"/>
    <n v="0.5"/>
    <n v="0"/>
    <n v="0"/>
    <n v="0.5"/>
    <x v="148"/>
  </r>
  <r>
    <x v="2"/>
    <s v="WAS"/>
    <s v="BUF"/>
    <n v="72"/>
    <n v="28"/>
    <s v="(1:05) (Shotgun) 4-T.Heinicke pass incomplete short left to 2-D.Brown."/>
    <s v="pass"/>
    <n v="0"/>
    <n v="1"/>
    <n v="0"/>
    <n v="0"/>
    <s v="D.Brown"/>
    <n v="3"/>
    <n v="3"/>
    <n v="0"/>
    <n v="1"/>
    <n v="0"/>
    <n v="1.6"/>
    <n v="1.6525000000000001"/>
    <n v="1.6525000000000001"/>
    <x v="116"/>
  </r>
  <r>
    <x v="2"/>
    <s v="BUF"/>
    <s v="WAS"/>
    <n v="71"/>
    <n v="29"/>
    <s v="(:48) (Shotgun) 17-Jos.Allen pass incomplete deep middle to 1-E.Sanders."/>
    <s v="pass"/>
    <n v="0"/>
    <n v="1"/>
    <n v="0"/>
    <n v="0"/>
    <s v="E.Sanders"/>
    <n v="18"/>
    <n v="18"/>
    <n v="0"/>
    <n v="1"/>
    <n v="0"/>
    <n v="1.6"/>
    <n v="1.915"/>
    <n v="1.915"/>
    <x v="31"/>
  </r>
  <r>
    <x v="2"/>
    <s v="BUF"/>
    <s v="WAS"/>
    <n v="71"/>
    <n v="29"/>
    <s v="(:45) 20-Z.Moss right guard to BUF 38 for 9 yards (52-J.Davis, 26-L.Collins)."/>
    <s v="run"/>
    <n v="1"/>
    <n v="0"/>
    <n v="0"/>
    <n v="0"/>
    <s v="Z.Moss"/>
    <s v="NA"/>
    <n v="0"/>
    <n v="1"/>
    <n v="0"/>
    <n v="0.5"/>
    <n v="0"/>
    <n v="0"/>
    <n v="0.5"/>
    <x v="278"/>
  </r>
  <r>
    <x v="2"/>
    <s v="BUF"/>
    <s v="WAS"/>
    <n v="62"/>
    <n v="38"/>
    <s v="(15:00) (Shotgun) 17-Jos.Allen pass incomplete short right to 14-S.Diggs (23-W.Jackson) [99-C.Young]."/>
    <s v="pass"/>
    <n v="0"/>
    <n v="1"/>
    <n v="0"/>
    <n v="0"/>
    <s v="S.Diggs"/>
    <n v="7"/>
    <n v="7"/>
    <n v="0"/>
    <n v="1"/>
    <n v="0"/>
    <n v="1.6"/>
    <n v="1.7225000000000001"/>
    <n v="1.7225000000000001"/>
    <x v="42"/>
  </r>
  <r>
    <x v="2"/>
    <s v="WAS"/>
    <s v="BUF"/>
    <n v="98"/>
    <n v="2"/>
    <s v="(14:39) 24-A.Gibson up the middle to WAS 3 for 1 yard (91-E.Oliver)."/>
    <s v="run"/>
    <n v="1"/>
    <n v="0"/>
    <n v="0"/>
    <n v="0"/>
    <s v="A.Gibson"/>
    <s v="NA"/>
    <n v="0"/>
    <n v="1"/>
    <n v="0"/>
    <n v="0.5"/>
    <n v="0"/>
    <n v="0"/>
    <n v="0.5"/>
    <x v="148"/>
  </r>
  <r>
    <x v="2"/>
    <s v="WAS"/>
    <s v="BUF"/>
    <n v="97"/>
    <n v="3"/>
    <s v="(13:57) (Shotgun) 4-T.Heinicke pass incomplete short left to 11-C.Sims."/>
    <s v="pass"/>
    <n v="0"/>
    <n v="1"/>
    <n v="0"/>
    <n v="0"/>
    <s v="C.Sims"/>
    <n v="4"/>
    <n v="4"/>
    <n v="0"/>
    <n v="1"/>
    <n v="0"/>
    <n v="1.6"/>
    <n v="1.6700000000000002"/>
    <n v="1.6700000000000002"/>
    <x v="237"/>
  </r>
  <r>
    <x v="2"/>
    <s v="WAS"/>
    <s v="BUF"/>
    <n v="97"/>
    <n v="3"/>
    <s v="(13:52) (Shotgun) 4-T.Heinicke pass short middle to 41-J.McKissic to WAS 14 for 11 yards (49-T.Edmunds)."/>
    <s v="pass"/>
    <n v="0"/>
    <n v="1"/>
    <n v="0"/>
    <n v="0"/>
    <s v="J.McKissic"/>
    <n v="2"/>
    <n v="2"/>
    <n v="0"/>
    <n v="1"/>
    <n v="0"/>
    <n v="1.6"/>
    <n v="1.635"/>
    <n v="1.635"/>
    <x v="180"/>
  </r>
  <r>
    <x v="2"/>
    <s v="WAS"/>
    <s v="BUF"/>
    <n v="86"/>
    <n v="14"/>
    <s v="(13:14) (Shotgun) 4-T.Heinicke scrambles up the middle to WAS 21 for 7 yards (49-T.Edmunds)."/>
    <s v="run"/>
    <n v="0"/>
    <n v="1"/>
    <n v="0"/>
    <n v="0"/>
    <s v="T.Heinicke"/>
    <s v="NA"/>
    <n v="0"/>
    <n v="0"/>
    <n v="0"/>
    <n v="0"/>
    <n v="0"/>
    <n v="0"/>
    <n v="0"/>
    <x v="359"/>
  </r>
  <r>
    <x v="2"/>
    <s v="WAS"/>
    <s v="BUF"/>
    <n v="79"/>
    <n v="21"/>
    <s v="(12:40) (Shotgun) 4-T.Heinicke pass short middle to 4-T.Heinicke to WAS 19 for -2 yards (49-T.Edmunds). Pass batted at line by T.Edmunds, then caught by QB."/>
    <s v="pass"/>
    <n v="0"/>
    <n v="1"/>
    <n v="0"/>
    <n v="0"/>
    <s v="T.Heinicke"/>
    <n v="-4"/>
    <n v="-4"/>
    <n v="0"/>
    <n v="1"/>
    <n v="0"/>
    <n v="1.6"/>
    <n v="1.53"/>
    <n v="1.53"/>
    <x v="359"/>
  </r>
  <r>
    <x v="2"/>
    <s v="WAS"/>
    <s v="BUF"/>
    <n v="81"/>
    <n v="19"/>
    <s v="(12:09) (Shotgun) 4-T.Heinicke scrambles left guard to WAS 23 for 4 yards (58-M.Milano). Measurement = fourth down."/>
    <s v="run"/>
    <n v="0"/>
    <n v="1"/>
    <n v="0"/>
    <n v="0"/>
    <s v="T.Heinicke"/>
    <s v="NA"/>
    <n v="0"/>
    <n v="0"/>
    <n v="0"/>
    <n v="0"/>
    <n v="0"/>
    <n v="0"/>
    <n v="0"/>
    <x v="359"/>
  </r>
  <r>
    <x v="2"/>
    <s v="WAS"/>
    <s v="BUF"/>
    <n v="77"/>
    <n v="23"/>
    <s v="(11:41) 4-T.Heinicke up the middle to WAS 23 for no gain (58-M.Milano)."/>
    <s v="run"/>
    <n v="1"/>
    <n v="0"/>
    <n v="0"/>
    <n v="0"/>
    <s v="T.Heinicke"/>
    <s v="NA"/>
    <n v="0"/>
    <n v="1"/>
    <n v="0"/>
    <n v="0.5"/>
    <n v="0"/>
    <n v="0"/>
    <n v="0.5"/>
    <x v="359"/>
  </r>
  <r>
    <x v="2"/>
    <s v="BUF"/>
    <s v="WAS"/>
    <n v="22"/>
    <n v="78"/>
    <s v="(11:37) One-yard difference on change of possession. 17-Jos.Allen pass short middle to 88-D.Knox to WAS 3 for 19 yards (31-K.Curl)."/>
    <s v="pass"/>
    <n v="0"/>
    <n v="1"/>
    <n v="0"/>
    <n v="0"/>
    <s v="D.Knox"/>
    <n v="12"/>
    <n v="12"/>
    <n v="0"/>
    <n v="1"/>
    <n v="0"/>
    <n v="1.8"/>
    <n v="1.81"/>
    <n v="1.8034000000000003"/>
    <x v="43"/>
  </r>
  <r>
    <x v="2"/>
    <s v="BUF"/>
    <s v="WAS"/>
    <n v="3"/>
    <n v="97"/>
    <s v="(11:06) 26-D.Singletary right guard to WAS 2 for 1 yard (55-C.Holcomb, 53-J.Bostic)."/>
    <s v="run"/>
    <n v="1"/>
    <n v="0"/>
    <n v="0"/>
    <n v="0"/>
    <s v="D.Singletary"/>
    <s v="NA"/>
    <n v="0"/>
    <n v="1"/>
    <n v="0"/>
    <n v="2.1"/>
    <n v="0"/>
    <n v="0"/>
    <n v="2.1"/>
    <x v="99"/>
  </r>
  <r>
    <x v="2"/>
    <s v="BUF"/>
    <s v="WAS"/>
    <n v="2"/>
    <n v="98"/>
    <s v="(10:36) (Shotgun) 17-Jos.Allen scrambles right tackle for 2 yards, TOUCHDOWN."/>
    <s v="run"/>
    <n v="0"/>
    <n v="1"/>
    <n v="0"/>
    <n v="0"/>
    <s v="J.Allen"/>
    <s v="NA"/>
    <n v="0"/>
    <n v="0"/>
    <n v="0"/>
    <n v="0"/>
    <n v="0"/>
    <n v="0"/>
    <n v="0"/>
    <x v="331"/>
  </r>
  <r>
    <x v="2"/>
    <s v="WAS"/>
    <s v="BUF"/>
    <n v="75"/>
    <n v="25"/>
    <s v="(10:29) 24-A.Gibson left end to WAS 32 for 7 yards (24-T.Johnson)."/>
    <s v="run"/>
    <n v="1"/>
    <n v="0"/>
    <n v="0"/>
    <n v="0"/>
    <s v="A.Gibson"/>
    <s v="NA"/>
    <n v="0"/>
    <n v="1"/>
    <n v="0"/>
    <n v="0.5"/>
    <n v="0"/>
    <n v="0"/>
    <n v="0.5"/>
    <x v="148"/>
  </r>
  <r>
    <x v="2"/>
    <s v="WAS"/>
    <s v="BUF"/>
    <n v="68"/>
    <n v="32"/>
    <s v="(9:54) 24-A.Gibson left end to WAS 38 for 6 yards (98-S.Lotulelei)."/>
    <s v="run"/>
    <n v="1"/>
    <n v="0"/>
    <n v="0"/>
    <n v="0"/>
    <s v="A.Gibson"/>
    <s v="NA"/>
    <n v="0"/>
    <n v="1"/>
    <n v="0"/>
    <n v="0.5"/>
    <n v="0"/>
    <n v="0"/>
    <n v="0.5"/>
    <x v="148"/>
  </r>
  <r>
    <x v="2"/>
    <s v="WAS"/>
    <s v="BUF"/>
    <n v="62"/>
    <n v="38"/>
    <s v="(9:13) (Shotgun) 4-T.Heinicke Aborted. 73-C.Roullier FUMBLES at WAS 35, recovered by WAS-4-T.Heinicke at WAS 35."/>
    <s v="run"/>
    <n v="1"/>
    <n v="0"/>
    <n v="0"/>
    <n v="0"/>
    <s v="C.Roullier"/>
    <s v="NA"/>
    <n v="0"/>
    <n v="1"/>
    <n v="0"/>
    <n v="0.5"/>
    <n v="0"/>
    <n v="0"/>
    <n v="0.5"/>
    <x v="405"/>
  </r>
  <r>
    <x v="2"/>
    <s v="WAS"/>
    <s v="BUF"/>
    <n v="65"/>
    <n v="35"/>
    <s v="(8:33) (Shotgun) 4-T.Heinicke pass short right to 11-C.Sims to 50 for 15 yards (39-L.Wallace)."/>
    <s v="pass"/>
    <n v="0"/>
    <n v="1"/>
    <n v="0"/>
    <n v="0"/>
    <s v="C.Sims"/>
    <n v="9"/>
    <n v="9"/>
    <n v="0"/>
    <n v="1"/>
    <n v="0"/>
    <n v="1.6"/>
    <n v="1.7575000000000001"/>
    <n v="1.7575000000000001"/>
    <x v="237"/>
  </r>
  <r>
    <x v="2"/>
    <s v="WAS"/>
    <s v="BUF"/>
    <n v="50"/>
    <n v="50"/>
    <s v="(8:02) (Shotgun) 24-A.Gibson left guard to BUF 49 for 1 yard (24-T.Johnson)."/>
    <s v="run"/>
    <n v="1"/>
    <n v="0"/>
    <n v="0"/>
    <n v="0"/>
    <s v="A.Gibson"/>
    <s v="NA"/>
    <n v="0"/>
    <n v="1"/>
    <n v="0"/>
    <n v="0.5"/>
    <n v="0"/>
    <n v="0"/>
    <n v="0.5"/>
    <x v="148"/>
  </r>
  <r>
    <x v="2"/>
    <s v="WAS"/>
    <s v="BUF"/>
    <n v="49"/>
    <n v="51"/>
    <s v="(7:29) (Shotgun) 4-T.Heinicke pass incomplete short right to 24-A.Gibson (98-S.Lotulelei). Pass tipped at line. PENALTY on BUF-21-J.Poyer, Illegal Contact, 5 yards, enforced at BUF 49 - No Play."/>
    <s v="no_play"/>
    <n v="0"/>
    <n v="1"/>
    <n v="0"/>
    <n v="0"/>
    <s v="A.Gibson"/>
    <s v="NA"/>
    <n v="0"/>
    <n v="0"/>
    <n v="0"/>
    <n v="0"/>
    <n v="0"/>
    <n v="0"/>
    <n v="0"/>
    <x v="148"/>
  </r>
  <r>
    <x v="2"/>
    <s v="WAS"/>
    <s v="BUF"/>
    <n v="44"/>
    <n v="56"/>
    <s v="(7:23) (Shotgun) 4-T.Heinicke pass short left to 17-T.McLaurin to BUF 7 for 37 yards (58-M.Milano, 24-T.Johnson)."/>
    <s v="pass"/>
    <n v="0"/>
    <n v="1"/>
    <n v="0"/>
    <n v="0"/>
    <s v="T.McLaurin"/>
    <n v="10"/>
    <n v="10"/>
    <n v="0"/>
    <n v="1"/>
    <n v="0"/>
    <n v="1.6"/>
    <n v="1.7750000000000001"/>
    <n v="1.7750000000000001"/>
    <x v="62"/>
  </r>
  <r>
    <x v="2"/>
    <s v="WAS"/>
    <s v="BUF"/>
    <n v="7"/>
    <n v="93"/>
    <s v="(7:01) (Shotgun) 4-T.Heinicke pass incomplete short left to 17-T.McLaurin (23-M.Hyde) [58-M.Milano]."/>
    <s v="pass"/>
    <n v="0"/>
    <n v="1"/>
    <n v="0"/>
    <n v="0"/>
    <s v="T.McLaurin"/>
    <n v="7"/>
    <n v="7"/>
    <n v="0"/>
    <n v="1"/>
    <n v="0"/>
    <n v="2.7"/>
    <n v="1.7225000000000001"/>
    <n v="2.3676500000000003"/>
    <x v="62"/>
  </r>
  <r>
    <x v="2"/>
    <s v="WAS"/>
    <s v="BUF"/>
    <n v="7"/>
    <n v="93"/>
    <s v="(6:51) (Shotgun) 24-A.Gibson left guard to BUF 7 for no gain (57-A.Epenesa; 61-J.Zimmer)."/>
    <s v="run"/>
    <n v="1"/>
    <n v="0"/>
    <n v="0"/>
    <n v="0"/>
    <s v="A.Gibson"/>
    <s v="NA"/>
    <n v="0"/>
    <n v="1"/>
    <n v="0"/>
    <n v="1.2"/>
    <n v="0"/>
    <n v="0"/>
    <n v="1.2"/>
    <x v="148"/>
  </r>
  <r>
    <x v="2"/>
    <s v="WAS"/>
    <s v="BUF"/>
    <n v="7"/>
    <n v="93"/>
    <s v="(6:14) (Shotgun) 4-T.Heinicke scrambles right end pushed ob at BUF 2 for 5 yards (46-J.Johnson)."/>
    <s v="run"/>
    <n v="0"/>
    <n v="1"/>
    <n v="0"/>
    <n v="0"/>
    <s v="T.Heinicke"/>
    <s v="NA"/>
    <n v="0"/>
    <n v="0"/>
    <n v="0"/>
    <n v="0"/>
    <n v="0"/>
    <n v="0"/>
    <n v="0"/>
    <x v="359"/>
  </r>
  <r>
    <x v="2"/>
    <s v="WAS"/>
    <s v="BUF"/>
    <n v="2"/>
    <n v="98"/>
    <s v="(5:27) (Shotgun) 4-T.Heinicke pass short left to 82-L.Thomas for 2 yards, TOUCHDOWN."/>
    <s v="pass"/>
    <n v="0"/>
    <n v="1"/>
    <n v="0"/>
    <n v="0"/>
    <s v="L.Thomas"/>
    <n v="2"/>
    <n v="2"/>
    <n v="0"/>
    <n v="1"/>
    <n v="0"/>
    <n v="3.7"/>
    <n v="1.635"/>
    <n v="3.7"/>
    <x v="117"/>
  </r>
  <r>
    <x v="2"/>
    <s v="BUF"/>
    <s v="WAS"/>
    <n v="75"/>
    <n v="25"/>
    <s v="(5:21) M.Trubisky in at QB. 20-Z.Moss left guard to BUF 33 for 8 yards (26-L.Collins, 31-K.Curl)."/>
    <s v="run"/>
    <n v="1"/>
    <n v="0"/>
    <n v="0"/>
    <n v="0"/>
    <s v="Z.Moss"/>
    <s v="NA"/>
    <n v="0"/>
    <n v="1"/>
    <n v="0"/>
    <n v="0.5"/>
    <n v="0"/>
    <n v="0"/>
    <n v="0.5"/>
    <x v="278"/>
  </r>
  <r>
    <x v="2"/>
    <s v="BUF"/>
    <s v="WAS"/>
    <n v="67"/>
    <n v="33"/>
    <s v="(4:40) 20-Z.Moss left end to BUF 40 for 7 yards (55-C.Holcomb)."/>
    <s v="run"/>
    <n v="1"/>
    <n v="0"/>
    <n v="0"/>
    <n v="0"/>
    <s v="Z.Moss"/>
    <s v="NA"/>
    <n v="0"/>
    <n v="1"/>
    <n v="0"/>
    <n v="0.5"/>
    <n v="0"/>
    <n v="0"/>
    <n v="0.5"/>
    <x v="278"/>
  </r>
  <r>
    <x v="2"/>
    <s v="BUF"/>
    <s v="WAS"/>
    <n v="60"/>
    <n v="40"/>
    <s v="(3:53) 20-Z.Moss up the middle to BUF 39 for -1 yards (55-C.Holcomb)."/>
    <s v="run"/>
    <n v="1"/>
    <n v="0"/>
    <n v="0"/>
    <n v="0"/>
    <s v="Z.Moss"/>
    <s v="NA"/>
    <n v="0"/>
    <n v="1"/>
    <n v="0"/>
    <n v="0.5"/>
    <n v="0"/>
    <n v="0"/>
    <n v="0.5"/>
    <x v="278"/>
  </r>
  <r>
    <x v="2"/>
    <s v="BUF"/>
    <s v="WAS"/>
    <n v="61"/>
    <n v="39"/>
    <s v="(3:14) (Shotgun) 10-M.Trubisky pass short right to 89-T.Sweeney to BUF 40 for 1 yard (26-L.Collins)."/>
    <s v="pass"/>
    <n v="0"/>
    <n v="1"/>
    <n v="0"/>
    <n v="0"/>
    <s v="T.Sweeney"/>
    <n v="1"/>
    <n v="1"/>
    <n v="0"/>
    <n v="1"/>
    <n v="0"/>
    <n v="1.6"/>
    <n v="1.6175000000000002"/>
    <n v="1.6175000000000002"/>
    <x v="404"/>
  </r>
  <r>
    <x v="2"/>
    <s v="BUF"/>
    <s v="WAS"/>
    <n v="60"/>
    <n v="40"/>
    <s v="(2:30) (Shotgun) 10-M.Trubisky scrambles right end to WAS 38 for 22 yards (55-C.Holcomb)."/>
    <s v="run"/>
    <n v="0"/>
    <n v="1"/>
    <n v="0"/>
    <n v="0"/>
    <s v="M.Trubisky"/>
    <s v="NA"/>
    <n v="0"/>
    <n v="0"/>
    <n v="0"/>
    <n v="0"/>
    <n v="0"/>
    <n v="0"/>
    <n v="0"/>
    <x v="341"/>
  </r>
  <r>
    <x v="2"/>
    <s v="BUF"/>
    <s v="WAS"/>
    <n v="38"/>
    <n v="62"/>
    <s v="(2:00) 10-M.Trubisky kneels to WAS 39 for -1 yards."/>
    <s v="qb_kneel"/>
    <n v="0"/>
    <n v="0"/>
    <n v="0"/>
    <n v="0"/>
    <s v="M.Trubisky"/>
    <s v="NA"/>
    <n v="0"/>
    <n v="0"/>
    <n v="0"/>
    <n v="0"/>
    <n v="0"/>
    <n v="0"/>
    <n v="0"/>
    <x v="341"/>
  </r>
  <r>
    <x v="2"/>
    <s v="BUF"/>
    <s v="WAS"/>
    <n v="39"/>
    <n v="61"/>
    <s v="(1:19) 10-M.Trubisky kneels to WAS 40 for -1 yards."/>
    <s v="qb_kneel"/>
    <n v="0"/>
    <n v="0"/>
    <n v="0"/>
    <n v="0"/>
    <s v="M.Trubisky"/>
    <s v="NA"/>
    <n v="0"/>
    <n v="0"/>
    <n v="0"/>
    <n v="0"/>
    <n v="0"/>
    <n v="0"/>
    <n v="0"/>
    <x v="341"/>
  </r>
  <r>
    <x v="2"/>
    <s v="BUF"/>
    <s v="WAS"/>
    <n v="40"/>
    <n v="60"/>
    <s v="(:37) 10-M.Trubisky kneels to WAS 41 for -1 yards."/>
    <s v="qb_kneel"/>
    <n v="0"/>
    <n v="0"/>
    <n v="0"/>
    <n v="0"/>
    <s v="M.Trubisky"/>
    <s v="NA"/>
    <n v="0"/>
    <n v="0"/>
    <n v="0"/>
    <n v="0"/>
    <n v="0"/>
    <n v="0"/>
    <n v="0"/>
    <x v="34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361659F-D553-4E42-8A57-022435533191}" name="PivotTable3" cacheId="22" applyNumberFormats="0" applyBorderFormats="0" applyFontFormats="0" applyPatternFormats="0" applyAlignmentFormats="0" applyWidthHeightFormats="1" dataCaption="Values" missingCaption="0" updatedVersion="7" minRefreshableVersion="3" useAutoFormatting="1" itemPrintTitles="1" createdVersion="6" indent="0" outline="1" outlineData="1" multipleFieldFilters="0">
  <location ref="A3:Q7" firstHeaderRow="1" firstDataRow="3" firstDataCol="1"/>
  <pivotFields count="21">
    <pivotField axis="axisCol" showAll="0">
      <items count="4">
        <item x="1"/>
        <item x="0"/>
        <item x="2"/>
        <item t="default"/>
      </items>
    </pivotField>
    <pivotField showAll="0"/>
    <pivotField showAll="0"/>
    <pivotField numFmtId="1" showAll="0"/>
    <pivotField numFmtId="1" showAll="0"/>
    <pivotField showAll="0"/>
    <pivotField showAll="0"/>
    <pivotField numFmtId="1" showAll="0"/>
    <pivotField numFmtId="1" showAll="0"/>
    <pivotField numFmtId="1" showAll="0"/>
    <pivotField numFmtId="1" showAll="0"/>
    <pivotField showAll="0"/>
    <pivotField showAll="0"/>
    <pivotField dataField="1" numFmtId="1" showAll="0"/>
    <pivotField dataField="1" numFmtId="1" showAll="0"/>
    <pivotField dataField="1" numFmtId="1" showAll="0"/>
    <pivotField showAll="0"/>
    <pivotField showAll="0"/>
    <pivotField showAll="0"/>
    <pivotField dataField="1" showAll="0"/>
    <pivotField axis="axisRow" showAll="0" sortType="descending">
      <items count="408">
        <item h="1" x="48"/>
        <item h="1" x="82"/>
        <item h="1" x="165"/>
        <item h="1" x="122"/>
        <item h="1" x="2"/>
        <item h="1" x="145"/>
        <item h="1" x="100"/>
        <item h="1" x="188"/>
        <item h="1" x="148"/>
        <item h="1" x="124"/>
        <item h="1" x="187"/>
        <item h="1" x="175"/>
        <item h="1" x="234"/>
        <item h="1" x="129"/>
        <item h="1" x="202"/>
        <item h="1" x="103"/>
        <item h="1" x="61"/>
        <item h="1" x="144"/>
        <item h="1" x="248"/>
        <item h="1" x="170"/>
        <item h="1" x="135"/>
        <item h="1" x="71"/>
        <item h="1" x="153"/>
        <item h="1" x="143"/>
        <item h="1" x="167"/>
        <item h="1" x="222"/>
        <item h="1" x="207"/>
        <item h="1" x="21"/>
        <item h="1" x="327"/>
        <item h="1" x="55"/>
        <item h="1" x="110"/>
        <item h="1" x="52"/>
        <item h="1" x="177"/>
        <item h="1" x="44"/>
        <item h="1" x="215"/>
        <item h="1" x="161"/>
        <item h="1" x="26"/>
        <item h="1" x="226"/>
        <item h="1" x="41"/>
        <item h="1" x="127"/>
        <item h="1" x="203"/>
        <item h="1" x="98"/>
        <item h="1" x="251"/>
        <item h="1" x="250"/>
        <item h="1" x="115"/>
        <item h="1" x="255"/>
        <item h="1" x="232"/>
        <item h="1" x="113"/>
        <item h="1" x="197"/>
        <item h="1" x="15"/>
        <item h="1" x="73"/>
        <item h="1" x="227"/>
        <item h="1" x="85"/>
        <item h="1" x="51"/>
        <item h="1" x="49"/>
        <item h="1" x="67"/>
        <item h="1" x="237"/>
        <item h="1" x="171"/>
        <item h="1" x="246"/>
        <item h="1" x="302"/>
        <item h="1" x="6"/>
        <item h="1" x="77"/>
        <item h="1" x="224"/>
        <item h="1" x="254"/>
        <item h="1" x="213"/>
        <item h="1" x="116"/>
        <item h="1" x="199"/>
        <item h="1" x="308"/>
        <item h="1" x="19"/>
        <item h="1" x="11"/>
        <item h="1" x="266"/>
        <item h="1" x="130"/>
        <item h="1" x="265"/>
        <item h="1" x="269"/>
        <item h="1" x="87"/>
        <item h="1" x="128"/>
        <item h="1" x="80"/>
        <item h="1" x="217"/>
        <item h="1" x="200"/>
        <item h="1" x="121"/>
        <item h="1" x="112"/>
        <item h="1" x="198"/>
        <item h="1" x="54"/>
        <item h="1" x="23"/>
        <item h="1" x="318"/>
        <item h="1" x="43"/>
        <item h="1" x="65"/>
        <item h="1" x="256"/>
        <item h="1" x="14"/>
        <item h="1" x="69"/>
        <item h="1" x="136"/>
        <item h="1" x="239"/>
        <item h="1" x="10"/>
        <item h="1" x="138"/>
        <item h="1" x="317"/>
        <item h="1" x="204"/>
        <item h="1" x="27"/>
        <item h="1" x="36"/>
        <item h="1" x="99"/>
        <item h="1" x="182"/>
        <item h="1" x="229"/>
        <item h="1" x="90"/>
        <item h="1" x="241"/>
        <item h="1" x="33"/>
        <item h="1" x="28"/>
        <item h="1" x="245"/>
        <item h="1" x="134"/>
        <item h="1" x="315"/>
        <item h="1" x="260"/>
        <item h="1" x="101"/>
        <item h="1" x="297"/>
        <item h="1" x="156"/>
        <item h="1" x="7"/>
        <item h="1" x="31"/>
        <item h="1" x="75"/>
        <item h="1" x="186"/>
        <item h="1" x="141"/>
        <item h="1" x="214"/>
        <item h="1" x="259"/>
        <item h="1" x="262"/>
        <item h="1" x="95"/>
        <item h="1" x="322"/>
        <item h="1" x="189"/>
        <item h="1" x="174"/>
        <item h="1" x="244"/>
        <item h="1" x="88"/>
        <item h="1" x="190"/>
        <item h="1" x="111"/>
        <item h="1" x="277"/>
        <item h="1" x="159"/>
        <item h="1" x="231"/>
        <item h="1" x="331"/>
        <item h="1" x="325"/>
        <item h="1" x="328"/>
        <item h="1" x="271"/>
        <item h="1" x="83"/>
        <item h="1" x="305"/>
        <item h="1" x="233"/>
        <item h="1" x="162"/>
        <item h="1" x="313"/>
        <item h="1" x="335"/>
        <item h="1" x="316"/>
        <item h="1" x="201"/>
        <item h="1" x="147"/>
        <item h="1" x="183"/>
        <item h="1" x="323"/>
        <item h="1" x="298"/>
        <item h="1" x="39"/>
        <item h="1" x="191"/>
        <item h="1" x="0"/>
        <item h="1" x="211"/>
        <item h="1" x="219"/>
        <item h="1" x="126"/>
        <item h="1" x="137"/>
        <item h="1" x="180"/>
        <item h="1" x="66"/>
        <item h="1" x="114"/>
        <item h="1" x="32"/>
        <item h="1" x="193"/>
        <item h="1" x="146"/>
        <item h="1" x="236"/>
        <item h="1" x="238"/>
        <item h="1" x="89"/>
        <item h="1" x="79"/>
        <item h="1" x="243"/>
        <item h="1" x="157"/>
        <item h="1" x="12"/>
        <item h="1" x="45"/>
        <item h="1" x="149"/>
        <item h="1" x="258"/>
        <item h="1" x="240"/>
        <item h="1" x="102"/>
        <item h="1" x="94"/>
        <item h="1" x="320"/>
        <item h="1" x="38"/>
        <item h="1" x="59"/>
        <item h="1" x="4"/>
        <item h="1" x="184"/>
        <item h="1" x="142"/>
        <item h="1" x="76"/>
        <item h="1" x="321"/>
        <item h="1" x="235"/>
        <item h="1" x="70"/>
        <item h="1" x="119"/>
        <item h="1" x="304"/>
        <item h="1" x="154"/>
        <item h="1" x="30"/>
        <item h="1" x="270"/>
        <item h="1" x="8"/>
        <item h="1" x="22"/>
        <item h="1" x="210"/>
        <item h="1" x="140"/>
        <item h="1" x="311"/>
        <item h="1" x="310"/>
        <item h="1" x="283"/>
        <item h="1" x="78"/>
        <item h="1" x="117"/>
        <item h="1" x="264"/>
        <item h="1" x="132"/>
        <item h="1" x="332"/>
        <item h="1" x="68"/>
        <item h="1" x="326"/>
        <item h="1" x="289"/>
        <item h="1" x="60"/>
        <item h="1" x="13"/>
        <item h="1" x="35"/>
        <item h="1" x="208"/>
        <item h="1" x="152"/>
        <item h="1" x="150"/>
        <item h="1" x="133"/>
        <item h="1" x="37"/>
        <item h="1" x="106"/>
        <item h="1" x="230"/>
        <item h="1" x="53"/>
        <item h="1" x="221"/>
        <item h="1" x="307"/>
        <item h="1" x="58"/>
        <item h="1" x="205"/>
        <item h="1" x="303"/>
        <item h="1" x="160"/>
        <item h="1" x="118"/>
        <item h="1" x="306"/>
        <item h="1" x="312"/>
        <item h="1" x="47"/>
        <item h="1" x="223"/>
        <item h="1" x="249"/>
        <item h="1" x="9"/>
        <item h="1" x="123"/>
        <item h="1" x="29"/>
        <item h="1" x="81"/>
        <item h="1" x="206"/>
        <item h="1" x="104"/>
        <item h="1" x="74"/>
        <item h="1" x="178"/>
        <item h="1" x="91"/>
        <item h="1" x="120"/>
        <item h="1" x="176"/>
        <item h="1" x="92"/>
        <item h="1" x="109"/>
        <item h="1" x="225"/>
        <item h="1" x="195"/>
        <item h="1" x="96"/>
        <item h="1" x="5"/>
        <item h="1" x="158"/>
        <item h="1" x="228"/>
        <item h="1" x="173"/>
        <item h="1" x="164"/>
        <item h="1" x="252"/>
        <item h="1" x="139"/>
        <item h="1" x="163"/>
        <item h="1" x="125"/>
        <item h="1" x="336"/>
        <item h="1" x="333"/>
        <item h="1" x="242"/>
        <item h="1" x="216"/>
        <item h="1" x="334"/>
        <item h="1" x="1"/>
        <item h="1" x="151"/>
        <item h="1" x="169"/>
        <item h="1" x="179"/>
        <item h="1" x="330"/>
        <item h="1" x="42"/>
        <item h="1" x="314"/>
        <item h="1" x="247"/>
        <item h="1" x="181"/>
        <item h="1" x="131"/>
        <item h="1" x="97"/>
        <item h="1" x="24"/>
        <item h="1" x="309"/>
        <item h="1" x="329"/>
        <item h="1" x="40"/>
        <item h="1" x="34"/>
        <item h="1" x="16"/>
        <item h="1" x="72"/>
        <item h="1" x="319"/>
        <item h="1" x="93"/>
        <item h="1" x="18"/>
        <item h="1" x="86"/>
        <item h="1" x="209"/>
        <item h="1" x="218"/>
        <item h="1" x="56"/>
        <item h="1" x="20"/>
        <item h="1" x="337"/>
        <item h="1" x="64"/>
        <item h="1" x="253"/>
        <item h="1" x="62"/>
        <item h="1" x="220"/>
        <item h="1" x="212"/>
        <item h="1" x="17"/>
        <item h="1" x="268"/>
        <item h="1" x="324"/>
        <item h="1" x="192"/>
        <item h="1" x="267"/>
        <item h="1" x="57"/>
        <item h="1" x="263"/>
        <item h="1" x="196"/>
        <item h="1" x="257"/>
        <item h="1" x="261"/>
        <item h="1" x="194"/>
        <item h="1" x="46"/>
        <item h="1" x="301"/>
        <item m="1" x="406"/>
        <item h="1" x="84"/>
        <item h="1" x="166"/>
        <item h="1" x="272"/>
        <item h="1" x="50"/>
        <item h="1" x="273"/>
        <item h="1" x="274"/>
        <item h="1" x="275"/>
        <item h="1" x="338"/>
        <item h="1" x="276"/>
        <item h="1" x="339"/>
        <item h="1" x="278"/>
        <item h="1" x="279"/>
        <item h="1" x="168"/>
        <item h="1" x="280"/>
        <item h="1" x="340"/>
        <item h="1" x="281"/>
        <item h="1" x="341"/>
        <item h="1" x="342"/>
        <item h="1" x="282"/>
        <item h="1" x="284"/>
        <item h="1" x="285"/>
        <item h="1" x="172"/>
        <item h="1" x="343"/>
        <item h="1" x="344"/>
        <item h="1" x="345"/>
        <item h="1" x="346"/>
        <item h="1" x="286"/>
        <item h="1" x="347"/>
        <item h="1" x="105"/>
        <item h="1" x="348"/>
        <item h="1" x="349"/>
        <item h="1" x="287"/>
        <item h="1" x="350"/>
        <item h="1" x="25"/>
        <item h="1" x="351"/>
        <item h="1" x="3"/>
        <item h="1" x="288"/>
        <item h="1" x="352"/>
        <item h="1" x="290"/>
        <item h="1" x="291"/>
        <item h="1" x="353"/>
        <item h="1" x="107"/>
        <item h="1" x="108"/>
        <item h="1" x="354"/>
        <item h="1" x="355"/>
        <item h="1" x="356"/>
        <item h="1" x="357"/>
        <item h="1" x="292"/>
        <item h="1" x="293"/>
        <item h="1" x="358"/>
        <item h="1" x="359"/>
        <item h="1" x="294"/>
        <item h="1" x="295"/>
        <item h="1" x="296"/>
        <item h="1" x="299"/>
        <item h="1" x="360"/>
        <item h="1" x="361"/>
        <item h="1" x="300"/>
        <item h="1" x="362"/>
        <item h="1" x="185"/>
        <item h="1" x="363"/>
        <item h="1" x="63"/>
        <item h="1" x="364"/>
        <item h="1" x="365"/>
        <item h="1" x="366"/>
        <item h="1" x="367"/>
        <item h="1" x="368"/>
        <item h="1" x="369"/>
        <item h="1" x="370"/>
        <item h="1" x="371"/>
        <item h="1" x="372"/>
        <item h="1" x="373"/>
        <item h="1" x="374"/>
        <item h="1" x="375"/>
        <item h="1" x="376"/>
        <item h="1" x="377"/>
        <item h="1" x="378"/>
        <item h="1" x="379"/>
        <item h="1" x="380"/>
        <item h="1" x="381"/>
        <item h="1" x="382"/>
        <item h="1" x="383"/>
        <item h="1" x="384"/>
        <item h="1" x="385"/>
        <item h="1" x="386"/>
        <item h="1" x="387"/>
        <item h="1" x="388"/>
        <item h="1" x="389"/>
        <item h="1" x="390"/>
        <item h="1" x="391"/>
        <item h="1" x="392"/>
        <item x="155"/>
        <item h="1" x="393"/>
        <item h="1" x="394"/>
        <item h="1" x="395"/>
        <item h="1" x="396"/>
        <item h="1" x="397"/>
        <item h="1" x="398"/>
        <item h="1" x="399"/>
        <item h="1" x="400"/>
        <item h="1" x="401"/>
        <item h="1" x="402"/>
        <item h="1" x="403"/>
        <item h="1" x="404"/>
        <item h="1" x="405"/>
        <item t="default"/>
      </items>
      <autoSortScope>
        <pivotArea dataOnly="0" outline="0" fieldPosition="0">
          <references count="2">
            <reference field="4294967294" count="1" selected="0">
              <x v="2"/>
            </reference>
            <reference field="0" count="1" selected="0">
              <x v="1"/>
            </reference>
          </references>
        </pivotArea>
      </autoSortScope>
    </pivotField>
  </pivotFields>
  <rowFields count="1">
    <field x="20"/>
  </rowFields>
  <rowItems count="2">
    <i>
      <x v="393"/>
    </i>
    <i t="grand">
      <x/>
    </i>
  </rowItems>
  <colFields count="2">
    <field x="0"/>
    <field x="-2"/>
  </colFields>
  <colItems count="16">
    <i>
      <x/>
      <x/>
    </i>
    <i r="1" i="1">
      <x v="1"/>
    </i>
    <i r="1" i="2">
      <x v="2"/>
    </i>
    <i r="1" i="3">
      <x v="3"/>
    </i>
    <i>
      <x v="1"/>
      <x/>
    </i>
    <i r="1" i="1">
      <x v="1"/>
    </i>
    <i r="1" i="2">
      <x v="2"/>
    </i>
    <i r="1" i="3">
      <x v="3"/>
    </i>
    <i>
      <x v="2"/>
      <x/>
    </i>
    <i r="1" i="1">
      <x v="1"/>
    </i>
    <i r="1" i="2">
      <x v="2"/>
    </i>
    <i r="1" i="3">
      <x v="3"/>
    </i>
    <i t="grand">
      <x/>
    </i>
    <i t="grand" i="1">
      <x/>
    </i>
    <i t="grand" i="2">
      <x/>
    </i>
    <i t="grand" i="3">
      <x/>
    </i>
  </colItems>
  <dataFields count="4">
    <dataField name="Sum of Total Expected Fantasy Points" fld="19" baseField="0" baseItem="0" numFmtId="164"/>
    <dataField name="Sum of rushes" fld="14" baseField="0" baseItem="0"/>
    <dataField name="Sum of targets" fld="15" baseField="0" baseItem="0"/>
    <dataField name="Sum of air_yards_add" fld="1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522" Type="http://schemas.openxmlformats.org/officeDocument/2006/relationships/hyperlink" Target="https://fantasydata.com/nfl/devante-parker-fantasy/16775" TargetMode="External"/><Relationship Id="rId21" Type="http://schemas.openxmlformats.org/officeDocument/2006/relationships/hyperlink" Target="https://fantasydata.com/nfl/denver-broncos-depth-chart" TargetMode="External"/><Relationship Id="rId170" Type="http://schemas.openxmlformats.org/officeDocument/2006/relationships/hyperlink" Target="https://fantasydata.com/nfl/kansas-city-chiefs-depth-chart" TargetMode="External"/><Relationship Id="rId268" Type="http://schemas.openxmlformats.org/officeDocument/2006/relationships/hyperlink" Target="https://fantasydata.com/nfl/cole-kmet-fantasy/21772" TargetMode="External"/><Relationship Id="rId475" Type="http://schemas.openxmlformats.org/officeDocument/2006/relationships/hyperlink" Target="https://fantasydata.com/nfl/sterling-shepard-fantasy/17961" TargetMode="External"/><Relationship Id="rId682" Type="http://schemas.openxmlformats.org/officeDocument/2006/relationships/hyperlink" Target="https://fantasydata.com/nfl/denver-broncos-depth-chart" TargetMode="External"/><Relationship Id="rId128" Type="http://schemas.openxmlformats.org/officeDocument/2006/relationships/hyperlink" Target="https://fantasydata.com/nfl/dallas-cowboys-depth-chart" TargetMode="External"/><Relationship Id="rId335" Type="http://schemas.openxmlformats.org/officeDocument/2006/relationships/hyperlink" Target="https://fantasydata.com/nfl/travis-homer-fantasy/20810" TargetMode="External"/><Relationship Id="rId542" Type="http://schemas.openxmlformats.org/officeDocument/2006/relationships/hyperlink" Target="https://fantasydata.com/nfl/new-england-patriots-depth-chart" TargetMode="External"/><Relationship Id="rId987" Type="http://schemas.openxmlformats.org/officeDocument/2006/relationships/hyperlink" Target="https://fantasydata.com/nfl/demetric-felton-fantasy/22533" TargetMode="External"/><Relationship Id="rId1172" Type="http://schemas.openxmlformats.org/officeDocument/2006/relationships/hyperlink" Target="https://fantasydata.com/nfl/indianapolis-colts-depth-chart" TargetMode="External"/><Relationship Id="rId402" Type="http://schemas.openxmlformats.org/officeDocument/2006/relationships/hyperlink" Target="https://fantasydata.com/nfl/javonte-williams-fantasy/22558" TargetMode="External"/><Relationship Id="rId847" Type="http://schemas.openxmlformats.org/officeDocument/2006/relationships/hyperlink" Target="https://fantasydata.com/nfl/antonio-gibson-fantasy/21861" TargetMode="External"/><Relationship Id="rId1032" Type="http://schemas.openxmlformats.org/officeDocument/2006/relationships/hyperlink" Target="https://fantasydata.com/nfl/rex-burkhead-fantasy/14917" TargetMode="External"/><Relationship Id="rId1477" Type="http://schemas.openxmlformats.org/officeDocument/2006/relationships/hyperlink" Target="https://fantasydata.com/nfl/olamide-zaccheaus-fantasy/21142" TargetMode="External"/><Relationship Id="rId1684" Type="http://schemas.openxmlformats.org/officeDocument/2006/relationships/hyperlink" Target="https://fantasydata.com/nfl/jaret-patterson-fantasy/22556" TargetMode="External"/><Relationship Id="rId707" Type="http://schemas.openxmlformats.org/officeDocument/2006/relationships/hyperlink" Target="https://fantasydata.com/nfl/tennessee-titans-depth-chart" TargetMode="External"/><Relationship Id="rId914" Type="http://schemas.openxmlformats.org/officeDocument/2006/relationships/hyperlink" Target="https://fantasydata.com/nfl/jeremy-mcnichols-fantasy/19065" TargetMode="External"/><Relationship Id="rId1337" Type="http://schemas.openxmlformats.org/officeDocument/2006/relationships/hyperlink" Target="https://fantasydata.com/nfl/tennessee-titans-depth-chart" TargetMode="External"/><Relationship Id="rId1544" Type="http://schemas.openxmlformats.org/officeDocument/2006/relationships/hyperlink" Target="https://fantasydata.com/nfl/devonta-smith-fantasy/21687" TargetMode="External"/><Relationship Id="rId43" Type="http://schemas.openxmlformats.org/officeDocument/2006/relationships/hyperlink" Target="https://fantasydata.com/nfl/new-orleans-saints-depth-chart" TargetMode="External"/><Relationship Id="rId1404" Type="http://schemas.openxmlformats.org/officeDocument/2006/relationships/hyperlink" Target="https://fantasydata.com/nfl/cincinnati-bengals-depth-chart" TargetMode="External"/><Relationship Id="rId1611" Type="http://schemas.openxmlformats.org/officeDocument/2006/relationships/hyperlink" Target="https://fantasydata.com/nfl/cole-kmet-fantasy/21772" TargetMode="External"/><Relationship Id="rId192" Type="http://schemas.openxmlformats.org/officeDocument/2006/relationships/hyperlink" Target="https://fantasydata.com/nfl/carolina-panthers-depth-chart" TargetMode="External"/><Relationship Id="rId1709" Type="http://schemas.openxmlformats.org/officeDocument/2006/relationships/printerSettings" Target="../printerSettings/printerSettings2.bin"/><Relationship Id="rId497" Type="http://schemas.openxmlformats.org/officeDocument/2006/relationships/hyperlink" Target="https://fantasydata.com/nfl/marquise-brown-fantasy/21045" TargetMode="External"/><Relationship Id="rId357" Type="http://schemas.openxmlformats.org/officeDocument/2006/relationships/hyperlink" Target="https://fantasydata.com/nfl/jeff-smith-fantasy/21078" TargetMode="External"/><Relationship Id="rId1194" Type="http://schemas.openxmlformats.org/officeDocument/2006/relationships/hyperlink" Target="https://fantasydata.com/nfl/seattle-seahawks-depth-chart" TargetMode="External"/><Relationship Id="rId217" Type="http://schemas.openxmlformats.org/officeDocument/2006/relationships/hyperlink" Target="https://fantasydata.com/nfl/cleveland-browns-depth-chart" TargetMode="External"/><Relationship Id="rId564" Type="http://schemas.openxmlformats.org/officeDocument/2006/relationships/hyperlink" Target="https://fantasydata.com/nfl/san-francisco-49ers-depth-chart" TargetMode="External"/><Relationship Id="rId771" Type="http://schemas.openxmlformats.org/officeDocument/2006/relationships/hyperlink" Target="https://fantasydata.com/nfl/chicago-bears-depth-chart" TargetMode="External"/><Relationship Id="rId869" Type="http://schemas.openxmlformats.org/officeDocument/2006/relationships/hyperlink" Target="https://fantasydata.com/nfl/odell-beckham-jr-fantasy/16389" TargetMode="External"/><Relationship Id="rId1499" Type="http://schemas.openxmlformats.org/officeDocument/2006/relationships/hyperlink" Target="https://fantasydata.com/nfl/collin-johnson-fantasy/21730" TargetMode="External"/><Relationship Id="rId424" Type="http://schemas.openxmlformats.org/officeDocument/2006/relationships/hyperlink" Target="https://fantasydata.com/nfl/mecole-hardman-fantasy/20788" TargetMode="External"/><Relationship Id="rId631" Type="http://schemas.openxmlformats.org/officeDocument/2006/relationships/hyperlink" Target="https://fantasydata.com/nfl/seattle-seahawks-depth-chart" TargetMode="External"/><Relationship Id="rId729" Type="http://schemas.openxmlformats.org/officeDocument/2006/relationships/hyperlink" Target="https://fantasydata.com/nfl/atlanta-falcons-depth-chart" TargetMode="External"/><Relationship Id="rId1054" Type="http://schemas.openxmlformats.org/officeDocument/2006/relationships/hyperlink" Target="https://fantasydata.com/nfl/jalen-guyton-fantasy/21448" TargetMode="External"/><Relationship Id="rId1261" Type="http://schemas.openxmlformats.org/officeDocument/2006/relationships/hyperlink" Target="https://fantasydata.com/nfl/chicago-bears-depth-chart" TargetMode="External"/><Relationship Id="rId1359" Type="http://schemas.openxmlformats.org/officeDocument/2006/relationships/hyperlink" Target="https://fantasydata.com/nfl/carolina-panthers-depth-chart" TargetMode="External"/><Relationship Id="rId936" Type="http://schemas.openxmlformats.org/officeDocument/2006/relationships/hyperlink" Target="https://fantasydata.com/nfl/leonard-fournette-fantasy/18803" TargetMode="External"/><Relationship Id="rId1121" Type="http://schemas.openxmlformats.org/officeDocument/2006/relationships/hyperlink" Target="https://fantasydata.com/nfl/minnesota-vikings-depth-chart" TargetMode="External"/><Relationship Id="rId1219" Type="http://schemas.openxmlformats.org/officeDocument/2006/relationships/hyperlink" Target="https://fantasydata.com/nfl/cleveland-browns-depth-chart" TargetMode="External"/><Relationship Id="rId1566" Type="http://schemas.openxmlformats.org/officeDocument/2006/relationships/hyperlink" Target="https://fantasydata.com/nfl/aj-dillon-fantasy/21802" TargetMode="External"/><Relationship Id="rId65" Type="http://schemas.openxmlformats.org/officeDocument/2006/relationships/hyperlink" Target="https://fantasydata.com/nfl/tampa-bay-buccaneers-depth-chart" TargetMode="External"/><Relationship Id="rId1426" Type="http://schemas.openxmlformats.org/officeDocument/2006/relationships/hyperlink" Target="https://fantasydata.com/nfl/saquon-barkley-fantasy/19766" TargetMode="External"/><Relationship Id="rId1633" Type="http://schemas.openxmlformats.org/officeDocument/2006/relationships/hyperlink" Target="https://fantasydata.com/nfl/noah-gray-fantasy/21785" TargetMode="External"/><Relationship Id="rId1700" Type="http://schemas.openxmlformats.org/officeDocument/2006/relationships/hyperlink" Target="https://fantasydata.com/nfl/cj-uzomah-fantasy/16917" TargetMode="External"/><Relationship Id="rId281" Type="http://schemas.openxmlformats.org/officeDocument/2006/relationships/hyperlink" Target="https://fantasydata.com/nfl/marlon-mack-fantasy/18998" TargetMode="External"/><Relationship Id="rId141" Type="http://schemas.openxmlformats.org/officeDocument/2006/relationships/hyperlink" Target="https://fantasydata.com/nfl/san-francisco-49ers-depth-chart" TargetMode="External"/><Relationship Id="rId379" Type="http://schemas.openxmlformats.org/officeDocument/2006/relationships/hyperlink" Target="https://fantasydata.com/nfl/albert-okwuegbunam-fantasy/21794" TargetMode="External"/><Relationship Id="rId586" Type="http://schemas.openxmlformats.org/officeDocument/2006/relationships/hyperlink" Target="https://fantasydata.com/nfl/carolina-panthers-depth-chart" TargetMode="External"/><Relationship Id="rId793" Type="http://schemas.openxmlformats.org/officeDocument/2006/relationships/hyperlink" Target="https://fantasydata.com/nfl/arizona-cardinals-depth-chart" TargetMode="External"/><Relationship Id="rId7" Type="http://schemas.openxmlformats.org/officeDocument/2006/relationships/hyperlink" Target="https://fantasydata.com/nfl/new-york-giants-depth-chart" TargetMode="External"/><Relationship Id="rId239" Type="http://schemas.openxmlformats.org/officeDocument/2006/relationships/hyperlink" Target="https://fantasydata.com/nfl/los-angeles-chargers-depth-chart" TargetMode="External"/><Relationship Id="rId446" Type="http://schemas.openxmlformats.org/officeDocument/2006/relationships/hyperlink" Target="https://fantasydata.com/nfl/brandon-zylstra-fantasy/19779" TargetMode="External"/><Relationship Id="rId653" Type="http://schemas.openxmlformats.org/officeDocument/2006/relationships/hyperlink" Target="https://fantasydata.com/nfl/indianapolis-colts-depth-chart" TargetMode="External"/><Relationship Id="rId1076" Type="http://schemas.openxmlformats.org/officeDocument/2006/relationships/hyperlink" Target="https://fantasydata.com/nfl/jordan-franks-fantasy/20264" TargetMode="External"/><Relationship Id="rId1283" Type="http://schemas.openxmlformats.org/officeDocument/2006/relationships/hyperlink" Target="https://fantasydata.com/nfl/indianapolis-colts-depth-chart" TargetMode="External"/><Relationship Id="rId1490" Type="http://schemas.openxmlformats.org/officeDocument/2006/relationships/hyperlink" Target="https://fantasydata.com/nfl/joe-mixon-fantasy/18858" TargetMode="External"/><Relationship Id="rId306" Type="http://schemas.openxmlformats.org/officeDocument/2006/relationships/hyperlink" Target="https://fantasydata.com/nfl/jerick-mckinnon-fantasy/16510" TargetMode="External"/><Relationship Id="rId860" Type="http://schemas.openxmlformats.org/officeDocument/2006/relationships/hyperlink" Target="https://fantasydata.com/nfl/marquez-valdes-scantling-fantasy/19976" TargetMode="External"/><Relationship Id="rId958" Type="http://schemas.openxmlformats.org/officeDocument/2006/relationships/hyperlink" Target="https://fantasydata.com/nfl/michael-carter-fantasy/22553" TargetMode="External"/><Relationship Id="rId1143" Type="http://schemas.openxmlformats.org/officeDocument/2006/relationships/hyperlink" Target="https://fantasydata.com/nfl/arizona-cardinals-depth-chart" TargetMode="External"/><Relationship Id="rId1588" Type="http://schemas.openxmlformats.org/officeDocument/2006/relationships/hyperlink" Target="https://fantasydata.com/nfl/cam-sims-fantasy/20529" TargetMode="External"/><Relationship Id="rId87" Type="http://schemas.openxmlformats.org/officeDocument/2006/relationships/hyperlink" Target="https://fantasydata.com/nfl/green-bay-packers-depth-chart" TargetMode="External"/><Relationship Id="rId513" Type="http://schemas.openxmlformats.org/officeDocument/2006/relationships/hyperlink" Target="https://fantasydata.com/nfl/cleveland-browns-depth-chart" TargetMode="External"/><Relationship Id="rId720" Type="http://schemas.openxmlformats.org/officeDocument/2006/relationships/hyperlink" Target="https://fantasydata.com/nfl/detroit-lions-depth-chart" TargetMode="External"/><Relationship Id="rId818" Type="http://schemas.openxmlformats.org/officeDocument/2006/relationships/hyperlink" Target="https://fantasydata.com/nfl/james-robinson-fantasy/21970" TargetMode="External"/><Relationship Id="rId1350" Type="http://schemas.openxmlformats.org/officeDocument/2006/relationships/hyperlink" Target="https://fantasydata.com/nfl/new-york-giants-depth-chart" TargetMode="External"/><Relationship Id="rId1448" Type="http://schemas.openxmlformats.org/officeDocument/2006/relationships/hyperlink" Target="https://fantasydata.com/nfl/christian-kirk-fantasy/19815" TargetMode="External"/><Relationship Id="rId1655" Type="http://schemas.openxmlformats.org/officeDocument/2006/relationships/hyperlink" Target="https://fantasydata.com/nfl/larry-rountree-iii-fantasy/21777" TargetMode="External"/><Relationship Id="rId1003" Type="http://schemas.openxmlformats.org/officeDocument/2006/relationships/hyperlink" Target="https://fantasydata.com/nfl/boston-scott-fantasy/20039" TargetMode="External"/><Relationship Id="rId1210" Type="http://schemas.openxmlformats.org/officeDocument/2006/relationships/hyperlink" Target="https://fantasydata.com/nfl/jacksonville-jaguars-depth-chart" TargetMode="External"/><Relationship Id="rId1308" Type="http://schemas.openxmlformats.org/officeDocument/2006/relationships/hyperlink" Target="https://fantasydata.com/nfl/new-york-jets-depth-chart" TargetMode="External"/><Relationship Id="rId1515" Type="http://schemas.openxmlformats.org/officeDocument/2006/relationships/hyperlink" Target="https://fantasydata.com/nfl/dallas-goedert-fantasy/19863" TargetMode="External"/><Relationship Id="rId14" Type="http://schemas.openxmlformats.org/officeDocument/2006/relationships/hyperlink" Target="https://fantasydata.com/nfl/chicago-bears-depth-chart" TargetMode="External"/><Relationship Id="rId163" Type="http://schemas.openxmlformats.org/officeDocument/2006/relationships/hyperlink" Target="https://fantasydata.com/nfl/arizona-cardinals-depth-chart" TargetMode="External"/><Relationship Id="rId370" Type="http://schemas.openxmlformats.org/officeDocument/2006/relationships/hyperlink" Target="https://fantasydata.com/nfl/jared-cook-fantasy/8534" TargetMode="External"/><Relationship Id="rId230" Type="http://schemas.openxmlformats.org/officeDocument/2006/relationships/hyperlink" Target="https://fantasydata.com/nfl/tampa-bay-buccaneers-depth-chart" TargetMode="External"/><Relationship Id="rId468" Type="http://schemas.openxmlformats.org/officeDocument/2006/relationships/hyperlink" Target="https://fantasydata.com/nfl/maxx-williams-fantasy/16816" TargetMode="External"/><Relationship Id="rId675" Type="http://schemas.openxmlformats.org/officeDocument/2006/relationships/hyperlink" Target="https://fantasydata.com/nfl/new-england-patriots-depth-chart" TargetMode="External"/><Relationship Id="rId882" Type="http://schemas.openxmlformats.org/officeDocument/2006/relationships/hyperlink" Target="https://fantasydata.com/nfl/bryan-edwards-fantasy/21736" TargetMode="External"/><Relationship Id="rId1098" Type="http://schemas.openxmlformats.org/officeDocument/2006/relationships/hyperlink" Target="https://fantasydata.com/nfl/dare-ogunbowale-fantasy/19626" TargetMode="External"/><Relationship Id="rId328" Type="http://schemas.openxmlformats.org/officeDocument/2006/relationships/hyperlink" Target="https://fantasydata.com/nfl/geoff-swaim-fantasy/17005" TargetMode="External"/><Relationship Id="rId535" Type="http://schemas.openxmlformats.org/officeDocument/2006/relationships/hyperlink" Target="https://fantasydata.com/nfl/tennessee-titans-depth-chart" TargetMode="External"/><Relationship Id="rId742" Type="http://schemas.openxmlformats.org/officeDocument/2006/relationships/hyperlink" Target="https://fantasydata.com/nfl/cleveland-browns-depth-chart" TargetMode="External"/><Relationship Id="rId1165" Type="http://schemas.openxmlformats.org/officeDocument/2006/relationships/hyperlink" Target="https://fantasydata.com/nfl/arizona-cardinals-depth-chart" TargetMode="External"/><Relationship Id="rId1372" Type="http://schemas.openxmlformats.org/officeDocument/2006/relationships/hyperlink" Target="https://fantasydata.com/nfl/chicago-bears-depth-chart" TargetMode="External"/><Relationship Id="rId602" Type="http://schemas.openxmlformats.org/officeDocument/2006/relationships/hyperlink" Target="https://fantasydata.com/nfl/atlanta-falcons-depth-chart" TargetMode="External"/><Relationship Id="rId1025" Type="http://schemas.openxmlformats.org/officeDocument/2006/relationships/hyperlink" Target="https://fantasydata.com/nfl/mycole-pruitt-fantasy/16903" TargetMode="External"/><Relationship Id="rId1232" Type="http://schemas.openxmlformats.org/officeDocument/2006/relationships/hyperlink" Target="https://fantasydata.com/nfl/miami-dolphins-depth-chart" TargetMode="External"/><Relationship Id="rId1677" Type="http://schemas.openxmlformats.org/officeDocument/2006/relationships/hyperlink" Target="https://fantasydata.com/nfl/harrison-bryant-fantasy/21783" TargetMode="External"/><Relationship Id="rId907" Type="http://schemas.openxmlformats.org/officeDocument/2006/relationships/hyperlink" Target="https://fantasydata.com/nfl/malcolm-brown-fantasy/17053" TargetMode="External"/><Relationship Id="rId1537" Type="http://schemas.openxmlformats.org/officeDocument/2006/relationships/hyperlink" Target="https://fantasydata.com/nfl/kenneth-gainwell-fantasy/22562" TargetMode="External"/><Relationship Id="rId36" Type="http://schemas.openxmlformats.org/officeDocument/2006/relationships/hyperlink" Target="https://fantasydata.com/nfl/new-york-jets-depth-chart" TargetMode="External"/><Relationship Id="rId1604" Type="http://schemas.openxmlformats.org/officeDocument/2006/relationships/hyperlink" Target="https://fantasydata.com/nfl/ameer-abdullah-fantasy/16815" TargetMode="External"/><Relationship Id="rId185" Type="http://schemas.openxmlformats.org/officeDocument/2006/relationships/hyperlink" Target="https://fantasydata.com/nfl/arizona-cardinals-depth-chart" TargetMode="External"/><Relationship Id="rId392" Type="http://schemas.openxmlformats.org/officeDocument/2006/relationships/hyperlink" Target="https://fantasydata.com/nfl/kenneth-gainwell-fantasy/22562" TargetMode="External"/><Relationship Id="rId697" Type="http://schemas.openxmlformats.org/officeDocument/2006/relationships/hyperlink" Target="https://fantasydata.com/nfl/los-angeles-chargers-depth-chart" TargetMode="External"/><Relationship Id="rId252" Type="http://schemas.openxmlformats.org/officeDocument/2006/relationships/hyperlink" Target="https://fantasydata.com/nfl/los-angeles-rams-depth-chart" TargetMode="External"/><Relationship Id="rId1187" Type="http://schemas.openxmlformats.org/officeDocument/2006/relationships/hyperlink" Target="https://fantasydata.com/nfl/los-angeles-rams-depth-chart" TargetMode="External"/><Relationship Id="rId112" Type="http://schemas.openxmlformats.org/officeDocument/2006/relationships/hyperlink" Target="https://fantasydata.com/nfl/new-england-patriots-depth-chart" TargetMode="External"/><Relationship Id="rId557" Type="http://schemas.openxmlformats.org/officeDocument/2006/relationships/hyperlink" Target="https://fantasydata.com/nfl/philadelphia-eagles-depth-chart" TargetMode="External"/><Relationship Id="rId764" Type="http://schemas.openxmlformats.org/officeDocument/2006/relationships/hyperlink" Target="https://fantasydata.com/nfl/houston-texans-depth-chart" TargetMode="External"/><Relationship Id="rId971" Type="http://schemas.openxmlformats.org/officeDocument/2006/relationships/hyperlink" Target="https://fantasydata.com/nfl/james-proche-ii-fantasy/21723" TargetMode="External"/><Relationship Id="rId1394" Type="http://schemas.openxmlformats.org/officeDocument/2006/relationships/hyperlink" Target="https://fantasydata.com/nfl/arizona-cardinals-depth-chart" TargetMode="External"/><Relationship Id="rId1699" Type="http://schemas.openxmlformats.org/officeDocument/2006/relationships/hyperlink" Target="https://fantasydata.com/nfl/tyron-johnson-fantasy/20838" TargetMode="External"/><Relationship Id="rId417" Type="http://schemas.openxmlformats.org/officeDocument/2006/relationships/hyperlink" Target="https://fantasydata.com/nfl/christian-kirk-fantasy/19815" TargetMode="External"/><Relationship Id="rId624" Type="http://schemas.openxmlformats.org/officeDocument/2006/relationships/hyperlink" Target="https://fantasydata.com/nfl/seattle-seahawks-depth-chart" TargetMode="External"/><Relationship Id="rId831" Type="http://schemas.openxmlformats.org/officeDocument/2006/relationships/hyperlink" Target="https://fantasydata.com/nfl/dj-moore-fantasy/19844" TargetMode="External"/><Relationship Id="rId1047" Type="http://schemas.openxmlformats.org/officeDocument/2006/relationships/hyperlink" Target="https://fantasydata.com/nfl/damarea-crockett-fantasy/21240" TargetMode="External"/><Relationship Id="rId1254" Type="http://schemas.openxmlformats.org/officeDocument/2006/relationships/hyperlink" Target="https://fantasydata.com/nfl/arizona-cardinals-depth-chart" TargetMode="External"/><Relationship Id="rId1461" Type="http://schemas.openxmlformats.org/officeDocument/2006/relationships/hyperlink" Target="https://fantasydata.com/nfl/dawson-knox-fantasy/20850" TargetMode="External"/><Relationship Id="rId929" Type="http://schemas.openxmlformats.org/officeDocument/2006/relationships/hyperlink" Target="https://fantasydata.com/nfl/cameron-brate-fantasy/16593" TargetMode="External"/><Relationship Id="rId1114" Type="http://schemas.openxmlformats.org/officeDocument/2006/relationships/hyperlink" Target="https://fantasydata.com/nfl/minnesota-vikings-depth-chart" TargetMode="External"/><Relationship Id="rId1321" Type="http://schemas.openxmlformats.org/officeDocument/2006/relationships/hyperlink" Target="https://fantasydata.com/nfl/new-york-giants-depth-chart" TargetMode="External"/><Relationship Id="rId1559" Type="http://schemas.openxmlformats.org/officeDocument/2006/relationships/hyperlink" Target="https://fantasydata.com/nfl/maxx-williams-fantasy/16816" TargetMode="External"/><Relationship Id="rId58" Type="http://schemas.openxmlformats.org/officeDocument/2006/relationships/hyperlink" Target="https://fantasydata.com/nfl/philadelphia-eagles-depth-chart" TargetMode="External"/><Relationship Id="rId1419" Type="http://schemas.openxmlformats.org/officeDocument/2006/relationships/hyperlink" Target="https://fantasydata.com/nfl/dandre-swift-fantasy/21684" TargetMode="External"/><Relationship Id="rId1626" Type="http://schemas.openxmlformats.org/officeDocument/2006/relationships/hyperlink" Target="https://fantasydata.com/nfl/penny-hart-fantasy/20793" TargetMode="External"/><Relationship Id="rId274" Type="http://schemas.openxmlformats.org/officeDocument/2006/relationships/hyperlink" Target="https://fantasydata.com/nfl/tyler-johnson-fantasy/21675" TargetMode="External"/><Relationship Id="rId481" Type="http://schemas.openxmlformats.org/officeDocument/2006/relationships/hyperlink" Target="https://fantasydata.com/nfl/najee-harris-fantasy/21768" TargetMode="External"/><Relationship Id="rId134" Type="http://schemas.openxmlformats.org/officeDocument/2006/relationships/hyperlink" Target="https://fantasydata.com/nfl/philadelphia-eagles-depth-chart" TargetMode="External"/><Relationship Id="rId579" Type="http://schemas.openxmlformats.org/officeDocument/2006/relationships/hyperlink" Target="https://fantasydata.com/nfl/buffalo-bills-depth-chart" TargetMode="External"/><Relationship Id="rId786" Type="http://schemas.openxmlformats.org/officeDocument/2006/relationships/hyperlink" Target="https://fantasydata.com/nfl/washington-football-team-depth-chart" TargetMode="External"/><Relationship Id="rId993" Type="http://schemas.openxmlformats.org/officeDocument/2006/relationships/hyperlink" Target="https://fantasydata.com/nfl/scotty-miller-fantasy/21138" TargetMode="External"/><Relationship Id="rId341" Type="http://schemas.openxmlformats.org/officeDocument/2006/relationships/hyperlink" Target="https://fantasydata.com/nfl/aj-dillon-fantasy/21802" TargetMode="External"/><Relationship Id="rId439" Type="http://schemas.openxmlformats.org/officeDocument/2006/relationships/hyperlink" Target="https://fantasydata.com/nfl/chase-edmonds-fantasy/19919" TargetMode="External"/><Relationship Id="rId646" Type="http://schemas.openxmlformats.org/officeDocument/2006/relationships/hyperlink" Target="https://fantasydata.com/nfl/dallas-cowboys-depth-chart" TargetMode="External"/><Relationship Id="rId1069" Type="http://schemas.openxmlformats.org/officeDocument/2006/relationships/hyperlink" Target="https://fantasydata.com/nfl/damien-williams-fantasy/16031" TargetMode="External"/><Relationship Id="rId1276" Type="http://schemas.openxmlformats.org/officeDocument/2006/relationships/hyperlink" Target="https://fantasydata.com/nfl/buffalo-bills-depth-chart" TargetMode="External"/><Relationship Id="rId1483" Type="http://schemas.openxmlformats.org/officeDocument/2006/relationships/hyperlink" Target="https://fantasydata.com/nfl/trey-sermon-fantasy/21801" TargetMode="External"/><Relationship Id="rId201" Type="http://schemas.openxmlformats.org/officeDocument/2006/relationships/hyperlink" Target="https://fantasydata.com/nfl/kansas-city-chiefs-depth-chart" TargetMode="External"/><Relationship Id="rId506" Type="http://schemas.openxmlformats.org/officeDocument/2006/relationships/hyperlink" Target="https://fantasydata.com/nfl/cooper-kupp-fantasy/18882" TargetMode="External"/><Relationship Id="rId853" Type="http://schemas.openxmlformats.org/officeDocument/2006/relationships/hyperlink" Target="https://fantasydata.com/nfl/chris-carson-fantasy/19119" TargetMode="External"/><Relationship Id="rId1136" Type="http://schemas.openxmlformats.org/officeDocument/2006/relationships/hyperlink" Target="https://fantasydata.com/nfl/los-angeles-chargers-depth-chart" TargetMode="External"/><Relationship Id="rId1690" Type="http://schemas.openxmlformats.org/officeDocument/2006/relationships/hyperlink" Target="https://fantasydata.com/nfl/trinity-benson-fantasy/21368" TargetMode="External"/><Relationship Id="rId713" Type="http://schemas.openxmlformats.org/officeDocument/2006/relationships/hyperlink" Target="https://fantasydata.com/nfl/new-york-giants-depth-chart" TargetMode="External"/><Relationship Id="rId920" Type="http://schemas.openxmlformats.org/officeDocument/2006/relationships/hyperlink" Target="https://fantasydata.com/nfl/marquise-brown-fantasy/21045" TargetMode="External"/><Relationship Id="rId1343" Type="http://schemas.openxmlformats.org/officeDocument/2006/relationships/hyperlink" Target="https://fantasydata.com/nfl/jacksonville-jaguars-depth-chart" TargetMode="External"/><Relationship Id="rId1550" Type="http://schemas.openxmlformats.org/officeDocument/2006/relationships/hyperlink" Target="https://fantasydata.com/nfl/allen-lazard-fantasy/20145" TargetMode="External"/><Relationship Id="rId1648" Type="http://schemas.openxmlformats.org/officeDocument/2006/relationships/hyperlink" Target="https://fantasydata.com/nfl/diontae-spencer-fantasy/20722" TargetMode="External"/><Relationship Id="rId1203" Type="http://schemas.openxmlformats.org/officeDocument/2006/relationships/hyperlink" Target="https://fantasydata.com/nfl/kansas-city-chiefs-depth-chart" TargetMode="External"/><Relationship Id="rId1410" Type="http://schemas.openxmlformats.org/officeDocument/2006/relationships/hyperlink" Target="https://fantasydata.com/nfl/davante-adams-fantasy/16470" TargetMode="External"/><Relationship Id="rId1508" Type="http://schemas.openxmlformats.org/officeDocument/2006/relationships/hyperlink" Target="https://fantasydata.com/nfl/corey-davis-fantasy/18879" TargetMode="External"/><Relationship Id="rId296" Type="http://schemas.openxmlformats.org/officeDocument/2006/relationships/hyperlink" Target="https://fantasydata.com/nfl/danny-amendola-fantasy/9906" TargetMode="External"/><Relationship Id="rId156" Type="http://schemas.openxmlformats.org/officeDocument/2006/relationships/hyperlink" Target="https://fantasydata.com/nfl/washington-football-team-depth-chart" TargetMode="External"/><Relationship Id="rId363" Type="http://schemas.openxmlformats.org/officeDocument/2006/relationships/hyperlink" Target="https://fantasydata.com/nfl/amon-ra-st-brown-fantasy/22587" TargetMode="External"/><Relationship Id="rId570" Type="http://schemas.openxmlformats.org/officeDocument/2006/relationships/hyperlink" Target="https://fantasydata.com/nfl/cincinnati-bengals-depth-chart" TargetMode="External"/><Relationship Id="rId223" Type="http://schemas.openxmlformats.org/officeDocument/2006/relationships/hyperlink" Target="https://fantasydata.com/nfl/dallas-cowboys-depth-chart" TargetMode="External"/><Relationship Id="rId430" Type="http://schemas.openxmlformats.org/officeDocument/2006/relationships/hyperlink" Target="https://fantasydata.com/nfl/dk-metcalf-fantasy/20875" TargetMode="External"/><Relationship Id="rId668" Type="http://schemas.openxmlformats.org/officeDocument/2006/relationships/hyperlink" Target="https://fantasydata.com/nfl/cleveland-browns-depth-chart" TargetMode="External"/><Relationship Id="rId875" Type="http://schemas.openxmlformats.org/officeDocument/2006/relationships/hyperlink" Target="https://fantasydata.com/nfl/mecole-hardman-fantasy/20788" TargetMode="External"/><Relationship Id="rId1060" Type="http://schemas.openxmlformats.org/officeDocument/2006/relationships/hyperlink" Target="https://fantasydata.com/nfl/ian-thomas-fantasy/19910" TargetMode="External"/><Relationship Id="rId1298" Type="http://schemas.openxmlformats.org/officeDocument/2006/relationships/hyperlink" Target="https://fantasydata.com/nfl/indianapolis-colts-depth-chart" TargetMode="External"/><Relationship Id="rId528" Type="http://schemas.openxmlformats.org/officeDocument/2006/relationships/hyperlink" Target="https://fantasydata.com/nfl/new-orleans-saints-depth-chart" TargetMode="External"/><Relationship Id="rId735" Type="http://schemas.openxmlformats.org/officeDocument/2006/relationships/hyperlink" Target="https://fantasydata.com/nfl/new-england-patriots-depth-chart" TargetMode="External"/><Relationship Id="rId942" Type="http://schemas.openxmlformats.org/officeDocument/2006/relationships/hyperlink" Target="https://fantasydata.com/nfl/darrel-williams-fantasy/20500" TargetMode="External"/><Relationship Id="rId1158" Type="http://schemas.openxmlformats.org/officeDocument/2006/relationships/hyperlink" Target="https://fantasydata.com/nfl/denver-broncos-depth-chart" TargetMode="External"/><Relationship Id="rId1365" Type="http://schemas.openxmlformats.org/officeDocument/2006/relationships/hyperlink" Target="https://fantasydata.com/nfl/houston-texans-depth-chart" TargetMode="External"/><Relationship Id="rId1572" Type="http://schemas.openxmlformats.org/officeDocument/2006/relationships/hyperlink" Target="https://fantasydata.com/nfl/kj-hamler-fantasy/21759" TargetMode="External"/><Relationship Id="rId1018" Type="http://schemas.openxmlformats.org/officeDocument/2006/relationships/hyperlink" Target="https://fantasydata.com/nfl/noah-brown-fantasy/19080" TargetMode="External"/><Relationship Id="rId1225" Type="http://schemas.openxmlformats.org/officeDocument/2006/relationships/hyperlink" Target="https://fantasydata.com/nfl/tennessee-titans-depth-chart" TargetMode="External"/><Relationship Id="rId1432" Type="http://schemas.openxmlformats.org/officeDocument/2006/relationships/hyperlink" Target="https://fantasydata.com/nfl/giovani-bernard-fantasy/14916" TargetMode="External"/><Relationship Id="rId71" Type="http://schemas.openxmlformats.org/officeDocument/2006/relationships/hyperlink" Target="https://fantasydata.com/nfl/jacksonville-jaguars-depth-chart" TargetMode="External"/><Relationship Id="rId802" Type="http://schemas.openxmlformats.org/officeDocument/2006/relationships/hyperlink" Target="https://fantasydata.com/nfl/cincinnati-bengals-depth-chart" TargetMode="External"/><Relationship Id="rId29" Type="http://schemas.openxmlformats.org/officeDocument/2006/relationships/hyperlink" Target="https://fantasydata.com/nfl/carolina-panthers-depth-chart" TargetMode="External"/><Relationship Id="rId178" Type="http://schemas.openxmlformats.org/officeDocument/2006/relationships/hyperlink" Target="https://fantasydata.com/nfl/washington-football-team-depth-chart" TargetMode="External"/><Relationship Id="rId385" Type="http://schemas.openxmlformats.org/officeDocument/2006/relationships/hyperlink" Target="https://fantasydata.com/nfl/robby-anderson-fantasy/18187" TargetMode="External"/><Relationship Id="rId592" Type="http://schemas.openxmlformats.org/officeDocument/2006/relationships/hyperlink" Target="https://fantasydata.com/nfl/new-york-giants-depth-chart" TargetMode="External"/><Relationship Id="rId245" Type="http://schemas.openxmlformats.org/officeDocument/2006/relationships/hyperlink" Target="https://fantasydata.com/nfl/atlanta-falcons-depth-chart" TargetMode="External"/><Relationship Id="rId452" Type="http://schemas.openxmlformats.org/officeDocument/2006/relationships/hyperlink" Target="https://fantasydata.com/nfl/robert-tonyan-fantasy/19491" TargetMode="External"/><Relationship Id="rId897" Type="http://schemas.openxmlformats.org/officeDocument/2006/relationships/hyperlink" Target="https://fantasydata.com/nfl/terry-mclaurin-fantasy/20873" TargetMode="External"/><Relationship Id="rId1082" Type="http://schemas.openxmlformats.org/officeDocument/2006/relationships/hyperlink" Target="https://fantasydata.com/nfl/deandre-carter-fantasy/17218" TargetMode="External"/><Relationship Id="rId105" Type="http://schemas.openxmlformats.org/officeDocument/2006/relationships/hyperlink" Target="https://fantasydata.com/nfl/tampa-bay-buccaneers-depth-chart" TargetMode="External"/><Relationship Id="rId312" Type="http://schemas.openxmlformats.org/officeDocument/2006/relationships/hyperlink" Target="https://fantasydata.com/nfl/jalen-reagor-fantasy/21686" TargetMode="External"/><Relationship Id="rId757" Type="http://schemas.openxmlformats.org/officeDocument/2006/relationships/hyperlink" Target="https://fantasydata.com/nfl/tennessee-titans-depth-chart" TargetMode="External"/><Relationship Id="rId964" Type="http://schemas.openxmlformats.org/officeDocument/2006/relationships/hyperlink" Target="https://fantasydata.com/nfl/braxton-berrios-fantasy/20038" TargetMode="External"/><Relationship Id="rId1387" Type="http://schemas.openxmlformats.org/officeDocument/2006/relationships/hyperlink" Target="https://fantasydata.com/nfl/baltimore-ravens-depth-chart" TargetMode="External"/><Relationship Id="rId1594" Type="http://schemas.openxmlformats.org/officeDocument/2006/relationships/hyperlink" Target="https://fantasydata.com/nfl/mark-ingram-ii-fantasy/13337" TargetMode="External"/><Relationship Id="rId93" Type="http://schemas.openxmlformats.org/officeDocument/2006/relationships/hyperlink" Target="https://fantasydata.com/nfl/los-angeles-chargers-depth-chart" TargetMode="External"/><Relationship Id="rId617" Type="http://schemas.openxmlformats.org/officeDocument/2006/relationships/hyperlink" Target="https://fantasydata.com/nfl/philadelphia-eagles-depth-chart" TargetMode="External"/><Relationship Id="rId824" Type="http://schemas.openxmlformats.org/officeDocument/2006/relationships/hyperlink" Target="https://fantasydata.com/nfl/jamarr-chase-fantasy/22564" TargetMode="External"/><Relationship Id="rId1247" Type="http://schemas.openxmlformats.org/officeDocument/2006/relationships/hyperlink" Target="https://fantasydata.com/nfl/detroit-lions-depth-chart" TargetMode="External"/><Relationship Id="rId1454" Type="http://schemas.openxmlformats.org/officeDocument/2006/relationships/hyperlink" Target="https://fantasydata.com/nfl/aj-green-fantasy/12845" TargetMode="External"/><Relationship Id="rId1661" Type="http://schemas.openxmlformats.org/officeDocument/2006/relationships/hyperlink" Target="https://fantasydata.com/nfl/andre-roberts-fantasy/11565" TargetMode="External"/><Relationship Id="rId1107" Type="http://schemas.openxmlformats.org/officeDocument/2006/relationships/hyperlink" Target="https://fantasydata.com/nfl/zach-gentry-fantasy/20770" TargetMode="External"/><Relationship Id="rId1314" Type="http://schemas.openxmlformats.org/officeDocument/2006/relationships/hyperlink" Target="https://fantasydata.com/nfl/indianapolis-colts-depth-chart" TargetMode="External"/><Relationship Id="rId1521" Type="http://schemas.openxmlformats.org/officeDocument/2006/relationships/hyperlink" Target="https://fantasydata.com/nfl/jonathan-taylor-fantasy/21682" TargetMode="External"/><Relationship Id="rId1619" Type="http://schemas.openxmlformats.org/officeDocument/2006/relationships/hyperlink" Target="https://fantasydata.com/nfl/robby-anderson-fantasy/18187" TargetMode="External"/><Relationship Id="rId20" Type="http://schemas.openxmlformats.org/officeDocument/2006/relationships/hyperlink" Target="https://fantasydata.com/nfl/tampa-bay-buccaneers-depth-chart" TargetMode="External"/><Relationship Id="rId267" Type="http://schemas.openxmlformats.org/officeDocument/2006/relationships/hyperlink" Target="https://fantasydata.com/nfl/equanimeous-st-brown-fantasy/20398" TargetMode="External"/><Relationship Id="rId474" Type="http://schemas.openxmlformats.org/officeDocument/2006/relationships/hyperlink" Target="https://fantasydata.com/nfl/ceedee-lamb-fantasy/21679" TargetMode="External"/><Relationship Id="rId127" Type="http://schemas.openxmlformats.org/officeDocument/2006/relationships/hyperlink" Target="https://fantasydata.com/nfl/detroit-lions-depth-chart" TargetMode="External"/><Relationship Id="rId681" Type="http://schemas.openxmlformats.org/officeDocument/2006/relationships/hyperlink" Target="https://fantasydata.com/nfl/jacksonville-jaguars-depth-chart" TargetMode="External"/><Relationship Id="rId779" Type="http://schemas.openxmlformats.org/officeDocument/2006/relationships/hyperlink" Target="https://fantasydata.com/nfl/buffalo-bills-depth-chart" TargetMode="External"/><Relationship Id="rId986" Type="http://schemas.openxmlformats.org/officeDocument/2006/relationships/hyperlink" Target="https://fantasydata.com/nfl/ty-johnson-fantasy/20837" TargetMode="External"/><Relationship Id="rId334" Type="http://schemas.openxmlformats.org/officeDocument/2006/relationships/hyperlink" Target="https://fantasydata.com/nfl/juwan-johnson-fantasy/21738" TargetMode="External"/><Relationship Id="rId541" Type="http://schemas.openxmlformats.org/officeDocument/2006/relationships/hyperlink" Target="https://fantasydata.com/nfl/miami-dolphins-depth-chart" TargetMode="External"/><Relationship Id="rId639" Type="http://schemas.openxmlformats.org/officeDocument/2006/relationships/hyperlink" Target="https://fantasydata.com/nfl/new-orleans-saints-depth-chart" TargetMode="External"/><Relationship Id="rId1171" Type="http://schemas.openxmlformats.org/officeDocument/2006/relationships/hyperlink" Target="https://fantasydata.com/nfl/tennessee-titans-depth-chart" TargetMode="External"/><Relationship Id="rId1269" Type="http://schemas.openxmlformats.org/officeDocument/2006/relationships/hyperlink" Target="https://fantasydata.com/nfl/carolina-panthers-depth-chart" TargetMode="External"/><Relationship Id="rId1476" Type="http://schemas.openxmlformats.org/officeDocument/2006/relationships/hyperlink" Target="https://fantasydata.com/nfl/henry-ruggs-iii-fantasy/21694" TargetMode="External"/><Relationship Id="rId401" Type="http://schemas.openxmlformats.org/officeDocument/2006/relationships/hyperlink" Target="https://fantasydata.com/nfl/sammy-watkins-fantasy/16003" TargetMode="External"/><Relationship Id="rId846" Type="http://schemas.openxmlformats.org/officeDocument/2006/relationships/hyperlink" Target="https://fantasydata.com/nfl/aaron-jones-fantasy/19045" TargetMode="External"/><Relationship Id="rId1031" Type="http://schemas.openxmlformats.org/officeDocument/2006/relationships/hyperlink" Target="https://fantasydata.com/nfl/robert-tonyan-fantasy/19491" TargetMode="External"/><Relationship Id="rId1129" Type="http://schemas.openxmlformats.org/officeDocument/2006/relationships/hyperlink" Target="https://fantasydata.com/nfl/buffalo-bills-depth-chart" TargetMode="External"/><Relationship Id="rId1683" Type="http://schemas.openxmlformats.org/officeDocument/2006/relationships/hyperlink" Target="https://fantasydata.com/nfl/ricky-seals-jones-fantasy/19410" TargetMode="External"/><Relationship Id="rId706" Type="http://schemas.openxmlformats.org/officeDocument/2006/relationships/hyperlink" Target="https://fantasydata.com/nfl/arizona-cardinals-depth-chart" TargetMode="External"/><Relationship Id="rId913" Type="http://schemas.openxmlformats.org/officeDocument/2006/relationships/hyperlink" Target="https://fantasydata.com/nfl/courtland-sutton-fantasy/19800" TargetMode="External"/><Relationship Id="rId1336" Type="http://schemas.openxmlformats.org/officeDocument/2006/relationships/hyperlink" Target="https://fantasydata.com/nfl/green-bay-packers-depth-chart" TargetMode="External"/><Relationship Id="rId1543" Type="http://schemas.openxmlformats.org/officeDocument/2006/relationships/hyperlink" Target="https://fantasydata.com/nfl/jd-mckissic-fantasy/18464" TargetMode="External"/><Relationship Id="rId42" Type="http://schemas.openxmlformats.org/officeDocument/2006/relationships/hyperlink" Target="https://fantasydata.com/nfl/houston-texans-depth-chart" TargetMode="External"/><Relationship Id="rId1403" Type="http://schemas.openxmlformats.org/officeDocument/2006/relationships/hyperlink" Target="https://fantasydata.com/nfl/cincinnati-bengals-depth-chart" TargetMode="External"/><Relationship Id="rId1610" Type="http://schemas.openxmlformats.org/officeDocument/2006/relationships/hyperlink" Target="https://fantasydata.com/nfl/tommy-sweeney-fantasy/20957" TargetMode="External"/><Relationship Id="rId191" Type="http://schemas.openxmlformats.org/officeDocument/2006/relationships/hyperlink" Target="https://fantasydata.com/nfl/indianapolis-colts-depth-chart" TargetMode="External"/><Relationship Id="rId1708" Type="http://schemas.openxmlformats.org/officeDocument/2006/relationships/hyperlink" Target="https://fantasydata.com/nfl/benny-snell-jr-fantasy/20950" TargetMode="External"/><Relationship Id="rId289" Type="http://schemas.openxmlformats.org/officeDocument/2006/relationships/hyperlink" Target="https://fantasydata.com/nfl/tyler-higbee-fantasy/18032" TargetMode="External"/><Relationship Id="rId496" Type="http://schemas.openxmlformats.org/officeDocument/2006/relationships/hyperlink" Target="https://fantasydata.com/nfl/tony-pollard-fantasy/20912" TargetMode="External"/><Relationship Id="rId149" Type="http://schemas.openxmlformats.org/officeDocument/2006/relationships/hyperlink" Target="https://fantasydata.com/nfl/carolina-panthers-depth-chart" TargetMode="External"/><Relationship Id="rId356" Type="http://schemas.openxmlformats.org/officeDocument/2006/relationships/hyperlink" Target="https://fantasydata.com/nfl/kyle-rudolph-fantasy/13275" TargetMode="External"/><Relationship Id="rId563" Type="http://schemas.openxmlformats.org/officeDocument/2006/relationships/hyperlink" Target="https://fantasydata.com/nfl/detroit-lions-depth-chart" TargetMode="External"/><Relationship Id="rId770" Type="http://schemas.openxmlformats.org/officeDocument/2006/relationships/hyperlink" Target="https://fantasydata.com/nfl/chicago-bears-depth-chart" TargetMode="External"/><Relationship Id="rId1193" Type="http://schemas.openxmlformats.org/officeDocument/2006/relationships/hyperlink" Target="https://fantasydata.com/nfl/las-vegas-raiders-depth-chart" TargetMode="External"/><Relationship Id="rId216" Type="http://schemas.openxmlformats.org/officeDocument/2006/relationships/hyperlink" Target="https://fantasydata.com/nfl/minnesota-vikings-depth-chart" TargetMode="External"/><Relationship Id="rId423" Type="http://schemas.openxmlformats.org/officeDocument/2006/relationships/hyperlink" Target="https://fantasydata.com/nfl/allen-robinson-ii-fantasy/16263" TargetMode="External"/><Relationship Id="rId868" Type="http://schemas.openxmlformats.org/officeDocument/2006/relationships/hyperlink" Target="https://fantasydata.com/nfl/dj-chark-jr-fantasy/19816" TargetMode="External"/><Relationship Id="rId1053" Type="http://schemas.openxmlformats.org/officeDocument/2006/relationships/hyperlink" Target="https://fantasydata.com/nfl/gary-brightwell-fantasy/22672" TargetMode="External"/><Relationship Id="rId1260" Type="http://schemas.openxmlformats.org/officeDocument/2006/relationships/hyperlink" Target="https://fantasydata.com/nfl/new-york-giants-depth-chart" TargetMode="External"/><Relationship Id="rId1498" Type="http://schemas.openxmlformats.org/officeDocument/2006/relationships/hyperlink" Target="https://fantasydata.com/nfl/deebo-samuel-fantasy/20932" TargetMode="External"/><Relationship Id="rId630" Type="http://schemas.openxmlformats.org/officeDocument/2006/relationships/hyperlink" Target="https://fantasydata.com/nfl/houston-texans-depth-chart" TargetMode="External"/><Relationship Id="rId728" Type="http://schemas.openxmlformats.org/officeDocument/2006/relationships/hyperlink" Target="https://fantasydata.com/nfl/kansas-city-chiefs-depth-chart" TargetMode="External"/><Relationship Id="rId935" Type="http://schemas.openxmlformats.org/officeDocument/2006/relationships/hyperlink" Target="https://fantasydata.com/nfl/mohamed-sanu-sr-fantasy/13878" TargetMode="External"/><Relationship Id="rId1358" Type="http://schemas.openxmlformats.org/officeDocument/2006/relationships/hyperlink" Target="https://fantasydata.com/nfl/carolina-panthers-depth-chart" TargetMode="External"/><Relationship Id="rId1565" Type="http://schemas.openxmlformats.org/officeDocument/2006/relationships/hyperlink" Target="https://fantasydata.com/nfl/kj-osborn-fantasy/21714" TargetMode="External"/><Relationship Id="rId64" Type="http://schemas.openxmlformats.org/officeDocument/2006/relationships/hyperlink" Target="https://fantasydata.com/nfl/kansas-city-chiefs-depth-chart" TargetMode="External"/><Relationship Id="rId1120" Type="http://schemas.openxmlformats.org/officeDocument/2006/relationships/hyperlink" Target="https://fantasydata.com/nfl/las-vegas-raiders-depth-chart" TargetMode="External"/><Relationship Id="rId1218" Type="http://schemas.openxmlformats.org/officeDocument/2006/relationships/hyperlink" Target="https://fantasydata.com/nfl/philadelphia-eagles-depth-chart" TargetMode="External"/><Relationship Id="rId1425" Type="http://schemas.openxmlformats.org/officeDocument/2006/relationships/hyperlink" Target="https://fantasydata.com/nfl/kendrick-bourne-fantasy/19318" TargetMode="External"/><Relationship Id="rId1632" Type="http://schemas.openxmlformats.org/officeDocument/2006/relationships/hyperlink" Target="https://fantasydata.com/nfl/rex-burkhead-fantasy/14917" TargetMode="External"/><Relationship Id="rId280" Type="http://schemas.openxmlformats.org/officeDocument/2006/relationships/hyperlink" Target="https://fantasydata.com/nfl/zach-ertz-fantasy/14856" TargetMode="External"/><Relationship Id="rId140" Type="http://schemas.openxmlformats.org/officeDocument/2006/relationships/hyperlink" Target="https://fantasydata.com/nfl/tennessee-titans-depth-chart" TargetMode="External"/><Relationship Id="rId378" Type="http://schemas.openxmlformats.org/officeDocument/2006/relationships/hyperlink" Target="https://fantasydata.com/nfl/jonathan-taylor-fantasy/21682" TargetMode="External"/><Relationship Id="rId585" Type="http://schemas.openxmlformats.org/officeDocument/2006/relationships/hyperlink" Target="https://fantasydata.com/nfl/atlanta-falcons-depth-chart" TargetMode="External"/><Relationship Id="rId792" Type="http://schemas.openxmlformats.org/officeDocument/2006/relationships/hyperlink" Target="https://fantasydata.com/nfl/arizona-cardinals-depth-chart" TargetMode="External"/><Relationship Id="rId6" Type="http://schemas.openxmlformats.org/officeDocument/2006/relationships/hyperlink" Target="https://fantasydata.com/nfl/new-york-giants-depth-chart" TargetMode="External"/><Relationship Id="rId238" Type="http://schemas.openxmlformats.org/officeDocument/2006/relationships/hyperlink" Target="https://fantasydata.com/nfl/los-angeles-chargers-depth-chart" TargetMode="External"/><Relationship Id="rId445" Type="http://schemas.openxmlformats.org/officeDocument/2006/relationships/hyperlink" Target="https://fantasydata.com/nfl/jack-doyle-fantasy/15602" TargetMode="External"/><Relationship Id="rId652" Type="http://schemas.openxmlformats.org/officeDocument/2006/relationships/hyperlink" Target="https://fantasydata.com/nfl/new-york-jets-depth-chart" TargetMode="External"/><Relationship Id="rId1075" Type="http://schemas.openxmlformats.org/officeDocument/2006/relationships/hyperlink" Target="https://fantasydata.com/nfl/david-njoku-fantasy/18876" TargetMode="External"/><Relationship Id="rId1282" Type="http://schemas.openxmlformats.org/officeDocument/2006/relationships/hyperlink" Target="https://fantasydata.com/nfl/denver-broncos-depth-chart" TargetMode="External"/><Relationship Id="rId305" Type="http://schemas.openxmlformats.org/officeDocument/2006/relationships/hyperlink" Target="https://fantasydata.com/nfl/damien-williams-fantasy/16031" TargetMode="External"/><Relationship Id="rId512" Type="http://schemas.openxmlformats.org/officeDocument/2006/relationships/hyperlink" Target="https://fantasydata.com/nfl/pittsburgh-steelers-depth-chart" TargetMode="External"/><Relationship Id="rId957" Type="http://schemas.openxmlformats.org/officeDocument/2006/relationships/hyperlink" Target="https://fantasydata.com/nfl/will-dissly-fantasy/19950" TargetMode="External"/><Relationship Id="rId1142" Type="http://schemas.openxmlformats.org/officeDocument/2006/relationships/hyperlink" Target="https://fantasydata.com/nfl/new-england-patriots-depth-chart" TargetMode="External"/><Relationship Id="rId1587" Type="http://schemas.openxmlformats.org/officeDocument/2006/relationships/hyperlink" Target="https://fantasydata.com/nfl/demetric-felton-fantasy/22533" TargetMode="External"/><Relationship Id="rId86" Type="http://schemas.openxmlformats.org/officeDocument/2006/relationships/hyperlink" Target="https://fantasydata.com/nfl/tampa-bay-buccaneers-depth-chart" TargetMode="External"/><Relationship Id="rId817" Type="http://schemas.openxmlformats.org/officeDocument/2006/relationships/hyperlink" Target="https://fantasydata.com/nfl/dalton-schultz-fantasy/19920" TargetMode="External"/><Relationship Id="rId1002" Type="http://schemas.openxmlformats.org/officeDocument/2006/relationships/hyperlink" Target="https://fantasydata.com/nfl/jj-taylor-fantasy/21837" TargetMode="External"/><Relationship Id="rId1447" Type="http://schemas.openxmlformats.org/officeDocument/2006/relationships/hyperlink" Target="https://fantasydata.com/nfl/antonio-gibson-fantasy/21861" TargetMode="External"/><Relationship Id="rId1654" Type="http://schemas.openxmlformats.org/officeDocument/2006/relationships/hyperlink" Target="https://fantasydata.com/nfl/jalen-guyton-fantasy/21448" TargetMode="External"/><Relationship Id="rId1307" Type="http://schemas.openxmlformats.org/officeDocument/2006/relationships/hyperlink" Target="https://fantasydata.com/nfl/tennessee-titans-depth-chart" TargetMode="External"/><Relationship Id="rId1514" Type="http://schemas.openxmlformats.org/officeDocument/2006/relationships/hyperlink" Target="https://fantasydata.com/nfl/jeremy-mcnichols-fantasy/19065" TargetMode="External"/><Relationship Id="rId13" Type="http://schemas.openxmlformats.org/officeDocument/2006/relationships/hyperlink" Target="https://fantasydata.com/nfl/green-bay-packers-depth-chart" TargetMode="External"/><Relationship Id="rId162" Type="http://schemas.openxmlformats.org/officeDocument/2006/relationships/hyperlink" Target="https://fantasydata.com/nfl/washington-football-team-depth-chart" TargetMode="External"/><Relationship Id="rId467" Type="http://schemas.openxmlformats.org/officeDocument/2006/relationships/hyperlink" Target="https://fantasydata.com/nfl/quintez-cephus-fantasy/21729" TargetMode="External"/><Relationship Id="rId1097" Type="http://schemas.openxmlformats.org/officeDocument/2006/relationships/hyperlink" Target="https://fantasydata.com/nfl/jamal-agnew-fantasy/19044" TargetMode="External"/><Relationship Id="rId674" Type="http://schemas.openxmlformats.org/officeDocument/2006/relationships/hyperlink" Target="https://fantasydata.com/nfl/kansas-city-chiefs-depth-chart" TargetMode="External"/><Relationship Id="rId881" Type="http://schemas.openxmlformats.org/officeDocument/2006/relationships/hyperlink" Target="https://fantasydata.com/nfl/anthony-miller-fantasy/19864" TargetMode="External"/><Relationship Id="rId979" Type="http://schemas.openxmlformats.org/officeDocument/2006/relationships/hyperlink" Target="https://fantasydata.com/nfl/alex-erickson-fantasy/18197" TargetMode="External"/><Relationship Id="rId327" Type="http://schemas.openxmlformats.org/officeDocument/2006/relationships/hyperlink" Target="https://fantasydata.com/nfl/ryan-griffin-fantasy/14985" TargetMode="External"/><Relationship Id="rId534" Type="http://schemas.openxmlformats.org/officeDocument/2006/relationships/hyperlink" Target="https://fantasydata.com/nfl/tampa-bay-buccaneers-depth-chart" TargetMode="External"/><Relationship Id="rId741" Type="http://schemas.openxmlformats.org/officeDocument/2006/relationships/hyperlink" Target="https://fantasydata.com/nfl/tampa-bay-buccaneers-depth-chart" TargetMode="External"/><Relationship Id="rId839" Type="http://schemas.openxmlformats.org/officeDocument/2006/relationships/hyperlink" Target="https://fantasydata.com/nfl/mike-evans-fantasy/16597" TargetMode="External"/><Relationship Id="rId1164" Type="http://schemas.openxmlformats.org/officeDocument/2006/relationships/hyperlink" Target="https://fantasydata.com/nfl/san-francisco-49ers-depth-chart" TargetMode="External"/><Relationship Id="rId1371" Type="http://schemas.openxmlformats.org/officeDocument/2006/relationships/hyperlink" Target="https://fantasydata.com/nfl/chicago-bears-depth-chart" TargetMode="External"/><Relationship Id="rId1469" Type="http://schemas.openxmlformats.org/officeDocument/2006/relationships/hyperlink" Target="https://fantasydata.com/nfl/odell-beckham-jr-fantasy/16389" TargetMode="External"/><Relationship Id="rId601" Type="http://schemas.openxmlformats.org/officeDocument/2006/relationships/hyperlink" Target="https://fantasydata.com/nfl/dallas-cowboys-depth-chart" TargetMode="External"/><Relationship Id="rId1024" Type="http://schemas.openxmlformats.org/officeDocument/2006/relationships/hyperlink" Target="https://fantasydata.com/nfl/samaje-perine-fantasy/18993" TargetMode="External"/><Relationship Id="rId1231" Type="http://schemas.openxmlformats.org/officeDocument/2006/relationships/hyperlink" Target="https://fantasydata.com/nfl/seattle-seahawks-depth-chart" TargetMode="External"/><Relationship Id="rId1676" Type="http://schemas.openxmlformats.org/officeDocument/2006/relationships/hyperlink" Target="https://fantasydata.com/nfl/jordan-franks-fantasy/20264" TargetMode="External"/><Relationship Id="rId906" Type="http://schemas.openxmlformats.org/officeDocument/2006/relationships/hyperlink" Target="https://fantasydata.com/nfl/tyler-johnson-fantasy/21675" TargetMode="External"/><Relationship Id="rId1329" Type="http://schemas.openxmlformats.org/officeDocument/2006/relationships/hyperlink" Target="https://fantasydata.com/nfl/atlanta-falcons-depth-chart" TargetMode="External"/><Relationship Id="rId1536" Type="http://schemas.openxmlformats.org/officeDocument/2006/relationships/hyperlink" Target="https://fantasydata.com/nfl/leonard-fournette-fantasy/18803" TargetMode="External"/><Relationship Id="rId35" Type="http://schemas.openxmlformats.org/officeDocument/2006/relationships/hyperlink" Target="https://fantasydata.com/nfl/los-angeles-rams-depth-chart" TargetMode="External"/><Relationship Id="rId1603" Type="http://schemas.openxmlformats.org/officeDocument/2006/relationships/hyperlink" Target="https://fantasydata.com/nfl/boston-scott-fantasy/20039" TargetMode="External"/><Relationship Id="rId184" Type="http://schemas.openxmlformats.org/officeDocument/2006/relationships/hyperlink" Target="https://fantasydata.com/nfl/atlanta-falcons-depth-chart" TargetMode="External"/><Relationship Id="rId391" Type="http://schemas.openxmlformats.org/officeDocument/2006/relationships/hyperlink" Target="https://fantasydata.com/nfl/mike-gesicki-fantasy/19853" TargetMode="External"/><Relationship Id="rId251" Type="http://schemas.openxmlformats.org/officeDocument/2006/relationships/hyperlink" Target="https://fantasydata.com/nfl/seattle-seahawks-depth-chart" TargetMode="External"/><Relationship Id="rId489" Type="http://schemas.openxmlformats.org/officeDocument/2006/relationships/hyperlink" Target="https://fantasydata.com/nfl/tj-hockenson-fantasy/20805" TargetMode="External"/><Relationship Id="rId696" Type="http://schemas.openxmlformats.org/officeDocument/2006/relationships/hyperlink" Target="https://fantasydata.com/nfl/cincinnati-bengals-depth-chart" TargetMode="External"/><Relationship Id="rId349" Type="http://schemas.openxmlformats.org/officeDocument/2006/relationships/hyperlink" Target="https://fantasydata.com/nfl/olamide-zaccheaus-fantasy/21142" TargetMode="External"/><Relationship Id="rId556" Type="http://schemas.openxmlformats.org/officeDocument/2006/relationships/hyperlink" Target="https://fantasydata.com/nfl/baltimore-ravens-depth-chart" TargetMode="External"/><Relationship Id="rId763" Type="http://schemas.openxmlformats.org/officeDocument/2006/relationships/hyperlink" Target="https://fantasydata.com/nfl/houston-texans-depth-chart" TargetMode="External"/><Relationship Id="rId1186" Type="http://schemas.openxmlformats.org/officeDocument/2006/relationships/hyperlink" Target="https://fantasydata.com/nfl/carolina-panthers-depth-chart" TargetMode="External"/><Relationship Id="rId1393" Type="http://schemas.openxmlformats.org/officeDocument/2006/relationships/hyperlink" Target="https://fantasydata.com/nfl/arizona-cardinals-depth-chart" TargetMode="External"/><Relationship Id="rId111" Type="http://schemas.openxmlformats.org/officeDocument/2006/relationships/hyperlink" Target="https://fantasydata.com/nfl/new-york-jets-depth-chart" TargetMode="External"/><Relationship Id="rId209" Type="http://schemas.openxmlformats.org/officeDocument/2006/relationships/hyperlink" Target="https://fantasydata.com/nfl/cincinnati-bengals-depth-chart" TargetMode="External"/><Relationship Id="rId416" Type="http://schemas.openxmlformats.org/officeDocument/2006/relationships/hyperlink" Target="https://fantasydata.com/nfl/logan-thomas-fantasy/16656" TargetMode="External"/><Relationship Id="rId970" Type="http://schemas.openxmlformats.org/officeDocument/2006/relationships/hyperlink" Target="https://fantasydata.com/nfl/tony-jones-jr-fantasy/21774" TargetMode="External"/><Relationship Id="rId1046" Type="http://schemas.openxmlformats.org/officeDocument/2006/relationships/hyperlink" Target="https://fantasydata.com/nfl/alex-collins-fantasy/18088" TargetMode="External"/><Relationship Id="rId1253" Type="http://schemas.openxmlformats.org/officeDocument/2006/relationships/hyperlink" Target="https://fantasydata.com/nfl/indianapolis-colts-depth-chart" TargetMode="External"/><Relationship Id="rId1698" Type="http://schemas.openxmlformats.org/officeDocument/2006/relationships/hyperlink" Target="https://fantasydata.com/nfl/dare-ogunbowale-fantasy/19626" TargetMode="External"/><Relationship Id="rId623" Type="http://schemas.openxmlformats.org/officeDocument/2006/relationships/hyperlink" Target="https://fantasydata.com/nfl/los-angeles-rams-depth-chart" TargetMode="External"/><Relationship Id="rId830" Type="http://schemas.openxmlformats.org/officeDocument/2006/relationships/hyperlink" Target="https://fantasydata.com/nfl/brandin-cooks-fantasy/16568" TargetMode="External"/><Relationship Id="rId928" Type="http://schemas.openxmlformats.org/officeDocument/2006/relationships/hyperlink" Target="https://fantasydata.com/nfl/david-montgomery-fantasy/20882" TargetMode="External"/><Relationship Id="rId1460" Type="http://schemas.openxmlformats.org/officeDocument/2006/relationships/hyperlink" Target="https://fantasydata.com/nfl/marquez-valdes-scantling-fantasy/19976" TargetMode="External"/><Relationship Id="rId1558" Type="http://schemas.openxmlformats.org/officeDocument/2006/relationships/hyperlink" Target="https://fantasydata.com/nfl/michael-carter-fantasy/22553" TargetMode="External"/><Relationship Id="rId57" Type="http://schemas.openxmlformats.org/officeDocument/2006/relationships/hyperlink" Target="https://fantasydata.com/nfl/new-york-jets-depth-chart" TargetMode="External"/><Relationship Id="rId1113" Type="http://schemas.openxmlformats.org/officeDocument/2006/relationships/hyperlink" Target="https://fantasydata.com/nfl/cleveland-browns-depth-chart" TargetMode="External"/><Relationship Id="rId1320" Type="http://schemas.openxmlformats.org/officeDocument/2006/relationships/hyperlink" Target="https://fantasydata.com/nfl/detroit-lions-depth-chart" TargetMode="External"/><Relationship Id="rId1418" Type="http://schemas.openxmlformats.org/officeDocument/2006/relationships/hyperlink" Target="https://fantasydata.com/nfl/james-robinson-fantasy/21970" TargetMode="External"/><Relationship Id="rId1625" Type="http://schemas.openxmlformats.org/officeDocument/2006/relationships/hyperlink" Target="https://fantasydata.com/nfl/mycole-pruitt-fantasy/16903" TargetMode="External"/><Relationship Id="rId273" Type="http://schemas.openxmlformats.org/officeDocument/2006/relationships/hyperlink" Target="https://fantasydata.com/nfl/gerald-everett-fantasy/18935" TargetMode="External"/><Relationship Id="rId480" Type="http://schemas.openxmlformats.org/officeDocument/2006/relationships/hyperlink" Target="https://fantasydata.com/nfl/julio-jones-fantasy/13291" TargetMode="External"/><Relationship Id="rId133" Type="http://schemas.openxmlformats.org/officeDocument/2006/relationships/hyperlink" Target="https://fantasydata.com/nfl/buffalo-bills-depth-chart" TargetMode="External"/><Relationship Id="rId340" Type="http://schemas.openxmlformats.org/officeDocument/2006/relationships/hyperlink" Target="https://fantasydata.com/nfl/giovani-bernard-fantasy/14916" TargetMode="External"/><Relationship Id="rId578" Type="http://schemas.openxmlformats.org/officeDocument/2006/relationships/hyperlink" Target="https://fantasydata.com/nfl/washington-football-team-depth-chart" TargetMode="External"/><Relationship Id="rId785" Type="http://schemas.openxmlformats.org/officeDocument/2006/relationships/hyperlink" Target="https://fantasydata.com/nfl/washington-football-team-depth-chart" TargetMode="External"/><Relationship Id="rId992" Type="http://schemas.openxmlformats.org/officeDocument/2006/relationships/hyperlink" Target="https://fantasydata.com/nfl/damien-harris-fantasy/20790" TargetMode="External"/><Relationship Id="rId200" Type="http://schemas.openxmlformats.org/officeDocument/2006/relationships/hyperlink" Target="https://fantasydata.com/nfl/cincinnati-bengals-depth-chart" TargetMode="External"/><Relationship Id="rId438" Type="http://schemas.openxmlformats.org/officeDocument/2006/relationships/hyperlink" Target="https://fantasydata.com/nfl/kyle-pitts-fantasy/22508" TargetMode="External"/><Relationship Id="rId645" Type="http://schemas.openxmlformats.org/officeDocument/2006/relationships/hyperlink" Target="https://fantasydata.com/nfl/tennessee-titans-depth-chart" TargetMode="External"/><Relationship Id="rId852" Type="http://schemas.openxmlformats.org/officeDocument/2006/relationships/hyperlink" Target="https://fantasydata.com/nfl/clyde-edwards-helaire-fantasy/21769" TargetMode="External"/><Relationship Id="rId1068" Type="http://schemas.openxmlformats.org/officeDocument/2006/relationships/hyperlink" Target="https://fantasydata.com/nfl/marquise-goodwin-fantasy/14865" TargetMode="External"/><Relationship Id="rId1275" Type="http://schemas.openxmlformats.org/officeDocument/2006/relationships/hyperlink" Target="https://fantasydata.com/nfl/new-england-patriots-depth-chart" TargetMode="External"/><Relationship Id="rId1482" Type="http://schemas.openxmlformats.org/officeDocument/2006/relationships/hyperlink" Target="https://fantasydata.com/nfl/bryan-edwards-fantasy/21736" TargetMode="External"/><Relationship Id="rId505" Type="http://schemas.openxmlformats.org/officeDocument/2006/relationships/hyperlink" Target="https://fantasydata.com/nfl/tyler-lockett-fantasy/16830" TargetMode="External"/><Relationship Id="rId712" Type="http://schemas.openxmlformats.org/officeDocument/2006/relationships/hyperlink" Target="https://fantasydata.com/nfl/tampa-bay-buccaneers-depth-chart" TargetMode="External"/><Relationship Id="rId1135" Type="http://schemas.openxmlformats.org/officeDocument/2006/relationships/hyperlink" Target="https://fantasydata.com/nfl/tennessee-titans-depth-chart" TargetMode="External"/><Relationship Id="rId1342" Type="http://schemas.openxmlformats.org/officeDocument/2006/relationships/hyperlink" Target="https://fantasydata.com/nfl/cleveland-browns-depth-chart" TargetMode="External"/><Relationship Id="rId79" Type="http://schemas.openxmlformats.org/officeDocument/2006/relationships/hyperlink" Target="https://fantasydata.com/nfl/las-vegas-raiders-depth-chart" TargetMode="External"/><Relationship Id="rId1202" Type="http://schemas.openxmlformats.org/officeDocument/2006/relationships/hyperlink" Target="https://fantasydata.com/nfl/atlanta-falcons-depth-chart" TargetMode="External"/><Relationship Id="rId1647" Type="http://schemas.openxmlformats.org/officeDocument/2006/relationships/hyperlink" Target="https://fantasydata.com/nfl/damarea-crockett-fantasy/21240" TargetMode="External"/><Relationship Id="rId1507" Type="http://schemas.openxmlformats.org/officeDocument/2006/relationships/hyperlink" Target="https://fantasydata.com/nfl/malcolm-brown-fantasy/17053" TargetMode="External"/><Relationship Id="rId295" Type="http://schemas.openxmlformats.org/officeDocument/2006/relationships/hyperlink" Target="https://fantasydata.com/nfl/jarvis-landry-fantasy/16020" TargetMode="External"/><Relationship Id="rId155" Type="http://schemas.openxmlformats.org/officeDocument/2006/relationships/hyperlink" Target="https://fantasydata.com/nfl/new-york-giants-depth-chart" TargetMode="External"/><Relationship Id="rId362" Type="http://schemas.openxmlformats.org/officeDocument/2006/relationships/hyperlink" Target="https://fantasydata.com/nfl/rashard-higgins-fantasy/18089" TargetMode="External"/><Relationship Id="rId1297" Type="http://schemas.openxmlformats.org/officeDocument/2006/relationships/hyperlink" Target="https://fantasydata.com/nfl/los-angeles-chargers-depth-chart" TargetMode="External"/><Relationship Id="rId222" Type="http://schemas.openxmlformats.org/officeDocument/2006/relationships/hyperlink" Target="https://fantasydata.com/nfl/jacksonville-jaguars-depth-chart" TargetMode="External"/><Relationship Id="rId667" Type="http://schemas.openxmlformats.org/officeDocument/2006/relationships/hyperlink" Target="https://fantasydata.com/nfl/jacksonville-jaguars-depth-chart" TargetMode="External"/><Relationship Id="rId874" Type="http://schemas.openxmlformats.org/officeDocument/2006/relationships/hyperlink" Target="https://fantasydata.com/nfl/kalif-raymond-fantasy/18422" TargetMode="External"/><Relationship Id="rId527" Type="http://schemas.openxmlformats.org/officeDocument/2006/relationships/hyperlink" Target="https://fantasydata.com/nfl/los-angeles-rams-depth-chart" TargetMode="External"/><Relationship Id="rId734" Type="http://schemas.openxmlformats.org/officeDocument/2006/relationships/hyperlink" Target="https://fantasydata.com/nfl/new-york-jets-depth-chart" TargetMode="External"/><Relationship Id="rId941" Type="http://schemas.openxmlformats.org/officeDocument/2006/relationships/hyperlink" Target="https://fantasydata.com/nfl/donovan-peoples-jones-fantasy/21754" TargetMode="External"/><Relationship Id="rId1157" Type="http://schemas.openxmlformats.org/officeDocument/2006/relationships/hyperlink" Target="https://fantasydata.com/nfl/philadelphia-eagles-depth-chart" TargetMode="External"/><Relationship Id="rId1364" Type="http://schemas.openxmlformats.org/officeDocument/2006/relationships/hyperlink" Target="https://fantasydata.com/nfl/houston-texans-depth-chart" TargetMode="External"/><Relationship Id="rId1571" Type="http://schemas.openxmlformats.org/officeDocument/2006/relationships/hyperlink" Target="https://fantasydata.com/nfl/james-proche-ii-fantasy/21723" TargetMode="External"/><Relationship Id="rId70" Type="http://schemas.openxmlformats.org/officeDocument/2006/relationships/hyperlink" Target="https://fantasydata.com/nfl/los-angeles-chargers-depth-chart" TargetMode="External"/><Relationship Id="rId801" Type="http://schemas.openxmlformats.org/officeDocument/2006/relationships/hyperlink" Target="https://fantasydata.com/nfl/cincinnati-bengals-depth-chart" TargetMode="External"/><Relationship Id="rId1017" Type="http://schemas.openxmlformats.org/officeDocument/2006/relationships/hyperlink" Target="https://fantasydata.com/nfl/kaden-smith-fantasy/20946" TargetMode="External"/><Relationship Id="rId1224" Type="http://schemas.openxmlformats.org/officeDocument/2006/relationships/hyperlink" Target="https://fantasydata.com/nfl/seattle-seahawks-depth-chart" TargetMode="External"/><Relationship Id="rId1431" Type="http://schemas.openxmlformats.org/officeDocument/2006/relationships/hyperlink" Target="https://fantasydata.com/nfl/dj-moore-fantasy/19844" TargetMode="External"/><Relationship Id="rId1669" Type="http://schemas.openxmlformats.org/officeDocument/2006/relationships/hyperlink" Target="https://fantasydata.com/nfl/damien-williams-fantasy/16031" TargetMode="External"/><Relationship Id="rId1529" Type="http://schemas.openxmlformats.org/officeDocument/2006/relationships/hyperlink" Target="https://fantasydata.com/nfl/cameron-brate-fantasy/16593" TargetMode="External"/><Relationship Id="rId28" Type="http://schemas.openxmlformats.org/officeDocument/2006/relationships/hyperlink" Target="https://fantasydata.com/nfl/jacksonville-jaguars-depth-chart" TargetMode="External"/><Relationship Id="rId177" Type="http://schemas.openxmlformats.org/officeDocument/2006/relationships/hyperlink" Target="https://fantasydata.com/nfl/baltimore-ravens-depth-chart" TargetMode="External"/><Relationship Id="rId384" Type="http://schemas.openxmlformats.org/officeDocument/2006/relationships/hyperlink" Target="https://fantasydata.com/nfl/jonnu-smith-fantasy/18990" TargetMode="External"/><Relationship Id="rId591" Type="http://schemas.openxmlformats.org/officeDocument/2006/relationships/hyperlink" Target="https://fantasydata.com/nfl/miami-dolphins-depth-chart" TargetMode="External"/><Relationship Id="rId244" Type="http://schemas.openxmlformats.org/officeDocument/2006/relationships/hyperlink" Target="https://fantasydata.com/nfl/kansas-city-chiefs-depth-chart" TargetMode="External"/><Relationship Id="rId689" Type="http://schemas.openxmlformats.org/officeDocument/2006/relationships/hyperlink" Target="https://fantasydata.com/nfl/kansas-city-chiefs-depth-chart" TargetMode="External"/><Relationship Id="rId896" Type="http://schemas.openxmlformats.org/officeDocument/2006/relationships/hyperlink" Target="https://fantasydata.com/nfl/devin-duvernay-fantasy/21721" TargetMode="External"/><Relationship Id="rId1081" Type="http://schemas.openxmlformats.org/officeDocument/2006/relationships/hyperlink" Target="https://fantasydata.com/nfl/reggie-gilliam-fantasy/22206" TargetMode="External"/><Relationship Id="rId451" Type="http://schemas.openxmlformats.org/officeDocument/2006/relationships/hyperlink" Target="https://fantasydata.com/nfl/quez-watkins-fantasy/21957" TargetMode="External"/><Relationship Id="rId549" Type="http://schemas.openxmlformats.org/officeDocument/2006/relationships/hyperlink" Target="https://fantasydata.com/nfl/kansas-city-chiefs-depth-chart" TargetMode="External"/><Relationship Id="rId756" Type="http://schemas.openxmlformats.org/officeDocument/2006/relationships/hyperlink" Target="https://fantasydata.com/nfl/tennessee-titans-depth-chart" TargetMode="External"/><Relationship Id="rId1179" Type="http://schemas.openxmlformats.org/officeDocument/2006/relationships/hyperlink" Target="https://fantasydata.com/nfl/buffalo-bills-depth-chart" TargetMode="External"/><Relationship Id="rId1386" Type="http://schemas.openxmlformats.org/officeDocument/2006/relationships/hyperlink" Target="https://fantasydata.com/nfl/washington-football-team-depth-chart" TargetMode="External"/><Relationship Id="rId1593" Type="http://schemas.openxmlformats.org/officeDocument/2006/relationships/hyperlink" Target="https://fantasydata.com/nfl/scotty-miller-fantasy/21138" TargetMode="External"/><Relationship Id="rId104" Type="http://schemas.openxmlformats.org/officeDocument/2006/relationships/hyperlink" Target="https://fantasydata.com/nfl/new-england-patriots-depth-chart" TargetMode="External"/><Relationship Id="rId311" Type="http://schemas.openxmlformats.org/officeDocument/2006/relationships/hyperlink" Target="https://fantasydata.com/nfl/tevin-coleman-fantasy/16834" TargetMode="External"/><Relationship Id="rId409" Type="http://schemas.openxmlformats.org/officeDocument/2006/relationships/hyperlink" Target="https://fantasydata.com/nfl/saquon-barkley-fantasy/19766" TargetMode="External"/><Relationship Id="rId963" Type="http://schemas.openxmlformats.org/officeDocument/2006/relationships/hyperlink" Target="https://fantasydata.com/nfl/chris-evans-fantasy/22647" TargetMode="External"/><Relationship Id="rId1039" Type="http://schemas.openxmlformats.org/officeDocument/2006/relationships/hyperlink" Target="https://fantasydata.com/nfl/david-johnson-fantasy/16847" TargetMode="External"/><Relationship Id="rId1246" Type="http://schemas.openxmlformats.org/officeDocument/2006/relationships/hyperlink" Target="https://fantasydata.com/nfl/dallas-cowboys-depth-chart" TargetMode="External"/><Relationship Id="rId92" Type="http://schemas.openxmlformats.org/officeDocument/2006/relationships/hyperlink" Target="https://fantasydata.com/nfl/minnesota-vikings-depth-chart" TargetMode="External"/><Relationship Id="rId616" Type="http://schemas.openxmlformats.org/officeDocument/2006/relationships/hyperlink" Target="https://fantasydata.com/nfl/new-england-patriots-depth-chart" TargetMode="External"/><Relationship Id="rId823" Type="http://schemas.openxmlformats.org/officeDocument/2006/relationships/hyperlink" Target="https://fantasydata.com/nfl/dk-metcalf-fantasy/20875" TargetMode="External"/><Relationship Id="rId1453" Type="http://schemas.openxmlformats.org/officeDocument/2006/relationships/hyperlink" Target="https://fantasydata.com/nfl/chris-carson-fantasy/19119" TargetMode="External"/><Relationship Id="rId1660" Type="http://schemas.openxmlformats.org/officeDocument/2006/relationships/hyperlink" Target="https://fantasydata.com/nfl/ian-thomas-fantasy/19910" TargetMode="External"/><Relationship Id="rId1106" Type="http://schemas.openxmlformats.org/officeDocument/2006/relationships/hyperlink" Target="https://fantasydata.com/nfl/kalen-ballage-fantasy/19824" TargetMode="External"/><Relationship Id="rId1313" Type="http://schemas.openxmlformats.org/officeDocument/2006/relationships/hyperlink" Target="https://fantasydata.com/nfl/new-york-giants-depth-chart" TargetMode="External"/><Relationship Id="rId1520" Type="http://schemas.openxmlformats.org/officeDocument/2006/relationships/hyperlink" Target="https://fantasydata.com/nfl/marquise-brown-fantasy/21045" TargetMode="External"/><Relationship Id="rId1618" Type="http://schemas.openxmlformats.org/officeDocument/2006/relationships/hyperlink" Target="https://fantasydata.com/nfl/noah-brown-fantasy/19080" TargetMode="External"/><Relationship Id="rId199" Type="http://schemas.openxmlformats.org/officeDocument/2006/relationships/hyperlink" Target="https://fantasydata.com/nfl/new-york-jets-depth-chart" TargetMode="External"/><Relationship Id="rId266" Type="http://schemas.openxmlformats.org/officeDocument/2006/relationships/hyperlink" Target="https://fantasydata.com/nfl/kylin-hill-fantasy/21840" TargetMode="External"/><Relationship Id="rId473" Type="http://schemas.openxmlformats.org/officeDocument/2006/relationships/hyperlink" Target="https://fantasydata.com/nfl/darrell-henderson-jr-fantasy/20798" TargetMode="External"/><Relationship Id="rId680" Type="http://schemas.openxmlformats.org/officeDocument/2006/relationships/hyperlink" Target="https://fantasydata.com/nfl/carolina-panthers-depth-chart" TargetMode="External"/><Relationship Id="rId126" Type="http://schemas.openxmlformats.org/officeDocument/2006/relationships/hyperlink" Target="https://fantasydata.com/nfl/washington-football-team-depth-chart" TargetMode="External"/><Relationship Id="rId333" Type="http://schemas.openxmlformats.org/officeDocument/2006/relationships/hyperlink" Target="https://fantasydata.com/nfl/derek-carrier-fantasy/15640" TargetMode="External"/><Relationship Id="rId540" Type="http://schemas.openxmlformats.org/officeDocument/2006/relationships/hyperlink" Target="https://fantasydata.com/nfl/pittsburgh-steelers-depth-chart" TargetMode="External"/><Relationship Id="rId778" Type="http://schemas.openxmlformats.org/officeDocument/2006/relationships/hyperlink" Target="https://fantasydata.com/nfl/cleveland-browns-depth-chart" TargetMode="External"/><Relationship Id="rId985" Type="http://schemas.openxmlformats.org/officeDocument/2006/relationships/hyperlink" Target="https://fantasydata.com/nfl/gabriel-davis-fantasy/21735" TargetMode="External"/><Relationship Id="rId1170" Type="http://schemas.openxmlformats.org/officeDocument/2006/relationships/hyperlink" Target="https://fantasydata.com/nfl/cincinnati-bengals-depth-chart" TargetMode="External"/><Relationship Id="rId638" Type="http://schemas.openxmlformats.org/officeDocument/2006/relationships/hyperlink" Target="https://fantasydata.com/nfl/pittsburgh-steelers-depth-chart" TargetMode="External"/><Relationship Id="rId845" Type="http://schemas.openxmlformats.org/officeDocument/2006/relationships/hyperlink" Target="https://fantasydata.com/nfl/jaylen-waddle-fantasy/22598" TargetMode="External"/><Relationship Id="rId1030" Type="http://schemas.openxmlformats.org/officeDocument/2006/relationships/hyperlink" Target="https://fantasydata.com/nfl/albert-okwuegbunam-fantasy/21794" TargetMode="External"/><Relationship Id="rId1268" Type="http://schemas.openxmlformats.org/officeDocument/2006/relationships/hyperlink" Target="https://fantasydata.com/nfl/cleveland-browns-depth-chart" TargetMode="External"/><Relationship Id="rId1475" Type="http://schemas.openxmlformats.org/officeDocument/2006/relationships/hyperlink" Target="https://fantasydata.com/nfl/mecole-hardman-fantasy/20788" TargetMode="External"/><Relationship Id="rId1682" Type="http://schemas.openxmlformats.org/officeDocument/2006/relationships/hyperlink" Target="https://fantasydata.com/nfl/deandre-carter-fantasy/17218" TargetMode="External"/><Relationship Id="rId400" Type="http://schemas.openxmlformats.org/officeDocument/2006/relationships/hyperlink" Target="https://fantasydata.com/nfl/joe-mixon-fantasy/18858" TargetMode="External"/><Relationship Id="rId705" Type="http://schemas.openxmlformats.org/officeDocument/2006/relationships/hyperlink" Target="https://fantasydata.com/nfl/cincinnati-bengals-depth-chart" TargetMode="External"/><Relationship Id="rId1128" Type="http://schemas.openxmlformats.org/officeDocument/2006/relationships/hyperlink" Target="https://fantasydata.com/nfl/new-orleans-saints-depth-chart" TargetMode="External"/><Relationship Id="rId1335" Type="http://schemas.openxmlformats.org/officeDocument/2006/relationships/hyperlink" Target="https://fantasydata.com/nfl/new-england-patriots-depth-chart" TargetMode="External"/><Relationship Id="rId1542" Type="http://schemas.openxmlformats.org/officeDocument/2006/relationships/hyperlink" Target="https://fantasydata.com/nfl/darrel-williams-fantasy/20500" TargetMode="External"/><Relationship Id="rId912" Type="http://schemas.openxmlformats.org/officeDocument/2006/relationships/hyperlink" Target="https://fantasydata.com/nfl/kenyan-drake-fantasy/18003" TargetMode="External"/><Relationship Id="rId41" Type="http://schemas.openxmlformats.org/officeDocument/2006/relationships/hyperlink" Target="https://fantasydata.com/nfl/cleveland-browns-depth-chart" TargetMode="External"/><Relationship Id="rId1402" Type="http://schemas.openxmlformats.org/officeDocument/2006/relationships/hyperlink" Target="https://fantasydata.com/nfl/cincinnati-bengals-depth-chart" TargetMode="External"/><Relationship Id="rId1707" Type="http://schemas.openxmlformats.org/officeDocument/2006/relationships/hyperlink" Target="https://fantasydata.com/nfl/zach-gentry-fantasy/20770" TargetMode="External"/><Relationship Id="rId190" Type="http://schemas.openxmlformats.org/officeDocument/2006/relationships/hyperlink" Target="https://fantasydata.com/nfl/denver-broncos-depth-chart" TargetMode="External"/><Relationship Id="rId288" Type="http://schemas.openxmlformats.org/officeDocument/2006/relationships/hyperlink" Target="https://fantasydata.com/nfl/christian-blake-fantasy/20224" TargetMode="External"/><Relationship Id="rId495" Type="http://schemas.openxmlformats.org/officeDocument/2006/relationships/hyperlink" Target="https://fantasydata.com/nfl/brandin-cooks-fantasy/16568" TargetMode="External"/><Relationship Id="rId148" Type="http://schemas.openxmlformats.org/officeDocument/2006/relationships/hyperlink" Target="https://fantasydata.com/nfl/denver-broncos-depth-chart" TargetMode="External"/><Relationship Id="rId355" Type="http://schemas.openxmlformats.org/officeDocument/2006/relationships/hyperlink" Target="https://fantasydata.com/nfl/cedrick-wilson-fantasy/20013" TargetMode="External"/><Relationship Id="rId562" Type="http://schemas.openxmlformats.org/officeDocument/2006/relationships/hyperlink" Target="https://fantasydata.com/nfl/denver-broncos-depth-chart" TargetMode="External"/><Relationship Id="rId1192" Type="http://schemas.openxmlformats.org/officeDocument/2006/relationships/hyperlink" Target="https://fantasydata.com/nfl/new-york-giants-depth-chart" TargetMode="External"/><Relationship Id="rId215" Type="http://schemas.openxmlformats.org/officeDocument/2006/relationships/hyperlink" Target="https://fantasydata.com/nfl/pittsburgh-steelers-depth-chart" TargetMode="External"/><Relationship Id="rId422" Type="http://schemas.openxmlformats.org/officeDocument/2006/relationships/hyperlink" Target="https://fantasydata.com/nfl/jamycal-hasty-fantasy/21765" TargetMode="External"/><Relationship Id="rId867" Type="http://schemas.openxmlformats.org/officeDocument/2006/relationships/hyperlink" Target="https://fantasydata.com/nfl/calvin-ridley-fantasy/19802" TargetMode="External"/><Relationship Id="rId1052" Type="http://schemas.openxmlformats.org/officeDocument/2006/relationships/hyperlink" Target="https://fantasydata.com/nfl/phillip-lindsay-fantasy/20128" TargetMode="External"/><Relationship Id="rId1497" Type="http://schemas.openxmlformats.org/officeDocument/2006/relationships/hyperlink" Target="https://fantasydata.com/nfl/terry-mclaurin-fantasy/20873" TargetMode="External"/><Relationship Id="rId727" Type="http://schemas.openxmlformats.org/officeDocument/2006/relationships/hyperlink" Target="https://fantasydata.com/nfl/baltimore-ravens-depth-chart" TargetMode="External"/><Relationship Id="rId934" Type="http://schemas.openxmlformats.org/officeDocument/2006/relationships/hyperlink" Target="https://fantasydata.com/nfl/quez-watkins-fantasy/21957" TargetMode="External"/><Relationship Id="rId1357" Type="http://schemas.openxmlformats.org/officeDocument/2006/relationships/hyperlink" Target="https://fantasydata.com/nfl/tennessee-titans-depth-chart" TargetMode="External"/><Relationship Id="rId1564" Type="http://schemas.openxmlformats.org/officeDocument/2006/relationships/hyperlink" Target="https://fantasydata.com/nfl/braxton-berrios-fantasy/20038" TargetMode="External"/><Relationship Id="rId63" Type="http://schemas.openxmlformats.org/officeDocument/2006/relationships/hyperlink" Target="https://fantasydata.com/nfl/arizona-cardinals-depth-chart" TargetMode="External"/><Relationship Id="rId1217" Type="http://schemas.openxmlformats.org/officeDocument/2006/relationships/hyperlink" Target="https://fantasydata.com/nfl/philadelphia-eagles-depth-chart" TargetMode="External"/><Relationship Id="rId1424" Type="http://schemas.openxmlformats.org/officeDocument/2006/relationships/hyperlink" Target="https://fantasydata.com/nfl/jamarr-chase-fantasy/22564" TargetMode="External"/><Relationship Id="rId1631" Type="http://schemas.openxmlformats.org/officeDocument/2006/relationships/hyperlink" Target="https://fantasydata.com/nfl/robert-tonyan-fantasy/19491" TargetMode="External"/><Relationship Id="rId377" Type="http://schemas.openxmlformats.org/officeDocument/2006/relationships/hyperlink" Target="https://fantasydata.com/nfl/kareem-hunt-fantasy/18944" TargetMode="External"/><Relationship Id="rId584" Type="http://schemas.openxmlformats.org/officeDocument/2006/relationships/hyperlink" Target="https://fantasydata.com/nfl/pittsburgh-steelers-depth-chart" TargetMode="External"/><Relationship Id="rId5" Type="http://schemas.openxmlformats.org/officeDocument/2006/relationships/hyperlink" Target="https://fantasydata.com/nfl/cleveland-browns-depth-chart" TargetMode="External"/><Relationship Id="rId237" Type="http://schemas.openxmlformats.org/officeDocument/2006/relationships/hyperlink" Target="https://fantasydata.com/nfl/carolina-panthers-depth-chart" TargetMode="External"/><Relationship Id="rId791" Type="http://schemas.openxmlformats.org/officeDocument/2006/relationships/hyperlink" Target="https://fantasydata.com/nfl/arizona-cardinals-depth-chart" TargetMode="External"/><Relationship Id="rId889" Type="http://schemas.openxmlformats.org/officeDocument/2006/relationships/hyperlink" Target="https://fantasydata.com/nfl/tommy-tremble-fantasy/22662" TargetMode="External"/><Relationship Id="rId1074" Type="http://schemas.openxmlformats.org/officeDocument/2006/relationships/hyperlink" Target="https://fantasydata.com/nfl/khalil-herbert-fantasy/22563" TargetMode="External"/><Relationship Id="rId444" Type="http://schemas.openxmlformats.org/officeDocument/2006/relationships/hyperlink" Target="https://fantasydata.com/nfl/noah-fant-fantasy/20753" TargetMode="External"/><Relationship Id="rId651" Type="http://schemas.openxmlformats.org/officeDocument/2006/relationships/hyperlink" Target="https://fantasydata.com/nfl/new-england-patriots-depth-chart" TargetMode="External"/><Relationship Id="rId749" Type="http://schemas.openxmlformats.org/officeDocument/2006/relationships/hyperlink" Target="https://fantasydata.com/nfl/new-england-patriots-depth-chart" TargetMode="External"/><Relationship Id="rId1281" Type="http://schemas.openxmlformats.org/officeDocument/2006/relationships/hyperlink" Target="https://fantasydata.com/nfl/jacksonville-jaguars-depth-chart" TargetMode="External"/><Relationship Id="rId1379" Type="http://schemas.openxmlformats.org/officeDocument/2006/relationships/hyperlink" Target="https://fantasydata.com/nfl/buffalo-bills-depth-chart" TargetMode="External"/><Relationship Id="rId1586" Type="http://schemas.openxmlformats.org/officeDocument/2006/relationships/hyperlink" Target="https://fantasydata.com/nfl/ty-johnson-fantasy/20837" TargetMode="External"/><Relationship Id="rId304" Type="http://schemas.openxmlformats.org/officeDocument/2006/relationships/hyperlink" Target="https://fantasydata.com/nfl/cj-uzomah-fantasy/16917" TargetMode="External"/><Relationship Id="rId511" Type="http://schemas.openxmlformats.org/officeDocument/2006/relationships/hyperlink" Target="https://fantasydata.com/nfl/los-angeles-rams-depth-chart" TargetMode="External"/><Relationship Id="rId609" Type="http://schemas.openxmlformats.org/officeDocument/2006/relationships/hyperlink" Target="https://fantasydata.com/nfl/carolina-panthers-depth-chart" TargetMode="External"/><Relationship Id="rId956" Type="http://schemas.openxmlformats.org/officeDocument/2006/relationships/hyperlink" Target="https://fantasydata.com/nfl/james-washington-fantasy/19865" TargetMode="External"/><Relationship Id="rId1141" Type="http://schemas.openxmlformats.org/officeDocument/2006/relationships/hyperlink" Target="https://fantasydata.com/nfl/miami-dolphins-depth-chart" TargetMode="External"/><Relationship Id="rId1239" Type="http://schemas.openxmlformats.org/officeDocument/2006/relationships/hyperlink" Target="https://fantasydata.com/nfl/new-orleans-saints-depth-chart" TargetMode="External"/><Relationship Id="rId85" Type="http://schemas.openxmlformats.org/officeDocument/2006/relationships/hyperlink" Target="https://fantasydata.com/nfl/philadelphia-eagles-depth-chart" TargetMode="External"/><Relationship Id="rId816" Type="http://schemas.openxmlformats.org/officeDocument/2006/relationships/hyperlink" Target="https://fantasydata.com/nfl/emmanuel-sanders-fantasy/11063" TargetMode="External"/><Relationship Id="rId1001" Type="http://schemas.openxmlformats.org/officeDocument/2006/relationships/hyperlink" Target="https://fantasydata.com/nfl/zay-jones-fantasy/18926" TargetMode="External"/><Relationship Id="rId1446" Type="http://schemas.openxmlformats.org/officeDocument/2006/relationships/hyperlink" Target="https://fantasydata.com/nfl/aaron-jones-fantasy/19045" TargetMode="External"/><Relationship Id="rId1653" Type="http://schemas.openxmlformats.org/officeDocument/2006/relationships/hyperlink" Target="https://fantasydata.com/nfl/gary-brightwell-fantasy/22672" TargetMode="External"/><Relationship Id="rId1306" Type="http://schemas.openxmlformats.org/officeDocument/2006/relationships/hyperlink" Target="https://fantasydata.com/nfl/arizona-cardinals-depth-chart" TargetMode="External"/><Relationship Id="rId1513" Type="http://schemas.openxmlformats.org/officeDocument/2006/relationships/hyperlink" Target="https://fantasydata.com/nfl/courtland-sutton-fantasy/19800" TargetMode="External"/><Relationship Id="rId12" Type="http://schemas.openxmlformats.org/officeDocument/2006/relationships/hyperlink" Target="https://fantasydata.com/nfl/green-bay-packers-depth-chart" TargetMode="External"/><Relationship Id="rId161" Type="http://schemas.openxmlformats.org/officeDocument/2006/relationships/hyperlink" Target="https://fantasydata.com/nfl/houston-texans-depth-chart" TargetMode="External"/><Relationship Id="rId399" Type="http://schemas.openxmlformats.org/officeDocument/2006/relationships/hyperlink" Target="https://fantasydata.com/nfl/jakobi-meyers-fantasy/20876" TargetMode="External"/><Relationship Id="rId259" Type="http://schemas.openxmlformats.org/officeDocument/2006/relationships/hyperlink" Target="https://fantasydata.com/nfl/donovan-peoples-jones-fantasy/21754" TargetMode="External"/><Relationship Id="rId466" Type="http://schemas.openxmlformats.org/officeDocument/2006/relationships/hyperlink" Target="https://fantasydata.com/nfl/chris-godwin-fantasy/18880" TargetMode="External"/><Relationship Id="rId673" Type="http://schemas.openxmlformats.org/officeDocument/2006/relationships/hyperlink" Target="https://fantasydata.com/nfl/pittsburgh-steelers-depth-chart" TargetMode="External"/><Relationship Id="rId880" Type="http://schemas.openxmlformats.org/officeDocument/2006/relationships/hyperlink" Target="https://fantasydata.com/nfl/marvin-jones-jr-fantasy/13870" TargetMode="External"/><Relationship Id="rId1096" Type="http://schemas.openxmlformats.org/officeDocument/2006/relationships/hyperlink" Target="https://fantasydata.com/nfl/chris-manhertz-fantasy/17762" TargetMode="External"/><Relationship Id="rId119" Type="http://schemas.openxmlformats.org/officeDocument/2006/relationships/hyperlink" Target="https://fantasydata.com/nfl/tennessee-titans-depth-chart" TargetMode="External"/><Relationship Id="rId326" Type="http://schemas.openxmlformats.org/officeDocument/2006/relationships/hyperlink" Target="https://fantasydata.com/nfl/devonta-freeman-fantasy/16524" TargetMode="External"/><Relationship Id="rId533" Type="http://schemas.openxmlformats.org/officeDocument/2006/relationships/hyperlink" Target="https://fantasydata.com/nfl/minnesota-vikings-depth-chart" TargetMode="External"/><Relationship Id="rId978" Type="http://schemas.openxmlformats.org/officeDocument/2006/relationships/hyperlink" Target="https://fantasydata.com/nfl/kadarius-toney-fantasy/22614" TargetMode="External"/><Relationship Id="rId1163" Type="http://schemas.openxmlformats.org/officeDocument/2006/relationships/hyperlink" Target="https://fantasydata.com/nfl/detroit-lions-depth-chart" TargetMode="External"/><Relationship Id="rId1370" Type="http://schemas.openxmlformats.org/officeDocument/2006/relationships/hyperlink" Target="https://fantasydata.com/nfl/chicago-bears-depth-chart" TargetMode="External"/><Relationship Id="rId740" Type="http://schemas.openxmlformats.org/officeDocument/2006/relationships/hyperlink" Target="https://fantasydata.com/nfl/tampa-bay-buccaneers-depth-chart" TargetMode="External"/><Relationship Id="rId838" Type="http://schemas.openxmlformats.org/officeDocument/2006/relationships/hyperlink" Target="https://fantasydata.com/nfl/hunter-renfrow-fantasy/20924" TargetMode="External"/><Relationship Id="rId1023" Type="http://schemas.openxmlformats.org/officeDocument/2006/relationships/hyperlink" Target="https://fantasydata.com/nfl/adam-humphries-fantasy/17290" TargetMode="External"/><Relationship Id="rId1468" Type="http://schemas.openxmlformats.org/officeDocument/2006/relationships/hyperlink" Target="https://fantasydata.com/nfl/dj-chark-jr-fantasy/19816" TargetMode="External"/><Relationship Id="rId1675" Type="http://schemas.openxmlformats.org/officeDocument/2006/relationships/hyperlink" Target="https://fantasydata.com/nfl/david-njoku-fantasy/18876" TargetMode="External"/><Relationship Id="rId600" Type="http://schemas.openxmlformats.org/officeDocument/2006/relationships/hyperlink" Target="https://fantasydata.com/nfl/cleveland-browns-depth-chart" TargetMode="External"/><Relationship Id="rId1230" Type="http://schemas.openxmlformats.org/officeDocument/2006/relationships/hyperlink" Target="https://fantasydata.com/nfl/houston-texans-depth-chart" TargetMode="External"/><Relationship Id="rId1328" Type="http://schemas.openxmlformats.org/officeDocument/2006/relationships/hyperlink" Target="https://fantasydata.com/nfl/kansas-city-chiefs-depth-chart" TargetMode="External"/><Relationship Id="rId1535" Type="http://schemas.openxmlformats.org/officeDocument/2006/relationships/hyperlink" Target="https://fantasydata.com/nfl/mohamed-sanu-sr-fantasy/13878" TargetMode="External"/><Relationship Id="rId905" Type="http://schemas.openxmlformats.org/officeDocument/2006/relationships/hyperlink" Target="https://fantasydata.com/nfl/rob-gronkowski-fantasy/10974" TargetMode="External"/><Relationship Id="rId34" Type="http://schemas.openxmlformats.org/officeDocument/2006/relationships/hyperlink" Target="https://fantasydata.com/nfl/atlanta-falcons-depth-chart" TargetMode="External"/><Relationship Id="rId1602" Type="http://schemas.openxmlformats.org/officeDocument/2006/relationships/hyperlink" Target="https://fantasydata.com/nfl/jj-taylor-fantasy/21837" TargetMode="External"/><Relationship Id="rId183" Type="http://schemas.openxmlformats.org/officeDocument/2006/relationships/hyperlink" Target="https://fantasydata.com/nfl/los-angeles-rams-depth-chart" TargetMode="External"/><Relationship Id="rId390" Type="http://schemas.openxmlformats.org/officeDocument/2006/relationships/hyperlink" Target="https://fantasydata.com/nfl/bryan-edwards-fantasy/21736" TargetMode="External"/><Relationship Id="rId250" Type="http://schemas.openxmlformats.org/officeDocument/2006/relationships/hyperlink" Target="https://fantasydata.com/nfl/washington-football-team-depth-chart" TargetMode="External"/><Relationship Id="rId488" Type="http://schemas.openxmlformats.org/officeDocument/2006/relationships/hyperlink" Target="https://fantasydata.com/nfl/jd-mckissic-fantasy/18464" TargetMode="External"/><Relationship Id="rId695" Type="http://schemas.openxmlformats.org/officeDocument/2006/relationships/hyperlink" Target="https://fantasydata.com/nfl/detroit-lions-depth-chart" TargetMode="External"/><Relationship Id="rId110" Type="http://schemas.openxmlformats.org/officeDocument/2006/relationships/hyperlink" Target="https://fantasydata.com/nfl/houston-texans-depth-chart" TargetMode="External"/><Relationship Id="rId348" Type="http://schemas.openxmlformats.org/officeDocument/2006/relationships/hyperlink" Target="https://fantasydata.com/nfl/joshua-palmer-fantasy/22613" TargetMode="External"/><Relationship Id="rId555" Type="http://schemas.openxmlformats.org/officeDocument/2006/relationships/hyperlink" Target="https://fantasydata.com/nfl/atlanta-falcons-depth-chart" TargetMode="External"/><Relationship Id="rId762" Type="http://schemas.openxmlformats.org/officeDocument/2006/relationships/hyperlink" Target="https://fantasydata.com/nfl/houston-texans-depth-chart" TargetMode="External"/><Relationship Id="rId1185" Type="http://schemas.openxmlformats.org/officeDocument/2006/relationships/hyperlink" Target="https://fantasydata.com/nfl/atlanta-falcons-depth-chart" TargetMode="External"/><Relationship Id="rId1392" Type="http://schemas.openxmlformats.org/officeDocument/2006/relationships/hyperlink" Target="https://fantasydata.com/nfl/arizona-cardinals-depth-chart" TargetMode="External"/><Relationship Id="rId208" Type="http://schemas.openxmlformats.org/officeDocument/2006/relationships/hyperlink" Target="https://fantasydata.com/nfl/minnesota-vikings-depth-chart" TargetMode="External"/><Relationship Id="rId415" Type="http://schemas.openxmlformats.org/officeDocument/2006/relationships/hyperlink" Target="https://fantasydata.com/nfl/phillip-lindsay-fantasy/20128" TargetMode="External"/><Relationship Id="rId622" Type="http://schemas.openxmlformats.org/officeDocument/2006/relationships/hyperlink" Target="https://fantasydata.com/nfl/miami-dolphins-depth-chart" TargetMode="External"/><Relationship Id="rId1045" Type="http://schemas.openxmlformats.org/officeDocument/2006/relationships/hyperlink" Target="https://fantasydata.com/nfl/devonta-freeman-fantasy/16524" TargetMode="External"/><Relationship Id="rId1252" Type="http://schemas.openxmlformats.org/officeDocument/2006/relationships/hyperlink" Target="https://fantasydata.com/nfl/new-york-jets-depth-chart" TargetMode="External"/><Relationship Id="rId1697" Type="http://schemas.openxmlformats.org/officeDocument/2006/relationships/hyperlink" Target="https://fantasydata.com/nfl/jamal-agnew-fantasy/19044" TargetMode="External"/><Relationship Id="rId927" Type="http://schemas.openxmlformats.org/officeDocument/2006/relationships/hyperlink" Target="https://fantasydata.com/nfl/tony-pollard-fantasy/20912" TargetMode="External"/><Relationship Id="rId1112" Type="http://schemas.openxmlformats.org/officeDocument/2006/relationships/hyperlink" Target="https://fantasydata.com/nfl/pittsburgh-steelers-depth-chart" TargetMode="External"/><Relationship Id="rId1557" Type="http://schemas.openxmlformats.org/officeDocument/2006/relationships/hyperlink" Target="https://fantasydata.com/nfl/will-dissly-fantasy/19950" TargetMode="External"/><Relationship Id="rId56" Type="http://schemas.openxmlformats.org/officeDocument/2006/relationships/hyperlink" Target="https://fantasydata.com/nfl/los-angeles-rams-depth-chart" TargetMode="External"/><Relationship Id="rId1417" Type="http://schemas.openxmlformats.org/officeDocument/2006/relationships/hyperlink" Target="https://fantasydata.com/nfl/dalton-schultz-fantasy/19920" TargetMode="External"/><Relationship Id="rId1624" Type="http://schemas.openxmlformats.org/officeDocument/2006/relationships/hyperlink" Target="https://fantasydata.com/nfl/samaje-perine-fantasy/18993" TargetMode="External"/><Relationship Id="rId272" Type="http://schemas.openxmlformats.org/officeDocument/2006/relationships/hyperlink" Target="https://fantasydata.com/nfl/ty-montgomery-fantasy/16855" TargetMode="External"/><Relationship Id="rId577" Type="http://schemas.openxmlformats.org/officeDocument/2006/relationships/hyperlink" Target="https://fantasydata.com/nfl/atlanta-falcons-depth-chart" TargetMode="External"/><Relationship Id="rId132" Type="http://schemas.openxmlformats.org/officeDocument/2006/relationships/hyperlink" Target="https://fantasydata.com/nfl/new-york-giants-depth-chart" TargetMode="External"/><Relationship Id="rId784" Type="http://schemas.openxmlformats.org/officeDocument/2006/relationships/hyperlink" Target="https://fantasydata.com/nfl/washington-football-team-depth-chart" TargetMode="External"/><Relationship Id="rId991" Type="http://schemas.openxmlformats.org/officeDocument/2006/relationships/hyperlink" Target="https://fantasydata.com/nfl/freddie-swain-fantasy/21960" TargetMode="External"/><Relationship Id="rId1067" Type="http://schemas.openxmlformats.org/officeDocument/2006/relationships/hyperlink" Target="https://fantasydata.com/nfl/jimmy-graham-fantasy/11488" TargetMode="External"/><Relationship Id="rId437" Type="http://schemas.openxmlformats.org/officeDocument/2006/relationships/hyperlink" Target="https://fantasydata.com/nfl/robert-woods-fantasy/14871" TargetMode="External"/><Relationship Id="rId644" Type="http://schemas.openxmlformats.org/officeDocument/2006/relationships/hyperlink" Target="https://fantasydata.com/nfl/philadelphia-eagles-depth-chart" TargetMode="External"/><Relationship Id="rId851" Type="http://schemas.openxmlformats.org/officeDocument/2006/relationships/hyperlink" Target="https://fantasydata.com/nfl/adam-thielen-fantasy/15534" TargetMode="External"/><Relationship Id="rId1274" Type="http://schemas.openxmlformats.org/officeDocument/2006/relationships/hyperlink" Target="https://fantasydata.com/nfl/kansas-city-chiefs-depth-chart" TargetMode="External"/><Relationship Id="rId1481" Type="http://schemas.openxmlformats.org/officeDocument/2006/relationships/hyperlink" Target="https://fantasydata.com/nfl/anthony-miller-fantasy/19864" TargetMode="External"/><Relationship Id="rId1579" Type="http://schemas.openxmlformats.org/officeDocument/2006/relationships/hyperlink" Target="https://fantasydata.com/nfl/alex-erickson-fantasy/18197" TargetMode="External"/><Relationship Id="rId504" Type="http://schemas.openxmlformats.org/officeDocument/2006/relationships/hyperlink" Target="https://fantasydata.com/nfl/terry-mclaurin-fantasy/20873" TargetMode="External"/><Relationship Id="rId711" Type="http://schemas.openxmlformats.org/officeDocument/2006/relationships/hyperlink" Target="https://fantasydata.com/nfl/chicago-bears-depth-chart" TargetMode="External"/><Relationship Id="rId949" Type="http://schemas.openxmlformats.org/officeDocument/2006/relationships/hyperlink" Target="https://fantasydata.com/nfl/juju-smith-schuster-fantasy/18883" TargetMode="External"/><Relationship Id="rId1134" Type="http://schemas.openxmlformats.org/officeDocument/2006/relationships/hyperlink" Target="https://fantasydata.com/nfl/tampa-bay-buccaneers-depth-chart" TargetMode="External"/><Relationship Id="rId1341" Type="http://schemas.openxmlformats.org/officeDocument/2006/relationships/hyperlink" Target="https://fantasydata.com/nfl/tampa-bay-buccaneers-depth-chart" TargetMode="External"/><Relationship Id="rId78" Type="http://schemas.openxmlformats.org/officeDocument/2006/relationships/hyperlink" Target="https://fantasydata.com/nfl/las-vegas-raiders-depth-chart" TargetMode="External"/><Relationship Id="rId809" Type="http://schemas.openxmlformats.org/officeDocument/2006/relationships/hyperlink" Target="https://fantasydata.com/nfl/mike-williams-fantasy/18914" TargetMode="External"/><Relationship Id="rId1201" Type="http://schemas.openxmlformats.org/officeDocument/2006/relationships/hyperlink" Target="https://fantasydata.com/nfl/dallas-cowboys-depth-chart" TargetMode="External"/><Relationship Id="rId1439" Type="http://schemas.openxmlformats.org/officeDocument/2006/relationships/hyperlink" Target="https://fantasydata.com/nfl/mike-evans-fantasy/16597" TargetMode="External"/><Relationship Id="rId1646" Type="http://schemas.openxmlformats.org/officeDocument/2006/relationships/hyperlink" Target="https://fantasydata.com/nfl/alex-collins-fantasy/18088" TargetMode="External"/><Relationship Id="rId1506" Type="http://schemas.openxmlformats.org/officeDocument/2006/relationships/hyperlink" Target="https://fantasydata.com/nfl/tyler-johnson-fantasy/21675" TargetMode="External"/><Relationship Id="rId294" Type="http://schemas.openxmlformats.org/officeDocument/2006/relationships/hyperlink" Target="https://fantasydata.com/nfl/lee-smith-fantasy/12777" TargetMode="External"/><Relationship Id="rId154" Type="http://schemas.openxmlformats.org/officeDocument/2006/relationships/hyperlink" Target="https://fantasydata.com/nfl/denver-broncos-depth-chart" TargetMode="External"/><Relationship Id="rId361" Type="http://schemas.openxmlformats.org/officeDocument/2006/relationships/hyperlink" Target="https://fantasydata.com/nfl/terrace-marshall-jr-fantasy/22685" TargetMode="External"/><Relationship Id="rId599" Type="http://schemas.openxmlformats.org/officeDocument/2006/relationships/hyperlink" Target="https://fantasydata.com/nfl/new-york-giants-depth-chart" TargetMode="External"/><Relationship Id="rId459" Type="http://schemas.openxmlformats.org/officeDocument/2006/relationships/hyperlink" Target="https://fantasydata.com/nfl/chris-carson-fantasy/19119" TargetMode="External"/><Relationship Id="rId666" Type="http://schemas.openxmlformats.org/officeDocument/2006/relationships/hyperlink" Target="https://fantasydata.com/nfl/green-bay-packers-depth-chart" TargetMode="External"/><Relationship Id="rId873" Type="http://schemas.openxmlformats.org/officeDocument/2006/relationships/hyperlink" Target="https://fantasydata.com/nfl/javonte-williams-fantasy/22558" TargetMode="External"/><Relationship Id="rId1089" Type="http://schemas.openxmlformats.org/officeDocument/2006/relationships/hyperlink" Target="https://fantasydata.com/nfl/godwin-igwebuike-fantasy/20191" TargetMode="External"/><Relationship Id="rId1296" Type="http://schemas.openxmlformats.org/officeDocument/2006/relationships/hyperlink" Target="https://fantasydata.com/nfl/cincinnati-bengals-depth-chart" TargetMode="External"/><Relationship Id="rId221" Type="http://schemas.openxmlformats.org/officeDocument/2006/relationships/hyperlink" Target="https://fantasydata.com/nfl/new-york-giants-depth-chart" TargetMode="External"/><Relationship Id="rId319" Type="http://schemas.openxmlformats.org/officeDocument/2006/relationships/hyperlink" Target="https://fantasydata.com/nfl/antonio-brown-fantasy/11056" TargetMode="External"/><Relationship Id="rId526" Type="http://schemas.openxmlformats.org/officeDocument/2006/relationships/hyperlink" Target="https://fantasydata.com/nfl/new-york-giants-depth-chart" TargetMode="External"/><Relationship Id="rId1156" Type="http://schemas.openxmlformats.org/officeDocument/2006/relationships/hyperlink" Target="https://fantasydata.com/nfl/baltimore-ravens-depth-chart" TargetMode="External"/><Relationship Id="rId1363" Type="http://schemas.openxmlformats.org/officeDocument/2006/relationships/hyperlink" Target="https://fantasydata.com/nfl/houston-texans-depth-chart" TargetMode="External"/><Relationship Id="rId733" Type="http://schemas.openxmlformats.org/officeDocument/2006/relationships/hyperlink" Target="https://fantasydata.com/nfl/kansas-city-chiefs-depth-chart" TargetMode="External"/><Relationship Id="rId940" Type="http://schemas.openxmlformats.org/officeDocument/2006/relationships/hyperlink" Target="https://fantasydata.com/nfl/christian-mccaffrey-fantasy/18877" TargetMode="External"/><Relationship Id="rId1016" Type="http://schemas.openxmlformats.org/officeDocument/2006/relationships/hyperlink" Target="https://fantasydata.com/nfl/khadarel-hodge-fantasy/20679" TargetMode="External"/><Relationship Id="rId1570" Type="http://schemas.openxmlformats.org/officeDocument/2006/relationships/hyperlink" Target="https://fantasydata.com/nfl/tony-jones-jr-fantasy/21774" TargetMode="External"/><Relationship Id="rId1668" Type="http://schemas.openxmlformats.org/officeDocument/2006/relationships/hyperlink" Target="https://fantasydata.com/nfl/marquise-goodwin-fantasy/14865" TargetMode="External"/><Relationship Id="rId800" Type="http://schemas.openxmlformats.org/officeDocument/2006/relationships/hyperlink" Target="https://fantasydata.com/nfl/cincinnati-bengals-depth-chart" TargetMode="External"/><Relationship Id="rId1223" Type="http://schemas.openxmlformats.org/officeDocument/2006/relationships/hyperlink" Target="https://fantasydata.com/nfl/los-angeles-rams-depth-chart" TargetMode="External"/><Relationship Id="rId1430" Type="http://schemas.openxmlformats.org/officeDocument/2006/relationships/hyperlink" Target="https://fantasydata.com/nfl/brandin-cooks-fantasy/16568" TargetMode="External"/><Relationship Id="rId1528" Type="http://schemas.openxmlformats.org/officeDocument/2006/relationships/hyperlink" Target="https://fantasydata.com/nfl/david-montgomery-fantasy/20882" TargetMode="External"/><Relationship Id="rId27" Type="http://schemas.openxmlformats.org/officeDocument/2006/relationships/hyperlink" Target="https://fantasydata.com/nfl/indianapolis-colts-depth-chart" TargetMode="External"/><Relationship Id="rId176" Type="http://schemas.openxmlformats.org/officeDocument/2006/relationships/hyperlink" Target="https://fantasydata.com/nfl/seattle-seahawks-depth-chart" TargetMode="External"/><Relationship Id="rId383" Type="http://schemas.openxmlformats.org/officeDocument/2006/relationships/hyperlink" Target="https://fantasydata.com/nfl/david-johnson-fantasy/16847" TargetMode="External"/><Relationship Id="rId590" Type="http://schemas.openxmlformats.org/officeDocument/2006/relationships/hyperlink" Target="https://fantasydata.com/nfl/cincinnati-bengals-depth-chart" TargetMode="External"/><Relationship Id="rId243" Type="http://schemas.openxmlformats.org/officeDocument/2006/relationships/hyperlink" Target="https://fantasydata.com/nfl/baltimore-ravens-depth-chart" TargetMode="External"/><Relationship Id="rId450" Type="http://schemas.openxmlformats.org/officeDocument/2006/relationships/hyperlink" Target="https://fantasydata.com/nfl/demarcus-robinson-fantasy/18047" TargetMode="External"/><Relationship Id="rId688" Type="http://schemas.openxmlformats.org/officeDocument/2006/relationships/hyperlink" Target="https://fantasydata.com/nfl/washington-football-team-depth-chart" TargetMode="External"/><Relationship Id="rId895" Type="http://schemas.openxmlformats.org/officeDocument/2006/relationships/hyperlink" Target="https://fantasydata.com/nfl/jalen-reagor-fantasy/21686" TargetMode="External"/><Relationship Id="rId1080" Type="http://schemas.openxmlformats.org/officeDocument/2006/relationships/hyperlink" Target="https://fantasydata.com/nfl/jake-kumerow-fantasy/17289" TargetMode="External"/><Relationship Id="rId103" Type="http://schemas.openxmlformats.org/officeDocument/2006/relationships/hyperlink" Target="https://fantasydata.com/nfl/new-york-jets-depth-chart" TargetMode="External"/><Relationship Id="rId310" Type="http://schemas.openxmlformats.org/officeDocument/2006/relationships/hyperlink" Target="https://fantasydata.com/nfl/van-jefferson-fantasy/21739" TargetMode="External"/><Relationship Id="rId548" Type="http://schemas.openxmlformats.org/officeDocument/2006/relationships/hyperlink" Target="https://fantasydata.com/nfl/arizona-cardinals-depth-chart" TargetMode="External"/><Relationship Id="rId755" Type="http://schemas.openxmlformats.org/officeDocument/2006/relationships/hyperlink" Target="https://fantasydata.com/nfl/los-angeles-chargers-depth-chart" TargetMode="External"/><Relationship Id="rId962" Type="http://schemas.openxmlformats.org/officeDocument/2006/relationships/hyperlink" Target="https://fantasydata.com/nfl/jared-cook-fantasy/8534" TargetMode="External"/><Relationship Id="rId1178" Type="http://schemas.openxmlformats.org/officeDocument/2006/relationships/hyperlink" Target="https://fantasydata.com/nfl/washington-football-team-depth-chart" TargetMode="External"/><Relationship Id="rId1385" Type="http://schemas.openxmlformats.org/officeDocument/2006/relationships/hyperlink" Target="https://fantasydata.com/nfl/washington-football-team-depth-chart" TargetMode="External"/><Relationship Id="rId1592" Type="http://schemas.openxmlformats.org/officeDocument/2006/relationships/hyperlink" Target="https://fantasydata.com/nfl/damien-harris-fantasy/20790" TargetMode="External"/><Relationship Id="rId91" Type="http://schemas.openxmlformats.org/officeDocument/2006/relationships/hyperlink" Target="https://fantasydata.com/nfl/cleveland-browns-depth-chart" TargetMode="External"/><Relationship Id="rId408" Type="http://schemas.openxmlformats.org/officeDocument/2006/relationships/hyperlink" Target="https://fantasydata.com/nfl/melvin-gordon-iii-fantasy/16776" TargetMode="External"/><Relationship Id="rId615" Type="http://schemas.openxmlformats.org/officeDocument/2006/relationships/hyperlink" Target="https://fantasydata.com/nfl/philadelphia-eagles-depth-chart" TargetMode="External"/><Relationship Id="rId822" Type="http://schemas.openxmlformats.org/officeDocument/2006/relationships/hyperlink" Target="https://fantasydata.com/nfl/austin-ekeler-fantasy/19562" TargetMode="External"/><Relationship Id="rId1038" Type="http://schemas.openxmlformats.org/officeDocument/2006/relationships/hyperlink" Target="https://fantasydata.com/nfl/amon-ra-st-brown-fantasy/22587" TargetMode="External"/><Relationship Id="rId1245" Type="http://schemas.openxmlformats.org/officeDocument/2006/relationships/hyperlink" Target="https://fantasydata.com/nfl/tennessee-titans-depth-chart" TargetMode="External"/><Relationship Id="rId1452" Type="http://schemas.openxmlformats.org/officeDocument/2006/relationships/hyperlink" Target="https://fantasydata.com/nfl/clyde-edwards-helaire-fantasy/21769" TargetMode="External"/><Relationship Id="rId254" Type="http://schemas.openxmlformats.org/officeDocument/2006/relationships/hyperlink" Target="https://fantasydata.com/nfl/tennessee-titans-depth-chart" TargetMode="External"/><Relationship Id="rId699" Type="http://schemas.openxmlformats.org/officeDocument/2006/relationships/hyperlink" Target="https://fantasydata.com/nfl/baltimore-ravens-depth-chart" TargetMode="External"/><Relationship Id="rId1091" Type="http://schemas.openxmlformats.org/officeDocument/2006/relationships/hyperlink" Target="https://fantasydata.com/nfl/demetrius-harris-fantasy/15305" TargetMode="External"/><Relationship Id="rId1105" Type="http://schemas.openxmlformats.org/officeDocument/2006/relationships/hyperlink" Target="https://fantasydata.com/nfl/eric-ebron-fantasy/16451" TargetMode="External"/><Relationship Id="rId1312" Type="http://schemas.openxmlformats.org/officeDocument/2006/relationships/hyperlink" Target="https://fantasydata.com/nfl/tampa-bay-buccaneers-depth-chart" TargetMode="External"/><Relationship Id="rId49" Type="http://schemas.openxmlformats.org/officeDocument/2006/relationships/hyperlink" Target="https://fantasydata.com/nfl/houston-texans-depth-chart" TargetMode="External"/><Relationship Id="rId114" Type="http://schemas.openxmlformats.org/officeDocument/2006/relationships/hyperlink" Target="https://fantasydata.com/nfl/green-bay-packers-depth-chart" TargetMode="External"/><Relationship Id="rId461" Type="http://schemas.openxmlformats.org/officeDocument/2006/relationships/hyperlink" Target="https://fantasydata.com/nfl/zack-moss-fantasy/21784" TargetMode="External"/><Relationship Id="rId559" Type="http://schemas.openxmlformats.org/officeDocument/2006/relationships/hyperlink" Target="https://fantasydata.com/nfl/los-angeles-rams-depth-chart" TargetMode="External"/><Relationship Id="rId766" Type="http://schemas.openxmlformats.org/officeDocument/2006/relationships/hyperlink" Target="https://fantasydata.com/nfl/houston-texans-depth-chart" TargetMode="External"/><Relationship Id="rId1189" Type="http://schemas.openxmlformats.org/officeDocument/2006/relationships/hyperlink" Target="https://fantasydata.com/nfl/carolina-panthers-depth-chart" TargetMode="External"/><Relationship Id="rId1396" Type="http://schemas.openxmlformats.org/officeDocument/2006/relationships/hyperlink" Target="https://fantasydata.com/nfl/jacksonville-jaguars-depth-chart" TargetMode="External"/><Relationship Id="rId1617" Type="http://schemas.openxmlformats.org/officeDocument/2006/relationships/hyperlink" Target="https://fantasydata.com/nfl/kaden-smith-fantasy/20946" TargetMode="External"/><Relationship Id="rId198" Type="http://schemas.openxmlformats.org/officeDocument/2006/relationships/hyperlink" Target="https://fantasydata.com/nfl/green-bay-packers-depth-chart" TargetMode="External"/><Relationship Id="rId321" Type="http://schemas.openxmlformats.org/officeDocument/2006/relationships/hyperlink" Target="https://fantasydata.com/nfl/marquez-callaway-fantasy/21750" TargetMode="External"/><Relationship Id="rId419" Type="http://schemas.openxmlformats.org/officeDocument/2006/relationships/hyperlink" Target="https://fantasydata.com/nfl/chase-claypool-fantasy/21752" TargetMode="External"/><Relationship Id="rId626" Type="http://schemas.openxmlformats.org/officeDocument/2006/relationships/hyperlink" Target="https://fantasydata.com/nfl/tennessee-titans-depth-chart" TargetMode="External"/><Relationship Id="rId973" Type="http://schemas.openxmlformats.org/officeDocument/2006/relationships/hyperlink" Target="https://fantasydata.com/nfl/cody-white-fantasy/21964" TargetMode="External"/><Relationship Id="rId1049" Type="http://schemas.openxmlformats.org/officeDocument/2006/relationships/hyperlink" Target="https://fantasydata.com/nfl/james-white-fantasy/16056" TargetMode="External"/><Relationship Id="rId1256" Type="http://schemas.openxmlformats.org/officeDocument/2006/relationships/hyperlink" Target="https://fantasydata.com/nfl/pittsburgh-steelers-depth-chart" TargetMode="External"/><Relationship Id="rId833" Type="http://schemas.openxmlformats.org/officeDocument/2006/relationships/hyperlink" Target="https://fantasydata.com/nfl/tyler-conklin-fantasy/19988" TargetMode="External"/><Relationship Id="rId1116" Type="http://schemas.openxmlformats.org/officeDocument/2006/relationships/hyperlink" Target="https://fantasydata.com/nfl/buffalo-bills-depth-chart" TargetMode="External"/><Relationship Id="rId1463" Type="http://schemas.openxmlformats.org/officeDocument/2006/relationships/hyperlink" Target="https://fantasydata.com/nfl/jamaal-williams-fantasy/18995" TargetMode="External"/><Relationship Id="rId1670" Type="http://schemas.openxmlformats.org/officeDocument/2006/relationships/hyperlink" Target="https://fantasydata.com/nfl/jesse-james-fantasy/16920" TargetMode="External"/><Relationship Id="rId265" Type="http://schemas.openxmlformats.org/officeDocument/2006/relationships/hyperlink" Target="https://fantasydata.com/nfl/trey-sermon-fantasy/21801" TargetMode="External"/><Relationship Id="rId472" Type="http://schemas.openxmlformats.org/officeDocument/2006/relationships/hyperlink" Target="https://fantasydata.com/nfl/devin-singletary-fantasy/20941" TargetMode="External"/><Relationship Id="rId900" Type="http://schemas.openxmlformats.org/officeDocument/2006/relationships/hyperlink" Target="https://fantasydata.com/nfl/austin-hooper-fantasy/17963" TargetMode="External"/><Relationship Id="rId1323" Type="http://schemas.openxmlformats.org/officeDocument/2006/relationships/hyperlink" Target="https://fantasydata.com/nfl/washington-football-team-depth-chart" TargetMode="External"/><Relationship Id="rId1530" Type="http://schemas.openxmlformats.org/officeDocument/2006/relationships/hyperlink" Target="https://fantasydata.com/nfl/jordan-akins-fantasy/19903" TargetMode="External"/><Relationship Id="rId1628" Type="http://schemas.openxmlformats.org/officeDocument/2006/relationships/hyperlink" Target="https://fantasydata.com/nfl/blake-bell-fantasy/16878" TargetMode="External"/><Relationship Id="rId125" Type="http://schemas.openxmlformats.org/officeDocument/2006/relationships/hyperlink" Target="https://fantasydata.com/nfl/denver-broncos-depth-chart" TargetMode="External"/><Relationship Id="rId332" Type="http://schemas.openxmlformats.org/officeDocument/2006/relationships/hyperlink" Target="https://fantasydata.com/nfl/peyton-barber-fantasy/18375" TargetMode="External"/><Relationship Id="rId777" Type="http://schemas.openxmlformats.org/officeDocument/2006/relationships/hyperlink" Target="https://fantasydata.com/nfl/cleveland-browns-depth-chart" TargetMode="External"/><Relationship Id="rId984" Type="http://schemas.openxmlformats.org/officeDocument/2006/relationships/hyperlink" Target="https://fantasydata.com/nfl/blake-jarwin-fantasy/19457" TargetMode="External"/><Relationship Id="rId637" Type="http://schemas.openxmlformats.org/officeDocument/2006/relationships/hyperlink" Target="https://fantasydata.com/nfl/philadelphia-eagles-depth-chart" TargetMode="External"/><Relationship Id="rId844" Type="http://schemas.openxmlformats.org/officeDocument/2006/relationships/hyperlink" Target="https://fantasydata.com/nfl/zack-moss-fantasy/21784" TargetMode="External"/><Relationship Id="rId1267" Type="http://schemas.openxmlformats.org/officeDocument/2006/relationships/hyperlink" Target="https://fantasydata.com/nfl/jacksonville-jaguars-depth-chart" TargetMode="External"/><Relationship Id="rId1474" Type="http://schemas.openxmlformats.org/officeDocument/2006/relationships/hyperlink" Target="https://fantasydata.com/nfl/kalif-raymond-fantasy/18422" TargetMode="External"/><Relationship Id="rId1681" Type="http://schemas.openxmlformats.org/officeDocument/2006/relationships/hyperlink" Target="https://fantasydata.com/nfl/reggie-gilliam-fantasy/22206" TargetMode="External"/><Relationship Id="rId276" Type="http://schemas.openxmlformats.org/officeDocument/2006/relationships/hyperlink" Target="https://fantasydata.com/nfl/brandon-aiyuk-fantasy/21747" TargetMode="External"/><Relationship Id="rId483" Type="http://schemas.openxmlformats.org/officeDocument/2006/relationships/hyperlink" Target="https://fantasydata.com/nfl/diontae-johnson-fantasy/21077" TargetMode="External"/><Relationship Id="rId690" Type="http://schemas.openxmlformats.org/officeDocument/2006/relationships/hyperlink" Target="https://fantasydata.com/nfl/new-york-jets-depth-chart" TargetMode="External"/><Relationship Id="rId704" Type="http://schemas.openxmlformats.org/officeDocument/2006/relationships/hyperlink" Target="https://fantasydata.com/nfl/minnesota-vikings-depth-chart" TargetMode="External"/><Relationship Id="rId911" Type="http://schemas.openxmlformats.org/officeDocument/2006/relationships/hyperlink" Target="https://fantasydata.com/nfl/jody-fortson-fantasy/21383" TargetMode="External"/><Relationship Id="rId1127" Type="http://schemas.openxmlformats.org/officeDocument/2006/relationships/hyperlink" Target="https://fantasydata.com/nfl/los-angeles-rams-depth-chart" TargetMode="External"/><Relationship Id="rId1334" Type="http://schemas.openxmlformats.org/officeDocument/2006/relationships/hyperlink" Target="https://fantasydata.com/nfl/new-york-jets-depth-chart" TargetMode="External"/><Relationship Id="rId1541" Type="http://schemas.openxmlformats.org/officeDocument/2006/relationships/hyperlink" Target="https://fantasydata.com/nfl/donovan-peoples-jones-fantasy/21754" TargetMode="External"/><Relationship Id="rId40" Type="http://schemas.openxmlformats.org/officeDocument/2006/relationships/hyperlink" Target="https://fantasydata.com/nfl/atlanta-falcons-depth-chart" TargetMode="External"/><Relationship Id="rId136" Type="http://schemas.openxmlformats.org/officeDocument/2006/relationships/hyperlink" Target="https://fantasydata.com/nfl/las-vegas-raiders-depth-chart" TargetMode="External"/><Relationship Id="rId343" Type="http://schemas.openxmlformats.org/officeDocument/2006/relationships/hyperlink" Target="https://fantasydata.com/nfl/kalif-raymond-fantasy/18422" TargetMode="External"/><Relationship Id="rId550" Type="http://schemas.openxmlformats.org/officeDocument/2006/relationships/hyperlink" Target="https://fantasydata.com/nfl/san-francisco-49ers-depth-chart" TargetMode="External"/><Relationship Id="rId788" Type="http://schemas.openxmlformats.org/officeDocument/2006/relationships/hyperlink" Target="https://fantasydata.com/nfl/baltimore-ravens-depth-chart" TargetMode="External"/><Relationship Id="rId995" Type="http://schemas.openxmlformats.org/officeDocument/2006/relationships/hyperlink" Target="https://fantasydata.com/nfl/tj-hockenson-fantasy/20805" TargetMode="External"/><Relationship Id="rId1180" Type="http://schemas.openxmlformats.org/officeDocument/2006/relationships/hyperlink" Target="https://fantasydata.com/nfl/jacksonville-jaguars-depth-chart" TargetMode="External"/><Relationship Id="rId1401" Type="http://schemas.openxmlformats.org/officeDocument/2006/relationships/hyperlink" Target="https://fantasydata.com/nfl/cincinnati-bengals-depth-chart" TargetMode="External"/><Relationship Id="rId1639" Type="http://schemas.openxmlformats.org/officeDocument/2006/relationships/hyperlink" Target="https://fantasydata.com/nfl/david-johnson-fantasy/16847" TargetMode="External"/><Relationship Id="rId203" Type="http://schemas.openxmlformats.org/officeDocument/2006/relationships/hyperlink" Target="https://fantasydata.com/nfl/indianapolis-colts-depth-chart" TargetMode="External"/><Relationship Id="rId648" Type="http://schemas.openxmlformats.org/officeDocument/2006/relationships/hyperlink" Target="https://fantasydata.com/nfl/atlanta-falcons-depth-chart" TargetMode="External"/><Relationship Id="rId855" Type="http://schemas.openxmlformats.org/officeDocument/2006/relationships/hyperlink" Target="https://fantasydata.com/nfl/cordarrelle-patterson-fantasy/15150" TargetMode="External"/><Relationship Id="rId1040" Type="http://schemas.openxmlformats.org/officeDocument/2006/relationships/hyperlink" Target="https://fantasydata.com/nfl/ronald-jones-ii-fantasy/19861" TargetMode="External"/><Relationship Id="rId1278" Type="http://schemas.openxmlformats.org/officeDocument/2006/relationships/hyperlink" Target="https://fantasydata.com/nfl/new-york-giants-depth-chart" TargetMode="External"/><Relationship Id="rId1485" Type="http://schemas.openxmlformats.org/officeDocument/2006/relationships/hyperlink" Target="https://fantasydata.com/nfl/mike-davis-fantasy/16887" TargetMode="External"/><Relationship Id="rId1692" Type="http://schemas.openxmlformats.org/officeDocument/2006/relationships/hyperlink" Target="https://fantasydata.com/nfl/darrell-daniels-fantasy/19176" TargetMode="External"/><Relationship Id="rId1706" Type="http://schemas.openxmlformats.org/officeDocument/2006/relationships/hyperlink" Target="https://fantasydata.com/nfl/kalen-ballage-fantasy/19824" TargetMode="External"/><Relationship Id="rId287" Type="http://schemas.openxmlformats.org/officeDocument/2006/relationships/hyperlink" Target="https://fantasydata.com/nfl/taja%C3%A9-sharpe-fantasy/18058" TargetMode="External"/><Relationship Id="rId410" Type="http://schemas.openxmlformats.org/officeDocument/2006/relationships/hyperlink" Target="https://fantasydata.com/nfl/ricky-seals-jones-fantasy/19410" TargetMode="External"/><Relationship Id="rId494" Type="http://schemas.openxmlformats.org/officeDocument/2006/relationships/hyperlink" Target="https://fantasydata.com/nfl/henry-ruggs-iii-fantasy/21694" TargetMode="External"/><Relationship Id="rId508" Type="http://schemas.openxmlformats.org/officeDocument/2006/relationships/hyperlink" Target="https://fantasydata.com/nfl/derrick-henry-fantasy/17959" TargetMode="External"/><Relationship Id="rId715" Type="http://schemas.openxmlformats.org/officeDocument/2006/relationships/hyperlink" Target="https://fantasydata.com/nfl/chicago-bears-depth-chart" TargetMode="External"/><Relationship Id="rId922" Type="http://schemas.openxmlformats.org/officeDocument/2006/relationships/hyperlink" Target="https://fantasydata.com/nfl/devante-parker-fantasy/16775" TargetMode="External"/><Relationship Id="rId1138" Type="http://schemas.openxmlformats.org/officeDocument/2006/relationships/hyperlink" Target="https://fantasydata.com/nfl/las-vegas-raiders-depth-chart" TargetMode="External"/><Relationship Id="rId1345" Type="http://schemas.openxmlformats.org/officeDocument/2006/relationships/hyperlink" Target="https://fantasydata.com/nfl/baltimore-ravens-depth-chart" TargetMode="External"/><Relationship Id="rId1552" Type="http://schemas.openxmlformats.org/officeDocument/2006/relationships/hyperlink" Target="https://fantasydata.com/nfl/elijah-moore-fantasy/22592" TargetMode="External"/><Relationship Id="rId147" Type="http://schemas.openxmlformats.org/officeDocument/2006/relationships/hyperlink" Target="https://fantasydata.com/nfl/baltimore-ravens-depth-chart" TargetMode="External"/><Relationship Id="rId354" Type="http://schemas.openxmlformats.org/officeDocument/2006/relationships/hyperlink" Target="https://fantasydata.com/nfl/kaden-smith-fantasy/20946" TargetMode="External"/><Relationship Id="rId799" Type="http://schemas.openxmlformats.org/officeDocument/2006/relationships/hyperlink" Target="https://fantasydata.com/nfl/jacksonville-jaguars-depth-chart" TargetMode="External"/><Relationship Id="rId1191" Type="http://schemas.openxmlformats.org/officeDocument/2006/relationships/hyperlink" Target="https://fantasydata.com/nfl/miami-dolphins-depth-chart" TargetMode="External"/><Relationship Id="rId1205" Type="http://schemas.openxmlformats.org/officeDocument/2006/relationships/hyperlink" Target="https://fantasydata.com/nfl/tampa-bay-buccaneers-depth-chart" TargetMode="External"/><Relationship Id="rId51" Type="http://schemas.openxmlformats.org/officeDocument/2006/relationships/hyperlink" Target="https://fantasydata.com/nfl/chicago-bears-depth-chart" TargetMode="External"/><Relationship Id="rId561" Type="http://schemas.openxmlformats.org/officeDocument/2006/relationships/hyperlink" Target="https://fantasydata.com/nfl/buffalo-bills-depth-chart" TargetMode="External"/><Relationship Id="rId659" Type="http://schemas.openxmlformats.org/officeDocument/2006/relationships/hyperlink" Target="https://fantasydata.com/nfl/arizona-cardinals-depth-chart" TargetMode="External"/><Relationship Id="rId866" Type="http://schemas.openxmlformats.org/officeDocument/2006/relationships/hyperlink" Target="https://fantasydata.com/nfl/marquez-callaway-fantasy/21750" TargetMode="External"/><Relationship Id="rId1289" Type="http://schemas.openxmlformats.org/officeDocument/2006/relationships/hyperlink" Target="https://fantasydata.com/nfl/kansas-city-chiefs-depth-chart" TargetMode="External"/><Relationship Id="rId1412" Type="http://schemas.openxmlformats.org/officeDocument/2006/relationships/hyperlink" Target="https://fantasydata.com/nfl/najee-harris-fantasy/21768" TargetMode="External"/><Relationship Id="rId1496" Type="http://schemas.openxmlformats.org/officeDocument/2006/relationships/hyperlink" Target="https://fantasydata.com/nfl/devin-duvernay-fantasy/21721" TargetMode="External"/><Relationship Id="rId214" Type="http://schemas.openxmlformats.org/officeDocument/2006/relationships/hyperlink" Target="https://fantasydata.com/nfl/arizona-cardinals-depth-chart" TargetMode="External"/><Relationship Id="rId298" Type="http://schemas.openxmlformats.org/officeDocument/2006/relationships/hyperlink" Target="https://fantasydata.com/nfl/ashton-dulin-fantasy/21349" TargetMode="External"/><Relationship Id="rId421" Type="http://schemas.openxmlformats.org/officeDocument/2006/relationships/hyperlink" Target="https://fantasydata.com/nfl/dawson-knox-fantasy/20850" TargetMode="External"/><Relationship Id="rId519" Type="http://schemas.openxmlformats.org/officeDocument/2006/relationships/hyperlink" Target="https://fantasydata.com/nfl/detroit-lions-depth-chart" TargetMode="External"/><Relationship Id="rId1051" Type="http://schemas.openxmlformats.org/officeDocument/2006/relationships/hyperlink" Target="https://fantasydata.com/nfl/jake-funk-fantasy/22678" TargetMode="External"/><Relationship Id="rId1149" Type="http://schemas.openxmlformats.org/officeDocument/2006/relationships/hyperlink" Target="https://fantasydata.com/nfl/kansas-city-chiefs-depth-chart" TargetMode="External"/><Relationship Id="rId1356" Type="http://schemas.openxmlformats.org/officeDocument/2006/relationships/hyperlink" Target="https://fantasydata.com/nfl/tennessee-titans-depth-chart" TargetMode="External"/><Relationship Id="rId158" Type="http://schemas.openxmlformats.org/officeDocument/2006/relationships/hyperlink" Target="https://fantasydata.com/nfl/miami-dolphins-depth-chart" TargetMode="External"/><Relationship Id="rId726" Type="http://schemas.openxmlformats.org/officeDocument/2006/relationships/hyperlink" Target="https://fantasydata.com/nfl/seattle-seahawks-depth-chart" TargetMode="External"/><Relationship Id="rId933" Type="http://schemas.openxmlformats.org/officeDocument/2006/relationships/hyperlink" Target="https://fantasydata.com/nfl/robert-woods-fantasy/14871" TargetMode="External"/><Relationship Id="rId1009" Type="http://schemas.openxmlformats.org/officeDocument/2006/relationships/hyperlink" Target="https://fantasydata.com/nfl/tyson-williams-fantasy/22126" TargetMode="External"/><Relationship Id="rId1563" Type="http://schemas.openxmlformats.org/officeDocument/2006/relationships/hyperlink" Target="https://fantasydata.com/nfl/chris-evans-fantasy/22647" TargetMode="External"/><Relationship Id="rId62" Type="http://schemas.openxmlformats.org/officeDocument/2006/relationships/hyperlink" Target="https://fantasydata.com/nfl/new-orleans-saints-depth-chart" TargetMode="External"/><Relationship Id="rId365" Type="http://schemas.openxmlformats.org/officeDocument/2006/relationships/hyperlink" Target="https://fantasydata.com/nfl/ty-johnson-fantasy/20837" TargetMode="External"/><Relationship Id="rId572" Type="http://schemas.openxmlformats.org/officeDocument/2006/relationships/hyperlink" Target="https://fantasydata.com/nfl/indianapolis-colts-depth-chart" TargetMode="External"/><Relationship Id="rId1216" Type="http://schemas.openxmlformats.org/officeDocument/2006/relationships/hyperlink" Target="https://fantasydata.com/nfl/new-england-patriots-depth-chart" TargetMode="External"/><Relationship Id="rId1423" Type="http://schemas.openxmlformats.org/officeDocument/2006/relationships/hyperlink" Target="https://fantasydata.com/nfl/dk-metcalf-fantasy/20875" TargetMode="External"/><Relationship Id="rId1630" Type="http://schemas.openxmlformats.org/officeDocument/2006/relationships/hyperlink" Target="https://fantasydata.com/nfl/albert-okwuegbunam-fantasy/21794" TargetMode="External"/><Relationship Id="rId225" Type="http://schemas.openxmlformats.org/officeDocument/2006/relationships/hyperlink" Target="https://fantasydata.com/nfl/new-england-patriots-depth-chart" TargetMode="External"/><Relationship Id="rId432" Type="http://schemas.openxmlformats.org/officeDocument/2006/relationships/hyperlink" Target="https://fantasydata.com/nfl/adam-humphries-fantasy/17290" TargetMode="External"/><Relationship Id="rId877" Type="http://schemas.openxmlformats.org/officeDocument/2006/relationships/hyperlink" Target="https://fantasydata.com/nfl/olamide-zaccheaus-fantasy/21142" TargetMode="External"/><Relationship Id="rId1062" Type="http://schemas.openxmlformats.org/officeDocument/2006/relationships/hyperlink" Target="https://fantasydata.com/nfl/chris-conley-fantasy/16837" TargetMode="External"/><Relationship Id="rId737" Type="http://schemas.openxmlformats.org/officeDocument/2006/relationships/hyperlink" Target="https://fantasydata.com/nfl/tennessee-titans-depth-chart" TargetMode="External"/><Relationship Id="rId944" Type="http://schemas.openxmlformats.org/officeDocument/2006/relationships/hyperlink" Target="https://fantasydata.com/nfl/devonta-smith-fantasy/21687" TargetMode="External"/><Relationship Id="rId1367" Type="http://schemas.openxmlformats.org/officeDocument/2006/relationships/hyperlink" Target="https://fantasydata.com/nfl/chicago-bears-depth-chart" TargetMode="External"/><Relationship Id="rId1574" Type="http://schemas.openxmlformats.org/officeDocument/2006/relationships/hyperlink" Target="https://fantasydata.com/nfl/demarcus-robinson-fantasy/18047" TargetMode="External"/><Relationship Id="rId73" Type="http://schemas.openxmlformats.org/officeDocument/2006/relationships/hyperlink" Target="https://fantasydata.com/nfl/new-york-jets-depth-chart" TargetMode="External"/><Relationship Id="rId169" Type="http://schemas.openxmlformats.org/officeDocument/2006/relationships/hyperlink" Target="https://fantasydata.com/nfl/chicago-bears-depth-chart" TargetMode="External"/><Relationship Id="rId376" Type="http://schemas.openxmlformats.org/officeDocument/2006/relationships/hyperlink" Target="https://fantasydata.com/nfl/hunter-henry-fantasy/17975" TargetMode="External"/><Relationship Id="rId583" Type="http://schemas.openxmlformats.org/officeDocument/2006/relationships/hyperlink" Target="https://fantasydata.com/nfl/san-francisco-49ers-depth-chart" TargetMode="External"/><Relationship Id="rId790" Type="http://schemas.openxmlformats.org/officeDocument/2006/relationships/hyperlink" Target="https://fantasydata.com/nfl/detroit-lions-depth-chart" TargetMode="External"/><Relationship Id="rId804" Type="http://schemas.openxmlformats.org/officeDocument/2006/relationships/hyperlink" Target="https://fantasydata.com/nfl/cincinnati-bengals-depth-chart" TargetMode="External"/><Relationship Id="rId1227" Type="http://schemas.openxmlformats.org/officeDocument/2006/relationships/hyperlink" Target="https://fantasydata.com/nfl/dallas-cowboys-depth-chart" TargetMode="External"/><Relationship Id="rId1434" Type="http://schemas.openxmlformats.org/officeDocument/2006/relationships/hyperlink" Target="https://fantasydata.com/nfl/chris-godwin-fantasy/18880" TargetMode="External"/><Relationship Id="rId1641" Type="http://schemas.openxmlformats.org/officeDocument/2006/relationships/hyperlink" Target="https://fantasydata.com/nfl/jaelon-darden-fantasy/22596" TargetMode="External"/><Relationship Id="rId4" Type="http://schemas.openxmlformats.org/officeDocument/2006/relationships/hyperlink" Target="https://fantasydata.com/nfl/new-england-patriots-depth-chart" TargetMode="External"/><Relationship Id="rId236" Type="http://schemas.openxmlformats.org/officeDocument/2006/relationships/hyperlink" Target="https://fantasydata.com/nfl/seattle-seahawks-depth-chart" TargetMode="External"/><Relationship Id="rId443" Type="http://schemas.openxmlformats.org/officeDocument/2006/relationships/hyperlink" Target="https://fantasydata.com/nfl/mike-davis-fantasy/16887" TargetMode="External"/><Relationship Id="rId650" Type="http://schemas.openxmlformats.org/officeDocument/2006/relationships/hyperlink" Target="https://fantasydata.com/nfl/green-bay-packers-depth-chart" TargetMode="External"/><Relationship Id="rId888" Type="http://schemas.openxmlformats.org/officeDocument/2006/relationships/hyperlink" Target="https://fantasydata.com/nfl/sammy-watkins-fantasy/16003" TargetMode="External"/><Relationship Id="rId1073" Type="http://schemas.openxmlformats.org/officeDocument/2006/relationships/hyperlink" Target="https://fantasydata.com/nfl/nsimba-webster-fantasy/21295" TargetMode="External"/><Relationship Id="rId1280" Type="http://schemas.openxmlformats.org/officeDocument/2006/relationships/hyperlink" Target="https://fantasydata.com/nfl/carolina-panthers-depth-chart" TargetMode="External"/><Relationship Id="rId1501" Type="http://schemas.openxmlformats.org/officeDocument/2006/relationships/hyperlink" Target="https://fantasydata.com/nfl/cedrick-wilson-fantasy/20013" TargetMode="External"/><Relationship Id="rId303" Type="http://schemas.openxmlformats.org/officeDocument/2006/relationships/hyperlink" Target="https://fantasydata.com/nfl/chris-conley-fantasy/16837" TargetMode="External"/><Relationship Id="rId748" Type="http://schemas.openxmlformats.org/officeDocument/2006/relationships/hyperlink" Target="https://fantasydata.com/nfl/denver-broncos-depth-chart" TargetMode="External"/><Relationship Id="rId955" Type="http://schemas.openxmlformats.org/officeDocument/2006/relationships/hyperlink" Target="https://fantasydata.com/nfl/keelan-cole-fantasy/19514" TargetMode="External"/><Relationship Id="rId1140" Type="http://schemas.openxmlformats.org/officeDocument/2006/relationships/hyperlink" Target="https://fantasydata.com/nfl/pittsburgh-steelers-depth-chart" TargetMode="External"/><Relationship Id="rId1378" Type="http://schemas.openxmlformats.org/officeDocument/2006/relationships/hyperlink" Target="https://fantasydata.com/nfl/cleveland-browns-depth-chart" TargetMode="External"/><Relationship Id="rId1585" Type="http://schemas.openxmlformats.org/officeDocument/2006/relationships/hyperlink" Target="https://fantasydata.com/nfl/gabriel-davis-fantasy/21735" TargetMode="External"/><Relationship Id="rId84" Type="http://schemas.openxmlformats.org/officeDocument/2006/relationships/hyperlink" Target="https://fantasydata.com/nfl/minnesota-vikings-depth-chart" TargetMode="External"/><Relationship Id="rId387" Type="http://schemas.openxmlformats.org/officeDocument/2006/relationships/hyperlink" Target="https://fantasydata.com/nfl/emmanuel-sanders-fantasy/11063" TargetMode="External"/><Relationship Id="rId510" Type="http://schemas.openxmlformats.org/officeDocument/2006/relationships/hyperlink" Target="https://fantasydata.com/nfl/green-bay-packers-depth-chart" TargetMode="External"/><Relationship Id="rId594" Type="http://schemas.openxmlformats.org/officeDocument/2006/relationships/hyperlink" Target="https://fantasydata.com/nfl/seattle-seahawks-depth-chart" TargetMode="External"/><Relationship Id="rId608" Type="http://schemas.openxmlformats.org/officeDocument/2006/relationships/hyperlink" Target="https://fantasydata.com/nfl/new-york-jets-depth-chart" TargetMode="External"/><Relationship Id="rId815" Type="http://schemas.openxmlformats.org/officeDocument/2006/relationships/hyperlink" Target="https://fantasydata.com/nfl/ezekiel-elliott-fantasy/17923" TargetMode="External"/><Relationship Id="rId1238" Type="http://schemas.openxmlformats.org/officeDocument/2006/relationships/hyperlink" Target="https://fantasydata.com/nfl/pittsburgh-steelers-depth-chart" TargetMode="External"/><Relationship Id="rId1445" Type="http://schemas.openxmlformats.org/officeDocument/2006/relationships/hyperlink" Target="https://fantasydata.com/nfl/jaylen-waddle-fantasy/22598" TargetMode="External"/><Relationship Id="rId1652" Type="http://schemas.openxmlformats.org/officeDocument/2006/relationships/hyperlink" Target="https://fantasydata.com/nfl/phillip-lindsay-fantasy/20128" TargetMode="External"/><Relationship Id="rId247" Type="http://schemas.openxmlformats.org/officeDocument/2006/relationships/hyperlink" Target="https://fantasydata.com/nfl/tampa-bay-buccaneers-depth-chart" TargetMode="External"/><Relationship Id="rId899" Type="http://schemas.openxmlformats.org/officeDocument/2006/relationships/hyperlink" Target="https://fantasydata.com/nfl/collin-johnson-fantasy/21730" TargetMode="External"/><Relationship Id="rId1000" Type="http://schemas.openxmlformats.org/officeDocument/2006/relationships/hyperlink" Target="https://fantasydata.com/nfl/kenny-stills-fantasy/15196" TargetMode="External"/><Relationship Id="rId1084" Type="http://schemas.openxmlformats.org/officeDocument/2006/relationships/hyperlink" Target="https://fantasydata.com/nfl/jaret-patterson-fantasy/22556" TargetMode="External"/><Relationship Id="rId1305" Type="http://schemas.openxmlformats.org/officeDocument/2006/relationships/hyperlink" Target="https://fantasydata.com/nfl/cincinnati-bengals-depth-chart" TargetMode="External"/><Relationship Id="rId107" Type="http://schemas.openxmlformats.org/officeDocument/2006/relationships/hyperlink" Target="https://fantasydata.com/nfl/carolina-panthers-depth-chart" TargetMode="External"/><Relationship Id="rId454" Type="http://schemas.openxmlformats.org/officeDocument/2006/relationships/hyperlink" Target="https://fantasydata.com/nfl/tyler-boyd-fantasy/17986" TargetMode="External"/><Relationship Id="rId661" Type="http://schemas.openxmlformats.org/officeDocument/2006/relationships/hyperlink" Target="https://fantasydata.com/nfl/chicago-bears-depth-chart" TargetMode="External"/><Relationship Id="rId759" Type="http://schemas.openxmlformats.org/officeDocument/2006/relationships/hyperlink" Target="https://fantasydata.com/nfl/carolina-panthers-depth-chart" TargetMode="External"/><Relationship Id="rId966" Type="http://schemas.openxmlformats.org/officeDocument/2006/relationships/hyperlink" Target="https://fantasydata.com/nfl/aj-dillon-fantasy/21802" TargetMode="External"/><Relationship Id="rId1291" Type="http://schemas.openxmlformats.org/officeDocument/2006/relationships/hyperlink" Target="https://fantasydata.com/nfl/seattle-seahawks-depth-chart" TargetMode="External"/><Relationship Id="rId1389" Type="http://schemas.openxmlformats.org/officeDocument/2006/relationships/hyperlink" Target="https://fantasydata.com/nfl/detroit-lions-depth-chart" TargetMode="External"/><Relationship Id="rId1512" Type="http://schemas.openxmlformats.org/officeDocument/2006/relationships/hyperlink" Target="https://fantasydata.com/nfl/kenyan-drake-fantasy/18003" TargetMode="External"/><Relationship Id="rId1596" Type="http://schemas.openxmlformats.org/officeDocument/2006/relationships/hyperlink" Target="https://fantasydata.com/nfl/mike-thomas-fantasy/18445" TargetMode="External"/><Relationship Id="rId11" Type="http://schemas.openxmlformats.org/officeDocument/2006/relationships/hyperlink" Target="https://fantasydata.com/nfl/san-francisco-49ers-depth-chart" TargetMode="External"/><Relationship Id="rId314" Type="http://schemas.openxmlformats.org/officeDocument/2006/relationships/hyperlink" Target="https://fantasydata.com/nfl/andre-roberts-fantasy/11565" TargetMode="External"/><Relationship Id="rId398" Type="http://schemas.openxmlformats.org/officeDocument/2006/relationships/hyperlink" Target="https://fantasydata.com/nfl/russell-gage-fantasy/20006" TargetMode="External"/><Relationship Id="rId521" Type="http://schemas.openxmlformats.org/officeDocument/2006/relationships/hyperlink" Target="https://fantasydata.com/nfl/minnesota-vikings-depth-chart" TargetMode="External"/><Relationship Id="rId619" Type="http://schemas.openxmlformats.org/officeDocument/2006/relationships/hyperlink" Target="https://fantasydata.com/nfl/cleveland-browns-depth-chart" TargetMode="External"/><Relationship Id="rId1151" Type="http://schemas.openxmlformats.org/officeDocument/2006/relationships/hyperlink" Target="https://fantasydata.com/nfl/minnesota-vikings-depth-chart" TargetMode="External"/><Relationship Id="rId1249" Type="http://schemas.openxmlformats.org/officeDocument/2006/relationships/hyperlink" Target="https://fantasydata.com/nfl/pittsburgh-steelers-depth-chart" TargetMode="External"/><Relationship Id="rId95" Type="http://schemas.openxmlformats.org/officeDocument/2006/relationships/hyperlink" Target="https://fantasydata.com/nfl/atlanta-falcons-depth-chart" TargetMode="External"/><Relationship Id="rId160" Type="http://schemas.openxmlformats.org/officeDocument/2006/relationships/hyperlink" Target="https://fantasydata.com/nfl/jacksonville-jaguars-depth-chart" TargetMode="External"/><Relationship Id="rId826" Type="http://schemas.openxmlformats.org/officeDocument/2006/relationships/hyperlink" Target="https://fantasydata.com/nfl/saquon-barkley-fantasy/19766" TargetMode="External"/><Relationship Id="rId1011" Type="http://schemas.openxmlformats.org/officeDocument/2006/relationships/hyperlink" Target="https://fantasydata.com/nfl/cole-kmet-fantasy/21772" TargetMode="External"/><Relationship Id="rId1109" Type="http://schemas.openxmlformats.org/officeDocument/2006/relationships/hyperlink" Target="https://fantasydata.com/nfl/los-angeles-chargers-depth-chart" TargetMode="External"/><Relationship Id="rId1456" Type="http://schemas.openxmlformats.org/officeDocument/2006/relationships/hyperlink" Target="https://fantasydata.com/nfl/mark-andrews-fantasy/19803" TargetMode="External"/><Relationship Id="rId1663" Type="http://schemas.openxmlformats.org/officeDocument/2006/relationships/hyperlink" Target="https://fantasydata.com/nfl/chris-moore-fantasy/18030" TargetMode="External"/><Relationship Id="rId258" Type="http://schemas.openxmlformats.org/officeDocument/2006/relationships/hyperlink" Target="https://fantasydata.com/nfl/jj-taylor-fantasy/21837" TargetMode="External"/><Relationship Id="rId465" Type="http://schemas.openxmlformats.org/officeDocument/2006/relationships/hyperlink" Target="https://fantasydata.com/nfl/deebo-samuel-fantasy/20932" TargetMode="External"/><Relationship Id="rId672" Type="http://schemas.openxmlformats.org/officeDocument/2006/relationships/hyperlink" Target="https://fantasydata.com/nfl/denver-broncos-depth-chart" TargetMode="External"/><Relationship Id="rId1095" Type="http://schemas.openxmlformats.org/officeDocument/2006/relationships/hyperlink" Target="https://fantasydata.com/nfl/phillip-dorsett-ii-fantasy/16790" TargetMode="External"/><Relationship Id="rId1316" Type="http://schemas.openxmlformats.org/officeDocument/2006/relationships/hyperlink" Target="https://fantasydata.com/nfl/detroit-lions-depth-chart" TargetMode="External"/><Relationship Id="rId1523" Type="http://schemas.openxmlformats.org/officeDocument/2006/relationships/hyperlink" Target="https://fantasydata.com/nfl/van-jefferson-fantasy/21739" TargetMode="External"/><Relationship Id="rId22" Type="http://schemas.openxmlformats.org/officeDocument/2006/relationships/hyperlink" Target="https://fantasydata.com/nfl/san-francisco-49ers-depth-chart" TargetMode="External"/><Relationship Id="rId118" Type="http://schemas.openxmlformats.org/officeDocument/2006/relationships/hyperlink" Target="https://fantasydata.com/nfl/kansas-city-chiefs-depth-chart" TargetMode="External"/><Relationship Id="rId325" Type="http://schemas.openxmlformats.org/officeDocument/2006/relationships/hyperlink" Target="https://fantasydata.com/nfl/dj-chark-jr-fantasy/19816" TargetMode="External"/><Relationship Id="rId532" Type="http://schemas.openxmlformats.org/officeDocument/2006/relationships/hyperlink" Target="https://fantasydata.com/nfl/tampa-bay-buccaneers-depth-chart" TargetMode="External"/><Relationship Id="rId977" Type="http://schemas.openxmlformats.org/officeDocument/2006/relationships/hyperlink" Target="https://fantasydata.com/nfl/sterling-shepard-fantasy/17961" TargetMode="External"/><Relationship Id="rId1162" Type="http://schemas.openxmlformats.org/officeDocument/2006/relationships/hyperlink" Target="https://fantasydata.com/nfl/denver-broncos-depth-chart" TargetMode="External"/><Relationship Id="rId171" Type="http://schemas.openxmlformats.org/officeDocument/2006/relationships/hyperlink" Target="https://fantasydata.com/nfl/las-vegas-raiders-depth-chart" TargetMode="External"/><Relationship Id="rId837" Type="http://schemas.openxmlformats.org/officeDocument/2006/relationships/hyperlink" Target="https://fantasydata.com/nfl/nyheim-hines-fantasy/19912" TargetMode="External"/><Relationship Id="rId1022" Type="http://schemas.openxmlformats.org/officeDocument/2006/relationships/hyperlink" Target="https://fantasydata.com/nfl/foster-moreau-fantasy/20884" TargetMode="External"/><Relationship Id="rId1467" Type="http://schemas.openxmlformats.org/officeDocument/2006/relationships/hyperlink" Target="https://fantasydata.com/nfl/calvin-ridley-fantasy/19802" TargetMode="External"/><Relationship Id="rId1674" Type="http://schemas.openxmlformats.org/officeDocument/2006/relationships/hyperlink" Target="https://fantasydata.com/nfl/khalil-herbert-fantasy/22563" TargetMode="External"/><Relationship Id="rId269" Type="http://schemas.openxmlformats.org/officeDocument/2006/relationships/hyperlink" Target="https://fantasydata.com/nfl/chuba-hubbard-fantasy/21691" TargetMode="External"/><Relationship Id="rId476" Type="http://schemas.openxmlformats.org/officeDocument/2006/relationships/hyperlink" Target="https://fantasydata.com/nfl/marvin-jones-jr-fantasy/13870" TargetMode="External"/><Relationship Id="rId683" Type="http://schemas.openxmlformats.org/officeDocument/2006/relationships/hyperlink" Target="https://fantasydata.com/nfl/indianapolis-colts-depth-chart" TargetMode="External"/><Relationship Id="rId890" Type="http://schemas.openxmlformats.org/officeDocument/2006/relationships/hyperlink" Target="https://fantasydata.com/nfl/joe-mixon-fantasy/18858" TargetMode="External"/><Relationship Id="rId904" Type="http://schemas.openxmlformats.org/officeDocument/2006/relationships/hyperlink" Target="https://fantasydata.com/nfl/ceedee-lamb-fantasy/21679" TargetMode="External"/><Relationship Id="rId1327" Type="http://schemas.openxmlformats.org/officeDocument/2006/relationships/hyperlink" Target="https://fantasydata.com/nfl/baltimore-ravens-depth-chart" TargetMode="External"/><Relationship Id="rId1534" Type="http://schemas.openxmlformats.org/officeDocument/2006/relationships/hyperlink" Target="https://fantasydata.com/nfl/quez-watkins-fantasy/21957" TargetMode="External"/><Relationship Id="rId33" Type="http://schemas.openxmlformats.org/officeDocument/2006/relationships/hyperlink" Target="https://fantasydata.com/nfl/atlanta-falcons-depth-chart" TargetMode="External"/><Relationship Id="rId129" Type="http://schemas.openxmlformats.org/officeDocument/2006/relationships/hyperlink" Target="https://fantasydata.com/nfl/houston-texans-depth-chart" TargetMode="External"/><Relationship Id="rId336" Type="http://schemas.openxmlformats.org/officeDocument/2006/relationships/hyperlink" Target="https://fantasydata.com/nfl/trinity-benson-fantasy/21368" TargetMode="External"/><Relationship Id="rId543" Type="http://schemas.openxmlformats.org/officeDocument/2006/relationships/hyperlink" Target="https://fantasydata.com/nfl/arizona-cardinals-depth-chart" TargetMode="External"/><Relationship Id="rId988" Type="http://schemas.openxmlformats.org/officeDocument/2006/relationships/hyperlink" Target="https://fantasydata.com/nfl/cam-sims-fantasy/20529" TargetMode="External"/><Relationship Id="rId1173" Type="http://schemas.openxmlformats.org/officeDocument/2006/relationships/hyperlink" Target="https://fantasydata.com/nfl/denver-broncos-depth-chart" TargetMode="External"/><Relationship Id="rId1380" Type="http://schemas.openxmlformats.org/officeDocument/2006/relationships/hyperlink" Target="https://fantasydata.com/nfl/buffalo-bills-depth-chart" TargetMode="External"/><Relationship Id="rId1601" Type="http://schemas.openxmlformats.org/officeDocument/2006/relationships/hyperlink" Target="https://fantasydata.com/nfl/zay-jones-fantasy/18926" TargetMode="External"/><Relationship Id="rId182" Type="http://schemas.openxmlformats.org/officeDocument/2006/relationships/hyperlink" Target="https://fantasydata.com/nfl/detroit-lions-depth-chart" TargetMode="External"/><Relationship Id="rId403" Type="http://schemas.openxmlformats.org/officeDocument/2006/relationships/hyperlink" Target="https://fantasydata.com/nfl/dan-arnold-fantasy/19659" TargetMode="External"/><Relationship Id="rId750" Type="http://schemas.openxmlformats.org/officeDocument/2006/relationships/hyperlink" Target="https://fantasydata.com/nfl/new-york-giants-depth-chart" TargetMode="External"/><Relationship Id="rId848" Type="http://schemas.openxmlformats.org/officeDocument/2006/relationships/hyperlink" Target="https://fantasydata.com/nfl/christian-kirk-fantasy/19815" TargetMode="External"/><Relationship Id="rId1033" Type="http://schemas.openxmlformats.org/officeDocument/2006/relationships/hyperlink" Target="https://fantasydata.com/nfl/noah-gray-fantasy/21785" TargetMode="External"/><Relationship Id="rId1478" Type="http://schemas.openxmlformats.org/officeDocument/2006/relationships/hyperlink" Target="https://fantasydata.com/nfl/logan-thomas-fantasy/16656" TargetMode="External"/><Relationship Id="rId1685" Type="http://schemas.openxmlformats.org/officeDocument/2006/relationships/hyperlink" Target="https://fantasydata.com/nfl/dax-milne-fantasy/22572" TargetMode="External"/><Relationship Id="rId487" Type="http://schemas.openxmlformats.org/officeDocument/2006/relationships/hyperlink" Target="https://fantasydata.com/nfl/michael-pittman-jr-fantasy/21744" TargetMode="External"/><Relationship Id="rId610" Type="http://schemas.openxmlformats.org/officeDocument/2006/relationships/hyperlink" Target="https://fantasydata.com/nfl/jacksonville-jaguars-depth-chart" TargetMode="External"/><Relationship Id="rId694" Type="http://schemas.openxmlformats.org/officeDocument/2006/relationships/hyperlink" Target="https://fantasydata.com/nfl/houston-texans-depth-chart" TargetMode="External"/><Relationship Id="rId708" Type="http://schemas.openxmlformats.org/officeDocument/2006/relationships/hyperlink" Target="https://fantasydata.com/nfl/new-york-jets-depth-chart" TargetMode="External"/><Relationship Id="rId915" Type="http://schemas.openxmlformats.org/officeDocument/2006/relationships/hyperlink" Target="https://fantasydata.com/nfl/dallas-goedert-fantasy/19863" TargetMode="External"/><Relationship Id="rId1240" Type="http://schemas.openxmlformats.org/officeDocument/2006/relationships/hyperlink" Target="https://fantasydata.com/nfl/carolina-panthers-depth-chart" TargetMode="External"/><Relationship Id="rId1338" Type="http://schemas.openxmlformats.org/officeDocument/2006/relationships/hyperlink" Target="https://fantasydata.com/nfl/detroit-lions-depth-chart" TargetMode="External"/><Relationship Id="rId1545" Type="http://schemas.openxmlformats.org/officeDocument/2006/relationships/hyperlink" Target="https://fantasydata.com/nfl/geoff-swaim-fantasy/17005" TargetMode="External"/><Relationship Id="rId347" Type="http://schemas.openxmlformats.org/officeDocument/2006/relationships/hyperlink" Target="https://fantasydata.com/nfl/justin-jackson-fantasy/20064" TargetMode="External"/><Relationship Id="rId999" Type="http://schemas.openxmlformats.org/officeDocument/2006/relationships/hyperlink" Target="https://fantasydata.com/nfl/latavius-murray-fantasy/15071" TargetMode="External"/><Relationship Id="rId1100" Type="http://schemas.openxmlformats.org/officeDocument/2006/relationships/hyperlink" Target="https://fantasydata.com/nfl/cj-uzomah-fantasy/16917" TargetMode="External"/><Relationship Id="rId1184" Type="http://schemas.openxmlformats.org/officeDocument/2006/relationships/hyperlink" Target="https://fantasydata.com/nfl/pittsburgh-steelers-depth-chart" TargetMode="External"/><Relationship Id="rId1405" Type="http://schemas.openxmlformats.org/officeDocument/2006/relationships/hyperlink" Target="https://fantasydata.com/nfl/pittsburgh-steelers-depth-chart" TargetMode="External"/><Relationship Id="rId44" Type="http://schemas.openxmlformats.org/officeDocument/2006/relationships/hyperlink" Target="https://fantasydata.com/nfl/indianapolis-colts-depth-chart" TargetMode="External"/><Relationship Id="rId554" Type="http://schemas.openxmlformats.org/officeDocument/2006/relationships/hyperlink" Target="https://fantasydata.com/nfl/arizona-cardinals-depth-chart" TargetMode="External"/><Relationship Id="rId761" Type="http://schemas.openxmlformats.org/officeDocument/2006/relationships/hyperlink" Target="https://fantasydata.com/nfl/houston-texans-depth-chart" TargetMode="External"/><Relationship Id="rId859" Type="http://schemas.openxmlformats.org/officeDocument/2006/relationships/hyperlink" Target="https://fantasydata.com/nfl/tyler-higbee-fantasy/18032" TargetMode="External"/><Relationship Id="rId1391" Type="http://schemas.openxmlformats.org/officeDocument/2006/relationships/hyperlink" Target="https://fantasydata.com/nfl/arizona-cardinals-depth-chart" TargetMode="External"/><Relationship Id="rId1489" Type="http://schemas.openxmlformats.org/officeDocument/2006/relationships/hyperlink" Target="https://fantasydata.com/nfl/tommy-tremble-fantasy/22662" TargetMode="External"/><Relationship Id="rId1612" Type="http://schemas.openxmlformats.org/officeDocument/2006/relationships/hyperlink" Target="https://fantasydata.com/nfl/oj-howard-fantasy/18901" TargetMode="External"/><Relationship Id="rId1696" Type="http://schemas.openxmlformats.org/officeDocument/2006/relationships/hyperlink" Target="https://fantasydata.com/nfl/chris-manhertz-fantasy/17762" TargetMode="External"/><Relationship Id="rId193" Type="http://schemas.openxmlformats.org/officeDocument/2006/relationships/hyperlink" Target="https://fantasydata.com/nfl/arizona-cardinals-depth-chart" TargetMode="External"/><Relationship Id="rId207" Type="http://schemas.openxmlformats.org/officeDocument/2006/relationships/hyperlink" Target="https://fantasydata.com/nfl/buffalo-bills-depth-chart" TargetMode="External"/><Relationship Id="rId414" Type="http://schemas.openxmlformats.org/officeDocument/2006/relationships/hyperlink" Target="https://fantasydata.com/nfl/james-robinson-fantasy/21970" TargetMode="External"/><Relationship Id="rId498" Type="http://schemas.openxmlformats.org/officeDocument/2006/relationships/hyperlink" Target="https://fantasydata.com/nfl/travis-kelce-fantasy/15048" TargetMode="External"/><Relationship Id="rId621" Type="http://schemas.openxmlformats.org/officeDocument/2006/relationships/hyperlink" Target="https://fantasydata.com/nfl/indianapolis-colts-depth-chart" TargetMode="External"/><Relationship Id="rId1044" Type="http://schemas.openxmlformats.org/officeDocument/2006/relationships/hyperlink" Target="https://fantasydata.com/nfl/isaiah-mckenzie-fantasy/19043" TargetMode="External"/><Relationship Id="rId1251" Type="http://schemas.openxmlformats.org/officeDocument/2006/relationships/hyperlink" Target="https://fantasydata.com/nfl/new-england-patriots-depth-chart" TargetMode="External"/><Relationship Id="rId1349" Type="http://schemas.openxmlformats.org/officeDocument/2006/relationships/hyperlink" Target="https://fantasydata.com/nfl/new-england-patriots-depth-chart" TargetMode="External"/><Relationship Id="rId260" Type="http://schemas.openxmlformats.org/officeDocument/2006/relationships/hyperlink" Target="https://fantasydata.com/nfl/elijhaa-penny-fantasy/18617" TargetMode="External"/><Relationship Id="rId719" Type="http://schemas.openxmlformats.org/officeDocument/2006/relationships/hyperlink" Target="https://fantasydata.com/nfl/carolina-panthers-depth-chart" TargetMode="External"/><Relationship Id="rId926" Type="http://schemas.openxmlformats.org/officeDocument/2006/relationships/hyperlink" Target="https://fantasydata.com/nfl/chester-rogers-fantasy/18361" TargetMode="External"/><Relationship Id="rId1111" Type="http://schemas.openxmlformats.org/officeDocument/2006/relationships/hyperlink" Target="https://fantasydata.com/nfl/los-angeles-rams-depth-chart" TargetMode="External"/><Relationship Id="rId1556" Type="http://schemas.openxmlformats.org/officeDocument/2006/relationships/hyperlink" Target="https://fantasydata.com/nfl/james-washington-fantasy/19865" TargetMode="External"/><Relationship Id="rId55" Type="http://schemas.openxmlformats.org/officeDocument/2006/relationships/hyperlink" Target="https://fantasydata.com/nfl/las-vegas-raiders-depth-chart" TargetMode="External"/><Relationship Id="rId120" Type="http://schemas.openxmlformats.org/officeDocument/2006/relationships/hyperlink" Target="https://fantasydata.com/nfl/miami-dolphins-depth-chart" TargetMode="External"/><Relationship Id="rId358" Type="http://schemas.openxmlformats.org/officeDocument/2006/relationships/hyperlink" Target="https://fantasydata.com/nfl/kendrick-bourne-fantasy/19318" TargetMode="External"/><Relationship Id="rId565" Type="http://schemas.openxmlformats.org/officeDocument/2006/relationships/hyperlink" Target="https://fantasydata.com/nfl/arizona-cardinals-depth-chart" TargetMode="External"/><Relationship Id="rId772" Type="http://schemas.openxmlformats.org/officeDocument/2006/relationships/hyperlink" Target="https://fantasydata.com/nfl/chicago-bears-depth-chart" TargetMode="External"/><Relationship Id="rId1195" Type="http://schemas.openxmlformats.org/officeDocument/2006/relationships/hyperlink" Target="https://fantasydata.com/nfl/philadelphia-eagles-depth-chart" TargetMode="External"/><Relationship Id="rId1209" Type="http://schemas.openxmlformats.org/officeDocument/2006/relationships/hyperlink" Target="https://fantasydata.com/nfl/carolina-panthers-depth-chart" TargetMode="External"/><Relationship Id="rId1416" Type="http://schemas.openxmlformats.org/officeDocument/2006/relationships/hyperlink" Target="https://fantasydata.com/nfl/emmanuel-sanders-fantasy/11063" TargetMode="External"/><Relationship Id="rId1623" Type="http://schemas.openxmlformats.org/officeDocument/2006/relationships/hyperlink" Target="https://fantasydata.com/nfl/adam-humphries-fantasy/17290" TargetMode="External"/><Relationship Id="rId218" Type="http://schemas.openxmlformats.org/officeDocument/2006/relationships/hyperlink" Target="https://fantasydata.com/nfl/buffalo-bills-depth-chart" TargetMode="External"/><Relationship Id="rId425" Type="http://schemas.openxmlformats.org/officeDocument/2006/relationships/hyperlink" Target="https://fantasydata.com/nfl/kenyan-drake-fantasy/18003" TargetMode="External"/><Relationship Id="rId632" Type="http://schemas.openxmlformats.org/officeDocument/2006/relationships/hyperlink" Target="https://fantasydata.com/nfl/miami-dolphins-depth-chart" TargetMode="External"/><Relationship Id="rId1055" Type="http://schemas.openxmlformats.org/officeDocument/2006/relationships/hyperlink" Target="https://fantasydata.com/nfl/larry-rountree-iii-fantasy/21777" TargetMode="External"/><Relationship Id="rId1262" Type="http://schemas.openxmlformats.org/officeDocument/2006/relationships/hyperlink" Target="https://fantasydata.com/nfl/los-angeles-chargers-depth-chart" TargetMode="External"/><Relationship Id="rId271" Type="http://schemas.openxmlformats.org/officeDocument/2006/relationships/hyperlink" Target="https://fantasydata.com/nfl/preston-williams-fantasy/20988" TargetMode="External"/><Relationship Id="rId937" Type="http://schemas.openxmlformats.org/officeDocument/2006/relationships/hyperlink" Target="https://fantasydata.com/nfl/kenneth-gainwell-fantasy/22562" TargetMode="External"/><Relationship Id="rId1122" Type="http://schemas.openxmlformats.org/officeDocument/2006/relationships/hyperlink" Target="https://fantasydata.com/nfl/los-angeles-chargers-depth-chart" TargetMode="External"/><Relationship Id="rId1567" Type="http://schemas.openxmlformats.org/officeDocument/2006/relationships/hyperlink" Target="https://fantasydata.com/nfl/carlos-hyde-fantasy/16668" TargetMode="External"/><Relationship Id="rId66" Type="http://schemas.openxmlformats.org/officeDocument/2006/relationships/hyperlink" Target="https://fantasydata.com/nfl/houston-texans-depth-chart" TargetMode="External"/><Relationship Id="rId131" Type="http://schemas.openxmlformats.org/officeDocument/2006/relationships/hyperlink" Target="https://fantasydata.com/nfl/carolina-panthers-depth-chart" TargetMode="External"/><Relationship Id="rId369" Type="http://schemas.openxmlformats.org/officeDocument/2006/relationships/hyperlink" Target="https://fantasydata.com/nfl/george-kittle-fantasy/19063" TargetMode="External"/><Relationship Id="rId576" Type="http://schemas.openxmlformats.org/officeDocument/2006/relationships/hyperlink" Target="https://fantasydata.com/nfl/las-vegas-raiders-depth-chart" TargetMode="External"/><Relationship Id="rId783" Type="http://schemas.openxmlformats.org/officeDocument/2006/relationships/hyperlink" Target="https://fantasydata.com/nfl/washington-football-team-depth-chart" TargetMode="External"/><Relationship Id="rId990" Type="http://schemas.openxmlformats.org/officeDocument/2006/relationships/hyperlink" Target="https://fantasydata.com/nfl/tyler-kroft-fantasy/16846" TargetMode="External"/><Relationship Id="rId1427" Type="http://schemas.openxmlformats.org/officeDocument/2006/relationships/hyperlink" Target="https://fantasydata.com/nfl/desean-jackson-fantasy/3943" TargetMode="External"/><Relationship Id="rId1634" Type="http://schemas.openxmlformats.org/officeDocument/2006/relationships/hyperlink" Target="https://fantasydata.com/nfl/ryan-griffin-fantasy/14985" TargetMode="External"/><Relationship Id="rId229" Type="http://schemas.openxmlformats.org/officeDocument/2006/relationships/hyperlink" Target="https://fantasydata.com/nfl/pittsburgh-steelers-depth-chart" TargetMode="External"/><Relationship Id="rId436" Type="http://schemas.openxmlformats.org/officeDocument/2006/relationships/hyperlink" Target="https://fantasydata.com/nfl/dandre-swift-fantasy/21684" TargetMode="External"/><Relationship Id="rId643" Type="http://schemas.openxmlformats.org/officeDocument/2006/relationships/hyperlink" Target="https://fantasydata.com/nfl/washington-football-team-depth-chart" TargetMode="External"/><Relationship Id="rId1066" Type="http://schemas.openxmlformats.org/officeDocument/2006/relationships/hyperlink" Target="https://fantasydata.com/nfl/scottie-phillips-fantasy/21856" TargetMode="External"/><Relationship Id="rId1273" Type="http://schemas.openxmlformats.org/officeDocument/2006/relationships/hyperlink" Target="https://fantasydata.com/nfl/pittsburgh-steelers-depth-chart" TargetMode="External"/><Relationship Id="rId1480" Type="http://schemas.openxmlformats.org/officeDocument/2006/relationships/hyperlink" Target="https://fantasydata.com/nfl/marvin-jones-jr-fantasy/13870" TargetMode="External"/><Relationship Id="rId850" Type="http://schemas.openxmlformats.org/officeDocument/2006/relationships/hyperlink" Target="https://fantasydata.com/nfl/george-kittle-fantasy/19063" TargetMode="External"/><Relationship Id="rId948" Type="http://schemas.openxmlformats.org/officeDocument/2006/relationships/hyperlink" Target="https://fantasydata.com/nfl/kyle-pitts-fantasy/22508" TargetMode="External"/><Relationship Id="rId1133" Type="http://schemas.openxmlformats.org/officeDocument/2006/relationships/hyperlink" Target="https://fantasydata.com/nfl/minnesota-vikings-depth-chart" TargetMode="External"/><Relationship Id="rId1578" Type="http://schemas.openxmlformats.org/officeDocument/2006/relationships/hyperlink" Target="https://fantasydata.com/nfl/kadarius-toney-fantasy/22614" TargetMode="External"/><Relationship Id="rId1701" Type="http://schemas.openxmlformats.org/officeDocument/2006/relationships/hyperlink" Target="https://fantasydata.com/nfl/stanley-morgan-fantasy/20886" TargetMode="External"/><Relationship Id="rId77" Type="http://schemas.openxmlformats.org/officeDocument/2006/relationships/hyperlink" Target="https://fantasydata.com/nfl/indianapolis-colts-depth-chart" TargetMode="External"/><Relationship Id="rId282" Type="http://schemas.openxmlformats.org/officeDocument/2006/relationships/hyperlink" Target="https://fantasydata.com/nfl/laviska-shenault-jr-fantasy/21697" TargetMode="External"/><Relationship Id="rId503" Type="http://schemas.openxmlformats.org/officeDocument/2006/relationships/hyperlink" Target="https://fantasydata.com/nfl/courtland-sutton-fantasy/19800" TargetMode="External"/><Relationship Id="rId587" Type="http://schemas.openxmlformats.org/officeDocument/2006/relationships/hyperlink" Target="https://fantasydata.com/nfl/los-angeles-rams-depth-chart" TargetMode="External"/><Relationship Id="rId710" Type="http://schemas.openxmlformats.org/officeDocument/2006/relationships/hyperlink" Target="https://fantasydata.com/nfl/buffalo-bills-depth-chart" TargetMode="External"/><Relationship Id="rId808" Type="http://schemas.openxmlformats.org/officeDocument/2006/relationships/hyperlink" Target="https://fantasydata.com/nfl/pittsburgh-steelers-depth-chart" TargetMode="External"/><Relationship Id="rId1340" Type="http://schemas.openxmlformats.org/officeDocument/2006/relationships/hyperlink" Target="https://fantasydata.com/nfl/tampa-bay-buccaneers-depth-chart" TargetMode="External"/><Relationship Id="rId1438" Type="http://schemas.openxmlformats.org/officeDocument/2006/relationships/hyperlink" Target="https://fantasydata.com/nfl/hunter-renfrow-fantasy/20924" TargetMode="External"/><Relationship Id="rId1645" Type="http://schemas.openxmlformats.org/officeDocument/2006/relationships/hyperlink" Target="https://fantasydata.com/nfl/devonta-freeman-fantasy/16524" TargetMode="External"/><Relationship Id="rId8" Type="http://schemas.openxmlformats.org/officeDocument/2006/relationships/hyperlink" Target="https://fantasydata.com/nfl/new-orleans-saints-depth-chart" TargetMode="External"/><Relationship Id="rId142" Type="http://schemas.openxmlformats.org/officeDocument/2006/relationships/hyperlink" Target="https://fantasydata.com/nfl/pittsburgh-steelers-depth-chart" TargetMode="External"/><Relationship Id="rId447" Type="http://schemas.openxmlformats.org/officeDocument/2006/relationships/hyperlink" Target="https://fantasydata.com/nfl/aj-green-fantasy/12845" TargetMode="External"/><Relationship Id="rId794" Type="http://schemas.openxmlformats.org/officeDocument/2006/relationships/hyperlink" Target="https://fantasydata.com/nfl/arizona-cardinals-depth-chart" TargetMode="External"/><Relationship Id="rId1077" Type="http://schemas.openxmlformats.org/officeDocument/2006/relationships/hyperlink" Target="https://fantasydata.com/nfl/harrison-bryant-fantasy/21783" TargetMode="External"/><Relationship Id="rId1200" Type="http://schemas.openxmlformats.org/officeDocument/2006/relationships/hyperlink" Target="https://fantasydata.com/nfl/cleveland-browns-depth-chart" TargetMode="External"/><Relationship Id="rId654" Type="http://schemas.openxmlformats.org/officeDocument/2006/relationships/hyperlink" Target="https://fantasydata.com/nfl/arizona-cardinals-depth-chart" TargetMode="External"/><Relationship Id="rId861" Type="http://schemas.openxmlformats.org/officeDocument/2006/relationships/hyperlink" Target="https://fantasydata.com/nfl/dawson-knox-fantasy/20850" TargetMode="External"/><Relationship Id="rId959" Type="http://schemas.openxmlformats.org/officeDocument/2006/relationships/hyperlink" Target="https://fantasydata.com/nfl/maxx-williams-fantasy/16816" TargetMode="External"/><Relationship Id="rId1284" Type="http://schemas.openxmlformats.org/officeDocument/2006/relationships/hyperlink" Target="https://fantasydata.com/nfl/dallas-cowboys-depth-chart" TargetMode="External"/><Relationship Id="rId1491" Type="http://schemas.openxmlformats.org/officeDocument/2006/relationships/hyperlink" Target="https://fantasydata.com/nfl/myles-gaskin-fantasy/20768" TargetMode="External"/><Relationship Id="rId1505" Type="http://schemas.openxmlformats.org/officeDocument/2006/relationships/hyperlink" Target="https://fantasydata.com/nfl/rob-gronkowski-fantasy/10974" TargetMode="External"/><Relationship Id="rId1589" Type="http://schemas.openxmlformats.org/officeDocument/2006/relationships/hyperlink" Target="https://fantasydata.com/nfl/byron-pringle-fantasy/20150" TargetMode="External"/><Relationship Id="rId293" Type="http://schemas.openxmlformats.org/officeDocument/2006/relationships/hyperlink" Target="https://fantasydata.com/nfl/josh-oliver-fantasy/20899" TargetMode="External"/><Relationship Id="rId307" Type="http://schemas.openxmlformats.org/officeDocument/2006/relationships/hyperlink" Target="https://fantasydata.com/nfl/chris-evans-fantasy/22647" TargetMode="External"/><Relationship Id="rId514" Type="http://schemas.openxmlformats.org/officeDocument/2006/relationships/hyperlink" Target="https://fantasydata.com/nfl/minnesota-vikings-depth-chart" TargetMode="External"/><Relationship Id="rId721" Type="http://schemas.openxmlformats.org/officeDocument/2006/relationships/hyperlink" Target="https://fantasydata.com/nfl/new-york-giants-depth-chart" TargetMode="External"/><Relationship Id="rId1144" Type="http://schemas.openxmlformats.org/officeDocument/2006/relationships/hyperlink" Target="https://fantasydata.com/nfl/buffalo-bills-depth-chart" TargetMode="External"/><Relationship Id="rId1351" Type="http://schemas.openxmlformats.org/officeDocument/2006/relationships/hyperlink" Target="https://fantasydata.com/nfl/los-angeles-rams-depth-chart" TargetMode="External"/><Relationship Id="rId1449" Type="http://schemas.openxmlformats.org/officeDocument/2006/relationships/hyperlink" Target="https://fantasydata.com/nfl/travis-kelce-fantasy/15048" TargetMode="External"/><Relationship Id="rId88" Type="http://schemas.openxmlformats.org/officeDocument/2006/relationships/hyperlink" Target="https://fantasydata.com/nfl/new-orleans-saints-depth-chart" TargetMode="External"/><Relationship Id="rId153" Type="http://schemas.openxmlformats.org/officeDocument/2006/relationships/hyperlink" Target="https://fantasydata.com/nfl/cleveland-browns-depth-chart" TargetMode="External"/><Relationship Id="rId360" Type="http://schemas.openxmlformats.org/officeDocument/2006/relationships/hyperlink" Target="https://fantasydata.com/nfl/sony-michel-fantasy/19828" TargetMode="External"/><Relationship Id="rId598" Type="http://schemas.openxmlformats.org/officeDocument/2006/relationships/hyperlink" Target="https://fantasydata.com/nfl/san-francisco-49ers-depth-chart" TargetMode="External"/><Relationship Id="rId819" Type="http://schemas.openxmlformats.org/officeDocument/2006/relationships/hyperlink" Target="https://fantasydata.com/nfl/dandre-swift-fantasy/21684" TargetMode="External"/><Relationship Id="rId1004" Type="http://schemas.openxmlformats.org/officeDocument/2006/relationships/hyperlink" Target="https://fantasydata.com/nfl/ameer-abdullah-fantasy/16815" TargetMode="External"/><Relationship Id="rId1211" Type="http://schemas.openxmlformats.org/officeDocument/2006/relationships/hyperlink" Target="https://fantasydata.com/nfl/kansas-city-chiefs-depth-chart" TargetMode="External"/><Relationship Id="rId1656" Type="http://schemas.openxmlformats.org/officeDocument/2006/relationships/hyperlink" Target="https://fantasydata.com/nfl/aj-brown-fantasy/21042" TargetMode="External"/><Relationship Id="rId220" Type="http://schemas.openxmlformats.org/officeDocument/2006/relationships/hyperlink" Target="https://fantasydata.com/nfl/dallas-cowboys-depth-chart" TargetMode="External"/><Relationship Id="rId458" Type="http://schemas.openxmlformats.org/officeDocument/2006/relationships/hyperlink" Target="https://fantasydata.com/nfl/keenan-allen-fantasy/15076" TargetMode="External"/><Relationship Id="rId665" Type="http://schemas.openxmlformats.org/officeDocument/2006/relationships/hyperlink" Target="https://fantasydata.com/nfl/minnesota-vikings-depth-chart" TargetMode="External"/><Relationship Id="rId872" Type="http://schemas.openxmlformats.org/officeDocument/2006/relationships/hyperlink" Target="https://fantasydata.com/nfl/michael-pittman-jr-fantasy/21744" TargetMode="External"/><Relationship Id="rId1088" Type="http://schemas.openxmlformats.org/officeDocument/2006/relationships/hyperlink" Target="https://fantasydata.com/nfl/tylan-wallace-fantasy/22604" TargetMode="External"/><Relationship Id="rId1295" Type="http://schemas.openxmlformats.org/officeDocument/2006/relationships/hyperlink" Target="https://fantasydata.com/nfl/detroit-lions-depth-chart" TargetMode="External"/><Relationship Id="rId1309" Type="http://schemas.openxmlformats.org/officeDocument/2006/relationships/hyperlink" Target="https://fantasydata.com/nfl/baltimore-ravens-depth-chart" TargetMode="External"/><Relationship Id="rId1516" Type="http://schemas.openxmlformats.org/officeDocument/2006/relationships/hyperlink" Target="https://fantasydata.com/nfl/hunter-henry-fantasy/17975" TargetMode="External"/><Relationship Id="rId15" Type="http://schemas.openxmlformats.org/officeDocument/2006/relationships/hyperlink" Target="https://fantasydata.com/nfl/carolina-panthers-depth-chart" TargetMode="External"/><Relationship Id="rId318" Type="http://schemas.openxmlformats.org/officeDocument/2006/relationships/hyperlink" Target="https://fantasydata.com/nfl/clyde-edwards-helaire-fantasy/21769" TargetMode="External"/><Relationship Id="rId525" Type="http://schemas.openxmlformats.org/officeDocument/2006/relationships/hyperlink" Target="https://fantasydata.com/nfl/new-england-patriots-depth-chart" TargetMode="External"/><Relationship Id="rId732" Type="http://schemas.openxmlformats.org/officeDocument/2006/relationships/hyperlink" Target="https://fantasydata.com/nfl/houston-texans-depth-chart" TargetMode="External"/><Relationship Id="rId1155" Type="http://schemas.openxmlformats.org/officeDocument/2006/relationships/hyperlink" Target="https://fantasydata.com/nfl/atlanta-falcons-depth-chart" TargetMode="External"/><Relationship Id="rId1362" Type="http://schemas.openxmlformats.org/officeDocument/2006/relationships/hyperlink" Target="https://fantasydata.com/nfl/houston-texans-depth-chart" TargetMode="External"/><Relationship Id="rId99" Type="http://schemas.openxmlformats.org/officeDocument/2006/relationships/hyperlink" Target="https://fantasydata.com/nfl/philadelphia-eagles-depth-chart" TargetMode="External"/><Relationship Id="rId164" Type="http://schemas.openxmlformats.org/officeDocument/2006/relationships/hyperlink" Target="https://fantasydata.com/nfl/baltimore-ravens-depth-chart" TargetMode="External"/><Relationship Id="rId371" Type="http://schemas.openxmlformats.org/officeDocument/2006/relationships/hyperlink" Target="https://fantasydata.com/nfl/darrel-williams-fantasy/20500" TargetMode="External"/><Relationship Id="rId1015" Type="http://schemas.openxmlformats.org/officeDocument/2006/relationships/hyperlink" Target="https://fantasydata.com/nfl/darnell-mooney-fantasy/21961" TargetMode="External"/><Relationship Id="rId1222" Type="http://schemas.openxmlformats.org/officeDocument/2006/relationships/hyperlink" Target="https://fantasydata.com/nfl/miami-dolphins-depth-chart" TargetMode="External"/><Relationship Id="rId1667" Type="http://schemas.openxmlformats.org/officeDocument/2006/relationships/hyperlink" Target="https://fantasydata.com/nfl/jimmy-graham-fantasy/11488" TargetMode="External"/><Relationship Id="rId469" Type="http://schemas.openxmlformats.org/officeDocument/2006/relationships/hyperlink" Target="https://fantasydata.com/nfl/juju-smith-schuster-fantasy/18883" TargetMode="External"/><Relationship Id="rId676" Type="http://schemas.openxmlformats.org/officeDocument/2006/relationships/hyperlink" Target="https://fantasydata.com/nfl/buffalo-bills-depth-chart" TargetMode="External"/><Relationship Id="rId883" Type="http://schemas.openxmlformats.org/officeDocument/2006/relationships/hyperlink" Target="https://fantasydata.com/nfl/trey-sermon-fantasy/21801" TargetMode="External"/><Relationship Id="rId1099" Type="http://schemas.openxmlformats.org/officeDocument/2006/relationships/hyperlink" Target="https://fantasydata.com/nfl/tyron-johnson-fantasy/20838" TargetMode="External"/><Relationship Id="rId1527" Type="http://schemas.openxmlformats.org/officeDocument/2006/relationships/hyperlink" Target="https://fantasydata.com/nfl/tony-pollard-fantasy/20912" TargetMode="External"/><Relationship Id="rId26" Type="http://schemas.openxmlformats.org/officeDocument/2006/relationships/hyperlink" Target="https://fantasydata.com/nfl/philadelphia-eagles-depth-chart" TargetMode="External"/><Relationship Id="rId231" Type="http://schemas.openxmlformats.org/officeDocument/2006/relationships/hyperlink" Target="https://fantasydata.com/nfl/green-bay-packers-depth-chart" TargetMode="External"/><Relationship Id="rId329" Type="http://schemas.openxmlformats.org/officeDocument/2006/relationships/hyperlink" Target="https://fantasydata.com/nfl/blake-bell-fantasy/16878" TargetMode="External"/><Relationship Id="rId536" Type="http://schemas.openxmlformats.org/officeDocument/2006/relationships/hyperlink" Target="https://fantasydata.com/nfl/los-angeles-chargers-depth-chart" TargetMode="External"/><Relationship Id="rId1166" Type="http://schemas.openxmlformats.org/officeDocument/2006/relationships/hyperlink" Target="https://fantasydata.com/nfl/new-orleans-saints-depth-chart" TargetMode="External"/><Relationship Id="rId1373" Type="http://schemas.openxmlformats.org/officeDocument/2006/relationships/hyperlink" Target="https://fantasydata.com/nfl/chicago-bears-depth-chart" TargetMode="External"/><Relationship Id="rId175" Type="http://schemas.openxmlformats.org/officeDocument/2006/relationships/hyperlink" Target="https://fantasydata.com/nfl/chicago-bears-depth-chart" TargetMode="External"/><Relationship Id="rId743" Type="http://schemas.openxmlformats.org/officeDocument/2006/relationships/hyperlink" Target="https://fantasydata.com/nfl/jacksonville-jaguars-depth-chart" TargetMode="External"/><Relationship Id="rId950" Type="http://schemas.openxmlformats.org/officeDocument/2006/relationships/hyperlink" Target="https://fantasydata.com/nfl/allen-lazard-fantasy/20145" TargetMode="External"/><Relationship Id="rId1026" Type="http://schemas.openxmlformats.org/officeDocument/2006/relationships/hyperlink" Target="https://fantasydata.com/nfl/penny-hart-fantasy/20793" TargetMode="External"/><Relationship Id="rId1580" Type="http://schemas.openxmlformats.org/officeDocument/2006/relationships/hyperlink" Target="https://fantasydata.com/nfl/royce-freeman-fantasy/19823" TargetMode="External"/><Relationship Id="rId1678" Type="http://schemas.openxmlformats.org/officeDocument/2006/relationships/hyperlink" Target="https://fantasydata.com/nfl/anthony-schwartz-fantasy/22588" TargetMode="External"/><Relationship Id="rId382" Type="http://schemas.openxmlformats.org/officeDocument/2006/relationships/hyperlink" Target="https://fantasydata.com/nfl/blake-jarwin-fantasy/19457" TargetMode="External"/><Relationship Id="rId603" Type="http://schemas.openxmlformats.org/officeDocument/2006/relationships/hyperlink" Target="https://fantasydata.com/nfl/kansas-city-chiefs-depth-chart" TargetMode="External"/><Relationship Id="rId687" Type="http://schemas.openxmlformats.org/officeDocument/2006/relationships/hyperlink" Target="https://fantasydata.com/nfl/cleveland-browns-depth-chart" TargetMode="External"/><Relationship Id="rId810" Type="http://schemas.openxmlformats.org/officeDocument/2006/relationships/hyperlink" Target="https://fantasydata.com/nfl/davante-adams-fantasy/16470" TargetMode="External"/><Relationship Id="rId908" Type="http://schemas.openxmlformats.org/officeDocument/2006/relationships/hyperlink" Target="https://fantasydata.com/nfl/corey-davis-fantasy/18879" TargetMode="External"/><Relationship Id="rId1233" Type="http://schemas.openxmlformats.org/officeDocument/2006/relationships/hyperlink" Target="https://fantasydata.com/nfl/los-angeles-rams-depth-chart" TargetMode="External"/><Relationship Id="rId1440" Type="http://schemas.openxmlformats.org/officeDocument/2006/relationships/hyperlink" Target="https://fantasydata.com/nfl/chase-claypool-fantasy/21752" TargetMode="External"/><Relationship Id="rId1538" Type="http://schemas.openxmlformats.org/officeDocument/2006/relationships/hyperlink" Target="https://fantasydata.com/nfl/ray-ray-mccloud-fantasy/19961" TargetMode="External"/><Relationship Id="rId242" Type="http://schemas.openxmlformats.org/officeDocument/2006/relationships/hyperlink" Target="https://fantasydata.com/nfl/dallas-cowboys-depth-chart" TargetMode="External"/><Relationship Id="rId894" Type="http://schemas.openxmlformats.org/officeDocument/2006/relationships/hyperlink" Target="https://fantasydata.com/nfl/gerald-everett-fantasy/18935" TargetMode="External"/><Relationship Id="rId1177" Type="http://schemas.openxmlformats.org/officeDocument/2006/relationships/hyperlink" Target="https://fantasydata.com/nfl/atlanta-falcons-depth-chart" TargetMode="External"/><Relationship Id="rId1300" Type="http://schemas.openxmlformats.org/officeDocument/2006/relationships/hyperlink" Target="https://fantasydata.com/nfl/new-orleans-saints-depth-chart" TargetMode="External"/><Relationship Id="rId37" Type="http://schemas.openxmlformats.org/officeDocument/2006/relationships/hyperlink" Target="https://fantasydata.com/nfl/miami-dolphins-depth-chart" TargetMode="External"/><Relationship Id="rId102" Type="http://schemas.openxmlformats.org/officeDocument/2006/relationships/hyperlink" Target="https://fantasydata.com/nfl/new-york-giants-depth-chart" TargetMode="External"/><Relationship Id="rId547" Type="http://schemas.openxmlformats.org/officeDocument/2006/relationships/hyperlink" Target="https://fantasydata.com/nfl/washington-football-team-depth-chart" TargetMode="External"/><Relationship Id="rId754" Type="http://schemas.openxmlformats.org/officeDocument/2006/relationships/hyperlink" Target="https://fantasydata.com/nfl/los-angeles-chargers-depth-chart" TargetMode="External"/><Relationship Id="rId961" Type="http://schemas.openxmlformats.org/officeDocument/2006/relationships/hyperlink" Target="https://fantasydata.com/nfl/allen-robinson-ii-fantasy/16263" TargetMode="External"/><Relationship Id="rId1384" Type="http://schemas.openxmlformats.org/officeDocument/2006/relationships/hyperlink" Target="https://fantasydata.com/nfl/washington-football-team-depth-chart" TargetMode="External"/><Relationship Id="rId1591" Type="http://schemas.openxmlformats.org/officeDocument/2006/relationships/hyperlink" Target="https://fantasydata.com/nfl/freddie-swain-fantasy/21960" TargetMode="External"/><Relationship Id="rId1605" Type="http://schemas.openxmlformats.org/officeDocument/2006/relationships/hyperlink" Target="https://fantasydata.com/nfl/auden-tate-fantasy/20057" TargetMode="External"/><Relationship Id="rId1689" Type="http://schemas.openxmlformats.org/officeDocument/2006/relationships/hyperlink" Target="https://fantasydata.com/nfl/godwin-igwebuike-fantasy/20191" TargetMode="External"/><Relationship Id="rId90" Type="http://schemas.openxmlformats.org/officeDocument/2006/relationships/hyperlink" Target="https://fantasydata.com/nfl/dallas-cowboys-depth-chart" TargetMode="External"/><Relationship Id="rId186" Type="http://schemas.openxmlformats.org/officeDocument/2006/relationships/hyperlink" Target="https://fantasydata.com/nfl/chicago-bears-depth-chart" TargetMode="External"/><Relationship Id="rId393" Type="http://schemas.openxmlformats.org/officeDocument/2006/relationships/hyperlink" Target="https://fantasydata.com/nfl/mycole-pruitt-fantasy/16903" TargetMode="External"/><Relationship Id="rId407" Type="http://schemas.openxmlformats.org/officeDocument/2006/relationships/hyperlink" Target="https://fantasydata.com/nfl/harrison-bryant-fantasy/21783" TargetMode="External"/><Relationship Id="rId614" Type="http://schemas.openxmlformats.org/officeDocument/2006/relationships/hyperlink" Target="https://fantasydata.com/nfl/tennessee-titans-depth-chart" TargetMode="External"/><Relationship Id="rId821" Type="http://schemas.openxmlformats.org/officeDocument/2006/relationships/hyperlink" Target="https://fantasydata.com/nfl/alexander-mattison-fantasy/20868" TargetMode="External"/><Relationship Id="rId1037" Type="http://schemas.openxmlformats.org/officeDocument/2006/relationships/hyperlink" Target="https://fantasydata.com/nfl/tommy-hudson-fantasy/22418" TargetMode="External"/><Relationship Id="rId1244" Type="http://schemas.openxmlformats.org/officeDocument/2006/relationships/hyperlink" Target="https://fantasydata.com/nfl/philadelphia-eagles-depth-chart" TargetMode="External"/><Relationship Id="rId1451" Type="http://schemas.openxmlformats.org/officeDocument/2006/relationships/hyperlink" Target="https://fantasydata.com/nfl/adam-thielen-fantasy/15534" TargetMode="External"/><Relationship Id="rId253" Type="http://schemas.openxmlformats.org/officeDocument/2006/relationships/hyperlink" Target="https://fantasydata.com/nfl/green-bay-packers-depth-chart" TargetMode="External"/><Relationship Id="rId460" Type="http://schemas.openxmlformats.org/officeDocument/2006/relationships/hyperlink" Target="https://fantasydata.com/nfl/deandre-hopkins-fantasy/14986" TargetMode="External"/><Relationship Id="rId698" Type="http://schemas.openxmlformats.org/officeDocument/2006/relationships/hyperlink" Target="https://fantasydata.com/nfl/indianapolis-colts-depth-chart" TargetMode="External"/><Relationship Id="rId919" Type="http://schemas.openxmlformats.org/officeDocument/2006/relationships/hyperlink" Target="https://fantasydata.com/nfl/nick-chubb-fantasy/19798" TargetMode="External"/><Relationship Id="rId1090" Type="http://schemas.openxmlformats.org/officeDocument/2006/relationships/hyperlink" Target="https://fantasydata.com/nfl/trinity-benson-fantasy/21368" TargetMode="External"/><Relationship Id="rId1104" Type="http://schemas.openxmlformats.org/officeDocument/2006/relationships/hyperlink" Target="https://fantasydata.com/nfl/mitchell-wilcox-fantasy/21800" TargetMode="External"/><Relationship Id="rId1311" Type="http://schemas.openxmlformats.org/officeDocument/2006/relationships/hyperlink" Target="https://fantasydata.com/nfl/chicago-bears-depth-chart" TargetMode="External"/><Relationship Id="rId1549" Type="http://schemas.openxmlformats.org/officeDocument/2006/relationships/hyperlink" Target="https://fantasydata.com/nfl/juju-smith-schuster-fantasy/18883" TargetMode="External"/><Relationship Id="rId48" Type="http://schemas.openxmlformats.org/officeDocument/2006/relationships/hyperlink" Target="https://fantasydata.com/nfl/miami-dolphins-depth-chart" TargetMode="External"/><Relationship Id="rId113" Type="http://schemas.openxmlformats.org/officeDocument/2006/relationships/hyperlink" Target="https://fantasydata.com/nfl/dallas-cowboys-depth-chart" TargetMode="External"/><Relationship Id="rId320" Type="http://schemas.openxmlformats.org/officeDocument/2006/relationships/hyperlink" Target="https://fantasydata.com/nfl/jordan-akins-fantasy/19903" TargetMode="External"/><Relationship Id="rId558" Type="http://schemas.openxmlformats.org/officeDocument/2006/relationships/hyperlink" Target="https://fantasydata.com/nfl/denver-broncos-depth-chart" TargetMode="External"/><Relationship Id="rId765" Type="http://schemas.openxmlformats.org/officeDocument/2006/relationships/hyperlink" Target="https://fantasydata.com/nfl/houston-texans-depth-chart" TargetMode="External"/><Relationship Id="rId972" Type="http://schemas.openxmlformats.org/officeDocument/2006/relationships/hyperlink" Target="https://fantasydata.com/nfl/kj-hamler-fantasy/21759" TargetMode="External"/><Relationship Id="rId1188" Type="http://schemas.openxmlformats.org/officeDocument/2006/relationships/hyperlink" Target="https://fantasydata.com/nfl/baltimore-ravens-depth-chart" TargetMode="External"/><Relationship Id="rId1395" Type="http://schemas.openxmlformats.org/officeDocument/2006/relationships/hyperlink" Target="https://fantasydata.com/nfl/jacksonville-jaguars-depth-chart" TargetMode="External"/><Relationship Id="rId1409" Type="http://schemas.openxmlformats.org/officeDocument/2006/relationships/hyperlink" Target="https://fantasydata.com/nfl/mike-williams-fantasy/18914" TargetMode="External"/><Relationship Id="rId1616" Type="http://schemas.openxmlformats.org/officeDocument/2006/relationships/hyperlink" Target="https://fantasydata.com/nfl/khadarel-hodge-fantasy/20679" TargetMode="External"/><Relationship Id="rId197" Type="http://schemas.openxmlformats.org/officeDocument/2006/relationships/hyperlink" Target="https://fantasydata.com/nfl/philadelphia-eagles-depth-chart" TargetMode="External"/><Relationship Id="rId418" Type="http://schemas.openxmlformats.org/officeDocument/2006/relationships/hyperlink" Target="https://fantasydata.com/nfl/latavius-murray-fantasy/15071" TargetMode="External"/><Relationship Id="rId625" Type="http://schemas.openxmlformats.org/officeDocument/2006/relationships/hyperlink" Target="https://fantasydata.com/nfl/tennessee-titans-depth-chart" TargetMode="External"/><Relationship Id="rId832" Type="http://schemas.openxmlformats.org/officeDocument/2006/relationships/hyperlink" Target="https://fantasydata.com/nfl/giovani-bernard-fantasy/14916" TargetMode="External"/><Relationship Id="rId1048" Type="http://schemas.openxmlformats.org/officeDocument/2006/relationships/hyperlink" Target="https://fantasydata.com/nfl/diontae-spencer-fantasy/20722" TargetMode="External"/><Relationship Id="rId1255" Type="http://schemas.openxmlformats.org/officeDocument/2006/relationships/hyperlink" Target="https://fantasydata.com/nfl/new-york-jets-depth-chart" TargetMode="External"/><Relationship Id="rId1462" Type="http://schemas.openxmlformats.org/officeDocument/2006/relationships/hyperlink" Target="https://fantasydata.com/nfl/tim-patrick-fantasy/19207" TargetMode="External"/><Relationship Id="rId264" Type="http://schemas.openxmlformats.org/officeDocument/2006/relationships/hyperlink" Target="https://fantasydata.com/nfl/larry-rountree-iii-fantasy/21777" TargetMode="External"/><Relationship Id="rId471" Type="http://schemas.openxmlformats.org/officeDocument/2006/relationships/hyperlink" Target="https://fantasydata.com/nfl/nick-chubb-fantasy/19798" TargetMode="External"/><Relationship Id="rId1115" Type="http://schemas.openxmlformats.org/officeDocument/2006/relationships/hyperlink" Target="https://fantasydata.com/nfl/dallas-cowboys-depth-chart" TargetMode="External"/><Relationship Id="rId1322" Type="http://schemas.openxmlformats.org/officeDocument/2006/relationships/hyperlink" Target="https://fantasydata.com/nfl/las-vegas-raiders-depth-chart" TargetMode="External"/><Relationship Id="rId59" Type="http://schemas.openxmlformats.org/officeDocument/2006/relationships/hyperlink" Target="https://fantasydata.com/nfl/denver-broncos-depth-chart" TargetMode="External"/><Relationship Id="rId124" Type="http://schemas.openxmlformats.org/officeDocument/2006/relationships/hyperlink" Target="https://fantasydata.com/nfl/indianapolis-colts-depth-chart" TargetMode="External"/><Relationship Id="rId569" Type="http://schemas.openxmlformats.org/officeDocument/2006/relationships/hyperlink" Target="https://fantasydata.com/nfl/cleveland-browns-depth-chart" TargetMode="External"/><Relationship Id="rId776" Type="http://schemas.openxmlformats.org/officeDocument/2006/relationships/hyperlink" Target="https://fantasydata.com/nfl/cleveland-browns-depth-chart" TargetMode="External"/><Relationship Id="rId983" Type="http://schemas.openxmlformats.org/officeDocument/2006/relationships/hyperlink" Target="https://fantasydata.com/nfl/mo-alie-cox-fantasy/18900" TargetMode="External"/><Relationship Id="rId1199" Type="http://schemas.openxmlformats.org/officeDocument/2006/relationships/hyperlink" Target="https://fantasydata.com/nfl/new-york-giants-depth-chart" TargetMode="External"/><Relationship Id="rId1627" Type="http://schemas.openxmlformats.org/officeDocument/2006/relationships/hyperlink" Target="https://fantasydata.com/nfl/josh-oliver-fantasy/20899" TargetMode="External"/><Relationship Id="rId331" Type="http://schemas.openxmlformats.org/officeDocument/2006/relationships/hyperlink" Target="https://fantasydata.com/nfl/nyheim-hines-fantasy/19912" TargetMode="External"/><Relationship Id="rId429" Type="http://schemas.openxmlformats.org/officeDocument/2006/relationships/hyperlink" Target="https://fantasydata.com/nfl/david-montgomery-fantasy/20882" TargetMode="External"/><Relationship Id="rId636" Type="http://schemas.openxmlformats.org/officeDocument/2006/relationships/hyperlink" Target="https://fantasydata.com/nfl/tampa-bay-buccaneers-depth-chart" TargetMode="External"/><Relationship Id="rId1059" Type="http://schemas.openxmlformats.org/officeDocument/2006/relationships/hyperlink" Target="https://fantasydata.com/nfl/brandon-zylstra-fantasy/19779" TargetMode="External"/><Relationship Id="rId1266" Type="http://schemas.openxmlformats.org/officeDocument/2006/relationships/hyperlink" Target="https://fantasydata.com/nfl/green-bay-packers-depth-chart" TargetMode="External"/><Relationship Id="rId1473" Type="http://schemas.openxmlformats.org/officeDocument/2006/relationships/hyperlink" Target="https://fantasydata.com/nfl/javonte-williams-fantasy/22558" TargetMode="External"/><Relationship Id="rId843" Type="http://schemas.openxmlformats.org/officeDocument/2006/relationships/hyperlink" Target="https://fantasydata.com/nfl/james-conner-fantasy/18983" TargetMode="External"/><Relationship Id="rId1126" Type="http://schemas.openxmlformats.org/officeDocument/2006/relationships/hyperlink" Target="https://fantasydata.com/nfl/new-york-giants-depth-chart" TargetMode="External"/><Relationship Id="rId1680" Type="http://schemas.openxmlformats.org/officeDocument/2006/relationships/hyperlink" Target="https://fantasydata.com/nfl/jake-kumerow-fantasy/17289" TargetMode="External"/><Relationship Id="rId275" Type="http://schemas.openxmlformats.org/officeDocument/2006/relationships/hyperlink" Target="https://fantasydata.com/nfl/kj-hamler-fantasy/21759" TargetMode="External"/><Relationship Id="rId482" Type="http://schemas.openxmlformats.org/officeDocument/2006/relationships/hyperlink" Target="https://fantasydata.com/nfl/calvin-ridley-fantasy/19802" TargetMode="External"/><Relationship Id="rId703" Type="http://schemas.openxmlformats.org/officeDocument/2006/relationships/hyperlink" Target="https://fantasydata.com/nfl/philadelphia-eagles-depth-chart" TargetMode="External"/><Relationship Id="rId910" Type="http://schemas.openxmlformats.org/officeDocument/2006/relationships/hyperlink" Target="https://fantasydata.com/nfl/laviska-shenault-jr-fantasy/21697" TargetMode="External"/><Relationship Id="rId1333" Type="http://schemas.openxmlformats.org/officeDocument/2006/relationships/hyperlink" Target="https://fantasydata.com/nfl/kansas-city-chiefs-depth-chart" TargetMode="External"/><Relationship Id="rId1540" Type="http://schemas.openxmlformats.org/officeDocument/2006/relationships/hyperlink" Target="https://fantasydata.com/nfl/christian-mccaffrey-fantasy/18877" TargetMode="External"/><Relationship Id="rId1638" Type="http://schemas.openxmlformats.org/officeDocument/2006/relationships/hyperlink" Target="https://fantasydata.com/nfl/amon-ra-st-brown-fantasy/22587" TargetMode="External"/><Relationship Id="rId135" Type="http://schemas.openxmlformats.org/officeDocument/2006/relationships/hyperlink" Target="https://fantasydata.com/nfl/new-orleans-saints-depth-chart" TargetMode="External"/><Relationship Id="rId342" Type="http://schemas.openxmlformats.org/officeDocument/2006/relationships/hyperlink" Target="https://fantasydata.com/nfl/liljordan-humphrey-fantasy/20816" TargetMode="External"/><Relationship Id="rId787" Type="http://schemas.openxmlformats.org/officeDocument/2006/relationships/hyperlink" Target="https://fantasydata.com/nfl/baltimore-ravens-depth-chart" TargetMode="External"/><Relationship Id="rId994" Type="http://schemas.openxmlformats.org/officeDocument/2006/relationships/hyperlink" Target="https://fantasydata.com/nfl/mark-ingram-ii-fantasy/13337" TargetMode="External"/><Relationship Id="rId1400" Type="http://schemas.openxmlformats.org/officeDocument/2006/relationships/hyperlink" Target="https://fantasydata.com/nfl/cincinnati-bengals-depth-chart" TargetMode="External"/><Relationship Id="rId202" Type="http://schemas.openxmlformats.org/officeDocument/2006/relationships/hyperlink" Target="https://fantasydata.com/nfl/new-york-giants-depth-chart" TargetMode="External"/><Relationship Id="rId647" Type="http://schemas.openxmlformats.org/officeDocument/2006/relationships/hyperlink" Target="https://fantasydata.com/nfl/detroit-lions-depth-chart" TargetMode="External"/><Relationship Id="rId854" Type="http://schemas.openxmlformats.org/officeDocument/2006/relationships/hyperlink" Target="https://fantasydata.com/nfl/aj-green-fantasy/12845" TargetMode="External"/><Relationship Id="rId1277" Type="http://schemas.openxmlformats.org/officeDocument/2006/relationships/hyperlink" Target="https://fantasydata.com/nfl/new-york-giants-depth-chart" TargetMode="External"/><Relationship Id="rId1484" Type="http://schemas.openxmlformats.org/officeDocument/2006/relationships/hyperlink" Target="https://fantasydata.com/nfl/pat-freiermuth-fantasy/22507" TargetMode="External"/><Relationship Id="rId1691" Type="http://schemas.openxmlformats.org/officeDocument/2006/relationships/hyperlink" Target="https://fantasydata.com/nfl/demetrius-harris-fantasy/15305" TargetMode="External"/><Relationship Id="rId1705" Type="http://schemas.openxmlformats.org/officeDocument/2006/relationships/hyperlink" Target="https://fantasydata.com/nfl/eric-ebron-fantasy/16451" TargetMode="External"/><Relationship Id="rId286" Type="http://schemas.openxmlformats.org/officeDocument/2006/relationships/hyperlink" Target="https://fantasydata.com/nfl/cameron-brate-fantasy/16593" TargetMode="External"/><Relationship Id="rId493" Type="http://schemas.openxmlformats.org/officeDocument/2006/relationships/hyperlink" Target="https://fantasydata.com/nfl/austin-ekeler-fantasy/19562" TargetMode="External"/><Relationship Id="rId507" Type="http://schemas.openxmlformats.org/officeDocument/2006/relationships/hyperlink" Target="https://fantasydata.com/nfl/aaron-jones-fantasy/19045" TargetMode="External"/><Relationship Id="rId714" Type="http://schemas.openxmlformats.org/officeDocument/2006/relationships/hyperlink" Target="https://fantasydata.com/nfl/indianapolis-colts-depth-chart" TargetMode="External"/><Relationship Id="rId921" Type="http://schemas.openxmlformats.org/officeDocument/2006/relationships/hyperlink" Target="https://fantasydata.com/nfl/jonathan-taylor-fantasy/21682" TargetMode="External"/><Relationship Id="rId1137" Type="http://schemas.openxmlformats.org/officeDocument/2006/relationships/hyperlink" Target="https://fantasydata.com/nfl/indianapolis-colts-depth-chart" TargetMode="External"/><Relationship Id="rId1344" Type="http://schemas.openxmlformats.org/officeDocument/2006/relationships/hyperlink" Target="https://fantasydata.com/nfl/buffalo-bills-depth-chart" TargetMode="External"/><Relationship Id="rId1551" Type="http://schemas.openxmlformats.org/officeDocument/2006/relationships/hyperlink" Target="https://fantasydata.com/nfl/brandon-bolden-fantasy/13741" TargetMode="External"/><Relationship Id="rId50" Type="http://schemas.openxmlformats.org/officeDocument/2006/relationships/hyperlink" Target="https://fantasydata.com/nfl/cincinnati-bengals-depth-chart" TargetMode="External"/><Relationship Id="rId146" Type="http://schemas.openxmlformats.org/officeDocument/2006/relationships/hyperlink" Target="https://fantasydata.com/nfl/cincinnati-bengals-depth-chart" TargetMode="External"/><Relationship Id="rId353" Type="http://schemas.openxmlformats.org/officeDocument/2006/relationships/hyperlink" Target="https://fantasydata.com/nfl/dallas-goedert-fantasy/19863" TargetMode="External"/><Relationship Id="rId560" Type="http://schemas.openxmlformats.org/officeDocument/2006/relationships/hyperlink" Target="https://fantasydata.com/nfl/green-bay-packers-depth-chart" TargetMode="External"/><Relationship Id="rId798" Type="http://schemas.openxmlformats.org/officeDocument/2006/relationships/hyperlink" Target="https://fantasydata.com/nfl/jacksonville-jaguars-depth-chart" TargetMode="External"/><Relationship Id="rId1190" Type="http://schemas.openxmlformats.org/officeDocument/2006/relationships/hyperlink" Target="https://fantasydata.com/nfl/cincinnati-bengals-depth-chart" TargetMode="External"/><Relationship Id="rId1204" Type="http://schemas.openxmlformats.org/officeDocument/2006/relationships/hyperlink" Target="https://fantasydata.com/nfl/dallas-cowboys-depth-chart" TargetMode="External"/><Relationship Id="rId1411" Type="http://schemas.openxmlformats.org/officeDocument/2006/relationships/hyperlink" Target="https://fantasydata.com/nfl/cooper-kupp-fantasy/18882" TargetMode="External"/><Relationship Id="rId1649" Type="http://schemas.openxmlformats.org/officeDocument/2006/relationships/hyperlink" Target="https://fantasydata.com/nfl/james-white-fantasy/16056" TargetMode="External"/><Relationship Id="rId213" Type="http://schemas.openxmlformats.org/officeDocument/2006/relationships/hyperlink" Target="https://fantasydata.com/nfl/detroit-lions-depth-chart" TargetMode="External"/><Relationship Id="rId420" Type="http://schemas.openxmlformats.org/officeDocument/2006/relationships/hyperlink" Target="https://fantasydata.com/nfl/jauan-jennings-fantasy/21717" TargetMode="External"/><Relationship Id="rId658" Type="http://schemas.openxmlformats.org/officeDocument/2006/relationships/hyperlink" Target="https://fantasydata.com/nfl/new-york-jets-depth-chart" TargetMode="External"/><Relationship Id="rId865" Type="http://schemas.openxmlformats.org/officeDocument/2006/relationships/hyperlink" Target="https://fantasydata.com/nfl/chase-edmonds-fantasy/19919" TargetMode="External"/><Relationship Id="rId1050" Type="http://schemas.openxmlformats.org/officeDocument/2006/relationships/hyperlink" Target="https://fantasydata.com/nfl/elijhaa-penny-fantasy/18617" TargetMode="External"/><Relationship Id="rId1288" Type="http://schemas.openxmlformats.org/officeDocument/2006/relationships/hyperlink" Target="https://fantasydata.com/nfl/washington-football-team-depth-chart" TargetMode="External"/><Relationship Id="rId1495" Type="http://schemas.openxmlformats.org/officeDocument/2006/relationships/hyperlink" Target="https://fantasydata.com/nfl/jalen-reagor-fantasy/21686" TargetMode="External"/><Relationship Id="rId1509" Type="http://schemas.openxmlformats.org/officeDocument/2006/relationships/hyperlink" Target="https://fantasydata.com/nfl/terrace-marshall-jr-fantasy/22685" TargetMode="External"/><Relationship Id="rId297" Type="http://schemas.openxmlformats.org/officeDocument/2006/relationships/hyperlink" Target="https://fantasydata.com/nfl/deonte-harris-fantasy/21163" TargetMode="External"/><Relationship Id="rId518" Type="http://schemas.openxmlformats.org/officeDocument/2006/relationships/hyperlink" Target="https://fantasydata.com/nfl/jacksonville-jaguars-depth-chart" TargetMode="External"/><Relationship Id="rId725" Type="http://schemas.openxmlformats.org/officeDocument/2006/relationships/hyperlink" Target="https://fantasydata.com/nfl/tennessee-titans-depth-chart" TargetMode="External"/><Relationship Id="rId932" Type="http://schemas.openxmlformats.org/officeDocument/2006/relationships/hyperlink" Target="https://fantasydata.com/nfl/william-fuller-v-fantasy/17916" TargetMode="External"/><Relationship Id="rId1148" Type="http://schemas.openxmlformats.org/officeDocument/2006/relationships/hyperlink" Target="https://fantasydata.com/nfl/arizona-cardinals-depth-chart" TargetMode="External"/><Relationship Id="rId1355" Type="http://schemas.openxmlformats.org/officeDocument/2006/relationships/hyperlink" Target="https://fantasydata.com/nfl/los-angeles-chargers-depth-chart" TargetMode="External"/><Relationship Id="rId1562" Type="http://schemas.openxmlformats.org/officeDocument/2006/relationships/hyperlink" Target="https://fantasydata.com/nfl/jared-cook-fantasy/8534" TargetMode="External"/><Relationship Id="rId157" Type="http://schemas.openxmlformats.org/officeDocument/2006/relationships/hyperlink" Target="https://fantasydata.com/nfl/cleveland-browns-depth-chart" TargetMode="External"/><Relationship Id="rId364" Type="http://schemas.openxmlformats.org/officeDocument/2006/relationships/hyperlink" Target="https://fantasydata.com/nfl/mark-ingram-ii-fantasy/13337" TargetMode="External"/><Relationship Id="rId1008" Type="http://schemas.openxmlformats.org/officeDocument/2006/relationships/hyperlink" Target="https://fantasydata.com/nfl/jeff-smith-fantasy/21078" TargetMode="External"/><Relationship Id="rId1215" Type="http://schemas.openxmlformats.org/officeDocument/2006/relationships/hyperlink" Target="https://fantasydata.com/nfl/philadelphia-eagles-depth-chart" TargetMode="External"/><Relationship Id="rId1422" Type="http://schemas.openxmlformats.org/officeDocument/2006/relationships/hyperlink" Target="https://fantasydata.com/nfl/austin-ekeler-fantasy/19562" TargetMode="External"/><Relationship Id="rId61" Type="http://schemas.openxmlformats.org/officeDocument/2006/relationships/hyperlink" Target="https://fantasydata.com/nfl/seattle-seahawks-depth-chart" TargetMode="External"/><Relationship Id="rId571" Type="http://schemas.openxmlformats.org/officeDocument/2006/relationships/hyperlink" Target="https://fantasydata.com/nfl/tennessee-titans-depth-chart" TargetMode="External"/><Relationship Id="rId669" Type="http://schemas.openxmlformats.org/officeDocument/2006/relationships/hyperlink" Target="https://fantasydata.com/nfl/carolina-panthers-depth-chart" TargetMode="External"/><Relationship Id="rId876" Type="http://schemas.openxmlformats.org/officeDocument/2006/relationships/hyperlink" Target="https://fantasydata.com/nfl/henry-ruggs-iii-fantasy/21694" TargetMode="External"/><Relationship Id="rId1299" Type="http://schemas.openxmlformats.org/officeDocument/2006/relationships/hyperlink" Target="https://fantasydata.com/nfl/baltimore-ravens-depth-chart" TargetMode="External"/><Relationship Id="rId19" Type="http://schemas.openxmlformats.org/officeDocument/2006/relationships/hyperlink" Target="https://fantasydata.com/nfl/seattle-seahawks-depth-chart" TargetMode="External"/><Relationship Id="rId224" Type="http://schemas.openxmlformats.org/officeDocument/2006/relationships/hyperlink" Target="https://fantasydata.com/nfl/minnesota-vikings-depth-chart" TargetMode="External"/><Relationship Id="rId431" Type="http://schemas.openxmlformats.org/officeDocument/2006/relationships/hyperlink" Target="https://fantasydata.com/nfl/tyson-williams-fantasy/22126" TargetMode="External"/><Relationship Id="rId529" Type="http://schemas.openxmlformats.org/officeDocument/2006/relationships/hyperlink" Target="https://fantasydata.com/nfl/buffalo-bills-depth-chart" TargetMode="External"/><Relationship Id="rId736" Type="http://schemas.openxmlformats.org/officeDocument/2006/relationships/hyperlink" Target="https://fantasydata.com/nfl/green-bay-packers-depth-chart" TargetMode="External"/><Relationship Id="rId1061" Type="http://schemas.openxmlformats.org/officeDocument/2006/relationships/hyperlink" Target="https://fantasydata.com/nfl/andre-roberts-fantasy/11565" TargetMode="External"/><Relationship Id="rId1159" Type="http://schemas.openxmlformats.org/officeDocument/2006/relationships/hyperlink" Target="https://fantasydata.com/nfl/los-angeles-rams-depth-chart" TargetMode="External"/><Relationship Id="rId1366" Type="http://schemas.openxmlformats.org/officeDocument/2006/relationships/hyperlink" Target="https://fantasydata.com/nfl/houston-texans-depth-chart" TargetMode="External"/><Relationship Id="rId168" Type="http://schemas.openxmlformats.org/officeDocument/2006/relationships/hyperlink" Target="https://fantasydata.com/nfl/san-francisco-49ers-depth-chart" TargetMode="External"/><Relationship Id="rId943" Type="http://schemas.openxmlformats.org/officeDocument/2006/relationships/hyperlink" Target="https://fantasydata.com/nfl/jd-mckissic-fantasy/18464" TargetMode="External"/><Relationship Id="rId1019" Type="http://schemas.openxmlformats.org/officeDocument/2006/relationships/hyperlink" Target="https://fantasydata.com/nfl/robby-anderson-fantasy/18187" TargetMode="External"/><Relationship Id="rId1573" Type="http://schemas.openxmlformats.org/officeDocument/2006/relationships/hyperlink" Target="https://fantasydata.com/nfl/cody-white-fantasy/21964" TargetMode="External"/><Relationship Id="rId72" Type="http://schemas.openxmlformats.org/officeDocument/2006/relationships/hyperlink" Target="https://fantasydata.com/nfl/baltimore-ravens-depth-chart" TargetMode="External"/><Relationship Id="rId375" Type="http://schemas.openxmlformats.org/officeDocument/2006/relationships/hyperlink" Target="https://fantasydata.com/nfl/devin-duvernay-fantasy/21721" TargetMode="External"/><Relationship Id="rId582" Type="http://schemas.openxmlformats.org/officeDocument/2006/relationships/hyperlink" Target="https://fantasydata.com/nfl/las-vegas-raiders-depth-chart" TargetMode="External"/><Relationship Id="rId803" Type="http://schemas.openxmlformats.org/officeDocument/2006/relationships/hyperlink" Target="https://fantasydata.com/nfl/cincinnati-bengals-depth-chart" TargetMode="External"/><Relationship Id="rId1226" Type="http://schemas.openxmlformats.org/officeDocument/2006/relationships/hyperlink" Target="https://fantasydata.com/nfl/tennessee-titans-depth-chart" TargetMode="External"/><Relationship Id="rId1433" Type="http://schemas.openxmlformats.org/officeDocument/2006/relationships/hyperlink" Target="https://fantasydata.com/nfl/tyler-conklin-fantasy/19988" TargetMode="External"/><Relationship Id="rId1640" Type="http://schemas.openxmlformats.org/officeDocument/2006/relationships/hyperlink" Target="https://fantasydata.com/nfl/ronald-jones-ii-fantasy/19861" TargetMode="External"/><Relationship Id="rId3" Type="http://schemas.openxmlformats.org/officeDocument/2006/relationships/hyperlink" Target="https://fantasydata.com/nfl/buffalo-bills-depth-chart" TargetMode="External"/><Relationship Id="rId235" Type="http://schemas.openxmlformats.org/officeDocument/2006/relationships/hyperlink" Target="https://fantasydata.com/nfl/detroit-lions-depth-chart" TargetMode="External"/><Relationship Id="rId442" Type="http://schemas.openxmlformats.org/officeDocument/2006/relationships/hyperlink" Target="https://fantasydata.com/nfl/demetric-felton-fantasy/22533" TargetMode="External"/><Relationship Id="rId887" Type="http://schemas.openxmlformats.org/officeDocument/2006/relationships/hyperlink" Target="https://fantasydata.com/nfl/sony-michel-fantasy/19828" TargetMode="External"/><Relationship Id="rId1072" Type="http://schemas.openxmlformats.org/officeDocument/2006/relationships/hyperlink" Target="https://fantasydata.com/nfl/jp-holtz-fantasy/18498" TargetMode="External"/><Relationship Id="rId1500" Type="http://schemas.openxmlformats.org/officeDocument/2006/relationships/hyperlink" Target="https://fantasydata.com/nfl/austin-hooper-fantasy/17963" TargetMode="External"/><Relationship Id="rId302" Type="http://schemas.openxmlformats.org/officeDocument/2006/relationships/hyperlink" Target="https://fantasydata.com/nfl/malcolm-brown-fantasy/17053" TargetMode="External"/><Relationship Id="rId747" Type="http://schemas.openxmlformats.org/officeDocument/2006/relationships/hyperlink" Target="https://fantasydata.com/nfl/denver-broncos-depth-chart" TargetMode="External"/><Relationship Id="rId954" Type="http://schemas.openxmlformats.org/officeDocument/2006/relationships/hyperlink" Target="https://fantasydata.com/nfl/deandre-hopkins-fantasy/14986" TargetMode="External"/><Relationship Id="rId1377" Type="http://schemas.openxmlformats.org/officeDocument/2006/relationships/hyperlink" Target="https://fantasydata.com/nfl/cleveland-browns-depth-chart" TargetMode="External"/><Relationship Id="rId1584" Type="http://schemas.openxmlformats.org/officeDocument/2006/relationships/hyperlink" Target="https://fantasydata.com/nfl/blake-jarwin-fantasy/19457" TargetMode="External"/><Relationship Id="rId83" Type="http://schemas.openxmlformats.org/officeDocument/2006/relationships/hyperlink" Target="https://fantasydata.com/nfl/jacksonville-jaguars-depth-chart" TargetMode="External"/><Relationship Id="rId179" Type="http://schemas.openxmlformats.org/officeDocument/2006/relationships/hyperlink" Target="https://fantasydata.com/nfl/las-vegas-raiders-depth-chart" TargetMode="External"/><Relationship Id="rId386" Type="http://schemas.openxmlformats.org/officeDocument/2006/relationships/hyperlink" Target="https://fantasydata.com/nfl/kenny-golladay-fantasy/18977" TargetMode="External"/><Relationship Id="rId593" Type="http://schemas.openxmlformats.org/officeDocument/2006/relationships/hyperlink" Target="https://fantasydata.com/nfl/las-vegas-raiders-depth-chart" TargetMode="External"/><Relationship Id="rId607" Type="http://schemas.openxmlformats.org/officeDocument/2006/relationships/hyperlink" Target="https://fantasydata.com/nfl/miami-dolphins-depth-chart" TargetMode="External"/><Relationship Id="rId814" Type="http://schemas.openxmlformats.org/officeDocument/2006/relationships/hyperlink" Target="https://fantasydata.com/nfl/justin-jefferson-fantasy/21685" TargetMode="External"/><Relationship Id="rId1237" Type="http://schemas.openxmlformats.org/officeDocument/2006/relationships/hyperlink" Target="https://fantasydata.com/nfl/philadelphia-eagles-depth-chart" TargetMode="External"/><Relationship Id="rId1444" Type="http://schemas.openxmlformats.org/officeDocument/2006/relationships/hyperlink" Target="https://fantasydata.com/nfl/zack-moss-fantasy/21784" TargetMode="External"/><Relationship Id="rId1651" Type="http://schemas.openxmlformats.org/officeDocument/2006/relationships/hyperlink" Target="https://fantasydata.com/nfl/jake-funk-fantasy/22678" TargetMode="External"/><Relationship Id="rId246" Type="http://schemas.openxmlformats.org/officeDocument/2006/relationships/hyperlink" Target="https://fantasydata.com/nfl/arizona-cardinals-depth-chart" TargetMode="External"/><Relationship Id="rId453" Type="http://schemas.openxmlformats.org/officeDocument/2006/relationships/hyperlink" Target="https://fantasydata.com/nfl/braxton-berrios-fantasy/20038" TargetMode="External"/><Relationship Id="rId660" Type="http://schemas.openxmlformats.org/officeDocument/2006/relationships/hyperlink" Target="https://fantasydata.com/nfl/new-york-giants-depth-chart" TargetMode="External"/><Relationship Id="rId898" Type="http://schemas.openxmlformats.org/officeDocument/2006/relationships/hyperlink" Target="https://fantasydata.com/nfl/deebo-samuel-fantasy/20932" TargetMode="External"/><Relationship Id="rId1083" Type="http://schemas.openxmlformats.org/officeDocument/2006/relationships/hyperlink" Target="https://fantasydata.com/nfl/ricky-seals-jones-fantasy/19410" TargetMode="External"/><Relationship Id="rId1290" Type="http://schemas.openxmlformats.org/officeDocument/2006/relationships/hyperlink" Target="https://fantasydata.com/nfl/new-york-jets-depth-chart" TargetMode="External"/><Relationship Id="rId1304" Type="http://schemas.openxmlformats.org/officeDocument/2006/relationships/hyperlink" Target="https://fantasydata.com/nfl/minnesota-vikings-depth-chart" TargetMode="External"/><Relationship Id="rId1511" Type="http://schemas.openxmlformats.org/officeDocument/2006/relationships/hyperlink" Target="https://fantasydata.com/nfl/jody-fortson-fantasy/21383" TargetMode="External"/><Relationship Id="rId106" Type="http://schemas.openxmlformats.org/officeDocument/2006/relationships/hyperlink" Target="https://fantasydata.com/nfl/los-angeles-rams-depth-chart" TargetMode="External"/><Relationship Id="rId313" Type="http://schemas.openxmlformats.org/officeDocument/2006/relationships/hyperlink" Target="https://fantasydata.com/nfl/kendall-hinton-fantasy/22213" TargetMode="External"/><Relationship Id="rId758" Type="http://schemas.openxmlformats.org/officeDocument/2006/relationships/hyperlink" Target="https://fantasydata.com/nfl/carolina-panthers-depth-chart" TargetMode="External"/><Relationship Id="rId965" Type="http://schemas.openxmlformats.org/officeDocument/2006/relationships/hyperlink" Target="https://fantasydata.com/nfl/kj-osborn-fantasy/21714" TargetMode="External"/><Relationship Id="rId1150" Type="http://schemas.openxmlformats.org/officeDocument/2006/relationships/hyperlink" Target="https://fantasydata.com/nfl/san-francisco-49ers-depth-chart" TargetMode="External"/><Relationship Id="rId1388" Type="http://schemas.openxmlformats.org/officeDocument/2006/relationships/hyperlink" Target="https://fantasydata.com/nfl/baltimore-ravens-depth-chart" TargetMode="External"/><Relationship Id="rId1595" Type="http://schemas.openxmlformats.org/officeDocument/2006/relationships/hyperlink" Target="https://fantasydata.com/nfl/tj-hockenson-fantasy/20805" TargetMode="External"/><Relationship Id="rId1609" Type="http://schemas.openxmlformats.org/officeDocument/2006/relationships/hyperlink" Target="https://fantasydata.com/nfl/tyson-williams-fantasy/22126" TargetMode="External"/><Relationship Id="rId10" Type="http://schemas.openxmlformats.org/officeDocument/2006/relationships/hyperlink" Target="https://fantasydata.com/nfl/los-angeles-chargers-depth-chart" TargetMode="External"/><Relationship Id="rId94" Type="http://schemas.openxmlformats.org/officeDocument/2006/relationships/hyperlink" Target="https://fantasydata.com/nfl/los-angeles-chargers-depth-chart" TargetMode="External"/><Relationship Id="rId397" Type="http://schemas.openxmlformats.org/officeDocument/2006/relationships/hyperlink" Target="https://fantasydata.com/nfl/cole-beasley-fantasy/14141" TargetMode="External"/><Relationship Id="rId520" Type="http://schemas.openxmlformats.org/officeDocument/2006/relationships/hyperlink" Target="https://fantasydata.com/nfl/las-vegas-raiders-depth-chart" TargetMode="External"/><Relationship Id="rId618" Type="http://schemas.openxmlformats.org/officeDocument/2006/relationships/hyperlink" Target="https://fantasydata.com/nfl/philadelphia-eagles-depth-chart" TargetMode="External"/><Relationship Id="rId825" Type="http://schemas.openxmlformats.org/officeDocument/2006/relationships/hyperlink" Target="https://fantasydata.com/nfl/kendrick-bourne-fantasy/19318" TargetMode="External"/><Relationship Id="rId1248" Type="http://schemas.openxmlformats.org/officeDocument/2006/relationships/hyperlink" Target="https://fantasydata.com/nfl/atlanta-falcons-depth-chart" TargetMode="External"/><Relationship Id="rId1455" Type="http://schemas.openxmlformats.org/officeDocument/2006/relationships/hyperlink" Target="https://fantasydata.com/nfl/cordarrelle-patterson-fantasy/15150" TargetMode="External"/><Relationship Id="rId1662" Type="http://schemas.openxmlformats.org/officeDocument/2006/relationships/hyperlink" Target="https://fantasydata.com/nfl/chris-conley-fantasy/16837" TargetMode="External"/><Relationship Id="rId257" Type="http://schemas.openxmlformats.org/officeDocument/2006/relationships/hyperlink" Target="https://fantasydata.com/nfl/reggie-gilliam-fantasy/22206" TargetMode="External"/><Relationship Id="rId464" Type="http://schemas.openxmlformats.org/officeDocument/2006/relationships/hyperlink" Target="https://fantasydata.com/nfl/stefon-diggs-fantasy/16906" TargetMode="External"/><Relationship Id="rId1010" Type="http://schemas.openxmlformats.org/officeDocument/2006/relationships/hyperlink" Target="https://fantasydata.com/nfl/tommy-sweeney-fantasy/20957" TargetMode="External"/><Relationship Id="rId1094" Type="http://schemas.openxmlformats.org/officeDocument/2006/relationships/hyperlink" Target="https://fantasydata.com/nfl/jonathan-ward-fantasy/21782" TargetMode="External"/><Relationship Id="rId1108" Type="http://schemas.openxmlformats.org/officeDocument/2006/relationships/hyperlink" Target="https://fantasydata.com/nfl/benny-snell-jr-fantasy/20950" TargetMode="External"/><Relationship Id="rId1315" Type="http://schemas.openxmlformats.org/officeDocument/2006/relationships/hyperlink" Target="https://fantasydata.com/nfl/chicago-bears-depth-chart" TargetMode="External"/><Relationship Id="rId117" Type="http://schemas.openxmlformats.org/officeDocument/2006/relationships/hyperlink" Target="https://fantasydata.com/nfl/kansas-city-chiefs-depth-chart" TargetMode="External"/><Relationship Id="rId671" Type="http://schemas.openxmlformats.org/officeDocument/2006/relationships/hyperlink" Target="https://fantasydata.com/nfl/baltimore-ravens-depth-chart" TargetMode="External"/><Relationship Id="rId769" Type="http://schemas.openxmlformats.org/officeDocument/2006/relationships/hyperlink" Target="https://fantasydata.com/nfl/chicago-bears-depth-chart" TargetMode="External"/><Relationship Id="rId976" Type="http://schemas.openxmlformats.org/officeDocument/2006/relationships/hyperlink" Target="https://fantasydata.com/nfl/devin-singletary-fantasy/20941" TargetMode="External"/><Relationship Id="rId1399" Type="http://schemas.openxmlformats.org/officeDocument/2006/relationships/hyperlink" Target="https://fantasydata.com/nfl/jacksonville-jaguars-depth-chart" TargetMode="External"/><Relationship Id="rId324" Type="http://schemas.openxmlformats.org/officeDocument/2006/relationships/hyperlink" Target="https://fantasydata.com/nfl/stephen-anderson-fantasy/18262" TargetMode="External"/><Relationship Id="rId531" Type="http://schemas.openxmlformats.org/officeDocument/2006/relationships/hyperlink" Target="https://fantasydata.com/nfl/carolina-panthers-depth-chart" TargetMode="External"/><Relationship Id="rId629" Type="http://schemas.openxmlformats.org/officeDocument/2006/relationships/hyperlink" Target="https://fantasydata.com/nfl/tampa-bay-buccaneers-depth-chart" TargetMode="External"/><Relationship Id="rId1161" Type="http://schemas.openxmlformats.org/officeDocument/2006/relationships/hyperlink" Target="https://fantasydata.com/nfl/buffalo-bills-depth-chart" TargetMode="External"/><Relationship Id="rId1259" Type="http://schemas.openxmlformats.org/officeDocument/2006/relationships/hyperlink" Target="https://fantasydata.com/nfl/arizona-cardinals-depth-chart" TargetMode="External"/><Relationship Id="rId1466" Type="http://schemas.openxmlformats.org/officeDocument/2006/relationships/hyperlink" Target="https://fantasydata.com/nfl/marquez-callaway-fantasy/21750" TargetMode="External"/><Relationship Id="rId836" Type="http://schemas.openxmlformats.org/officeDocument/2006/relationships/hyperlink" Target="https://fantasydata.com/nfl/keenan-allen-fantasy/15076" TargetMode="External"/><Relationship Id="rId1021" Type="http://schemas.openxmlformats.org/officeDocument/2006/relationships/hyperlink" Target="https://fantasydata.com/nfl/darius-slayton-fantasy/20943" TargetMode="External"/><Relationship Id="rId1119" Type="http://schemas.openxmlformats.org/officeDocument/2006/relationships/hyperlink" Target="https://fantasydata.com/nfl/detroit-lions-depth-chart" TargetMode="External"/><Relationship Id="rId1673" Type="http://schemas.openxmlformats.org/officeDocument/2006/relationships/hyperlink" Target="https://fantasydata.com/nfl/nsimba-webster-fantasy/21295" TargetMode="External"/><Relationship Id="rId903" Type="http://schemas.openxmlformats.org/officeDocument/2006/relationships/hyperlink" Target="https://fantasydata.com/nfl/tyreek-hill-fantasy/18082" TargetMode="External"/><Relationship Id="rId1326" Type="http://schemas.openxmlformats.org/officeDocument/2006/relationships/hyperlink" Target="https://fantasydata.com/nfl/seattle-seahawks-depth-chart" TargetMode="External"/><Relationship Id="rId1533" Type="http://schemas.openxmlformats.org/officeDocument/2006/relationships/hyperlink" Target="https://fantasydata.com/nfl/robert-woods-fantasy/14871" TargetMode="External"/><Relationship Id="rId32" Type="http://schemas.openxmlformats.org/officeDocument/2006/relationships/hyperlink" Target="https://fantasydata.com/nfl/tampa-bay-buccaneers-depth-chart" TargetMode="External"/><Relationship Id="rId1600" Type="http://schemas.openxmlformats.org/officeDocument/2006/relationships/hyperlink" Target="https://fantasydata.com/nfl/kenny-stills-fantasy/15196" TargetMode="External"/><Relationship Id="rId181" Type="http://schemas.openxmlformats.org/officeDocument/2006/relationships/hyperlink" Target="https://fantasydata.com/nfl/tampa-bay-buccaneers-depth-chart" TargetMode="External"/><Relationship Id="rId279" Type="http://schemas.openxmlformats.org/officeDocument/2006/relationships/hyperlink" Target="https://fantasydata.com/nfl/nick-westbrook-ikhine-fantasy/21734" TargetMode="External"/><Relationship Id="rId486" Type="http://schemas.openxmlformats.org/officeDocument/2006/relationships/hyperlink" Target="https://fantasydata.com/nfl/kj-osborn-fantasy/21714" TargetMode="External"/><Relationship Id="rId693" Type="http://schemas.openxmlformats.org/officeDocument/2006/relationships/hyperlink" Target="https://fantasydata.com/nfl/tampa-bay-buccaneers-depth-chart" TargetMode="External"/><Relationship Id="rId139" Type="http://schemas.openxmlformats.org/officeDocument/2006/relationships/hyperlink" Target="https://fantasydata.com/nfl/tennessee-titans-depth-chart" TargetMode="External"/><Relationship Id="rId346" Type="http://schemas.openxmlformats.org/officeDocument/2006/relationships/hyperlink" Target="https://fantasydata.com/nfl/alexander-mattison-fantasy/20868" TargetMode="External"/><Relationship Id="rId553" Type="http://schemas.openxmlformats.org/officeDocument/2006/relationships/hyperlink" Target="https://fantasydata.com/nfl/seattle-seahawks-depth-chart" TargetMode="External"/><Relationship Id="rId760" Type="http://schemas.openxmlformats.org/officeDocument/2006/relationships/hyperlink" Target="https://fantasydata.com/nfl/carolina-panthers-depth-chart" TargetMode="External"/><Relationship Id="rId998" Type="http://schemas.openxmlformats.org/officeDocument/2006/relationships/hyperlink" Target="https://fantasydata.com/nfl/parris-campbell-fantasy/21005" TargetMode="External"/><Relationship Id="rId1183" Type="http://schemas.openxmlformats.org/officeDocument/2006/relationships/hyperlink" Target="https://fantasydata.com/nfl/san-francisco-49ers-depth-chart" TargetMode="External"/><Relationship Id="rId1390" Type="http://schemas.openxmlformats.org/officeDocument/2006/relationships/hyperlink" Target="https://fantasydata.com/nfl/detroit-lions-depth-chart" TargetMode="External"/><Relationship Id="rId206" Type="http://schemas.openxmlformats.org/officeDocument/2006/relationships/hyperlink" Target="https://fantasydata.com/nfl/arizona-cardinals-depth-chart" TargetMode="External"/><Relationship Id="rId413" Type="http://schemas.openxmlformats.org/officeDocument/2006/relationships/hyperlink" Target="https://fantasydata.com/nfl/antonio-gibson-fantasy/21861" TargetMode="External"/><Relationship Id="rId858" Type="http://schemas.openxmlformats.org/officeDocument/2006/relationships/hyperlink" Target="https://fantasydata.com/nfl/melvin-gordon-iii-fantasy/16776" TargetMode="External"/><Relationship Id="rId1043" Type="http://schemas.openxmlformats.org/officeDocument/2006/relationships/hyperlink" Target="https://fantasydata.com/nfl/luke-farrell-fantasy/21795" TargetMode="External"/><Relationship Id="rId1488" Type="http://schemas.openxmlformats.org/officeDocument/2006/relationships/hyperlink" Target="https://fantasydata.com/nfl/sammy-watkins-fantasy/16003" TargetMode="External"/><Relationship Id="rId1695" Type="http://schemas.openxmlformats.org/officeDocument/2006/relationships/hyperlink" Target="https://fantasydata.com/nfl/phillip-dorsett-ii-fantasy/16790" TargetMode="External"/><Relationship Id="rId620" Type="http://schemas.openxmlformats.org/officeDocument/2006/relationships/hyperlink" Target="https://fantasydata.com/nfl/baltimore-ravens-depth-chart" TargetMode="External"/><Relationship Id="rId718" Type="http://schemas.openxmlformats.org/officeDocument/2006/relationships/hyperlink" Target="https://fantasydata.com/nfl/dallas-cowboys-depth-chart" TargetMode="External"/><Relationship Id="rId925" Type="http://schemas.openxmlformats.org/officeDocument/2006/relationships/hyperlink" Target="https://fantasydata.com/nfl/julio-jones-fantasy/13291" TargetMode="External"/><Relationship Id="rId1250" Type="http://schemas.openxmlformats.org/officeDocument/2006/relationships/hyperlink" Target="https://fantasydata.com/nfl/green-bay-packers-depth-chart" TargetMode="External"/><Relationship Id="rId1348" Type="http://schemas.openxmlformats.org/officeDocument/2006/relationships/hyperlink" Target="https://fantasydata.com/nfl/denver-broncos-depth-chart" TargetMode="External"/><Relationship Id="rId1555" Type="http://schemas.openxmlformats.org/officeDocument/2006/relationships/hyperlink" Target="https://fantasydata.com/nfl/keelan-cole-fantasy/19514" TargetMode="External"/><Relationship Id="rId1110" Type="http://schemas.openxmlformats.org/officeDocument/2006/relationships/hyperlink" Target="https://fantasydata.com/nfl/green-bay-packers-depth-chart" TargetMode="External"/><Relationship Id="rId1208" Type="http://schemas.openxmlformats.org/officeDocument/2006/relationships/hyperlink" Target="https://fantasydata.com/nfl/new-york-jets-depth-chart" TargetMode="External"/><Relationship Id="rId1415" Type="http://schemas.openxmlformats.org/officeDocument/2006/relationships/hyperlink" Target="https://fantasydata.com/nfl/ezekiel-elliott-fantasy/17923" TargetMode="External"/><Relationship Id="rId54" Type="http://schemas.openxmlformats.org/officeDocument/2006/relationships/hyperlink" Target="https://fantasydata.com/nfl/tennessee-titans-depth-chart" TargetMode="External"/><Relationship Id="rId1622" Type="http://schemas.openxmlformats.org/officeDocument/2006/relationships/hyperlink" Target="https://fantasydata.com/nfl/foster-moreau-fantasy/20884" TargetMode="External"/><Relationship Id="rId270" Type="http://schemas.openxmlformats.org/officeDocument/2006/relationships/hyperlink" Target="https://fantasydata.com/nfl/isaiah-mckenzie-fantasy/19043" TargetMode="External"/><Relationship Id="rId130" Type="http://schemas.openxmlformats.org/officeDocument/2006/relationships/hyperlink" Target="https://fantasydata.com/nfl/new-england-patriots-depth-chart" TargetMode="External"/><Relationship Id="rId368" Type="http://schemas.openxmlformats.org/officeDocument/2006/relationships/hyperlink" Target="https://fantasydata.com/nfl/randall-cobb-fantasy/13227" TargetMode="External"/><Relationship Id="rId575" Type="http://schemas.openxmlformats.org/officeDocument/2006/relationships/hyperlink" Target="https://fantasydata.com/nfl/kansas-city-chiefs-depth-chart" TargetMode="External"/><Relationship Id="rId782" Type="http://schemas.openxmlformats.org/officeDocument/2006/relationships/hyperlink" Target="https://fantasydata.com/nfl/washington-football-team-depth-chart" TargetMode="External"/><Relationship Id="rId228" Type="http://schemas.openxmlformats.org/officeDocument/2006/relationships/hyperlink" Target="https://fantasydata.com/nfl/atlanta-falcons-depth-chart" TargetMode="External"/><Relationship Id="rId435" Type="http://schemas.openxmlformats.org/officeDocument/2006/relationships/hyperlink" Target="https://fantasydata.com/nfl/leonard-fournette-fantasy/18803" TargetMode="External"/><Relationship Id="rId642" Type="http://schemas.openxmlformats.org/officeDocument/2006/relationships/hyperlink" Target="https://fantasydata.com/nfl/kansas-city-chiefs-depth-chart" TargetMode="External"/><Relationship Id="rId1065" Type="http://schemas.openxmlformats.org/officeDocument/2006/relationships/hyperlink" Target="https://fantasydata.com/nfl/antony-auclair-fantasy/19335" TargetMode="External"/><Relationship Id="rId1272" Type="http://schemas.openxmlformats.org/officeDocument/2006/relationships/hyperlink" Target="https://fantasydata.com/nfl/denver-broncos-depth-chart" TargetMode="External"/><Relationship Id="rId502" Type="http://schemas.openxmlformats.org/officeDocument/2006/relationships/hyperlink" Target="https://fantasydata.com/nfl/christian-mccaffrey-fantasy/18877" TargetMode="External"/><Relationship Id="rId947" Type="http://schemas.openxmlformats.org/officeDocument/2006/relationships/hyperlink" Target="https://fantasydata.com/nfl/darren-fells-fantasy/15247" TargetMode="External"/><Relationship Id="rId1132" Type="http://schemas.openxmlformats.org/officeDocument/2006/relationships/hyperlink" Target="https://fantasydata.com/nfl/tampa-bay-buccaneers-depth-chart" TargetMode="External"/><Relationship Id="rId1577" Type="http://schemas.openxmlformats.org/officeDocument/2006/relationships/hyperlink" Target="https://fantasydata.com/nfl/sterling-shepard-fantasy/17961" TargetMode="External"/><Relationship Id="rId76" Type="http://schemas.openxmlformats.org/officeDocument/2006/relationships/hyperlink" Target="https://fantasydata.com/nfl/tampa-bay-buccaneers-depth-chart" TargetMode="External"/><Relationship Id="rId807" Type="http://schemas.openxmlformats.org/officeDocument/2006/relationships/hyperlink" Target="https://fantasydata.com/nfl/pittsburgh-steelers-depth-chart" TargetMode="External"/><Relationship Id="rId1437" Type="http://schemas.openxmlformats.org/officeDocument/2006/relationships/hyperlink" Target="https://fantasydata.com/nfl/nyheim-hines-fantasy/19912" TargetMode="External"/><Relationship Id="rId1644" Type="http://schemas.openxmlformats.org/officeDocument/2006/relationships/hyperlink" Target="https://fantasydata.com/nfl/isaiah-mckenzie-fantasy/19043" TargetMode="External"/><Relationship Id="rId1504" Type="http://schemas.openxmlformats.org/officeDocument/2006/relationships/hyperlink" Target="https://fantasydata.com/nfl/ceedee-lamb-fantasy/21679" TargetMode="External"/><Relationship Id="rId292" Type="http://schemas.openxmlformats.org/officeDocument/2006/relationships/hyperlink" Target="https://fantasydata.com/nfl/trent-sherfield-fantasy/20081" TargetMode="External"/><Relationship Id="rId597" Type="http://schemas.openxmlformats.org/officeDocument/2006/relationships/hyperlink" Target="https://fantasydata.com/nfl/washington-football-team-depth-chart" TargetMode="External"/><Relationship Id="rId152" Type="http://schemas.openxmlformats.org/officeDocument/2006/relationships/hyperlink" Target="https://fantasydata.com/nfl/miami-dolphins-depth-chart" TargetMode="External"/><Relationship Id="rId457" Type="http://schemas.openxmlformats.org/officeDocument/2006/relationships/hyperlink" Target="https://fantasydata.com/nfl/zach-pascal-fantasy/19172" TargetMode="External"/><Relationship Id="rId1087" Type="http://schemas.openxmlformats.org/officeDocument/2006/relationships/hyperlink" Target="https://fantasydata.com/nfl/eric-tomlinson-fantasy/17223" TargetMode="External"/><Relationship Id="rId1294" Type="http://schemas.openxmlformats.org/officeDocument/2006/relationships/hyperlink" Target="https://fantasydata.com/nfl/houston-texans-depth-chart" TargetMode="External"/><Relationship Id="rId664" Type="http://schemas.openxmlformats.org/officeDocument/2006/relationships/hyperlink" Target="https://fantasydata.com/nfl/new-york-jets-depth-chart" TargetMode="External"/><Relationship Id="rId871" Type="http://schemas.openxmlformats.org/officeDocument/2006/relationships/hyperlink" Target="https://fantasydata.com/nfl/nick-westbrook-ikhine-fantasy/21734" TargetMode="External"/><Relationship Id="rId969" Type="http://schemas.openxmlformats.org/officeDocument/2006/relationships/hyperlink" Target="https://fantasydata.com/nfl/dan-arnold-fantasy/19659" TargetMode="External"/><Relationship Id="rId1599" Type="http://schemas.openxmlformats.org/officeDocument/2006/relationships/hyperlink" Target="https://fantasydata.com/nfl/latavius-murray-fantasy/15071" TargetMode="External"/><Relationship Id="rId317" Type="http://schemas.openxmlformats.org/officeDocument/2006/relationships/hyperlink" Target="https://fantasydata.com/nfl/james-conner-fantasy/18983" TargetMode="External"/><Relationship Id="rId524" Type="http://schemas.openxmlformats.org/officeDocument/2006/relationships/hyperlink" Target="https://fantasydata.com/nfl/cincinnati-bengals-depth-chart" TargetMode="External"/><Relationship Id="rId731" Type="http://schemas.openxmlformats.org/officeDocument/2006/relationships/hyperlink" Target="https://fantasydata.com/nfl/green-bay-packers-depth-chart" TargetMode="External"/><Relationship Id="rId1154" Type="http://schemas.openxmlformats.org/officeDocument/2006/relationships/hyperlink" Target="https://fantasydata.com/nfl/arizona-cardinals-depth-chart" TargetMode="External"/><Relationship Id="rId1361" Type="http://schemas.openxmlformats.org/officeDocument/2006/relationships/hyperlink" Target="https://fantasydata.com/nfl/houston-texans-depth-chart" TargetMode="External"/><Relationship Id="rId1459" Type="http://schemas.openxmlformats.org/officeDocument/2006/relationships/hyperlink" Target="https://fantasydata.com/nfl/tyler-higbee-fantasy/18032" TargetMode="External"/><Relationship Id="rId98" Type="http://schemas.openxmlformats.org/officeDocument/2006/relationships/hyperlink" Target="https://fantasydata.com/nfl/houston-texans-depth-chart" TargetMode="External"/><Relationship Id="rId829" Type="http://schemas.openxmlformats.org/officeDocument/2006/relationships/hyperlink" Target="https://fantasydata.com/nfl/cole-beasley-fantasy/14141" TargetMode="External"/><Relationship Id="rId1014" Type="http://schemas.openxmlformats.org/officeDocument/2006/relationships/hyperlink" Target="https://fantasydata.com/nfl/jack-doyle-fantasy/15602" TargetMode="External"/><Relationship Id="rId1221" Type="http://schemas.openxmlformats.org/officeDocument/2006/relationships/hyperlink" Target="https://fantasydata.com/nfl/indianapolis-colts-depth-chart" TargetMode="External"/><Relationship Id="rId1666" Type="http://schemas.openxmlformats.org/officeDocument/2006/relationships/hyperlink" Target="https://fantasydata.com/nfl/scottie-phillips-fantasy/21856" TargetMode="External"/><Relationship Id="rId1319" Type="http://schemas.openxmlformats.org/officeDocument/2006/relationships/hyperlink" Target="https://fantasydata.com/nfl/carolina-panthers-depth-chart" TargetMode="External"/><Relationship Id="rId1526" Type="http://schemas.openxmlformats.org/officeDocument/2006/relationships/hyperlink" Target="https://fantasydata.com/nfl/chester-rogers-fantasy/18361" TargetMode="External"/><Relationship Id="rId25" Type="http://schemas.openxmlformats.org/officeDocument/2006/relationships/hyperlink" Target="https://fantasydata.com/nfl/tennessee-titans-depth-chart" TargetMode="External"/><Relationship Id="rId174" Type="http://schemas.openxmlformats.org/officeDocument/2006/relationships/hyperlink" Target="https://fantasydata.com/nfl/new-york-jets-depth-chart" TargetMode="External"/><Relationship Id="rId381" Type="http://schemas.openxmlformats.org/officeDocument/2006/relationships/hyperlink" Target="https://fantasydata.com/nfl/jamaal-williams-fantasy/18995" TargetMode="External"/><Relationship Id="rId241" Type="http://schemas.openxmlformats.org/officeDocument/2006/relationships/hyperlink" Target="https://fantasydata.com/nfl/houston-texans-depth-chart" TargetMode="External"/><Relationship Id="rId479" Type="http://schemas.openxmlformats.org/officeDocument/2006/relationships/hyperlink" Target="https://fantasydata.com/nfl/james-white-fantasy/16056" TargetMode="External"/><Relationship Id="rId686" Type="http://schemas.openxmlformats.org/officeDocument/2006/relationships/hyperlink" Target="https://fantasydata.com/nfl/new-york-jets-depth-chart" TargetMode="External"/><Relationship Id="rId893" Type="http://schemas.openxmlformats.org/officeDocument/2006/relationships/hyperlink" Target="https://fantasydata.com/nfl/darren-waller-fantasy/16964" TargetMode="External"/><Relationship Id="rId339" Type="http://schemas.openxmlformats.org/officeDocument/2006/relationships/hyperlink" Target="https://fantasydata.com/nfl/devonta-smith-fantasy/21687" TargetMode="External"/><Relationship Id="rId546" Type="http://schemas.openxmlformats.org/officeDocument/2006/relationships/hyperlink" Target="https://fantasydata.com/nfl/green-bay-packers-depth-chart" TargetMode="External"/><Relationship Id="rId753" Type="http://schemas.openxmlformats.org/officeDocument/2006/relationships/hyperlink" Target="https://fantasydata.com/nfl/new-york-giants-depth-chart" TargetMode="External"/><Relationship Id="rId1176" Type="http://schemas.openxmlformats.org/officeDocument/2006/relationships/hyperlink" Target="https://fantasydata.com/nfl/las-vegas-raiders-depth-chart" TargetMode="External"/><Relationship Id="rId1383" Type="http://schemas.openxmlformats.org/officeDocument/2006/relationships/hyperlink" Target="https://fantasydata.com/nfl/washington-football-team-depth-chart" TargetMode="External"/><Relationship Id="rId101" Type="http://schemas.openxmlformats.org/officeDocument/2006/relationships/hyperlink" Target="https://fantasydata.com/nfl/dallas-cowboys-depth-chart" TargetMode="External"/><Relationship Id="rId406" Type="http://schemas.openxmlformats.org/officeDocument/2006/relationships/hyperlink" Target="https://fantasydata.com/nfl/jaylen-waddle-fantasy/22598" TargetMode="External"/><Relationship Id="rId960" Type="http://schemas.openxmlformats.org/officeDocument/2006/relationships/hyperlink" Target="https://fantasydata.com/nfl/cj-board-fantasy/19200" TargetMode="External"/><Relationship Id="rId1036" Type="http://schemas.openxmlformats.org/officeDocument/2006/relationships/hyperlink" Target="https://fantasydata.com/nfl/josiah-deguara-fantasy/21798" TargetMode="External"/><Relationship Id="rId1243" Type="http://schemas.openxmlformats.org/officeDocument/2006/relationships/hyperlink" Target="https://fantasydata.com/nfl/washington-football-team-depth-chart" TargetMode="External"/><Relationship Id="rId1590" Type="http://schemas.openxmlformats.org/officeDocument/2006/relationships/hyperlink" Target="https://fantasydata.com/nfl/tyler-kroft-fantasy/16846" TargetMode="External"/><Relationship Id="rId1688" Type="http://schemas.openxmlformats.org/officeDocument/2006/relationships/hyperlink" Target="https://fantasydata.com/nfl/tylan-wallace-fantasy/22604" TargetMode="External"/><Relationship Id="rId613" Type="http://schemas.openxmlformats.org/officeDocument/2006/relationships/hyperlink" Target="https://fantasydata.com/nfl/denver-broncos-depth-chart" TargetMode="External"/><Relationship Id="rId820" Type="http://schemas.openxmlformats.org/officeDocument/2006/relationships/hyperlink" Target="https://fantasydata.com/nfl/peyton-barber-fantasy/18375" TargetMode="External"/><Relationship Id="rId918" Type="http://schemas.openxmlformats.org/officeDocument/2006/relationships/hyperlink" Target="https://fantasydata.com/nfl/miles-sanders-fantasy/20933" TargetMode="External"/><Relationship Id="rId1450" Type="http://schemas.openxmlformats.org/officeDocument/2006/relationships/hyperlink" Target="https://fantasydata.com/nfl/george-kittle-fantasy/19063" TargetMode="External"/><Relationship Id="rId1548" Type="http://schemas.openxmlformats.org/officeDocument/2006/relationships/hyperlink" Target="https://fantasydata.com/nfl/kyle-pitts-fantasy/22508" TargetMode="External"/><Relationship Id="rId1103" Type="http://schemas.openxmlformats.org/officeDocument/2006/relationships/hyperlink" Target="https://fantasydata.com/nfl/trenton-irwin-fantasy/21263" TargetMode="External"/><Relationship Id="rId1310" Type="http://schemas.openxmlformats.org/officeDocument/2006/relationships/hyperlink" Target="https://fantasydata.com/nfl/buffalo-bills-depth-chart" TargetMode="External"/><Relationship Id="rId1408" Type="http://schemas.openxmlformats.org/officeDocument/2006/relationships/hyperlink" Target="https://fantasydata.com/nfl/pittsburgh-steelers-depth-chart" TargetMode="External"/><Relationship Id="rId47" Type="http://schemas.openxmlformats.org/officeDocument/2006/relationships/hyperlink" Target="https://fantasydata.com/nfl/new-york-giants-depth-chart" TargetMode="External"/><Relationship Id="rId1615" Type="http://schemas.openxmlformats.org/officeDocument/2006/relationships/hyperlink" Target="https://fantasydata.com/nfl/darnell-mooney-fantasy/21961" TargetMode="External"/><Relationship Id="rId196" Type="http://schemas.openxmlformats.org/officeDocument/2006/relationships/hyperlink" Target="https://fantasydata.com/nfl/kansas-city-chiefs-depth-chart" TargetMode="External"/><Relationship Id="rId263" Type="http://schemas.openxmlformats.org/officeDocument/2006/relationships/hyperlink" Target="https://fantasydata.com/nfl/carlos-hyde-fantasy/16668" TargetMode="External"/><Relationship Id="rId470" Type="http://schemas.openxmlformats.org/officeDocument/2006/relationships/hyperlink" Target="https://fantasydata.com/nfl/dalvin-cook-fantasy/18872" TargetMode="External"/><Relationship Id="rId123" Type="http://schemas.openxmlformats.org/officeDocument/2006/relationships/hyperlink" Target="https://fantasydata.com/nfl/cleveland-browns-depth-chart" TargetMode="External"/><Relationship Id="rId330" Type="http://schemas.openxmlformats.org/officeDocument/2006/relationships/hyperlink" Target="https://fantasydata.com/nfl/oj-howard-fantasy/18901" TargetMode="External"/><Relationship Id="rId568" Type="http://schemas.openxmlformats.org/officeDocument/2006/relationships/hyperlink" Target="https://fantasydata.com/nfl/jacksonville-jaguars-depth-chart" TargetMode="External"/><Relationship Id="rId775" Type="http://schemas.openxmlformats.org/officeDocument/2006/relationships/hyperlink" Target="https://fantasydata.com/nfl/cleveland-browns-depth-chart" TargetMode="External"/><Relationship Id="rId982" Type="http://schemas.openxmlformats.org/officeDocument/2006/relationships/hyperlink" Target="https://fantasydata.com/nfl/noah-fant-fantasy/20753" TargetMode="External"/><Relationship Id="rId1198" Type="http://schemas.openxmlformats.org/officeDocument/2006/relationships/hyperlink" Target="https://fantasydata.com/nfl/san-francisco-49ers-depth-chart" TargetMode="External"/><Relationship Id="rId428" Type="http://schemas.openxmlformats.org/officeDocument/2006/relationships/hyperlink" Target="https://fantasydata.com/nfl/michael-carter-fantasy/22553" TargetMode="External"/><Relationship Id="rId635" Type="http://schemas.openxmlformats.org/officeDocument/2006/relationships/hyperlink" Target="https://fantasydata.com/nfl/san-francisco-49ers-depth-chart" TargetMode="External"/><Relationship Id="rId842" Type="http://schemas.openxmlformats.org/officeDocument/2006/relationships/hyperlink" Target="https://fantasydata.com/nfl/jakobi-meyers-fantasy/20876" TargetMode="External"/><Relationship Id="rId1058" Type="http://schemas.openxmlformats.org/officeDocument/2006/relationships/hyperlink" Target="https://fantasydata.com/nfl/colin-thompson-fantasy/19542" TargetMode="External"/><Relationship Id="rId1265" Type="http://schemas.openxmlformats.org/officeDocument/2006/relationships/hyperlink" Target="https://fantasydata.com/nfl/minnesota-vikings-depth-chart" TargetMode="External"/><Relationship Id="rId1472" Type="http://schemas.openxmlformats.org/officeDocument/2006/relationships/hyperlink" Target="https://fantasydata.com/nfl/michael-pittman-jr-fantasy/21744" TargetMode="External"/><Relationship Id="rId702" Type="http://schemas.openxmlformats.org/officeDocument/2006/relationships/hyperlink" Target="https://fantasydata.com/nfl/new-england-patriots-depth-chart" TargetMode="External"/><Relationship Id="rId1125" Type="http://schemas.openxmlformats.org/officeDocument/2006/relationships/hyperlink" Target="https://fantasydata.com/nfl/new-england-patriots-depth-chart" TargetMode="External"/><Relationship Id="rId1332" Type="http://schemas.openxmlformats.org/officeDocument/2006/relationships/hyperlink" Target="https://fantasydata.com/nfl/houston-texans-depth-chart" TargetMode="External"/><Relationship Id="rId69" Type="http://schemas.openxmlformats.org/officeDocument/2006/relationships/hyperlink" Target="https://fantasydata.com/nfl/indianapolis-colts-depth-chart" TargetMode="External"/><Relationship Id="rId1637" Type="http://schemas.openxmlformats.org/officeDocument/2006/relationships/hyperlink" Target="https://fantasydata.com/nfl/tommy-hudson-fantasy/22418" TargetMode="External"/><Relationship Id="rId1704" Type="http://schemas.openxmlformats.org/officeDocument/2006/relationships/hyperlink" Target="https://fantasydata.com/nfl/mitchell-wilcox-fantasy/21800" TargetMode="External"/><Relationship Id="rId285" Type="http://schemas.openxmlformats.org/officeDocument/2006/relationships/hyperlink" Target="https://fantasydata.com/nfl/salvon-ahmed-fantasy/21843" TargetMode="External"/><Relationship Id="rId492" Type="http://schemas.openxmlformats.org/officeDocument/2006/relationships/hyperlink" Target="https://fantasydata.com/nfl/mike-williams-fantasy/18914" TargetMode="External"/><Relationship Id="rId797" Type="http://schemas.openxmlformats.org/officeDocument/2006/relationships/hyperlink" Target="https://fantasydata.com/nfl/jacksonville-jaguars-depth-chart" TargetMode="External"/><Relationship Id="rId145" Type="http://schemas.openxmlformats.org/officeDocument/2006/relationships/hyperlink" Target="https://fantasydata.com/nfl/new-england-patriots-depth-chart" TargetMode="External"/><Relationship Id="rId352" Type="http://schemas.openxmlformats.org/officeDocument/2006/relationships/hyperlink" Target="https://fantasydata.com/nfl/nico-collins-fantasy/21756" TargetMode="External"/><Relationship Id="rId1287" Type="http://schemas.openxmlformats.org/officeDocument/2006/relationships/hyperlink" Target="https://fantasydata.com/nfl/cleveland-browns-depth-chart" TargetMode="External"/><Relationship Id="rId212" Type="http://schemas.openxmlformats.org/officeDocument/2006/relationships/hyperlink" Target="https://fantasydata.com/nfl/tampa-bay-buccaneers-depth-chart" TargetMode="External"/><Relationship Id="rId657" Type="http://schemas.openxmlformats.org/officeDocument/2006/relationships/hyperlink" Target="https://fantasydata.com/nfl/seattle-seahawks-depth-chart" TargetMode="External"/><Relationship Id="rId864" Type="http://schemas.openxmlformats.org/officeDocument/2006/relationships/hyperlink" Target="https://fantasydata.com/nfl/brandon-aiyuk-fantasy/21747" TargetMode="External"/><Relationship Id="rId1494" Type="http://schemas.openxmlformats.org/officeDocument/2006/relationships/hyperlink" Target="https://fantasydata.com/nfl/gerald-everett-fantasy/18935" TargetMode="External"/><Relationship Id="rId517" Type="http://schemas.openxmlformats.org/officeDocument/2006/relationships/hyperlink" Target="https://fantasydata.com/nfl/dallas-cowboys-depth-chart" TargetMode="External"/><Relationship Id="rId724" Type="http://schemas.openxmlformats.org/officeDocument/2006/relationships/hyperlink" Target="https://fantasydata.com/nfl/cincinnati-bengals-depth-chart" TargetMode="External"/><Relationship Id="rId931" Type="http://schemas.openxmlformats.org/officeDocument/2006/relationships/hyperlink" Target="https://fantasydata.com/nfl/tyler-lockett-fantasy/16830" TargetMode="External"/><Relationship Id="rId1147" Type="http://schemas.openxmlformats.org/officeDocument/2006/relationships/hyperlink" Target="https://fantasydata.com/nfl/washington-football-team-depth-chart" TargetMode="External"/><Relationship Id="rId1354" Type="http://schemas.openxmlformats.org/officeDocument/2006/relationships/hyperlink" Target="https://fantasydata.com/nfl/los-angeles-chargers-depth-chart" TargetMode="External"/><Relationship Id="rId1561" Type="http://schemas.openxmlformats.org/officeDocument/2006/relationships/hyperlink" Target="https://fantasydata.com/nfl/allen-robinson-ii-fantasy/16263" TargetMode="External"/><Relationship Id="rId60" Type="http://schemas.openxmlformats.org/officeDocument/2006/relationships/hyperlink" Target="https://fantasydata.com/nfl/houston-texans-depth-chart" TargetMode="External"/><Relationship Id="rId1007" Type="http://schemas.openxmlformats.org/officeDocument/2006/relationships/hyperlink" Target="https://fantasydata.com/nfl/cameron-batson-fantasy/20372" TargetMode="External"/><Relationship Id="rId1214" Type="http://schemas.openxmlformats.org/officeDocument/2006/relationships/hyperlink" Target="https://fantasydata.com/nfl/tennessee-titans-depth-chart" TargetMode="External"/><Relationship Id="rId1421" Type="http://schemas.openxmlformats.org/officeDocument/2006/relationships/hyperlink" Target="https://fantasydata.com/nfl/alexander-mattison-fantasy/20868" TargetMode="External"/><Relationship Id="rId1659" Type="http://schemas.openxmlformats.org/officeDocument/2006/relationships/hyperlink" Target="https://fantasydata.com/nfl/brandon-zylstra-fantasy/19779" TargetMode="External"/><Relationship Id="rId1519" Type="http://schemas.openxmlformats.org/officeDocument/2006/relationships/hyperlink" Target="https://fantasydata.com/nfl/nick-chubb-fantasy/19798" TargetMode="External"/><Relationship Id="rId18" Type="http://schemas.openxmlformats.org/officeDocument/2006/relationships/hyperlink" Target="https://fantasydata.com/nfl/new-orleans-saints-depth-chart" TargetMode="External"/><Relationship Id="rId167" Type="http://schemas.openxmlformats.org/officeDocument/2006/relationships/hyperlink" Target="https://fantasydata.com/nfl/buffalo-bills-depth-chart" TargetMode="External"/><Relationship Id="rId374" Type="http://schemas.openxmlformats.org/officeDocument/2006/relationships/hyperlink" Target="https://fantasydata.com/nfl/albert-wilson-fantasy/16308" TargetMode="External"/><Relationship Id="rId581" Type="http://schemas.openxmlformats.org/officeDocument/2006/relationships/hyperlink" Target="https://fantasydata.com/nfl/houston-texans-depth-chart" TargetMode="External"/><Relationship Id="rId234" Type="http://schemas.openxmlformats.org/officeDocument/2006/relationships/hyperlink" Target="https://fantasydata.com/nfl/washington-football-team-depth-chart" TargetMode="External"/><Relationship Id="rId679" Type="http://schemas.openxmlformats.org/officeDocument/2006/relationships/hyperlink" Target="https://fantasydata.com/nfl/carolina-panthers-depth-chart" TargetMode="External"/><Relationship Id="rId886" Type="http://schemas.openxmlformats.org/officeDocument/2006/relationships/hyperlink" Target="https://fantasydata.com/nfl/chuba-hubbard-fantasy/21691" TargetMode="External"/><Relationship Id="rId2" Type="http://schemas.openxmlformats.org/officeDocument/2006/relationships/hyperlink" Target="https://fantasydata.com/nfl/washington-football-team-depth-chart" TargetMode="External"/><Relationship Id="rId441" Type="http://schemas.openxmlformats.org/officeDocument/2006/relationships/hyperlink" Target="https://fantasydata.com/nfl/tim-patrick-fantasy/19207" TargetMode="External"/><Relationship Id="rId539" Type="http://schemas.openxmlformats.org/officeDocument/2006/relationships/hyperlink" Target="https://fantasydata.com/nfl/tampa-bay-buccaneers-depth-chart" TargetMode="External"/><Relationship Id="rId746" Type="http://schemas.openxmlformats.org/officeDocument/2006/relationships/hyperlink" Target="https://fantasydata.com/nfl/seattle-seahawks-depth-chart" TargetMode="External"/><Relationship Id="rId1071" Type="http://schemas.openxmlformats.org/officeDocument/2006/relationships/hyperlink" Target="https://fantasydata.com/nfl/damiere-byrd-fantasy/17141" TargetMode="External"/><Relationship Id="rId1169" Type="http://schemas.openxmlformats.org/officeDocument/2006/relationships/hyperlink" Target="https://fantasydata.com/nfl/cleveland-browns-depth-chart" TargetMode="External"/><Relationship Id="rId1376" Type="http://schemas.openxmlformats.org/officeDocument/2006/relationships/hyperlink" Target="https://fantasydata.com/nfl/cleveland-browns-depth-chart" TargetMode="External"/><Relationship Id="rId1583" Type="http://schemas.openxmlformats.org/officeDocument/2006/relationships/hyperlink" Target="https://fantasydata.com/nfl/mo-alie-cox-fantasy/18900" TargetMode="External"/><Relationship Id="rId301" Type="http://schemas.openxmlformats.org/officeDocument/2006/relationships/hyperlink" Target="https://fantasydata.com/nfl/devontae-booker-fantasy/17970" TargetMode="External"/><Relationship Id="rId953" Type="http://schemas.openxmlformats.org/officeDocument/2006/relationships/hyperlink" Target="https://fantasydata.com/nfl/zach-pascal-fantasy/19172" TargetMode="External"/><Relationship Id="rId1029" Type="http://schemas.openxmlformats.org/officeDocument/2006/relationships/hyperlink" Target="https://fantasydata.com/nfl/taja%C3%A9-sharpe-fantasy/18058" TargetMode="External"/><Relationship Id="rId1236" Type="http://schemas.openxmlformats.org/officeDocument/2006/relationships/hyperlink" Target="https://fantasydata.com/nfl/tampa-bay-buccaneers-depth-chart" TargetMode="External"/><Relationship Id="rId82" Type="http://schemas.openxmlformats.org/officeDocument/2006/relationships/hyperlink" Target="https://fantasydata.com/nfl/detroit-lions-depth-chart" TargetMode="External"/><Relationship Id="rId606" Type="http://schemas.openxmlformats.org/officeDocument/2006/relationships/hyperlink" Target="https://fantasydata.com/nfl/tampa-bay-buccaneers-depth-chart" TargetMode="External"/><Relationship Id="rId813" Type="http://schemas.openxmlformats.org/officeDocument/2006/relationships/hyperlink" Target="https://fantasydata.com/nfl/kareem-hunt-fantasy/18944" TargetMode="External"/><Relationship Id="rId1443" Type="http://schemas.openxmlformats.org/officeDocument/2006/relationships/hyperlink" Target="https://fantasydata.com/nfl/james-conner-fantasy/18983" TargetMode="External"/><Relationship Id="rId1650" Type="http://schemas.openxmlformats.org/officeDocument/2006/relationships/hyperlink" Target="https://fantasydata.com/nfl/elijhaa-penny-fantasy/18617" TargetMode="External"/><Relationship Id="rId1303" Type="http://schemas.openxmlformats.org/officeDocument/2006/relationships/hyperlink" Target="https://fantasydata.com/nfl/philadelphia-eagles-depth-chart" TargetMode="External"/><Relationship Id="rId1510" Type="http://schemas.openxmlformats.org/officeDocument/2006/relationships/hyperlink" Target="https://fantasydata.com/nfl/laviska-shenault-jr-fantasy/21697" TargetMode="External"/><Relationship Id="rId1608" Type="http://schemas.openxmlformats.org/officeDocument/2006/relationships/hyperlink" Target="https://fantasydata.com/nfl/jeff-smith-fantasy/21078" TargetMode="External"/><Relationship Id="rId189" Type="http://schemas.openxmlformats.org/officeDocument/2006/relationships/hyperlink" Target="https://fantasydata.com/nfl/atlanta-falcons-depth-chart" TargetMode="External"/><Relationship Id="rId396" Type="http://schemas.openxmlformats.org/officeDocument/2006/relationships/hyperlink" Target="https://fantasydata.com/nfl/pat-freiermuth-fantasy/22507" TargetMode="External"/><Relationship Id="rId256" Type="http://schemas.openxmlformats.org/officeDocument/2006/relationships/hyperlink" Target="https://fantasydata.com/nfl/deandre-carter-fantasy/17218" TargetMode="External"/><Relationship Id="rId463" Type="http://schemas.openxmlformats.org/officeDocument/2006/relationships/hyperlink" Target="https://fantasydata.com/nfl/tee-higgins-fantasy/21690" TargetMode="External"/><Relationship Id="rId670" Type="http://schemas.openxmlformats.org/officeDocument/2006/relationships/hyperlink" Target="https://fantasydata.com/nfl/new-orleans-saints-depth-chart" TargetMode="External"/><Relationship Id="rId1093" Type="http://schemas.openxmlformats.org/officeDocument/2006/relationships/hyperlink" Target="https://fantasydata.com/nfl/antoine-wesley-fantasy/20979" TargetMode="External"/><Relationship Id="rId116" Type="http://schemas.openxmlformats.org/officeDocument/2006/relationships/hyperlink" Target="https://fantasydata.com/nfl/los-angeles-chargers-depth-chart" TargetMode="External"/><Relationship Id="rId323" Type="http://schemas.openxmlformats.org/officeDocument/2006/relationships/hyperlink" Target="https://fantasydata.com/nfl/mo-alie-cox-fantasy/18900" TargetMode="External"/><Relationship Id="rId530" Type="http://schemas.openxmlformats.org/officeDocument/2006/relationships/hyperlink" Target="https://fantasydata.com/nfl/houston-texans-depth-chart" TargetMode="External"/><Relationship Id="rId768" Type="http://schemas.openxmlformats.org/officeDocument/2006/relationships/hyperlink" Target="https://fantasydata.com/nfl/chicago-bears-depth-chart" TargetMode="External"/><Relationship Id="rId975" Type="http://schemas.openxmlformats.org/officeDocument/2006/relationships/hyperlink" Target="https://fantasydata.com/nfl/nelson-agholor-fantasy/16781" TargetMode="External"/><Relationship Id="rId1160" Type="http://schemas.openxmlformats.org/officeDocument/2006/relationships/hyperlink" Target="https://fantasydata.com/nfl/green-bay-packers-depth-chart" TargetMode="External"/><Relationship Id="rId1398" Type="http://schemas.openxmlformats.org/officeDocument/2006/relationships/hyperlink" Target="https://fantasydata.com/nfl/jacksonville-jaguars-depth-chart" TargetMode="External"/><Relationship Id="rId628" Type="http://schemas.openxmlformats.org/officeDocument/2006/relationships/hyperlink" Target="https://fantasydata.com/nfl/chicago-bears-depth-chart" TargetMode="External"/><Relationship Id="rId835" Type="http://schemas.openxmlformats.org/officeDocument/2006/relationships/hyperlink" Target="https://fantasydata.com/nfl/derrick-henry-fantasy/17959" TargetMode="External"/><Relationship Id="rId1258" Type="http://schemas.openxmlformats.org/officeDocument/2006/relationships/hyperlink" Target="https://fantasydata.com/nfl/new-york-jets-depth-chart" TargetMode="External"/><Relationship Id="rId1465" Type="http://schemas.openxmlformats.org/officeDocument/2006/relationships/hyperlink" Target="https://fantasydata.com/nfl/chase-edmonds-fantasy/19919" TargetMode="External"/><Relationship Id="rId1672" Type="http://schemas.openxmlformats.org/officeDocument/2006/relationships/hyperlink" Target="https://fantasydata.com/nfl/jp-holtz-fantasy/18498" TargetMode="External"/><Relationship Id="rId1020" Type="http://schemas.openxmlformats.org/officeDocument/2006/relationships/hyperlink" Target="https://fantasydata.com/nfl/quintez-cephus-fantasy/21729" TargetMode="External"/><Relationship Id="rId1118" Type="http://schemas.openxmlformats.org/officeDocument/2006/relationships/hyperlink" Target="https://fantasydata.com/nfl/jacksonville-jaguars-depth-chart" TargetMode="External"/><Relationship Id="rId1325" Type="http://schemas.openxmlformats.org/officeDocument/2006/relationships/hyperlink" Target="https://fantasydata.com/nfl/tennessee-titans-depth-chart" TargetMode="External"/><Relationship Id="rId1532" Type="http://schemas.openxmlformats.org/officeDocument/2006/relationships/hyperlink" Target="https://fantasydata.com/nfl/william-fuller-v-fantasy/17916" TargetMode="External"/><Relationship Id="rId902" Type="http://schemas.openxmlformats.org/officeDocument/2006/relationships/hyperlink" Target="https://fantasydata.com/nfl/lee-smith-fantasy/12777" TargetMode="External"/><Relationship Id="rId31" Type="http://schemas.openxmlformats.org/officeDocument/2006/relationships/hyperlink" Target="https://fantasydata.com/nfl/miami-dolphins-depth-chart" TargetMode="External"/><Relationship Id="rId180" Type="http://schemas.openxmlformats.org/officeDocument/2006/relationships/hyperlink" Target="https://fantasydata.com/nfl/las-vegas-raiders-depth-chart" TargetMode="External"/><Relationship Id="rId278" Type="http://schemas.openxmlformats.org/officeDocument/2006/relationships/hyperlink" Target="https://fantasydata.com/nfl/hayden-hurst-fantasy/19843" TargetMode="External"/><Relationship Id="rId485" Type="http://schemas.openxmlformats.org/officeDocument/2006/relationships/hyperlink" Target="https://fantasydata.com/nfl/davante-adams-fantasy/16470" TargetMode="External"/><Relationship Id="rId692" Type="http://schemas.openxmlformats.org/officeDocument/2006/relationships/hyperlink" Target="https://fantasydata.com/nfl/new-england-patriots-depth-chart" TargetMode="External"/><Relationship Id="rId138" Type="http://schemas.openxmlformats.org/officeDocument/2006/relationships/hyperlink" Target="https://fantasydata.com/nfl/philadelphia-eagles-depth-chart" TargetMode="External"/><Relationship Id="rId345" Type="http://schemas.openxmlformats.org/officeDocument/2006/relationships/hyperlink" Target="https://fantasydata.com/nfl/david-njoku-fantasy/18876" TargetMode="External"/><Relationship Id="rId552" Type="http://schemas.openxmlformats.org/officeDocument/2006/relationships/hyperlink" Target="https://fantasydata.com/nfl/kansas-city-chiefs-depth-chart" TargetMode="External"/><Relationship Id="rId997" Type="http://schemas.openxmlformats.org/officeDocument/2006/relationships/hyperlink" Target="https://fantasydata.com/nfl/donald-parham-jr-fantasy/20905" TargetMode="External"/><Relationship Id="rId1182" Type="http://schemas.openxmlformats.org/officeDocument/2006/relationships/hyperlink" Target="https://fantasydata.com/nfl/las-vegas-raiders-depth-chart" TargetMode="External"/><Relationship Id="rId205" Type="http://schemas.openxmlformats.org/officeDocument/2006/relationships/hyperlink" Target="https://fantasydata.com/nfl/seattle-seahawks-depth-chart" TargetMode="External"/><Relationship Id="rId412" Type="http://schemas.openxmlformats.org/officeDocument/2006/relationships/hyperlink" Target="https://fantasydata.com/nfl/devante-parker-fantasy/16775" TargetMode="External"/><Relationship Id="rId857" Type="http://schemas.openxmlformats.org/officeDocument/2006/relationships/hyperlink" Target="https://fantasydata.com/nfl/zach-ertz-fantasy/14856" TargetMode="External"/><Relationship Id="rId1042" Type="http://schemas.openxmlformats.org/officeDocument/2006/relationships/hyperlink" Target="https://fantasydata.com/nfl/dernest-johnson-fantasy/21593" TargetMode="External"/><Relationship Id="rId1487" Type="http://schemas.openxmlformats.org/officeDocument/2006/relationships/hyperlink" Target="https://fantasydata.com/nfl/sony-michel-fantasy/19828" TargetMode="External"/><Relationship Id="rId1694" Type="http://schemas.openxmlformats.org/officeDocument/2006/relationships/hyperlink" Target="https://fantasydata.com/nfl/jonathan-ward-fantasy/21782" TargetMode="External"/><Relationship Id="rId717" Type="http://schemas.openxmlformats.org/officeDocument/2006/relationships/hyperlink" Target="https://fantasydata.com/nfl/new-york-giants-depth-chart" TargetMode="External"/><Relationship Id="rId924" Type="http://schemas.openxmlformats.org/officeDocument/2006/relationships/hyperlink" Target="https://fantasydata.com/nfl/travis-homer-fantasy/20810" TargetMode="External"/><Relationship Id="rId1347" Type="http://schemas.openxmlformats.org/officeDocument/2006/relationships/hyperlink" Target="https://fantasydata.com/nfl/denver-broncos-depth-chart" TargetMode="External"/><Relationship Id="rId1554" Type="http://schemas.openxmlformats.org/officeDocument/2006/relationships/hyperlink" Target="https://fantasydata.com/nfl/deandre-hopkins-fantasy/14986" TargetMode="External"/><Relationship Id="rId53" Type="http://schemas.openxmlformats.org/officeDocument/2006/relationships/hyperlink" Target="https://fantasydata.com/nfl/cincinnati-bengals-depth-chart" TargetMode="External"/><Relationship Id="rId1207" Type="http://schemas.openxmlformats.org/officeDocument/2006/relationships/hyperlink" Target="https://fantasydata.com/nfl/miami-dolphins-depth-chart" TargetMode="External"/><Relationship Id="rId1414" Type="http://schemas.openxmlformats.org/officeDocument/2006/relationships/hyperlink" Target="https://fantasydata.com/nfl/justin-jefferson-fantasy/21685" TargetMode="External"/><Relationship Id="rId1621" Type="http://schemas.openxmlformats.org/officeDocument/2006/relationships/hyperlink" Target="https://fantasydata.com/nfl/darius-slayton-fantasy/20943" TargetMode="External"/><Relationship Id="rId367" Type="http://schemas.openxmlformats.org/officeDocument/2006/relationships/hyperlink" Target="https://fantasydata.com/nfl/amari-cooper-fantasy/16765" TargetMode="External"/><Relationship Id="rId574" Type="http://schemas.openxmlformats.org/officeDocument/2006/relationships/hyperlink" Target="https://fantasydata.com/nfl/detroit-lions-depth-chart" TargetMode="External"/><Relationship Id="rId227" Type="http://schemas.openxmlformats.org/officeDocument/2006/relationships/hyperlink" Target="https://fantasydata.com/nfl/pittsburgh-steelers-depth-chart" TargetMode="External"/><Relationship Id="rId781" Type="http://schemas.openxmlformats.org/officeDocument/2006/relationships/hyperlink" Target="https://fantasydata.com/nfl/buffalo-bills-depth-chart" TargetMode="External"/><Relationship Id="rId879" Type="http://schemas.openxmlformats.org/officeDocument/2006/relationships/hyperlink" Target="https://fantasydata.com/nfl/stefon-diggs-fantasy/16906" TargetMode="External"/><Relationship Id="rId434" Type="http://schemas.openxmlformats.org/officeDocument/2006/relationships/hyperlink" Target="https://fantasydata.com/nfl/darren-waller-fantasy/16964" TargetMode="External"/><Relationship Id="rId641" Type="http://schemas.openxmlformats.org/officeDocument/2006/relationships/hyperlink" Target="https://fantasydata.com/nfl/cleveland-browns-depth-chart" TargetMode="External"/><Relationship Id="rId739" Type="http://schemas.openxmlformats.org/officeDocument/2006/relationships/hyperlink" Target="https://fantasydata.com/nfl/houston-texans-depth-chart" TargetMode="External"/><Relationship Id="rId1064" Type="http://schemas.openxmlformats.org/officeDocument/2006/relationships/hyperlink" Target="https://fantasydata.com/nfl/pharaoh-brown-fantasy/19304" TargetMode="External"/><Relationship Id="rId1271" Type="http://schemas.openxmlformats.org/officeDocument/2006/relationships/hyperlink" Target="https://fantasydata.com/nfl/baltimore-ravens-depth-chart" TargetMode="External"/><Relationship Id="rId1369" Type="http://schemas.openxmlformats.org/officeDocument/2006/relationships/hyperlink" Target="https://fantasydata.com/nfl/chicago-bears-depth-chart" TargetMode="External"/><Relationship Id="rId1576" Type="http://schemas.openxmlformats.org/officeDocument/2006/relationships/hyperlink" Target="https://fantasydata.com/nfl/devin-singletary-fantasy/20941" TargetMode="External"/><Relationship Id="rId501" Type="http://schemas.openxmlformats.org/officeDocument/2006/relationships/hyperlink" Target="https://fantasydata.com/nfl/mike-evans-fantasy/16597" TargetMode="External"/><Relationship Id="rId946" Type="http://schemas.openxmlformats.org/officeDocument/2006/relationships/hyperlink" Target="https://fantasydata.com/nfl/amari-cooper-fantasy/16765" TargetMode="External"/><Relationship Id="rId1131" Type="http://schemas.openxmlformats.org/officeDocument/2006/relationships/hyperlink" Target="https://fantasydata.com/nfl/carolina-panthers-depth-chart" TargetMode="External"/><Relationship Id="rId1229" Type="http://schemas.openxmlformats.org/officeDocument/2006/relationships/hyperlink" Target="https://fantasydata.com/nfl/tampa-bay-buccaneers-depth-chart" TargetMode="External"/><Relationship Id="rId75" Type="http://schemas.openxmlformats.org/officeDocument/2006/relationships/hyperlink" Target="https://fantasydata.com/nfl/kansas-city-chiefs-depth-chart" TargetMode="External"/><Relationship Id="rId806" Type="http://schemas.openxmlformats.org/officeDocument/2006/relationships/hyperlink" Target="https://fantasydata.com/nfl/pittsburgh-steelers-depth-chart" TargetMode="External"/><Relationship Id="rId1436" Type="http://schemas.openxmlformats.org/officeDocument/2006/relationships/hyperlink" Target="https://fantasydata.com/nfl/keenan-allen-fantasy/15076" TargetMode="External"/><Relationship Id="rId1643" Type="http://schemas.openxmlformats.org/officeDocument/2006/relationships/hyperlink" Target="https://fantasydata.com/nfl/luke-farrell-fantasy/21795" TargetMode="External"/><Relationship Id="rId1503" Type="http://schemas.openxmlformats.org/officeDocument/2006/relationships/hyperlink" Target="https://fantasydata.com/nfl/tyreek-hill-fantasy/18082" TargetMode="External"/><Relationship Id="rId291" Type="http://schemas.openxmlformats.org/officeDocument/2006/relationships/hyperlink" Target="https://fantasydata.com/nfl/cethan-carter-fantasy/19219" TargetMode="External"/><Relationship Id="rId151" Type="http://schemas.openxmlformats.org/officeDocument/2006/relationships/hyperlink" Target="https://fantasydata.com/nfl/new-york-jets-depth-chart" TargetMode="External"/><Relationship Id="rId389" Type="http://schemas.openxmlformats.org/officeDocument/2006/relationships/hyperlink" Target="https://fantasydata.com/nfl/alvin-kamara-fantasy/18878" TargetMode="External"/><Relationship Id="rId596" Type="http://schemas.openxmlformats.org/officeDocument/2006/relationships/hyperlink" Target="https://fantasydata.com/nfl/baltimore-ravens-depth-chart" TargetMode="External"/><Relationship Id="rId249" Type="http://schemas.openxmlformats.org/officeDocument/2006/relationships/hyperlink" Target="https://fantasydata.com/nfl/denver-broncos-depth-chart" TargetMode="External"/><Relationship Id="rId456" Type="http://schemas.openxmlformats.org/officeDocument/2006/relationships/hyperlink" Target="https://fantasydata.com/nfl/darius-slayton-fantasy/20943" TargetMode="External"/><Relationship Id="rId663" Type="http://schemas.openxmlformats.org/officeDocument/2006/relationships/hyperlink" Target="https://fantasydata.com/nfl/cincinnati-bengals-depth-chart" TargetMode="External"/><Relationship Id="rId870" Type="http://schemas.openxmlformats.org/officeDocument/2006/relationships/hyperlink" Target="https://fantasydata.com/nfl/tyler-boyd-fantasy/17986" TargetMode="External"/><Relationship Id="rId1086" Type="http://schemas.openxmlformats.org/officeDocument/2006/relationships/hyperlink" Target="https://fantasydata.com/nfl/john-bates-fantasy/22657" TargetMode="External"/><Relationship Id="rId1293" Type="http://schemas.openxmlformats.org/officeDocument/2006/relationships/hyperlink" Target="https://fantasydata.com/nfl/tampa-bay-buccaneers-depth-chart" TargetMode="External"/><Relationship Id="rId109" Type="http://schemas.openxmlformats.org/officeDocument/2006/relationships/hyperlink" Target="https://fantasydata.com/nfl/detroit-lions-depth-chart" TargetMode="External"/><Relationship Id="rId316" Type="http://schemas.openxmlformats.org/officeDocument/2006/relationships/hyperlink" Target="https://fantasydata.com/nfl/chris-hogan-fantasy/14828" TargetMode="External"/><Relationship Id="rId523" Type="http://schemas.openxmlformats.org/officeDocument/2006/relationships/hyperlink" Target="https://fantasydata.com/nfl/seattle-seahawks-depth-chart" TargetMode="External"/><Relationship Id="rId968" Type="http://schemas.openxmlformats.org/officeDocument/2006/relationships/hyperlink" Target="https://fantasydata.com/nfl/rashard-higgins-fantasy/18089" TargetMode="External"/><Relationship Id="rId1153" Type="http://schemas.openxmlformats.org/officeDocument/2006/relationships/hyperlink" Target="https://fantasydata.com/nfl/seattle-seahawks-depth-chart" TargetMode="External"/><Relationship Id="rId1598" Type="http://schemas.openxmlformats.org/officeDocument/2006/relationships/hyperlink" Target="https://fantasydata.com/nfl/parris-campbell-fantasy/21005" TargetMode="External"/><Relationship Id="rId97" Type="http://schemas.openxmlformats.org/officeDocument/2006/relationships/hyperlink" Target="https://fantasydata.com/nfl/los-angeles-chargers-depth-chart" TargetMode="External"/><Relationship Id="rId730" Type="http://schemas.openxmlformats.org/officeDocument/2006/relationships/hyperlink" Target="https://fantasydata.com/nfl/denver-broncos-depth-chart" TargetMode="External"/><Relationship Id="rId828" Type="http://schemas.openxmlformats.org/officeDocument/2006/relationships/hyperlink" Target="https://fantasydata.com/nfl/alvin-kamara-fantasy/18878" TargetMode="External"/><Relationship Id="rId1013" Type="http://schemas.openxmlformats.org/officeDocument/2006/relationships/hyperlink" Target="https://fantasydata.com/nfl/evan-engram-fantasy/18912" TargetMode="External"/><Relationship Id="rId1360" Type="http://schemas.openxmlformats.org/officeDocument/2006/relationships/hyperlink" Target="https://fantasydata.com/nfl/carolina-panthers-depth-chart" TargetMode="External"/><Relationship Id="rId1458" Type="http://schemas.openxmlformats.org/officeDocument/2006/relationships/hyperlink" Target="https://fantasydata.com/nfl/melvin-gordon-iii-fantasy/16776" TargetMode="External"/><Relationship Id="rId1665" Type="http://schemas.openxmlformats.org/officeDocument/2006/relationships/hyperlink" Target="https://fantasydata.com/nfl/antony-auclair-fantasy/19335" TargetMode="External"/><Relationship Id="rId1220" Type="http://schemas.openxmlformats.org/officeDocument/2006/relationships/hyperlink" Target="https://fantasydata.com/nfl/baltimore-ravens-depth-chart" TargetMode="External"/><Relationship Id="rId1318" Type="http://schemas.openxmlformats.org/officeDocument/2006/relationships/hyperlink" Target="https://fantasydata.com/nfl/dallas-cowboys-depth-chart" TargetMode="External"/><Relationship Id="rId1525" Type="http://schemas.openxmlformats.org/officeDocument/2006/relationships/hyperlink" Target="https://fantasydata.com/nfl/julio-jones-fantasy/13291" TargetMode="External"/><Relationship Id="rId24" Type="http://schemas.openxmlformats.org/officeDocument/2006/relationships/hyperlink" Target="https://fantasydata.com/nfl/atlanta-falcons-depth-chart" TargetMode="External"/><Relationship Id="rId173" Type="http://schemas.openxmlformats.org/officeDocument/2006/relationships/hyperlink" Target="https://fantasydata.com/nfl/las-vegas-raiders-depth-chart" TargetMode="External"/><Relationship Id="rId380" Type="http://schemas.openxmlformats.org/officeDocument/2006/relationships/hyperlink" Target="https://fantasydata.com/nfl/dyami-brown-fantasy/22686" TargetMode="External"/><Relationship Id="rId240" Type="http://schemas.openxmlformats.org/officeDocument/2006/relationships/hyperlink" Target="https://fantasydata.com/nfl/las-vegas-raiders-depth-chart" TargetMode="External"/><Relationship Id="rId478" Type="http://schemas.openxmlformats.org/officeDocument/2006/relationships/hyperlink" Target="https://fantasydata.com/nfl/justin-jefferson-fantasy/21685" TargetMode="External"/><Relationship Id="rId685" Type="http://schemas.openxmlformats.org/officeDocument/2006/relationships/hyperlink" Target="https://fantasydata.com/nfl/buffalo-bills-depth-chart" TargetMode="External"/><Relationship Id="rId892" Type="http://schemas.openxmlformats.org/officeDocument/2006/relationships/hyperlink" Target="https://fantasydata.com/nfl/kenny-golladay-fantasy/18977" TargetMode="External"/><Relationship Id="rId100" Type="http://schemas.openxmlformats.org/officeDocument/2006/relationships/hyperlink" Target="https://fantasydata.com/nfl/new-york-giants-depth-chart" TargetMode="External"/><Relationship Id="rId338" Type="http://schemas.openxmlformats.org/officeDocument/2006/relationships/hyperlink" Target="https://fantasydata.com/nfl/tyler-conklin-fantasy/19988" TargetMode="External"/><Relationship Id="rId545" Type="http://schemas.openxmlformats.org/officeDocument/2006/relationships/hyperlink" Target="https://fantasydata.com/nfl/miami-dolphins-depth-chart" TargetMode="External"/><Relationship Id="rId752" Type="http://schemas.openxmlformats.org/officeDocument/2006/relationships/hyperlink" Target="https://fantasydata.com/nfl/houston-texans-depth-chart" TargetMode="External"/><Relationship Id="rId1175" Type="http://schemas.openxmlformats.org/officeDocument/2006/relationships/hyperlink" Target="https://fantasydata.com/nfl/kansas-city-chiefs-depth-chart" TargetMode="External"/><Relationship Id="rId1382" Type="http://schemas.openxmlformats.org/officeDocument/2006/relationships/hyperlink" Target="https://fantasydata.com/nfl/washington-football-team-depth-chart" TargetMode="External"/><Relationship Id="rId405" Type="http://schemas.openxmlformats.org/officeDocument/2006/relationships/hyperlink" Target="https://fantasydata.com/nfl/elijah-moore-fantasy/22592" TargetMode="External"/><Relationship Id="rId612" Type="http://schemas.openxmlformats.org/officeDocument/2006/relationships/hyperlink" Target="https://fantasydata.com/nfl/las-vegas-raiders-depth-chart" TargetMode="External"/><Relationship Id="rId1035" Type="http://schemas.openxmlformats.org/officeDocument/2006/relationships/hyperlink" Target="https://fantasydata.com/nfl/jonnu-smith-fantasy/18990" TargetMode="External"/><Relationship Id="rId1242" Type="http://schemas.openxmlformats.org/officeDocument/2006/relationships/hyperlink" Target="https://fantasydata.com/nfl/kansas-city-chiefs-depth-chart" TargetMode="External"/><Relationship Id="rId1687" Type="http://schemas.openxmlformats.org/officeDocument/2006/relationships/hyperlink" Target="https://fantasydata.com/nfl/eric-tomlinson-fantasy/17223" TargetMode="External"/><Relationship Id="rId917" Type="http://schemas.openxmlformats.org/officeDocument/2006/relationships/hyperlink" Target="https://fantasydata.com/nfl/greg-ward-fantasy/19705" TargetMode="External"/><Relationship Id="rId1102" Type="http://schemas.openxmlformats.org/officeDocument/2006/relationships/hyperlink" Target="https://fantasydata.com/nfl/drew-sample-fantasy/20931" TargetMode="External"/><Relationship Id="rId1547" Type="http://schemas.openxmlformats.org/officeDocument/2006/relationships/hyperlink" Target="https://fantasydata.com/nfl/darren-fells-fantasy/15247" TargetMode="External"/><Relationship Id="rId46" Type="http://schemas.openxmlformats.org/officeDocument/2006/relationships/hyperlink" Target="https://fantasydata.com/nfl/kansas-city-chiefs-depth-chart" TargetMode="External"/><Relationship Id="rId1407" Type="http://schemas.openxmlformats.org/officeDocument/2006/relationships/hyperlink" Target="https://fantasydata.com/nfl/pittsburgh-steelers-depth-chart" TargetMode="External"/><Relationship Id="rId1614" Type="http://schemas.openxmlformats.org/officeDocument/2006/relationships/hyperlink" Target="https://fantasydata.com/nfl/jack-doyle-fantasy/15602" TargetMode="External"/><Relationship Id="rId195" Type="http://schemas.openxmlformats.org/officeDocument/2006/relationships/hyperlink" Target="https://fantasydata.com/nfl/new-england-patriots-depth-chart" TargetMode="External"/><Relationship Id="rId262" Type="http://schemas.openxmlformats.org/officeDocument/2006/relationships/hyperlink" Target="https://fantasydata.com/nfl/tony-jones-jr-fantasy/21774" TargetMode="External"/><Relationship Id="rId567" Type="http://schemas.openxmlformats.org/officeDocument/2006/relationships/hyperlink" Target="https://fantasydata.com/nfl/atlanta-falcons-depth-chart" TargetMode="External"/><Relationship Id="rId1197" Type="http://schemas.openxmlformats.org/officeDocument/2006/relationships/hyperlink" Target="https://fantasydata.com/nfl/washington-football-team-depth-chart" TargetMode="External"/><Relationship Id="rId122" Type="http://schemas.openxmlformats.org/officeDocument/2006/relationships/hyperlink" Target="https://fantasydata.com/nfl/new-england-patriots-depth-chart" TargetMode="External"/><Relationship Id="rId774" Type="http://schemas.openxmlformats.org/officeDocument/2006/relationships/hyperlink" Target="https://fantasydata.com/nfl/chicago-bears-depth-chart" TargetMode="External"/><Relationship Id="rId981" Type="http://schemas.openxmlformats.org/officeDocument/2006/relationships/hyperlink" Target="https://fantasydata.com/nfl/jacob-hollister-fantasy/19281" TargetMode="External"/><Relationship Id="rId1057" Type="http://schemas.openxmlformats.org/officeDocument/2006/relationships/hyperlink" Target="https://fantasydata.com/nfl/mekhi-sargent-fantasy/22677" TargetMode="External"/><Relationship Id="rId427" Type="http://schemas.openxmlformats.org/officeDocument/2006/relationships/hyperlink" Target="https://fantasydata.com/nfl/hunter-renfrow-fantasy/20924" TargetMode="External"/><Relationship Id="rId634" Type="http://schemas.openxmlformats.org/officeDocument/2006/relationships/hyperlink" Target="https://fantasydata.com/nfl/philadelphia-eagles-depth-chart" TargetMode="External"/><Relationship Id="rId841" Type="http://schemas.openxmlformats.org/officeDocument/2006/relationships/hyperlink" Target="https://fantasydata.com/nfl/mike-gesicki-fantasy/19853" TargetMode="External"/><Relationship Id="rId1264" Type="http://schemas.openxmlformats.org/officeDocument/2006/relationships/hyperlink" Target="https://fantasydata.com/nfl/new-york-jets-depth-chart" TargetMode="External"/><Relationship Id="rId1471" Type="http://schemas.openxmlformats.org/officeDocument/2006/relationships/hyperlink" Target="https://fantasydata.com/nfl/nick-westbrook-ikhine-fantasy/21734" TargetMode="External"/><Relationship Id="rId1569" Type="http://schemas.openxmlformats.org/officeDocument/2006/relationships/hyperlink" Target="https://fantasydata.com/nfl/dan-arnold-fantasy/19659" TargetMode="External"/><Relationship Id="rId701" Type="http://schemas.openxmlformats.org/officeDocument/2006/relationships/hyperlink" Target="https://fantasydata.com/nfl/las-vegas-raiders-depth-chart" TargetMode="External"/><Relationship Id="rId939" Type="http://schemas.openxmlformats.org/officeDocument/2006/relationships/hyperlink" Target="https://fantasydata.com/nfl/deonte-harris-fantasy/21163" TargetMode="External"/><Relationship Id="rId1124" Type="http://schemas.openxmlformats.org/officeDocument/2006/relationships/hyperlink" Target="https://fantasydata.com/nfl/cincinnati-bengals-depth-chart" TargetMode="External"/><Relationship Id="rId1331" Type="http://schemas.openxmlformats.org/officeDocument/2006/relationships/hyperlink" Target="https://fantasydata.com/nfl/green-bay-packers-depth-chart" TargetMode="External"/><Relationship Id="rId68" Type="http://schemas.openxmlformats.org/officeDocument/2006/relationships/hyperlink" Target="https://fantasydata.com/nfl/new-york-jets-depth-chart" TargetMode="External"/><Relationship Id="rId1429" Type="http://schemas.openxmlformats.org/officeDocument/2006/relationships/hyperlink" Target="https://fantasydata.com/nfl/cole-beasley-fantasy/14141" TargetMode="External"/><Relationship Id="rId1636" Type="http://schemas.openxmlformats.org/officeDocument/2006/relationships/hyperlink" Target="https://fantasydata.com/nfl/josiah-deguara-fantasy/21798" TargetMode="External"/><Relationship Id="rId1703" Type="http://schemas.openxmlformats.org/officeDocument/2006/relationships/hyperlink" Target="https://fantasydata.com/nfl/trenton-irwin-fantasy/21263" TargetMode="External"/><Relationship Id="rId284" Type="http://schemas.openxmlformats.org/officeDocument/2006/relationships/hyperlink" Target="https://fantasydata.com/nfl/eric-saubert-fantasy/19035" TargetMode="External"/><Relationship Id="rId491" Type="http://schemas.openxmlformats.org/officeDocument/2006/relationships/hyperlink" Target="https://fantasydata.com/nfl/dj-moore-fantasy/19844" TargetMode="External"/><Relationship Id="rId144" Type="http://schemas.openxmlformats.org/officeDocument/2006/relationships/hyperlink" Target="https://fantasydata.com/nfl/atlanta-falcons-depth-chart" TargetMode="External"/><Relationship Id="rId589" Type="http://schemas.openxmlformats.org/officeDocument/2006/relationships/hyperlink" Target="https://fantasydata.com/nfl/carolina-panthers-depth-chart" TargetMode="External"/><Relationship Id="rId796" Type="http://schemas.openxmlformats.org/officeDocument/2006/relationships/hyperlink" Target="https://fantasydata.com/nfl/jacksonville-jaguars-depth-chart" TargetMode="External"/><Relationship Id="rId351" Type="http://schemas.openxmlformats.org/officeDocument/2006/relationships/hyperlink" Target="https://fantasydata.com/nfl/jalen-guyton-fantasy/21448" TargetMode="External"/><Relationship Id="rId449" Type="http://schemas.openxmlformats.org/officeDocument/2006/relationships/hyperlink" Target="https://fantasydata.com/nfl/damien-harris-fantasy/20790" TargetMode="External"/><Relationship Id="rId656" Type="http://schemas.openxmlformats.org/officeDocument/2006/relationships/hyperlink" Target="https://fantasydata.com/nfl/pittsburgh-steelers-depth-chart" TargetMode="External"/><Relationship Id="rId863" Type="http://schemas.openxmlformats.org/officeDocument/2006/relationships/hyperlink" Target="https://fantasydata.com/nfl/jamaal-williams-fantasy/18995" TargetMode="External"/><Relationship Id="rId1079" Type="http://schemas.openxmlformats.org/officeDocument/2006/relationships/hyperlink" Target="https://fantasydata.com/nfl/taiwan-jones-fantasy/13063" TargetMode="External"/><Relationship Id="rId1286" Type="http://schemas.openxmlformats.org/officeDocument/2006/relationships/hyperlink" Target="https://fantasydata.com/nfl/new-york-jets-depth-chart" TargetMode="External"/><Relationship Id="rId1493" Type="http://schemas.openxmlformats.org/officeDocument/2006/relationships/hyperlink" Target="https://fantasydata.com/nfl/darren-waller-fantasy/16964" TargetMode="External"/><Relationship Id="rId211" Type="http://schemas.openxmlformats.org/officeDocument/2006/relationships/hyperlink" Target="https://fantasydata.com/nfl/san-francisco-49ers-depth-chart" TargetMode="External"/><Relationship Id="rId309" Type="http://schemas.openxmlformats.org/officeDocument/2006/relationships/hyperlink" Target="https://fantasydata.com/nfl/willie-snead-iv-fantasy/16141" TargetMode="External"/><Relationship Id="rId516" Type="http://schemas.openxmlformats.org/officeDocument/2006/relationships/hyperlink" Target="https://fantasydata.com/nfl/buffalo-bills-depth-chart" TargetMode="External"/><Relationship Id="rId1146" Type="http://schemas.openxmlformats.org/officeDocument/2006/relationships/hyperlink" Target="https://fantasydata.com/nfl/green-bay-packers-depth-chart" TargetMode="External"/><Relationship Id="rId723" Type="http://schemas.openxmlformats.org/officeDocument/2006/relationships/hyperlink" Target="https://fantasydata.com/nfl/washington-football-team-depth-chart" TargetMode="External"/><Relationship Id="rId930" Type="http://schemas.openxmlformats.org/officeDocument/2006/relationships/hyperlink" Target="https://fantasydata.com/nfl/jordan-akins-fantasy/19903" TargetMode="External"/><Relationship Id="rId1006" Type="http://schemas.openxmlformats.org/officeDocument/2006/relationships/hyperlink" Target="https://fantasydata.com/nfl/rondale-moore-fantasy/22626" TargetMode="External"/><Relationship Id="rId1353" Type="http://schemas.openxmlformats.org/officeDocument/2006/relationships/hyperlink" Target="https://fantasydata.com/nfl/new-york-giants-depth-chart" TargetMode="External"/><Relationship Id="rId1560" Type="http://schemas.openxmlformats.org/officeDocument/2006/relationships/hyperlink" Target="https://fantasydata.com/nfl/cj-board-fantasy/19200" TargetMode="External"/><Relationship Id="rId1658" Type="http://schemas.openxmlformats.org/officeDocument/2006/relationships/hyperlink" Target="https://fantasydata.com/nfl/colin-thompson-fantasy/19542" TargetMode="External"/><Relationship Id="rId1213" Type="http://schemas.openxmlformats.org/officeDocument/2006/relationships/hyperlink" Target="https://fantasydata.com/nfl/denver-broncos-depth-chart" TargetMode="External"/><Relationship Id="rId1420" Type="http://schemas.openxmlformats.org/officeDocument/2006/relationships/hyperlink" Target="https://fantasydata.com/nfl/peyton-barber-fantasy/18375" TargetMode="External"/><Relationship Id="rId1518" Type="http://schemas.openxmlformats.org/officeDocument/2006/relationships/hyperlink" Target="https://fantasydata.com/nfl/miles-sanders-fantasy/20933" TargetMode="External"/><Relationship Id="rId17" Type="http://schemas.openxmlformats.org/officeDocument/2006/relationships/hyperlink" Target="https://fantasydata.com/nfl/miami-dolphins-depth-chart" TargetMode="External"/><Relationship Id="rId166" Type="http://schemas.openxmlformats.org/officeDocument/2006/relationships/hyperlink" Target="https://fantasydata.com/nfl/san-francisco-49ers-depth-chart" TargetMode="External"/><Relationship Id="rId373" Type="http://schemas.openxmlformats.org/officeDocument/2006/relationships/hyperlink" Target="https://fantasydata.com/nfl/jeremy-mcnichols-fantasy/19065" TargetMode="External"/><Relationship Id="rId580" Type="http://schemas.openxmlformats.org/officeDocument/2006/relationships/hyperlink" Target="https://fantasydata.com/nfl/jacksonville-jaguars-depth-chart" TargetMode="External"/><Relationship Id="rId1" Type="http://schemas.openxmlformats.org/officeDocument/2006/relationships/hyperlink" Target="https://fantasydata.com/nfl/pittsburgh-steelers-depth-chart" TargetMode="External"/><Relationship Id="rId233" Type="http://schemas.openxmlformats.org/officeDocument/2006/relationships/hyperlink" Target="https://fantasydata.com/nfl/indianapolis-colts-depth-chart" TargetMode="External"/><Relationship Id="rId440" Type="http://schemas.openxmlformats.org/officeDocument/2006/relationships/hyperlink" Target="https://fantasydata.com/nfl/darnell-mooney-fantasy/21961" TargetMode="External"/><Relationship Id="rId678" Type="http://schemas.openxmlformats.org/officeDocument/2006/relationships/hyperlink" Target="https://fantasydata.com/nfl/new-york-giants-depth-chart" TargetMode="External"/><Relationship Id="rId885" Type="http://schemas.openxmlformats.org/officeDocument/2006/relationships/hyperlink" Target="https://fantasydata.com/nfl/mike-davis-fantasy/16887" TargetMode="External"/><Relationship Id="rId1070" Type="http://schemas.openxmlformats.org/officeDocument/2006/relationships/hyperlink" Target="https://fantasydata.com/nfl/jesse-james-fantasy/16920" TargetMode="External"/><Relationship Id="rId300" Type="http://schemas.openxmlformats.org/officeDocument/2006/relationships/hyperlink" Target="https://fantasydata.com/nfl/jody-fortson-fantasy/21383" TargetMode="External"/><Relationship Id="rId538" Type="http://schemas.openxmlformats.org/officeDocument/2006/relationships/hyperlink" Target="https://fantasydata.com/nfl/las-vegas-raiders-depth-chart" TargetMode="External"/><Relationship Id="rId745" Type="http://schemas.openxmlformats.org/officeDocument/2006/relationships/hyperlink" Target="https://fantasydata.com/nfl/baltimore-ravens-depth-chart" TargetMode="External"/><Relationship Id="rId952" Type="http://schemas.openxmlformats.org/officeDocument/2006/relationships/hyperlink" Target="https://fantasydata.com/nfl/elijah-moore-fantasy/22592" TargetMode="External"/><Relationship Id="rId1168" Type="http://schemas.openxmlformats.org/officeDocument/2006/relationships/hyperlink" Target="https://fantasydata.com/nfl/jacksonville-jaguars-depth-chart" TargetMode="External"/><Relationship Id="rId1375" Type="http://schemas.openxmlformats.org/officeDocument/2006/relationships/hyperlink" Target="https://fantasydata.com/nfl/cleveland-browns-depth-chart" TargetMode="External"/><Relationship Id="rId1582" Type="http://schemas.openxmlformats.org/officeDocument/2006/relationships/hyperlink" Target="https://fantasydata.com/nfl/noah-fant-fantasy/20753" TargetMode="External"/><Relationship Id="rId81" Type="http://schemas.openxmlformats.org/officeDocument/2006/relationships/hyperlink" Target="https://fantasydata.com/nfl/seattle-seahawks-depth-chart" TargetMode="External"/><Relationship Id="rId605" Type="http://schemas.openxmlformats.org/officeDocument/2006/relationships/hyperlink" Target="https://fantasydata.com/nfl/tampa-bay-buccaneers-depth-chart" TargetMode="External"/><Relationship Id="rId812" Type="http://schemas.openxmlformats.org/officeDocument/2006/relationships/hyperlink" Target="https://fantasydata.com/nfl/najee-harris-fantasy/21768" TargetMode="External"/><Relationship Id="rId1028" Type="http://schemas.openxmlformats.org/officeDocument/2006/relationships/hyperlink" Target="https://fantasydata.com/nfl/blake-bell-fantasy/16878" TargetMode="External"/><Relationship Id="rId1235" Type="http://schemas.openxmlformats.org/officeDocument/2006/relationships/hyperlink" Target="https://fantasydata.com/nfl/san-francisco-49ers-depth-chart" TargetMode="External"/><Relationship Id="rId1442" Type="http://schemas.openxmlformats.org/officeDocument/2006/relationships/hyperlink" Target="https://fantasydata.com/nfl/jakobi-meyers-fantasy/20876" TargetMode="External"/><Relationship Id="rId1302" Type="http://schemas.openxmlformats.org/officeDocument/2006/relationships/hyperlink" Target="https://fantasydata.com/nfl/new-england-patriots-depth-chart" TargetMode="External"/><Relationship Id="rId39" Type="http://schemas.openxmlformats.org/officeDocument/2006/relationships/hyperlink" Target="https://fantasydata.com/nfl/baltimore-ravens-depth-chart" TargetMode="External"/><Relationship Id="rId1607" Type="http://schemas.openxmlformats.org/officeDocument/2006/relationships/hyperlink" Target="https://fantasydata.com/nfl/cameron-batson-fantasy/20372" TargetMode="External"/><Relationship Id="rId188" Type="http://schemas.openxmlformats.org/officeDocument/2006/relationships/hyperlink" Target="https://fantasydata.com/nfl/cleveland-browns-depth-chart" TargetMode="External"/><Relationship Id="rId395" Type="http://schemas.openxmlformats.org/officeDocument/2006/relationships/hyperlink" Target="https://fantasydata.com/nfl/elijah-mitchell-fantasy/22535" TargetMode="External"/><Relationship Id="rId255" Type="http://schemas.openxmlformats.org/officeDocument/2006/relationships/hyperlink" Target="https://fantasydata.com/nfl/benny-snell-jr-fantasy/20950" TargetMode="External"/><Relationship Id="rId462" Type="http://schemas.openxmlformats.org/officeDocument/2006/relationships/hyperlink" Target="https://fantasydata.com/nfl/adam-thielen-fantasy/15534" TargetMode="External"/><Relationship Id="rId1092" Type="http://schemas.openxmlformats.org/officeDocument/2006/relationships/hyperlink" Target="https://fantasydata.com/nfl/darrell-daniels-fantasy/19176" TargetMode="External"/><Relationship Id="rId1397" Type="http://schemas.openxmlformats.org/officeDocument/2006/relationships/hyperlink" Target="https://fantasydata.com/nfl/jacksonville-jaguars-depth-chart" TargetMode="External"/><Relationship Id="rId115" Type="http://schemas.openxmlformats.org/officeDocument/2006/relationships/hyperlink" Target="https://fantasydata.com/nfl/san-francisco-49ers-depth-chart" TargetMode="External"/><Relationship Id="rId322" Type="http://schemas.openxmlformats.org/officeDocument/2006/relationships/hyperlink" Target="https://fantasydata.com/nfl/corey-davis-fantasy/18879" TargetMode="External"/><Relationship Id="rId767" Type="http://schemas.openxmlformats.org/officeDocument/2006/relationships/hyperlink" Target="https://fantasydata.com/nfl/chicago-bears-depth-chart" TargetMode="External"/><Relationship Id="rId974" Type="http://schemas.openxmlformats.org/officeDocument/2006/relationships/hyperlink" Target="https://fantasydata.com/nfl/demarcus-robinson-fantasy/18047" TargetMode="External"/><Relationship Id="rId627" Type="http://schemas.openxmlformats.org/officeDocument/2006/relationships/hyperlink" Target="https://fantasydata.com/nfl/dallas-cowboys-depth-chart" TargetMode="External"/><Relationship Id="rId834" Type="http://schemas.openxmlformats.org/officeDocument/2006/relationships/hyperlink" Target="https://fantasydata.com/nfl/chris-godwin-fantasy/18880" TargetMode="External"/><Relationship Id="rId1257" Type="http://schemas.openxmlformats.org/officeDocument/2006/relationships/hyperlink" Target="https://fantasydata.com/nfl/seattle-seahawks-depth-chart" TargetMode="External"/><Relationship Id="rId1464" Type="http://schemas.openxmlformats.org/officeDocument/2006/relationships/hyperlink" Target="https://fantasydata.com/nfl/brandon-aiyuk-fantasy/21747" TargetMode="External"/><Relationship Id="rId1671" Type="http://schemas.openxmlformats.org/officeDocument/2006/relationships/hyperlink" Target="https://fantasydata.com/nfl/damiere-byrd-fantasy/17141" TargetMode="External"/><Relationship Id="rId901" Type="http://schemas.openxmlformats.org/officeDocument/2006/relationships/hyperlink" Target="https://fantasydata.com/nfl/cedrick-wilson-fantasy/20013" TargetMode="External"/><Relationship Id="rId1117" Type="http://schemas.openxmlformats.org/officeDocument/2006/relationships/hyperlink" Target="https://fantasydata.com/nfl/dallas-cowboys-depth-chart" TargetMode="External"/><Relationship Id="rId1324" Type="http://schemas.openxmlformats.org/officeDocument/2006/relationships/hyperlink" Target="https://fantasydata.com/nfl/cincinnati-bengals-depth-chart" TargetMode="External"/><Relationship Id="rId1531" Type="http://schemas.openxmlformats.org/officeDocument/2006/relationships/hyperlink" Target="https://fantasydata.com/nfl/tyler-lockett-fantasy/16830" TargetMode="External"/><Relationship Id="rId30" Type="http://schemas.openxmlformats.org/officeDocument/2006/relationships/hyperlink" Target="https://fantasydata.com/nfl/denver-broncos-depth-chart" TargetMode="External"/><Relationship Id="rId1629" Type="http://schemas.openxmlformats.org/officeDocument/2006/relationships/hyperlink" Target="https://fantasydata.com/nfl/taja%C3%A9-sharpe-fantasy/18058" TargetMode="External"/><Relationship Id="rId277" Type="http://schemas.openxmlformats.org/officeDocument/2006/relationships/hyperlink" Target="https://fantasydata.com/nfl/luke-farrell-fantasy/21795" TargetMode="External"/><Relationship Id="rId484" Type="http://schemas.openxmlformats.org/officeDocument/2006/relationships/hyperlink" Target="https://fantasydata.com/nfl/rob-gronkowski-fantasy/10974" TargetMode="External"/><Relationship Id="rId137" Type="http://schemas.openxmlformats.org/officeDocument/2006/relationships/hyperlink" Target="https://fantasydata.com/nfl/miami-dolphins-depth-chart" TargetMode="External"/><Relationship Id="rId344" Type="http://schemas.openxmlformats.org/officeDocument/2006/relationships/hyperlink" Target="https://fantasydata.com/nfl/dalton-schultz-fantasy/19920" TargetMode="External"/><Relationship Id="rId691" Type="http://schemas.openxmlformats.org/officeDocument/2006/relationships/hyperlink" Target="https://fantasydata.com/nfl/seattle-seahawks-depth-chart" TargetMode="External"/><Relationship Id="rId789" Type="http://schemas.openxmlformats.org/officeDocument/2006/relationships/hyperlink" Target="https://fantasydata.com/nfl/detroit-lions-depth-chart" TargetMode="External"/><Relationship Id="rId996" Type="http://schemas.openxmlformats.org/officeDocument/2006/relationships/hyperlink" Target="https://fantasydata.com/nfl/mike-thomas-fantasy/18445" TargetMode="External"/><Relationship Id="rId551" Type="http://schemas.openxmlformats.org/officeDocument/2006/relationships/hyperlink" Target="https://fantasydata.com/nfl/minnesota-vikings-depth-chart" TargetMode="External"/><Relationship Id="rId649" Type="http://schemas.openxmlformats.org/officeDocument/2006/relationships/hyperlink" Target="https://fantasydata.com/nfl/pittsburgh-steelers-depth-chart" TargetMode="External"/><Relationship Id="rId856" Type="http://schemas.openxmlformats.org/officeDocument/2006/relationships/hyperlink" Target="https://fantasydata.com/nfl/mark-andrews-fantasy/19803" TargetMode="External"/><Relationship Id="rId1181" Type="http://schemas.openxmlformats.org/officeDocument/2006/relationships/hyperlink" Target="https://fantasydata.com/nfl/houston-texans-depth-chart" TargetMode="External"/><Relationship Id="rId1279" Type="http://schemas.openxmlformats.org/officeDocument/2006/relationships/hyperlink" Target="https://fantasydata.com/nfl/carolina-panthers-depth-chart" TargetMode="External"/><Relationship Id="rId1486" Type="http://schemas.openxmlformats.org/officeDocument/2006/relationships/hyperlink" Target="https://fantasydata.com/nfl/chuba-hubbard-fantasy/21691" TargetMode="External"/><Relationship Id="rId204" Type="http://schemas.openxmlformats.org/officeDocument/2006/relationships/hyperlink" Target="https://fantasydata.com/nfl/los-angeles-chargers-depth-chart" TargetMode="External"/><Relationship Id="rId411" Type="http://schemas.openxmlformats.org/officeDocument/2006/relationships/hyperlink" Target="https://fantasydata.com/nfl/austin-hooper-fantasy/17963" TargetMode="External"/><Relationship Id="rId509" Type="http://schemas.openxmlformats.org/officeDocument/2006/relationships/hyperlink" Target="https://fantasydata.com/nfl/los-angeles-chargers-depth-chart" TargetMode="External"/><Relationship Id="rId1041" Type="http://schemas.openxmlformats.org/officeDocument/2006/relationships/hyperlink" Target="https://fantasydata.com/nfl/jaelon-darden-fantasy/22596" TargetMode="External"/><Relationship Id="rId1139" Type="http://schemas.openxmlformats.org/officeDocument/2006/relationships/hyperlink" Target="https://fantasydata.com/nfl/tampa-bay-buccaneers-depth-chart" TargetMode="External"/><Relationship Id="rId1346" Type="http://schemas.openxmlformats.org/officeDocument/2006/relationships/hyperlink" Target="https://fantasydata.com/nfl/seattle-seahawks-depth-chart" TargetMode="External"/><Relationship Id="rId1693" Type="http://schemas.openxmlformats.org/officeDocument/2006/relationships/hyperlink" Target="https://fantasydata.com/nfl/antoine-wesley-fantasy/20979" TargetMode="External"/><Relationship Id="rId716" Type="http://schemas.openxmlformats.org/officeDocument/2006/relationships/hyperlink" Target="https://fantasydata.com/nfl/detroit-lions-depth-chart" TargetMode="External"/><Relationship Id="rId923" Type="http://schemas.openxmlformats.org/officeDocument/2006/relationships/hyperlink" Target="https://fantasydata.com/nfl/van-jefferson-fantasy/21739" TargetMode="External"/><Relationship Id="rId1553" Type="http://schemas.openxmlformats.org/officeDocument/2006/relationships/hyperlink" Target="https://fantasydata.com/nfl/zach-pascal-fantasy/19172" TargetMode="External"/><Relationship Id="rId52" Type="http://schemas.openxmlformats.org/officeDocument/2006/relationships/hyperlink" Target="https://fantasydata.com/nfl/kansas-city-chiefs-depth-chart" TargetMode="External"/><Relationship Id="rId1206" Type="http://schemas.openxmlformats.org/officeDocument/2006/relationships/hyperlink" Target="https://fantasydata.com/nfl/tampa-bay-buccaneers-depth-chart" TargetMode="External"/><Relationship Id="rId1413" Type="http://schemas.openxmlformats.org/officeDocument/2006/relationships/hyperlink" Target="https://fantasydata.com/nfl/kareem-hunt-fantasy/18944" TargetMode="External"/><Relationship Id="rId1620" Type="http://schemas.openxmlformats.org/officeDocument/2006/relationships/hyperlink" Target="https://fantasydata.com/nfl/quintez-cephus-fantasy/21729" TargetMode="External"/><Relationship Id="rId299" Type="http://schemas.openxmlformats.org/officeDocument/2006/relationships/hyperlink" Target="https://fantasydata.com/nfl/marquise-goodwin-fantasy/14865" TargetMode="External"/><Relationship Id="rId159" Type="http://schemas.openxmlformats.org/officeDocument/2006/relationships/hyperlink" Target="https://fantasydata.com/nfl/washington-football-team-depth-chart" TargetMode="External"/><Relationship Id="rId366" Type="http://schemas.openxmlformats.org/officeDocument/2006/relationships/hyperlink" Target="https://fantasydata.com/nfl/nelson-agholor-fantasy/16781" TargetMode="External"/><Relationship Id="rId573" Type="http://schemas.openxmlformats.org/officeDocument/2006/relationships/hyperlink" Target="https://fantasydata.com/nfl/denver-broncos-depth-chart" TargetMode="External"/><Relationship Id="rId780" Type="http://schemas.openxmlformats.org/officeDocument/2006/relationships/hyperlink" Target="https://fantasydata.com/nfl/buffalo-bills-depth-chart" TargetMode="External"/><Relationship Id="rId226" Type="http://schemas.openxmlformats.org/officeDocument/2006/relationships/hyperlink" Target="https://fantasydata.com/nfl/tennessee-titans-depth-chart" TargetMode="External"/><Relationship Id="rId433" Type="http://schemas.openxmlformats.org/officeDocument/2006/relationships/hyperlink" Target="https://fantasydata.com/nfl/foster-moreau-fantasy/20884" TargetMode="External"/><Relationship Id="rId878" Type="http://schemas.openxmlformats.org/officeDocument/2006/relationships/hyperlink" Target="https://fantasydata.com/nfl/logan-thomas-fantasy/16656" TargetMode="External"/><Relationship Id="rId1063" Type="http://schemas.openxmlformats.org/officeDocument/2006/relationships/hyperlink" Target="https://fantasydata.com/nfl/chris-moore-fantasy/18030" TargetMode="External"/><Relationship Id="rId1270" Type="http://schemas.openxmlformats.org/officeDocument/2006/relationships/hyperlink" Target="https://fantasydata.com/nfl/new-orleans-saints-depth-chart" TargetMode="External"/><Relationship Id="rId640" Type="http://schemas.openxmlformats.org/officeDocument/2006/relationships/hyperlink" Target="https://fantasydata.com/nfl/carolina-panthers-depth-chart" TargetMode="External"/><Relationship Id="rId738" Type="http://schemas.openxmlformats.org/officeDocument/2006/relationships/hyperlink" Target="https://fantasydata.com/nfl/detroit-lions-depth-chart" TargetMode="External"/><Relationship Id="rId945" Type="http://schemas.openxmlformats.org/officeDocument/2006/relationships/hyperlink" Target="https://fantasydata.com/nfl/geoff-swaim-fantasy/17005" TargetMode="External"/><Relationship Id="rId1368" Type="http://schemas.openxmlformats.org/officeDocument/2006/relationships/hyperlink" Target="https://fantasydata.com/nfl/chicago-bears-depth-chart" TargetMode="External"/><Relationship Id="rId1575" Type="http://schemas.openxmlformats.org/officeDocument/2006/relationships/hyperlink" Target="https://fantasydata.com/nfl/nelson-agholor-fantasy/16781" TargetMode="External"/><Relationship Id="rId74" Type="http://schemas.openxmlformats.org/officeDocument/2006/relationships/hyperlink" Target="https://fantasydata.com/nfl/tennessee-titans-depth-chart" TargetMode="External"/><Relationship Id="rId500" Type="http://schemas.openxmlformats.org/officeDocument/2006/relationships/hyperlink" Target="https://fantasydata.com/nfl/rondale-moore-fantasy/22626" TargetMode="External"/><Relationship Id="rId805" Type="http://schemas.openxmlformats.org/officeDocument/2006/relationships/hyperlink" Target="https://fantasydata.com/nfl/pittsburgh-steelers-depth-chart" TargetMode="External"/><Relationship Id="rId1130" Type="http://schemas.openxmlformats.org/officeDocument/2006/relationships/hyperlink" Target="https://fantasydata.com/nfl/houston-texans-depth-chart" TargetMode="External"/><Relationship Id="rId1228" Type="http://schemas.openxmlformats.org/officeDocument/2006/relationships/hyperlink" Target="https://fantasydata.com/nfl/chicago-bears-depth-chart" TargetMode="External"/><Relationship Id="rId1435" Type="http://schemas.openxmlformats.org/officeDocument/2006/relationships/hyperlink" Target="https://fantasydata.com/nfl/derrick-henry-fantasy/17959" TargetMode="External"/><Relationship Id="rId1642" Type="http://schemas.openxmlformats.org/officeDocument/2006/relationships/hyperlink" Target="https://fantasydata.com/nfl/dernest-johnson-fantasy/21593" TargetMode="External"/><Relationship Id="rId1502" Type="http://schemas.openxmlformats.org/officeDocument/2006/relationships/hyperlink" Target="https://fantasydata.com/nfl/lee-smith-fantasy/12777" TargetMode="External"/><Relationship Id="rId290" Type="http://schemas.openxmlformats.org/officeDocument/2006/relationships/hyperlink" Target="https://fantasydata.com/nfl/tyler-kroft-fantasy/16846" TargetMode="External"/><Relationship Id="rId388" Type="http://schemas.openxmlformats.org/officeDocument/2006/relationships/hyperlink" Target="https://fantasydata.com/nfl/miles-sanders-fantasy/20933" TargetMode="External"/><Relationship Id="rId150" Type="http://schemas.openxmlformats.org/officeDocument/2006/relationships/hyperlink" Target="https://fantasydata.com/nfl/miami-dolphins-depth-chart" TargetMode="External"/><Relationship Id="rId595" Type="http://schemas.openxmlformats.org/officeDocument/2006/relationships/hyperlink" Target="https://fantasydata.com/nfl/philadelphia-eagles-depth-chart" TargetMode="External"/><Relationship Id="rId248" Type="http://schemas.openxmlformats.org/officeDocument/2006/relationships/hyperlink" Target="https://fantasydata.com/nfl/carolina-panthers-depth-chart" TargetMode="External"/><Relationship Id="rId455" Type="http://schemas.openxmlformats.org/officeDocument/2006/relationships/hyperlink" Target="https://fantasydata.com/nfl/byron-pringle-fantasy/20150" TargetMode="External"/><Relationship Id="rId662" Type="http://schemas.openxmlformats.org/officeDocument/2006/relationships/hyperlink" Target="https://fantasydata.com/nfl/los-angeles-chargers-depth-chart" TargetMode="External"/><Relationship Id="rId1085" Type="http://schemas.openxmlformats.org/officeDocument/2006/relationships/hyperlink" Target="https://fantasydata.com/nfl/dax-milne-fantasy/22572" TargetMode="External"/><Relationship Id="rId1292" Type="http://schemas.openxmlformats.org/officeDocument/2006/relationships/hyperlink" Target="https://fantasydata.com/nfl/new-england-patriots-depth-chart" TargetMode="External"/><Relationship Id="rId108" Type="http://schemas.openxmlformats.org/officeDocument/2006/relationships/hyperlink" Target="https://fantasydata.com/nfl/cleveland-browns-depth-chart" TargetMode="External"/><Relationship Id="rId315" Type="http://schemas.openxmlformats.org/officeDocument/2006/relationships/hyperlink" Target="https://fantasydata.com/nfl/alex-collins-fantasy/18088" TargetMode="External"/><Relationship Id="rId522" Type="http://schemas.openxmlformats.org/officeDocument/2006/relationships/hyperlink" Target="https://fantasydata.com/nfl/los-angeles-chargers-depth-chart" TargetMode="External"/><Relationship Id="rId967" Type="http://schemas.openxmlformats.org/officeDocument/2006/relationships/hyperlink" Target="https://fantasydata.com/nfl/carlos-hyde-fantasy/16668" TargetMode="External"/><Relationship Id="rId1152" Type="http://schemas.openxmlformats.org/officeDocument/2006/relationships/hyperlink" Target="https://fantasydata.com/nfl/kansas-city-chiefs-depth-chart" TargetMode="External"/><Relationship Id="rId1597" Type="http://schemas.openxmlformats.org/officeDocument/2006/relationships/hyperlink" Target="https://fantasydata.com/nfl/donald-parham-jr-fantasy/20905" TargetMode="External"/><Relationship Id="rId96" Type="http://schemas.openxmlformats.org/officeDocument/2006/relationships/hyperlink" Target="https://fantasydata.com/nfl/tennessee-titans-depth-chart" TargetMode="External"/><Relationship Id="rId827" Type="http://schemas.openxmlformats.org/officeDocument/2006/relationships/hyperlink" Target="https://fantasydata.com/nfl/desean-jackson-fantasy/3943" TargetMode="External"/><Relationship Id="rId1012" Type="http://schemas.openxmlformats.org/officeDocument/2006/relationships/hyperlink" Target="https://fantasydata.com/nfl/oj-howard-fantasy/18901" TargetMode="External"/><Relationship Id="rId1457" Type="http://schemas.openxmlformats.org/officeDocument/2006/relationships/hyperlink" Target="https://fantasydata.com/nfl/zach-ertz-fantasy/14856" TargetMode="External"/><Relationship Id="rId1664" Type="http://schemas.openxmlformats.org/officeDocument/2006/relationships/hyperlink" Target="https://fantasydata.com/nfl/pharaoh-brown-fantasy/19304" TargetMode="External"/><Relationship Id="rId1317" Type="http://schemas.openxmlformats.org/officeDocument/2006/relationships/hyperlink" Target="https://fantasydata.com/nfl/new-york-giants-depth-chart" TargetMode="External"/><Relationship Id="rId1524" Type="http://schemas.openxmlformats.org/officeDocument/2006/relationships/hyperlink" Target="https://fantasydata.com/nfl/travis-homer-fantasy/20810" TargetMode="External"/><Relationship Id="rId23" Type="http://schemas.openxmlformats.org/officeDocument/2006/relationships/hyperlink" Target="https://fantasydata.com/nfl/jacksonville-jaguars-depth-chart" TargetMode="External"/><Relationship Id="rId172" Type="http://schemas.openxmlformats.org/officeDocument/2006/relationships/hyperlink" Target="https://fantasydata.com/nfl/baltimore-ravens-depth-chart" TargetMode="External"/><Relationship Id="rId477" Type="http://schemas.openxmlformats.org/officeDocument/2006/relationships/hyperlink" Target="https://fantasydata.com/nfl/ezekiel-elliott-fantasy/17923" TargetMode="External"/><Relationship Id="rId684" Type="http://schemas.openxmlformats.org/officeDocument/2006/relationships/hyperlink" Target="https://fantasydata.com/nfl/dallas-cowboys-depth-chart" TargetMode="External"/><Relationship Id="rId337" Type="http://schemas.openxmlformats.org/officeDocument/2006/relationships/hyperlink" Target="https://fantasydata.com/nfl/james-oshaughnessy-fantasy/16933" TargetMode="External"/><Relationship Id="rId891" Type="http://schemas.openxmlformats.org/officeDocument/2006/relationships/hyperlink" Target="https://fantasydata.com/nfl/myles-gaskin-fantasy/20768" TargetMode="External"/><Relationship Id="rId989" Type="http://schemas.openxmlformats.org/officeDocument/2006/relationships/hyperlink" Target="https://fantasydata.com/nfl/byron-pringle-fantasy/20150" TargetMode="External"/><Relationship Id="rId544" Type="http://schemas.openxmlformats.org/officeDocument/2006/relationships/hyperlink" Target="https://fantasydata.com/nfl/buffalo-bills-depth-chart" TargetMode="External"/><Relationship Id="rId751" Type="http://schemas.openxmlformats.org/officeDocument/2006/relationships/hyperlink" Target="https://fantasydata.com/nfl/los-angeles-rams-depth-chart" TargetMode="External"/><Relationship Id="rId849" Type="http://schemas.openxmlformats.org/officeDocument/2006/relationships/hyperlink" Target="https://fantasydata.com/nfl/travis-kelce-fantasy/15048" TargetMode="External"/><Relationship Id="rId1174" Type="http://schemas.openxmlformats.org/officeDocument/2006/relationships/hyperlink" Target="https://fantasydata.com/nfl/detroit-lions-depth-chart" TargetMode="External"/><Relationship Id="rId1381" Type="http://schemas.openxmlformats.org/officeDocument/2006/relationships/hyperlink" Target="https://fantasydata.com/nfl/buffalo-bills-depth-chart" TargetMode="External"/><Relationship Id="rId1479" Type="http://schemas.openxmlformats.org/officeDocument/2006/relationships/hyperlink" Target="https://fantasydata.com/nfl/stefon-diggs-fantasy/16906" TargetMode="External"/><Relationship Id="rId1686" Type="http://schemas.openxmlformats.org/officeDocument/2006/relationships/hyperlink" Target="https://fantasydata.com/nfl/john-bates-fantasy/22657" TargetMode="External"/><Relationship Id="rId404" Type="http://schemas.openxmlformats.org/officeDocument/2006/relationships/hyperlink" Target="https://fantasydata.com/nfl/myles-gaskin-fantasy/20768" TargetMode="External"/><Relationship Id="rId611" Type="http://schemas.openxmlformats.org/officeDocument/2006/relationships/hyperlink" Target="https://fantasydata.com/nfl/kansas-city-chiefs-depth-chart" TargetMode="External"/><Relationship Id="rId1034" Type="http://schemas.openxmlformats.org/officeDocument/2006/relationships/hyperlink" Target="https://fantasydata.com/nfl/ryan-griffin-fantasy/14985" TargetMode="External"/><Relationship Id="rId1241" Type="http://schemas.openxmlformats.org/officeDocument/2006/relationships/hyperlink" Target="https://fantasydata.com/nfl/cleveland-browns-depth-chart" TargetMode="External"/><Relationship Id="rId1339" Type="http://schemas.openxmlformats.org/officeDocument/2006/relationships/hyperlink" Target="https://fantasydata.com/nfl/houston-texans-depth-chart" TargetMode="External"/><Relationship Id="rId709" Type="http://schemas.openxmlformats.org/officeDocument/2006/relationships/hyperlink" Target="https://fantasydata.com/nfl/baltimore-ravens-depth-chart" TargetMode="External"/><Relationship Id="rId916" Type="http://schemas.openxmlformats.org/officeDocument/2006/relationships/hyperlink" Target="https://fantasydata.com/nfl/hunter-henry-fantasy/17975" TargetMode="External"/><Relationship Id="rId1101" Type="http://schemas.openxmlformats.org/officeDocument/2006/relationships/hyperlink" Target="https://fantasydata.com/nfl/stanley-morgan-fantasy/20886" TargetMode="External"/><Relationship Id="rId1546" Type="http://schemas.openxmlformats.org/officeDocument/2006/relationships/hyperlink" Target="https://fantasydata.com/nfl/amari-cooper-fantasy/16765" TargetMode="External"/><Relationship Id="rId45" Type="http://schemas.openxmlformats.org/officeDocument/2006/relationships/hyperlink" Target="https://fantasydata.com/nfl/chicago-bears-depth-chart" TargetMode="External"/><Relationship Id="rId1406" Type="http://schemas.openxmlformats.org/officeDocument/2006/relationships/hyperlink" Target="https://fantasydata.com/nfl/pittsburgh-steelers-depth-chart" TargetMode="External"/><Relationship Id="rId1613" Type="http://schemas.openxmlformats.org/officeDocument/2006/relationships/hyperlink" Target="https://fantasydata.com/nfl/evan-engram-fantasy/18912" TargetMode="External"/><Relationship Id="rId194" Type="http://schemas.openxmlformats.org/officeDocument/2006/relationships/hyperlink" Target="https://fantasydata.com/nfl/cincinnati-bengals-depth-chart" TargetMode="External"/><Relationship Id="rId261" Type="http://schemas.openxmlformats.org/officeDocument/2006/relationships/hyperlink" Target="https://fantasydata.com/nfl/cj-board-fantasy/19200" TargetMode="External"/><Relationship Id="rId499" Type="http://schemas.openxmlformats.org/officeDocument/2006/relationships/hyperlink" Target="https://fantasydata.com/nfl/cordarrelle-patterson-fantasy/15150" TargetMode="External"/><Relationship Id="rId359" Type="http://schemas.openxmlformats.org/officeDocument/2006/relationships/hyperlink" Target="https://fantasydata.com/nfl/ronald-jones-ii-fantasy/19861" TargetMode="External"/><Relationship Id="rId566" Type="http://schemas.openxmlformats.org/officeDocument/2006/relationships/hyperlink" Target="https://fantasydata.com/nfl/new-orleans-saints-depth-chart" TargetMode="External"/><Relationship Id="rId773" Type="http://schemas.openxmlformats.org/officeDocument/2006/relationships/hyperlink" Target="https://fantasydata.com/nfl/chicago-bears-depth-chart" TargetMode="External"/><Relationship Id="rId1196" Type="http://schemas.openxmlformats.org/officeDocument/2006/relationships/hyperlink" Target="https://fantasydata.com/nfl/baltimore-ravens-depth-chart" TargetMode="External"/><Relationship Id="rId121" Type="http://schemas.openxmlformats.org/officeDocument/2006/relationships/hyperlink" Target="https://fantasydata.com/nfl/baltimore-ravens-depth-chart" TargetMode="External"/><Relationship Id="rId219" Type="http://schemas.openxmlformats.org/officeDocument/2006/relationships/hyperlink" Target="https://fantasydata.com/nfl/los-angeles-rams-depth-chart" TargetMode="External"/><Relationship Id="rId426" Type="http://schemas.openxmlformats.org/officeDocument/2006/relationships/hyperlink" Target="https://fantasydata.com/nfl/mark-andrews-fantasy/19803" TargetMode="External"/><Relationship Id="rId633" Type="http://schemas.openxmlformats.org/officeDocument/2006/relationships/hyperlink" Target="https://fantasydata.com/nfl/los-angeles-rams-depth-chart" TargetMode="External"/><Relationship Id="rId980" Type="http://schemas.openxmlformats.org/officeDocument/2006/relationships/hyperlink" Target="https://fantasydata.com/nfl/royce-freeman-fantasy/19823" TargetMode="External"/><Relationship Id="rId1056" Type="http://schemas.openxmlformats.org/officeDocument/2006/relationships/hyperlink" Target="https://fantasydata.com/nfl/aj-brown-fantasy/21042" TargetMode="External"/><Relationship Id="rId1263" Type="http://schemas.openxmlformats.org/officeDocument/2006/relationships/hyperlink" Target="https://fantasydata.com/nfl/cincinnati-bengals-depth-chart" TargetMode="External"/><Relationship Id="rId840" Type="http://schemas.openxmlformats.org/officeDocument/2006/relationships/hyperlink" Target="https://fantasydata.com/nfl/chase-claypool-fantasy/21752" TargetMode="External"/><Relationship Id="rId938" Type="http://schemas.openxmlformats.org/officeDocument/2006/relationships/hyperlink" Target="https://fantasydata.com/nfl/ray-ray-mccloud-fantasy/19961" TargetMode="External"/><Relationship Id="rId1470" Type="http://schemas.openxmlformats.org/officeDocument/2006/relationships/hyperlink" Target="https://fantasydata.com/nfl/tyler-boyd-fantasy/17986" TargetMode="External"/><Relationship Id="rId1568" Type="http://schemas.openxmlformats.org/officeDocument/2006/relationships/hyperlink" Target="https://fantasydata.com/nfl/rashard-higgins-fantasy/18089" TargetMode="External"/><Relationship Id="rId67" Type="http://schemas.openxmlformats.org/officeDocument/2006/relationships/hyperlink" Target="https://fantasydata.com/nfl/new-orleans-saints-depth-chart" TargetMode="External"/><Relationship Id="rId700" Type="http://schemas.openxmlformats.org/officeDocument/2006/relationships/hyperlink" Target="https://fantasydata.com/nfl/new-orleans-saints-depth-chart" TargetMode="External"/><Relationship Id="rId1123" Type="http://schemas.openxmlformats.org/officeDocument/2006/relationships/hyperlink" Target="https://fantasydata.com/nfl/seattle-seahawks-depth-chart" TargetMode="External"/><Relationship Id="rId1330" Type="http://schemas.openxmlformats.org/officeDocument/2006/relationships/hyperlink" Target="https://fantasydata.com/nfl/denver-broncos-depth-chart" TargetMode="External"/><Relationship Id="rId1428" Type="http://schemas.openxmlformats.org/officeDocument/2006/relationships/hyperlink" Target="https://fantasydata.com/nfl/alvin-kamara-fantasy/18878" TargetMode="External"/><Relationship Id="rId1635" Type="http://schemas.openxmlformats.org/officeDocument/2006/relationships/hyperlink" Target="https://fantasydata.com/nfl/jonnu-smith-fantasy/18990" TargetMode="External"/><Relationship Id="rId1702" Type="http://schemas.openxmlformats.org/officeDocument/2006/relationships/hyperlink" Target="https://fantasydata.com/nfl/drew-sample-fantasy/20931" TargetMode="External"/><Relationship Id="rId283" Type="http://schemas.openxmlformats.org/officeDocument/2006/relationships/hyperlink" Target="https://fantasydata.com/nfl/ian-thomas-fantasy/19910" TargetMode="External"/><Relationship Id="rId490" Type="http://schemas.openxmlformats.org/officeDocument/2006/relationships/hyperlink" Target="https://fantasydata.com/nfl/freddie-swain-fantasy/21960" TargetMode="External"/><Relationship Id="rId143" Type="http://schemas.openxmlformats.org/officeDocument/2006/relationships/hyperlink" Target="https://fantasydata.com/nfl/buffalo-bills-depth-chart" TargetMode="External"/><Relationship Id="rId350" Type="http://schemas.openxmlformats.org/officeDocument/2006/relationships/hyperlink" Target="https://fantasydata.com/nfl/chester-rogers-fantasy/18361" TargetMode="External"/><Relationship Id="rId588" Type="http://schemas.openxmlformats.org/officeDocument/2006/relationships/hyperlink" Target="https://fantasydata.com/nfl/baltimore-ravens-depth-chart" TargetMode="External"/><Relationship Id="rId795" Type="http://schemas.openxmlformats.org/officeDocument/2006/relationships/hyperlink" Target="https://fantasydata.com/nfl/jacksonville-jaguars-depth-chart" TargetMode="External"/><Relationship Id="rId9" Type="http://schemas.openxmlformats.org/officeDocument/2006/relationships/hyperlink" Target="https://fantasydata.com/nfl/jacksonville-jaguars-depth-chart" TargetMode="External"/><Relationship Id="rId210" Type="http://schemas.openxmlformats.org/officeDocument/2006/relationships/hyperlink" Target="https://fantasydata.com/nfl/buffalo-bills-depth-chart" TargetMode="External"/><Relationship Id="rId448" Type="http://schemas.openxmlformats.org/officeDocument/2006/relationships/hyperlink" Target="https://fantasydata.com/nfl/jamarr-chase-fantasy/22564" TargetMode="External"/><Relationship Id="rId655" Type="http://schemas.openxmlformats.org/officeDocument/2006/relationships/hyperlink" Target="https://fantasydata.com/nfl/new-york-jets-depth-chart" TargetMode="External"/><Relationship Id="rId862" Type="http://schemas.openxmlformats.org/officeDocument/2006/relationships/hyperlink" Target="https://fantasydata.com/nfl/tim-patrick-fantasy/19207" TargetMode="External"/><Relationship Id="rId1078" Type="http://schemas.openxmlformats.org/officeDocument/2006/relationships/hyperlink" Target="https://fantasydata.com/nfl/anthony-schwartz-fantasy/22588" TargetMode="External"/><Relationship Id="rId1285" Type="http://schemas.openxmlformats.org/officeDocument/2006/relationships/hyperlink" Target="https://fantasydata.com/nfl/buffalo-bills-depth-chart" TargetMode="External"/><Relationship Id="rId1492" Type="http://schemas.openxmlformats.org/officeDocument/2006/relationships/hyperlink" Target="https://fantasydata.com/nfl/kenny-golladay-fantasy/18977" TargetMode="External"/><Relationship Id="rId308" Type="http://schemas.openxmlformats.org/officeDocument/2006/relationships/hyperlink" Target="https://fantasydata.com/nfl/tommy-hudson-fantasy/22418" TargetMode="External"/><Relationship Id="rId515" Type="http://schemas.openxmlformats.org/officeDocument/2006/relationships/hyperlink" Target="https://fantasydata.com/nfl/dallas-cowboys-depth-chart" TargetMode="External"/><Relationship Id="rId722" Type="http://schemas.openxmlformats.org/officeDocument/2006/relationships/hyperlink" Target="https://fantasydata.com/nfl/las-vegas-raiders-depth-chart" TargetMode="External"/><Relationship Id="rId1145" Type="http://schemas.openxmlformats.org/officeDocument/2006/relationships/hyperlink" Target="https://fantasydata.com/nfl/miami-dolphins-depth-chart" TargetMode="External"/><Relationship Id="rId1352" Type="http://schemas.openxmlformats.org/officeDocument/2006/relationships/hyperlink" Target="https://fantasydata.com/nfl/houston-texans-depth-chart" TargetMode="External"/><Relationship Id="rId89" Type="http://schemas.openxmlformats.org/officeDocument/2006/relationships/hyperlink" Target="https://fantasydata.com/nfl/detroit-lions-depth-chart" TargetMode="External"/><Relationship Id="rId1005" Type="http://schemas.openxmlformats.org/officeDocument/2006/relationships/hyperlink" Target="https://fantasydata.com/nfl/auden-tate-fantasy/20057" TargetMode="External"/><Relationship Id="rId1212" Type="http://schemas.openxmlformats.org/officeDocument/2006/relationships/hyperlink" Target="https://fantasydata.com/nfl/las-vegas-raiders-depth-chart" TargetMode="External"/><Relationship Id="rId1657" Type="http://schemas.openxmlformats.org/officeDocument/2006/relationships/hyperlink" Target="https://fantasydata.com/nfl/mekhi-sargent-fantasy/22677" TargetMode="External"/><Relationship Id="rId1517" Type="http://schemas.openxmlformats.org/officeDocument/2006/relationships/hyperlink" Target="https://fantasydata.com/nfl/greg-ward-fantasy/19705" TargetMode="External"/><Relationship Id="rId16" Type="http://schemas.openxmlformats.org/officeDocument/2006/relationships/hyperlink" Target="https://fantasydata.com/nfl/buffalo-bills-depth-chart" TargetMode="External"/><Relationship Id="rId165" Type="http://schemas.openxmlformats.org/officeDocument/2006/relationships/hyperlink" Target="https://fantasydata.com/nfl/pittsburgh-steelers-depth-chart" TargetMode="External"/><Relationship Id="rId372" Type="http://schemas.openxmlformats.org/officeDocument/2006/relationships/hyperlink" Target="https://fantasydata.com/nfl/tyreek-hill-fantasy/18082" TargetMode="External"/><Relationship Id="rId677" Type="http://schemas.openxmlformats.org/officeDocument/2006/relationships/hyperlink" Target="https://fantasydata.com/nfl/new-york-giants-depth-chart" TargetMode="External"/><Relationship Id="rId232" Type="http://schemas.openxmlformats.org/officeDocument/2006/relationships/hyperlink" Target="https://fantasydata.com/nfl/minnesota-vikings-depth-chart" TargetMode="External"/><Relationship Id="rId884" Type="http://schemas.openxmlformats.org/officeDocument/2006/relationships/hyperlink" Target="https://fantasydata.com/nfl/pat-freiermuth-fantasy/22507" TargetMode="External"/><Relationship Id="rId537" Type="http://schemas.openxmlformats.org/officeDocument/2006/relationships/hyperlink" Target="https://fantasydata.com/nfl/indianapolis-colts-depth-chart" TargetMode="External"/><Relationship Id="rId744" Type="http://schemas.openxmlformats.org/officeDocument/2006/relationships/hyperlink" Target="https://fantasydata.com/nfl/buffalo-bills-depth-chart" TargetMode="External"/><Relationship Id="rId951" Type="http://schemas.openxmlformats.org/officeDocument/2006/relationships/hyperlink" Target="https://fantasydata.com/nfl/brandon-bolden-fantasy/13741" TargetMode="External"/><Relationship Id="rId1167" Type="http://schemas.openxmlformats.org/officeDocument/2006/relationships/hyperlink" Target="https://fantasydata.com/nfl/atlanta-falcons-depth-chart" TargetMode="External"/><Relationship Id="rId1374" Type="http://schemas.openxmlformats.org/officeDocument/2006/relationships/hyperlink" Target="https://fantasydata.com/nfl/chicago-bears-depth-chart" TargetMode="External"/><Relationship Id="rId1581" Type="http://schemas.openxmlformats.org/officeDocument/2006/relationships/hyperlink" Target="https://fantasydata.com/nfl/jacob-hollister-fantasy/19281" TargetMode="External"/><Relationship Id="rId1679" Type="http://schemas.openxmlformats.org/officeDocument/2006/relationships/hyperlink" Target="https://fantasydata.com/nfl/taiwan-jones-fantasy/13063" TargetMode="External"/><Relationship Id="rId80" Type="http://schemas.openxmlformats.org/officeDocument/2006/relationships/hyperlink" Target="https://fantasydata.com/nfl/new-orleans-saints-depth-chart" TargetMode="External"/><Relationship Id="rId604" Type="http://schemas.openxmlformats.org/officeDocument/2006/relationships/hyperlink" Target="https://fantasydata.com/nfl/dallas-cowboys-depth-chart" TargetMode="External"/><Relationship Id="rId811" Type="http://schemas.openxmlformats.org/officeDocument/2006/relationships/hyperlink" Target="https://fantasydata.com/nfl/cooper-kupp-fantasy/18882" TargetMode="External"/><Relationship Id="rId1027" Type="http://schemas.openxmlformats.org/officeDocument/2006/relationships/hyperlink" Target="https://fantasydata.com/nfl/josh-oliver-fantasy/20899" TargetMode="External"/><Relationship Id="rId1234" Type="http://schemas.openxmlformats.org/officeDocument/2006/relationships/hyperlink" Target="https://fantasydata.com/nfl/philadelphia-eagles-depth-chart" TargetMode="External"/><Relationship Id="rId1441" Type="http://schemas.openxmlformats.org/officeDocument/2006/relationships/hyperlink" Target="https://fantasydata.com/nfl/mike-gesicki-fantasy/19853" TargetMode="External"/><Relationship Id="rId909" Type="http://schemas.openxmlformats.org/officeDocument/2006/relationships/hyperlink" Target="https://fantasydata.com/nfl/terrace-marshall-jr-fantasy/22685" TargetMode="External"/><Relationship Id="rId1301" Type="http://schemas.openxmlformats.org/officeDocument/2006/relationships/hyperlink" Target="https://fantasydata.com/nfl/las-vegas-raiders-depth-chart" TargetMode="External"/><Relationship Id="rId1539" Type="http://schemas.openxmlformats.org/officeDocument/2006/relationships/hyperlink" Target="https://fantasydata.com/nfl/deonte-harris-fantasy/21163" TargetMode="External"/><Relationship Id="rId38" Type="http://schemas.openxmlformats.org/officeDocument/2006/relationships/hyperlink" Target="https://fantasydata.com/nfl/san-francisco-49ers-depth-chart" TargetMode="External"/><Relationship Id="rId1606" Type="http://schemas.openxmlformats.org/officeDocument/2006/relationships/hyperlink" Target="https://fantasydata.com/nfl/rondale-moore-fantasy/22626" TargetMode="External"/><Relationship Id="rId187" Type="http://schemas.openxmlformats.org/officeDocument/2006/relationships/hyperlink" Target="https://fantasydata.com/nfl/denver-broncos-depth-chart" TargetMode="External"/><Relationship Id="rId394" Type="http://schemas.openxmlformats.org/officeDocument/2006/relationships/hyperlink" Target="https://fantasydata.com/nfl/aj-brown-fantasy/21042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V5838"/>
  <sheetViews>
    <sheetView topLeftCell="S1" zoomScale="70" zoomScaleNormal="70" workbookViewId="0">
      <selection activeCell="V2" sqref="V2"/>
    </sheetView>
  </sheetViews>
  <sheetFormatPr defaultRowHeight="14.4"/>
  <cols>
    <col min="2" max="2" width="12.77734375" bestFit="1" customWidth="1"/>
    <col min="4" max="6" width="8.88671875" customWidth="1"/>
    <col min="7" max="7" width="255.77734375" bestFit="1" customWidth="1"/>
    <col min="8" max="8" width="23.5546875" customWidth="1"/>
    <col min="9" max="10" width="8.88671875" customWidth="1"/>
    <col min="11" max="11" width="23" customWidth="1"/>
    <col min="12" max="12" width="32" customWidth="1"/>
    <col min="13" max="17" width="24.21875" customWidth="1"/>
    <col min="18" max="18" width="32.109375" customWidth="1"/>
    <col min="19" max="19" width="49" customWidth="1"/>
    <col min="20" max="20" width="33.5546875" customWidth="1"/>
    <col min="21" max="21" width="30.5546875" customWidth="1"/>
  </cols>
  <sheetData>
    <row r="1" spans="1:22">
      <c r="B1" s="5" t="s">
        <v>431</v>
      </c>
      <c r="C1" s="5" t="s">
        <v>432</v>
      </c>
      <c r="D1" s="5" t="s">
        <v>433</v>
      </c>
      <c r="E1" s="5" t="s">
        <v>434</v>
      </c>
      <c r="F1" s="5" t="s">
        <v>442</v>
      </c>
      <c r="G1" s="5" t="s">
        <v>435</v>
      </c>
      <c r="H1" t="s">
        <v>436</v>
      </c>
      <c r="I1" t="s">
        <v>438</v>
      </c>
      <c r="J1" t="s">
        <v>439</v>
      </c>
      <c r="K1" t="s">
        <v>440</v>
      </c>
      <c r="L1" t="s">
        <v>441</v>
      </c>
      <c r="M1" t="s">
        <v>437</v>
      </c>
      <c r="N1" t="s">
        <v>386</v>
      </c>
      <c r="O1" t="s">
        <v>549</v>
      </c>
      <c r="P1" t="s">
        <v>552</v>
      </c>
      <c r="Q1" t="s">
        <v>385</v>
      </c>
      <c r="R1" t="s">
        <v>34</v>
      </c>
      <c r="S1" t="s">
        <v>35</v>
      </c>
      <c r="T1" t="s">
        <v>360</v>
      </c>
      <c r="U1" t="s">
        <v>188</v>
      </c>
      <c r="V1" t="s">
        <v>214</v>
      </c>
    </row>
    <row r="2" spans="1:22">
      <c r="A2">
        <v>1296</v>
      </c>
      <c r="B2" s="28">
        <v>2</v>
      </c>
      <c r="C2" s="28" t="s">
        <v>7</v>
      </c>
      <c r="D2" s="28" t="s">
        <v>13</v>
      </c>
      <c r="E2" s="28">
        <v>99</v>
      </c>
      <c r="F2" s="28">
        <v>1</v>
      </c>
      <c r="G2" s="28" t="s">
        <v>4168</v>
      </c>
      <c r="H2" s="28" t="s">
        <v>439</v>
      </c>
      <c r="I2" s="28">
        <v>0</v>
      </c>
      <c r="J2" s="28">
        <v>1</v>
      </c>
      <c r="K2" s="28">
        <v>0</v>
      </c>
      <c r="L2" s="28">
        <v>0</v>
      </c>
      <c r="M2" s="28" t="s">
        <v>1953</v>
      </c>
      <c r="N2" s="28">
        <v>7</v>
      </c>
      <c r="O2" s="21">
        <v>7</v>
      </c>
      <c r="P2" s="21">
        <v>0</v>
      </c>
      <c r="Q2" s="21">
        <v>1</v>
      </c>
      <c r="R2">
        <f>IFERROR(IF(I2=1,VLOOKUP(F2,Lookup!$A$2:$B$15,2,FALSE),0),0.5)</f>
        <v>0</v>
      </c>
      <c r="S2">
        <f>IF(K2=1,1,IFERROR(IF(H2="pass",VLOOKUP(F2,Lookup!$D$2:$E$26,2,FALSE),0),1.6))</f>
        <v>1.6</v>
      </c>
      <c r="T2" s="6">
        <f>IFERROR(1.6+0.7/40*N2,0)</f>
        <v>1.7225000000000001</v>
      </c>
      <c r="U2" s="6">
        <f>R2+IF(S2&gt;=3.2,S2,IF(AND(S2&lt;3.2,S2&gt;=1.8),S2*0.66+T2*0.34,T2))+K2*0.4735*2</f>
        <v>1.7225000000000001</v>
      </c>
      <c r="V2" t="str">
        <f t="shared" ref="V2:V65" si="0">IF(M2="A.St","A. ST. BROWN, DET",IF(M2="Dj.Moore","D.MOORE, CAR",IF(M2="Mi.Carter","M.CARTER, NYJ",UPPER(M2)&amp;", "&amp;C2)))</f>
        <v>J.JEFFERSON, MIN</v>
      </c>
    </row>
    <row r="3" spans="1:22">
      <c r="A3">
        <v>455</v>
      </c>
      <c r="B3" s="21">
        <v>1</v>
      </c>
      <c r="C3" s="21" t="s">
        <v>875</v>
      </c>
      <c r="D3" s="21" t="s">
        <v>17</v>
      </c>
      <c r="E3" s="21">
        <v>98</v>
      </c>
      <c r="F3" s="21">
        <v>2</v>
      </c>
      <c r="G3" s="21" t="s">
        <v>932</v>
      </c>
      <c r="H3" s="21" t="s">
        <v>439</v>
      </c>
      <c r="I3" s="21">
        <v>0</v>
      </c>
      <c r="J3" s="21">
        <v>1</v>
      </c>
      <c r="K3" s="21">
        <v>0</v>
      </c>
      <c r="L3" s="21">
        <v>0</v>
      </c>
      <c r="M3" s="21" t="s">
        <v>917</v>
      </c>
      <c r="N3" s="21">
        <v>-2</v>
      </c>
      <c r="O3" s="21">
        <v>-2</v>
      </c>
      <c r="P3" s="21">
        <v>0</v>
      </c>
      <c r="Q3" s="21">
        <v>1</v>
      </c>
      <c r="R3">
        <f>IFERROR(IF(I3=1,VLOOKUP(F3,Lookup!$A$2:$B$15,2,FALSE),0),0.5)</f>
        <v>0</v>
      </c>
      <c r="S3">
        <f>IF(K3=1,1,IFERROR(IF(H3="pass",VLOOKUP(F3,Lookup!$D$2:$E$26,2,FALSE),0),1.6))</f>
        <v>1.6</v>
      </c>
      <c r="T3" s="6">
        <f t="shared" ref="T3:T66" si="1">IFERROR(1.6+0.7/40*N3,0)</f>
        <v>1.5650000000000002</v>
      </c>
      <c r="U3" s="6">
        <f t="shared" ref="U3:U66" si="2">R3+IF(S3&gt;=3.2,S3,IF(AND(S3&lt;3.2,S3&gt;=1.8),S3*0.66+T3*0.34,T3))+K3*0.4735*2</f>
        <v>1.5650000000000002</v>
      </c>
      <c r="V3" t="str">
        <f t="shared" si="0"/>
        <v>R.WOODS, LA</v>
      </c>
    </row>
    <row r="4" spans="1:22">
      <c r="A4">
        <v>723</v>
      </c>
      <c r="B4" s="21">
        <v>1</v>
      </c>
      <c r="C4" s="21" t="s">
        <v>2</v>
      </c>
      <c r="D4" s="21" t="s">
        <v>18</v>
      </c>
      <c r="E4" s="21">
        <v>98</v>
      </c>
      <c r="F4" s="21">
        <v>2</v>
      </c>
      <c r="G4" s="21" t="s">
        <v>1132</v>
      </c>
      <c r="H4" s="21" t="s">
        <v>439</v>
      </c>
      <c r="I4" s="21">
        <v>0</v>
      </c>
      <c r="J4" s="21">
        <v>1</v>
      </c>
      <c r="K4" s="21">
        <v>0</v>
      </c>
      <c r="L4" s="21">
        <v>0</v>
      </c>
      <c r="M4" s="21" t="s">
        <v>1133</v>
      </c>
      <c r="N4" s="21">
        <v>23</v>
      </c>
      <c r="O4" s="21">
        <v>23</v>
      </c>
      <c r="P4" s="21">
        <v>0</v>
      </c>
      <c r="Q4" s="21">
        <v>1</v>
      </c>
      <c r="R4">
        <f>IFERROR(IF(I4=1,VLOOKUP(F4,Lookup!$A$2:$B$15,2,FALSE),0),0.5)</f>
        <v>0</v>
      </c>
      <c r="S4">
        <f>IF(K4=1,1,IFERROR(IF(H4="pass",VLOOKUP(F4,Lookup!$D$2:$E$26,2,FALSE),0),1.6))</f>
        <v>1.6</v>
      </c>
      <c r="T4" s="6">
        <f t="shared" si="1"/>
        <v>2.0024999999999999</v>
      </c>
      <c r="U4" s="6">
        <f t="shared" si="2"/>
        <v>2.0024999999999999</v>
      </c>
      <c r="V4" t="str">
        <f t="shared" si="0"/>
        <v>A.COOPER, DAL</v>
      </c>
    </row>
    <row r="5" spans="1:22">
      <c r="A5">
        <v>876</v>
      </c>
      <c r="B5" s="28">
        <v>2</v>
      </c>
      <c r="C5" s="28" t="s">
        <v>9</v>
      </c>
      <c r="D5" s="28" t="s">
        <v>0</v>
      </c>
      <c r="E5" s="28">
        <v>98</v>
      </c>
      <c r="F5" s="28">
        <v>2</v>
      </c>
      <c r="G5" s="28" t="s">
        <v>3737</v>
      </c>
      <c r="H5" s="28" t="s">
        <v>439</v>
      </c>
      <c r="I5" s="28">
        <v>0</v>
      </c>
      <c r="J5" s="28">
        <v>1</v>
      </c>
      <c r="K5" s="28">
        <v>0</v>
      </c>
      <c r="L5" s="28">
        <v>0</v>
      </c>
      <c r="M5" s="28" t="s">
        <v>3738</v>
      </c>
      <c r="N5" s="28">
        <v>7</v>
      </c>
      <c r="O5" s="21">
        <v>7</v>
      </c>
      <c r="P5" s="21">
        <v>0</v>
      </c>
      <c r="Q5" s="21">
        <v>1</v>
      </c>
      <c r="R5">
        <f>IFERROR(IF(I5=1,VLOOKUP(F5,Lookup!$A$2:$B$15,2,FALSE),0),0.5)</f>
        <v>0</v>
      </c>
      <c r="S5">
        <f>IF(K5=1,1,IFERROR(IF(H5="pass",VLOOKUP(F5,Lookup!$D$2:$E$26,2,FALSE),0),1.6))</f>
        <v>1.6</v>
      </c>
      <c r="T5" s="6">
        <f t="shared" si="1"/>
        <v>1.7225000000000001</v>
      </c>
      <c r="U5" s="6">
        <f t="shared" si="2"/>
        <v>1.7225000000000001</v>
      </c>
      <c r="V5" t="str">
        <f t="shared" si="0"/>
        <v>J.FORTSON, KC</v>
      </c>
    </row>
    <row r="6" spans="1:22">
      <c r="A6">
        <v>1169</v>
      </c>
      <c r="B6" s="28">
        <v>2</v>
      </c>
      <c r="C6" s="28" t="s">
        <v>8</v>
      </c>
      <c r="D6" s="28" t="s">
        <v>15</v>
      </c>
      <c r="E6" s="28">
        <v>97</v>
      </c>
      <c r="F6" s="28">
        <v>3</v>
      </c>
      <c r="G6" s="28" t="s">
        <v>4040</v>
      </c>
      <c r="H6" s="28" t="s">
        <v>439</v>
      </c>
      <c r="I6" s="28">
        <v>0</v>
      </c>
      <c r="J6" s="28">
        <v>1</v>
      </c>
      <c r="K6" s="28">
        <v>0</v>
      </c>
      <c r="L6" s="28">
        <v>0</v>
      </c>
      <c r="M6" s="28" t="s">
        <v>732</v>
      </c>
      <c r="N6" s="28">
        <v>-3</v>
      </c>
      <c r="O6" s="21">
        <v>-3</v>
      </c>
      <c r="P6" s="21">
        <v>0</v>
      </c>
      <c r="Q6" s="21">
        <v>1</v>
      </c>
      <c r="R6">
        <f>IFERROR(IF(I6=1,VLOOKUP(F6,Lookup!$A$2:$B$15,2,FALSE),0),0.5)</f>
        <v>0</v>
      </c>
      <c r="S6">
        <f>IF(K6=1,1,IFERROR(IF(H6="pass",VLOOKUP(F6,Lookup!$D$2:$E$26,2,FALSE),0),1.6))</f>
        <v>1.6</v>
      </c>
      <c r="T6" s="6">
        <f t="shared" si="1"/>
        <v>1.5475000000000001</v>
      </c>
      <c r="U6" s="6">
        <f t="shared" si="2"/>
        <v>1.5475000000000001</v>
      </c>
      <c r="V6" t="str">
        <f t="shared" si="0"/>
        <v>K.DRAKE, LV</v>
      </c>
    </row>
    <row r="7" spans="1:22">
      <c r="A7">
        <v>1734</v>
      </c>
      <c r="B7" s="28">
        <v>2</v>
      </c>
      <c r="C7" s="28" t="s">
        <v>16</v>
      </c>
      <c r="D7" s="28" t="s">
        <v>11</v>
      </c>
      <c r="E7" s="28">
        <v>97</v>
      </c>
      <c r="F7" s="28">
        <v>3</v>
      </c>
      <c r="G7" s="28" t="s">
        <v>4612</v>
      </c>
      <c r="H7" s="28" t="s">
        <v>439</v>
      </c>
      <c r="I7" s="28">
        <v>0</v>
      </c>
      <c r="J7" s="28">
        <v>1</v>
      </c>
      <c r="K7" s="28">
        <v>0</v>
      </c>
      <c r="L7" s="28">
        <v>0</v>
      </c>
      <c r="M7" s="28" t="s">
        <v>2242</v>
      </c>
      <c r="N7" s="28">
        <v>39</v>
      </c>
      <c r="O7" s="21">
        <v>39</v>
      </c>
      <c r="P7" s="21">
        <v>0</v>
      </c>
      <c r="Q7" s="21">
        <v>1</v>
      </c>
      <c r="R7">
        <f>IFERROR(IF(I7=1,VLOOKUP(F7,Lookup!$A$2:$B$15,2,FALSE),0),0.5)</f>
        <v>0</v>
      </c>
      <c r="S7">
        <f>IF(K7=1,1,IFERROR(IF(H7="pass",VLOOKUP(F7,Lookup!$D$2:$E$26,2,FALSE),0),1.6))</f>
        <v>1.6</v>
      </c>
      <c r="T7" s="6">
        <f t="shared" si="1"/>
        <v>2.2824999999999998</v>
      </c>
      <c r="U7" s="6">
        <f t="shared" si="2"/>
        <v>2.2824999999999998</v>
      </c>
      <c r="V7" t="str">
        <f t="shared" si="0"/>
        <v>Q.WATKINS, PHI</v>
      </c>
    </row>
    <row r="8" spans="1:22">
      <c r="A8">
        <v>762</v>
      </c>
      <c r="B8" s="21">
        <v>1</v>
      </c>
      <c r="C8" s="21" t="s">
        <v>2</v>
      </c>
      <c r="D8" s="21" t="s">
        <v>18</v>
      </c>
      <c r="E8" s="21">
        <v>95</v>
      </c>
      <c r="F8" s="21">
        <v>5</v>
      </c>
      <c r="G8" s="21" t="s">
        <v>1172</v>
      </c>
      <c r="H8" s="21" t="s">
        <v>439</v>
      </c>
      <c r="I8" s="21">
        <v>0</v>
      </c>
      <c r="J8" s="21">
        <v>1</v>
      </c>
      <c r="K8" s="21">
        <v>0</v>
      </c>
      <c r="L8" s="21">
        <v>0</v>
      </c>
      <c r="M8" s="21" t="s">
        <v>1173</v>
      </c>
      <c r="N8" s="21">
        <v>2</v>
      </c>
      <c r="O8" s="21">
        <v>2</v>
      </c>
      <c r="P8" s="21">
        <v>0</v>
      </c>
      <c r="Q8" s="21">
        <v>1</v>
      </c>
      <c r="R8">
        <f>IFERROR(IF(I8=1,VLOOKUP(F8,Lookup!$A$2:$B$15,2,FALSE),0),0.5)</f>
        <v>0</v>
      </c>
      <c r="S8">
        <f>IF(K8=1,1,IFERROR(IF(H8="pass",VLOOKUP(F8,Lookup!$D$2:$E$26,2,FALSE),0),1.6))</f>
        <v>1.6</v>
      </c>
      <c r="T8" s="6">
        <f t="shared" si="1"/>
        <v>1.635</v>
      </c>
      <c r="U8" s="6">
        <f t="shared" si="2"/>
        <v>1.635</v>
      </c>
      <c r="V8" t="str">
        <f t="shared" si="0"/>
        <v>C.WILSON, DAL</v>
      </c>
    </row>
    <row r="9" spans="1:22">
      <c r="A9">
        <v>976</v>
      </c>
      <c r="B9" s="21">
        <v>1</v>
      </c>
      <c r="C9" s="21" t="s">
        <v>3</v>
      </c>
      <c r="D9" s="21" t="s">
        <v>27</v>
      </c>
      <c r="E9" s="21">
        <v>95</v>
      </c>
      <c r="F9" s="21">
        <v>5</v>
      </c>
      <c r="G9" s="21" t="s">
        <v>1331</v>
      </c>
      <c r="H9" s="21" t="s">
        <v>439</v>
      </c>
      <c r="I9" s="21">
        <v>0</v>
      </c>
      <c r="J9" s="21">
        <v>1</v>
      </c>
      <c r="K9" s="21">
        <v>0</v>
      </c>
      <c r="L9" s="21">
        <v>0</v>
      </c>
      <c r="M9" s="21" t="s">
        <v>1332</v>
      </c>
      <c r="N9" s="21">
        <v>1</v>
      </c>
      <c r="O9" s="21">
        <v>1</v>
      </c>
      <c r="P9" s="21">
        <v>0</v>
      </c>
      <c r="Q9" s="21">
        <v>1</v>
      </c>
      <c r="R9">
        <f>IFERROR(IF(I9=1,VLOOKUP(F9,Lookup!$A$2:$B$15,2,FALSE),0),0.5)</f>
        <v>0</v>
      </c>
      <c r="S9">
        <f>IF(K9=1,1,IFERROR(IF(H9="pass",VLOOKUP(F9,Lookup!$D$2:$E$26,2,FALSE),0),1.6))</f>
        <v>1.6</v>
      </c>
      <c r="T9" s="6">
        <f t="shared" si="1"/>
        <v>1.6175000000000002</v>
      </c>
      <c r="U9" s="6">
        <f t="shared" si="2"/>
        <v>1.6175000000000002</v>
      </c>
      <c r="V9" t="str">
        <f t="shared" si="0"/>
        <v>E.PENNY, NYG</v>
      </c>
    </row>
    <row r="10" spans="1:22">
      <c r="A10">
        <v>977</v>
      </c>
      <c r="B10" s="21">
        <v>1</v>
      </c>
      <c r="C10" s="21" t="s">
        <v>3</v>
      </c>
      <c r="D10" s="21" t="s">
        <v>27</v>
      </c>
      <c r="E10" s="21">
        <v>95</v>
      </c>
      <c r="F10" s="21">
        <v>5</v>
      </c>
      <c r="G10" s="21" t="s">
        <v>1333</v>
      </c>
      <c r="H10" s="21" t="s">
        <v>439</v>
      </c>
      <c r="I10" s="21">
        <v>0</v>
      </c>
      <c r="J10" s="21">
        <v>1</v>
      </c>
      <c r="K10" s="21">
        <v>0</v>
      </c>
      <c r="L10" s="21">
        <v>0</v>
      </c>
      <c r="M10" s="21" t="s">
        <v>1334</v>
      </c>
      <c r="N10" s="21">
        <v>2</v>
      </c>
      <c r="O10" s="21">
        <v>2</v>
      </c>
      <c r="P10" s="21">
        <v>0</v>
      </c>
      <c r="Q10" s="21">
        <v>1</v>
      </c>
      <c r="R10">
        <f>IFERROR(IF(I10=1,VLOOKUP(F10,Lookup!$A$2:$B$15,2,FALSE),0),0.5)</f>
        <v>0</v>
      </c>
      <c r="S10">
        <f>IF(K10=1,1,IFERROR(IF(H10="pass",VLOOKUP(F10,Lookup!$D$2:$E$26,2,FALSE),0),1.6))</f>
        <v>1.6</v>
      </c>
      <c r="T10" s="6">
        <f t="shared" si="1"/>
        <v>1.635</v>
      </c>
      <c r="U10" s="6">
        <f t="shared" si="2"/>
        <v>1.635</v>
      </c>
      <c r="V10" t="str">
        <f t="shared" si="0"/>
        <v>K.RUDOLPH, NYG</v>
      </c>
    </row>
    <row r="11" spans="1:22">
      <c r="A11">
        <v>1176</v>
      </c>
      <c r="B11" s="21">
        <v>1</v>
      </c>
      <c r="C11" s="21" t="s">
        <v>24</v>
      </c>
      <c r="D11" s="21" t="s">
        <v>29</v>
      </c>
      <c r="E11" s="21">
        <v>95</v>
      </c>
      <c r="F11" s="21">
        <v>5</v>
      </c>
      <c r="G11" s="21" t="s">
        <v>1485</v>
      </c>
      <c r="H11" s="21" t="s">
        <v>439</v>
      </c>
      <c r="I11" s="21">
        <v>0</v>
      </c>
      <c r="J11" s="21">
        <v>1</v>
      </c>
      <c r="K11" s="21">
        <v>0</v>
      </c>
      <c r="L11" s="21">
        <v>0</v>
      </c>
      <c r="M11" s="21" t="s">
        <v>1421</v>
      </c>
      <c r="N11" s="21">
        <v>4</v>
      </c>
      <c r="O11" s="21">
        <v>4</v>
      </c>
      <c r="P11" s="21">
        <v>0</v>
      </c>
      <c r="Q11" s="21">
        <v>1</v>
      </c>
      <c r="R11">
        <f>IFERROR(IF(I11=1,VLOOKUP(F11,Lookup!$A$2:$B$15,2,FALSE),0),0.5)</f>
        <v>0</v>
      </c>
      <c r="S11">
        <f>IF(K11=1,1,IFERROR(IF(H11="pass",VLOOKUP(F11,Lookup!$D$2:$E$26,2,FALSE),0),1.6))</f>
        <v>1.6</v>
      </c>
      <c r="T11" s="6">
        <f t="shared" si="1"/>
        <v>1.6700000000000002</v>
      </c>
      <c r="U11" s="6">
        <f t="shared" si="2"/>
        <v>1.6700000000000002</v>
      </c>
      <c r="V11" t="str">
        <f t="shared" si="0"/>
        <v>M.VALDES-SCANTLING, GB</v>
      </c>
    </row>
    <row r="12" spans="1:22">
      <c r="A12">
        <v>1770</v>
      </c>
      <c r="B12" s="21">
        <v>1</v>
      </c>
      <c r="C12" s="21" t="s">
        <v>10</v>
      </c>
      <c r="D12" s="21" t="s">
        <v>23</v>
      </c>
      <c r="E12" s="21">
        <v>95</v>
      </c>
      <c r="F12" s="21">
        <v>5</v>
      </c>
      <c r="G12" s="21" t="s">
        <v>1940</v>
      </c>
      <c r="H12" s="21" t="s">
        <v>439</v>
      </c>
      <c r="I12" s="21">
        <v>0</v>
      </c>
      <c r="J12" s="21">
        <v>1</v>
      </c>
      <c r="K12" s="21">
        <v>0</v>
      </c>
      <c r="L12" s="21">
        <v>0</v>
      </c>
      <c r="M12" s="21" t="s">
        <v>1860</v>
      </c>
      <c r="N12" s="21">
        <v>6</v>
      </c>
      <c r="O12" s="21">
        <v>6</v>
      </c>
      <c r="P12" s="21">
        <v>0</v>
      </c>
      <c r="Q12" s="21">
        <v>1</v>
      </c>
      <c r="R12">
        <f>IFERROR(IF(I12=1,VLOOKUP(F12,Lookup!$A$2:$B$15,2,FALSE),0),0.5)</f>
        <v>0</v>
      </c>
      <c r="S12">
        <f>IF(K12=1,1,IFERROR(IF(H12="pass",VLOOKUP(F12,Lookup!$D$2:$E$26,2,FALSE),0),1.6))</f>
        <v>1.6</v>
      </c>
      <c r="T12" s="6">
        <f t="shared" si="1"/>
        <v>1.7050000000000001</v>
      </c>
      <c r="U12" s="6">
        <f t="shared" si="2"/>
        <v>1.7050000000000001</v>
      </c>
      <c r="V12" t="str">
        <f t="shared" si="0"/>
        <v>D.PARKER, MIA</v>
      </c>
    </row>
    <row r="13" spans="1:22">
      <c r="A13">
        <v>1951</v>
      </c>
      <c r="B13" s="21">
        <v>1</v>
      </c>
      <c r="C13" s="21" t="s">
        <v>7</v>
      </c>
      <c r="D13" s="21" t="s">
        <v>1</v>
      </c>
      <c r="E13" s="21">
        <v>95</v>
      </c>
      <c r="F13" s="21">
        <v>5</v>
      </c>
      <c r="G13" s="21" t="s">
        <v>2068</v>
      </c>
      <c r="H13" s="21" t="s">
        <v>439</v>
      </c>
      <c r="I13" s="21">
        <v>0</v>
      </c>
      <c r="J13" s="21">
        <v>1</v>
      </c>
      <c r="K13" s="21">
        <v>0</v>
      </c>
      <c r="L13" s="21">
        <v>0</v>
      </c>
      <c r="M13" s="21" t="s">
        <v>1946</v>
      </c>
      <c r="N13" s="21">
        <v>3</v>
      </c>
      <c r="O13" s="21">
        <v>3</v>
      </c>
      <c r="P13" s="21">
        <v>0</v>
      </c>
      <c r="Q13" s="21">
        <v>1</v>
      </c>
      <c r="R13">
        <f>IFERROR(IF(I13=1,VLOOKUP(F13,Lookup!$A$2:$B$15,2,FALSE),0),0.5)</f>
        <v>0</v>
      </c>
      <c r="S13">
        <f>IF(K13=1,1,IFERROR(IF(H13="pass",VLOOKUP(F13,Lookup!$D$2:$E$26,2,FALSE),0),1.6))</f>
        <v>1.6</v>
      </c>
      <c r="T13" s="6">
        <f t="shared" si="1"/>
        <v>1.6525000000000001</v>
      </c>
      <c r="U13" s="6">
        <f t="shared" si="2"/>
        <v>1.6525000000000001</v>
      </c>
      <c r="V13" t="str">
        <f t="shared" si="0"/>
        <v>D.COOK, MIN</v>
      </c>
    </row>
    <row r="14" spans="1:22">
      <c r="A14">
        <v>2412</v>
      </c>
      <c r="B14" s="21">
        <v>1</v>
      </c>
      <c r="C14" s="21" t="s">
        <v>15</v>
      </c>
      <c r="D14" s="21" t="s">
        <v>26</v>
      </c>
      <c r="E14" s="21">
        <v>95</v>
      </c>
      <c r="F14" s="21">
        <v>5</v>
      </c>
      <c r="G14" s="21" t="s">
        <v>2404</v>
      </c>
      <c r="H14" s="21" t="s">
        <v>439</v>
      </c>
      <c r="I14" s="21">
        <v>0</v>
      </c>
      <c r="J14" s="21">
        <v>1</v>
      </c>
      <c r="K14" s="21">
        <v>0</v>
      </c>
      <c r="L14" s="21">
        <v>0</v>
      </c>
      <c r="M14" s="21" t="s">
        <v>2388</v>
      </c>
      <c r="N14" s="21">
        <v>11</v>
      </c>
      <c r="O14" s="21">
        <v>11</v>
      </c>
      <c r="P14" s="21">
        <v>0</v>
      </c>
      <c r="Q14" s="21">
        <v>1</v>
      </c>
      <c r="R14">
        <f>IFERROR(IF(I14=1,VLOOKUP(F14,Lookup!$A$2:$B$15,2,FALSE),0),0.5)</f>
        <v>0</v>
      </c>
      <c r="S14">
        <f>IF(K14=1,1,IFERROR(IF(H14="pass",VLOOKUP(F14,Lookup!$D$2:$E$26,2,FALSE),0),1.6))</f>
        <v>1.6</v>
      </c>
      <c r="T14" s="6">
        <f t="shared" si="1"/>
        <v>1.7925</v>
      </c>
      <c r="U14" s="6">
        <f t="shared" si="2"/>
        <v>1.7925</v>
      </c>
      <c r="V14" t="str">
        <f t="shared" si="0"/>
        <v>J.SMITH-SCHUSTER, PIT</v>
      </c>
    </row>
    <row r="15" spans="1:22">
      <c r="A15">
        <v>104</v>
      </c>
      <c r="B15" s="28">
        <v>2</v>
      </c>
      <c r="C15" s="28" t="s">
        <v>22</v>
      </c>
      <c r="D15" s="28" t="s">
        <v>18</v>
      </c>
      <c r="E15" s="28">
        <v>96</v>
      </c>
      <c r="F15" s="28">
        <v>4</v>
      </c>
      <c r="G15" s="28" t="s">
        <v>2938</v>
      </c>
      <c r="H15" s="28" t="s">
        <v>439</v>
      </c>
      <c r="I15" s="28">
        <v>0</v>
      </c>
      <c r="J15" s="28">
        <v>1</v>
      </c>
      <c r="K15" s="28">
        <v>0</v>
      </c>
      <c r="L15" s="28">
        <v>0</v>
      </c>
      <c r="M15" s="28" t="s">
        <v>2257</v>
      </c>
      <c r="N15" s="28">
        <v>1</v>
      </c>
      <c r="O15" s="21">
        <v>1</v>
      </c>
      <c r="P15" s="21">
        <v>0</v>
      </c>
      <c r="Q15" s="21">
        <v>1</v>
      </c>
      <c r="R15">
        <f>IFERROR(IF(I15=1,VLOOKUP(F15,Lookup!$A$2:$B$15,2,FALSE),0),0.5)</f>
        <v>0</v>
      </c>
      <c r="S15">
        <f>IF(K15=1,1,IFERROR(IF(H15="pass",VLOOKUP(F15,Lookup!$D$2:$E$26,2,FALSE),0),1.6))</f>
        <v>1.6</v>
      </c>
      <c r="T15" s="6">
        <f t="shared" si="1"/>
        <v>1.6175000000000002</v>
      </c>
      <c r="U15" s="6">
        <f t="shared" si="2"/>
        <v>1.6175000000000002</v>
      </c>
      <c r="V15" t="str">
        <f t="shared" si="0"/>
        <v>M.DAVIS, ATL</v>
      </c>
    </row>
    <row r="16" spans="1:22">
      <c r="A16">
        <v>275</v>
      </c>
      <c r="B16" s="28">
        <v>2</v>
      </c>
      <c r="C16" s="28" t="s">
        <v>17</v>
      </c>
      <c r="D16" s="28" t="s">
        <v>1</v>
      </c>
      <c r="E16" s="28">
        <v>95</v>
      </c>
      <c r="F16" s="28">
        <v>5</v>
      </c>
      <c r="G16" s="28" t="s">
        <v>3118</v>
      </c>
      <c r="H16" s="28" t="s">
        <v>439</v>
      </c>
      <c r="I16" s="28">
        <v>0</v>
      </c>
      <c r="J16" s="28">
        <v>1</v>
      </c>
      <c r="K16" s="28">
        <v>0</v>
      </c>
      <c r="L16" s="28">
        <v>0</v>
      </c>
      <c r="M16" s="28" t="s">
        <v>879</v>
      </c>
      <c r="N16" s="28">
        <v>-5</v>
      </c>
      <c r="O16" s="21">
        <v>-5</v>
      </c>
      <c r="P16" s="21">
        <v>0</v>
      </c>
      <c r="Q16" s="21">
        <v>1</v>
      </c>
      <c r="R16">
        <f>IFERROR(IF(I16=1,VLOOKUP(F16,Lookup!$A$2:$B$15,2,FALSE),0),0.5)</f>
        <v>0</v>
      </c>
      <c r="S16">
        <f>IF(K16=1,1,IFERROR(IF(H16="pass",VLOOKUP(F16,Lookup!$D$2:$E$26,2,FALSE),0),1.6))</f>
        <v>1.6</v>
      </c>
      <c r="T16" s="6">
        <f t="shared" si="1"/>
        <v>1.5125000000000002</v>
      </c>
      <c r="U16" s="6">
        <f t="shared" si="2"/>
        <v>1.5125000000000002</v>
      </c>
      <c r="V16" t="str">
        <f t="shared" si="0"/>
        <v>D.MONTGOMERY, CHI</v>
      </c>
    </row>
    <row r="17" spans="1:22">
      <c r="A17">
        <v>1001</v>
      </c>
      <c r="B17" s="28">
        <v>2</v>
      </c>
      <c r="C17" s="28" t="s">
        <v>875</v>
      </c>
      <c r="D17" s="28" t="s">
        <v>5</v>
      </c>
      <c r="E17" s="28">
        <v>95</v>
      </c>
      <c r="F17" s="28">
        <v>5</v>
      </c>
      <c r="G17" s="28" t="s">
        <v>3866</v>
      </c>
      <c r="H17" s="28" t="s">
        <v>439</v>
      </c>
      <c r="I17" s="28">
        <v>0</v>
      </c>
      <c r="J17" s="28">
        <v>1</v>
      </c>
      <c r="K17" s="28">
        <v>0</v>
      </c>
      <c r="L17" s="28">
        <v>0</v>
      </c>
      <c r="M17" s="28" t="s">
        <v>901</v>
      </c>
      <c r="N17" s="28">
        <v>0</v>
      </c>
      <c r="O17" s="21">
        <v>0</v>
      </c>
      <c r="P17" s="21">
        <v>0</v>
      </c>
      <c r="Q17" s="21">
        <v>1</v>
      </c>
      <c r="R17">
        <f>IFERROR(IF(I17=1,VLOOKUP(F17,Lookup!$A$2:$B$15,2,FALSE),0),0.5)</f>
        <v>0</v>
      </c>
      <c r="S17">
        <f>IF(K17=1,1,IFERROR(IF(H17="pass",VLOOKUP(F17,Lookup!$D$2:$E$26,2,FALSE),0),1.6))</f>
        <v>1.6</v>
      </c>
      <c r="T17" s="6">
        <f t="shared" si="1"/>
        <v>1.6</v>
      </c>
      <c r="U17" s="6">
        <f t="shared" si="2"/>
        <v>1.6</v>
      </c>
      <c r="V17" t="str">
        <f t="shared" si="0"/>
        <v>C.KUPP, LA</v>
      </c>
    </row>
    <row r="18" spans="1:22">
      <c r="A18">
        <v>869</v>
      </c>
      <c r="B18" s="21">
        <v>1</v>
      </c>
      <c r="C18" s="21" t="s">
        <v>2</v>
      </c>
      <c r="D18" s="21" t="s">
        <v>18</v>
      </c>
      <c r="E18" s="21">
        <v>94</v>
      </c>
      <c r="F18" s="21">
        <v>6</v>
      </c>
      <c r="G18" s="21" t="s">
        <v>1244</v>
      </c>
      <c r="H18" s="21" t="s">
        <v>439</v>
      </c>
      <c r="I18" s="21">
        <v>0</v>
      </c>
      <c r="J18" s="21">
        <v>1</v>
      </c>
      <c r="K18" s="21">
        <v>0</v>
      </c>
      <c r="L18" s="21">
        <v>0</v>
      </c>
      <c r="M18" s="21" t="s">
        <v>1133</v>
      </c>
      <c r="N18" s="21">
        <v>-2</v>
      </c>
      <c r="O18" s="21">
        <v>-2</v>
      </c>
      <c r="P18" s="21">
        <v>0</v>
      </c>
      <c r="Q18" s="21">
        <v>1</v>
      </c>
      <c r="R18">
        <f>IFERROR(IF(I18=1,VLOOKUP(F18,Lookup!$A$2:$B$15,2,FALSE),0),0.5)</f>
        <v>0</v>
      </c>
      <c r="S18">
        <f>IF(K18=1,1,IFERROR(IF(H18="pass",VLOOKUP(F18,Lookup!$D$2:$E$26,2,FALSE),0),1.6))</f>
        <v>1.6</v>
      </c>
      <c r="T18" s="6">
        <f t="shared" si="1"/>
        <v>1.5650000000000002</v>
      </c>
      <c r="U18" s="6">
        <f t="shared" si="2"/>
        <v>1.5650000000000002</v>
      </c>
      <c r="V18" t="str">
        <f t="shared" si="0"/>
        <v>A.COOPER, DAL</v>
      </c>
    </row>
    <row r="19" spans="1:22">
      <c r="A19">
        <v>300</v>
      </c>
      <c r="B19" s="28">
        <v>2</v>
      </c>
      <c r="C19" s="28" t="s">
        <v>1</v>
      </c>
      <c r="D19" s="28" t="s">
        <v>17</v>
      </c>
      <c r="E19" s="28">
        <v>94</v>
      </c>
      <c r="F19" s="28">
        <v>6</v>
      </c>
      <c r="G19" s="28" t="s">
        <v>3144</v>
      </c>
      <c r="H19" s="28" t="s">
        <v>439</v>
      </c>
      <c r="I19" s="28">
        <v>0</v>
      </c>
      <c r="J19" s="28">
        <v>1</v>
      </c>
      <c r="K19" s="28">
        <v>0</v>
      </c>
      <c r="L19" s="28">
        <v>0</v>
      </c>
      <c r="M19" s="28" t="s">
        <v>1977</v>
      </c>
      <c r="N19" s="28">
        <v>11</v>
      </c>
      <c r="O19" s="21">
        <v>11</v>
      </c>
      <c r="P19" s="21">
        <v>0</v>
      </c>
      <c r="Q19" s="21">
        <v>1</v>
      </c>
      <c r="R19">
        <f>IFERROR(IF(I19=1,VLOOKUP(F19,Lookup!$A$2:$B$15,2,FALSE),0),0.5)</f>
        <v>0</v>
      </c>
      <c r="S19">
        <f>IF(K19=1,1,IFERROR(IF(H19="pass",VLOOKUP(F19,Lookup!$D$2:$E$26,2,FALSE),0),1.6))</f>
        <v>1.6</v>
      </c>
      <c r="T19" s="6">
        <f t="shared" si="1"/>
        <v>1.7925</v>
      </c>
      <c r="U19" s="6">
        <f t="shared" si="2"/>
        <v>1.7925</v>
      </c>
      <c r="V19" t="str">
        <f t="shared" si="0"/>
        <v>T.HIGGINS, CIN</v>
      </c>
    </row>
    <row r="20" spans="1:22">
      <c r="A20">
        <v>763</v>
      </c>
      <c r="B20" s="21">
        <v>1</v>
      </c>
      <c r="C20" s="21" t="s">
        <v>2</v>
      </c>
      <c r="D20" s="21" t="s">
        <v>18</v>
      </c>
      <c r="E20" s="21">
        <v>93</v>
      </c>
      <c r="F20" s="21">
        <v>7</v>
      </c>
      <c r="G20" s="21" t="s">
        <v>1174</v>
      </c>
      <c r="H20" s="21" t="s">
        <v>439</v>
      </c>
      <c r="I20" s="21">
        <v>0</v>
      </c>
      <c r="J20" s="21">
        <v>1</v>
      </c>
      <c r="K20" s="21">
        <v>0</v>
      </c>
      <c r="L20" s="21">
        <v>0</v>
      </c>
      <c r="M20" s="21" t="s">
        <v>1158</v>
      </c>
      <c r="N20" s="21">
        <v>4</v>
      </c>
      <c r="O20" s="21">
        <v>4</v>
      </c>
      <c r="P20" s="21">
        <v>0</v>
      </c>
      <c r="Q20" s="21">
        <v>1</v>
      </c>
      <c r="R20">
        <f>IFERROR(IF(I20=1,VLOOKUP(F20,Lookup!$A$2:$B$15,2,FALSE),0),0.5)</f>
        <v>0</v>
      </c>
      <c r="S20">
        <f>IF(K20=1,1,IFERROR(IF(H20="pass",VLOOKUP(F20,Lookup!$D$2:$E$26,2,FALSE),0),1.6))</f>
        <v>1.6</v>
      </c>
      <c r="T20" s="6">
        <f t="shared" si="1"/>
        <v>1.6700000000000002</v>
      </c>
      <c r="U20" s="6">
        <f t="shared" si="2"/>
        <v>1.6700000000000002</v>
      </c>
      <c r="V20" t="str">
        <f t="shared" si="0"/>
        <v>T.POLLARD, DAL</v>
      </c>
    </row>
    <row r="21" spans="1:22">
      <c r="A21">
        <v>870</v>
      </c>
      <c r="B21" s="21">
        <v>1</v>
      </c>
      <c r="C21" s="21" t="s">
        <v>2</v>
      </c>
      <c r="D21" s="21" t="s">
        <v>18</v>
      </c>
      <c r="E21" s="21">
        <v>92</v>
      </c>
      <c r="F21" s="21">
        <v>8</v>
      </c>
      <c r="G21" s="21" t="s">
        <v>1245</v>
      </c>
      <c r="H21" s="21" t="s">
        <v>439</v>
      </c>
      <c r="I21" s="21">
        <v>0</v>
      </c>
      <c r="J21" s="21">
        <v>1</v>
      </c>
      <c r="K21" s="21">
        <v>0</v>
      </c>
      <c r="L21" s="21">
        <v>0</v>
      </c>
      <c r="M21" s="21" t="s">
        <v>1133</v>
      </c>
      <c r="N21" s="21">
        <v>5</v>
      </c>
      <c r="O21" s="21">
        <v>5</v>
      </c>
      <c r="P21" s="21">
        <v>0</v>
      </c>
      <c r="Q21" s="21">
        <v>1</v>
      </c>
      <c r="R21">
        <f>IFERROR(IF(I21=1,VLOOKUP(F21,Lookup!$A$2:$B$15,2,FALSE),0),0.5)</f>
        <v>0</v>
      </c>
      <c r="S21">
        <f>IF(K21=1,1,IFERROR(IF(H21="pass",VLOOKUP(F21,Lookup!$D$2:$E$26,2,FALSE),0),1.6))</f>
        <v>1.6</v>
      </c>
      <c r="T21" s="6">
        <f t="shared" si="1"/>
        <v>1.6875</v>
      </c>
      <c r="U21" s="6">
        <f t="shared" si="2"/>
        <v>1.6875</v>
      </c>
      <c r="V21" t="str">
        <f t="shared" si="0"/>
        <v>A.COOPER, DAL</v>
      </c>
    </row>
    <row r="22" spans="1:22">
      <c r="A22">
        <v>871</v>
      </c>
      <c r="B22" s="21">
        <v>1</v>
      </c>
      <c r="C22" s="21" t="s">
        <v>2</v>
      </c>
      <c r="D22" s="21" t="s">
        <v>18</v>
      </c>
      <c r="E22" s="21">
        <v>92</v>
      </c>
      <c r="F22" s="21">
        <v>8</v>
      </c>
      <c r="G22" s="21" t="s">
        <v>1246</v>
      </c>
      <c r="H22" s="21" t="s">
        <v>439</v>
      </c>
      <c r="I22" s="21">
        <v>0</v>
      </c>
      <c r="J22" s="21">
        <v>1</v>
      </c>
      <c r="K22" s="21">
        <v>0</v>
      </c>
      <c r="L22" s="21">
        <v>0</v>
      </c>
      <c r="M22" s="21" t="s">
        <v>1133</v>
      </c>
      <c r="N22" s="21">
        <v>9</v>
      </c>
      <c r="O22" s="21">
        <v>9</v>
      </c>
      <c r="P22" s="21">
        <v>0</v>
      </c>
      <c r="Q22" s="21">
        <v>1</v>
      </c>
      <c r="R22">
        <f>IFERROR(IF(I22=1,VLOOKUP(F22,Lookup!$A$2:$B$15,2,FALSE),0),0.5)</f>
        <v>0</v>
      </c>
      <c r="S22">
        <f>IF(K22=1,1,IFERROR(IF(H22="pass",VLOOKUP(F22,Lookup!$D$2:$E$26,2,FALSE),0),1.6))</f>
        <v>1.6</v>
      </c>
      <c r="T22" s="6">
        <f t="shared" si="1"/>
        <v>1.7575000000000001</v>
      </c>
      <c r="U22" s="6">
        <f t="shared" si="2"/>
        <v>1.7575000000000001</v>
      </c>
      <c r="V22" t="str">
        <f t="shared" si="0"/>
        <v>A.COOPER, DAL</v>
      </c>
    </row>
    <row r="23" spans="1:22">
      <c r="A23">
        <v>1179</v>
      </c>
      <c r="B23" s="21">
        <v>1</v>
      </c>
      <c r="C23" s="21" t="s">
        <v>24</v>
      </c>
      <c r="D23" s="21" t="s">
        <v>29</v>
      </c>
      <c r="E23" s="21">
        <v>92</v>
      </c>
      <c r="F23" s="21">
        <v>8</v>
      </c>
      <c r="G23" s="21" t="s">
        <v>1487</v>
      </c>
      <c r="H23" s="21" t="s">
        <v>439</v>
      </c>
      <c r="I23" s="21">
        <v>0</v>
      </c>
      <c r="J23" s="21">
        <v>1</v>
      </c>
      <c r="K23" s="21">
        <v>0</v>
      </c>
      <c r="L23" s="21">
        <v>0</v>
      </c>
      <c r="M23" s="21" t="s">
        <v>1421</v>
      </c>
      <c r="N23" s="21">
        <v>57</v>
      </c>
      <c r="O23" s="21">
        <v>57</v>
      </c>
      <c r="P23" s="21">
        <v>0</v>
      </c>
      <c r="Q23" s="21">
        <v>1</v>
      </c>
      <c r="R23">
        <f>IFERROR(IF(I23=1,VLOOKUP(F23,Lookup!$A$2:$B$15,2,FALSE),0),0.5)</f>
        <v>0</v>
      </c>
      <c r="S23">
        <f>IF(K23=1,1,IFERROR(IF(H23="pass",VLOOKUP(F23,Lookup!$D$2:$E$26,2,FALSE),0),1.6))</f>
        <v>1.6</v>
      </c>
      <c r="T23" s="6">
        <f t="shared" si="1"/>
        <v>2.5975000000000001</v>
      </c>
      <c r="U23" s="6">
        <f t="shared" si="2"/>
        <v>2.5975000000000001</v>
      </c>
      <c r="V23" t="str">
        <f t="shared" si="0"/>
        <v>M.VALDES-SCANTLING, GB</v>
      </c>
    </row>
    <row r="24" spans="1:22">
      <c r="A24">
        <v>1316</v>
      </c>
      <c r="B24" s="21">
        <v>1</v>
      </c>
      <c r="C24" s="21" t="s">
        <v>20</v>
      </c>
      <c r="D24" s="21" t="s">
        <v>19</v>
      </c>
      <c r="E24" s="21">
        <v>93</v>
      </c>
      <c r="F24" s="21">
        <v>7</v>
      </c>
      <c r="G24" s="21" t="s">
        <v>1597</v>
      </c>
      <c r="H24" s="21" t="s">
        <v>439</v>
      </c>
      <c r="I24" s="21">
        <v>0</v>
      </c>
      <c r="J24" s="21">
        <v>1</v>
      </c>
      <c r="K24" s="21">
        <v>0</v>
      </c>
      <c r="L24" s="21">
        <v>0</v>
      </c>
      <c r="M24" s="21" t="s">
        <v>1206</v>
      </c>
      <c r="N24" s="21">
        <v>-3</v>
      </c>
      <c r="O24" s="21">
        <v>-3</v>
      </c>
      <c r="P24" s="21">
        <v>0</v>
      </c>
      <c r="Q24" s="21">
        <v>1</v>
      </c>
      <c r="R24">
        <f>IFERROR(IF(I24=1,VLOOKUP(F24,Lookup!$A$2:$B$15,2,FALSE),0),0.5)</f>
        <v>0</v>
      </c>
      <c r="S24">
        <f>IF(K24=1,1,IFERROR(IF(H24="pass",VLOOKUP(F24,Lookup!$D$2:$E$26,2,FALSE),0),1.6))</f>
        <v>1.6</v>
      </c>
      <c r="T24" s="6">
        <f t="shared" si="1"/>
        <v>1.5475000000000001</v>
      </c>
      <c r="U24" s="6">
        <f t="shared" si="2"/>
        <v>1.5475000000000001</v>
      </c>
      <c r="V24" t="str">
        <f t="shared" si="0"/>
        <v>T.JOHNSON, JAX</v>
      </c>
    </row>
    <row r="25" spans="1:22">
      <c r="A25">
        <v>1318</v>
      </c>
      <c r="B25" s="21">
        <v>1</v>
      </c>
      <c r="C25" s="21" t="s">
        <v>20</v>
      </c>
      <c r="D25" s="21" t="s">
        <v>19</v>
      </c>
      <c r="E25" s="21">
        <v>92</v>
      </c>
      <c r="F25" s="21">
        <v>8</v>
      </c>
      <c r="G25" s="21" t="s">
        <v>1598</v>
      </c>
      <c r="H25" s="21" t="s">
        <v>439</v>
      </c>
      <c r="I25" s="21">
        <v>0</v>
      </c>
      <c r="J25" s="21">
        <v>1</v>
      </c>
      <c r="K25" s="21">
        <v>0</v>
      </c>
      <c r="L25" s="21">
        <v>0</v>
      </c>
      <c r="M25" s="21" t="s">
        <v>1534</v>
      </c>
      <c r="N25" s="21">
        <v>17</v>
      </c>
      <c r="O25" s="21">
        <v>17</v>
      </c>
      <c r="P25" s="21">
        <v>0</v>
      </c>
      <c r="Q25" s="21">
        <v>1</v>
      </c>
      <c r="R25">
        <f>IFERROR(IF(I25=1,VLOOKUP(F25,Lookup!$A$2:$B$15,2,FALSE),0),0.5)</f>
        <v>0</v>
      </c>
      <c r="S25">
        <f>IF(K25=1,1,IFERROR(IF(H25="pass",VLOOKUP(F25,Lookup!$D$2:$E$26,2,FALSE),0),1.6))</f>
        <v>1.6</v>
      </c>
      <c r="T25" s="6">
        <f t="shared" si="1"/>
        <v>1.8975</v>
      </c>
      <c r="U25" s="6">
        <f t="shared" si="2"/>
        <v>1.8975</v>
      </c>
      <c r="V25" t="str">
        <f t="shared" si="0"/>
        <v>D.CHARK, JAX</v>
      </c>
    </row>
    <row r="26" spans="1:22">
      <c r="A26">
        <v>2145</v>
      </c>
      <c r="B26" s="21">
        <v>1</v>
      </c>
      <c r="C26" s="21" t="s">
        <v>12</v>
      </c>
      <c r="D26" s="21" t="s">
        <v>21</v>
      </c>
      <c r="E26" s="21">
        <v>93</v>
      </c>
      <c r="F26" s="21">
        <v>7</v>
      </c>
      <c r="G26" s="21" t="s">
        <v>2210</v>
      </c>
      <c r="H26" s="21" t="s">
        <v>439</v>
      </c>
      <c r="I26" s="21">
        <v>0</v>
      </c>
      <c r="J26" s="21">
        <v>1</v>
      </c>
      <c r="K26" s="21">
        <v>0</v>
      </c>
      <c r="L26" s="21">
        <v>0</v>
      </c>
      <c r="M26" s="21" t="s">
        <v>2148</v>
      </c>
      <c r="N26" s="21">
        <v>3</v>
      </c>
      <c r="O26" s="21">
        <v>3</v>
      </c>
      <c r="P26" s="21">
        <v>0</v>
      </c>
      <c r="Q26" s="21">
        <v>1</v>
      </c>
      <c r="R26">
        <f>IFERROR(IF(I26=1,VLOOKUP(F26,Lookup!$A$2:$B$15,2,FALSE),0),0.5)</f>
        <v>0</v>
      </c>
      <c r="S26">
        <f>IF(K26=1,1,IFERROR(IF(H26="pass",VLOOKUP(F26,Lookup!$D$2:$E$26,2,FALSE),0),1.6))</f>
        <v>1.6</v>
      </c>
      <c r="T26" s="6">
        <f t="shared" si="1"/>
        <v>1.6525000000000001</v>
      </c>
      <c r="U26" s="6">
        <f t="shared" si="2"/>
        <v>1.6525000000000001</v>
      </c>
      <c r="V26" t="str">
        <f t="shared" si="0"/>
        <v>T.KROFT, NYJ</v>
      </c>
    </row>
    <row r="27" spans="1:22">
      <c r="A27">
        <v>2147</v>
      </c>
      <c r="B27" s="21">
        <v>1</v>
      </c>
      <c r="C27" s="21" t="s">
        <v>12</v>
      </c>
      <c r="D27" s="21" t="s">
        <v>21</v>
      </c>
      <c r="E27" s="21">
        <v>92</v>
      </c>
      <c r="F27" s="21">
        <v>8</v>
      </c>
      <c r="G27" s="21" t="s">
        <v>2211</v>
      </c>
      <c r="H27" s="21" t="s">
        <v>439</v>
      </c>
      <c r="I27" s="21">
        <v>0</v>
      </c>
      <c r="J27" s="21">
        <v>1</v>
      </c>
      <c r="K27" s="21">
        <v>0</v>
      </c>
      <c r="L27" s="21">
        <v>0</v>
      </c>
      <c r="M27" s="21" t="s">
        <v>2157</v>
      </c>
      <c r="N27" s="21">
        <v>12</v>
      </c>
      <c r="O27" s="21">
        <v>12</v>
      </c>
      <c r="P27" s="21">
        <v>0</v>
      </c>
      <c r="Q27" s="21">
        <v>1</v>
      </c>
      <c r="R27">
        <f>IFERROR(IF(I27=1,VLOOKUP(F27,Lookup!$A$2:$B$15,2,FALSE),0),0.5)</f>
        <v>0</v>
      </c>
      <c r="S27">
        <f>IF(K27=1,1,IFERROR(IF(H27="pass",VLOOKUP(F27,Lookup!$D$2:$E$26,2,FALSE),0),1.6))</f>
        <v>1.6</v>
      </c>
      <c r="T27" s="6">
        <f t="shared" si="1"/>
        <v>1.81</v>
      </c>
      <c r="U27" s="6">
        <f t="shared" si="2"/>
        <v>1.81</v>
      </c>
      <c r="V27" t="str">
        <f t="shared" si="0"/>
        <v>B.BERRIOS, NYJ</v>
      </c>
    </row>
    <row r="28" spans="1:22">
      <c r="A28">
        <v>2322</v>
      </c>
      <c r="B28" s="21">
        <v>1</v>
      </c>
      <c r="C28" s="21" t="s">
        <v>22</v>
      </c>
      <c r="D28" s="21" t="s">
        <v>16</v>
      </c>
      <c r="E28" s="21">
        <v>92</v>
      </c>
      <c r="F28" s="21">
        <v>8</v>
      </c>
      <c r="G28" s="21" t="s">
        <v>2336</v>
      </c>
      <c r="H28" s="21" t="s">
        <v>439</v>
      </c>
      <c r="I28" s="21">
        <v>0</v>
      </c>
      <c r="J28" s="21">
        <v>1</v>
      </c>
      <c r="K28" s="21">
        <v>0</v>
      </c>
      <c r="L28" s="21">
        <v>0</v>
      </c>
      <c r="M28" s="21" t="s">
        <v>2253</v>
      </c>
      <c r="N28" s="21">
        <v>5</v>
      </c>
      <c r="O28" s="21">
        <v>5</v>
      </c>
      <c r="P28" s="21">
        <v>0</v>
      </c>
      <c r="Q28" s="21">
        <v>1</v>
      </c>
      <c r="R28">
        <f>IFERROR(IF(I28=1,VLOOKUP(F28,Lookup!$A$2:$B$15,2,FALSE),0),0.5)</f>
        <v>0</v>
      </c>
      <c r="S28">
        <f>IF(K28=1,1,IFERROR(IF(H28="pass",VLOOKUP(F28,Lookup!$D$2:$E$26,2,FALSE),0),1.6))</f>
        <v>1.6</v>
      </c>
      <c r="T28" s="6">
        <f t="shared" si="1"/>
        <v>1.6875</v>
      </c>
      <c r="U28" s="6">
        <f t="shared" si="2"/>
        <v>1.6875</v>
      </c>
      <c r="V28" t="str">
        <f t="shared" si="0"/>
        <v>K.SMITH, ATL</v>
      </c>
    </row>
    <row r="29" spans="1:22">
      <c r="A29">
        <v>2409</v>
      </c>
      <c r="B29" s="21">
        <v>1</v>
      </c>
      <c r="C29" s="21" t="s">
        <v>15</v>
      </c>
      <c r="D29" s="21" t="s">
        <v>26</v>
      </c>
      <c r="E29" s="21">
        <v>93</v>
      </c>
      <c r="F29" s="21">
        <v>7</v>
      </c>
      <c r="G29" s="21" t="s">
        <v>2402</v>
      </c>
      <c r="H29" s="21" t="s">
        <v>439</v>
      </c>
      <c r="I29" s="21">
        <v>0</v>
      </c>
      <c r="J29" s="21">
        <v>1</v>
      </c>
      <c r="K29" s="21">
        <v>0</v>
      </c>
      <c r="L29" s="21">
        <v>0</v>
      </c>
      <c r="M29" s="21" t="s">
        <v>1547</v>
      </c>
      <c r="N29" s="21">
        <v>16</v>
      </c>
      <c r="O29" s="21">
        <v>16</v>
      </c>
      <c r="P29" s="21">
        <v>0</v>
      </c>
      <c r="Q29" s="21">
        <v>1</v>
      </c>
      <c r="R29">
        <f>IFERROR(IF(I29=1,VLOOKUP(F29,Lookup!$A$2:$B$15,2,FALSE),0),0.5)</f>
        <v>0</v>
      </c>
      <c r="S29">
        <f>IF(K29=1,1,IFERROR(IF(H29="pass",VLOOKUP(F29,Lookup!$D$2:$E$26,2,FALSE),0),1.6))</f>
        <v>1.6</v>
      </c>
      <c r="T29" s="6">
        <f t="shared" si="1"/>
        <v>1.8800000000000001</v>
      </c>
      <c r="U29" s="6">
        <f t="shared" si="2"/>
        <v>1.8800000000000001</v>
      </c>
      <c r="V29" t="str">
        <f t="shared" si="0"/>
        <v>D.JOHNSON, PIT</v>
      </c>
    </row>
    <row r="30" spans="1:22">
      <c r="A30">
        <v>298</v>
      </c>
      <c r="B30" s="28">
        <v>2</v>
      </c>
      <c r="C30" s="28" t="s">
        <v>1</v>
      </c>
      <c r="D30" s="28" t="s">
        <v>17</v>
      </c>
      <c r="E30" s="28">
        <v>93</v>
      </c>
      <c r="F30" s="28">
        <v>7</v>
      </c>
      <c r="G30" s="28" t="s">
        <v>3142</v>
      </c>
      <c r="H30" s="28" t="s">
        <v>439</v>
      </c>
      <c r="I30" s="28">
        <v>0</v>
      </c>
      <c r="J30" s="28">
        <v>1</v>
      </c>
      <c r="K30" s="28">
        <v>0</v>
      </c>
      <c r="L30" s="28">
        <v>0</v>
      </c>
      <c r="M30" s="28" t="s">
        <v>1962</v>
      </c>
      <c r="N30" s="28">
        <v>2</v>
      </c>
      <c r="O30" s="21">
        <v>2</v>
      </c>
      <c r="P30" s="21">
        <v>0</v>
      </c>
      <c r="Q30" s="21">
        <v>1</v>
      </c>
      <c r="R30">
        <f>IFERROR(IF(I30=1,VLOOKUP(F30,Lookup!$A$2:$B$15,2,FALSE),0),0.5)</f>
        <v>0</v>
      </c>
      <c r="S30">
        <f>IF(K30=1,1,IFERROR(IF(H30="pass",VLOOKUP(F30,Lookup!$D$2:$E$26,2,FALSE),0),1.6))</f>
        <v>1.6</v>
      </c>
      <c r="T30" s="6">
        <f t="shared" si="1"/>
        <v>1.635</v>
      </c>
      <c r="U30" s="6">
        <f t="shared" si="2"/>
        <v>1.635</v>
      </c>
      <c r="V30" t="str">
        <f t="shared" si="0"/>
        <v>T.BOYD, CIN</v>
      </c>
    </row>
    <row r="31" spans="1:22">
      <c r="A31">
        <v>801</v>
      </c>
      <c r="B31" s="28">
        <v>2</v>
      </c>
      <c r="C31" s="28" t="s">
        <v>19</v>
      </c>
      <c r="D31" s="28" t="s">
        <v>4</v>
      </c>
      <c r="E31" s="28">
        <v>92</v>
      </c>
      <c r="F31" s="28">
        <v>8</v>
      </c>
      <c r="G31" s="28" t="s">
        <v>3660</v>
      </c>
      <c r="H31" s="28" t="s">
        <v>439</v>
      </c>
      <c r="I31" s="28">
        <v>0</v>
      </c>
      <c r="J31" s="28">
        <v>1</v>
      </c>
      <c r="K31" s="28">
        <v>0</v>
      </c>
      <c r="L31" s="28">
        <v>0</v>
      </c>
      <c r="M31" s="28" t="s">
        <v>3661</v>
      </c>
      <c r="N31" s="28">
        <v>10</v>
      </c>
      <c r="O31" s="21">
        <v>10</v>
      </c>
      <c r="P31" s="21">
        <v>0</v>
      </c>
      <c r="Q31" s="21">
        <v>1</v>
      </c>
      <c r="R31">
        <f>IFERROR(IF(I31=1,VLOOKUP(F31,Lookup!$A$2:$B$15,2,FALSE),0),0.5)</f>
        <v>0</v>
      </c>
      <c r="S31">
        <f>IF(K31=1,1,IFERROR(IF(H31="pass",VLOOKUP(F31,Lookup!$D$2:$E$26,2,FALSE),0),1.6))</f>
        <v>1.6</v>
      </c>
      <c r="T31" s="6">
        <f t="shared" si="1"/>
        <v>1.7750000000000001</v>
      </c>
      <c r="U31" s="6">
        <f t="shared" si="2"/>
        <v>1.7750000000000001</v>
      </c>
      <c r="V31" t="str">
        <f t="shared" si="0"/>
        <v>A.ROBERTS, HOU</v>
      </c>
    </row>
    <row r="32" spans="1:22">
      <c r="A32">
        <v>1101</v>
      </c>
      <c r="B32" s="28">
        <v>2</v>
      </c>
      <c r="C32" s="28" t="s">
        <v>15</v>
      </c>
      <c r="D32" s="28" t="s">
        <v>8</v>
      </c>
      <c r="E32" s="28">
        <v>92</v>
      </c>
      <c r="F32" s="28">
        <v>8</v>
      </c>
      <c r="G32" s="28" t="s">
        <v>3971</v>
      </c>
      <c r="H32" s="28" t="s">
        <v>439</v>
      </c>
      <c r="I32" s="28">
        <v>0</v>
      </c>
      <c r="J32" s="28">
        <v>1</v>
      </c>
      <c r="K32" s="28">
        <v>0</v>
      </c>
      <c r="L32" s="28">
        <v>0</v>
      </c>
      <c r="M32" s="28" t="s">
        <v>2382</v>
      </c>
      <c r="N32" s="28">
        <v>23</v>
      </c>
      <c r="O32" s="21">
        <v>23</v>
      </c>
      <c r="P32" s="21">
        <v>0</v>
      </c>
      <c r="Q32" s="21">
        <v>1</v>
      </c>
      <c r="R32">
        <f>IFERROR(IF(I32=1,VLOOKUP(F32,Lookup!$A$2:$B$15,2,FALSE),0),0.5)</f>
        <v>0</v>
      </c>
      <c r="S32">
        <f>IF(K32=1,1,IFERROR(IF(H32="pass",VLOOKUP(F32,Lookup!$D$2:$E$26,2,FALSE),0),1.6))</f>
        <v>1.6</v>
      </c>
      <c r="T32" s="6">
        <f t="shared" si="1"/>
        <v>2.0024999999999999</v>
      </c>
      <c r="U32" s="6">
        <f t="shared" si="2"/>
        <v>2.0024999999999999</v>
      </c>
      <c r="V32" t="str">
        <f t="shared" si="0"/>
        <v>C.CLAYPOOL, PIT</v>
      </c>
    </row>
    <row r="33" spans="1:22">
      <c r="A33">
        <v>1773</v>
      </c>
      <c r="B33" s="28">
        <v>2</v>
      </c>
      <c r="C33" s="28" t="s">
        <v>11</v>
      </c>
      <c r="D33" s="28" t="s">
        <v>16</v>
      </c>
      <c r="E33" s="28">
        <v>92</v>
      </c>
      <c r="F33" s="28">
        <v>8</v>
      </c>
      <c r="G33" s="28" t="s">
        <v>4652</v>
      </c>
      <c r="H33" s="28" t="s">
        <v>439</v>
      </c>
      <c r="I33" s="28">
        <v>0</v>
      </c>
      <c r="J33" s="28">
        <v>1</v>
      </c>
      <c r="K33" s="28">
        <v>0</v>
      </c>
      <c r="L33" s="28">
        <v>0</v>
      </c>
      <c r="M33" s="28" t="s">
        <v>2665</v>
      </c>
      <c r="N33" s="28">
        <v>-2</v>
      </c>
      <c r="O33" s="21">
        <v>-2</v>
      </c>
      <c r="P33" s="21">
        <v>0</v>
      </c>
      <c r="Q33" s="21">
        <v>1</v>
      </c>
      <c r="R33">
        <f>IFERROR(IF(I33=1,VLOOKUP(F33,Lookup!$A$2:$B$15,2,FALSE),0),0.5)</f>
        <v>0</v>
      </c>
      <c r="S33">
        <f>IF(K33=1,1,IFERROR(IF(H33="pass",VLOOKUP(F33,Lookup!$D$2:$E$26,2,FALSE),0),1.6))</f>
        <v>1.6</v>
      </c>
      <c r="T33" s="6">
        <f t="shared" si="1"/>
        <v>1.5650000000000002</v>
      </c>
      <c r="U33" s="6">
        <f t="shared" si="2"/>
        <v>1.5650000000000002</v>
      </c>
      <c r="V33" t="str">
        <f t="shared" si="0"/>
        <v>D.SAMUEL, SF</v>
      </c>
    </row>
    <row r="34" spans="1:22">
      <c r="A34">
        <v>287</v>
      </c>
      <c r="B34" s="21">
        <v>1</v>
      </c>
      <c r="C34" s="21" t="s">
        <v>8</v>
      </c>
      <c r="D34" s="21" t="s">
        <v>0</v>
      </c>
      <c r="E34" s="21">
        <v>91</v>
      </c>
      <c r="F34" s="21">
        <v>9</v>
      </c>
      <c r="G34" s="21" t="s">
        <v>811</v>
      </c>
      <c r="H34" s="21" t="s">
        <v>439</v>
      </c>
      <c r="I34" s="21">
        <v>0</v>
      </c>
      <c r="J34" s="21">
        <v>1</v>
      </c>
      <c r="K34" s="21">
        <v>0</v>
      </c>
      <c r="L34" s="21">
        <v>0</v>
      </c>
      <c r="M34" s="21" t="s">
        <v>726</v>
      </c>
      <c r="N34" s="21">
        <v>4</v>
      </c>
      <c r="O34" s="21">
        <v>4</v>
      </c>
      <c r="P34" s="21">
        <v>0</v>
      </c>
      <c r="Q34" s="21">
        <v>1</v>
      </c>
      <c r="R34">
        <f>IFERROR(IF(I34=1,VLOOKUP(F34,Lookup!$A$2:$B$15,2,FALSE),0),0.5)</f>
        <v>0</v>
      </c>
      <c r="S34">
        <f>IF(K34=1,1,IFERROR(IF(H34="pass",VLOOKUP(F34,Lookup!$D$2:$E$26,2,FALSE),0),1.6))</f>
        <v>1.6</v>
      </c>
      <c r="T34" s="6">
        <f t="shared" si="1"/>
        <v>1.6700000000000002</v>
      </c>
      <c r="U34" s="6">
        <f t="shared" si="2"/>
        <v>1.6700000000000002</v>
      </c>
      <c r="V34" t="str">
        <f t="shared" si="0"/>
        <v>D.WALLER, LV</v>
      </c>
    </row>
    <row r="35" spans="1:22">
      <c r="A35">
        <v>1486</v>
      </c>
      <c r="B35" s="21">
        <v>1</v>
      </c>
      <c r="C35" s="21" t="s">
        <v>25</v>
      </c>
      <c r="D35" s="21" t="s">
        <v>14</v>
      </c>
      <c r="E35" s="21">
        <v>91</v>
      </c>
      <c r="F35" s="21">
        <v>9</v>
      </c>
      <c r="G35" s="21" t="s">
        <v>1716</v>
      </c>
      <c r="H35" s="21" t="s">
        <v>439</v>
      </c>
      <c r="I35" s="21">
        <v>0</v>
      </c>
      <c r="J35" s="21">
        <v>1</v>
      </c>
      <c r="K35" s="21">
        <v>0</v>
      </c>
      <c r="L35" s="21">
        <v>0</v>
      </c>
      <c r="M35" s="21" t="s">
        <v>647</v>
      </c>
      <c r="N35" s="21">
        <v>18</v>
      </c>
      <c r="O35" s="21">
        <v>18</v>
      </c>
      <c r="P35" s="21">
        <v>0</v>
      </c>
      <c r="Q35" s="21">
        <v>1</v>
      </c>
      <c r="R35">
        <f>IFERROR(IF(I35=1,VLOOKUP(F35,Lookup!$A$2:$B$15,2,FALSE),0),0.5)</f>
        <v>0</v>
      </c>
      <c r="S35">
        <f>IF(K35=1,1,IFERROR(IF(H35="pass",VLOOKUP(F35,Lookup!$D$2:$E$26,2,FALSE),0),1.6))</f>
        <v>1.6</v>
      </c>
      <c r="T35" s="6">
        <f t="shared" si="1"/>
        <v>1.915</v>
      </c>
      <c r="U35" s="6">
        <f t="shared" si="2"/>
        <v>1.915</v>
      </c>
      <c r="V35" t="str">
        <f t="shared" si="0"/>
        <v>M.WILLIAMS, LAC</v>
      </c>
    </row>
    <row r="36" spans="1:22">
      <c r="A36">
        <v>1822</v>
      </c>
      <c r="B36" s="21">
        <v>1</v>
      </c>
      <c r="C36" s="21" t="s">
        <v>7</v>
      </c>
      <c r="D36" s="21" t="s">
        <v>1</v>
      </c>
      <c r="E36" s="21">
        <v>91</v>
      </c>
      <c r="F36" s="21">
        <v>9</v>
      </c>
      <c r="G36" s="21" t="s">
        <v>1978</v>
      </c>
      <c r="H36" s="21" t="s">
        <v>439</v>
      </c>
      <c r="I36" s="21">
        <v>0</v>
      </c>
      <c r="J36" s="21">
        <v>1</v>
      </c>
      <c r="K36" s="21">
        <v>0</v>
      </c>
      <c r="L36" s="21">
        <v>0</v>
      </c>
      <c r="M36" s="21" t="s">
        <v>1953</v>
      </c>
      <c r="N36" s="21">
        <v>31</v>
      </c>
      <c r="O36" s="21">
        <v>31</v>
      </c>
      <c r="P36" s="21">
        <v>0</v>
      </c>
      <c r="Q36" s="21">
        <v>1</v>
      </c>
      <c r="R36">
        <f>IFERROR(IF(I36=1,VLOOKUP(F36,Lookup!$A$2:$B$15,2,FALSE),0),0.5)</f>
        <v>0</v>
      </c>
      <c r="S36">
        <f>IF(K36=1,1,IFERROR(IF(H36="pass",VLOOKUP(F36,Lookup!$D$2:$E$26,2,FALSE),0),1.6))</f>
        <v>1.6</v>
      </c>
      <c r="T36" s="6">
        <f t="shared" si="1"/>
        <v>2.1425000000000001</v>
      </c>
      <c r="U36" s="6">
        <f t="shared" si="2"/>
        <v>2.1425000000000001</v>
      </c>
      <c r="V36" t="str">
        <f t="shared" si="0"/>
        <v>J.JEFFERSON, MIN</v>
      </c>
    </row>
    <row r="37" spans="1:22">
      <c r="A37">
        <v>2294</v>
      </c>
      <c r="B37" s="21">
        <v>1</v>
      </c>
      <c r="C37" s="21" t="s">
        <v>22</v>
      </c>
      <c r="D37" s="21" t="s">
        <v>16</v>
      </c>
      <c r="E37" s="21">
        <v>91</v>
      </c>
      <c r="F37" s="21">
        <v>9</v>
      </c>
      <c r="G37" s="21" t="s">
        <v>2316</v>
      </c>
      <c r="H37" s="21" t="s">
        <v>439</v>
      </c>
      <c r="I37" s="21">
        <v>0</v>
      </c>
      <c r="J37" s="21">
        <v>1</v>
      </c>
      <c r="K37" s="21">
        <v>0</v>
      </c>
      <c r="L37" s="21">
        <v>0</v>
      </c>
      <c r="M37" s="21" t="s">
        <v>2231</v>
      </c>
      <c r="N37" s="21">
        <v>16</v>
      </c>
      <c r="O37" s="21">
        <v>16</v>
      </c>
      <c r="P37" s="21">
        <v>0</v>
      </c>
      <c r="Q37" s="21">
        <v>1</v>
      </c>
      <c r="R37">
        <f>IFERROR(IF(I37=1,VLOOKUP(F37,Lookup!$A$2:$B$15,2,FALSE),0),0.5)</f>
        <v>0</v>
      </c>
      <c r="S37">
        <f>IF(K37=1,1,IFERROR(IF(H37="pass",VLOOKUP(F37,Lookup!$D$2:$E$26,2,FALSE),0),1.6))</f>
        <v>1.6</v>
      </c>
      <c r="T37" s="6">
        <f t="shared" si="1"/>
        <v>1.8800000000000001</v>
      </c>
      <c r="U37" s="6">
        <f t="shared" si="2"/>
        <v>1.8800000000000001</v>
      </c>
      <c r="V37" t="str">
        <f t="shared" si="0"/>
        <v>K.PITTS, ATL</v>
      </c>
    </row>
    <row r="38" spans="1:22">
      <c r="A38">
        <v>191</v>
      </c>
      <c r="B38" s="28">
        <v>2</v>
      </c>
      <c r="C38" s="28" t="s">
        <v>26</v>
      </c>
      <c r="D38" s="28" t="s">
        <v>10</v>
      </c>
      <c r="E38" s="28">
        <v>91</v>
      </c>
      <c r="F38" s="28">
        <v>9</v>
      </c>
      <c r="G38" s="28" t="s">
        <v>3030</v>
      </c>
      <c r="H38" s="28" t="s">
        <v>439</v>
      </c>
      <c r="I38" s="28">
        <v>0</v>
      </c>
      <c r="J38" s="28">
        <v>1</v>
      </c>
      <c r="K38" s="28">
        <v>0</v>
      </c>
      <c r="L38" s="28">
        <v>0</v>
      </c>
      <c r="M38" s="28" t="s">
        <v>2376</v>
      </c>
      <c r="N38" s="28">
        <v>11</v>
      </c>
      <c r="O38" s="21">
        <v>11</v>
      </c>
      <c r="P38" s="21">
        <v>0</v>
      </c>
      <c r="Q38" s="21">
        <v>1</v>
      </c>
      <c r="R38">
        <f>IFERROR(IF(I38=1,VLOOKUP(F38,Lookup!$A$2:$B$15,2,FALSE),0),0.5)</f>
        <v>0</v>
      </c>
      <c r="S38">
        <f>IF(K38=1,1,IFERROR(IF(H38="pass",VLOOKUP(F38,Lookup!$D$2:$E$26,2,FALSE),0),1.6))</f>
        <v>1.6</v>
      </c>
      <c r="T38" s="6">
        <f t="shared" si="1"/>
        <v>1.7925</v>
      </c>
      <c r="U38" s="6">
        <f t="shared" si="2"/>
        <v>1.7925</v>
      </c>
      <c r="V38" t="str">
        <f t="shared" si="0"/>
        <v>E.SANDERS, BUF</v>
      </c>
    </row>
    <row r="39" spans="1:22">
      <c r="A39">
        <v>264</v>
      </c>
      <c r="B39" s="28">
        <v>2</v>
      </c>
      <c r="C39" s="28" t="s">
        <v>1</v>
      </c>
      <c r="D39" s="28" t="s">
        <v>17</v>
      </c>
      <c r="E39" s="28">
        <v>91</v>
      </c>
      <c r="F39" s="28">
        <v>9</v>
      </c>
      <c r="G39" s="28" t="s">
        <v>3107</v>
      </c>
      <c r="H39" s="28" t="s">
        <v>439</v>
      </c>
      <c r="I39" s="28">
        <v>0</v>
      </c>
      <c r="J39" s="28">
        <v>1</v>
      </c>
      <c r="K39" s="28">
        <v>0</v>
      </c>
      <c r="L39" s="28">
        <v>0</v>
      </c>
      <c r="M39" s="28" t="s">
        <v>1957</v>
      </c>
      <c r="N39" s="28">
        <v>-1</v>
      </c>
      <c r="O39" s="21">
        <v>-1</v>
      </c>
      <c r="P39" s="21">
        <v>0</v>
      </c>
      <c r="Q39" s="21">
        <v>1</v>
      </c>
      <c r="R39">
        <f>IFERROR(IF(I39=1,VLOOKUP(F39,Lookup!$A$2:$B$15,2,FALSE),0),0.5)</f>
        <v>0</v>
      </c>
      <c r="S39">
        <f>IF(K39=1,1,IFERROR(IF(H39="pass",VLOOKUP(F39,Lookup!$D$2:$E$26,2,FALSE),0),1.6))</f>
        <v>1.6</v>
      </c>
      <c r="T39" s="6">
        <f t="shared" si="1"/>
        <v>1.5825</v>
      </c>
      <c r="U39" s="6">
        <f t="shared" si="2"/>
        <v>1.5825</v>
      </c>
      <c r="V39" t="str">
        <f t="shared" si="0"/>
        <v>J.MIXON, CIN</v>
      </c>
    </row>
    <row r="40" spans="1:22">
      <c r="A40">
        <v>719</v>
      </c>
      <c r="B40" s="28">
        <v>2</v>
      </c>
      <c r="C40" s="28" t="s">
        <v>28</v>
      </c>
      <c r="D40" s="28" t="s">
        <v>24</v>
      </c>
      <c r="E40" s="28">
        <v>91</v>
      </c>
      <c r="F40" s="28">
        <v>9</v>
      </c>
      <c r="G40" s="28" t="s">
        <v>3572</v>
      </c>
      <c r="H40" s="28" t="s">
        <v>439</v>
      </c>
      <c r="I40" s="28">
        <v>0</v>
      </c>
      <c r="J40" s="28">
        <v>1</v>
      </c>
      <c r="K40" s="28">
        <v>0</v>
      </c>
      <c r="L40" s="28">
        <v>0</v>
      </c>
      <c r="M40" s="28" t="s">
        <v>2631</v>
      </c>
      <c r="N40" s="28">
        <v>-3</v>
      </c>
      <c r="O40" s="21">
        <v>-3</v>
      </c>
      <c r="P40" s="21">
        <v>0</v>
      </c>
      <c r="Q40" s="21">
        <v>1</v>
      </c>
      <c r="R40">
        <f>IFERROR(IF(I40=1,VLOOKUP(F40,Lookup!$A$2:$B$15,2,FALSE),0),0.5)</f>
        <v>0</v>
      </c>
      <c r="S40">
        <f>IF(K40=1,1,IFERROR(IF(H40="pass",VLOOKUP(F40,Lookup!$D$2:$E$26,2,FALSE),0),1.6))</f>
        <v>1.6</v>
      </c>
      <c r="T40" s="6">
        <f t="shared" si="1"/>
        <v>1.5475000000000001</v>
      </c>
      <c r="U40" s="6">
        <f t="shared" si="2"/>
        <v>1.5475000000000001</v>
      </c>
      <c r="V40" t="str">
        <f t="shared" si="0"/>
        <v>D.SWIFT, DET</v>
      </c>
    </row>
    <row r="41" spans="1:22">
      <c r="A41">
        <v>1298</v>
      </c>
      <c r="B41" s="28">
        <v>2</v>
      </c>
      <c r="C41" s="28" t="s">
        <v>7</v>
      </c>
      <c r="D41" s="28" t="s">
        <v>13</v>
      </c>
      <c r="E41" s="28">
        <v>91</v>
      </c>
      <c r="F41" s="28">
        <v>9</v>
      </c>
      <c r="G41" s="28" t="s">
        <v>4170</v>
      </c>
      <c r="H41" s="28" t="s">
        <v>439</v>
      </c>
      <c r="I41" s="28">
        <v>0</v>
      </c>
      <c r="J41" s="28">
        <v>1</v>
      </c>
      <c r="K41" s="28">
        <v>0</v>
      </c>
      <c r="L41" s="28">
        <v>0</v>
      </c>
      <c r="M41" s="28" t="s">
        <v>1953</v>
      </c>
      <c r="N41" s="28">
        <v>34</v>
      </c>
      <c r="O41" s="21">
        <v>34</v>
      </c>
      <c r="P41" s="21">
        <v>0</v>
      </c>
      <c r="Q41" s="21">
        <v>1</v>
      </c>
      <c r="R41">
        <f>IFERROR(IF(I41=1,VLOOKUP(F41,Lookup!$A$2:$B$15,2,FALSE),0),0.5)</f>
        <v>0</v>
      </c>
      <c r="S41">
        <f>IF(K41=1,1,IFERROR(IF(H41="pass",VLOOKUP(F41,Lookup!$D$2:$E$26,2,FALSE),0),1.6))</f>
        <v>1.6</v>
      </c>
      <c r="T41" s="6">
        <f t="shared" si="1"/>
        <v>2.1950000000000003</v>
      </c>
      <c r="U41" s="6">
        <f t="shared" si="2"/>
        <v>2.1950000000000003</v>
      </c>
      <c r="V41" t="str">
        <f t="shared" si="0"/>
        <v>J.JEFFERSON, MIN</v>
      </c>
    </row>
    <row r="42" spans="1:22">
      <c r="A42">
        <v>1367</v>
      </c>
      <c r="B42" s="28">
        <v>2</v>
      </c>
      <c r="C42" s="28" t="s">
        <v>12</v>
      </c>
      <c r="D42" s="28" t="s">
        <v>23</v>
      </c>
      <c r="E42" s="28">
        <v>91</v>
      </c>
      <c r="F42" s="28">
        <v>9</v>
      </c>
      <c r="G42" s="28" t="s">
        <v>4239</v>
      </c>
      <c r="H42" s="28" t="s">
        <v>439</v>
      </c>
      <c r="I42" s="28">
        <v>0</v>
      </c>
      <c r="J42" s="28">
        <v>1</v>
      </c>
      <c r="K42" s="28">
        <v>0</v>
      </c>
      <c r="L42" s="28">
        <v>0</v>
      </c>
      <c r="M42" s="28" t="s">
        <v>2157</v>
      </c>
      <c r="N42" s="28">
        <v>8</v>
      </c>
      <c r="O42" s="21">
        <v>8</v>
      </c>
      <c r="P42" s="21">
        <v>0</v>
      </c>
      <c r="Q42" s="21">
        <v>1</v>
      </c>
      <c r="R42">
        <f>IFERROR(IF(I42=1,VLOOKUP(F42,Lookup!$A$2:$B$15,2,FALSE),0),0.5)</f>
        <v>0</v>
      </c>
      <c r="S42">
        <f>IF(K42=1,1,IFERROR(IF(H42="pass",VLOOKUP(F42,Lookup!$D$2:$E$26,2,FALSE),0),1.6))</f>
        <v>1.6</v>
      </c>
      <c r="T42" s="6">
        <f t="shared" si="1"/>
        <v>1.74</v>
      </c>
      <c r="U42" s="6">
        <f t="shared" si="2"/>
        <v>1.74</v>
      </c>
      <c r="V42" t="str">
        <f t="shared" si="0"/>
        <v>B.BERRIOS, NYJ</v>
      </c>
    </row>
    <row r="43" spans="1:22">
      <c r="A43">
        <v>452</v>
      </c>
      <c r="B43" s="21">
        <v>1</v>
      </c>
      <c r="C43" s="21" t="s">
        <v>875</v>
      </c>
      <c r="D43" s="21" t="s">
        <v>17</v>
      </c>
      <c r="E43" s="21">
        <v>89</v>
      </c>
      <c r="F43" s="21">
        <v>11</v>
      </c>
      <c r="G43" s="21" t="s">
        <v>931</v>
      </c>
      <c r="H43" s="21" t="s">
        <v>439</v>
      </c>
      <c r="I43" s="21">
        <v>0</v>
      </c>
      <c r="J43" s="21">
        <v>1</v>
      </c>
      <c r="K43" s="21">
        <v>0</v>
      </c>
      <c r="L43" s="21">
        <v>0</v>
      </c>
      <c r="M43" s="21" t="s">
        <v>888</v>
      </c>
      <c r="N43" s="21">
        <v>-3</v>
      </c>
      <c r="O43" s="21">
        <v>-3</v>
      </c>
      <c r="P43" s="21">
        <v>0</v>
      </c>
      <c r="Q43" s="21">
        <v>1</v>
      </c>
      <c r="R43">
        <f>IFERROR(IF(I43=1,VLOOKUP(F43,Lookup!$A$2:$B$15,2,FALSE),0),0.5)</f>
        <v>0</v>
      </c>
      <c r="S43">
        <f>IF(K43=1,1,IFERROR(IF(H43="pass",VLOOKUP(F43,Lookup!$D$2:$E$26,2,FALSE),0),1.6))</f>
        <v>1.6</v>
      </c>
      <c r="T43" s="6">
        <f t="shared" si="1"/>
        <v>1.5475000000000001</v>
      </c>
      <c r="U43" s="6">
        <f t="shared" si="2"/>
        <v>1.5475000000000001</v>
      </c>
      <c r="V43" t="str">
        <f t="shared" si="0"/>
        <v>T.HIGBEE, LA</v>
      </c>
    </row>
    <row r="44" spans="1:22">
      <c r="A44">
        <v>735</v>
      </c>
      <c r="B44" s="21">
        <v>1</v>
      </c>
      <c r="C44" s="21" t="s">
        <v>18</v>
      </c>
      <c r="D44" s="21" t="s">
        <v>2</v>
      </c>
      <c r="E44" s="21">
        <v>89</v>
      </c>
      <c r="F44" s="21">
        <v>11</v>
      </c>
      <c r="G44" s="21" t="s">
        <v>1147</v>
      </c>
      <c r="H44" s="21" t="s">
        <v>439</v>
      </c>
      <c r="I44" s="21">
        <v>0</v>
      </c>
      <c r="J44" s="21">
        <v>1</v>
      </c>
      <c r="K44" s="21">
        <v>0</v>
      </c>
      <c r="L44" s="21">
        <v>0</v>
      </c>
      <c r="M44" s="21" t="s">
        <v>1148</v>
      </c>
      <c r="N44" s="21">
        <v>7</v>
      </c>
      <c r="O44" s="21">
        <v>7</v>
      </c>
      <c r="P44" s="21">
        <v>0</v>
      </c>
      <c r="Q44" s="21">
        <v>1</v>
      </c>
      <c r="R44">
        <f>IFERROR(IF(I44=1,VLOOKUP(F44,Lookup!$A$2:$B$15,2,FALSE),0),0.5)</f>
        <v>0</v>
      </c>
      <c r="S44">
        <f>IF(K44=1,1,IFERROR(IF(H44="pass",VLOOKUP(F44,Lookup!$D$2:$E$26,2,FALSE),0),1.6))</f>
        <v>1.6</v>
      </c>
      <c r="T44" s="6">
        <f t="shared" si="1"/>
        <v>1.7225000000000001</v>
      </c>
      <c r="U44" s="6">
        <f t="shared" si="2"/>
        <v>1.7225000000000001</v>
      </c>
      <c r="V44" t="str">
        <f t="shared" si="0"/>
        <v>M.EVANS, TB</v>
      </c>
    </row>
    <row r="45" spans="1:22">
      <c r="A45">
        <v>885</v>
      </c>
      <c r="B45" s="21">
        <v>1</v>
      </c>
      <c r="C45" s="21" t="s">
        <v>2</v>
      </c>
      <c r="D45" s="21" t="s">
        <v>18</v>
      </c>
      <c r="E45" s="21">
        <v>89</v>
      </c>
      <c r="F45" s="21">
        <v>11</v>
      </c>
      <c r="G45" s="21" t="s">
        <v>1258</v>
      </c>
      <c r="H45" s="21" t="s">
        <v>439</v>
      </c>
      <c r="I45" s="21">
        <v>0</v>
      </c>
      <c r="J45" s="21">
        <v>1</v>
      </c>
      <c r="K45" s="21">
        <v>0</v>
      </c>
      <c r="L45" s="21">
        <v>0</v>
      </c>
      <c r="M45" s="21" t="s">
        <v>1137</v>
      </c>
      <c r="N45" s="21">
        <v>1</v>
      </c>
      <c r="O45" s="21">
        <v>1</v>
      </c>
      <c r="P45" s="21">
        <v>0</v>
      </c>
      <c r="Q45" s="21">
        <v>1</v>
      </c>
      <c r="R45">
        <f>IFERROR(IF(I45=1,VLOOKUP(F45,Lookup!$A$2:$B$15,2,FALSE),0),0.5)</f>
        <v>0</v>
      </c>
      <c r="S45">
        <f>IF(K45=1,1,IFERROR(IF(H45="pass",VLOOKUP(F45,Lookup!$D$2:$E$26,2,FALSE),0),1.6))</f>
        <v>1.6</v>
      </c>
      <c r="T45" s="6">
        <f t="shared" si="1"/>
        <v>1.6175000000000002</v>
      </c>
      <c r="U45" s="6">
        <f t="shared" si="2"/>
        <v>1.6175000000000002</v>
      </c>
      <c r="V45" t="str">
        <f t="shared" si="0"/>
        <v>D.SCHULTZ, DAL</v>
      </c>
    </row>
    <row r="46" spans="1:22">
      <c r="A46">
        <v>1052</v>
      </c>
      <c r="B46" s="21">
        <v>1</v>
      </c>
      <c r="C46" s="21" t="s">
        <v>27</v>
      </c>
      <c r="D46" s="21" t="s">
        <v>3</v>
      </c>
      <c r="E46" s="21">
        <v>88</v>
      </c>
      <c r="F46" s="21">
        <v>12</v>
      </c>
      <c r="G46" s="21" t="s">
        <v>1385</v>
      </c>
      <c r="H46" s="21" t="s">
        <v>439</v>
      </c>
      <c r="I46" s="21">
        <v>0</v>
      </c>
      <c r="J46" s="21">
        <v>1</v>
      </c>
      <c r="K46" s="21">
        <v>0</v>
      </c>
      <c r="L46" s="21">
        <v>0</v>
      </c>
      <c r="M46" s="21" t="s">
        <v>1287</v>
      </c>
      <c r="N46" s="21">
        <v>1</v>
      </c>
      <c r="O46" s="21">
        <v>1</v>
      </c>
      <c r="P46" s="21">
        <v>0</v>
      </c>
      <c r="Q46" s="21">
        <v>1</v>
      </c>
      <c r="R46">
        <f>IFERROR(IF(I46=1,VLOOKUP(F46,Lookup!$A$2:$B$15,2,FALSE),0),0.5)</f>
        <v>0</v>
      </c>
      <c r="S46">
        <f>IF(K46=1,1,IFERROR(IF(H46="pass",VLOOKUP(F46,Lookup!$D$2:$E$26,2,FALSE),0),1.6))</f>
        <v>1.6</v>
      </c>
      <c r="T46" s="6">
        <f t="shared" si="1"/>
        <v>1.6175000000000002</v>
      </c>
      <c r="U46" s="6">
        <f t="shared" si="2"/>
        <v>1.6175000000000002</v>
      </c>
      <c r="V46" t="str">
        <f t="shared" si="0"/>
        <v>M.GORDON, DEN</v>
      </c>
    </row>
    <row r="47" spans="1:22">
      <c r="A47">
        <v>1354</v>
      </c>
      <c r="B47" s="21">
        <v>1</v>
      </c>
      <c r="C47" s="21" t="s">
        <v>20</v>
      </c>
      <c r="D47" s="21" t="s">
        <v>19</v>
      </c>
      <c r="E47" s="21">
        <v>89</v>
      </c>
      <c r="F47" s="21">
        <v>11</v>
      </c>
      <c r="G47" s="21" t="s">
        <v>1619</v>
      </c>
      <c r="H47" s="21" t="s">
        <v>439</v>
      </c>
      <c r="I47" s="21">
        <v>0</v>
      </c>
      <c r="J47" s="21">
        <v>1</v>
      </c>
      <c r="K47" s="21">
        <v>0</v>
      </c>
      <c r="L47" s="21">
        <v>0</v>
      </c>
      <c r="M47" s="21" t="s">
        <v>1534</v>
      </c>
      <c r="N47" s="21">
        <v>12</v>
      </c>
      <c r="O47" s="21">
        <v>12</v>
      </c>
      <c r="P47" s="21">
        <v>0</v>
      </c>
      <c r="Q47" s="21">
        <v>1</v>
      </c>
      <c r="R47">
        <f>IFERROR(IF(I47=1,VLOOKUP(F47,Lookup!$A$2:$B$15,2,FALSE),0),0.5)</f>
        <v>0</v>
      </c>
      <c r="S47">
        <f>IF(K47=1,1,IFERROR(IF(H47="pass",VLOOKUP(F47,Lookup!$D$2:$E$26,2,FALSE),0),1.6))</f>
        <v>1.6</v>
      </c>
      <c r="T47" s="6">
        <f t="shared" si="1"/>
        <v>1.81</v>
      </c>
      <c r="U47" s="6">
        <f t="shared" si="2"/>
        <v>1.81</v>
      </c>
      <c r="V47" t="str">
        <f t="shared" si="0"/>
        <v>D.CHARK, JAX</v>
      </c>
    </row>
    <row r="48" spans="1:22">
      <c r="A48">
        <v>1460</v>
      </c>
      <c r="B48" s="21">
        <v>1</v>
      </c>
      <c r="C48" s="21" t="s">
        <v>25</v>
      </c>
      <c r="D48" s="21" t="s">
        <v>14</v>
      </c>
      <c r="E48" s="21">
        <v>88</v>
      </c>
      <c r="F48" s="21">
        <v>12</v>
      </c>
      <c r="G48" s="21" t="s">
        <v>1698</v>
      </c>
      <c r="H48" s="21" t="s">
        <v>439</v>
      </c>
      <c r="I48" s="21">
        <v>0</v>
      </c>
      <c r="J48" s="21">
        <v>1</v>
      </c>
      <c r="K48" s="21">
        <v>0</v>
      </c>
      <c r="L48" s="21">
        <v>0</v>
      </c>
      <c r="M48" s="21" t="s">
        <v>1691</v>
      </c>
      <c r="N48" s="21">
        <v>13</v>
      </c>
      <c r="O48" s="21">
        <v>13</v>
      </c>
      <c r="P48" s="21">
        <v>0</v>
      </c>
      <c r="Q48" s="21">
        <v>1</v>
      </c>
      <c r="R48">
        <f>IFERROR(IF(I48=1,VLOOKUP(F48,Lookup!$A$2:$B$15,2,FALSE),0),0.5)</f>
        <v>0</v>
      </c>
      <c r="S48">
        <f>IF(K48=1,1,IFERROR(IF(H48="pass",VLOOKUP(F48,Lookup!$D$2:$E$26,2,FALSE),0),1.6))</f>
        <v>1.6</v>
      </c>
      <c r="T48" s="6">
        <f t="shared" si="1"/>
        <v>1.8275000000000001</v>
      </c>
      <c r="U48" s="6">
        <f t="shared" si="2"/>
        <v>1.8275000000000001</v>
      </c>
      <c r="V48" t="str">
        <f t="shared" si="0"/>
        <v>K.ALLEN, LAC</v>
      </c>
    </row>
    <row r="49" spans="1:22">
      <c r="A49">
        <v>1462</v>
      </c>
      <c r="B49" s="21">
        <v>1</v>
      </c>
      <c r="C49" s="21" t="s">
        <v>25</v>
      </c>
      <c r="D49" s="21" t="s">
        <v>14</v>
      </c>
      <c r="E49" s="21">
        <v>87</v>
      </c>
      <c r="F49" s="21">
        <v>13</v>
      </c>
      <c r="G49" s="21" t="s">
        <v>1700</v>
      </c>
      <c r="H49" s="21" t="s">
        <v>439</v>
      </c>
      <c r="I49" s="21">
        <v>0</v>
      </c>
      <c r="J49" s="21">
        <v>1</v>
      </c>
      <c r="K49" s="21">
        <v>0</v>
      </c>
      <c r="L49" s="21">
        <v>0</v>
      </c>
      <c r="M49" s="21" t="s">
        <v>1701</v>
      </c>
      <c r="N49" s="21">
        <v>-2</v>
      </c>
      <c r="O49" s="21">
        <v>-2</v>
      </c>
      <c r="P49" s="21">
        <v>0</v>
      </c>
      <c r="Q49" s="21">
        <v>1</v>
      </c>
      <c r="R49">
        <f>IFERROR(IF(I49=1,VLOOKUP(F49,Lookup!$A$2:$B$15,2,FALSE),0),0.5)</f>
        <v>0</v>
      </c>
      <c r="S49">
        <f>IF(K49=1,1,IFERROR(IF(H49="pass",VLOOKUP(F49,Lookup!$D$2:$E$26,2,FALSE),0),1.6))</f>
        <v>1.6</v>
      </c>
      <c r="T49" s="6">
        <f t="shared" si="1"/>
        <v>1.5650000000000002</v>
      </c>
      <c r="U49" s="6">
        <f t="shared" si="2"/>
        <v>1.5650000000000002</v>
      </c>
      <c r="V49" t="str">
        <f t="shared" si="0"/>
        <v>J.JACKSON, LAC</v>
      </c>
    </row>
    <row r="50" spans="1:22">
      <c r="A50">
        <v>1601</v>
      </c>
      <c r="B50" s="21">
        <v>1</v>
      </c>
      <c r="C50" s="21" t="s">
        <v>25</v>
      </c>
      <c r="D50" s="21" t="s">
        <v>14</v>
      </c>
      <c r="E50" s="21">
        <v>88</v>
      </c>
      <c r="F50" s="21">
        <v>12</v>
      </c>
      <c r="G50" s="21" t="s">
        <v>1803</v>
      </c>
      <c r="H50" s="21" t="s">
        <v>439</v>
      </c>
      <c r="I50" s="21">
        <v>0</v>
      </c>
      <c r="J50" s="21">
        <v>1</v>
      </c>
      <c r="K50" s="21">
        <v>0</v>
      </c>
      <c r="L50" s="21">
        <v>0</v>
      </c>
      <c r="M50" s="21" t="s">
        <v>1691</v>
      </c>
      <c r="N50" s="21">
        <v>15</v>
      </c>
      <c r="O50" s="21">
        <v>15</v>
      </c>
      <c r="P50" s="21">
        <v>0</v>
      </c>
      <c r="Q50" s="21">
        <v>1</v>
      </c>
      <c r="R50">
        <f>IFERROR(IF(I50=1,VLOOKUP(F50,Lookup!$A$2:$B$15,2,FALSE),0),0.5)</f>
        <v>0</v>
      </c>
      <c r="S50">
        <f>IF(K50=1,1,IFERROR(IF(H50="pass",VLOOKUP(F50,Lookup!$D$2:$E$26,2,FALSE),0),1.6))</f>
        <v>1.6</v>
      </c>
      <c r="T50" s="6">
        <f t="shared" si="1"/>
        <v>1.8625</v>
      </c>
      <c r="U50" s="6">
        <f t="shared" si="2"/>
        <v>1.8625</v>
      </c>
      <c r="V50" t="str">
        <f t="shared" si="0"/>
        <v>K.ALLEN, LAC</v>
      </c>
    </row>
    <row r="51" spans="1:22">
      <c r="A51">
        <v>1811</v>
      </c>
      <c r="B51" s="21">
        <v>1</v>
      </c>
      <c r="C51" s="21" t="s">
        <v>7</v>
      </c>
      <c r="D51" s="21" t="s">
        <v>1</v>
      </c>
      <c r="E51" s="21">
        <v>90</v>
      </c>
      <c r="F51" s="21">
        <v>10</v>
      </c>
      <c r="G51" s="21" t="s">
        <v>1971</v>
      </c>
      <c r="H51" s="21" t="s">
        <v>439</v>
      </c>
      <c r="I51" s="21">
        <v>0</v>
      </c>
      <c r="J51" s="21">
        <v>1</v>
      </c>
      <c r="K51" s="21">
        <v>0</v>
      </c>
      <c r="L51" s="21">
        <v>0</v>
      </c>
      <c r="M51" s="21" t="s">
        <v>1946</v>
      </c>
      <c r="N51" s="21">
        <v>0</v>
      </c>
      <c r="O51" s="21">
        <v>0</v>
      </c>
      <c r="P51" s="21">
        <v>0</v>
      </c>
      <c r="Q51" s="21">
        <v>1</v>
      </c>
      <c r="R51">
        <f>IFERROR(IF(I51=1,VLOOKUP(F51,Lookup!$A$2:$B$15,2,FALSE),0),0.5)</f>
        <v>0</v>
      </c>
      <c r="S51">
        <f>IF(K51=1,1,IFERROR(IF(H51="pass",VLOOKUP(F51,Lookup!$D$2:$E$26,2,FALSE),0),1.6))</f>
        <v>1.6</v>
      </c>
      <c r="T51" s="6">
        <f t="shared" si="1"/>
        <v>1.6</v>
      </c>
      <c r="U51" s="6">
        <f t="shared" si="2"/>
        <v>1.6</v>
      </c>
      <c r="V51" t="str">
        <f t="shared" si="0"/>
        <v>D.COOK, MIN</v>
      </c>
    </row>
    <row r="52" spans="1:22">
      <c r="A52">
        <v>1814</v>
      </c>
      <c r="B52" s="21">
        <v>1</v>
      </c>
      <c r="C52" s="21" t="s">
        <v>7</v>
      </c>
      <c r="D52" s="21" t="s">
        <v>1</v>
      </c>
      <c r="E52" s="21">
        <v>88</v>
      </c>
      <c r="F52" s="21">
        <v>12</v>
      </c>
      <c r="G52" s="21" t="s">
        <v>1973</v>
      </c>
      <c r="H52" s="21" t="s">
        <v>439</v>
      </c>
      <c r="I52" s="21">
        <v>0</v>
      </c>
      <c r="J52" s="21">
        <v>1</v>
      </c>
      <c r="K52" s="21">
        <v>0</v>
      </c>
      <c r="L52" s="21">
        <v>0</v>
      </c>
      <c r="M52" s="21" t="s">
        <v>1953</v>
      </c>
      <c r="N52" s="21">
        <v>-3</v>
      </c>
      <c r="O52" s="21">
        <v>-3</v>
      </c>
      <c r="P52" s="21">
        <v>0</v>
      </c>
      <c r="Q52" s="21">
        <v>1</v>
      </c>
      <c r="R52">
        <f>IFERROR(IF(I52=1,VLOOKUP(F52,Lookup!$A$2:$B$15,2,FALSE),0),0.5)</f>
        <v>0</v>
      </c>
      <c r="S52">
        <f>IF(K52=1,1,IFERROR(IF(H52="pass",VLOOKUP(F52,Lookup!$D$2:$E$26,2,FALSE),0),1.6))</f>
        <v>1.6</v>
      </c>
      <c r="T52" s="6">
        <f t="shared" si="1"/>
        <v>1.5475000000000001</v>
      </c>
      <c r="U52" s="6">
        <f t="shared" si="2"/>
        <v>1.5475000000000001</v>
      </c>
      <c r="V52" t="str">
        <f t="shared" si="0"/>
        <v>J.JEFFERSON, MIN</v>
      </c>
    </row>
    <row r="53" spans="1:22">
      <c r="A53">
        <v>1932</v>
      </c>
      <c r="B53" s="21">
        <v>1</v>
      </c>
      <c r="C53" s="21" t="s">
        <v>1</v>
      </c>
      <c r="D53" s="21" t="s">
        <v>7</v>
      </c>
      <c r="E53" s="21">
        <v>90</v>
      </c>
      <c r="F53" s="21">
        <v>10</v>
      </c>
      <c r="G53" s="21" t="s">
        <v>2058</v>
      </c>
      <c r="H53" s="21" t="s">
        <v>439</v>
      </c>
      <c r="I53" s="21">
        <v>0</v>
      </c>
      <c r="J53" s="21">
        <v>1</v>
      </c>
      <c r="K53" s="21">
        <v>0</v>
      </c>
      <c r="L53" s="21">
        <v>0</v>
      </c>
      <c r="M53" s="21" t="s">
        <v>1962</v>
      </c>
      <c r="N53" s="21">
        <v>7</v>
      </c>
      <c r="O53" s="21">
        <v>7</v>
      </c>
      <c r="P53" s="21">
        <v>0</v>
      </c>
      <c r="Q53" s="21">
        <v>1</v>
      </c>
      <c r="R53">
        <f>IFERROR(IF(I53=1,VLOOKUP(F53,Lookup!$A$2:$B$15,2,FALSE),0),0.5)</f>
        <v>0</v>
      </c>
      <c r="S53">
        <f>IF(K53=1,1,IFERROR(IF(H53="pass",VLOOKUP(F53,Lookup!$D$2:$E$26,2,FALSE),0),1.6))</f>
        <v>1.6</v>
      </c>
      <c r="T53" s="6">
        <f t="shared" si="1"/>
        <v>1.7225000000000001</v>
      </c>
      <c r="U53" s="6">
        <f t="shared" si="2"/>
        <v>1.7225000000000001</v>
      </c>
      <c r="V53" t="str">
        <f t="shared" si="0"/>
        <v>T.BOYD, CIN</v>
      </c>
    </row>
    <row r="54" spans="1:22">
      <c r="A54">
        <v>1952</v>
      </c>
      <c r="B54" s="21">
        <v>1</v>
      </c>
      <c r="C54" s="21" t="s">
        <v>7</v>
      </c>
      <c r="D54" s="21" t="s">
        <v>1</v>
      </c>
      <c r="E54" s="21">
        <v>88</v>
      </c>
      <c r="F54" s="21">
        <v>12</v>
      </c>
      <c r="G54" s="21" t="s">
        <v>2069</v>
      </c>
      <c r="H54" s="21" t="s">
        <v>439</v>
      </c>
      <c r="I54" s="21">
        <v>0</v>
      </c>
      <c r="J54" s="21">
        <v>1</v>
      </c>
      <c r="K54" s="21">
        <v>0</v>
      </c>
      <c r="L54" s="21">
        <v>0</v>
      </c>
      <c r="M54" s="21" t="s">
        <v>1948</v>
      </c>
      <c r="N54" s="21">
        <v>21</v>
      </c>
      <c r="O54" s="21">
        <v>21</v>
      </c>
      <c r="P54" s="21">
        <v>0</v>
      </c>
      <c r="Q54" s="21">
        <v>1</v>
      </c>
      <c r="R54">
        <f>IFERROR(IF(I54=1,VLOOKUP(F54,Lookup!$A$2:$B$15,2,FALSE),0),0.5)</f>
        <v>0</v>
      </c>
      <c r="S54">
        <f>IF(K54=1,1,IFERROR(IF(H54="pass",VLOOKUP(F54,Lookup!$D$2:$E$26,2,FALSE),0),1.6))</f>
        <v>1.6</v>
      </c>
      <c r="T54" s="6">
        <f t="shared" si="1"/>
        <v>1.9675</v>
      </c>
      <c r="U54" s="6">
        <f t="shared" si="2"/>
        <v>1.9675</v>
      </c>
      <c r="V54" t="str">
        <f t="shared" si="0"/>
        <v>T.CONKLIN, MIN</v>
      </c>
    </row>
    <row r="55" spans="1:22">
      <c r="A55">
        <v>2043</v>
      </c>
      <c r="B55" s="21">
        <v>1</v>
      </c>
      <c r="C55" s="21" t="s">
        <v>12</v>
      </c>
      <c r="D55" s="21" t="s">
        <v>21</v>
      </c>
      <c r="E55" s="21">
        <v>89</v>
      </c>
      <c r="F55" s="21">
        <v>11</v>
      </c>
      <c r="G55" s="21" t="s">
        <v>2139</v>
      </c>
      <c r="H55" s="21" t="s">
        <v>439</v>
      </c>
      <c r="I55" s="21">
        <v>0</v>
      </c>
      <c r="J55" s="21">
        <v>1</v>
      </c>
      <c r="K55" s="21">
        <v>0</v>
      </c>
      <c r="L55" s="21">
        <v>0</v>
      </c>
      <c r="M55" s="21" t="s">
        <v>2110</v>
      </c>
      <c r="N55" s="21">
        <v>14</v>
      </c>
      <c r="O55" s="21">
        <v>14</v>
      </c>
      <c r="P55" s="21">
        <v>0</v>
      </c>
      <c r="Q55" s="21">
        <v>1</v>
      </c>
      <c r="R55">
        <f>IFERROR(IF(I55=1,VLOOKUP(F55,Lookup!$A$2:$B$15,2,FALSE),0),0.5)</f>
        <v>0</v>
      </c>
      <c r="S55">
        <f>IF(K55=1,1,IFERROR(IF(H55="pass",VLOOKUP(F55,Lookup!$D$2:$E$26,2,FALSE),0),1.6))</f>
        <v>1.6</v>
      </c>
      <c r="T55" s="6">
        <f t="shared" si="1"/>
        <v>1.845</v>
      </c>
      <c r="U55" s="6">
        <f t="shared" si="2"/>
        <v>1.845</v>
      </c>
      <c r="V55" t="str">
        <f t="shared" si="0"/>
        <v>C.DAVIS, NYJ</v>
      </c>
    </row>
    <row r="56" spans="1:22">
      <c r="A56">
        <v>2375</v>
      </c>
      <c r="B56" s="21">
        <v>1</v>
      </c>
      <c r="C56" s="21" t="s">
        <v>26</v>
      </c>
      <c r="D56" s="21" t="s">
        <v>15</v>
      </c>
      <c r="E56" s="21">
        <v>88</v>
      </c>
      <c r="F56" s="21">
        <v>12</v>
      </c>
      <c r="G56" s="21" t="s">
        <v>2370</v>
      </c>
      <c r="H56" s="21" t="s">
        <v>439</v>
      </c>
      <c r="I56" s="21">
        <v>0</v>
      </c>
      <c r="J56" s="21">
        <v>1</v>
      </c>
      <c r="K56" s="21">
        <v>0</v>
      </c>
      <c r="L56" s="21">
        <v>0</v>
      </c>
      <c r="M56" s="21" t="s">
        <v>2359</v>
      </c>
      <c r="N56" s="21">
        <v>6</v>
      </c>
      <c r="O56" s="21">
        <v>6</v>
      </c>
      <c r="P56" s="21">
        <v>0</v>
      </c>
      <c r="Q56" s="21">
        <v>1</v>
      </c>
      <c r="R56">
        <f>IFERROR(IF(I56=1,VLOOKUP(F56,Lookup!$A$2:$B$15,2,FALSE),0),0.5)</f>
        <v>0</v>
      </c>
      <c r="S56">
        <f>IF(K56=1,1,IFERROR(IF(H56="pass",VLOOKUP(F56,Lookup!$D$2:$E$26,2,FALSE),0),1.6))</f>
        <v>1.6</v>
      </c>
      <c r="T56" s="6">
        <f t="shared" si="1"/>
        <v>1.7050000000000001</v>
      </c>
      <c r="U56" s="6">
        <f t="shared" si="2"/>
        <v>1.7050000000000001</v>
      </c>
      <c r="V56" t="str">
        <f t="shared" si="0"/>
        <v>S.DIGGS, BUF</v>
      </c>
    </row>
    <row r="57" spans="1:22">
      <c r="A57">
        <v>2393</v>
      </c>
      <c r="B57" s="21">
        <v>1</v>
      </c>
      <c r="C57" s="21" t="s">
        <v>15</v>
      </c>
      <c r="D57" s="21" t="s">
        <v>26</v>
      </c>
      <c r="E57" s="21">
        <v>87</v>
      </c>
      <c r="F57" s="21">
        <v>13</v>
      </c>
      <c r="G57" s="21" t="s">
        <v>2387</v>
      </c>
      <c r="H57" s="21" t="s">
        <v>439</v>
      </c>
      <c r="I57" s="21">
        <v>0</v>
      </c>
      <c r="J57" s="21">
        <v>1</v>
      </c>
      <c r="K57" s="21">
        <v>0</v>
      </c>
      <c r="L57" s="21">
        <v>0</v>
      </c>
      <c r="M57" s="21" t="s">
        <v>2388</v>
      </c>
      <c r="N57" s="21">
        <v>2</v>
      </c>
      <c r="O57" s="21">
        <v>2</v>
      </c>
      <c r="P57" s="21">
        <v>0</v>
      </c>
      <c r="Q57" s="21">
        <v>1</v>
      </c>
      <c r="R57">
        <f>IFERROR(IF(I57=1,VLOOKUP(F57,Lookup!$A$2:$B$15,2,FALSE),0),0.5)</f>
        <v>0</v>
      </c>
      <c r="S57">
        <f>IF(K57=1,1,IFERROR(IF(H57="pass",VLOOKUP(F57,Lookup!$D$2:$E$26,2,FALSE),0),1.6))</f>
        <v>1.6</v>
      </c>
      <c r="T57" s="6">
        <f t="shared" si="1"/>
        <v>1.635</v>
      </c>
      <c r="U57" s="6">
        <f t="shared" si="2"/>
        <v>1.635</v>
      </c>
      <c r="V57" t="str">
        <f t="shared" si="0"/>
        <v>J.SMITH-SCHUSTER, PIT</v>
      </c>
    </row>
    <row r="58" spans="1:22">
      <c r="A58">
        <v>2423</v>
      </c>
      <c r="B58" s="21">
        <v>1</v>
      </c>
      <c r="C58" s="21" t="s">
        <v>26</v>
      </c>
      <c r="D58" s="21" t="s">
        <v>15</v>
      </c>
      <c r="E58" s="21">
        <v>90</v>
      </c>
      <c r="F58" s="21">
        <v>10</v>
      </c>
      <c r="G58" s="21" t="s">
        <v>2412</v>
      </c>
      <c r="H58" s="21" t="s">
        <v>439</v>
      </c>
      <c r="I58" s="21">
        <v>0</v>
      </c>
      <c r="J58" s="21">
        <v>1</v>
      </c>
      <c r="K58" s="21">
        <v>0</v>
      </c>
      <c r="L58" s="21">
        <v>0</v>
      </c>
      <c r="M58" s="21" t="s">
        <v>2373</v>
      </c>
      <c r="N58" s="21">
        <v>12</v>
      </c>
      <c r="O58" s="21">
        <v>12</v>
      </c>
      <c r="P58" s="21">
        <v>0</v>
      </c>
      <c r="Q58" s="21">
        <v>1</v>
      </c>
      <c r="R58">
        <f>IFERROR(IF(I58=1,VLOOKUP(F58,Lookup!$A$2:$B$15,2,FALSE),0),0.5)</f>
        <v>0</v>
      </c>
      <c r="S58">
        <f>IF(K58=1,1,IFERROR(IF(H58="pass",VLOOKUP(F58,Lookup!$D$2:$E$26,2,FALSE),0),1.6))</f>
        <v>1.6</v>
      </c>
      <c r="T58" s="6">
        <f t="shared" si="1"/>
        <v>1.81</v>
      </c>
      <c r="U58" s="6">
        <f t="shared" si="2"/>
        <v>1.81</v>
      </c>
      <c r="V58" t="str">
        <f t="shared" si="0"/>
        <v>D.KNOX, BUF</v>
      </c>
    </row>
    <row r="59" spans="1:22">
      <c r="A59">
        <v>2425</v>
      </c>
      <c r="B59" s="21">
        <v>1</v>
      </c>
      <c r="C59" s="21" t="s">
        <v>26</v>
      </c>
      <c r="D59" s="21" t="s">
        <v>15</v>
      </c>
      <c r="E59" s="21">
        <v>88</v>
      </c>
      <c r="F59" s="21">
        <v>12</v>
      </c>
      <c r="G59" s="21" t="s">
        <v>2413</v>
      </c>
      <c r="H59" s="21" t="s">
        <v>439</v>
      </c>
      <c r="I59" s="21">
        <v>0</v>
      </c>
      <c r="J59" s="21">
        <v>1</v>
      </c>
      <c r="K59" s="21">
        <v>0</v>
      </c>
      <c r="L59" s="21">
        <v>0</v>
      </c>
      <c r="M59" s="21" t="s">
        <v>2357</v>
      </c>
      <c r="N59" s="21">
        <v>5</v>
      </c>
      <c r="O59" s="21">
        <v>5</v>
      </c>
      <c r="P59" s="21">
        <v>0</v>
      </c>
      <c r="Q59" s="21">
        <v>1</v>
      </c>
      <c r="R59">
        <f>IFERROR(IF(I59=1,VLOOKUP(F59,Lookup!$A$2:$B$15,2,FALSE),0),0.5)</f>
        <v>0</v>
      </c>
      <c r="S59">
        <f>IF(K59=1,1,IFERROR(IF(H59="pass",VLOOKUP(F59,Lookup!$D$2:$E$26,2,FALSE),0),1.6))</f>
        <v>1.6</v>
      </c>
      <c r="T59" s="6">
        <f t="shared" si="1"/>
        <v>1.6875</v>
      </c>
      <c r="U59" s="6">
        <f t="shared" si="2"/>
        <v>1.6875</v>
      </c>
      <c r="V59" t="str">
        <f t="shared" si="0"/>
        <v>C.BEASLEY, BUF</v>
      </c>
    </row>
    <row r="60" spans="1:22">
      <c r="A60">
        <v>2637</v>
      </c>
      <c r="B60" s="21">
        <v>1</v>
      </c>
      <c r="C60" s="21" t="s">
        <v>5</v>
      </c>
      <c r="D60" s="21" t="s">
        <v>6</v>
      </c>
      <c r="E60" s="21">
        <v>88</v>
      </c>
      <c r="F60" s="21">
        <v>12</v>
      </c>
      <c r="G60" s="21" t="s">
        <v>2565</v>
      </c>
      <c r="H60" s="21" t="s">
        <v>439</v>
      </c>
      <c r="I60" s="21">
        <v>0</v>
      </c>
      <c r="J60" s="21">
        <v>1</v>
      </c>
      <c r="K60" s="21">
        <v>0</v>
      </c>
      <c r="L60" s="21">
        <v>0</v>
      </c>
      <c r="M60" s="21" t="s">
        <v>2495</v>
      </c>
      <c r="N60" s="21">
        <v>-7</v>
      </c>
      <c r="O60" s="21">
        <v>-7</v>
      </c>
      <c r="P60" s="21">
        <v>0</v>
      </c>
      <c r="Q60" s="21">
        <v>1</v>
      </c>
      <c r="R60">
        <f>IFERROR(IF(I60=1,VLOOKUP(F60,Lookup!$A$2:$B$15,2,FALSE),0),0.5)</f>
        <v>0</v>
      </c>
      <c r="S60">
        <f>IF(K60=1,1,IFERROR(IF(H60="pass",VLOOKUP(F60,Lookup!$D$2:$E$26,2,FALSE),0),1.6))</f>
        <v>1.6</v>
      </c>
      <c r="T60" s="6">
        <f t="shared" si="1"/>
        <v>1.4775</v>
      </c>
      <c r="U60" s="6">
        <f t="shared" si="2"/>
        <v>1.4775</v>
      </c>
      <c r="V60" t="str">
        <f t="shared" si="0"/>
        <v>J.TAYLOR, IND</v>
      </c>
    </row>
    <row r="61" spans="1:22">
      <c r="A61">
        <v>2665</v>
      </c>
      <c r="B61" s="21">
        <v>1</v>
      </c>
      <c r="C61" s="21" t="s">
        <v>5</v>
      </c>
      <c r="D61" s="21" t="s">
        <v>6</v>
      </c>
      <c r="E61" s="21">
        <v>88</v>
      </c>
      <c r="F61" s="21">
        <v>12</v>
      </c>
      <c r="G61" s="21" t="s">
        <v>2586</v>
      </c>
      <c r="H61" s="21" t="s">
        <v>439</v>
      </c>
      <c r="I61" s="21">
        <v>0</v>
      </c>
      <c r="J61" s="21">
        <v>1</v>
      </c>
      <c r="K61" s="21">
        <v>0</v>
      </c>
      <c r="L61" s="21">
        <v>0</v>
      </c>
      <c r="M61" s="21" t="s">
        <v>2501</v>
      </c>
      <c r="N61" s="21">
        <v>8</v>
      </c>
      <c r="O61" s="21">
        <v>8</v>
      </c>
      <c r="P61" s="21">
        <v>0</v>
      </c>
      <c r="Q61" s="21">
        <v>1</v>
      </c>
      <c r="R61">
        <f>IFERROR(IF(I61=1,VLOOKUP(F61,Lookup!$A$2:$B$15,2,FALSE),0),0.5)</f>
        <v>0</v>
      </c>
      <c r="S61">
        <f>IF(K61=1,1,IFERROR(IF(H61="pass",VLOOKUP(F61,Lookup!$D$2:$E$26,2,FALSE),0),1.6))</f>
        <v>1.6</v>
      </c>
      <c r="T61" s="6">
        <f t="shared" si="1"/>
        <v>1.74</v>
      </c>
      <c r="U61" s="6">
        <f t="shared" si="2"/>
        <v>1.74</v>
      </c>
      <c r="V61" t="str">
        <f t="shared" si="0"/>
        <v>Z.PASCAL, IND</v>
      </c>
    </row>
    <row r="62" spans="1:22">
      <c r="A62">
        <v>2666</v>
      </c>
      <c r="B62" s="21">
        <v>1</v>
      </c>
      <c r="C62" s="21" t="s">
        <v>5</v>
      </c>
      <c r="D62" s="21" t="s">
        <v>6</v>
      </c>
      <c r="E62" s="21">
        <v>88</v>
      </c>
      <c r="F62" s="21">
        <v>12</v>
      </c>
      <c r="G62" s="21" t="s">
        <v>2587</v>
      </c>
      <c r="H62" s="21" t="s">
        <v>439</v>
      </c>
      <c r="I62" s="21">
        <v>0</v>
      </c>
      <c r="J62" s="21">
        <v>1</v>
      </c>
      <c r="K62" s="21">
        <v>0</v>
      </c>
      <c r="L62" s="21">
        <v>0</v>
      </c>
      <c r="M62" s="21" t="s">
        <v>2499</v>
      </c>
      <c r="N62" s="21">
        <v>16</v>
      </c>
      <c r="O62" s="21">
        <v>16</v>
      </c>
      <c r="P62" s="21">
        <v>0</v>
      </c>
      <c r="Q62" s="21">
        <v>1</v>
      </c>
      <c r="R62">
        <f>IFERROR(IF(I62=1,VLOOKUP(F62,Lookup!$A$2:$B$15,2,FALSE),0),0.5)</f>
        <v>0</v>
      </c>
      <c r="S62">
        <f>IF(K62=1,1,IFERROR(IF(H62="pass",VLOOKUP(F62,Lookup!$D$2:$E$26,2,FALSE),0),1.6))</f>
        <v>1.6</v>
      </c>
      <c r="T62" s="6">
        <f t="shared" si="1"/>
        <v>1.8800000000000001</v>
      </c>
      <c r="U62" s="6">
        <f t="shared" si="2"/>
        <v>1.8800000000000001</v>
      </c>
      <c r="V62" t="str">
        <f t="shared" si="0"/>
        <v>M.STRACHAN, IND</v>
      </c>
    </row>
    <row r="63" spans="1:22">
      <c r="A63">
        <v>2844</v>
      </c>
      <c r="B63" s="21">
        <v>1</v>
      </c>
      <c r="C63" s="21" t="s">
        <v>28</v>
      </c>
      <c r="D63" s="21" t="s">
        <v>11</v>
      </c>
      <c r="E63" s="21">
        <v>88</v>
      </c>
      <c r="F63" s="21">
        <v>12</v>
      </c>
      <c r="G63" s="21" t="s">
        <v>2722</v>
      </c>
      <c r="H63" s="21" t="s">
        <v>439</v>
      </c>
      <c r="I63" s="21">
        <v>0</v>
      </c>
      <c r="J63" s="21">
        <v>1</v>
      </c>
      <c r="K63" s="21">
        <v>0</v>
      </c>
      <c r="L63" s="21">
        <v>0</v>
      </c>
      <c r="M63" s="21" t="s">
        <v>2635</v>
      </c>
      <c r="N63" s="21">
        <v>3</v>
      </c>
      <c r="O63" s="21">
        <v>3</v>
      </c>
      <c r="P63" s="21">
        <v>0</v>
      </c>
      <c r="Q63" s="21">
        <v>1</v>
      </c>
      <c r="R63">
        <f>IFERROR(IF(I63=1,VLOOKUP(F63,Lookup!$A$2:$B$15,2,FALSE),0),0.5)</f>
        <v>0</v>
      </c>
      <c r="S63">
        <f>IF(K63=1,1,IFERROR(IF(H63="pass",VLOOKUP(F63,Lookup!$D$2:$E$26,2,FALSE),0),1.6))</f>
        <v>1.6</v>
      </c>
      <c r="T63" s="6">
        <f t="shared" si="1"/>
        <v>1.6525000000000001</v>
      </c>
      <c r="U63" s="6">
        <f t="shared" si="2"/>
        <v>1.6525000000000001</v>
      </c>
      <c r="V63" t="str">
        <f t="shared" si="0"/>
        <v>A. ST. BROWN, DET</v>
      </c>
    </row>
    <row r="64" spans="1:22">
      <c r="A64">
        <v>48</v>
      </c>
      <c r="B64" s="28">
        <v>2</v>
      </c>
      <c r="C64" s="28" t="s">
        <v>22</v>
      </c>
      <c r="D64" s="28" t="s">
        <v>18</v>
      </c>
      <c r="E64" s="28">
        <v>89</v>
      </c>
      <c r="F64" s="28">
        <v>11</v>
      </c>
      <c r="G64" s="28" t="s">
        <v>2877</v>
      </c>
      <c r="H64" s="28" t="s">
        <v>439</v>
      </c>
      <c r="I64" s="28">
        <v>0</v>
      </c>
      <c r="J64" s="28">
        <v>1</v>
      </c>
      <c r="K64" s="28">
        <v>0</v>
      </c>
      <c r="L64" s="28">
        <v>0</v>
      </c>
      <c r="M64" s="28" t="s">
        <v>2224</v>
      </c>
      <c r="N64" s="28">
        <v>41</v>
      </c>
      <c r="O64" s="21">
        <v>41</v>
      </c>
      <c r="P64" s="21">
        <v>0</v>
      </c>
      <c r="Q64" s="21">
        <v>1</v>
      </c>
      <c r="R64">
        <f>IFERROR(IF(I64=1,VLOOKUP(F64,Lookup!$A$2:$B$15,2,FALSE),0),0.5)</f>
        <v>0</v>
      </c>
      <c r="S64">
        <f>IF(K64=1,1,IFERROR(IF(H64="pass",VLOOKUP(F64,Lookup!$D$2:$E$26,2,FALSE),0),1.6))</f>
        <v>1.6</v>
      </c>
      <c r="T64" s="6">
        <f t="shared" si="1"/>
        <v>2.3174999999999999</v>
      </c>
      <c r="U64" s="6">
        <f t="shared" si="2"/>
        <v>2.3174999999999999</v>
      </c>
      <c r="V64" t="str">
        <f t="shared" si="0"/>
        <v>C.RIDLEY, ATL</v>
      </c>
    </row>
    <row r="65" spans="1:22">
      <c r="A65">
        <v>49</v>
      </c>
      <c r="B65" s="28">
        <v>2</v>
      </c>
      <c r="C65" s="28" t="s">
        <v>22</v>
      </c>
      <c r="D65" s="28" t="s">
        <v>18</v>
      </c>
      <c r="E65" s="28">
        <v>89</v>
      </c>
      <c r="F65" s="28">
        <v>11</v>
      </c>
      <c r="G65" s="28" t="s">
        <v>2878</v>
      </c>
      <c r="H65" s="28" t="s">
        <v>439</v>
      </c>
      <c r="I65" s="28">
        <v>0</v>
      </c>
      <c r="J65" s="28">
        <v>1</v>
      </c>
      <c r="K65" s="28">
        <v>0</v>
      </c>
      <c r="L65" s="28">
        <v>0</v>
      </c>
      <c r="M65" s="28" t="s">
        <v>2879</v>
      </c>
      <c r="N65" s="28">
        <v>4</v>
      </c>
      <c r="O65" s="21">
        <v>4</v>
      </c>
      <c r="P65" s="21">
        <v>0</v>
      </c>
      <c r="Q65" s="21">
        <v>1</v>
      </c>
      <c r="R65">
        <f>IFERROR(IF(I65=1,VLOOKUP(F65,Lookup!$A$2:$B$15,2,FALSE),0),0.5)</f>
        <v>0</v>
      </c>
      <c r="S65">
        <f>IF(K65=1,1,IFERROR(IF(H65="pass",VLOOKUP(F65,Lookup!$D$2:$E$26,2,FALSE),0),1.6))</f>
        <v>1.6</v>
      </c>
      <c r="T65" s="6">
        <f t="shared" si="1"/>
        <v>1.6700000000000002</v>
      </c>
      <c r="U65" s="6">
        <f t="shared" si="2"/>
        <v>1.6700000000000002</v>
      </c>
      <c r="V65" t="str">
        <f t="shared" si="0"/>
        <v>T.SHARPE, ATL</v>
      </c>
    </row>
    <row r="66" spans="1:22">
      <c r="A66">
        <v>105</v>
      </c>
      <c r="B66" s="28">
        <v>2</v>
      </c>
      <c r="C66" s="28" t="s">
        <v>22</v>
      </c>
      <c r="D66" s="28" t="s">
        <v>18</v>
      </c>
      <c r="E66" s="28">
        <v>88</v>
      </c>
      <c r="F66" s="28">
        <v>12</v>
      </c>
      <c r="G66" s="28" t="s">
        <v>2939</v>
      </c>
      <c r="H66" s="28" t="s">
        <v>439</v>
      </c>
      <c r="I66" s="28">
        <v>0</v>
      </c>
      <c r="J66" s="28">
        <v>1</v>
      </c>
      <c r="K66" s="28">
        <v>0</v>
      </c>
      <c r="L66" s="28">
        <v>0</v>
      </c>
      <c r="M66" s="28" t="s">
        <v>2226</v>
      </c>
      <c r="N66" s="28">
        <v>-1</v>
      </c>
      <c r="O66" s="21">
        <v>-1</v>
      </c>
      <c r="P66" s="21">
        <v>0</v>
      </c>
      <c r="Q66" s="21">
        <v>1</v>
      </c>
      <c r="R66">
        <f>IFERROR(IF(I66=1,VLOOKUP(F66,Lookup!$A$2:$B$15,2,FALSE),0),0.5)</f>
        <v>0</v>
      </c>
      <c r="S66">
        <f>IF(K66=1,1,IFERROR(IF(H66="pass",VLOOKUP(F66,Lookup!$D$2:$E$26,2,FALSE),0),1.6))</f>
        <v>1.6</v>
      </c>
      <c r="T66" s="6">
        <f t="shared" si="1"/>
        <v>1.5825</v>
      </c>
      <c r="U66" s="6">
        <f t="shared" si="2"/>
        <v>1.5825</v>
      </c>
      <c r="V66" t="str">
        <f t="shared" ref="V66:V129" si="3">IF(M66="A.St","A. ST. BROWN, DET",IF(M66="Dj.Moore","D.MOORE, CAR",IF(M66="Mi.Carter","M.CARTER, NYJ",UPPER(M66)&amp;", "&amp;C66)))</f>
        <v>C.PATTERSON, ATL</v>
      </c>
    </row>
    <row r="67" spans="1:22">
      <c r="A67">
        <v>169</v>
      </c>
      <c r="B67" s="28">
        <v>2</v>
      </c>
      <c r="C67" s="28" t="s">
        <v>26</v>
      </c>
      <c r="D67" s="28" t="s">
        <v>10</v>
      </c>
      <c r="E67" s="28">
        <v>87</v>
      </c>
      <c r="F67" s="28">
        <v>13</v>
      </c>
      <c r="G67" s="28" t="s">
        <v>3008</v>
      </c>
      <c r="H67" s="28" t="s">
        <v>439</v>
      </c>
      <c r="I67" s="28">
        <v>0</v>
      </c>
      <c r="J67" s="28">
        <v>1</v>
      </c>
      <c r="K67" s="28">
        <v>0</v>
      </c>
      <c r="L67" s="28">
        <v>0</v>
      </c>
      <c r="M67" s="28" t="s">
        <v>2357</v>
      </c>
      <c r="N67" s="28">
        <v>-4</v>
      </c>
      <c r="O67" s="21">
        <v>-4</v>
      </c>
      <c r="P67" s="21">
        <v>0</v>
      </c>
      <c r="Q67" s="21">
        <v>1</v>
      </c>
      <c r="R67">
        <f>IFERROR(IF(I67=1,VLOOKUP(F67,Lookup!$A$2:$B$15,2,FALSE),0),0.5)</f>
        <v>0</v>
      </c>
      <c r="S67">
        <f>IF(K67=1,1,IFERROR(IF(H67="pass",VLOOKUP(F67,Lookup!$D$2:$E$26,2,FALSE),0),1.6))</f>
        <v>1.6</v>
      </c>
      <c r="T67" s="6">
        <f t="shared" ref="T67:T130" si="4">IFERROR(1.6+0.7/40*N67,0)</f>
        <v>1.53</v>
      </c>
      <c r="U67" s="6">
        <f t="shared" ref="U67:U130" si="5">R67+IF(S67&gt;=3.2,S67,IF(AND(S67&lt;3.2,S67&gt;=1.8),S67*0.66+T67*0.34,T67))+K67*0.4735*2</f>
        <v>1.53</v>
      </c>
      <c r="V67" t="str">
        <f t="shared" si="3"/>
        <v>C.BEASLEY, BUF</v>
      </c>
    </row>
    <row r="68" spans="1:22">
      <c r="A68">
        <v>265</v>
      </c>
      <c r="B68" s="28">
        <v>2</v>
      </c>
      <c r="C68" s="28" t="s">
        <v>1</v>
      </c>
      <c r="D68" s="28" t="s">
        <v>17</v>
      </c>
      <c r="E68" s="28">
        <v>89</v>
      </c>
      <c r="F68" s="28">
        <v>11</v>
      </c>
      <c r="G68" s="28" t="s">
        <v>3108</v>
      </c>
      <c r="H68" s="28" t="s">
        <v>439</v>
      </c>
      <c r="I68" s="28">
        <v>0</v>
      </c>
      <c r="J68" s="28">
        <v>1</v>
      </c>
      <c r="K68" s="28">
        <v>0</v>
      </c>
      <c r="L68" s="28">
        <v>0</v>
      </c>
      <c r="M68" s="28" t="s">
        <v>1977</v>
      </c>
      <c r="N68" s="28">
        <v>6</v>
      </c>
      <c r="O68" s="21">
        <v>6</v>
      </c>
      <c r="P68" s="21">
        <v>0</v>
      </c>
      <c r="Q68" s="21">
        <v>1</v>
      </c>
      <c r="R68">
        <f>IFERROR(IF(I68=1,VLOOKUP(F68,Lookup!$A$2:$B$15,2,FALSE),0),0.5)</f>
        <v>0</v>
      </c>
      <c r="S68">
        <f>IF(K68=1,1,IFERROR(IF(H68="pass",VLOOKUP(F68,Lookup!$D$2:$E$26,2,FALSE),0),1.6))</f>
        <v>1.6</v>
      </c>
      <c r="T68" s="6">
        <f t="shared" si="4"/>
        <v>1.7050000000000001</v>
      </c>
      <c r="U68" s="6">
        <f t="shared" si="5"/>
        <v>1.7050000000000001</v>
      </c>
      <c r="V68" t="str">
        <f t="shared" si="3"/>
        <v>T.HIGGINS, CIN</v>
      </c>
    </row>
    <row r="69" spans="1:22">
      <c r="A69">
        <v>483</v>
      </c>
      <c r="B69" s="28">
        <v>2</v>
      </c>
      <c r="C69" s="28" t="s">
        <v>2</v>
      </c>
      <c r="D69" s="28" t="s">
        <v>25</v>
      </c>
      <c r="E69" s="28">
        <v>88</v>
      </c>
      <c r="F69" s="28">
        <v>12</v>
      </c>
      <c r="G69" s="28" t="s">
        <v>3328</v>
      </c>
      <c r="H69" s="28" t="s">
        <v>439</v>
      </c>
      <c r="I69" s="28">
        <v>0</v>
      </c>
      <c r="J69" s="28">
        <v>1</v>
      </c>
      <c r="K69" s="28">
        <v>0</v>
      </c>
      <c r="L69" s="28">
        <v>0</v>
      </c>
      <c r="M69" s="28" t="s">
        <v>1165</v>
      </c>
      <c r="N69" s="28">
        <v>3</v>
      </c>
      <c r="O69" s="21">
        <v>3</v>
      </c>
      <c r="P69" s="21">
        <v>0</v>
      </c>
      <c r="Q69" s="21">
        <v>1</v>
      </c>
      <c r="R69">
        <f>IFERROR(IF(I69=1,VLOOKUP(F69,Lookup!$A$2:$B$15,2,FALSE),0),0.5)</f>
        <v>0</v>
      </c>
      <c r="S69">
        <f>IF(K69=1,1,IFERROR(IF(H69="pass",VLOOKUP(F69,Lookup!$D$2:$E$26,2,FALSE),0),1.6))</f>
        <v>1.6</v>
      </c>
      <c r="T69" s="6">
        <f t="shared" si="4"/>
        <v>1.6525000000000001</v>
      </c>
      <c r="U69" s="6">
        <f t="shared" si="5"/>
        <v>1.6525000000000001</v>
      </c>
      <c r="V69" t="str">
        <f t="shared" si="3"/>
        <v>B.JARWIN, DAL</v>
      </c>
    </row>
    <row r="70" spans="1:22">
      <c r="A70">
        <v>586</v>
      </c>
      <c r="B70" s="28">
        <v>2</v>
      </c>
      <c r="C70" s="28" t="s">
        <v>20</v>
      </c>
      <c r="D70" s="28" t="s">
        <v>27</v>
      </c>
      <c r="E70" s="28">
        <v>90</v>
      </c>
      <c r="F70" s="28">
        <v>10</v>
      </c>
      <c r="G70" s="28" t="s">
        <v>3436</v>
      </c>
      <c r="H70" s="28" t="s">
        <v>439</v>
      </c>
      <c r="I70" s="28">
        <v>0</v>
      </c>
      <c r="J70" s="28">
        <v>1</v>
      </c>
      <c r="K70" s="28">
        <v>0</v>
      </c>
      <c r="L70" s="28">
        <v>0</v>
      </c>
      <c r="M70" s="28" t="s">
        <v>1554</v>
      </c>
      <c r="N70" s="28">
        <v>40</v>
      </c>
      <c r="O70" s="21">
        <v>40</v>
      </c>
      <c r="P70" s="21">
        <v>0</v>
      </c>
      <c r="Q70" s="21">
        <v>1</v>
      </c>
      <c r="R70">
        <f>IFERROR(IF(I70=1,VLOOKUP(F70,Lookup!$A$2:$B$15,2,FALSE),0),0.5)</f>
        <v>0</v>
      </c>
      <c r="S70">
        <f>IF(K70=1,1,IFERROR(IF(H70="pass",VLOOKUP(F70,Lookup!$D$2:$E$26,2,FALSE),0),1.6))</f>
        <v>1.6</v>
      </c>
      <c r="T70" s="6">
        <f t="shared" si="4"/>
        <v>2.2999999999999998</v>
      </c>
      <c r="U70" s="6">
        <f t="shared" si="5"/>
        <v>2.2999999999999998</v>
      </c>
      <c r="V70" t="str">
        <f t="shared" si="3"/>
        <v>M.JONES, JAX</v>
      </c>
    </row>
    <row r="71" spans="1:22">
      <c r="A71">
        <v>837</v>
      </c>
      <c r="B71" s="28">
        <v>2</v>
      </c>
      <c r="C71" s="28" t="s">
        <v>19</v>
      </c>
      <c r="D71" s="28" t="s">
        <v>4</v>
      </c>
      <c r="E71" s="28">
        <v>88</v>
      </c>
      <c r="F71" s="28">
        <v>12</v>
      </c>
      <c r="G71" s="28" t="s">
        <v>3697</v>
      </c>
      <c r="H71" s="28" t="s">
        <v>439</v>
      </c>
      <c r="I71" s="28">
        <v>0</v>
      </c>
      <c r="J71" s="28">
        <v>1</v>
      </c>
      <c r="K71" s="28">
        <v>0</v>
      </c>
      <c r="L71" s="28">
        <v>0</v>
      </c>
      <c r="M71" s="28" t="s">
        <v>1547</v>
      </c>
      <c r="N71" s="28">
        <v>-5</v>
      </c>
      <c r="O71" s="21">
        <v>-5</v>
      </c>
      <c r="P71" s="21">
        <v>0</v>
      </c>
      <c r="Q71" s="21">
        <v>1</v>
      </c>
      <c r="R71">
        <f>IFERROR(IF(I71=1,VLOOKUP(F71,Lookup!$A$2:$B$15,2,FALSE),0),0.5)</f>
        <v>0</v>
      </c>
      <c r="S71">
        <f>IF(K71=1,1,IFERROR(IF(H71="pass",VLOOKUP(F71,Lookup!$D$2:$E$26,2,FALSE),0),1.6))</f>
        <v>1.6</v>
      </c>
      <c r="T71" s="6">
        <f t="shared" si="4"/>
        <v>1.5125000000000002</v>
      </c>
      <c r="U71" s="6">
        <f t="shared" si="5"/>
        <v>1.5125000000000002</v>
      </c>
      <c r="V71" t="str">
        <f t="shared" si="3"/>
        <v>D.JOHNSON, HOU</v>
      </c>
    </row>
    <row r="72" spans="1:22">
      <c r="A72">
        <v>838</v>
      </c>
      <c r="B72" s="28">
        <v>2</v>
      </c>
      <c r="C72" s="28" t="s">
        <v>19</v>
      </c>
      <c r="D72" s="28" t="s">
        <v>4</v>
      </c>
      <c r="E72" s="28">
        <v>90</v>
      </c>
      <c r="F72" s="28">
        <v>10</v>
      </c>
      <c r="G72" s="28" t="s">
        <v>3698</v>
      </c>
      <c r="H72" s="28" t="s">
        <v>439</v>
      </c>
      <c r="I72" s="28">
        <v>0</v>
      </c>
      <c r="J72" s="28">
        <v>1</v>
      </c>
      <c r="K72" s="28">
        <v>0</v>
      </c>
      <c r="L72" s="28">
        <v>0</v>
      </c>
      <c r="M72" s="28" t="s">
        <v>1530</v>
      </c>
      <c r="N72" s="28">
        <v>11</v>
      </c>
      <c r="O72" s="21">
        <v>11</v>
      </c>
      <c r="P72" s="21">
        <v>0</v>
      </c>
      <c r="Q72" s="21">
        <v>1</v>
      </c>
      <c r="R72">
        <f>IFERROR(IF(I72=1,VLOOKUP(F72,Lookup!$A$2:$B$15,2,FALSE),0),0.5)</f>
        <v>0</v>
      </c>
      <c r="S72">
        <f>IF(K72=1,1,IFERROR(IF(H72="pass",VLOOKUP(F72,Lookup!$D$2:$E$26,2,FALSE),0),1.6))</f>
        <v>1.6</v>
      </c>
      <c r="T72" s="6">
        <f t="shared" si="4"/>
        <v>1.7925</v>
      </c>
      <c r="U72" s="6">
        <f t="shared" si="5"/>
        <v>1.7925</v>
      </c>
      <c r="V72" t="str">
        <f t="shared" si="3"/>
        <v>B.COOKS, HOU</v>
      </c>
    </row>
    <row r="73" spans="1:22">
      <c r="A73">
        <v>881</v>
      </c>
      <c r="B73" s="28">
        <v>2</v>
      </c>
      <c r="C73" s="28" t="s">
        <v>9</v>
      </c>
      <c r="D73" s="28" t="s">
        <v>0</v>
      </c>
      <c r="E73" s="28">
        <v>88</v>
      </c>
      <c r="F73" s="28">
        <v>12</v>
      </c>
      <c r="G73" s="28" t="s">
        <v>3743</v>
      </c>
      <c r="H73" s="28" t="s">
        <v>439</v>
      </c>
      <c r="I73" s="28">
        <v>0</v>
      </c>
      <c r="J73" s="28">
        <v>1</v>
      </c>
      <c r="K73" s="28">
        <v>0</v>
      </c>
      <c r="L73" s="28">
        <v>0</v>
      </c>
      <c r="M73" s="28" t="s">
        <v>1023</v>
      </c>
      <c r="N73" s="28">
        <v>5</v>
      </c>
      <c r="O73" s="21">
        <v>5</v>
      </c>
      <c r="P73" s="21">
        <v>0</v>
      </c>
      <c r="Q73" s="21">
        <v>1</v>
      </c>
      <c r="R73">
        <f>IFERROR(IF(I73=1,VLOOKUP(F73,Lookup!$A$2:$B$15,2,FALSE),0),0.5)</f>
        <v>0</v>
      </c>
      <c r="S73">
        <f>IF(K73=1,1,IFERROR(IF(H73="pass",VLOOKUP(F73,Lookup!$D$2:$E$26,2,FALSE),0),1.6))</f>
        <v>1.6</v>
      </c>
      <c r="T73" s="6">
        <f t="shared" si="4"/>
        <v>1.6875</v>
      </c>
      <c r="U73" s="6">
        <f t="shared" si="5"/>
        <v>1.6875</v>
      </c>
      <c r="V73" t="str">
        <f t="shared" si="3"/>
        <v>T.KELCE, KC</v>
      </c>
    </row>
    <row r="74" spans="1:22">
      <c r="A74">
        <v>981</v>
      </c>
      <c r="B74" s="28">
        <v>2</v>
      </c>
      <c r="C74" s="28" t="s">
        <v>875</v>
      </c>
      <c r="D74" s="28" t="s">
        <v>5</v>
      </c>
      <c r="E74" s="28">
        <v>88</v>
      </c>
      <c r="F74" s="28">
        <v>12</v>
      </c>
      <c r="G74" s="28" t="s">
        <v>3846</v>
      </c>
      <c r="H74" s="28" t="s">
        <v>439</v>
      </c>
      <c r="I74" s="28">
        <v>0</v>
      </c>
      <c r="J74" s="28">
        <v>1</v>
      </c>
      <c r="K74" s="28">
        <v>0</v>
      </c>
      <c r="L74" s="28">
        <v>0</v>
      </c>
      <c r="M74" s="28" t="s">
        <v>917</v>
      </c>
      <c r="N74" s="28">
        <v>13</v>
      </c>
      <c r="O74" s="21">
        <v>13</v>
      </c>
      <c r="P74" s="21">
        <v>0</v>
      </c>
      <c r="Q74" s="21">
        <v>1</v>
      </c>
      <c r="R74">
        <f>IFERROR(IF(I74=1,VLOOKUP(F74,Lookup!$A$2:$B$15,2,FALSE),0),0.5)</f>
        <v>0</v>
      </c>
      <c r="S74">
        <f>IF(K74=1,1,IFERROR(IF(H74="pass",VLOOKUP(F74,Lookup!$D$2:$E$26,2,FALSE),0),1.6))</f>
        <v>1.6</v>
      </c>
      <c r="T74" s="6">
        <f t="shared" si="4"/>
        <v>1.8275000000000001</v>
      </c>
      <c r="U74" s="6">
        <f t="shared" si="5"/>
        <v>1.8275000000000001</v>
      </c>
      <c r="V74" t="str">
        <f t="shared" si="3"/>
        <v>R.WOODS, LA</v>
      </c>
    </row>
    <row r="75" spans="1:22">
      <c r="A75">
        <v>988</v>
      </c>
      <c r="B75" s="28">
        <v>2</v>
      </c>
      <c r="C75" s="28" t="s">
        <v>5</v>
      </c>
      <c r="D75" s="28" t="s">
        <v>875</v>
      </c>
      <c r="E75" s="28">
        <v>88</v>
      </c>
      <c r="F75" s="28">
        <v>12</v>
      </c>
      <c r="G75" s="28" t="s">
        <v>3853</v>
      </c>
      <c r="H75" s="28" t="s">
        <v>439</v>
      </c>
      <c r="I75" s="28">
        <v>0</v>
      </c>
      <c r="J75" s="28">
        <v>1</v>
      </c>
      <c r="K75" s="28">
        <v>0</v>
      </c>
      <c r="L75" s="28">
        <v>0</v>
      </c>
      <c r="M75" s="28" t="s">
        <v>2501</v>
      </c>
      <c r="N75" s="28">
        <v>7</v>
      </c>
      <c r="O75" s="21">
        <v>7</v>
      </c>
      <c r="P75" s="21">
        <v>0</v>
      </c>
      <c r="Q75" s="21">
        <v>1</v>
      </c>
      <c r="R75">
        <f>IFERROR(IF(I75=1,VLOOKUP(F75,Lookup!$A$2:$B$15,2,FALSE),0),0.5)</f>
        <v>0</v>
      </c>
      <c r="S75">
        <f>IF(K75=1,1,IFERROR(IF(H75="pass",VLOOKUP(F75,Lookup!$D$2:$E$26,2,FALSE),0),1.6))</f>
        <v>1.6</v>
      </c>
      <c r="T75" s="6">
        <f t="shared" si="4"/>
        <v>1.7225000000000001</v>
      </c>
      <c r="U75" s="6">
        <f t="shared" si="5"/>
        <v>1.7225000000000001</v>
      </c>
      <c r="V75" t="str">
        <f t="shared" si="3"/>
        <v>Z.PASCAL, IND</v>
      </c>
    </row>
    <row r="76" spans="1:22">
      <c r="A76">
        <v>1056</v>
      </c>
      <c r="B76" s="28">
        <v>2</v>
      </c>
      <c r="C76" s="28" t="s">
        <v>875</v>
      </c>
      <c r="D76" s="28" t="s">
        <v>5</v>
      </c>
      <c r="E76" s="28">
        <v>89</v>
      </c>
      <c r="F76" s="28">
        <v>11</v>
      </c>
      <c r="G76" s="28" t="s">
        <v>3922</v>
      </c>
      <c r="H76" s="28" t="s">
        <v>439</v>
      </c>
      <c r="I76" s="28">
        <v>0</v>
      </c>
      <c r="J76" s="28">
        <v>1</v>
      </c>
      <c r="K76" s="28">
        <v>0</v>
      </c>
      <c r="L76" s="28">
        <v>0</v>
      </c>
      <c r="M76" s="28" t="s">
        <v>890</v>
      </c>
      <c r="N76" s="28">
        <v>17</v>
      </c>
      <c r="O76" s="21">
        <v>17</v>
      </c>
      <c r="P76" s="21">
        <v>0</v>
      </c>
      <c r="Q76" s="21">
        <v>1</v>
      </c>
      <c r="R76">
        <f>IFERROR(IF(I76=1,VLOOKUP(F76,Lookup!$A$2:$B$15,2,FALSE),0),0.5)</f>
        <v>0</v>
      </c>
      <c r="S76">
        <f>IF(K76=1,1,IFERROR(IF(H76="pass",VLOOKUP(F76,Lookup!$D$2:$E$26,2,FALSE),0),1.6))</f>
        <v>1.6</v>
      </c>
      <c r="T76" s="6">
        <f t="shared" si="4"/>
        <v>1.8975</v>
      </c>
      <c r="U76" s="6">
        <f t="shared" si="5"/>
        <v>1.8975</v>
      </c>
      <c r="V76" t="str">
        <f t="shared" si="3"/>
        <v>V.JEFFERSON, LA</v>
      </c>
    </row>
    <row r="77" spans="1:22">
      <c r="A77">
        <v>1086</v>
      </c>
      <c r="B77" s="28">
        <v>2</v>
      </c>
      <c r="C77" s="28" t="s">
        <v>5</v>
      </c>
      <c r="D77" s="28" t="s">
        <v>875</v>
      </c>
      <c r="E77" s="28">
        <v>90</v>
      </c>
      <c r="F77" s="28">
        <v>10</v>
      </c>
      <c r="G77" s="28" t="s">
        <v>3953</v>
      </c>
      <c r="H77" s="28" t="s">
        <v>439</v>
      </c>
      <c r="I77" s="28">
        <v>0</v>
      </c>
      <c r="J77" s="28">
        <v>1</v>
      </c>
      <c r="K77" s="28">
        <v>0</v>
      </c>
      <c r="L77" s="28">
        <v>0</v>
      </c>
      <c r="M77" s="28" t="s">
        <v>2538</v>
      </c>
      <c r="N77" s="28">
        <v>21</v>
      </c>
      <c r="O77" s="21">
        <v>21</v>
      </c>
      <c r="P77" s="21">
        <v>0</v>
      </c>
      <c r="Q77" s="21">
        <v>1</v>
      </c>
      <c r="R77">
        <f>IFERROR(IF(I77=1,VLOOKUP(F77,Lookup!$A$2:$B$15,2,FALSE),0),0.5)</f>
        <v>0</v>
      </c>
      <c r="S77">
        <f>IF(K77=1,1,IFERROR(IF(H77="pass",VLOOKUP(F77,Lookup!$D$2:$E$26,2,FALSE),0),1.6))</f>
        <v>1.6</v>
      </c>
      <c r="T77" s="6">
        <f t="shared" si="4"/>
        <v>1.9675</v>
      </c>
      <c r="U77" s="6">
        <f t="shared" si="5"/>
        <v>1.9675</v>
      </c>
      <c r="V77" t="str">
        <f t="shared" si="3"/>
        <v>M.PITTMAN, IND</v>
      </c>
    </row>
    <row r="78" spans="1:22">
      <c r="A78">
        <v>1087</v>
      </c>
      <c r="B78" s="28">
        <v>2</v>
      </c>
      <c r="C78" s="28" t="s">
        <v>5</v>
      </c>
      <c r="D78" s="28" t="s">
        <v>875</v>
      </c>
      <c r="E78" s="28">
        <v>90</v>
      </c>
      <c r="F78" s="28">
        <v>10</v>
      </c>
      <c r="G78" s="28" t="s">
        <v>3954</v>
      </c>
      <c r="H78" s="28" t="s">
        <v>439</v>
      </c>
      <c r="I78" s="28">
        <v>0</v>
      </c>
      <c r="J78" s="28">
        <v>1</v>
      </c>
      <c r="K78" s="28">
        <v>0</v>
      </c>
      <c r="L78" s="28">
        <v>0</v>
      </c>
      <c r="M78" s="28" t="s">
        <v>2538</v>
      </c>
      <c r="N78" s="28">
        <v>10</v>
      </c>
      <c r="O78" s="21">
        <v>10</v>
      </c>
      <c r="P78" s="21">
        <v>0</v>
      </c>
      <c r="Q78" s="21">
        <v>1</v>
      </c>
      <c r="R78">
        <f>IFERROR(IF(I78=1,VLOOKUP(F78,Lookup!$A$2:$B$15,2,FALSE),0),0.5)</f>
        <v>0</v>
      </c>
      <c r="S78">
        <f>IF(K78=1,1,IFERROR(IF(H78="pass",VLOOKUP(F78,Lookup!$D$2:$E$26,2,FALSE),0),1.6))</f>
        <v>1.6</v>
      </c>
      <c r="T78" s="6">
        <f t="shared" si="4"/>
        <v>1.7750000000000001</v>
      </c>
      <c r="U78" s="6">
        <f t="shared" si="5"/>
        <v>1.7750000000000001</v>
      </c>
      <c r="V78" t="str">
        <f t="shared" si="3"/>
        <v>M.PITTMAN, IND</v>
      </c>
    </row>
    <row r="79" spans="1:22">
      <c r="A79">
        <v>1152</v>
      </c>
      <c r="B79" s="28">
        <v>2</v>
      </c>
      <c r="C79" s="28" t="s">
        <v>15</v>
      </c>
      <c r="D79" s="28" t="s">
        <v>8</v>
      </c>
      <c r="E79" s="28">
        <v>87</v>
      </c>
      <c r="F79" s="28">
        <v>13</v>
      </c>
      <c r="G79" s="28" t="s">
        <v>4023</v>
      </c>
      <c r="H79" s="28" t="s">
        <v>439</v>
      </c>
      <c r="I79" s="28">
        <v>0</v>
      </c>
      <c r="J79" s="28">
        <v>1</v>
      </c>
      <c r="K79" s="28">
        <v>0</v>
      </c>
      <c r="L79" s="28">
        <v>0</v>
      </c>
      <c r="M79" s="28" t="s">
        <v>2382</v>
      </c>
      <c r="N79" s="28">
        <v>35</v>
      </c>
      <c r="O79" s="21">
        <v>35</v>
      </c>
      <c r="P79" s="21">
        <v>0</v>
      </c>
      <c r="Q79" s="21">
        <v>1</v>
      </c>
      <c r="R79">
        <f>IFERROR(IF(I79=1,VLOOKUP(F79,Lookup!$A$2:$B$15,2,FALSE),0),0.5)</f>
        <v>0</v>
      </c>
      <c r="S79">
        <f>IF(K79=1,1,IFERROR(IF(H79="pass",VLOOKUP(F79,Lookup!$D$2:$E$26,2,FALSE),0),1.6))</f>
        <v>1.6</v>
      </c>
      <c r="T79" s="6">
        <f t="shared" si="4"/>
        <v>2.2124999999999999</v>
      </c>
      <c r="U79" s="6">
        <f t="shared" si="5"/>
        <v>2.2124999999999999</v>
      </c>
      <c r="V79" t="str">
        <f t="shared" si="3"/>
        <v>C.CLAYPOOL, PIT</v>
      </c>
    </row>
    <row r="80" spans="1:22">
      <c r="A80">
        <v>1153</v>
      </c>
      <c r="B80" s="28">
        <v>2</v>
      </c>
      <c r="C80" s="28" t="s">
        <v>15</v>
      </c>
      <c r="D80" s="28" t="s">
        <v>8</v>
      </c>
      <c r="E80" s="28">
        <v>87</v>
      </c>
      <c r="F80" s="28">
        <v>13</v>
      </c>
      <c r="G80" s="28" t="s">
        <v>4024</v>
      </c>
      <c r="H80" s="28" t="s">
        <v>439</v>
      </c>
      <c r="I80" s="28">
        <v>0</v>
      </c>
      <c r="J80" s="28">
        <v>1</v>
      </c>
      <c r="K80" s="28">
        <v>0</v>
      </c>
      <c r="L80" s="28">
        <v>0</v>
      </c>
      <c r="M80" s="28" t="s">
        <v>1547</v>
      </c>
      <c r="N80" s="28">
        <v>-3</v>
      </c>
      <c r="O80" s="21">
        <v>-3</v>
      </c>
      <c r="P80" s="21">
        <v>0</v>
      </c>
      <c r="Q80" s="21">
        <v>1</v>
      </c>
      <c r="R80">
        <f>IFERROR(IF(I80=1,VLOOKUP(F80,Lookup!$A$2:$B$15,2,FALSE),0),0.5)</f>
        <v>0</v>
      </c>
      <c r="S80">
        <f>IF(K80=1,1,IFERROR(IF(H80="pass",VLOOKUP(F80,Lookup!$D$2:$E$26,2,FALSE),0),1.6))</f>
        <v>1.6</v>
      </c>
      <c r="T80" s="6">
        <f t="shared" si="4"/>
        <v>1.5475000000000001</v>
      </c>
      <c r="U80" s="6">
        <f t="shared" si="5"/>
        <v>1.5475000000000001</v>
      </c>
      <c r="V80" t="str">
        <f t="shared" si="3"/>
        <v>D.JOHNSON, PIT</v>
      </c>
    </row>
    <row r="81" spans="1:22">
      <c r="A81">
        <v>1357</v>
      </c>
      <c r="B81" s="28">
        <v>2</v>
      </c>
      <c r="C81" s="28" t="s">
        <v>23</v>
      </c>
      <c r="D81" s="28" t="s">
        <v>12</v>
      </c>
      <c r="E81" s="28">
        <v>87</v>
      </c>
      <c r="F81" s="28">
        <v>13</v>
      </c>
      <c r="G81" s="28" t="s">
        <v>4229</v>
      </c>
      <c r="H81" s="28" t="s">
        <v>439</v>
      </c>
      <c r="I81" s="28">
        <v>0</v>
      </c>
      <c r="J81" s="28">
        <v>1</v>
      </c>
      <c r="K81" s="28">
        <v>0</v>
      </c>
      <c r="L81" s="28">
        <v>0</v>
      </c>
      <c r="M81" s="28" t="s">
        <v>1909</v>
      </c>
      <c r="N81" s="28">
        <v>-3</v>
      </c>
      <c r="O81" s="21">
        <v>-3</v>
      </c>
      <c r="P81" s="21">
        <v>0</v>
      </c>
      <c r="Q81" s="21">
        <v>1</v>
      </c>
      <c r="R81">
        <f>IFERROR(IF(I81=1,VLOOKUP(F81,Lookup!$A$2:$B$15,2,FALSE),0),0.5)</f>
        <v>0</v>
      </c>
      <c r="S81">
        <f>IF(K81=1,1,IFERROR(IF(H81="pass",VLOOKUP(F81,Lookup!$D$2:$E$26,2,FALSE),0),1.6))</f>
        <v>1.6</v>
      </c>
      <c r="T81" s="6">
        <f t="shared" si="4"/>
        <v>1.5475000000000001</v>
      </c>
      <c r="U81" s="6">
        <f t="shared" si="5"/>
        <v>1.5475000000000001</v>
      </c>
      <c r="V81" t="str">
        <f t="shared" si="3"/>
        <v>K.BOURNE, NE</v>
      </c>
    </row>
    <row r="82" spans="1:22">
      <c r="A82">
        <v>1461</v>
      </c>
      <c r="B82" s="28">
        <v>2</v>
      </c>
      <c r="C82" s="28" t="s">
        <v>29</v>
      </c>
      <c r="D82" s="28" t="s">
        <v>21</v>
      </c>
      <c r="E82" s="28">
        <v>88</v>
      </c>
      <c r="F82" s="28">
        <v>12</v>
      </c>
      <c r="G82" s="28" t="s">
        <v>4334</v>
      </c>
      <c r="H82" s="28" t="s">
        <v>439</v>
      </c>
      <c r="I82" s="28">
        <v>0</v>
      </c>
      <c r="J82" s="28">
        <v>1</v>
      </c>
      <c r="K82" s="28">
        <v>0</v>
      </c>
      <c r="L82" s="28">
        <v>0</v>
      </c>
      <c r="M82" s="28" t="s">
        <v>1409</v>
      </c>
      <c r="N82" s="28">
        <v>4</v>
      </c>
      <c r="O82" s="21">
        <v>4</v>
      </c>
      <c r="P82" s="21">
        <v>0</v>
      </c>
      <c r="Q82" s="21">
        <v>1</v>
      </c>
      <c r="R82">
        <f>IFERROR(IF(I82=1,VLOOKUP(F82,Lookup!$A$2:$B$15,2,FALSE),0),0.5)</f>
        <v>0</v>
      </c>
      <c r="S82">
        <f>IF(K82=1,1,IFERROR(IF(H82="pass",VLOOKUP(F82,Lookup!$D$2:$E$26,2,FALSE),0),1.6))</f>
        <v>1.6</v>
      </c>
      <c r="T82" s="6">
        <f t="shared" si="4"/>
        <v>1.6700000000000002</v>
      </c>
      <c r="U82" s="6">
        <f t="shared" si="5"/>
        <v>1.6700000000000002</v>
      </c>
      <c r="V82" t="str">
        <f t="shared" si="3"/>
        <v>M.CALLAWAY, NO</v>
      </c>
    </row>
    <row r="83" spans="1:22">
      <c r="A83">
        <v>1530</v>
      </c>
      <c r="B83" s="28">
        <v>2</v>
      </c>
      <c r="C83" s="28" t="s">
        <v>29</v>
      </c>
      <c r="D83" s="28" t="s">
        <v>21</v>
      </c>
      <c r="E83" s="28">
        <v>90</v>
      </c>
      <c r="F83" s="28">
        <v>10</v>
      </c>
      <c r="G83" s="28" t="s">
        <v>4404</v>
      </c>
      <c r="H83" s="28" t="s">
        <v>439</v>
      </c>
      <c r="I83" s="28">
        <v>0</v>
      </c>
      <c r="J83" s="28">
        <v>1</v>
      </c>
      <c r="K83" s="28">
        <v>0</v>
      </c>
      <c r="L83" s="28">
        <v>0</v>
      </c>
      <c r="M83" s="28" t="s">
        <v>1407</v>
      </c>
      <c r="N83" s="28">
        <v>0</v>
      </c>
      <c r="O83" s="21">
        <v>0</v>
      </c>
      <c r="P83" s="21">
        <v>0</v>
      </c>
      <c r="Q83" s="21">
        <v>1</v>
      </c>
      <c r="R83">
        <f>IFERROR(IF(I83=1,VLOOKUP(F83,Lookup!$A$2:$B$15,2,FALSE),0),0.5)</f>
        <v>0</v>
      </c>
      <c r="S83">
        <f>IF(K83=1,1,IFERROR(IF(H83="pass",VLOOKUP(F83,Lookup!$D$2:$E$26,2,FALSE),0),1.6))</f>
        <v>1.6</v>
      </c>
      <c r="T83" s="6">
        <f t="shared" si="4"/>
        <v>1.6</v>
      </c>
      <c r="U83" s="6">
        <f t="shared" si="5"/>
        <v>1.6</v>
      </c>
      <c r="V83" t="str">
        <f t="shared" si="3"/>
        <v>A.KAMARA, NO</v>
      </c>
    </row>
    <row r="84" spans="1:22">
      <c r="A84">
        <v>1625</v>
      </c>
      <c r="B84" s="28">
        <v>2</v>
      </c>
      <c r="C84" s="28" t="s">
        <v>14</v>
      </c>
      <c r="D84" s="28" t="s">
        <v>3</v>
      </c>
      <c r="E84" s="28">
        <v>90</v>
      </c>
      <c r="F84" s="28">
        <v>10</v>
      </c>
      <c r="G84" s="28" t="s">
        <v>4501</v>
      </c>
      <c r="H84" s="28" t="s">
        <v>439</v>
      </c>
      <c r="I84" s="28">
        <v>0</v>
      </c>
      <c r="J84" s="28">
        <v>1</v>
      </c>
      <c r="K84" s="28">
        <v>0</v>
      </c>
      <c r="L84" s="28">
        <v>0</v>
      </c>
      <c r="M84" s="28" t="s">
        <v>1756</v>
      </c>
      <c r="N84" s="28">
        <v>-2</v>
      </c>
      <c r="O84" s="21">
        <v>-2</v>
      </c>
      <c r="P84" s="21">
        <v>0</v>
      </c>
      <c r="Q84" s="21">
        <v>1</v>
      </c>
      <c r="R84">
        <f>IFERROR(IF(I84=1,VLOOKUP(F84,Lookup!$A$2:$B$15,2,FALSE),0),0.5)</f>
        <v>0</v>
      </c>
      <c r="S84">
        <f>IF(K84=1,1,IFERROR(IF(H84="pass",VLOOKUP(F84,Lookup!$D$2:$E$26,2,FALSE),0),1.6))</f>
        <v>1.6</v>
      </c>
      <c r="T84" s="6">
        <f t="shared" si="4"/>
        <v>1.5650000000000002</v>
      </c>
      <c r="U84" s="6">
        <f t="shared" si="5"/>
        <v>1.5650000000000002</v>
      </c>
      <c r="V84" t="str">
        <f t="shared" si="3"/>
        <v>T.MCLAURIN, WAS</v>
      </c>
    </row>
    <row r="85" spans="1:22">
      <c r="A85">
        <v>1743</v>
      </c>
      <c r="B85" s="28">
        <v>2</v>
      </c>
      <c r="C85" s="28" t="s">
        <v>11</v>
      </c>
      <c r="D85" s="28" t="s">
        <v>16</v>
      </c>
      <c r="E85" s="28">
        <v>90</v>
      </c>
      <c r="F85" s="28">
        <v>10</v>
      </c>
      <c r="G85" s="28" t="s">
        <v>4621</v>
      </c>
      <c r="H85" s="28" t="s">
        <v>439</v>
      </c>
      <c r="I85" s="28">
        <v>0</v>
      </c>
      <c r="J85" s="28">
        <v>1</v>
      </c>
      <c r="K85" s="28">
        <v>0</v>
      </c>
      <c r="L85" s="28">
        <v>0</v>
      </c>
      <c r="M85" s="28" t="s">
        <v>2665</v>
      </c>
      <c r="N85" s="28">
        <v>5</v>
      </c>
      <c r="O85" s="21">
        <v>5</v>
      </c>
      <c r="P85" s="21">
        <v>0</v>
      </c>
      <c r="Q85" s="21">
        <v>1</v>
      </c>
      <c r="R85">
        <f>IFERROR(IF(I85=1,VLOOKUP(F85,Lookup!$A$2:$B$15,2,FALSE),0),0.5)</f>
        <v>0</v>
      </c>
      <c r="S85">
        <f>IF(K85=1,1,IFERROR(IF(H85="pass",VLOOKUP(F85,Lookup!$D$2:$E$26,2,FALSE),0),1.6))</f>
        <v>1.6</v>
      </c>
      <c r="T85" s="6">
        <f t="shared" si="4"/>
        <v>1.6875</v>
      </c>
      <c r="U85" s="6">
        <f t="shared" si="5"/>
        <v>1.6875</v>
      </c>
      <c r="V85" t="str">
        <f t="shared" si="3"/>
        <v>D.SAMUEL, SF</v>
      </c>
    </row>
    <row r="86" spans="1:22">
      <c r="A86">
        <v>1890</v>
      </c>
      <c r="B86" s="28">
        <v>2</v>
      </c>
      <c r="C86" s="28" t="s">
        <v>30</v>
      </c>
      <c r="D86" s="28" t="s">
        <v>6</v>
      </c>
      <c r="E86" s="28">
        <v>90</v>
      </c>
      <c r="F86" s="28">
        <v>10</v>
      </c>
      <c r="G86" s="28" t="s">
        <v>4775</v>
      </c>
      <c r="H86" s="28" t="s">
        <v>439</v>
      </c>
      <c r="I86" s="28">
        <v>0</v>
      </c>
      <c r="J86" s="28">
        <v>1</v>
      </c>
      <c r="K86" s="28">
        <v>0</v>
      </c>
      <c r="L86" s="28">
        <v>0</v>
      </c>
      <c r="M86" s="28" t="s">
        <v>4759</v>
      </c>
      <c r="N86" s="28">
        <v>18</v>
      </c>
      <c r="O86" s="21">
        <v>18</v>
      </c>
      <c r="P86" s="21">
        <v>0</v>
      </c>
      <c r="Q86" s="21">
        <v>1</v>
      </c>
      <c r="R86">
        <f>IFERROR(IF(I86=1,VLOOKUP(F86,Lookup!$A$2:$B$15,2,FALSE),0),0.5)</f>
        <v>0</v>
      </c>
      <c r="S86">
        <f>IF(K86=1,1,IFERROR(IF(H86="pass",VLOOKUP(F86,Lookup!$D$2:$E$26,2,FALSE),0),1.6))</f>
        <v>1.6</v>
      </c>
      <c r="T86" s="6">
        <f t="shared" si="4"/>
        <v>1.915</v>
      </c>
      <c r="U86" s="6">
        <f t="shared" si="5"/>
        <v>1.915</v>
      </c>
      <c r="V86" t="str">
        <f t="shared" si="3"/>
        <v>M.PRUITT, TEN</v>
      </c>
    </row>
    <row r="87" spans="1:22">
      <c r="A87">
        <v>1943</v>
      </c>
      <c r="B87" s="28">
        <v>2</v>
      </c>
      <c r="C87" s="28" t="s">
        <v>6</v>
      </c>
      <c r="D87" s="28" t="s">
        <v>30</v>
      </c>
      <c r="E87" s="28">
        <v>87</v>
      </c>
      <c r="F87" s="28">
        <v>13</v>
      </c>
      <c r="G87" s="28" t="s">
        <v>4828</v>
      </c>
      <c r="H87" s="28" t="s">
        <v>439</v>
      </c>
      <c r="I87" s="28">
        <v>0</v>
      </c>
      <c r="J87" s="28">
        <v>1</v>
      </c>
      <c r="K87" s="28">
        <v>0</v>
      </c>
      <c r="L87" s="28">
        <v>0</v>
      </c>
      <c r="M87" s="28" t="s">
        <v>2519</v>
      </c>
      <c r="N87" s="28">
        <v>30</v>
      </c>
      <c r="O87" s="21">
        <v>30</v>
      </c>
      <c r="P87" s="21">
        <v>0</v>
      </c>
      <c r="Q87" s="21">
        <v>1</v>
      </c>
      <c r="R87">
        <f>IFERROR(IF(I87=1,VLOOKUP(F87,Lookup!$A$2:$B$15,2,FALSE),0),0.5)</f>
        <v>0</v>
      </c>
      <c r="S87">
        <f>IF(K87=1,1,IFERROR(IF(H87="pass",VLOOKUP(F87,Lookup!$D$2:$E$26,2,FALSE),0),1.6))</f>
        <v>1.6</v>
      </c>
      <c r="T87" s="6">
        <f t="shared" si="4"/>
        <v>2.125</v>
      </c>
      <c r="U87" s="6">
        <f t="shared" si="5"/>
        <v>2.125</v>
      </c>
      <c r="V87" t="str">
        <f t="shared" si="3"/>
        <v>T.LOCKETT, SEA</v>
      </c>
    </row>
    <row r="88" spans="1:22" s="5" customFormat="1">
      <c r="A88">
        <v>1944</v>
      </c>
      <c r="B88" s="28">
        <v>2</v>
      </c>
      <c r="C88" s="28" t="s">
        <v>6</v>
      </c>
      <c r="D88" s="28" t="s">
        <v>30</v>
      </c>
      <c r="E88" s="28">
        <v>87</v>
      </c>
      <c r="F88" s="28">
        <v>13</v>
      </c>
      <c r="G88" s="28" t="s">
        <v>4829</v>
      </c>
      <c r="H88" s="28" t="s">
        <v>439</v>
      </c>
      <c r="I88" s="28">
        <v>0</v>
      </c>
      <c r="J88" s="28">
        <v>1</v>
      </c>
      <c r="K88" s="28">
        <v>0</v>
      </c>
      <c r="L88" s="28">
        <v>0</v>
      </c>
      <c r="M88" s="28" t="s">
        <v>2561</v>
      </c>
      <c r="N88" s="28">
        <v>19</v>
      </c>
      <c r="O88" s="21">
        <v>19</v>
      </c>
      <c r="P88" s="21">
        <v>0</v>
      </c>
      <c r="Q88" s="21">
        <v>1</v>
      </c>
      <c r="R88">
        <f>IFERROR(IF(I88=1,VLOOKUP(F88,Lookup!$A$2:$B$15,2,FALSE),0),0.5)</f>
        <v>0</v>
      </c>
      <c r="S88">
        <f>IF(K88=1,1,IFERROR(IF(H88="pass",VLOOKUP(F88,Lookup!$D$2:$E$26,2,FALSE),0),1.6))</f>
        <v>1.6</v>
      </c>
      <c r="T88" s="6">
        <f t="shared" si="4"/>
        <v>1.9325000000000001</v>
      </c>
      <c r="U88" s="6">
        <f t="shared" si="5"/>
        <v>1.9325000000000001</v>
      </c>
      <c r="V88" t="str">
        <f t="shared" si="3"/>
        <v>D.METCALF, SEA</v>
      </c>
    </row>
    <row r="89" spans="1:22">
      <c r="A89">
        <v>32</v>
      </c>
      <c r="B89" s="21">
        <v>1</v>
      </c>
      <c r="C89" s="21" t="s">
        <v>30</v>
      </c>
      <c r="D89" s="21" t="s">
        <v>13</v>
      </c>
      <c r="E89" s="21">
        <v>81</v>
      </c>
      <c r="F89" s="21">
        <v>19</v>
      </c>
      <c r="G89" s="21" t="s">
        <v>611</v>
      </c>
      <c r="H89" s="21" t="s">
        <v>439</v>
      </c>
      <c r="I89" s="21">
        <v>0</v>
      </c>
      <c r="J89" s="21">
        <v>1</v>
      </c>
      <c r="K89" s="21">
        <v>0</v>
      </c>
      <c r="L89" s="21">
        <v>0</v>
      </c>
      <c r="M89" s="21" t="s">
        <v>612</v>
      </c>
      <c r="N89" s="21">
        <v>-1</v>
      </c>
      <c r="O89" s="21">
        <v>-1</v>
      </c>
      <c r="P89" s="21">
        <v>0</v>
      </c>
      <c r="Q89" s="21">
        <v>1</v>
      </c>
      <c r="R89">
        <f>IFERROR(IF(I89=1,VLOOKUP(F89,Lookup!$A$2:$B$15,2,FALSE),0),0.5)</f>
        <v>0</v>
      </c>
      <c r="S89">
        <f>IF(K89=1,1,IFERROR(IF(H89="pass",VLOOKUP(F89,Lookup!$D$2:$E$26,2,FALSE),0),1.6))</f>
        <v>1.6</v>
      </c>
      <c r="T89" s="6">
        <f t="shared" si="4"/>
        <v>1.5825</v>
      </c>
      <c r="U89" s="6">
        <f t="shared" si="5"/>
        <v>1.5825</v>
      </c>
      <c r="V89" t="str">
        <f t="shared" si="3"/>
        <v>J.MCNICHOLS, TEN</v>
      </c>
    </row>
    <row r="90" spans="1:22">
      <c r="A90">
        <v>39</v>
      </c>
      <c r="B90" s="21">
        <v>1</v>
      </c>
      <c r="C90" s="21" t="s">
        <v>30</v>
      </c>
      <c r="D90" s="21" t="s">
        <v>13</v>
      </c>
      <c r="E90" s="21">
        <v>86</v>
      </c>
      <c r="F90" s="21">
        <v>14</v>
      </c>
      <c r="G90" s="21" t="s">
        <v>616</v>
      </c>
      <c r="H90" s="21" t="s">
        <v>439</v>
      </c>
      <c r="I90" s="21">
        <v>0</v>
      </c>
      <c r="J90" s="21">
        <v>1</v>
      </c>
      <c r="K90" s="21">
        <v>0</v>
      </c>
      <c r="L90" s="21">
        <v>0</v>
      </c>
      <c r="M90" s="21" t="s">
        <v>590</v>
      </c>
      <c r="N90" s="21">
        <v>4</v>
      </c>
      <c r="O90" s="21">
        <v>4</v>
      </c>
      <c r="P90" s="21">
        <v>0</v>
      </c>
      <c r="Q90" s="21">
        <v>1</v>
      </c>
      <c r="R90">
        <f>IFERROR(IF(I90=1,VLOOKUP(F90,Lookup!$A$2:$B$15,2,FALSE),0),0.5)</f>
        <v>0</v>
      </c>
      <c r="S90">
        <f>IF(K90=1,1,IFERROR(IF(H90="pass",VLOOKUP(F90,Lookup!$D$2:$E$26,2,FALSE),0),1.6))</f>
        <v>1.6</v>
      </c>
      <c r="T90" s="6">
        <f t="shared" si="4"/>
        <v>1.6700000000000002</v>
      </c>
      <c r="U90" s="6">
        <f t="shared" si="5"/>
        <v>1.6700000000000002</v>
      </c>
      <c r="V90" t="str">
        <f t="shared" si="3"/>
        <v>C.ROGERS, TEN</v>
      </c>
    </row>
    <row r="91" spans="1:22">
      <c r="A91">
        <v>40</v>
      </c>
      <c r="B91" s="21">
        <v>1</v>
      </c>
      <c r="C91" s="21" t="s">
        <v>30</v>
      </c>
      <c r="D91" s="21" t="s">
        <v>13</v>
      </c>
      <c r="E91" s="21">
        <v>82</v>
      </c>
      <c r="F91" s="21">
        <v>18</v>
      </c>
      <c r="G91" s="21" t="s">
        <v>617</v>
      </c>
      <c r="H91" s="21" t="s">
        <v>439</v>
      </c>
      <c r="I91" s="21">
        <v>0</v>
      </c>
      <c r="J91" s="21">
        <v>1</v>
      </c>
      <c r="K91" s="21">
        <v>0</v>
      </c>
      <c r="L91" s="21">
        <v>0</v>
      </c>
      <c r="M91" s="21" t="s">
        <v>612</v>
      </c>
      <c r="N91" s="21">
        <v>3</v>
      </c>
      <c r="O91" s="21">
        <v>3</v>
      </c>
      <c r="P91" s="21">
        <v>0</v>
      </c>
      <c r="Q91" s="21">
        <v>1</v>
      </c>
      <c r="R91">
        <f>IFERROR(IF(I91=1,VLOOKUP(F91,Lookup!$A$2:$B$15,2,FALSE),0),0.5)</f>
        <v>0</v>
      </c>
      <c r="S91">
        <f>IF(K91=1,1,IFERROR(IF(H91="pass",VLOOKUP(F91,Lookup!$D$2:$E$26,2,FALSE),0),1.6))</f>
        <v>1.6</v>
      </c>
      <c r="T91" s="6">
        <f t="shared" si="4"/>
        <v>1.6525000000000001</v>
      </c>
      <c r="U91" s="6">
        <f t="shared" si="5"/>
        <v>1.6525000000000001</v>
      </c>
      <c r="V91" t="str">
        <f t="shared" si="3"/>
        <v>J.MCNICHOLS, TEN</v>
      </c>
    </row>
    <row r="92" spans="1:22">
      <c r="A92">
        <v>321</v>
      </c>
      <c r="B92" s="21">
        <v>1</v>
      </c>
      <c r="C92" s="21" t="s">
        <v>0</v>
      </c>
      <c r="D92" s="21" t="s">
        <v>8</v>
      </c>
      <c r="E92" s="21">
        <v>81</v>
      </c>
      <c r="F92" s="21">
        <v>19</v>
      </c>
      <c r="G92" s="21" t="s">
        <v>832</v>
      </c>
      <c r="H92" s="21" t="s">
        <v>439</v>
      </c>
      <c r="I92" s="21">
        <v>0</v>
      </c>
      <c r="J92" s="21">
        <v>1</v>
      </c>
      <c r="K92" s="21">
        <v>0</v>
      </c>
      <c r="L92" s="21">
        <v>0</v>
      </c>
      <c r="M92" s="21" t="s">
        <v>754</v>
      </c>
      <c r="N92" s="21">
        <v>13</v>
      </c>
      <c r="O92" s="21">
        <v>13</v>
      </c>
      <c r="P92" s="21">
        <v>0</v>
      </c>
      <c r="Q92" s="21">
        <v>1</v>
      </c>
      <c r="R92">
        <f>IFERROR(IF(I92=1,VLOOKUP(F92,Lookup!$A$2:$B$15,2,FALSE),0),0.5)</f>
        <v>0</v>
      </c>
      <c r="S92">
        <f>IF(K92=1,1,IFERROR(IF(H92="pass",VLOOKUP(F92,Lookup!$D$2:$E$26,2,FALSE),0),1.6))</f>
        <v>1.6</v>
      </c>
      <c r="T92" s="6">
        <f t="shared" si="4"/>
        <v>1.8275000000000001</v>
      </c>
      <c r="U92" s="6">
        <f t="shared" si="5"/>
        <v>1.8275000000000001</v>
      </c>
      <c r="V92" t="str">
        <f t="shared" si="3"/>
        <v>M.BROWN, BAL</v>
      </c>
    </row>
    <row r="93" spans="1:22">
      <c r="A93">
        <v>479</v>
      </c>
      <c r="B93" s="21">
        <v>1</v>
      </c>
      <c r="C93" s="21" t="s">
        <v>17</v>
      </c>
      <c r="D93" s="21" t="s">
        <v>875</v>
      </c>
      <c r="E93" s="21">
        <v>81</v>
      </c>
      <c r="F93" s="21">
        <v>19</v>
      </c>
      <c r="G93" s="21" t="s">
        <v>945</v>
      </c>
      <c r="H93" s="21" t="s">
        <v>439</v>
      </c>
      <c r="I93" s="21">
        <v>0</v>
      </c>
      <c r="J93" s="21">
        <v>1</v>
      </c>
      <c r="K93" s="21">
        <v>0</v>
      </c>
      <c r="L93" s="21">
        <v>0</v>
      </c>
      <c r="M93" s="21" t="s">
        <v>877</v>
      </c>
      <c r="N93" s="21">
        <v>6</v>
      </c>
      <c r="O93" s="21">
        <v>6</v>
      </c>
      <c r="P93" s="21">
        <v>0</v>
      </c>
      <c r="Q93" s="21">
        <v>1</v>
      </c>
      <c r="R93">
        <f>IFERROR(IF(I93=1,VLOOKUP(F93,Lookup!$A$2:$B$15,2,FALSE),0),0.5)</f>
        <v>0</v>
      </c>
      <c r="S93">
        <f>IF(K93=1,1,IFERROR(IF(H93="pass",VLOOKUP(F93,Lookup!$D$2:$E$26,2,FALSE),0),1.6))</f>
        <v>1.6</v>
      </c>
      <c r="T93" s="6">
        <f t="shared" si="4"/>
        <v>1.7050000000000001</v>
      </c>
      <c r="U93" s="6">
        <f t="shared" si="5"/>
        <v>1.7050000000000001</v>
      </c>
      <c r="V93" t="str">
        <f t="shared" si="3"/>
        <v>D.MOONEY, CHI</v>
      </c>
    </row>
    <row r="94" spans="1:22">
      <c r="A94">
        <v>686</v>
      </c>
      <c r="B94" s="21">
        <v>1</v>
      </c>
      <c r="C94" s="21" t="s">
        <v>4</v>
      </c>
      <c r="D94" s="21" t="s">
        <v>9</v>
      </c>
      <c r="E94" s="21">
        <v>81</v>
      </c>
      <c r="F94" s="21">
        <v>19</v>
      </c>
      <c r="G94" s="21" t="s">
        <v>1019</v>
      </c>
      <c r="H94" s="21" t="s">
        <v>439</v>
      </c>
      <c r="I94" s="21">
        <v>0</v>
      </c>
      <c r="J94" s="21">
        <v>1</v>
      </c>
      <c r="K94" s="21">
        <v>0</v>
      </c>
      <c r="L94" s="21">
        <v>0</v>
      </c>
      <c r="M94" s="21" t="s">
        <v>1003</v>
      </c>
      <c r="N94" s="21">
        <v>3</v>
      </c>
      <c r="O94" s="21">
        <v>3</v>
      </c>
      <c r="P94" s="21">
        <v>0</v>
      </c>
      <c r="Q94" s="21">
        <v>1</v>
      </c>
      <c r="R94">
        <f>IFERROR(IF(I94=1,VLOOKUP(F94,Lookup!$A$2:$B$15,2,FALSE),0),0.5)</f>
        <v>0</v>
      </c>
      <c r="S94">
        <f>IF(K94=1,1,IFERROR(IF(H94="pass",VLOOKUP(F94,Lookup!$D$2:$E$26,2,FALSE),0),1.6))</f>
        <v>1.6</v>
      </c>
      <c r="T94" s="6">
        <f t="shared" si="4"/>
        <v>1.6525000000000001</v>
      </c>
      <c r="U94" s="6">
        <f t="shared" si="5"/>
        <v>1.6525000000000001</v>
      </c>
      <c r="V94" t="str">
        <f t="shared" si="3"/>
        <v>K.HUNT, CLE</v>
      </c>
    </row>
    <row r="95" spans="1:22">
      <c r="A95">
        <v>571</v>
      </c>
      <c r="B95" s="21">
        <v>1</v>
      </c>
      <c r="C95" s="21" t="s">
        <v>9</v>
      </c>
      <c r="D95" s="21" t="s">
        <v>4</v>
      </c>
      <c r="E95" s="21">
        <v>83</v>
      </c>
      <c r="F95" s="21">
        <v>17</v>
      </c>
      <c r="G95" s="21" t="s">
        <v>1022</v>
      </c>
      <c r="H95" s="21" t="s">
        <v>439</v>
      </c>
      <c r="I95" s="21">
        <v>0</v>
      </c>
      <c r="J95" s="21">
        <v>1</v>
      </c>
      <c r="K95" s="21">
        <v>0</v>
      </c>
      <c r="L95" s="21">
        <v>0</v>
      </c>
      <c r="M95" s="21" t="s">
        <v>1023</v>
      </c>
      <c r="N95" s="21">
        <v>10</v>
      </c>
      <c r="O95" s="21">
        <v>10</v>
      </c>
      <c r="P95" s="21">
        <v>0</v>
      </c>
      <c r="Q95" s="21">
        <v>1</v>
      </c>
      <c r="R95">
        <f>IFERROR(IF(I95=1,VLOOKUP(F95,Lookup!$A$2:$B$15,2,FALSE),0),0.5)</f>
        <v>0</v>
      </c>
      <c r="S95">
        <f>IF(K95=1,1,IFERROR(IF(H95="pass",VLOOKUP(F95,Lookup!$D$2:$E$26,2,FALSE),0),1.6))</f>
        <v>1.6</v>
      </c>
      <c r="T95" s="6">
        <f t="shared" si="4"/>
        <v>1.7750000000000001</v>
      </c>
      <c r="U95" s="6">
        <f t="shared" si="5"/>
        <v>1.7750000000000001</v>
      </c>
      <c r="V95" t="str">
        <f t="shared" si="3"/>
        <v>T.KELCE, KC</v>
      </c>
    </row>
    <row r="96" spans="1:22">
      <c r="A96">
        <v>608</v>
      </c>
      <c r="B96" s="21">
        <v>1</v>
      </c>
      <c r="C96" s="21" t="s">
        <v>4</v>
      </c>
      <c r="D96" s="21" t="s">
        <v>9</v>
      </c>
      <c r="E96" s="21">
        <v>86</v>
      </c>
      <c r="F96" s="21">
        <v>14</v>
      </c>
      <c r="G96" s="21" t="s">
        <v>1056</v>
      </c>
      <c r="H96" s="21" t="s">
        <v>439</v>
      </c>
      <c r="I96" s="21">
        <v>0</v>
      </c>
      <c r="J96" s="21">
        <v>1</v>
      </c>
      <c r="K96" s="21">
        <v>0</v>
      </c>
      <c r="L96" s="21">
        <v>0</v>
      </c>
      <c r="M96" s="21" t="s">
        <v>1011</v>
      </c>
      <c r="N96" s="21">
        <v>6</v>
      </c>
      <c r="O96" s="21">
        <v>6</v>
      </c>
      <c r="P96" s="21">
        <v>0</v>
      </c>
      <c r="Q96" s="21">
        <v>1</v>
      </c>
      <c r="R96">
        <f>IFERROR(IF(I96=1,VLOOKUP(F96,Lookup!$A$2:$B$15,2,FALSE),0),0.5)</f>
        <v>0</v>
      </c>
      <c r="S96">
        <f>IF(K96=1,1,IFERROR(IF(H96="pass",VLOOKUP(F96,Lookup!$D$2:$E$26,2,FALSE),0),1.6))</f>
        <v>1.6</v>
      </c>
      <c r="T96" s="6">
        <f t="shared" si="4"/>
        <v>1.7050000000000001</v>
      </c>
      <c r="U96" s="6">
        <f t="shared" si="5"/>
        <v>1.7050000000000001</v>
      </c>
      <c r="V96" t="str">
        <f t="shared" si="3"/>
        <v>A.SCHWARTZ, CLE</v>
      </c>
    </row>
    <row r="97" spans="1:22">
      <c r="A97">
        <v>616</v>
      </c>
      <c r="B97" s="21">
        <v>1</v>
      </c>
      <c r="C97" s="21" t="s">
        <v>9</v>
      </c>
      <c r="D97" s="21" t="s">
        <v>4</v>
      </c>
      <c r="E97" s="21">
        <v>82</v>
      </c>
      <c r="F97" s="21">
        <v>18</v>
      </c>
      <c r="G97" s="21" t="s">
        <v>1062</v>
      </c>
      <c r="H97" s="21" t="s">
        <v>439</v>
      </c>
      <c r="I97" s="21">
        <v>0</v>
      </c>
      <c r="J97" s="21">
        <v>1</v>
      </c>
      <c r="K97" s="21">
        <v>0</v>
      </c>
      <c r="L97" s="21">
        <v>0</v>
      </c>
      <c r="M97" s="21" t="s">
        <v>1028</v>
      </c>
      <c r="N97" s="21">
        <v>3</v>
      </c>
      <c r="O97" s="21">
        <v>3</v>
      </c>
      <c r="P97" s="21">
        <v>0</v>
      </c>
      <c r="Q97" s="21">
        <v>1</v>
      </c>
      <c r="R97">
        <f>IFERROR(IF(I97=1,VLOOKUP(F97,Lookup!$A$2:$B$15,2,FALSE),0),0.5)</f>
        <v>0</v>
      </c>
      <c r="S97">
        <f>IF(K97=1,1,IFERROR(IF(H97="pass",VLOOKUP(F97,Lookup!$D$2:$E$26,2,FALSE),0),1.6))</f>
        <v>1.6</v>
      </c>
      <c r="T97" s="6">
        <f t="shared" si="4"/>
        <v>1.6525000000000001</v>
      </c>
      <c r="U97" s="6">
        <f t="shared" si="5"/>
        <v>1.6525000000000001</v>
      </c>
      <c r="V97" t="str">
        <f t="shared" si="3"/>
        <v>T.HILL, KC</v>
      </c>
    </row>
    <row r="98" spans="1:22">
      <c r="A98">
        <v>887</v>
      </c>
      <c r="B98" s="21">
        <v>1</v>
      </c>
      <c r="C98" s="21" t="s">
        <v>2</v>
      </c>
      <c r="D98" s="21" t="s">
        <v>18</v>
      </c>
      <c r="E98" s="21">
        <v>81</v>
      </c>
      <c r="F98" s="21">
        <v>19</v>
      </c>
      <c r="G98" s="21" t="s">
        <v>1259</v>
      </c>
      <c r="H98" s="21" t="s">
        <v>439</v>
      </c>
      <c r="I98" s="21">
        <v>0</v>
      </c>
      <c r="J98" s="21">
        <v>1</v>
      </c>
      <c r="K98" s="21">
        <v>0</v>
      </c>
      <c r="L98" s="21">
        <v>0</v>
      </c>
      <c r="M98" s="21" t="s">
        <v>1142</v>
      </c>
      <c r="N98" s="21">
        <v>1</v>
      </c>
      <c r="O98" s="21">
        <v>1</v>
      </c>
      <c r="P98" s="21">
        <v>0</v>
      </c>
      <c r="Q98" s="21">
        <v>1</v>
      </c>
      <c r="R98">
        <f>IFERROR(IF(I98=1,VLOOKUP(F98,Lookup!$A$2:$B$15,2,FALSE),0),0.5)</f>
        <v>0</v>
      </c>
      <c r="S98">
        <f>IF(K98=1,1,IFERROR(IF(H98="pass",VLOOKUP(F98,Lookup!$D$2:$E$26,2,FALSE),0),1.6))</f>
        <v>1.6</v>
      </c>
      <c r="T98" s="6">
        <f t="shared" si="4"/>
        <v>1.6175000000000002</v>
      </c>
      <c r="U98" s="6">
        <f t="shared" si="5"/>
        <v>1.6175000000000002</v>
      </c>
      <c r="V98" t="str">
        <f t="shared" si="3"/>
        <v>C.LAMB, DAL</v>
      </c>
    </row>
    <row r="99" spans="1:22">
      <c r="A99">
        <v>931</v>
      </c>
      <c r="B99" s="21">
        <v>1</v>
      </c>
      <c r="C99" s="21" t="s">
        <v>27</v>
      </c>
      <c r="D99" s="21" t="s">
        <v>3</v>
      </c>
      <c r="E99" s="21">
        <v>81</v>
      </c>
      <c r="F99" s="21">
        <v>19</v>
      </c>
      <c r="G99" s="21" t="s">
        <v>1288</v>
      </c>
      <c r="H99" s="21" t="s">
        <v>439</v>
      </c>
      <c r="I99" s="21">
        <v>0</v>
      </c>
      <c r="J99" s="21">
        <v>1</v>
      </c>
      <c r="K99" s="21">
        <v>0</v>
      </c>
      <c r="L99" s="21">
        <v>0</v>
      </c>
      <c r="M99" s="21" t="s">
        <v>1289</v>
      </c>
      <c r="N99" s="21">
        <v>11</v>
      </c>
      <c r="O99" s="21">
        <v>11</v>
      </c>
      <c r="P99" s="21">
        <v>0</v>
      </c>
      <c r="Q99" s="21">
        <v>1</v>
      </c>
      <c r="R99">
        <f>IFERROR(IF(I99=1,VLOOKUP(F99,Lookup!$A$2:$B$15,2,FALSE),0),0.5)</f>
        <v>0</v>
      </c>
      <c r="S99">
        <f>IF(K99=1,1,IFERROR(IF(H99="pass",VLOOKUP(F99,Lookup!$D$2:$E$26,2,FALSE),0),1.6))</f>
        <v>1.6</v>
      </c>
      <c r="T99" s="6">
        <f t="shared" si="4"/>
        <v>1.7925</v>
      </c>
      <c r="U99" s="6">
        <f t="shared" si="5"/>
        <v>1.7925</v>
      </c>
      <c r="V99" t="str">
        <f t="shared" si="3"/>
        <v>N.FANT, DEN</v>
      </c>
    </row>
    <row r="100" spans="1:22">
      <c r="A100">
        <v>1024</v>
      </c>
      <c r="B100" s="21">
        <v>1</v>
      </c>
      <c r="C100" s="21" t="s">
        <v>27</v>
      </c>
      <c r="D100" s="21" t="s">
        <v>3</v>
      </c>
      <c r="E100" s="21">
        <v>85</v>
      </c>
      <c r="F100" s="21">
        <v>15</v>
      </c>
      <c r="G100" s="21" t="s">
        <v>1366</v>
      </c>
      <c r="H100" s="21" t="s">
        <v>439</v>
      </c>
      <c r="I100" s="21">
        <v>0</v>
      </c>
      <c r="J100" s="21">
        <v>1</v>
      </c>
      <c r="K100" s="21">
        <v>0</v>
      </c>
      <c r="L100" s="21">
        <v>0</v>
      </c>
      <c r="M100" s="21" t="s">
        <v>1300</v>
      </c>
      <c r="N100" s="21">
        <v>1</v>
      </c>
      <c r="O100" s="21">
        <v>1</v>
      </c>
      <c r="P100" s="21">
        <v>0</v>
      </c>
      <c r="Q100" s="21">
        <v>1</v>
      </c>
      <c r="R100">
        <f>IFERROR(IF(I100=1,VLOOKUP(F100,Lookup!$A$2:$B$15,2,FALSE),0),0.5)</f>
        <v>0</v>
      </c>
      <c r="S100">
        <f>IF(K100=1,1,IFERROR(IF(H100="pass",VLOOKUP(F100,Lookup!$D$2:$E$26,2,FALSE),0),1.6))</f>
        <v>1.6</v>
      </c>
      <c r="T100" s="6">
        <f t="shared" si="4"/>
        <v>1.6175000000000002</v>
      </c>
      <c r="U100" s="6">
        <f t="shared" si="5"/>
        <v>1.6175000000000002</v>
      </c>
      <c r="V100" t="str">
        <f t="shared" si="3"/>
        <v>E.SAUBERT, DEN</v>
      </c>
    </row>
    <row r="101" spans="1:22">
      <c r="A101">
        <v>1025</v>
      </c>
      <c r="B101" s="21">
        <v>1</v>
      </c>
      <c r="C101" s="21" t="s">
        <v>27</v>
      </c>
      <c r="D101" s="21" t="s">
        <v>3</v>
      </c>
      <c r="E101" s="21">
        <v>85</v>
      </c>
      <c r="F101" s="21">
        <v>15</v>
      </c>
      <c r="G101" s="21" t="s">
        <v>1367</v>
      </c>
      <c r="H101" s="21" t="s">
        <v>439</v>
      </c>
      <c r="I101" s="21">
        <v>0</v>
      </c>
      <c r="J101" s="21">
        <v>1</v>
      </c>
      <c r="K101" s="21">
        <v>0</v>
      </c>
      <c r="L101" s="21">
        <v>0</v>
      </c>
      <c r="M101" s="21" t="s">
        <v>1311</v>
      </c>
      <c r="N101" s="21">
        <v>22</v>
      </c>
      <c r="O101" s="21">
        <v>22</v>
      </c>
      <c r="P101" s="21">
        <v>0</v>
      </c>
      <c r="Q101" s="21">
        <v>1</v>
      </c>
      <c r="R101">
        <f>IFERROR(IF(I101=1,VLOOKUP(F101,Lookup!$A$2:$B$15,2,FALSE),0),0.5)</f>
        <v>0</v>
      </c>
      <c r="S101">
        <f>IF(K101=1,1,IFERROR(IF(H101="pass",VLOOKUP(F101,Lookup!$D$2:$E$26,2,FALSE),0),1.6))</f>
        <v>1.6</v>
      </c>
      <c r="T101" s="6">
        <f t="shared" si="4"/>
        <v>1.9850000000000001</v>
      </c>
      <c r="U101" s="6">
        <f t="shared" si="5"/>
        <v>1.9850000000000001</v>
      </c>
      <c r="V101" t="str">
        <f t="shared" si="3"/>
        <v>K.HAMLER, DEN</v>
      </c>
    </row>
    <row r="102" spans="1:22">
      <c r="A102">
        <v>1187</v>
      </c>
      <c r="B102" s="21">
        <v>1</v>
      </c>
      <c r="C102" s="21" t="s">
        <v>24</v>
      </c>
      <c r="D102" s="21" t="s">
        <v>29</v>
      </c>
      <c r="E102" s="21">
        <v>84</v>
      </c>
      <c r="F102" s="21">
        <v>16</v>
      </c>
      <c r="G102" s="21" t="s">
        <v>1493</v>
      </c>
      <c r="H102" s="21" t="s">
        <v>439</v>
      </c>
      <c r="I102" s="21">
        <v>0</v>
      </c>
      <c r="J102" s="21">
        <v>1</v>
      </c>
      <c r="K102" s="21">
        <v>0</v>
      </c>
      <c r="L102" s="21">
        <v>0</v>
      </c>
      <c r="M102" s="21" t="s">
        <v>1418</v>
      </c>
      <c r="N102" s="21">
        <v>4</v>
      </c>
      <c r="O102" s="21">
        <v>4</v>
      </c>
      <c r="P102" s="21">
        <v>0</v>
      </c>
      <c r="Q102" s="21">
        <v>1</v>
      </c>
      <c r="R102">
        <f>IFERROR(IF(I102=1,VLOOKUP(F102,Lookup!$A$2:$B$15,2,FALSE),0),0.5)</f>
        <v>0</v>
      </c>
      <c r="S102">
        <f>IF(K102=1,1,IFERROR(IF(H102="pass",VLOOKUP(F102,Lookup!$D$2:$E$26,2,FALSE),0),1.6))</f>
        <v>1.6</v>
      </c>
      <c r="T102" s="6">
        <f t="shared" si="4"/>
        <v>1.6700000000000002</v>
      </c>
      <c r="U102" s="6">
        <f t="shared" si="5"/>
        <v>1.6700000000000002</v>
      </c>
      <c r="V102" t="str">
        <f t="shared" si="3"/>
        <v>D.ADAMS, GB</v>
      </c>
    </row>
    <row r="103" spans="1:22">
      <c r="A103">
        <v>1244</v>
      </c>
      <c r="B103" s="21">
        <v>1</v>
      </c>
      <c r="C103" s="21" t="s">
        <v>20</v>
      </c>
      <c r="D103" s="21" t="s">
        <v>19</v>
      </c>
      <c r="E103" s="21">
        <v>84</v>
      </c>
      <c r="F103" s="21">
        <v>16</v>
      </c>
      <c r="G103" s="21" t="s">
        <v>1533</v>
      </c>
      <c r="H103" s="21" t="s">
        <v>439</v>
      </c>
      <c r="I103" s="21">
        <v>0</v>
      </c>
      <c r="J103" s="21">
        <v>1</v>
      </c>
      <c r="K103" s="21">
        <v>0</v>
      </c>
      <c r="L103" s="21">
        <v>0</v>
      </c>
      <c r="M103" s="21" t="s">
        <v>1534</v>
      </c>
      <c r="N103" s="21">
        <v>7</v>
      </c>
      <c r="O103" s="21">
        <v>7</v>
      </c>
      <c r="P103" s="21">
        <v>0</v>
      </c>
      <c r="Q103" s="21">
        <v>1</v>
      </c>
      <c r="R103">
        <f>IFERROR(IF(I103=1,VLOOKUP(F103,Lookup!$A$2:$B$15,2,FALSE),0),0.5)</f>
        <v>0</v>
      </c>
      <c r="S103">
        <f>IF(K103=1,1,IFERROR(IF(H103="pass",VLOOKUP(F103,Lookup!$D$2:$E$26,2,FALSE),0),1.6))</f>
        <v>1.6</v>
      </c>
      <c r="T103" s="6">
        <f t="shared" si="4"/>
        <v>1.7225000000000001</v>
      </c>
      <c r="U103" s="6">
        <f t="shared" si="5"/>
        <v>1.7225000000000001</v>
      </c>
      <c r="V103" t="str">
        <f t="shared" si="3"/>
        <v>D.CHARK, JAX</v>
      </c>
    </row>
    <row r="104" spans="1:22">
      <c r="A104">
        <v>1245</v>
      </c>
      <c r="B104" s="21">
        <v>1</v>
      </c>
      <c r="C104" s="21" t="s">
        <v>20</v>
      </c>
      <c r="D104" s="21" t="s">
        <v>19</v>
      </c>
      <c r="E104" s="21">
        <v>84</v>
      </c>
      <c r="F104" s="21">
        <v>16</v>
      </c>
      <c r="G104" s="21" t="s">
        <v>1535</v>
      </c>
      <c r="H104" s="21" t="s">
        <v>439</v>
      </c>
      <c r="I104" s="21">
        <v>0</v>
      </c>
      <c r="J104" s="21">
        <v>1</v>
      </c>
      <c r="K104" s="21">
        <v>0</v>
      </c>
      <c r="L104" s="21">
        <v>0</v>
      </c>
      <c r="M104" s="21" t="s">
        <v>1536</v>
      </c>
      <c r="N104" s="21">
        <v>4</v>
      </c>
      <c r="O104" s="21">
        <v>4</v>
      </c>
      <c r="P104" s="21">
        <v>0</v>
      </c>
      <c r="Q104" s="21">
        <v>1</v>
      </c>
      <c r="R104">
        <f>IFERROR(IF(I104=1,VLOOKUP(F104,Lookup!$A$2:$B$15,2,FALSE),0),0.5)</f>
        <v>0</v>
      </c>
      <c r="S104">
        <f>IF(K104=1,1,IFERROR(IF(H104="pass",VLOOKUP(F104,Lookup!$D$2:$E$26,2,FALSE),0),1.6))</f>
        <v>1.6</v>
      </c>
      <c r="T104" s="6">
        <f t="shared" si="4"/>
        <v>1.6700000000000002</v>
      </c>
      <c r="U104" s="6">
        <f t="shared" si="5"/>
        <v>1.6700000000000002</v>
      </c>
      <c r="V104" t="str">
        <f t="shared" si="3"/>
        <v>L.SHENAULT, JAX</v>
      </c>
    </row>
    <row r="105" spans="1:22">
      <c r="A105">
        <v>1356</v>
      </c>
      <c r="B105" s="21">
        <v>1</v>
      </c>
      <c r="C105" s="21" t="s">
        <v>20</v>
      </c>
      <c r="D105" s="21" t="s">
        <v>19</v>
      </c>
      <c r="E105" s="21">
        <v>86</v>
      </c>
      <c r="F105" s="21">
        <v>14</v>
      </c>
      <c r="G105" s="21" t="s">
        <v>1621</v>
      </c>
      <c r="H105" s="21" t="s">
        <v>439</v>
      </c>
      <c r="I105" s="21">
        <v>0</v>
      </c>
      <c r="J105" s="21">
        <v>1</v>
      </c>
      <c r="K105" s="21">
        <v>0</v>
      </c>
      <c r="L105" s="21">
        <v>0</v>
      </c>
      <c r="M105" s="21" t="s">
        <v>1576</v>
      </c>
      <c r="N105" s="21">
        <v>-3</v>
      </c>
      <c r="O105" s="21">
        <v>-3</v>
      </c>
      <c r="P105" s="21">
        <v>0</v>
      </c>
      <c r="Q105" s="21">
        <v>1</v>
      </c>
      <c r="R105">
        <f>IFERROR(IF(I105=1,VLOOKUP(F105,Lookup!$A$2:$B$15,2,FALSE),0),0.5)</f>
        <v>0</v>
      </c>
      <c r="S105">
        <f>IF(K105=1,1,IFERROR(IF(H105="pass",VLOOKUP(F105,Lookup!$D$2:$E$26,2,FALSE),0),1.6))</f>
        <v>1.6</v>
      </c>
      <c r="T105" s="6">
        <f t="shared" si="4"/>
        <v>1.5475000000000001</v>
      </c>
      <c r="U105" s="6">
        <f t="shared" si="5"/>
        <v>1.5475000000000001</v>
      </c>
      <c r="V105" t="str">
        <f t="shared" si="3"/>
        <v>J.ROBINSON, JAX</v>
      </c>
    </row>
    <row r="106" spans="1:22">
      <c r="A106">
        <v>1424</v>
      </c>
      <c r="B106" s="21">
        <v>1</v>
      </c>
      <c r="C106" s="21" t="s">
        <v>20</v>
      </c>
      <c r="D106" s="21" t="s">
        <v>19</v>
      </c>
      <c r="E106" s="21">
        <v>85</v>
      </c>
      <c r="F106" s="21">
        <v>15</v>
      </c>
      <c r="G106" s="21" t="s">
        <v>1667</v>
      </c>
      <c r="H106" s="21" t="s">
        <v>439</v>
      </c>
      <c r="I106" s="21">
        <v>0</v>
      </c>
      <c r="J106" s="21">
        <v>1</v>
      </c>
      <c r="K106" s="21">
        <v>0</v>
      </c>
      <c r="L106" s="21">
        <v>0</v>
      </c>
      <c r="M106" s="21" t="s">
        <v>1534</v>
      </c>
      <c r="N106" s="21">
        <v>18</v>
      </c>
      <c r="O106" s="21">
        <v>18</v>
      </c>
      <c r="P106" s="21">
        <v>0</v>
      </c>
      <c r="Q106" s="21">
        <v>1</v>
      </c>
      <c r="R106">
        <f>IFERROR(IF(I106=1,VLOOKUP(F106,Lookup!$A$2:$B$15,2,FALSE),0),0.5)</f>
        <v>0</v>
      </c>
      <c r="S106">
        <f>IF(K106=1,1,IFERROR(IF(H106="pass",VLOOKUP(F106,Lookup!$D$2:$E$26,2,FALSE),0),1.6))</f>
        <v>1.6</v>
      </c>
      <c r="T106" s="6">
        <f t="shared" si="4"/>
        <v>1.915</v>
      </c>
      <c r="U106" s="6">
        <f t="shared" si="5"/>
        <v>1.915</v>
      </c>
      <c r="V106" t="str">
        <f t="shared" si="3"/>
        <v>D.CHARK, JAX</v>
      </c>
    </row>
    <row r="107" spans="1:22">
      <c r="A107">
        <v>1471</v>
      </c>
      <c r="B107" s="21">
        <v>1</v>
      </c>
      <c r="C107" s="21" t="s">
        <v>25</v>
      </c>
      <c r="D107" s="21" t="s">
        <v>14</v>
      </c>
      <c r="E107" s="21">
        <v>83</v>
      </c>
      <c r="F107" s="21">
        <v>17</v>
      </c>
      <c r="G107" s="21" t="s">
        <v>1707</v>
      </c>
      <c r="H107" s="21" t="s">
        <v>439</v>
      </c>
      <c r="I107" s="21">
        <v>0</v>
      </c>
      <c r="J107" s="21">
        <v>1</v>
      </c>
      <c r="K107" s="21">
        <v>0</v>
      </c>
      <c r="L107" s="21">
        <v>0</v>
      </c>
      <c r="M107" s="21" t="s">
        <v>1691</v>
      </c>
      <c r="N107" s="21">
        <v>2</v>
      </c>
      <c r="O107" s="21">
        <v>2</v>
      </c>
      <c r="P107" s="21">
        <v>0</v>
      </c>
      <c r="Q107" s="21">
        <v>1</v>
      </c>
      <c r="R107">
        <f>IFERROR(IF(I107=1,VLOOKUP(F107,Lookup!$A$2:$B$15,2,FALSE),0),0.5)</f>
        <v>0</v>
      </c>
      <c r="S107">
        <f>IF(K107=1,1,IFERROR(IF(H107="pass",VLOOKUP(F107,Lookup!$D$2:$E$26,2,FALSE),0),1.6))</f>
        <v>1.6</v>
      </c>
      <c r="T107" s="6">
        <f t="shared" si="4"/>
        <v>1.635</v>
      </c>
      <c r="U107" s="6">
        <f t="shared" si="5"/>
        <v>1.635</v>
      </c>
      <c r="V107" t="str">
        <f t="shared" si="3"/>
        <v>K.ALLEN, LAC</v>
      </c>
    </row>
    <row r="108" spans="1:22">
      <c r="A108">
        <v>1721</v>
      </c>
      <c r="B108" s="21">
        <v>1</v>
      </c>
      <c r="C108" s="21" t="s">
        <v>23</v>
      </c>
      <c r="D108" s="21" t="s">
        <v>10</v>
      </c>
      <c r="E108" s="21">
        <v>86</v>
      </c>
      <c r="F108" s="21">
        <v>14</v>
      </c>
      <c r="G108" s="21" t="s">
        <v>1898</v>
      </c>
      <c r="H108" s="21" t="s">
        <v>439</v>
      </c>
      <c r="I108" s="21">
        <v>0</v>
      </c>
      <c r="J108" s="21">
        <v>1</v>
      </c>
      <c r="K108" s="21">
        <v>0</v>
      </c>
      <c r="L108" s="21">
        <v>0</v>
      </c>
      <c r="M108" s="21" t="s">
        <v>607</v>
      </c>
      <c r="N108" s="21">
        <v>4</v>
      </c>
      <c r="O108" s="21">
        <v>4</v>
      </c>
      <c r="P108" s="21">
        <v>0</v>
      </c>
      <c r="Q108" s="21">
        <v>1</v>
      </c>
      <c r="R108">
        <f>IFERROR(IF(I108=1,VLOOKUP(F108,Lookup!$A$2:$B$15,2,FALSE),0),0.5)</f>
        <v>0</v>
      </c>
      <c r="S108">
        <f>IF(K108=1,1,IFERROR(IF(H108="pass",VLOOKUP(F108,Lookup!$D$2:$E$26,2,FALSE),0),1.6))</f>
        <v>1.6</v>
      </c>
      <c r="T108" s="6">
        <f t="shared" si="4"/>
        <v>1.6700000000000002</v>
      </c>
      <c r="U108" s="6">
        <f t="shared" si="5"/>
        <v>1.6700000000000002</v>
      </c>
      <c r="V108" t="str">
        <f t="shared" si="3"/>
        <v>D.HARRIS, NE</v>
      </c>
    </row>
    <row r="109" spans="1:22">
      <c r="A109">
        <v>1722</v>
      </c>
      <c r="B109" s="21">
        <v>1</v>
      </c>
      <c r="C109" s="21" t="s">
        <v>23</v>
      </c>
      <c r="D109" s="21" t="s">
        <v>10</v>
      </c>
      <c r="E109" s="21">
        <v>86</v>
      </c>
      <c r="F109" s="21">
        <v>14</v>
      </c>
      <c r="G109" s="21" t="s">
        <v>1899</v>
      </c>
      <c r="H109" s="21" t="s">
        <v>439</v>
      </c>
      <c r="I109" s="21">
        <v>0</v>
      </c>
      <c r="J109" s="21">
        <v>1</v>
      </c>
      <c r="K109" s="21">
        <v>0</v>
      </c>
      <c r="L109" s="21">
        <v>0</v>
      </c>
      <c r="M109" s="21" t="s">
        <v>1837</v>
      </c>
      <c r="N109" s="21">
        <v>20</v>
      </c>
      <c r="O109" s="21">
        <v>20</v>
      </c>
      <c r="P109" s="21">
        <v>0</v>
      </c>
      <c r="Q109" s="21">
        <v>1</v>
      </c>
      <c r="R109">
        <f>IFERROR(IF(I109=1,VLOOKUP(F109,Lookup!$A$2:$B$15,2,FALSE),0),0.5)</f>
        <v>0</v>
      </c>
      <c r="S109">
        <f>IF(K109=1,1,IFERROR(IF(H109="pass",VLOOKUP(F109,Lookup!$D$2:$E$26,2,FALSE),0),1.6))</f>
        <v>1.6</v>
      </c>
      <c r="T109" s="6">
        <f t="shared" si="4"/>
        <v>1.9500000000000002</v>
      </c>
      <c r="U109" s="6">
        <f t="shared" si="5"/>
        <v>1.9500000000000002</v>
      </c>
      <c r="V109" t="str">
        <f t="shared" si="3"/>
        <v>N.AGHOLOR, NE</v>
      </c>
    </row>
    <row r="110" spans="1:22">
      <c r="A110">
        <v>1857</v>
      </c>
      <c r="B110" s="21">
        <v>1</v>
      </c>
      <c r="C110" s="21" t="s">
        <v>7</v>
      </c>
      <c r="D110" s="21" t="s">
        <v>1</v>
      </c>
      <c r="E110" s="21">
        <v>85</v>
      </c>
      <c r="F110" s="21">
        <v>15</v>
      </c>
      <c r="G110" s="21" t="s">
        <v>2004</v>
      </c>
      <c r="H110" s="21" t="s">
        <v>439</v>
      </c>
      <c r="I110" s="21">
        <v>0</v>
      </c>
      <c r="J110" s="21">
        <v>1</v>
      </c>
      <c r="K110" s="21">
        <v>0</v>
      </c>
      <c r="L110" s="21">
        <v>0</v>
      </c>
      <c r="M110" s="21" t="s">
        <v>1991</v>
      </c>
      <c r="N110" s="21">
        <v>-4</v>
      </c>
      <c r="O110" s="21">
        <v>-4</v>
      </c>
      <c r="P110" s="21">
        <v>0</v>
      </c>
      <c r="Q110" s="21">
        <v>1</v>
      </c>
      <c r="R110">
        <f>IFERROR(IF(I110=1,VLOOKUP(F110,Lookup!$A$2:$B$15,2,FALSE),0),0.5)</f>
        <v>0</v>
      </c>
      <c r="S110">
        <f>IF(K110=1,1,IFERROR(IF(H110="pass",VLOOKUP(F110,Lookup!$D$2:$E$26,2,FALSE),0),1.6))</f>
        <v>1.6</v>
      </c>
      <c r="T110" s="6">
        <f t="shared" si="4"/>
        <v>1.53</v>
      </c>
      <c r="U110" s="6">
        <f t="shared" si="5"/>
        <v>1.53</v>
      </c>
      <c r="V110" t="str">
        <f t="shared" si="3"/>
        <v>A.ABDULLAH, MIN</v>
      </c>
    </row>
    <row r="111" spans="1:22">
      <c r="A111">
        <v>1901</v>
      </c>
      <c r="B111" s="21">
        <v>1</v>
      </c>
      <c r="C111" s="21" t="s">
        <v>1</v>
      </c>
      <c r="D111" s="21" t="s">
        <v>7</v>
      </c>
      <c r="E111" s="21">
        <v>85</v>
      </c>
      <c r="F111" s="21">
        <v>15</v>
      </c>
      <c r="G111" s="21" t="s">
        <v>2036</v>
      </c>
      <c r="H111" s="21" t="s">
        <v>439</v>
      </c>
      <c r="I111" s="21">
        <v>0</v>
      </c>
      <c r="J111" s="21">
        <v>1</v>
      </c>
      <c r="K111" s="21">
        <v>0</v>
      </c>
      <c r="L111" s="21">
        <v>0</v>
      </c>
      <c r="M111" s="21" t="s">
        <v>1960</v>
      </c>
      <c r="N111" s="21">
        <v>8</v>
      </c>
      <c r="O111" s="21">
        <v>8</v>
      </c>
      <c r="P111" s="21">
        <v>0</v>
      </c>
      <c r="Q111" s="21">
        <v>1</v>
      </c>
      <c r="R111">
        <f>IFERROR(IF(I111=1,VLOOKUP(F111,Lookup!$A$2:$B$15,2,FALSE),0),0.5)</f>
        <v>0</v>
      </c>
      <c r="S111">
        <f>IF(K111=1,1,IFERROR(IF(H111="pass",VLOOKUP(F111,Lookup!$D$2:$E$26,2,FALSE),0),1.6))</f>
        <v>1.6</v>
      </c>
      <c r="T111" s="6">
        <f t="shared" si="4"/>
        <v>1.74</v>
      </c>
      <c r="U111" s="6">
        <f t="shared" si="5"/>
        <v>1.74</v>
      </c>
      <c r="V111" t="str">
        <f t="shared" si="3"/>
        <v>J.CHASE, CIN</v>
      </c>
    </row>
    <row r="112" spans="1:22">
      <c r="A112">
        <v>1976</v>
      </c>
      <c r="B112" s="21">
        <v>1</v>
      </c>
      <c r="C112" s="21" t="s">
        <v>1</v>
      </c>
      <c r="D112" s="21" t="s">
        <v>7</v>
      </c>
      <c r="E112" s="21">
        <v>86</v>
      </c>
      <c r="F112" s="21">
        <v>14</v>
      </c>
      <c r="G112" s="21" t="s">
        <v>2083</v>
      </c>
      <c r="H112" s="21" t="s">
        <v>439</v>
      </c>
      <c r="I112" s="21">
        <v>0</v>
      </c>
      <c r="J112" s="21">
        <v>1</v>
      </c>
      <c r="K112" s="21">
        <v>0</v>
      </c>
      <c r="L112" s="21">
        <v>0</v>
      </c>
      <c r="M112" s="21" t="s">
        <v>1960</v>
      </c>
      <c r="N112" s="21">
        <v>12</v>
      </c>
      <c r="O112" s="21">
        <v>12</v>
      </c>
      <c r="P112" s="21">
        <v>0</v>
      </c>
      <c r="Q112" s="21">
        <v>1</v>
      </c>
      <c r="R112">
        <f>IFERROR(IF(I112=1,VLOOKUP(F112,Lookup!$A$2:$B$15,2,FALSE),0),0.5)</f>
        <v>0</v>
      </c>
      <c r="S112">
        <f>IF(K112=1,1,IFERROR(IF(H112="pass",VLOOKUP(F112,Lookup!$D$2:$E$26,2,FALSE),0),1.6))</f>
        <v>1.6</v>
      </c>
      <c r="T112" s="6">
        <f t="shared" si="4"/>
        <v>1.81</v>
      </c>
      <c r="U112" s="6">
        <f t="shared" si="5"/>
        <v>1.81</v>
      </c>
      <c r="V112" t="str">
        <f t="shared" si="3"/>
        <v>J.CHASE, CIN</v>
      </c>
    </row>
    <row r="113" spans="1:22">
      <c r="A113">
        <v>2031</v>
      </c>
      <c r="B113" s="21">
        <v>1</v>
      </c>
      <c r="C113" s="21" t="s">
        <v>21</v>
      </c>
      <c r="D113" s="21" t="s">
        <v>12</v>
      </c>
      <c r="E113" s="21">
        <v>81</v>
      </c>
      <c r="F113" s="21">
        <v>19</v>
      </c>
      <c r="G113" s="21" t="s">
        <v>2126</v>
      </c>
      <c r="H113" s="21" t="s">
        <v>439</v>
      </c>
      <c r="I113" s="21">
        <v>0</v>
      </c>
      <c r="J113" s="21">
        <v>1</v>
      </c>
      <c r="K113" s="21">
        <v>0</v>
      </c>
      <c r="L113" s="21">
        <v>0</v>
      </c>
      <c r="M113" s="21" t="s">
        <v>2113</v>
      </c>
      <c r="N113" s="21">
        <v>12</v>
      </c>
      <c r="O113" s="21">
        <v>12</v>
      </c>
      <c r="P113" s="21">
        <v>0</v>
      </c>
      <c r="Q113" s="21">
        <v>1</v>
      </c>
      <c r="R113">
        <f>IFERROR(IF(I113=1,VLOOKUP(F113,Lookup!$A$2:$B$15,2,FALSE),0),0.5)</f>
        <v>0</v>
      </c>
      <c r="S113">
        <f>IF(K113=1,1,IFERROR(IF(H113="pass",VLOOKUP(F113,Lookup!$D$2:$E$26,2,FALSE),0),1.6))</f>
        <v>1.6</v>
      </c>
      <c r="T113" s="6">
        <f t="shared" si="4"/>
        <v>1.81</v>
      </c>
      <c r="U113" s="6">
        <f t="shared" si="5"/>
        <v>1.81</v>
      </c>
      <c r="V113" t="str">
        <f t="shared" si="3"/>
        <v>D.MOORE, CAR</v>
      </c>
    </row>
    <row r="114" spans="1:22">
      <c r="A114">
        <v>2032</v>
      </c>
      <c r="B114" s="21">
        <v>1</v>
      </c>
      <c r="C114" s="21" t="s">
        <v>21</v>
      </c>
      <c r="D114" s="21" t="s">
        <v>12</v>
      </c>
      <c r="E114" s="21">
        <v>81</v>
      </c>
      <c r="F114" s="21">
        <v>19</v>
      </c>
      <c r="G114" s="21" t="s">
        <v>2127</v>
      </c>
      <c r="H114" s="21" t="s">
        <v>439</v>
      </c>
      <c r="I114" s="21">
        <v>0</v>
      </c>
      <c r="J114" s="21">
        <v>1</v>
      </c>
      <c r="K114" s="21">
        <v>0</v>
      </c>
      <c r="L114" s="21">
        <v>0</v>
      </c>
      <c r="M114" s="21" t="s">
        <v>2103</v>
      </c>
      <c r="N114" s="21">
        <v>5</v>
      </c>
      <c r="O114" s="21">
        <v>5</v>
      </c>
      <c r="P114" s="21">
        <v>0</v>
      </c>
      <c r="Q114" s="21">
        <v>1</v>
      </c>
      <c r="R114">
        <f>IFERROR(IF(I114=1,VLOOKUP(F114,Lookup!$A$2:$B$15,2,FALSE),0),0.5)</f>
        <v>0</v>
      </c>
      <c r="S114">
        <f>IF(K114=1,1,IFERROR(IF(H114="pass",VLOOKUP(F114,Lookup!$D$2:$E$26,2,FALSE),0),1.6))</f>
        <v>1.6</v>
      </c>
      <c r="T114" s="6">
        <f t="shared" si="4"/>
        <v>1.6875</v>
      </c>
      <c r="U114" s="6">
        <f t="shared" si="5"/>
        <v>1.6875</v>
      </c>
      <c r="V114" t="str">
        <f t="shared" si="3"/>
        <v>C.MCCAFFREY, CAR</v>
      </c>
    </row>
    <row r="115" spans="1:22">
      <c r="A115">
        <v>2101</v>
      </c>
      <c r="B115" s="21">
        <v>1</v>
      </c>
      <c r="C115" s="21" t="s">
        <v>12</v>
      </c>
      <c r="D115" s="21" t="s">
        <v>21</v>
      </c>
      <c r="E115" s="21">
        <v>83</v>
      </c>
      <c r="F115" s="21">
        <v>17</v>
      </c>
      <c r="G115" s="21" t="s">
        <v>2179</v>
      </c>
      <c r="H115" s="21" t="s">
        <v>439</v>
      </c>
      <c r="I115" s="21">
        <v>0</v>
      </c>
      <c r="J115" s="21">
        <v>1</v>
      </c>
      <c r="K115" s="21">
        <v>0</v>
      </c>
      <c r="L115" s="21">
        <v>0</v>
      </c>
      <c r="M115" s="21" t="s">
        <v>2157</v>
      </c>
      <c r="N115" s="21">
        <v>-4</v>
      </c>
      <c r="O115" s="21">
        <v>-4</v>
      </c>
      <c r="P115" s="21">
        <v>0</v>
      </c>
      <c r="Q115" s="21">
        <v>1</v>
      </c>
      <c r="R115">
        <f>IFERROR(IF(I115=1,VLOOKUP(F115,Lookup!$A$2:$B$15,2,FALSE),0),0.5)</f>
        <v>0</v>
      </c>
      <c r="S115">
        <f>IF(K115=1,1,IFERROR(IF(H115="pass",VLOOKUP(F115,Lookup!$D$2:$E$26,2,FALSE),0),1.6))</f>
        <v>1.6</v>
      </c>
      <c r="T115" s="6">
        <f t="shared" si="4"/>
        <v>1.53</v>
      </c>
      <c r="U115" s="6">
        <f t="shared" si="5"/>
        <v>1.53</v>
      </c>
      <c r="V115" t="str">
        <f t="shared" si="3"/>
        <v>B.BERRIOS, NYJ</v>
      </c>
    </row>
    <row r="116" spans="1:22">
      <c r="A116">
        <v>2102</v>
      </c>
      <c r="B116" s="21">
        <v>1</v>
      </c>
      <c r="C116" s="21" t="s">
        <v>12</v>
      </c>
      <c r="D116" s="21" t="s">
        <v>21</v>
      </c>
      <c r="E116" s="21">
        <v>82</v>
      </c>
      <c r="F116" s="21">
        <v>18</v>
      </c>
      <c r="G116" s="21" t="s">
        <v>2180</v>
      </c>
      <c r="H116" s="21" t="s">
        <v>439</v>
      </c>
      <c r="I116" s="21">
        <v>0</v>
      </c>
      <c r="J116" s="21">
        <v>1</v>
      </c>
      <c r="K116" s="21">
        <v>0</v>
      </c>
      <c r="L116" s="21">
        <v>0</v>
      </c>
      <c r="M116" s="21" t="s">
        <v>1206</v>
      </c>
      <c r="N116" s="21">
        <v>4</v>
      </c>
      <c r="O116" s="21">
        <v>4</v>
      </c>
      <c r="P116" s="21">
        <v>0</v>
      </c>
      <c r="Q116" s="21">
        <v>1</v>
      </c>
      <c r="R116">
        <f>IFERROR(IF(I116=1,VLOOKUP(F116,Lookup!$A$2:$B$15,2,FALSE),0),0.5)</f>
        <v>0</v>
      </c>
      <c r="S116">
        <f>IF(K116=1,1,IFERROR(IF(H116="pass",VLOOKUP(F116,Lookup!$D$2:$E$26,2,FALSE),0),1.6))</f>
        <v>1.6</v>
      </c>
      <c r="T116" s="6">
        <f t="shared" si="4"/>
        <v>1.6700000000000002</v>
      </c>
      <c r="U116" s="6">
        <f t="shared" si="5"/>
        <v>1.6700000000000002</v>
      </c>
      <c r="V116" t="str">
        <f t="shared" si="3"/>
        <v>T.JOHNSON, NYJ</v>
      </c>
    </row>
    <row r="117" spans="1:22">
      <c r="A117">
        <v>2217</v>
      </c>
      <c r="B117" s="21">
        <v>1</v>
      </c>
      <c r="C117" s="21" t="s">
        <v>16</v>
      </c>
      <c r="D117" s="21" t="s">
        <v>22</v>
      </c>
      <c r="E117" s="21">
        <v>83</v>
      </c>
      <c r="F117" s="21">
        <v>17</v>
      </c>
      <c r="G117" s="21" t="s">
        <v>2266</v>
      </c>
      <c r="H117" s="21" t="s">
        <v>439</v>
      </c>
      <c r="I117" s="21">
        <v>0</v>
      </c>
      <c r="J117" s="21">
        <v>1</v>
      </c>
      <c r="K117" s="21">
        <v>0</v>
      </c>
      <c r="L117" s="21">
        <v>0</v>
      </c>
      <c r="M117" s="21" t="s">
        <v>2267</v>
      </c>
      <c r="N117" s="21">
        <v>8</v>
      </c>
      <c r="O117" s="21">
        <v>8</v>
      </c>
      <c r="P117" s="21">
        <v>0</v>
      </c>
      <c r="Q117" s="21">
        <v>1</v>
      </c>
      <c r="R117">
        <f>IFERROR(IF(I117=1,VLOOKUP(F117,Lookup!$A$2:$B$15,2,FALSE),0),0.5)</f>
        <v>0</v>
      </c>
      <c r="S117">
        <f>IF(K117=1,1,IFERROR(IF(H117="pass",VLOOKUP(F117,Lookup!$D$2:$E$26,2,FALSE),0),1.6))</f>
        <v>1.6</v>
      </c>
      <c r="T117" s="6">
        <f t="shared" si="4"/>
        <v>1.74</v>
      </c>
      <c r="U117" s="6">
        <f t="shared" si="5"/>
        <v>1.74</v>
      </c>
      <c r="V117" t="str">
        <f t="shared" si="3"/>
        <v>D.GOEDERT, PHI</v>
      </c>
    </row>
    <row r="118" spans="1:22">
      <c r="A118">
        <v>2280</v>
      </c>
      <c r="B118" s="21">
        <v>1</v>
      </c>
      <c r="C118" s="21" t="s">
        <v>22</v>
      </c>
      <c r="D118" s="21" t="s">
        <v>16</v>
      </c>
      <c r="E118" s="21">
        <v>86</v>
      </c>
      <c r="F118" s="21">
        <v>14</v>
      </c>
      <c r="G118" s="21" t="s">
        <v>2304</v>
      </c>
      <c r="H118" s="21" t="s">
        <v>439</v>
      </c>
      <c r="I118" s="21">
        <v>0</v>
      </c>
      <c r="J118" s="21">
        <v>1</v>
      </c>
      <c r="K118" s="21">
        <v>0</v>
      </c>
      <c r="L118" s="21">
        <v>0</v>
      </c>
      <c r="M118" s="21" t="s">
        <v>2224</v>
      </c>
      <c r="N118" s="21">
        <v>3</v>
      </c>
      <c r="O118" s="21">
        <v>3</v>
      </c>
      <c r="P118" s="21">
        <v>0</v>
      </c>
      <c r="Q118" s="21">
        <v>1</v>
      </c>
      <c r="R118">
        <f>IFERROR(IF(I118=1,VLOOKUP(F118,Lookup!$A$2:$B$15,2,FALSE),0),0.5)</f>
        <v>0</v>
      </c>
      <c r="S118">
        <f>IF(K118=1,1,IFERROR(IF(H118="pass",VLOOKUP(F118,Lookup!$D$2:$E$26,2,FALSE),0),1.6))</f>
        <v>1.6</v>
      </c>
      <c r="T118" s="6">
        <f t="shared" si="4"/>
        <v>1.6525000000000001</v>
      </c>
      <c r="U118" s="6">
        <f t="shared" si="5"/>
        <v>1.6525000000000001</v>
      </c>
      <c r="V118" t="str">
        <f t="shared" si="3"/>
        <v>C.RIDLEY, ATL</v>
      </c>
    </row>
    <row r="119" spans="1:22">
      <c r="A119">
        <v>2282</v>
      </c>
      <c r="B119" s="21">
        <v>1</v>
      </c>
      <c r="C119" s="21" t="s">
        <v>22</v>
      </c>
      <c r="D119" s="21" t="s">
        <v>16</v>
      </c>
      <c r="E119" s="21">
        <v>82</v>
      </c>
      <c r="F119" s="21">
        <v>18</v>
      </c>
      <c r="G119" s="21" t="s">
        <v>2306</v>
      </c>
      <c r="H119" s="21" t="s">
        <v>439</v>
      </c>
      <c r="I119" s="21">
        <v>0</v>
      </c>
      <c r="J119" s="21">
        <v>1</v>
      </c>
      <c r="K119" s="21">
        <v>0</v>
      </c>
      <c r="L119" s="21">
        <v>0</v>
      </c>
      <c r="M119" s="21" t="s">
        <v>2224</v>
      </c>
      <c r="N119" s="21">
        <v>16</v>
      </c>
      <c r="O119" s="21">
        <v>16</v>
      </c>
      <c r="P119" s="21">
        <v>0</v>
      </c>
      <c r="Q119" s="21">
        <v>1</v>
      </c>
      <c r="R119">
        <f>IFERROR(IF(I119=1,VLOOKUP(F119,Lookup!$A$2:$B$15,2,FALSE),0),0.5)</f>
        <v>0</v>
      </c>
      <c r="S119">
        <f>IF(K119=1,1,IFERROR(IF(H119="pass",VLOOKUP(F119,Lookup!$D$2:$E$26,2,FALSE),0),1.6))</f>
        <v>1.6</v>
      </c>
      <c r="T119" s="6">
        <f t="shared" si="4"/>
        <v>1.8800000000000001</v>
      </c>
      <c r="U119" s="6">
        <f t="shared" si="5"/>
        <v>1.8800000000000001</v>
      </c>
      <c r="V119" t="str">
        <f t="shared" si="3"/>
        <v>C.RIDLEY, ATL</v>
      </c>
    </row>
    <row r="120" spans="1:22">
      <c r="A120">
        <v>2297</v>
      </c>
      <c r="B120" s="21">
        <v>1</v>
      </c>
      <c r="C120" s="21" t="s">
        <v>22</v>
      </c>
      <c r="D120" s="21" t="s">
        <v>16</v>
      </c>
      <c r="E120" s="21">
        <v>86</v>
      </c>
      <c r="F120" s="21">
        <v>14</v>
      </c>
      <c r="G120" s="21" t="s">
        <v>2319</v>
      </c>
      <c r="H120" s="21" t="s">
        <v>439</v>
      </c>
      <c r="I120" s="21">
        <v>0</v>
      </c>
      <c r="J120" s="21">
        <v>1</v>
      </c>
      <c r="K120" s="21">
        <v>0</v>
      </c>
      <c r="L120" s="21">
        <v>0</v>
      </c>
      <c r="M120" s="21" t="s">
        <v>2236</v>
      </c>
      <c r="N120" s="21">
        <v>4</v>
      </c>
      <c r="O120" s="21">
        <v>4</v>
      </c>
      <c r="P120" s="21">
        <v>0</v>
      </c>
      <c r="Q120" s="21">
        <v>1</v>
      </c>
      <c r="R120">
        <f>IFERROR(IF(I120=1,VLOOKUP(F120,Lookup!$A$2:$B$15,2,FALSE),0),0.5)</f>
        <v>0</v>
      </c>
      <c r="S120">
        <f>IF(K120=1,1,IFERROR(IF(H120="pass",VLOOKUP(F120,Lookup!$D$2:$E$26,2,FALSE),0),1.6))</f>
        <v>1.6</v>
      </c>
      <c r="T120" s="6">
        <f t="shared" si="4"/>
        <v>1.6700000000000002</v>
      </c>
      <c r="U120" s="6">
        <f t="shared" si="5"/>
        <v>1.6700000000000002</v>
      </c>
      <c r="V120" t="str">
        <f t="shared" si="3"/>
        <v>H.HURST, ATL</v>
      </c>
    </row>
    <row r="121" spans="1:22">
      <c r="A121">
        <v>2315</v>
      </c>
      <c r="B121" s="21">
        <v>1</v>
      </c>
      <c r="C121" s="21" t="s">
        <v>16</v>
      </c>
      <c r="D121" s="21" t="s">
        <v>22</v>
      </c>
      <c r="E121" s="21">
        <v>82</v>
      </c>
      <c r="F121" s="21">
        <v>18</v>
      </c>
      <c r="G121" s="21" t="s">
        <v>2331</v>
      </c>
      <c r="H121" s="21" t="s">
        <v>439</v>
      </c>
      <c r="I121" s="21">
        <v>0</v>
      </c>
      <c r="J121" s="21">
        <v>1</v>
      </c>
      <c r="K121" s="21">
        <v>0</v>
      </c>
      <c r="L121" s="21">
        <v>0</v>
      </c>
      <c r="M121" s="21" t="s">
        <v>2284</v>
      </c>
      <c r="N121" s="21">
        <v>-3</v>
      </c>
      <c r="O121" s="21">
        <v>-3</v>
      </c>
      <c r="P121" s="21">
        <v>0</v>
      </c>
      <c r="Q121" s="21">
        <v>1</v>
      </c>
      <c r="R121">
        <f>IFERROR(IF(I121=1,VLOOKUP(F121,Lookup!$A$2:$B$15,2,FALSE),0),0.5)</f>
        <v>0</v>
      </c>
      <c r="S121">
        <f>IF(K121=1,1,IFERROR(IF(H121="pass",VLOOKUP(F121,Lookup!$D$2:$E$26,2,FALSE),0),1.6))</f>
        <v>1.6</v>
      </c>
      <c r="T121" s="6">
        <f t="shared" si="4"/>
        <v>1.5475000000000001</v>
      </c>
      <c r="U121" s="6">
        <f t="shared" si="5"/>
        <v>1.5475000000000001</v>
      </c>
      <c r="V121" t="str">
        <f t="shared" si="3"/>
        <v>J.REAGOR, PHI</v>
      </c>
    </row>
    <row r="122" spans="1:22">
      <c r="A122">
        <v>2317</v>
      </c>
      <c r="B122" s="21">
        <v>1</v>
      </c>
      <c r="C122" s="21" t="s">
        <v>16</v>
      </c>
      <c r="D122" s="21" t="s">
        <v>22</v>
      </c>
      <c r="E122" s="21">
        <v>81</v>
      </c>
      <c r="F122" s="21">
        <v>19</v>
      </c>
      <c r="G122" s="21" t="s">
        <v>2333</v>
      </c>
      <c r="H122" s="21" t="s">
        <v>439</v>
      </c>
      <c r="I122" s="21">
        <v>0</v>
      </c>
      <c r="J122" s="21">
        <v>1</v>
      </c>
      <c r="K122" s="21">
        <v>0</v>
      </c>
      <c r="L122" s="21">
        <v>0</v>
      </c>
      <c r="M122" s="21" t="s">
        <v>1593</v>
      </c>
      <c r="N122" s="21">
        <v>14</v>
      </c>
      <c r="O122" s="21">
        <v>14</v>
      </c>
      <c r="P122" s="21">
        <v>0</v>
      </c>
      <c r="Q122" s="21">
        <v>1</v>
      </c>
      <c r="R122">
        <f>IFERROR(IF(I122=1,VLOOKUP(F122,Lookup!$A$2:$B$15,2,FALSE),0),0.5)</f>
        <v>0</v>
      </c>
      <c r="S122">
        <f>IF(K122=1,1,IFERROR(IF(H122="pass",VLOOKUP(F122,Lookup!$D$2:$E$26,2,FALSE),0),1.6))</f>
        <v>1.6</v>
      </c>
      <c r="T122" s="6">
        <f t="shared" si="4"/>
        <v>1.845</v>
      </c>
      <c r="U122" s="6">
        <f t="shared" si="5"/>
        <v>1.845</v>
      </c>
      <c r="V122" t="str">
        <f t="shared" si="3"/>
        <v>D.SMITH, PHI</v>
      </c>
    </row>
    <row r="123" spans="1:22">
      <c r="A123">
        <v>2323</v>
      </c>
      <c r="B123" s="21">
        <v>1</v>
      </c>
      <c r="C123" s="21" t="s">
        <v>22</v>
      </c>
      <c r="D123" s="21" t="s">
        <v>16</v>
      </c>
      <c r="E123" s="21">
        <v>86</v>
      </c>
      <c r="F123" s="21">
        <v>14</v>
      </c>
      <c r="G123" s="21" t="s">
        <v>2337</v>
      </c>
      <c r="H123" s="21" t="s">
        <v>439</v>
      </c>
      <c r="I123" s="21">
        <v>0</v>
      </c>
      <c r="J123" s="21">
        <v>1</v>
      </c>
      <c r="K123" s="21">
        <v>0</v>
      </c>
      <c r="L123" s="21">
        <v>0</v>
      </c>
      <c r="M123" s="21" t="s">
        <v>2253</v>
      </c>
      <c r="N123" s="21">
        <v>7</v>
      </c>
      <c r="O123" s="21">
        <v>7</v>
      </c>
      <c r="P123" s="21">
        <v>0</v>
      </c>
      <c r="Q123" s="21">
        <v>1</v>
      </c>
      <c r="R123">
        <f>IFERROR(IF(I123=1,VLOOKUP(F123,Lookup!$A$2:$B$15,2,FALSE),0),0.5)</f>
        <v>0</v>
      </c>
      <c r="S123">
        <f>IF(K123=1,1,IFERROR(IF(H123="pass",VLOOKUP(F123,Lookup!$D$2:$E$26,2,FALSE),0),1.6))</f>
        <v>1.6</v>
      </c>
      <c r="T123" s="6">
        <f t="shared" si="4"/>
        <v>1.7225000000000001</v>
      </c>
      <c r="U123" s="6">
        <f t="shared" si="5"/>
        <v>1.7225000000000001</v>
      </c>
      <c r="V123" t="str">
        <f t="shared" si="3"/>
        <v>K.SMITH, ATL</v>
      </c>
    </row>
    <row r="124" spans="1:22">
      <c r="A124">
        <v>2333</v>
      </c>
      <c r="B124" s="21">
        <v>1</v>
      </c>
      <c r="C124" s="21" t="s">
        <v>22</v>
      </c>
      <c r="D124" s="21" t="s">
        <v>16</v>
      </c>
      <c r="E124" s="21">
        <v>82</v>
      </c>
      <c r="F124" s="21">
        <v>18</v>
      </c>
      <c r="G124" s="21" t="s">
        <v>2344</v>
      </c>
      <c r="H124" s="21" t="s">
        <v>439</v>
      </c>
      <c r="I124" s="21">
        <v>0</v>
      </c>
      <c r="J124" s="21">
        <v>1</v>
      </c>
      <c r="K124" s="21">
        <v>0</v>
      </c>
      <c r="L124" s="21">
        <v>0</v>
      </c>
      <c r="M124" s="21" t="s">
        <v>2257</v>
      </c>
      <c r="N124" s="21">
        <v>2</v>
      </c>
      <c r="O124" s="21">
        <v>2</v>
      </c>
      <c r="P124" s="21">
        <v>0</v>
      </c>
      <c r="Q124" s="21">
        <v>1</v>
      </c>
      <c r="R124">
        <f>IFERROR(IF(I124=1,VLOOKUP(F124,Lookup!$A$2:$B$15,2,FALSE),0),0.5)</f>
        <v>0</v>
      </c>
      <c r="S124">
        <f>IF(K124=1,1,IFERROR(IF(H124="pass",VLOOKUP(F124,Lookup!$D$2:$E$26,2,FALSE),0),1.6))</f>
        <v>1.6</v>
      </c>
      <c r="T124" s="6">
        <f t="shared" si="4"/>
        <v>1.635</v>
      </c>
      <c r="U124" s="6">
        <f t="shared" si="5"/>
        <v>1.635</v>
      </c>
      <c r="V124" t="str">
        <f t="shared" si="3"/>
        <v>M.DAVIS, ATL</v>
      </c>
    </row>
    <row r="125" spans="1:22">
      <c r="A125">
        <v>2376</v>
      </c>
      <c r="B125" s="21">
        <v>1</v>
      </c>
      <c r="C125" s="21" t="s">
        <v>26</v>
      </c>
      <c r="D125" s="21" t="s">
        <v>15</v>
      </c>
      <c r="E125" s="21">
        <v>82</v>
      </c>
      <c r="F125" s="21">
        <v>18</v>
      </c>
      <c r="G125" s="21" t="s">
        <v>2371</v>
      </c>
      <c r="H125" s="21" t="s">
        <v>439</v>
      </c>
      <c r="I125" s="21">
        <v>0</v>
      </c>
      <c r="J125" s="21">
        <v>1</v>
      </c>
      <c r="K125" s="21">
        <v>0</v>
      </c>
      <c r="L125" s="21">
        <v>0</v>
      </c>
      <c r="M125" s="21" t="s">
        <v>2357</v>
      </c>
      <c r="N125" s="21">
        <v>5</v>
      </c>
      <c r="O125" s="21">
        <v>5</v>
      </c>
      <c r="P125" s="21">
        <v>0</v>
      </c>
      <c r="Q125" s="21">
        <v>1</v>
      </c>
      <c r="R125">
        <f>IFERROR(IF(I125=1,VLOOKUP(F125,Lookup!$A$2:$B$15,2,FALSE),0),0.5)</f>
        <v>0</v>
      </c>
      <c r="S125">
        <f>IF(K125=1,1,IFERROR(IF(H125="pass",VLOOKUP(F125,Lookup!$D$2:$E$26,2,FALSE),0),1.6))</f>
        <v>1.6</v>
      </c>
      <c r="T125" s="6">
        <f t="shared" si="4"/>
        <v>1.6875</v>
      </c>
      <c r="U125" s="6">
        <f t="shared" si="5"/>
        <v>1.6875</v>
      </c>
      <c r="V125" t="str">
        <f t="shared" si="3"/>
        <v>C.BEASLEY, BUF</v>
      </c>
    </row>
    <row r="126" spans="1:22">
      <c r="A126">
        <v>2622</v>
      </c>
      <c r="B126" s="21">
        <v>1</v>
      </c>
      <c r="C126" s="21" t="s">
        <v>5</v>
      </c>
      <c r="D126" s="21" t="s">
        <v>6</v>
      </c>
      <c r="E126" s="21">
        <v>81</v>
      </c>
      <c r="F126" s="21">
        <v>19</v>
      </c>
      <c r="G126" s="21" t="s">
        <v>2556</v>
      </c>
      <c r="H126" s="21" t="s">
        <v>439</v>
      </c>
      <c r="I126" s="21">
        <v>0</v>
      </c>
      <c r="J126" s="21">
        <v>1</v>
      </c>
      <c r="K126" s="21">
        <v>0</v>
      </c>
      <c r="L126" s="21">
        <v>0</v>
      </c>
      <c r="M126" s="21" t="s">
        <v>2504</v>
      </c>
      <c r="N126" s="21">
        <v>0</v>
      </c>
      <c r="O126" s="21">
        <v>0</v>
      </c>
      <c r="P126" s="21">
        <v>0</v>
      </c>
      <c r="Q126" s="21">
        <v>1</v>
      </c>
      <c r="R126">
        <f>IFERROR(IF(I126=1,VLOOKUP(F126,Lookup!$A$2:$B$15,2,FALSE),0),0.5)</f>
        <v>0</v>
      </c>
      <c r="S126">
        <f>IF(K126=1,1,IFERROR(IF(H126="pass",VLOOKUP(F126,Lookup!$D$2:$E$26,2,FALSE),0),1.6))</f>
        <v>1.6</v>
      </c>
      <c r="T126" s="6">
        <f t="shared" si="4"/>
        <v>1.6</v>
      </c>
      <c r="U126" s="6">
        <f t="shared" si="5"/>
        <v>1.6</v>
      </c>
      <c r="V126" t="str">
        <f t="shared" si="3"/>
        <v>N.HINES, IND</v>
      </c>
    </row>
    <row r="127" spans="1:22">
      <c r="A127">
        <v>2623</v>
      </c>
      <c r="B127" s="21">
        <v>1</v>
      </c>
      <c r="C127" s="21" t="s">
        <v>5</v>
      </c>
      <c r="D127" s="21" t="s">
        <v>6</v>
      </c>
      <c r="E127" s="21">
        <v>81</v>
      </c>
      <c r="F127" s="21">
        <v>19</v>
      </c>
      <c r="G127" s="21" t="s">
        <v>2557</v>
      </c>
      <c r="H127" s="21" t="s">
        <v>439</v>
      </c>
      <c r="I127" s="21">
        <v>0</v>
      </c>
      <c r="J127" s="21">
        <v>1</v>
      </c>
      <c r="K127" s="21">
        <v>0</v>
      </c>
      <c r="L127" s="21">
        <v>0</v>
      </c>
      <c r="M127" s="21" t="s">
        <v>2504</v>
      </c>
      <c r="N127" s="21">
        <v>-4</v>
      </c>
      <c r="O127" s="21">
        <v>-4</v>
      </c>
      <c r="P127" s="21">
        <v>0</v>
      </c>
      <c r="Q127" s="21">
        <v>1</v>
      </c>
      <c r="R127">
        <f>IFERROR(IF(I127=1,VLOOKUP(F127,Lookup!$A$2:$B$15,2,FALSE),0),0.5)</f>
        <v>0</v>
      </c>
      <c r="S127">
        <f>IF(K127=1,1,IFERROR(IF(H127="pass",VLOOKUP(F127,Lookup!$D$2:$E$26,2,FALSE),0),1.6))</f>
        <v>1.6</v>
      </c>
      <c r="T127" s="6">
        <f t="shared" si="4"/>
        <v>1.53</v>
      </c>
      <c r="U127" s="6">
        <f t="shared" si="5"/>
        <v>1.53</v>
      </c>
      <c r="V127" t="str">
        <f t="shared" si="3"/>
        <v>N.HINES, IND</v>
      </c>
    </row>
    <row r="128" spans="1:22">
      <c r="A128">
        <v>2638</v>
      </c>
      <c r="B128" s="21">
        <v>1</v>
      </c>
      <c r="C128" s="21" t="s">
        <v>5</v>
      </c>
      <c r="D128" s="21" t="s">
        <v>6</v>
      </c>
      <c r="E128" s="21">
        <v>81</v>
      </c>
      <c r="F128" s="21">
        <v>19</v>
      </c>
      <c r="G128" s="21" t="s">
        <v>2566</v>
      </c>
      <c r="H128" s="21" t="s">
        <v>439</v>
      </c>
      <c r="I128" s="21">
        <v>0</v>
      </c>
      <c r="J128" s="21">
        <v>1</v>
      </c>
      <c r="K128" s="21">
        <v>0</v>
      </c>
      <c r="L128" s="21">
        <v>0</v>
      </c>
      <c r="M128" s="21" t="s">
        <v>2532</v>
      </c>
      <c r="N128" s="21">
        <v>9</v>
      </c>
      <c r="O128" s="21">
        <v>9</v>
      </c>
      <c r="P128" s="21">
        <v>0</v>
      </c>
      <c r="Q128" s="21">
        <v>1</v>
      </c>
      <c r="R128">
        <f>IFERROR(IF(I128=1,VLOOKUP(F128,Lookup!$A$2:$B$15,2,FALSE),0),0.5)</f>
        <v>0</v>
      </c>
      <c r="S128">
        <f>IF(K128=1,1,IFERROR(IF(H128="pass",VLOOKUP(F128,Lookup!$D$2:$E$26,2,FALSE),0),1.6))</f>
        <v>1.6</v>
      </c>
      <c r="T128" s="6">
        <f t="shared" si="4"/>
        <v>1.7575000000000001</v>
      </c>
      <c r="U128" s="6">
        <f t="shared" si="5"/>
        <v>1.7575000000000001</v>
      </c>
      <c r="V128" t="str">
        <f t="shared" si="3"/>
        <v>P.CAMPBELL, IND</v>
      </c>
    </row>
    <row r="129" spans="1:22">
      <c r="A129">
        <v>2646</v>
      </c>
      <c r="B129" s="21">
        <v>1</v>
      </c>
      <c r="C129" s="21" t="s">
        <v>5</v>
      </c>
      <c r="D129" s="21" t="s">
        <v>6</v>
      </c>
      <c r="E129" s="21">
        <v>85</v>
      </c>
      <c r="F129" s="21">
        <v>15</v>
      </c>
      <c r="G129" s="21" t="s">
        <v>2571</v>
      </c>
      <c r="H129" s="21" t="s">
        <v>439</v>
      </c>
      <c r="I129" s="21">
        <v>0</v>
      </c>
      <c r="J129" s="21">
        <v>1</v>
      </c>
      <c r="K129" s="21">
        <v>0</v>
      </c>
      <c r="L129" s="21">
        <v>0</v>
      </c>
      <c r="M129" s="21" t="s">
        <v>2538</v>
      </c>
      <c r="N129" s="21">
        <v>15</v>
      </c>
      <c r="O129" s="21">
        <v>15</v>
      </c>
      <c r="P129" s="21">
        <v>0</v>
      </c>
      <c r="Q129" s="21">
        <v>1</v>
      </c>
      <c r="R129">
        <f>IFERROR(IF(I129=1,VLOOKUP(F129,Lookup!$A$2:$B$15,2,FALSE),0),0.5)</f>
        <v>0</v>
      </c>
      <c r="S129">
        <f>IF(K129=1,1,IFERROR(IF(H129="pass",VLOOKUP(F129,Lookup!$D$2:$E$26,2,FALSE),0),1.6))</f>
        <v>1.6</v>
      </c>
      <c r="T129" s="6">
        <f t="shared" si="4"/>
        <v>1.8625</v>
      </c>
      <c r="U129" s="6">
        <f t="shared" si="5"/>
        <v>1.8625</v>
      </c>
      <c r="V129" t="str">
        <f t="shared" si="3"/>
        <v>M.PITTMAN, IND</v>
      </c>
    </row>
    <row r="130" spans="1:22">
      <c r="A130">
        <v>2740</v>
      </c>
      <c r="B130" s="21">
        <v>1</v>
      </c>
      <c r="C130" s="21" t="s">
        <v>28</v>
      </c>
      <c r="D130" s="21" t="s">
        <v>11</v>
      </c>
      <c r="E130" s="21">
        <v>82</v>
      </c>
      <c r="F130" s="21">
        <v>18</v>
      </c>
      <c r="G130" s="21" t="s">
        <v>2651</v>
      </c>
      <c r="H130" s="21" t="s">
        <v>439</v>
      </c>
      <c r="I130" s="21">
        <v>0</v>
      </c>
      <c r="J130" s="21">
        <v>1</v>
      </c>
      <c r="K130" s="21">
        <v>0</v>
      </c>
      <c r="L130" s="21">
        <v>0</v>
      </c>
      <c r="M130" s="21" t="s">
        <v>2623</v>
      </c>
      <c r="N130" s="21">
        <v>7</v>
      </c>
      <c r="O130" s="21">
        <v>7</v>
      </c>
      <c r="P130" s="21">
        <v>0</v>
      </c>
      <c r="Q130" s="21">
        <v>1</v>
      </c>
      <c r="R130">
        <f>IFERROR(IF(I130=1,VLOOKUP(F130,Lookup!$A$2:$B$15,2,FALSE),0),0.5)</f>
        <v>0</v>
      </c>
      <c r="S130">
        <f>IF(K130=1,1,IFERROR(IF(H130="pass",VLOOKUP(F130,Lookup!$D$2:$E$26,2,FALSE),0),1.6))</f>
        <v>1.6</v>
      </c>
      <c r="T130" s="6">
        <f t="shared" si="4"/>
        <v>1.7225000000000001</v>
      </c>
      <c r="U130" s="6">
        <f t="shared" si="5"/>
        <v>1.7225000000000001</v>
      </c>
      <c r="V130" t="str">
        <f t="shared" ref="V130:V193" si="6">IF(M130="A.St","A. ST. BROWN, DET",IF(M130="Dj.Moore","D.MOORE, CAR",IF(M130="Mi.Carter","M.CARTER, NYJ",UPPER(M130)&amp;", "&amp;C130)))</f>
        <v>T.HOCKENSON, DET</v>
      </c>
    </row>
    <row r="131" spans="1:22">
      <c r="A131">
        <v>2793</v>
      </c>
      <c r="B131" s="21">
        <v>1</v>
      </c>
      <c r="C131" s="21" t="s">
        <v>28</v>
      </c>
      <c r="D131" s="21" t="s">
        <v>11</v>
      </c>
      <c r="E131" s="21">
        <v>85</v>
      </c>
      <c r="F131" s="21">
        <v>15</v>
      </c>
      <c r="G131" s="21" t="s">
        <v>2691</v>
      </c>
      <c r="H131" s="21" t="s">
        <v>439</v>
      </c>
      <c r="I131" s="21">
        <v>0</v>
      </c>
      <c r="J131" s="21">
        <v>1</v>
      </c>
      <c r="K131" s="21">
        <v>0</v>
      </c>
      <c r="L131" s="21">
        <v>0</v>
      </c>
      <c r="M131" s="21" t="s">
        <v>1292</v>
      </c>
      <c r="N131" s="21">
        <v>-2</v>
      </c>
      <c r="O131" s="21">
        <v>-2</v>
      </c>
      <c r="P131" s="21">
        <v>0</v>
      </c>
      <c r="Q131" s="21">
        <v>1</v>
      </c>
      <c r="R131">
        <f>IFERROR(IF(I131=1,VLOOKUP(F131,Lookup!$A$2:$B$15,2,FALSE),0),0.5)</f>
        <v>0</v>
      </c>
      <c r="S131">
        <f>IF(K131=1,1,IFERROR(IF(H131="pass",VLOOKUP(F131,Lookup!$D$2:$E$26,2,FALSE),0),1.6))</f>
        <v>1.6</v>
      </c>
      <c r="T131" s="6">
        <f t="shared" ref="T131:T194" si="7">IFERROR(1.6+0.7/40*N131,0)</f>
        <v>1.5650000000000002</v>
      </c>
      <c r="U131" s="6">
        <f t="shared" ref="U131:U194" si="8">R131+IF(S131&gt;=3.2,S131,IF(AND(S131&lt;3.2,S131&gt;=1.8),S131*0.66+T131*0.34,T131))+K131*0.4735*2</f>
        <v>1.5650000000000002</v>
      </c>
      <c r="V131" t="str">
        <f t="shared" si="6"/>
        <v>J.WILLIAMS, DET</v>
      </c>
    </row>
    <row r="132" spans="1:22">
      <c r="A132">
        <v>2806</v>
      </c>
      <c r="B132" s="21">
        <v>1</v>
      </c>
      <c r="C132" s="21" t="s">
        <v>11</v>
      </c>
      <c r="D132" s="21" t="s">
        <v>28</v>
      </c>
      <c r="E132" s="21">
        <v>81</v>
      </c>
      <c r="F132" s="21">
        <v>19</v>
      </c>
      <c r="G132" s="21" t="s">
        <v>2695</v>
      </c>
      <c r="H132" s="21" t="s">
        <v>439</v>
      </c>
      <c r="I132" s="21">
        <v>0</v>
      </c>
      <c r="J132" s="21">
        <v>1</v>
      </c>
      <c r="K132" s="21">
        <v>0</v>
      </c>
      <c r="L132" s="21">
        <v>0</v>
      </c>
      <c r="M132" s="21" t="s">
        <v>2642</v>
      </c>
      <c r="N132" s="21">
        <v>15</v>
      </c>
      <c r="O132" s="21">
        <v>15</v>
      </c>
      <c r="P132" s="21">
        <v>0</v>
      </c>
      <c r="Q132" s="21">
        <v>1</v>
      </c>
      <c r="R132">
        <f>IFERROR(IF(I132=1,VLOOKUP(F132,Lookup!$A$2:$B$15,2,FALSE),0),0.5)</f>
        <v>0</v>
      </c>
      <c r="S132">
        <f>IF(K132=1,1,IFERROR(IF(H132="pass",VLOOKUP(F132,Lookup!$D$2:$E$26,2,FALSE),0),1.6))</f>
        <v>1.6</v>
      </c>
      <c r="T132" s="6">
        <f t="shared" si="7"/>
        <v>1.8625</v>
      </c>
      <c r="U132" s="6">
        <f t="shared" si="8"/>
        <v>1.8625</v>
      </c>
      <c r="V132" t="str">
        <f t="shared" si="6"/>
        <v>G.KITTLE, SF</v>
      </c>
    </row>
    <row r="133" spans="1:22">
      <c r="A133">
        <v>2823</v>
      </c>
      <c r="B133" s="21">
        <v>1</v>
      </c>
      <c r="C133" s="21" t="s">
        <v>11</v>
      </c>
      <c r="D133" s="21" t="s">
        <v>28</v>
      </c>
      <c r="E133" s="21">
        <v>81</v>
      </c>
      <c r="F133" s="21">
        <v>19</v>
      </c>
      <c r="G133" s="21" t="s">
        <v>2707</v>
      </c>
      <c r="H133" s="21" t="s">
        <v>439</v>
      </c>
      <c r="I133" s="21">
        <v>0</v>
      </c>
      <c r="J133" s="21">
        <v>1</v>
      </c>
      <c r="K133" s="21">
        <v>0</v>
      </c>
      <c r="L133" s="21">
        <v>0</v>
      </c>
      <c r="M133" s="21" t="s">
        <v>2665</v>
      </c>
      <c r="N133" s="21">
        <v>10</v>
      </c>
      <c r="O133" s="21">
        <v>10</v>
      </c>
      <c r="P133" s="21">
        <v>0</v>
      </c>
      <c r="Q133" s="21">
        <v>1</v>
      </c>
      <c r="R133">
        <f>IFERROR(IF(I133=1,VLOOKUP(F133,Lookup!$A$2:$B$15,2,FALSE),0),0.5)</f>
        <v>0</v>
      </c>
      <c r="S133">
        <f>IF(K133=1,1,IFERROR(IF(H133="pass",VLOOKUP(F133,Lookup!$D$2:$E$26,2,FALSE),0),1.6))</f>
        <v>1.6</v>
      </c>
      <c r="T133" s="6">
        <f t="shared" si="7"/>
        <v>1.7750000000000001</v>
      </c>
      <c r="U133" s="6">
        <f t="shared" si="8"/>
        <v>1.7750000000000001</v>
      </c>
      <c r="V133" t="str">
        <f t="shared" si="6"/>
        <v>D.SAMUEL, SF</v>
      </c>
    </row>
    <row r="134" spans="1:22">
      <c r="A134">
        <v>2846</v>
      </c>
      <c r="B134" s="21">
        <v>1</v>
      </c>
      <c r="C134" s="21" t="s">
        <v>28</v>
      </c>
      <c r="D134" s="21" t="s">
        <v>11</v>
      </c>
      <c r="E134" s="21">
        <v>85</v>
      </c>
      <c r="F134" s="21">
        <v>15</v>
      </c>
      <c r="G134" s="21" t="s">
        <v>2723</v>
      </c>
      <c r="H134" s="21" t="s">
        <v>439</v>
      </c>
      <c r="I134" s="21">
        <v>0</v>
      </c>
      <c r="J134" s="21">
        <v>1</v>
      </c>
      <c r="K134" s="21">
        <v>0</v>
      </c>
      <c r="L134" s="21">
        <v>0</v>
      </c>
      <c r="M134" s="21" t="s">
        <v>2724</v>
      </c>
      <c r="N134" s="21">
        <v>24</v>
      </c>
      <c r="O134" s="21">
        <v>24</v>
      </c>
      <c r="P134" s="21">
        <v>0</v>
      </c>
      <c r="Q134" s="21">
        <v>1</v>
      </c>
      <c r="R134">
        <f>IFERROR(IF(I134=1,VLOOKUP(F134,Lookup!$A$2:$B$15,2,FALSE),0),0.5)</f>
        <v>0</v>
      </c>
      <c r="S134">
        <f>IF(K134=1,1,IFERROR(IF(H134="pass",VLOOKUP(F134,Lookup!$D$2:$E$26,2,FALSE),0),1.6))</f>
        <v>1.6</v>
      </c>
      <c r="T134" s="6">
        <f t="shared" si="7"/>
        <v>2.02</v>
      </c>
      <c r="U134" s="6">
        <f t="shared" si="8"/>
        <v>2.02</v>
      </c>
      <c r="V134" t="str">
        <f t="shared" si="6"/>
        <v>Q.CEPHUS, DET</v>
      </c>
    </row>
    <row r="135" spans="1:22">
      <c r="A135">
        <v>2868</v>
      </c>
      <c r="B135" s="21">
        <v>1</v>
      </c>
      <c r="C135" s="21" t="s">
        <v>28</v>
      </c>
      <c r="D135" s="21" t="s">
        <v>11</v>
      </c>
      <c r="E135" s="21">
        <v>86</v>
      </c>
      <c r="F135" s="21">
        <v>14</v>
      </c>
      <c r="G135" s="21" t="s">
        <v>2739</v>
      </c>
      <c r="H135" s="21" t="s">
        <v>439</v>
      </c>
      <c r="I135" s="21">
        <v>0</v>
      </c>
      <c r="J135" s="21">
        <v>1</v>
      </c>
      <c r="K135" s="21">
        <v>0</v>
      </c>
      <c r="L135" s="21">
        <v>0</v>
      </c>
      <c r="M135" s="21" t="s">
        <v>2732</v>
      </c>
      <c r="N135" s="21">
        <v>3</v>
      </c>
      <c r="O135" s="21">
        <v>3</v>
      </c>
      <c r="P135" s="21">
        <v>0</v>
      </c>
      <c r="Q135" s="21">
        <v>1</v>
      </c>
      <c r="R135">
        <f>IFERROR(IF(I135=1,VLOOKUP(F135,Lookup!$A$2:$B$15,2,FALSE),0),0.5)</f>
        <v>0</v>
      </c>
      <c r="S135">
        <f>IF(K135=1,1,IFERROR(IF(H135="pass",VLOOKUP(F135,Lookup!$D$2:$E$26,2,FALSE),0),1.6))</f>
        <v>1.6</v>
      </c>
      <c r="T135" s="6">
        <f t="shared" si="7"/>
        <v>1.6525000000000001</v>
      </c>
      <c r="U135" s="6">
        <f t="shared" si="8"/>
        <v>1.6525000000000001</v>
      </c>
      <c r="V135" t="str">
        <f t="shared" si="6"/>
        <v>T.BENSON, DET</v>
      </c>
    </row>
    <row r="136" spans="1:22">
      <c r="A136">
        <v>2869</v>
      </c>
      <c r="B136" s="21">
        <v>1</v>
      </c>
      <c r="C136" s="21" t="s">
        <v>28</v>
      </c>
      <c r="D136" s="21" t="s">
        <v>11</v>
      </c>
      <c r="E136" s="21">
        <v>83</v>
      </c>
      <c r="F136" s="21">
        <v>17</v>
      </c>
      <c r="G136" s="21" t="s">
        <v>2740</v>
      </c>
      <c r="H136" s="21" t="s">
        <v>439</v>
      </c>
      <c r="I136" s="21">
        <v>0</v>
      </c>
      <c r="J136" s="21">
        <v>1</v>
      </c>
      <c r="K136" s="21">
        <v>0</v>
      </c>
      <c r="L136" s="21">
        <v>0</v>
      </c>
      <c r="M136" s="21" t="s">
        <v>2623</v>
      </c>
      <c r="N136" s="21">
        <v>9</v>
      </c>
      <c r="O136" s="21">
        <v>9</v>
      </c>
      <c r="P136" s="21">
        <v>0</v>
      </c>
      <c r="Q136" s="21">
        <v>1</v>
      </c>
      <c r="R136">
        <f>IFERROR(IF(I136=1,VLOOKUP(F136,Lookup!$A$2:$B$15,2,FALSE),0),0.5)</f>
        <v>0</v>
      </c>
      <c r="S136">
        <f>IF(K136=1,1,IFERROR(IF(H136="pass",VLOOKUP(F136,Lookup!$D$2:$E$26,2,FALSE),0),1.6))</f>
        <v>1.6</v>
      </c>
      <c r="T136" s="6">
        <f t="shared" si="7"/>
        <v>1.7575000000000001</v>
      </c>
      <c r="U136" s="6">
        <f t="shared" si="8"/>
        <v>1.7575000000000001</v>
      </c>
      <c r="V136" t="str">
        <f t="shared" si="6"/>
        <v>T.HOCKENSON, DET</v>
      </c>
    </row>
    <row r="137" spans="1:22" s="5" customFormat="1">
      <c r="A137">
        <v>50</v>
      </c>
      <c r="B137" s="28">
        <v>2</v>
      </c>
      <c r="C137" s="28" t="s">
        <v>22</v>
      </c>
      <c r="D137" s="28" t="s">
        <v>18</v>
      </c>
      <c r="E137" s="28">
        <v>86</v>
      </c>
      <c r="F137" s="28">
        <v>14</v>
      </c>
      <c r="G137" s="28" t="s">
        <v>2880</v>
      </c>
      <c r="H137" s="28" t="s">
        <v>439</v>
      </c>
      <c r="I137" s="28">
        <v>0</v>
      </c>
      <c r="J137" s="28">
        <v>1</v>
      </c>
      <c r="K137" s="28">
        <v>0</v>
      </c>
      <c r="L137" s="28">
        <v>0</v>
      </c>
      <c r="M137" s="28" t="s">
        <v>2231</v>
      </c>
      <c r="N137" s="28">
        <v>6</v>
      </c>
      <c r="O137" s="21">
        <v>6</v>
      </c>
      <c r="P137" s="21">
        <v>0</v>
      </c>
      <c r="Q137" s="21">
        <v>1</v>
      </c>
      <c r="R137">
        <f>IFERROR(IF(I137=1,VLOOKUP(F137,Lookup!$A$2:$B$15,2,FALSE),0),0.5)</f>
        <v>0</v>
      </c>
      <c r="S137">
        <f>IF(K137=1,1,IFERROR(IF(H137="pass",VLOOKUP(F137,Lookup!$D$2:$E$26,2,FALSE),0),1.6))</f>
        <v>1.6</v>
      </c>
      <c r="T137" s="6">
        <f t="shared" si="7"/>
        <v>1.7050000000000001</v>
      </c>
      <c r="U137" s="6">
        <f t="shared" si="8"/>
        <v>1.7050000000000001</v>
      </c>
      <c r="V137" t="str">
        <f t="shared" si="6"/>
        <v>K.PITTS, ATL</v>
      </c>
    </row>
    <row r="138" spans="1:22" s="5" customFormat="1">
      <c r="A138">
        <v>57</v>
      </c>
      <c r="B138" s="28">
        <v>2</v>
      </c>
      <c r="C138" s="28" t="s">
        <v>18</v>
      </c>
      <c r="D138" s="28" t="s">
        <v>22</v>
      </c>
      <c r="E138" s="28">
        <v>81</v>
      </c>
      <c r="F138" s="28">
        <v>19</v>
      </c>
      <c r="G138" s="28" t="s">
        <v>2887</v>
      </c>
      <c r="H138" s="28" t="s">
        <v>439</v>
      </c>
      <c r="I138" s="28">
        <v>0</v>
      </c>
      <c r="J138" s="28">
        <v>1</v>
      </c>
      <c r="K138" s="28">
        <v>0</v>
      </c>
      <c r="L138" s="28">
        <v>0</v>
      </c>
      <c r="M138" s="28" t="s">
        <v>1131</v>
      </c>
      <c r="N138" s="28">
        <v>18</v>
      </c>
      <c r="O138" s="21">
        <v>18</v>
      </c>
      <c r="P138" s="21">
        <v>0</v>
      </c>
      <c r="Q138" s="21">
        <v>1</v>
      </c>
      <c r="R138">
        <f>IFERROR(IF(I138=1,VLOOKUP(F138,Lookup!$A$2:$B$15,2,FALSE),0),0.5)</f>
        <v>0</v>
      </c>
      <c r="S138">
        <f>IF(K138=1,1,IFERROR(IF(H138="pass",VLOOKUP(F138,Lookup!$D$2:$E$26,2,FALSE),0),1.6))</f>
        <v>1.6</v>
      </c>
      <c r="T138" s="6">
        <f t="shared" si="7"/>
        <v>1.915</v>
      </c>
      <c r="U138" s="6">
        <f t="shared" si="8"/>
        <v>1.915</v>
      </c>
      <c r="V138" t="str">
        <f t="shared" si="6"/>
        <v>C.GODWIN, TB</v>
      </c>
    </row>
    <row r="139" spans="1:22">
      <c r="A139">
        <v>170</v>
      </c>
      <c r="B139" s="28">
        <v>2</v>
      </c>
      <c r="C139" s="28" t="s">
        <v>26</v>
      </c>
      <c r="D139" s="28" t="s">
        <v>10</v>
      </c>
      <c r="E139" s="28">
        <v>86</v>
      </c>
      <c r="F139" s="28">
        <v>14</v>
      </c>
      <c r="G139" s="28" t="s">
        <v>3009</v>
      </c>
      <c r="H139" s="28" t="s">
        <v>439</v>
      </c>
      <c r="I139" s="28">
        <v>0</v>
      </c>
      <c r="J139" s="28">
        <v>1</v>
      </c>
      <c r="K139" s="28">
        <v>0</v>
      </c>
      <c r="L139" s="28">
        <v>0</v>
      </c>
      <c r="M139" s="28" t="s">
        <v>2357</v>
      </c>
      <c r="N139" s="28">
        <v>6</v>
      </c>
      <c r="O139" s="21">
        <v>6</v>
      </c>
      <c r="P139" s="21">
        <v>0</v>
      </c>
      <c r="Q139" s="21">
        <v>1</v>
      </c>
      <c r="R139">
        <f>IFERROR(IF(I139=1,VLOOKUP(F139,Lookup!$A$2:$B$15,2,FALSE),0),0.5)</f>
        <v>0</v>
      </c>
      <c r="S139">
        <f>IF(K139=1,1,IFERROR(IF(H139="pass",VLOOKUP(F139,Lookup!$D$2:$E$26,2,FALSE),0),1.6))</f>
        <v>1.6</v>
      </c>
      <c r="T139" s="6">
        <f t="shared" si="7"/>
        <v>1.7050000000000001</v>
      </c>
      <c r="U139" s="6">
        <f t="shared" si="8"/>
        <v>1.7050000000000001</v>
      </c>
      <c r="V139" t="str">
        <f t="shared" si="6"/>
        <v>C.BEASLEY, BUF</v>
      </c>
    </row>
    <row r="140" spans="1:22" s="5" customFormat="1">
      <c r="A140">
        <v>171</v>
      </c>
      <c r="B140" s="28">
        <v>2</v>
      </c>
      <c r="C140" s="28" t="s">
        <v>26</v>
      </c>
      <c r="D140" s="28" t="s">
        <v>10</v>
      </c>
      <c r="E140" s="28">
        <v>84</v>
      </c>
      <c r="F140" s="28">
        <v>16</v>
      </c>
      <c r="G140" s="28" t="s">
        <v>3010</v>
      </c>
      <c r="H140" s="28" t="s">
        <v>439</v>
      </c>
      <c r="I140" s="28">
        <v>0</v>
      </c>
      <c r="J140" s="28">
        <v>1</v>
      </c>
      <c r="K140" s="28">
        <v>0</v>
      </c>
      <c r="L140" s="28">
        <v>0</v>
      </c>
      <c r="M140" s="28" t="s">
        <v>2368</v>
      </c>
      <c r="N140" s="28">
        <v>19</v>
      </c>
      <c r="O140" s="21">
        <v>19</v>
      </c>
      <c r="P140" s="21">
        <v>0</v>
      </c>
      <c r="Q140" s="21">
        <v>1</v>
      </c>
      <c r="R140">
        <f>IFERROR(IF(I140=1,VLOOKUP(F140,Lookup!$A$2:$B$15,2,FALSE),0),0.5)</f>
        <v>0</v>
      </c>
      <c r="S140">
        <f>IF(K140=1,1,IFERROR(IF(H140="pass",VLOOKUP(F140,Lookup!$D$2:$E$26,2,FALSE),0),1.6))</f>
        <v>1.6</v>
      </c>
      <c r="T140" s="6">
        <f t="shared" si="7"/>
        <v>1.9325000000000001</v>
      </c>
      <c r="U140" s="6">
        <f t="shared" si="8"/>
        <v>1.9325000000000001</v>
      </c>
      <c r="V140" t="str">
        <f t="shared" si="6"/>
        <v>D.SINGLETARY, BUF</v>
      </c>
    </row>
    <row r="141" spans="1:22">
      <c r="A141">
        <v>172</v>
      </c>
      <c r="B141" s="28">
        <v>2</v>
      </c>
      <c r="C141" s="28" t="s">
        <v>26</v>
      </c>
      <c r="D141" s="28" t="s">
        <v>10</v>
      </c>
      <c r="E141" s="28">
        <v>84</v>
      </c>
      <c r="F141" s="28">
        <v>16</v>
      </c>
      <c r="G141" s="28" t="s">
        <v>3011</v>
      </c>
      <c r="H141" s="28" t="s">
        <v>439</v>
      </c>
      <c r="I141" s="28">
        <v>0</v>
      </c>
      <c r="J141" s="28">
        <v>1</v>
      </c>
      <c r="K141" s="28">
        <v>0</v>
      </c>
      <c r="L141" s="28">
        <v>0</v>
      </c>
      <c r="M141" s="28" t="s">
        <v>2359</v>
      </c>
      <c r="N141" s="28">
        <v>9</v>
      </c>
      <c r="O141" s="21">
        <v>9</v>
      </c>
      <c r="P141" s="21">
        <v>0</v>
      </c>
      <c r="Q141" s="21">
        <v>1</v>
      </c>
      <c r="R141">
        <f>IFERROR(IF(I141=1,VLOOKUP(F141,Lookup!$A$2:$B$15,2,FALSE),0),0.5)</f>
        <v>0</v>
      </c>
      <c r="S141">
        <f>IF(K141=1,1,IFERROR(IF(H141="pass",VLOOKUP(F141,Lookup!$D$2:$E$26,2,FALSE),0),1.6))</f>
        <v>1.6</v>
      </c>
      <c r="T141" s="6">
        <f t="shared" si="7"/>
        <v>1.7575000000000001</v>
      </c>
      <c r="U141" s="6">
        <f t="shared" si="8"/>
        <v>1.7575000000000001</v>
      </c>
      <c r="V141" t="str">
        <f t="shared" si="6"/>
        <v>S.DIGGS, BUF</v>
      </c>
    </row>
    <row r="142" spans="1:22">
      <c r="A142">
        <v>301</v>
      </c>
      <c r="B142" s="28">
        <v>2</v>
      </c>
      <c r="C142" s="28" t="s">
        <v>1</v>
      </c>
      <c r="D142" s="28" t="s">
        <v>17</v>
      </c>
      <c r="E142" s="28">
        <v>85</v>
      </c>
      <c r="F142" s="28">
        <v>15</v>
      </c>
      <c r="G142" s="28" t="s">
        <v>3145</v>
      </c>
      <c r="H142" s="28" t="s">
        <v>439</v>
      </c>
      <c r="I142" s="28">
        <v>0</v>
      </c>
      <c r="J142" s="28">
        <v>1</v>
      </c>
      <c r="K142" s="28">
        <v>0</v>
      </c>
      <c r="L142" s="28">
        <v>0</v>
      </c>
      <c r="M142" s="28" t="s">
        <v>1977</v>
      </c>
      <c r="N142" s="28">
        <v>5</v>
      </c>
      <c r="O142" s="21">
        <v>5</v>
      </c>
      <c r="P142" s="21">
        <v>0</v>
      </c>
      <c r="Q142" s="21">
        <v>1</v>
      </c>
      <c r="R142">
        <f>IFERROR(IF(I142=1,VLOOKUP(F142,Lookup!$A$2:$B$15,2,FALSE),0),0.5)</f>
        <v>0</v>
      </c>
      <c r="S142">
        <f>IF(K142=1,1,IFERROR(IF(H142="pass",VLOOKUP(F142,Lookup!$D$2:$E$26,2,FALSE),0),1.6))</f>
        <v>1.6</v>
      </c>
      <c r="T142" s="6">
        <f t="shared" si="7"/>
        <v>1.6875</v>
      </c>
      <c r="U142" s="6">
        <f t="shared" si="8"/>
        <v>1.6875</v>
      </c>
      <c r="V142" t="str">
        <f t="shared" si="6"/>
        <v>T.HIGGINS, CIN</v>
      </c>
    </row>
    <row r="143" spans="1:22">
      <c r="A143">
        <v>451</v>
      </c>
      <c r="B143" s="28">
        <v>2</v>
      </c>
      <c r="C143" s="28" t="s">
        <v>25</v>
      </c>
      <c r="D143" s="28" t="s">
        <v>2</v>
      </c>
      <c r="E143" s="28">
        <v>82</v>
      </c>
      <c r="F143" s="28">
        <v>18</v>
      </c>
      <c r="G143" s="28" t="s">
        <v>3296</v>
      </c>
      <c r="H143" s="28" t="s">
        <v>439</v>
      </c>
      <c r="I143" s="28">
        <v>0</v>
      </c>
      <c r="J143" s="28">
        <v>1</v>
      </c>
      <c r="K143" s="28">
        <v>0</v>
      </c>
      <c r="L143" s="28">
        <v>0</v>
      </c>
      <c r="M143" s="28" t="s">
        <v>1683</v>
      </c>
      <c r="N143" s="28">
        <v>0</v>
      </c>
      <c r="O143" s="21">
        <v>0</v>
      </c>
      <c r="P143" s="21">
        <v>0</v>
      </c>
      <c r="Q143" s="21">
        <v>1</v>
      </c>
      <c r="R143">
        <f>IFERROR(IF(I143=1,VLOOKUP(F143,Lookup!$A$2:$B$15,2,FALSE),0),0.5)</f>
        <v>0</v>
      </c>
      <c r="S143">
        <f>IF(K143=1,1,IFERROR(IF(H143="pass",VLOOKUP(F143,Lookup!$D$2:$E$26,2,FALSE),0),1.6))</f>
        <v>1.6</v>
      </c>
      <c r="T143" s="6">
        <f t="shared" si="7"/>
        <v>1.6</v>
      </c>
      <c r="U143" s="6">
        <f t="shared" si="8"/>
        <v>1.6</v>
      </c>
      <c r="V143" t="str">
        <f t="shared" si="6"/>
        <v>A.EKELER, LAC</v>
      </c>
    </row>
    <row r="144" spans="1:22">
      <c r="A144">
        <v>484</v>
      </c>
      <c r="B144" s="28">
        <v>2</v>
      </c>
      <c r="C144" s="28" t="s">
        <v>2</v>
      </c>
      <c r="D144" s="28" t="s">
        <v>25</v>
      </c>
      <c r="E144" s="28">
        <v>81</v>
      </c>
      <c r="F144" s="28">
        <v>19</v>
      </c>
      <c r="G144" s="28" t="s">
        <v>3329</v>
      </c>
      <c r="H144" s="28" t="s">
        <v>439</v>
      </c>
      <c r="I144" s="28">
        <v>0</v>
      </c>
      <c r="J144" s="28">
        <v>1</v>
      </c>
      <c r="K144" s="28">
        <v>0</v>
      </c>
      <c r="L144" s="28">
        <v>0</v>
      </c>
      <c r="M144" s="28" t="s">
        <v>1135</v>
      </c>
      <c r="N144" s="28">
        <v>1</v>
      </c>
      <c r="O144" s="21">
        <v>1</v>
      </c>
      <c r="P144" s="21">
        <v>0</v>
      </c>
      <c r="Q144" s="21">
        <v>1</v>
      </c>
      <c r="R144">
        <f>IFERROR(IF(I144=1,VLOOKUP(F144,Lookup!$A$2:$B$15,2,FALSE),0),0.5)</f>
        <v>0</v>
      </c>
      <c r="S144">
        <f>IF(K144=1,1,IFERROR(IF(H144="pass",VLOOKUP(F144,Lookup!$D$2:$E$26,2,FALSE),0),1.6))</f>
        <v>1.6</v>
      </c>
      <c r="T144" s="6">
        <f t="shared" si="7"/>
        <v>1.6175000000000002</v>
      </c>
      <c r="U144" s="6">
        <f t="shared" si="8"/>
        <v>1.6175000000000002</v>
      </c>
      <c r="V144" t="str">
        <f t="shared" si="6"/>
        <v>E.ELLIOTT, DAL</v>
      </c>
    </row>
    <row r="145" spans="1:22">
      <c r="A145">
        <v>537</v>
      </c>
      <c r="B145" s="28">
        <v>2</v>
      </c>
      <c r="C145" s="28" t="s">
        <v>27</v>
      </c>
      <c r="D145" s="28" t="s">
        <v>20</v>
      </c>
      <c r="E145" s="28">
        <v>86</v>
      </c>
      <c r="F145" s="28">
        <v>14</v>
      </c>
      <c r="G145" s="28" t="s">
        <v>3383</v>
      </c>
      <c r="H145" s="28" t="s">
        <v>439</v>
      </c>
      <c r="I145" s="28">
        <v>0</v>
      </c>
      <c r="J145" s="28">
        <v>1</v>
      </c>
      <c r="K145" s="28">
        <v>0</v>
      </c>
      <c r="L145" s="28">
        <v>0</v>
      </c>
      <c r="M145" s="28" t="s">
        <v>1292</v>
      </c>
      <c r="N145" s="28">
        <v>-3</v>
      </c>
      <c r="O145" s="21">
        <v>-3</v>
      </c>
      <c r="P145" s="21">
        <v>0</v>
      </c>
      <c r="Q145" s="21">
        <v>1</v>
      </c>
      <c r="R145">
        <f>IFERROR(IF(I145=1,VLOOKUP(F145,Lookup!$A$2:$B$15,2,FALSE),0),0.5)</f>
        <v>0</v>
      </c>
      <c r="S145">
        <f>IF(K145=1,1,IFERROR(IF(H145="pass",VLOOKUP(F145,Lookup!$D$2:$E$26,2,FALSE),0),1.6))</f>
        <v>1.6</v>
      </c>
      <c r="T145" s="6">
        <f t="shared" si="7"/>
        <v>1.5475000000000001</v>
      </c>
      <c r="U145" s="6">
        <f t="shared" si="8"/>
        <v>1.5475000000000001</v>
      </c>
      <c r="V145" t="str">
        <f t="shared" si="6"/>
        <v>J.WILLIAMS, DEN</v>
      </c>
    </row>
    <row r="146" spans="1:22">
      <c r="A146">
        <v>639</v>
      </c>
      <c r="B146" s="28">
        <v>2</v>
      </c>
      <c r="C146" s="28" t="s">
        <v>24</v>
      </c>
      <c r="D146" s="28" t="s">
        <v>28</v>
      </c>
      <c r="E146" s="28">
        <v>82</v>
      </c>
      <c r="F146" s="28">
        <v>18</v>
      </c>
      <c r="G146" s="28" t="s">
        <v>3490</v>
      </c>
      <c r="H146" s="28" t="s">
        <v>439</v>
      </c>
      <c r="I146" s="28">
        <v>0</v>
      </c>
      <c r="J146" s="28">
        <v>1</v>
      </c>
      <c r="K146" s="28">
        <v>0</v>
      </c>
      <c r="L146" s="28">
        <v>0</v>
      </c>
      <c r="M146" s="28" t="s">
        <v>1421</v>
      </c>
      <c r="N146" s="28">
        <v>32</v>
      </c>
      <c r="O146" s="21">
        <v>32</v>
      </c>
      <c r="P146" s="21">
        <v>0</v>
      </c>
      <c r="Q146" s="21">
        <v>1</v>
      </c>
      <c r="R146">
        <f>IFERROR(IF(I146=1,VLOOKUP(F146,Lookup!$A$2:$B$15,2,FALSE),0),0.5)</f>
        <v>0</v>
      </c>
      <c r="S146">
        <f>IF(K146=1,1,IFERROR(IF(H146="pass",VLOOKUP(F146,Lookup!$D$2:$E$26,2,FALSE),0),1.6))</f>
        <v>1.6</v>
      </c>
      <c r="T146" s="6">
        <f t="shared" si="7"/>
        <v>2.16</v>
      </c>
      <c r="U146" s="6">
        <f t="shared" si="8"/>
        <v>2.16</v>
      </c>
      <c r="V146" t="str">
        <f t="shared" si="6"/>
        <v>M.VALDES-SCANTLING, GB</v>
      </c>
    </row>
    <row r="147" spans="1:22">
      <c r="A147">
        <v>640</v>
      </c>
      <c r="B147" s="28">
        <v>2</v>
      </c>
      <c r="C147" s="28" t="s">
        <v>24</v>
      </c>
      <c r="D147" s="28" t="s">
        <v>28</v>
      </c>
      <c r="E147" s="28">
        <v>82</v>
      </c>
      <c r="F147" s="28">
        <v>18</v>
      </c>
      <c r="G147" s="28" t="s">
        <v>3491</v>
      </c>
      <c r="H147" s="28" t="s">
        <v>439</v>
      </c>
      <c r="I147" s="28">
        <v>0</v>
      </c>
      <c r="J147" s="28">
        <v>1</v>
      </c>
      <c r="K147" s="28">
        <v>0</v>
      </c>
      <c r="L147" s="28">
        <v>0</v>
      </c>
      <c r="M147" s="28" t="s">
        <v>1418</v>
      </c>
      <c r="N147" s="28">
        <v>4</v>
      </c>
      <c r="O147" s="21">
        <v>4</v>
      </c>
      <c r="P147" s="21">
        <v>0</v>
      </c>
      <c r="Q147" s="21">
        <v>1</v>
      </c>
      <c r="R147">
        <f>IFERROR(IF(I147=1,VLOOKUP(F147,Lookup!$A$2:$B$15,2,FALSE),0),0.5)</f>
        <v>0</v>
      </c>
      <c r="S147">
        <f>IF(K147=1,1,IFERROR(IF(H147="pass",VLOOKUP(F147,Lookup!$D$2:$E$26,2,FALSE),0),1.6))</f>
        <v>1.6</v>
      </c>
      <c r="T147" s="6">
        <f t="shared" si="7"/>
        <v>1.6700000000000002</v>
      </c>
      <c r="U147" s="6">
        <f t="shared" si="8"/>
        <v>1.6700000000000002</v>
      </c>
      <c r="V147" t="str">
        <f t="shared" si="6"/>
        <v>D.ADAMS, GB</v>
      </c>
    </row>
    <row r="148" spans="1:22">
      <c r="A148">
        <v>668</v>
      </c>
      <c r="B148" s="28">
        <v>2</v>
      </c>
      <c r="C148" s="28" t="s">
        <v>24</v>
      </c>
      <c r="D148" s="28" t="s">
        <v>28</v>
      </c>
      <c r="E148" s="28">
        <v>84</v>
      </c>
      <c r="F148" s="28">
        <v>16</v>
      </c>
      <c r="G148" s="28" t="s">
        <v>3520</v>
      </c>
      <c r="H148" s="28" t="s">
        <v>439</v>
      </c>
      <c r="I148" s="28">
        <v>0</v>
      </c>
      <c r="J148" s="28">
        <v>1</v>
      </c>
      <c r="K148" s="28">
        <v>0</v>
      </c>
      <c r="L148" s="28">
        <v>0</v>
      </c>
      <c r="M148" s="28" t="s">
        <v>1416</v>
      </c>
      <c r="N148" s="28">
        <v>2</v>
      </c>
      <c r="O148" s="21">
        <v>2</v>
      </c>
      <c r="P148" s="21">
        <v>0</v>
      </c>
      <c r="Q148" s="21">
        <v>1</v>
      </c>
      <c r="R148">
        <f>IFERROR(IF(I148=1,VLOOKUP(F148,Lookup!$A$2:$B$15,2,FALSE),0),0.5)</f>
        <v>0</v>
      </c>
      <c r="S148">
        <f>IF(K148=1,1,IFERROR(IF(H148="pass",VLOOKUP(F148,Lookup!$D$2:$E$26,2,FALSE),0),1.6))</f>
        <v>1.6</v>
      </c>
      <c r="T148" s="6">
        <f t="shared" si="7"/>
        <v>1.635</v>
      </c>
      <c r="U148" s="6">
        <f t="shared" si="8"/>
        <v>1.635</v>
      </c>
      <c r="V148" t="str">
        <f t="shared" si="6"/>
        <v>A.JONES, GB</v>
      </c>
    </row>
    <row r="149" spans="1:22">
      <c r="A149">
        <v>708</v>
      </c>
      <c r="B149" s="28">
        <v>2</v>
      </c>
      <c r="C149" s="28" t="s">
        <v>24</v>
      </c>
      <c r="D149" s="28" t="s">
        <v>28</v>
      </c>
      <c r="E149" s="28">
        <v>85</v>
      </c>
      <c r="F149" s="28">
        <v>15</v>
      </c>
      <c r="G149" s="28" t="s">
        <v>3560</v>
      </c>
      <c r="H149" s="28" t="s">
        <v>439</v>
      </c>
      <c r="I149" s="28">
        <v>0</v>
      </c>
      <c r="J149" s="28">
        <v>1</v>
      </c>
      <c r="K149" s="28">
        <v>0</v>
      </c>
      <c r="L149" s="28">
        <v>0</v>
      </c>
      <c r="M149" s="28" t="s">
        <v>1418</v>
      </c>
      <c r="N149" s="28">
        <v>15</v>
      </c>
      <c r="O149" s="21">
        <v>15</v>
      </c>
      <c r="P149" s="21">
        <v>0</v>
      </c>
      <c r="Q149" s="21">
        <v>1</v>
      </c>
      <c r="R149">
        <f>IFERROR(IF(I149=1,VLOOKUP(F149,Lookup!$A$2:$B$15,2,FALSE),0),0.5)</f>
        <v>0</v>
      </c>
      <c r="S149">
        <f>IF(K149=1,1,IFERROR(IF(H149="pass",VLOOKUP(F149,Lookup!$D$2:$E$26,2,FALSE),0),1.6))</f>
        <v>1.6</v>
      </c>
      <c r="T149" s="6">
        <f t="shared" si="7"/>
        <v>1.8625</v>
      </c>
      <c r="U149" s="6">
        <f t="shared" si="8"/>
        <v>1.8625</v>
      </c>
      <c r="V149" t="str">
        <f t="shared" si="6"/>
        <v>D.ADAMS, GB</v>
      </c>
    </row>
    <row r="150" spans="1:22">
      <c r="A150">
        <v>713</v>
      </c>
      <c r="B150" s="28">
        <v>2</v>
      </c>
      <c r="C150" s="28" t="s">
        <v>28</v>
      </c>
      <c r="D150" s="28" t="s">
        <v>24</v>
      </c>
      <c r="E150" s="28">
        <v>81</v>
      </c>
      <c r="F150" s="28">
        <v>19</v>
      </c>
      <c r="G150" s="28" t="s">
        <v>3566</v>
      </c>
      <c r="H150" s="28" t="s">
        <v>439</v>
      </c>
      <c r="I150" s="28">
        <v>0</v>
      </c>
      <c r="J150" s="28">
        <v>1</v>
      </c>
      <c r="K150" s="28">
        <v>0</v>
      </c>
      <c r="L150" s="28">
        <v>0</v>
      </c>
      <c r="M150" s="28" t="s">
        <v>2724</v>
      </c>
      <c r="N150" s="28">
        <v>11</v>
      </c>
      <c r="O150" s="21">
        <v>11</v>
      </c>
      <c r="P150" s="21">
        <v>0</v>
      </c>
      <c r="Q150" s="21">
        <v>1</v>
      </c>
      <c r="R150">
        <f>IFERROR(IF(I150=1,VLOOKUP(F150,Lookup!$A$2:$B$15,2,FALSE),0),0.5)</f>
        <v>0</v>
      </c>
      <c r="S150">
        <f>IF(K150=1,1,IFERROR(IF(H150="pass",VLOOKUP(F150,Lookup!$D$2:$E$26,2,FALSE),0),1.6))</f>
        <v>1.6</v>
      </c>
      <c r="T150" s="6">
        <f t="shared" si="7"/>
        <v>1.7925</v>
      </c>
      <c r="U150" s="6">
        <f t="shared" si="8"/>
        <v>1.7925</v>
      </c>
      <c r="V150" t="str">
        <f t="shared" si="6"/>
        <v>Q.CEPHUS, DET</v>
      </c>
    </row>
    <row r="151" spans="1:22">
      <c r="A151">
        <v>720</v>
      </c>
      <c r="B151" s="28">
        <v>2</v>
      </c>
      <c r="C151" s="28" t="s">
        <v>28</v>
      </c>
      <c r="D151" s="28" t="s">
        <v>24</v>
      </c>
      <c r="E151" s="28">
        <v>84</v>
      </c>
      <c r="F151" s="28">
        <v>16</v>
      </c>
      <c r="G151" s="28" t="s">
        <v>3573</v>
      </c>
      <c r="H151" s="28" t="s">
        <v>439</v>
      </c>
      <c r="I151" s="28">
        <v>0</v>
      </c>
      <c r="J151" s="28">
        <v>1</v>
      </c>
      <c r="K151" s="28">
        <v>0</v>
      </c>
      <c r="L151" s="28">
        <v>0</v>
      </c>
      <c r="M151" s="28" t="s">
        <v>2635</v>
      </c>
      <c r="N151" s="28">
        <v>5</v>
      </c>
      <c r="O151" s="21">
        <v>5</v>
      </c>
      <c r="P151" s="21">
        <v>0</v>
      </c>
      <c r="Q151" s="21">
        <v>1</v>
      </c>
      <c r="R151">
        <f>IFERROR(IF(I151=1,VLOOKUP(F151,Lookup!$A$2:$B$15,2,FALSE),0),0.5)</f>
        <v>0</v>
      </c>
      <c r="S151">
        <f>IF(K151=1,1,IFERROR(IF(H151="pass",VLOOKUP(F151,Lookup!$D$2:$E$26,2,FALSE),0),1.6))</f>
        <v>1.6</v>
      </c>
      <c r="T151" s="6">
        <f t="shared" si="7"/>
        <v>1.6875</v>
      </c>
      <c r="U151" s="6">
        <f t="shared" si="8"/>
        <v>1.6875</v>
      </c>
      <c r="V151" t="str">
        <f t="shared" si="6"/>
        <v>A. ST. BROWN, DET</v>
      </c>
    </row>
    <row r="152" spans="1:22">
      <c r="A152">
        <v>738</v>
      </c>
      <c r="B152" s="28">
        <v>2</v>
      </c>
      <c r="C152" s="28" t="s">
        <v>19</v>
      </c>
      <c r="D152" s="28" t="s">
        <v>4</v>
      </c>
      <c r="E152" s="28">
        <v>84</v>
      </c>
      <c r="F152" s="28">
        <v>16</v>
      </c>
      <c r="G152" s="28" t="s">
        <v>3592</v>
      </c>
      <c r="H152" s="28" t="s">
        <v>439</v>
      </c>
      <c r="I152" s="28">
        <v>0</v>
      </c>
      <c r="J152" s="28">
        <v>1</v>
      </c>
      <c r="K152" s="28">
        <v>0</v>
      </c>
      <c r="L152" s="28">
        <v>0</v>
      </c>
      <c r="M152" s="28" t="s">
        <v>1532</v>
      </c>
      <c r="N152" s="28">
        <v>11</v>
      </c>
      <c r="O152" s="21">
        <v>11</v>
      </c>
      <c r="P152" s="21">
        <v>0</v>
      </c>
      <c r="Q152" s="21">
        <v>1</v>
      </c>
      <c r="R152">
        <f>IFERROR(IF(I152=1,VLOOKUP(F152,Lookup!$A$2:$B$15,2,FALSE),0),0.5)</f>
        <v>0</v>
      </c>
      <c r="S152">
        <f>IF(K152=1,1,IFERROR(IF(H152="pass",VLOOKUP(F152,Lookup!$D$2:$E$26,2,FALSE),0),1.6))</f>
        <v>1.6</v>
      </c>
      <c r="T152" s="6">
        <f t="shared" si="7"/>
        <v>1.7925</v>
      </c>
      <c r="U152" s="6">
        <f t="shared" si="8"/>
        <v>1.7925</v>
      </c>
      <c r="V152" t="str">
        <f t="shared" si="6"/>
        <v>N.COLLINS, HOU</v>
      </c>
    </row>
    <row r="153" spans="1:22">
      <c r="A153">
        <v>758</v>
      </c>
      <c r="B153" s="28">
        <v>2</v>
      </c>
      <c r="C153" s="28" t="s">
        <v>4</v>
      </c>
      <c r="D153" s="28" t="s">
        <v>19</v>
      </c>
      <c r="E153" s="28">
        <v>84</v>
      </c>
      <c r="F153" s="28">
        <v>16</v>
      </c>
      <c r="G153" s="28" t="s">
        <v>3612</v>
      </c>
      <c r="H153" s="28" t="s">
        <v>439</v>
      </c>
      <c r="I153" s="28">
        <v>0</v>
      </c>
      <c r="J153" s="28">
        <v>1</v>
      </c>
      <c r="K153" s="28">
        <v>0</v>
      </c>
      <c r="L153" s="28">
        <v>0</v>
      </c>
      <c r="M153" s="28" t="s">
        <v>3613</v>
      </c>
      <c r="N153" s="28">
        <v>11</v>
      </c>
      <c r="O153" s="21">
        <v>11</v>
      </c>
      <c r="P153" s="21">
        <v>0</v>
      </c>
      <c r="Q153" s="21">
        <v>1</v>
      </c>
      <c r="R153">
        <f>IFERROR(IF(I153=1,VLOOKUP(F153,Lookup!$A$2:$B$15,2,FALSE),0),0.5)</f>
        <v>0</v>
      </c>
      <c r="S153">
        <f>IF(K153=1,1,IFERROR(IF(H153="pass",VLOOKUP(F153,Lookup!$D$2:$E$26,2,FALSE),0),1.6))</f>
        <v>1.6</v>
      </c>
      <c r="T153" s="6">
        <f t="shared" si="7"/>
        <v>1.7925</v>
      </c>
      <c r="U153" s="6">
        <f t="shared" si="8"/>
        <v>1.7925</v>
      </c>
      <c r="V153" t="str">
        <f t="shared" si="6"/>
        <v>R.HIGGINS, CLE</v>
      </c>
    </row>
    <row r="154" spans="1:22">
      <c r="A154">
        <v>857</v>
      </c>
      <c r="B154" s="28">
        <v>2</v>
      </c>
      <c r="C154" s="28" t="s">
        <v>9</v>
      </c>
      <c r="D154" s="28" t="s">
        <v>0</v>
      </c>
      <c r="E154" s="28">
        <v>83</v>
      </c>
      <c r="F154" s="28">
        <v>17</v>
      </c>
      <c r="G154" s="28" t="s">
        <v>3718</v>
      </c>
      <c r="H154" s="28" t="s">
        <v>439</v>
      </c>
      <c r="I154" s="28">
        <v>0</v>
      </c>
      <c r="J154" s="28">
        <v>1</v>
      </c>
      <c r="K154" s="28">
        <v>0</v>
      </c>
      <c r="L154" s="28">
        <v>0</v>
      </c>
      <c r="M154" s="28" t="s">
        <v>1047</v>
      </c>
      <c r="N154" s="28">
        <v>6</v>
      </c>
      <c r="O154" s="21">
        <v>6</v>
      </c>
      <c r="P154" s="21">
        <v>0</v>
      </c>
      <c r="Q154" s="21">
        <v>1</v>
      </c>
      <c r="R154">
        <f>IFERROR(IF(I154=1,VLOOKUP(F154,Lookup!$A$2:$B$15,2,FALSE),0),0.5)</f>
        <v>0</v>
      </c>
      <c r="S154">
        <f>IF(K154=1,1,IFERROR(IF(H154="pass",VLOOKUP(F154,Lookup!$D$2:$E$26,2,FALSE),0),1.6))</f>
        <v>1.6</v>
      </c>
      <c r="T154" s="6">
        <f t="shared" si="7"/>
        <v>1.7050000000000001</v>
      </c>
      <c r="U154" s="6">
        <f t="shared" si="8"/>
        <v>1.7050000000000001</v>
      </c>
      <c r="V154" t="str">
        <f t="shared" si="6"/>
        <v>M.HARDMAN, KC</v>
      </c>
    </row>
    <row r="155" spans="1:22">
      <c r="A155">
        <v>873</v>
      </c>
      <c r="B155" s="28">
        <v>2</v>
      </c>
      <c r="C155" s="28" t="s">
        <v>9</v>
      </c>
      <c r="D155" s="28" t="s">
        <v>0</v>
      </c>
      <c r="E155" s="28">
        <v>86</v>
      </c>
      <c r="F155" s="28">
        <v>14</v>
      </c>
      <c r="G155" s="28" t="s">
        <v>3734</v>
      </c>
      <c r="H155" s="28" t="s">
        <v>439</v>
      </c>
      <c r="I155" s="28">
        <v>0</v>
      </c>
      <c r="J155" s="28">
        <v>1</v>
      </c>
      <c r="K155" s="28">
        <v>0</v>
      </c>
      <c r="L155" s="28">
        <v>0</v>
      </c>
      <c r="M155" s="28" t="s">
        <v>1047</v>
      </c>
      <c r="N155" s="28">
        <v>17</v>
      </c>
      <c r="O155" s="21">
        <v>17</v>
      </c>
      <c r="P155" s="21">
        <v>0</v>
      </c>
      <c r="Q155" s="21">
        <v>1</v>
      </c>
      <c r="R155">
        <f>IFERROR(IF(I155=1,VLOOKUP(F155,Lookup!$A$2:$B$15,2,FALSE),0),0.5)</f>
        <v>0</v>
      </c>
      <c r="S155">
        <f>IF(K155=1,1,IFERROR(IF(H155="pass",VLOOKUP(F155,Lookup!$D$2:$E$26,2,FALSE),0),1.6))</f>
        <v>1.6</v>
      </c>
      <c r="T155" s="6">
        <f t="shared" si="7"/>
        <v>1.8975</v>
      </c>
      <c r="U155" s="6">
        <f t="shared" si="8"/>
        <v>1.8975</v>
      </c>
      <c r="V155" t="str">
        <f t="shared" si="6"/>
        <v>M.HARDMAN, KC</v>
      </c>
    </row>
    <row r="156" spans="1:22">
      <c r="A156">
        <v>1047</v>
      </c>
      <c r="B156" s="28">
        <v>2</v>
      </c>
      <c r="C156" s="28" t="s">
        <v>875</v>
      </c>
      <c r="D156" s="28" t="s">
        <v>5</v>
      </c>
      <c r="E156" s="28">
        <v>83</v>
      </c>
      <c r="F156" s="28">
        <v>17</v>
      </c>
      <c r="G156" s="28" t="s">
        <v>3913</v>
      </c>
      <c r="H156" s="28" t="s">
        <v>439</v>
      </c>
      <c r="I156" s="28">
        <v>0</v>
      </c>
      <c r="J156" s="28">
        <v>1</v>
      </c>
      <c r="K156" s="28">
        <v>0</v>
      </c>
      <c r="L156" s="28">
        <v>0</v>
      </c>
      <c r="M156" s="28" t="s">
        <v>890</v>
      </c>
      <c r="N156" s="28">
        <v>3</v>
      </c>
      <c r="O156" s="21">
        <v>3</v>
      </c>
      <c r="P156" s="21">
        <v>0</v>
      </c>
      <c r="Q156" s="21">
        <v>1</v>
      </c>
      <c r="R156">
        <f>IFERROR(IF(I156=1,VLOOKUP(F156,Lookup!$A$2:$B$15,2,FALSE),0),0.5)</f>
        <v>0</v>
      </c>
      <c r="S156">
        <f>IF(K156=1,1,IFERROR(IF(H156="pass",VLOOKUP(F156,Lookup!$D$2:$E$26,2,FALSE),0),1.6))</f>
        <v>1.6</v>
      </c>
      <c r="T156" s="6">
        <f t="shared" si="7"/>
        <v>1.6525000000000001</v>
      </c>
      <c r="U156" s="6">
        <f t="shared" si="8"/>
        <v>1.6525000000000001</v>
      </c>
      <c r="V156" t="str">
        <f t="shared" si="6"/>
        <v>V.JEFFERSON, LA</v>
      </c>
    </row>
    <row r="157" spans="1:22">
      <c r="A157">
        <v>1048</v>
      </c>
      <c r="B157" s="28">
        <v>2</v>
      </c>
      <c r="C157" s="28" t="s">
        <v>875</v>
      </c>
      <c r="D157" s="28" t="s">
        <v>5</v>
      </c>
      <c r="E157" s="28">
        <v>83</v>
      </c>
      <c r="F157" s="28">
        <v>17</v>
      </c>
      <c r="G157" s="28" t="s">
        <v>3914</v>
      </c>
      <c r="H157" s="28" t="s">
        <v>439</v>
      </c>
      <c r="I157" s="28">
        <v>0</v>
      </c>
      <c r="J157" s="28">
        <v>1</v>
      </c>
      <c r="K157" s="28">
        <v>0</v>
      </c>
      <c r="L157" s="28">
        <v>0</v>
      </c>
      <c r="M157" s="28" t="s">
        <v>917</v>
      </c>
      <c r="N157" s="28">
        <v>20</v>
      </c>
      <c r="O157" s="21">
        <v>20</v>
      </c>
      <c r="P157" s="21">
        <v>0</v>
      </c>
      <c r="Q157" s="21">
        <v>1</v>
      </c>
      <c r="R157">
        <f>IFERROR(IF(I157=1,VLOOKUP(F157,Lookup!$A$2:$B$15,2,FALSE),0),0.5)</f>
        <v>0</v>
      </c>
      <c r="S157">
        <f>IF(K157=1,1,IFERROR(IF(H157="pass",VLOOKUP(F157,Lookup!$D$2:$E$26,2,FALSE),0),1.6))</f>
        <v>1.6</v>
      </c>
      <c r="T157" s="6">
        <f t="shared" si="7"/>
        <v>1.9500000000000002</v>
      </c>
      <c r="U157" s="6">
        <f t="shared" si="8"/>
        <v>1.9500000000000002</v>
      </c>
      <c r="V157" t="str">
        <f t="shared" si="6"/>
        <v>R.WOODS, LA</v>
      </c>
    </row>
    <row r="158" spans="1:22">
      <c r="A158">
        <v>1095</v>
      </c>
      <c r="B158" s="28">
        <v>2</v>
      </c>
      <c r="C158" s="28" t="s">
        <v>8</v>
      </c>
      <c r="D158" s="28" t="s">
        <v>15</v>
      </c>
      <c r="E158" s="28">
        <v>84</v>
      </c>
      <c r="F158" s="28">
        <v>16</v>
      </c>
      <c r="G158" s="28" t="s">
        <v>3962</v>
      </c>
      <c r="H158" s="28" t="s">
        <v>439</v>
      </c>
      <c r="I158" s="28">
        <v>0</v>
      </c>
      <c r="J158" s="28">
        <v>1</v>
      </c>
      <c r="K158" s="28">
        <v>0</v>
      </c>
      <c r="L158" s="28">
        <v>0</v>
      </c>
      <c r="M158" s="28" t="s">
        <v>3963</v>
      </c>
      <c r="N158" s="28">
        <v>5</v>
      </c>
      <c r="O158" s="21">
        <v>5</v>
      </c>
      <c r="P158" s="21">
        <v>0</v>
      </c>
      <c r="Q158" s="21">
        <v>1</v>
      </c>
      <c r="R158">
        <f>IFERROR(IF(I158=1,VLOOKUP(F158,Lookup!$A$2:$B$15,2,FALSE),0),0.5)</f>
        <v>0</v>
      </c>
      <c r="S158">
        <f>IF(K158=1,1,IFERROR(IF(H158="pass",VLOOKUP(F158,Lookup!$D$2:$E$26,2,FALSE),0),1.6))</f>
        <v>1.6</v>
      </c>
      <c r="T158" s="6">
        <f t="shared" si="7"/>
        <v>1.6875</v>
      </c>
      <c r="U158" s="6">
        <f t="shared" si="8"/>
        <v>1.6875</v>
      </c>
      <c r="V158" t="str">
        <f t="shared" si="6"/>
        <v>F.MOREAU, LV</v>
      </c>
    </row>
    <row r="159" spans="1:22">
      <c r="A159">
        <v>1096</v>
      </c>
      <c r="B159" s="28">
        <v>2</v>
      </c>
      <c r="C159" s="28" t="s">
        <v>8</v>
      </c>
      <c r="D159" s="28" t="s">
        <v>15</v>
      </c>
      <c r="E159" s="28">
        <v>84</v>
      </c>
      <c r="F159" s="28">
        <v>16</v>
      </c>
      <c r="G159" s="28" t="s">
        <v>3964</v>
      </c>
      <c r="H159" s="28" t="s">
        <v>439</v>
      </c>
      <c r="I159" s="28">
        <v>0</v>
      </c>
      <c r="J159" s="28">
        <v>1</v>
      </c>
      <c r="K159" s="28">
        <v>0</v>
      </c>
      <c r="L159" s="28">
        <v>0</v>
      </c>
      <c r="M159" s="28" t="s">
        <v>3965</v>
      </c>
      <c r="N159" s="28">
        <v>6</v>
      </c>
      <c r="O159" s="21">
        <v>6</v>
      </c>
      <c r="P159" s="21">
        <v>0</v>
      </c>
      <c r="Q159" s="21">
        <v>1</v>
      </c>
      <c r="R159">
        <f>IFERROR(IF(I159=1,VLOOKUP(F159,Lookup!$A$2:$B$15,2,FALSE),0),0.5)</f>
        <v>0</v>
      </c>
      <c r="S159">
        <f>IF(K159=1,1,IFERROR(IF(H159="pass",VLOOKUP(F159,Lookup!$D$2:$E$26,2,FALSE),0),1.6))</f>
        <v>1.6</v>
      </c>
      <c r="T159" s="6">
        <f t="shared" si="7"/>
        <v>1.7050000000000001</v>
      </c>
      <c r="U159" s="6">
        <f t="shared" si="8"/>
        <v>1.7050000000000001</v>
      </c>
      <c r="V159" t="str">
        <f t="shared" si="6"/>
        <v>D.CARRIER, LV</v>
      </c>
    </row>
    <row r="160" spans="1:22">
      <c r="A160">
        <v>1154</v>
      </c>
      <c r="B160" s="28">
        <v>2</v>
      </c>
      <c r="C160" s="28" t="s">
        <v>15</v>
      </c>
      <c r="D160" s="28" t="s">
        <v>8</v>
      </c>
      <c r="E160" s="28">
        <v>82</v>
      </c>
      <c r="F160" s="28">
        <v>18</v>
      </c>
      <c r="G160" s="28" t="s">
        <v>4025</v>
      </c>
      <c r="H160" s="28" t="s">
        <v>439</v>
      </c>
      <c r="I160" s="28">
        <v>0</v>
      </c>
      <c r="J160" s="28">
        <v>1</v>
      </c>
      <c r="K160" s="28">
        <v>0</v>
      </c>
      <c r="L160" s="28">
        <v>0</v>
      </c>
      <c r="M160" s="28" t="s">
        <v>2452</v>
      </c>
      <c r="N160" s="28">
        <v>8</v>
      </c>
      <c r="O160" s="21">
        <v>8</v>
      </c>
      <c r="P160" s="21">
        <v>0</v>
      </c>
      <c r="Q160" s="21">
        <v>1</v>
      </c>
      <c r="R160">
        <f>IFERROR(IF(I160=1,VLOOKUP(F160,Lookup!$A$2:$B$15,2,FALSE),0),0.5)</f>
        <v>0</v>
      </c>
      <c r="S160">
        <f>IF(K160=1,1,IFERROR(IF(H160="pass",VLOOKUP(F160,Lookup!$D$2:$E$26,2,FALSE),0),1.6))</f>
        <v>1.6</v>
      </c>
      <c r="T160" s="6">
        <f t="shared" si="7"/>
        <v>1.74</v>
      </c>
      <c r="U160" s="6">
        <f t="shared" si="8"/>
        <v>1.74</v>
      </c>
      <c r="V160" t="str">
        <f t="shared" si="6"/>
        <v>P.FREIERMUTH, PIT</v>
      </c>
    </row>
    <row r="161" spans="1:22">
      <c r="A161">
        <v>1157</v>
      </c>
      <c r="B161" s="28">
        <v>2</v>
      </c>
      <c r="C161" s="28" t="s">
        <v>8</v>
      </c>
      <c r="D161" s="28" t="s">
        <v>15</v>
      </c>
      <c r="E161" s="28">
        <v>82</v>
      </c>
      <c r="F161" s="28">
        <v>18</v>
      </c>
      <c r="G161" s="28" t="s">
        <v>4028</v>
      </c>
      <c r="H161" s="28" t="s">
        <v>439</v>
      </c>
      <c r="I161" s="28">
        <v>0</v>
      </c>
      <c r="J161" s="28">
        <v>1</v>
      </c>
      <c r="K161" s="28">
        <v>0</v>
      </c>
      <c r="L161" s="28">
        <v>0</v>
      </c>
      <c r="M161" s="28" t="s">
        <v>804</v>
      </c>
      <c r="N161" s="28">
        <v>15</v>
      </c>
      <c r="O161" s="21">
        <v>15</v>
      </c>
      <c r="P161" s="21">
        <v>0</v>
      </c>
      <c r="Q161" s="21">
        <v>1</v>
      </c>
      <c r="R161">
        <f>IFERROR(IF(I161=1,VLOOKUP(F161,Lookup!$A$2:$B$15,2,FALSE),0),0.5)</f>
        <v>0</v>
      </c>
      <c r="S161">
        <f>IF(K161=1,1,IFERROR(IF(H161="pass",VLOOKUP(F161,Lookup!$D$2:$E$26,2,FALSE),0),1.6))</f>
        <v>1.6</v>
      </c>
      <c r="T161" s="6">
        <f t="shared" si="7"/>
        <v>1.8625</v>
      </c>
      <c r="U161" s="6">
        <f t="shared" si="8"/>
        <v>1.8625</v>
      </c>
      <c r="V161" t="str">
        <f t="shared" si="6"/>
        <v>B.EDWARDS, LV</v>
      </c>
    </row>
    <row r="162" spans="1:22">
      <c r="A162">
        <v>1170</v>
      </c>
      <c r="B162" s="28">
        <v>2</v>
      </c>
      <c r="C162" s="28" t="s">
        <v>8</v>
      </c>
      <c r="D162" s="28" t="s">
        <v>15</v>
      </c>
      <c r="E162" s="28">
        <v>84</v>
      </c>
      <c r="F162" s="28">
        <v>16</v>
      </c>
      <c r="G162" s="28" t="s">
        <v>4041</v>
      </c>
      <c r="H162" s="28" t="s">
        <v>439</v>
      </c>
      <c r="I162" s="28">
        <v>0</v>
      </c>
      <c r="J162" s="28">
        <v>1</v>
      </c>
      <c r="K162" s="28">
        <v>0</v>
      </c>
      <c r="L162" s="28">
        <v>0</v>
      </c>
      <c r="M162" s="28" t="s">
        <v>786</v>
      </c>
      <c r="N162" s="28">
        <v>-2</v>
      </c>
      <c r="O162" s="21">
        <v>-2</v>
      </c>
      <c r="P162" s="21">
        <v>0</v>
      </c>
      <c r="Q162" s="21">
        <v>1</v>
      </c>
      <c r="R162">
        <f>IFERROR(IF(I162=1,VLOOKUP(F162,Lookup!$A$2:$B$15,2,FALSE),0),0.5)</f>
        <v>0</v>
      </c>
      <c r="S162">
        <f>IF(K162=1,1,IFERROR(IF(H162="pass",VLOOKUP(F162,Lookup!$D$2:$E$26,2,FALSE),0),1.6))</f>
        <v>1.6</v>
      </c>
      <c r="T162" s="6">
        <f t="shared" si="7"/>
        <v>1.5650000000000002</v>
      </c>
      <c r="U162" s="6">
        <f t="shared" si="8"/>
        <v>1.5650000000000002</v>
      </c>
      <c r="V162" t="str">
        <f t="shared" si="6"/>
        <v>H.RUGGS, LV</v>
      </c>
    </row>
    <row r="163" spans="1:22">
      <c r="A163">
        <v>1171</v>
      </c>
      <c r="B163" s="28">
        <v>2</v>
      </c>
      <c r="C163" s="28" t="s">
        <v>8</v>
      </c>
      <c r="D163" s="28" t="s">
        <v>15</v>
      </c>
      <c r="E163" s="28">
        <v>82</v>
      </c>
      <c r="F163" s="28">
        <v>18</v>
      </c>
      <c r="G163" s="28" t="s">
        <v>4042</v>
      </c>
      <c r="H163" s="28" t="s">
        <v>439</v>
      </c>
      <c r="I163" s="28">
        <v>0</v>
      </c>
      <c r="J163" s="28">
        <v>1</v>
      </c>
      <c r="K163" s="28">
        <v>0</v>
      </c>
      <c r="L163" s="28">
        <v>0</v>
      </c>
      <c r="M163" s="28" t="s">
        <v>726</v>
      </c>
      <c r="N163" s="28">
        <v>7</v>
      </c>
      <c r="O163" s="21">
        <v>7</v>
      </c>
      <c r="P163" s="21">
        <v>0</v>
      </c>
      <c r="Q163" s="21">
        <v>1</v>
      </c>
      <c r="R163">
        <f>IFERROR(IF(I163=1,VLOOKUP(F163,Lookup!$A$2:$B$15,2,FALSE),0),0.5)</f>
        <v>0</v>
      </c>
      <c r="S163">
        <f>IF(K163=1,1,IFERROR(IF(H163="pass",VLOOKUP(F163,Lookup!$D$2:$E$26,2,FALSE),0),1.6))</f>
        <v>1.6</v>
      </c>
      <c r="T163" s="6">
        <f t="shared" si="7"/>
        <v>1.7225000000000001</v>
      </c>
      <c r="U163" s="6">
        <f t="shared" si="8"/>
        <v>1.7225000000000001</v>
      </c>
      <c r="V163" t="str">
        <f t="shared" si="6"/>
        <v>D.WALLER, LV</v>
      </c>
    </row>
    <row r="164" spans="1:22">
      <c r="A164">
        <v>1211</v>
      </c>
      <c r="B164" s="28">
        <v>2</v>
      </c>
      <c r="C164" s="28" t="s">
        <v>13</v>
      </c>
      <c r="D164" s="28" t="s">
        <v>7</v>
      </c>
      <c r="E164" s="28">
        <v>81</v>
      </c>
      <c r="F164" s="28">
        <v>19</v>
      </c>
      <c r="G164" s="28" t="s">
        <v>4082</v>
      </c>
      <c r="H164" s="28" t="s">
        <v>439</v>
      </c>
      <c r="I164" s="28">
        <v>0</v>
      </c>
      <c r="J164" s="28">
        <v>1</v>
      </c>
      <c r="K164" s="28">
        <v>0</v>
      </c>
      <c r="L164" s="28">
        <v>0</v>
      </c>
      <c r="M164" s="28" t="s">
        <v>592</v>
      </c>
      <c r="N164" s="28">
        <v>3</v>
      </c>
      <c r="O164" s="21">
        <v>3</v>
      </c>
      <c r="P164" s="21">
        <v>0</v>
      </c>
      <c r="Q164" s="21">
        <v>1</v>
      </c>
      <c r="R164">
        <f>IFERROR(IF(I164=1,VLOOKUP(F164,Lookup!$A$2:$B$15,2,FALSE),0),0.5)</f>
        <v>0</v>
      </c>
      <c r="S164">
        <f>IF(K164=1,1,IFERROR(IF(H164="pass",VLOOKUP(F164,Lookup!$D$2:$E$26,2,FALSE),0),1.6))</f>
        <v>1.6</v>
      </c>
      <c r="T164" s="6">
        <f t="shared" si="7"/>
        <v>1.6525000000000001</v>
      </c>
      <c r="U164" s="6">
        <f t="shared" si="8"/>
        <v>1.6525000000000001</v>
      </c>
      <c r="V164" t="str">
        <f t="shared" si="6"/>
        <v>D.HOPKINS, ARI</v>
      </c>
    </row>
    <row r="165" spans="1:22">
      <c r="A165">
        <v>1279</v>
      </c>
      <c r="B165" s="28">
        <v>2</v>
      </c>
      <c r="C165" s="28" t="s">
        <v>13</v>
      </c>
      <c r="D165" s="28" t="s">
        <v>7</v>
      </c>
      <c r="E165" s="28">
        <v>82</v>
      </c>
      <c r="F165" s="28">
        <v>18</v>
      </c>
      <c r="G165" s="28" t="s">
        <v>4151</v>
      </c>
      <c r="H165" s="28" t="s">
        <v>439</v>
      </c>
      <c r="I165" s="28">
        <v>0</v>
      </c>
      <c r="J165" s="28">
        <v>1</v>
      </c>
      <c r="K165" s="28">
        <v>0</v>
      </c>
      <c r="L165" s="28">
        <v>0</v>
      </c>
      <c r="M165" s="28" t="s">
        <v>601</v>
      </c>
      <c r="N165" s="28">
        <v>10</v>
      </c>
      <c r="O165" s="21">
        <v>10</v>
      </c>
      <c r="P165" s="21">
        <v>0</v>
      </c>
      <c r="Q165" s="21">
        <v>1</v>
      </c>
      <c r="R165">
        <f>IFERROR(IF(I165=1,VLOOKUP(F165,Lookup!$A$2:$B$15,2,FALSE),0),0.5)</f>
        <v>0</v>
      </c>
      <c r="S165">
        <f>IF(K165=1,1,IFERROR(IF(H165="pass",VLOOKUP(F165,Lookup!$D$2:$E$26,2,FALSE),0),1.6))</f>
        <v>1.6</v>
      </c>
      <c r="T165" s="6">
        <f t="shared" si="7"/>
        <v>1.7750000000000001</v>
      </c>
      <c r="U165" s="6">
        <f t="shared" si="8"/>
        <v>1.7750000000000001</v>
      </c>
      <c r="V165" t="str">
        <f t="shared" si="6"/>
        <v>C.KIRK, ARI</v>
      </c>
    </row>
    <row r="166" spans="1:22">
      <c r="A166">
        <v>1309</v>
      </c>
      <c r="B166" s="28">
        <v>2</v>
      </c>
      <c r="C166" s="28" t="s">
        <v>7</v>
      </c>
      <c r="D166" s="28" t="s">
        <v>13</v>
      </c>
      <c r="E166" s="28">
        <v>85</v>
      </c>
      <c r="F166" s="28">
        <v>15</v>
      </c>
      <c r="G166" s="28" t="s">
        <v>4181</v>
      </c>
      <c r="H166" s="28" t="s">
        <v>439</v>
      </c>
      <c r="I166" s="28">
        <v>0</v>
      </c>
      <c r="J166" s="28">
        <v>1</v>
      </c>
      <c r="K166" s="28">
        <v>0</v>
      </c>
      <c r="L166" s="28">
        <v>0</v>
      </c>
      <c r="M166" s="28" t="s">
        <v>1953</v>
      </c>
      <c r="N166" s="28">
        <v>13</v>
      </c>
      <c r="O166" s="21">
        <v>13</v>
      </c>
      <c r="P166" s="21">
        <v>0</v>
      </c>
      <c r="Q166" s="21">
        <v>1</v>
      </c>
      <c r="R166">
        <f>IFERROR(IF(I166=1,VLOOKUP(F166,Lookup!$A$2:$B$15,2,FALSE),0),0.5)</f>
        <v>0</v>
      </c>
      <c r="S166">
        <f>IF(K166=1,1,IFERROR(IF(H166="pass",VLOOKUP(F166,Lookup!$D$2:$E$26,2,FALSE),0),1.6))</f>
        <v>1.6</v>
      </c>
      <c r="T166" s="6">
        <f t="shared" si="7"/>
        <v>1.8275000000000001</v>
      </c>
      <c r="U166" s="6">
        <f t="shared" si="8"/>
        <v>1.8275000000000001</v>
      </c>
      <c r="V166" t="str">
        <f t="shared" si="6"/>
        <v>J.JEFFERSON, MIN</v>
      </c>
    </row>
    <row r="167" spans="1:22">
      <c r="A167">
        <v>1332</v>
      </c>
      <c r="B167" s="28">
        <v>2</v>
      </c>
      <c r="C167" s="28" t="s">
        <v>12</v>
      </c>
      <c r="D167" s="28" t="s">
        <v>23</v>
      </c>
      <c r="E167" s="28">
        <v>84</v>
      </c>
      <c r="F167" s="28">
        <v>16</v>
      </c>
      <c r="G167" s="28" t="s">
        <v>4204</v>
      </c>
      <c r="H167" s="28" t="s">
        <v>439</v>
      </c>
      <c r="I167" s="28">
        <v>0</v>
      </c>
      <c r="J167" s="28">
        <v>1</v>
      </c>
      <c r="K167" s="28">
        <v>0</v>
      </c>
      <c r="L167" s="28">
        <v>0</v>
      </c>
      <c r="M167" s="28" t="s">
        <v>2110</v>
      </c>
      <c r="N167" s="28">
        <v>14</v>
      </c>
      <c r="O167" s="21">
        <v>14</v>
      </c>
      <c r="P167" s="21">
        <v>0</v>
      </c>
      <c r="Q167" s="21">
        <v>1</v>
      </c>
      <c r="R167">
        <f>IFERROR(IF(I167=1,VLOOKUP(F167,Lookup!$A$2:$B$15,2,FALSE),0),0.5)</f>
        <v>0</v>
      </c>
      <c r="S167">
        <f>IF(K167=1,1,IFERROR(IF(H167="pass",VLOOKUP(F167,Lookup!$D$2:$E$26,2,FALSE),0),1.6))</f>
        <v>1.6</v>
      </c>
      <c r="T167" s="6">
        <f t="shared" si="7"/>
        <v>1.845</v>
      </c>
      <c r="U167" s="6">
        <f t="shared" si="8"/>
        <v>1.845</v>
      </c>
      <c r="V167" t="str">
        <f t="shared" si="6"/>
        <v>C.DAVIS, NYJ</v>
      </c>
    </row>
    <row r="168" spans="1:22">
      <c r="A168">
        <v>1362</v>
      </c>
      <c r="B168" s="28">
        <v>2</v>
      </c>
      <c r="C168" s="28" t="s">
        <v>23</v>
      </c>
      <c r="D168" s="28" t="s">
        <v>12</v>
      </c>
      <c r="E168" s="28">
        <v>86</v>
      </c>
      <c r="F168" s="28">
        <v>14</v>
      </c>
      <c r="G168" s="28" t="s">
        <v>4234</v>
      </c>
      <c r="H168" s="28" t="s">
        <v>439</v>
      </c>
      <c r="I168" s="28">
        <v>0</v>
      </c>
      <c r="J168" s="28">
        <v>1</v>
      </c>
      <c r="K168" s="28">
        <v>0</v>
      </c>
      <c r="L168" s="28">
        <v>0</v>
      </c>
      <c r="M168" s="28" t="s">
        <v>1841</v>
      </c>
      <c r="N168" s="28">
        <v>22</v>
      </c>
      <c r="O168" s="21">
        <v>22</v>
      </c>
      <c r="P168" s="21">
        <v>0</v>
      </c>
      <c r="Q168" s="21">
        <v>1</v>
      </c>
      <c r="R168">
        <f>IFERROR(IF(I168=1,VLOOKUP(F168,Lookup!$A$2:$B$15,2,FALSE),0),0.5)</f>
        <v>0</v>
      </c>
      <c r="S168">
        <f>IF(K168=1,1,IFERROR(IF(H168="pass",VLOOKUP(F168,Lookup!$D$2:$E$26,2,FALSE),0),1.6))</f>
        <v>1.6</v>
      </c>
      <c r="T168" s="6">
        <f t="shared" si="7"/>
        <v>1.9850000000000001</v>
      </c>
      <c r="U168" s="6">
        <f t="shared" si="8"/>
        <v>1.9850000000000001</v>
      </c>
      <c r="V168" t="str">
        <f t="shared" si="6"/>
        <v>J.MEYERS, NE</v>
      </c>
    </row>
    <row r="169" spans="1:22">
      <c r="A169">
        <v>1417</v>
      </c>
      <c r="B169" s="28">
        <v>2</v>
      </c>
      <c r="C169" s="28" t="s">
        <v>12</v>
      </c>
      <c r="D169" s="28" t="s">
        <v>23</v>
      </c>
      <c r="E169" s="28">
        <v>83</v>
      </c>
      <c r="F169" s="28">
        <v>17</v>
      </c>
      <c r="G169" s="28" t="s">
        <v>4289</v>
      </c>
      <c r="H169" s="28" t="s">
        <v>439</v>
      </c>
      <c r="I169" s="28">
        <v>0</v>
      </c>
      <c r="J169" s="28">
        <v>1</v>
      </c>
      <c r="K169" s="28">
        <v>0</v>
      </c>
      <c r="L169" s="28">
        <v>0</v>
      </c>
      <c r="M169" s="28" t="s">
        <v>2157</v>
      </c>
      <c r="N169" s="28">
        <v>6</v>
      </c>
      <c r="O169" s="21">
        <v>6</v>
      </c>
      <c r="P169" s="21">
        <v>0</v>
      </c>
      <c r="Q169" s="21">
        <v>1</v>
      </c>
      <c r="R169">
        <f>IFERROR(IF(I169=1,VLOOKUP(F169,Lookup!$A$2:$B$15,2,FALSE),0),0.5)</f>
        <v>0</v>
      </c>
      <c r="S169">
        <f>IF(K169=1,1,IFERROR(IF(H169="pass",VLOOKUP(F169,Lookup!$D$2:$E$26,2,FALSE),0),1.6))</f>
        <v>1.6</v>
      </c>
      <c r="T169" s="6">
        <f t="shared" si="7"/>
        <v>1.7050000000000001</v>
      </c>
      <c r="U169" s="6">
        <f t="shared" si="8"/>
        <v>1.7050000000000001</v>
      </c>
      <c r="V169" t="str">
        <f t="shared" si="6"/>
        <v>B.BERRIOS, NYJ</v>
      </c>
    </row>
    <row r="170" spans="1:22">
      <c r="A170">
        <v>1418</v>
      </c>
      <c r="B170" s="28">
        <v>2</v>
      </c>
      <c r="C170" s="28" t="s">
        <v>12</v>
      </c>
      <c r="D170" s="28" t="s">
        <v>23</v>
      </c>
      <c r="E170" s="28">
        <v>83</v>
      </c>
      <c r="F170" s="28">
        <v>17</v>
      </c>
      <c r="G170" s="28" t="s">
        <v>4290</v>
      </c>
      <c r="H170" s="28" t="s">
        <v>439</v>
      </c>
      <c r="I170" s="28">
        <v>0</v>
      </c>
      <c r="J170" s="28">
        <v>1</v>
      </c>
      <c r="K170" s="28">
        <v>0</v>
      </c>
      <c r="L170" s="28">
        <v>0</v>
      </c>
      <c r="M170" s="28" t="s">
        <v>2157</v>
      </c>
      <c r="N170" s="28">
        <v>26</v>
      </c>
      <c r="O170" s="21">
        <v>26</v>
      </c>
      <c r="P170" s="21">
        <v>0</v>
      </c>
      <c r="Q170" s="21">
        <v>1</v>
      </c>
      <c r="R170">
        <f>IFERROR(IF(I170=1,VLOOKUP(F170,Lookup!$A$2:$B$15,2,FALSE),0),0.5)</f>
        <v>0</v>
      </c>
      <c r="S170">
        <f>IF(K170=1,1,IFERROR(IF(H170="pass",VLOOKUP(F170,Lookup!$D$2:$E$26,2,FALSE),0),1.6))</f>
        <v>1.6</v>
      </c>
      <c r="T170" s="6">
        <f t="shared" si="7"/>
        <v>2.0550000000000002</v>
      </c>
      <c r="U170" s="6">
        <f t="shared" si="8"/>
        <v>2.0550000000000002</v>
      </c>
      <c r="V170" t="str">
        <f t="shared" si="6"/>
        <v>B.BERRIOS, NYJ</v>
      </c>
    </row>
    <row r="171" spans="1:22">
      <c r="A171">
        <v>1429</v>
      </c>
      <c r="B171" s="28">
        <v>2</v>
      </c>
      <c r="C171" s="28" t="s">
        <v>12</v>
      </c>
      <c r="D171" s="28" t="s">
        <v>23</v>
      </c>
      <c r="E171" s="28">
        <v>82</v>
      </c>
      <c r="F171" s="28">
        <v>18</v>
      </c>
      <c r="G171" s="28" t="s">
        <v>4301</v>
      </c>
      <c r="H171" s="28" t="s">
        <v>439</v>
      </c>
      <c r="I171" s="28">
        <v>0</v>
      </c>
      <c r="J171" s="28">
        <v>1</v>
      </c>
      <c r="K171" s="28">
        <v>0</v>
      </c>
      <c r="L171" s="28">
        <v>0</v>
      </c>
      <c r="M171" s="28" t="s">
        <v>2157</v>
      </c>
      <c r="N171" s="28">
        <v>2</v>
      </c>
      <c r="O171" s="21">
        <v>2</v>
      </c>
      <c r="P171" s="21">
        <v>0</v>
      </c>
      <c r="Q171" s="21">
        <v>1</v>
      </c>
      <c r="R171">
        <f>IFERROR(IF(I171=1,VLOOKUP(F171,Lookup!$A$2:$B$15,2,FALSE),0),0.5)</f>
        <v>0</v>
      </c>
      <c r="S171">
        <f>IF(K171=1,1,IFERROR(IF(H171="pass",VLOOKUP(F171,Lookup!$D$2:$E$26,2,FALSE),0),1.6))</f>
        <v>1.6</v>
      </c>
      <c r="T171" s="6">
        <f t="shared" si="7"/>
        <v>1.635</v>
      </c>
      <c r="U171" s="6">
        <f t="shared" si="8"/>
        <v>1.635</v>
      </c>
      <c r="V171" t="str">
        <f t="shared" si="6"/>
        <v>B.BERRIOS, NYJ</v>
      </c>
    </row>
    <row r="172" spans="1:22">
      <c r="A172">
        <v>1430</v>
      </c>
      <c r="B172" s="28">
        <v>2</v>
      </c>
      <c r="C172" s="28" t="s">
        <v>12</v>
      </c>
      <c r="D172" s="28" t="s">
        <v>23</v>
      </c>
      <c r="E172" s="28">
        <v>82</v>
      </c>
      <c r="F172" s="28">
        <v>18</v>
      </c>
      <c r="G172" s="28" t="s">
        <v>4302</v>
      </c>
      <c r="H172" s="28" t="s">
        <v>439</v>
      </c>
      <c r="I172" s="28">
        <v>0</v>
      </c>
      <c r="J172" s="28">
        <v>1</v>
      </c>
      <c r="K172" s="28">
        <v>0</v>
      </c>
      <c r="L172" s="28">
        <v>0</v>
      </c>
      <c r="M172" s="28" t="s">
        <v>2148</v>
      </c>
      <c r="N172" s="28">
        <v>3</v>
      </c>
      <c r="O172" s="21">
        <v>3</v>
      </c>
      <c r="P172" s="21">
        <v>0</v>
      </c>
      <c r="Q172" s="21">
        <v>1</v>
      </c>
      <c r="R172">
        <f>IFERROR(IF(I172=1,VLOOKUP(F172,Lookup!$A$2:$B$15,2,FALSE),0),0.5)</f>
        <v>0</v>
      </c>
      <c r="S172">
        <f>IF(K172=1,1,IFERROR(IF(H172="pass",VLOOKUP(F172,Lookup!$D$2:$E$26,2,FALSE),0),1.6))</f>
        <v>1.6</v>
      </c>
      <c r="T172" s="6">
        <f t="shared" si="7"/>
        <v>1.6525000000000001</v>
      </c>
      <c r="U172" s="6">
        <f t="shared" si="8"/>
        <v>1.6525000000000001</v>
      </c>
      <c r="V172" t="str">
        <f t="shared" si="6"/>
        <v>T.KROFT, NYJ</v>
      </c>
    </row>
    <row r="173" spans="1:22">
      <c r="A173">
        <v>1462</v>
      </c>
      <c r="B173" s="28">
        <v>2</v>
      </c>
      <c r="C173" s="28" t="s">
        <v>29</v>
      </c>
      <c r="D173" s="28" t="s">
        <v>21</v>
      </c>
      <c r="E173" s="28">
        <v>84</v>
      </c>
      <c r="F173" s="28">
        <v>16</v>
      </c>
      <c r="G173" s="28" t="s">
        <v>4335</v>
      </c>
      <c r="H173" s="28" t="s">
        <v>439</v>
      </c>
      <c r="I173" s="28">
        <v>0</v>
      </c>
      <c r="J173" s="28">
        <v>1</v>
      </c>
      <c r="K173" s="28">
        <v>0</v>
      </c>
      <c r="L173" s="28">
        <v>0</v>
      </c>
      <c r="M173" s="28" t="s">
        <v>1491</v>
      </c>
      <c r="N173" s="28">
        <v>0</v>
      </c>
      <c r="O173" s="21">
        <v>0</v>
      </c>
      <c r="P173" s="21">
        <v>0</v>
      </c>
      <c r="Q173" s="21">
        <v>1</v>
      </c>
      <c r="R173">
        <f>IFERROR(IF(I173=1,VLOOKUP(F173,Lookup!$A$2:$B$15,2,FALSE),0),0.5)</f>
        <v>0</v>
      </c>
      <c r="S173">
        <f>IF(K173=1,1,IFERROR(IF(H173="pass",VLOOKUP(F173,Lookup!$D$2:$E$26,2,FALSE),0),1.6))</f>
        <v>1.6</v>
      </c>
      <c r="T173" s="6">
        <f t="shared" si="7"/>
        <v>1.6</v>
      </c>
      <c r="U173" s="6">
        <f t="shared" si="8"/>
        <v>1.6</v>
      </c>
      <c r="V173" t="str">
        <f t="shared" si="6"/>
        <v>C.HOGAN, NO</v>
      </c>
    </row>
    <row r="174" spans="1:22">
      <c r="A174">
        <v>1532</v>
      </c>
      <c r="B174" s="28">
        <v>2</v>
      </c>
      <c r="C174" s="28" t="s">
        <v>29</v>
      </c>
      <c r="D174" s="28" t="s">
        <v>21</v>
      </c>
      <c r="E174" s="28">
        <v>84</v>
      </c>
      <c r="F174" s="28">
        <v>16</v>
      </c>
      <c r="G174" s="28" t="s">
        <v>4406</v>
      </c>
      <c r="H174" s="28" t="s">
        <v>439</v>
      </c>
      <c r="I174" s="28">
        <v>0</v>
      </c>
      <c r="J174" s="28">
        <v>1</v>
      </c>
      <c r="K174" s="28">
        <v>0</v>
      </c>
      <c r="L174" s="28">
        <v>0</v>
      </c>
      <c r="M174" s="28" t="s">
        <v>1491</v>
      </c>
      <c r="N174" s="28">
        <v>-5</v>
      </c>
      <c r="O174" s="21">
        <v>-5</v>
      </c>
      <c r="P174" s="21">
        <v>0</v>
      </c>
      <c r="Q174" s="21">
        <v>1</v>
      </c>
      <c r="R174">
        <f>IFERROR(IF(I174=1,VLOOKUP(F174,Lookup!$A$2:$B$15,2,FALSE),0),0.5)</f>
        <v>0</v>
      </c>
      <c r="S174">
        <f>IF(K174=1,1,IFERROR(IF(H174="pass",VLOOKUP(F174,Lookup!$D$2:$E$26,2,FALSE),0),1.6))</f>
        <v>1.6</v>
      </c>
      <c r="T174" s="6">
        <f t="shared" si="7"/>
        <v>1.5125000000000002</v>
      </c>
      <c r="U174" s="6">
        <f t="shared" si="8"/>
        <v>1.5125000000000002</v>
      </c>
      <c r="V174" t="str">
        <f t="shared" si="6"/>
        <v>C.HOGAN, NO</v>
      </c>
    </row>
    <row r="175" spans="1:22">
      <c r="A175">
        <v>1575</v>
      </c>
      <c r="B175" s="28">
        <v>2</v>
      </c>
      <c r="C175" s="28" t="s">
        <v>14</v>
      </c>
      <c r="D175" s="28" t="s">
        <v>3</v>
      </c>
      <c r="E175" s="28">
        <v>84</v>
      </c>
      <c r="F175" s="28">
        <v>16</v>
      </c>
      <c r="G175" s="28" t="s">
        <v>4449</v>
      </c>
      <c r="H175" s="28" t="s">
        <v>439</v>
      </c>
      <c r="I175" s="28">
        <v>0</v>
      </c>
      <c r="J175" s="28">
        <v>1</v>
      </c>
      <c r="K175" s="28">
        <v>0</v>
      </c>
      <c r="L175" s="28">
        <v>0</v>
      </c>
      <c r="M175" s="28" t="s">
        <v>1697</v>
      </c>
      <c r="N175" s="28">
        <v>19</v>
      </c>
      <c r="O175" s="21">
        <v>19</v>
      </c>
      <c r="P175" s="21">
        <v>0</v>
      </c>
      <c r="Q175" s="21">
        <v>1</v>
      </c>
      <c r="R175">
        <f>IFERROR(IF(I175=1,VLOOKUP(F175,Lookup!$A$2:$B$15,2,FALSE),0),0.5)</f>
        <v>0</v>
      </c>
      <c r="S175">
        <f>IF(K175=1,1,IFERROR(IF(H175="pass",VLOOKUP(F175,Lookup!$D$2:$E$26,2,FALSE),0),1.6))</f>
        <v>1.6</v>
      </c>
      <c r="T175" s="6">
        <f t="shared" si="7"/>
        <v>1.9325000000000001</v>
      </c>
      <c r="U175" s="6">
        <f t="shared" si="8"/>
        <v>1.9325000000000001</v>
      </c>
      <c r="V175" t="str">
        <f t="shared" si="6"/>
        <v>D.BROWN, WAS</v>
      </c>
    </row>
    <row r="176" spans="1:22">
      <c r="A176">
        <v>1626</v>
      </c>
      <c r="B176" s="28">
        <v>2</v>
      </c>
      <c r="C176" s="28" t="s">
        <v>14</v>
      </c>
      <c r="D176" s="28" t="s">
        <v>3</v>
      </c>
      <c r="E176" s="28">
        <v>86</v>
      </c>
      <c r="F176" s="28">
        <v>14</v>
      </c>
      <c r="G176" s="28" t="s">
        <v>4502</v>
      </c>
      <c r="H176" s="28" t="s">
        <v>439</v>
      </c>
      <c r="I176" s="28">
        <v>0</v>
      </c>
      <c r="J176" s="28">
        <v>1</v>
      </c>
      <c r="K176" s="28">
        <v>0</v>
      </c>
      <c r="L176" s="28">
        <v>0</v>
      </c>
      <c r="M176" s="28" t="s">
        <v>1751</v>
      </c>
      <c r="N176" s="28">
        <v>1</v>
      </c>
      <c r="O176" s="21">
        <v>1</v>
      </c>
      <c r="P176" s="21">
        <v>0</v>
      </c>
      <c r="Q176" s="21">
        <v>1</v>
      </c>
      <c r="R176">
        <f>IFERROR(IF(I176=1,VLOOKUP(F176,Lookup!$A$2:$B$15,2,FALSE),0),0.5)</f>
        <v>0</v>
      </c>
      <c r="S176">
        <f>IF(K176=1,1,IFERROR(IF(H176="pass",VLOOKUP(F176,Lookup!$D$2:$E$26,2,FALSE),0),1.6))</f>
        <v>1.6</v>
      </c>
      <c r="T176" s="6">
        <f t="shared" si="7"/>
        <v>1.6175000000000002</v>
      </c>
      <c r="U176" s="6">
        <f t="shared" si="8"/>
        <v>1.6175000000000002</v>
      </c>
      <c r="V176" t="str">
        <f t="shared" si="6"/>
        <v>L.THOMAS, WAS</v>
      </c>
    </row>
    <row r="177" spans="1:22">
      <c r="A177">
        <v>1627</v>
      </c>
      <c r="B177" s="28">
        <v>2</v>
      </c>
      <c r="C177" s="28" t="s">
        <v>14</v>
      </c>
      <c r="D177" s="28" t="s">
        <v>3</v>
      </c>
      <c r="E177" s="28">
        <v>82</v>
      </c>
      <c r="F177" s="28">
        <v>18</v>
      </c>
      <c r="G177" s="28" t="s">
        <v>4503</v>
      </c>
      <c r="H177" s="28" t="s">
        <v>439</v>
      </c>
      <c r="I177" s="28">
        <v>0</v>
      </c>
      <c r="J177" s="28">
        <v>1</v>
      </c>
      <c r="K177" s="28">
        <v>0</v>
      </c>
      <c r="L177" s="28">
        <v>0</v>
      </c>
      <c r="M177" s="28" t="s">
        <v>1756</v>
      </c>
      <c r="N177" s="28">
        <v>16</v>
      </c>
      <c r="O177" s="21">
        <v>16</v>
      </c>
      <c r="P177" s="21">
        <v>0</v>
      </c>
      <c r="Q177" s="21">
        <v>1</v>
      </c>
      <c r="R177">
        <f>IFERROR(IF(I177=1,VLOOKUP(F177,Lookup!$A$2:$B$15,2,FALSE),0),0.5)</f>
        <v>0</v>
      </c>
      <c r="S177">
        <f>IF(K177=1,1,IFERROR(IF(H177="pass",VLOOKUP(F177,Lookup!$D$2:$E$26,2,FALSE),0),1.6))</f>
        <v>1.6</v>
      </c>
      <c r="T177" s="6">
        <f t="shared" si="7"/>
        <v>1.8800000000000001</v>
      </c>
      <c r="U177" s="6">
        <f t="shared" si="8"/>
        <v>1.8800000000000001</v>
      </c>
      <c r="V177" t="str">
        <f t="shared" si="6"/>
        <v>T.MCLAURIN, WAS</v>
      </c>
    </row>
    <row r="178" spans="1:22">
      <c r="A178">
        <v>1698</v>
      </c>
      <c r="B178" s="28">
        <v>2</v>
      </c>
      <c r="C178" s="28" t="s">
        <v>11</v>
      </c>
      <c r="D178" s="28" t="s">
        <v>16</v>
      </c>
      <c r="E178" s="28">
        <v>81</v>
      </c>
      <c r="F178" s="28">
        <v>19</v>
      </c>
      <c r="G178" s="28" t="s">
        <v>4575</v>
      </c>
      <c r="H178" s="28" t="s">
        <v>439</v>
      </c>
      <c r="I178" s="28">
        <v>0</v>
      </c>
      <c r="J178" s="28">
        <v>1</v>
      </c>
      <c r="K178" s="28">
        <v>0</v>
      </c>
      <c r="L178" s="28">
        <v>0</v>
      </c>
      <c r="M178" s="28" t="s">
        <v>2665</v>
      </c>
      <c r="N178" s="28">
        <v>-9</v>
      </c>
      <c r="O178" s="21">
        <v>-9</v>
      </c>
      <c r="P178" s="21">
        <v>0</v>
      </c>
      <c r="Q178" s="21">
        <v>1</v>
      </c>
      <c r="R178">
        <f>IFERROR(IF(I178=1,VLOOKUP(F178,Lookup!$A$2:$B$15,2,FALSE),0),0.5)</f>
        <v>0</v>
      </c>
      <c r="S178">
        <f>IF(K178=1,1,IFERROR(IF(H178="pass",VLOOKUP(F178,Lookup!$D$2:$E$26,2,FALSE),0),1.6))</f>
        <v>1.6</v>
      </c>
      <c r="T178" s="6">
        <f t="shared" si="7"/>
        <v>1.4425000000000001</v>
      </c>
      <c r="U178" s="6">
        <f t="shared" si="8"/>
        <v>1.4425000000000001</v>
      </c>
      <c r="V178" t="str">
        <f t="shared" si="6"/>
        <v>D.SAMUEL, SF</v>
      </c>
    </row>
    <row r="179" spans="1:22">
      <c r="A179">
        <v>1699</v>
      </c>
      <c r="B179" s="28">
        <v>2</v>
      </c>
      <c r="C179" s="28" t="s">
        <v>11</v>
      </c>
      <c r="D179" s="28" t="s">
        <v>16</v>
      </c>
      <c r="E179" s="28">
        <v>81</v>
      </c>
      <c r="F179" s="28">
        <v>19</v>
      </c>
      <c r="G179" s="28" t="s">
        <v>4576</v>
      </c>
      <c r="H179" s="28" t="s">
        <v>439</v>
      </c>
      <c r="I179" s="28">
        <v>0</v>
      </c>
      <c r="J179" s="28">
        <v>1</v>
      </c>
      <c r="K179" s="28">
        <v>0</v>
      </c>
      <c r="L179" s="28">
        <v>0</v>
      </c>
      <c r="M179" s="28" t="s">
        <v>2648</v>
      </c>
      <c r="N179" s="28">
        <v>12</v>
      </c>
      <c r="O179" s="21">
        <v>12</v>
      </c>
      <c r="P179" s="21">
        <v>0</v>
      </c>
      <c r="Q179" s="21">
        <v>1</v>
      </c>
      <c r="R179">
        <f>IFERROR(IF(I179=1,VLOOKUP(F179,Lookup!$A$2:$B$15,2,FALSE),0),0.5)</f>
        <v>0</v>
      </c>
      <c r="S179">
        <f>IF(K179=1,1,IFERROR(IF(H179="pass",VLOOKUP(F179,Lookup!$D$2:$E$26,2,FALSE),0),1.6))</f>
        <v>1.6</v>
      </c>
      <c r="T179" s="6">
        <f t="shared" si="7"/>
        <v>1.81</v>
      </c>
      <c r="U179" s="6">
        <f t="shared" si="8"/>
        <v>1.81</v>
      </c>
      <c r="V179" t="str">
        <f t="shared" si="6"/>
        <v>M.SANU, SF</v>
      </c>
    </row>
    <row r="180" spans="1:22">
      <c r="A180">
        <v>1745</v>
      </c>
      <c r="B180" s="28">
        <v>2</v>
      </c>
      <c r="C180" s="28" t="s">
        <v>11</v>
      </c>
      <c r="D180" s="28" t="s">
        <v>16</v>
      </c>
      <c r="E180" s="28">
        <v>83</v>
      </c>
      <c r="F180" s="28">
        <v>17</v>
      </c>
      <c r="G180" s="28" t="s">
        <v>4623</v>
      </c>
      <c r="H180" s="28" t="s">
        <v>439</v>
      </c>
      <c r="I180" s="28">
        <v>0</v>
      </c>
      <c r="J180" s="28">
        <v>1</v>
      </c>
      <c r="K180" s="28">
        <v>0</v>
      </c>
      <c r="L180" s="28">
        <v>0</v>
      </c>
      <c r="M180" s="28" t="s">
        <v>2642</v>
      </c>
      <c r="N180" s="28">
        <v>-2</v>
      </c>
      <c r="O180" s="21">
        <v>-2</v>
      </c>
      <c r="P180" s="21">
        <v>0</v>
      </c>
      <c r="Q180" s="21">
        <v>1</v>
      </c>
      <c r="R180">
        <f>IFERROR(IF(I180=1,VLOOKUP(F180,Lookup!$A$2:$B$15,2,FALSE),0),0.5)</f>
        <v>0</v>
      </c>
      <c r="S180">
        <f>IF(K180=1,1,IFERROR(IF(H180="pass",VLOOKUP(F180,Lookup!$D$2:$E$26,2,FALSE),0),1.6))</f>
        <v>1.6</v>
      </c>
      <c r="T180" s="6">
        <f t="shared" si="7"/>
        <v>1.5650000000000002</v>
      </c>
      <c r="U180" s="6">
        <f t="shared" si="8"/>
        <v>1.5650000000000002</v>
      </c>
      <c r="V180" t="str">
        <f t="shared" si="6"/>
        <v>G.KITTLE, SF</v>
      </c>
    </row>
    <row r="181" spans="1:22">
      <c r="A181">
        <v>1809</v>
      </c>
      <c r="B181" s="28">
        <v>2</v>
      </c>
      <c r="C181" s="28" t="s">
        <v>11</v>
      </c>
      <c r="D181" s="28" t="s">
        <v>16</v>
      </c>
      <c r="E181" s="28">
        <v>85</v>
      </c>
      <c r="F181" s="28">
        <v>15</v>
      </c>
      <c r="G181" s="28" t="s">
        <v>4689</v>
      </c>
      <c r="H181" s="28" t="s">
        <v>439</v>
      </c>
      <c r="I181" s="28">
        <v>0</v>
      </c>
      <c r="J181" s="28">
        <v>1</v>
      </c>
      <c r="K181" s="28">
        <v>0</v>
      </c>
      <c r="L181" s="28">
        <v>0</v>
      </c>
      <c r="M181" s="28" t="s">
        <v>2678</v>
      </c>
      <c r="N181" s="28">
        <v>5</v>
      </c>
      <c r="O181" s="21">
        <v>5</v>
      </c>
      <c r="P181" s="21">
        <v>0</v>
      </c>
      <c r="Q181" s="21">
        <v>1</v>
      </c>
      <c r="R181">
        <f>IFERROR(IF(I181=1,VLOOKUP(F181,Lookup!$A$2:$B$15,2,FALSE),0),0.5)</f>
        <v>0</v>
      </c>
      <c r="S181">
        <f>IF(K181=1,1,IFERROR(IF(H181="pass",VLOOKUP(F181,Lookup!$D$2:$E$26,2,FALSE),0),1.6))</f>
        <v>1.6</v>
      </c>
      <c r="T181" s="6">
        <f t="shared" si="7"/>
        <v>1.6875</v>
      </c>
      <c r="U181" s="6">
        <f t="shared" si="8"/>
        <v>1.6875</v>
      </c>
      <c r="V181" t="str">
        <f t="shared" si="6"/>
        <v>K.JUSZCZYK, SF</v>
      </c>
    </row>
    <row r="182" spans="1:22">
      <c r="A182">
        <v>1819</v>
      </c>
      <c r="B182" s="28">
        <v>2</v>
      </c>
      <c r="C182" s="28" t="s">
        <v>30</v>
      </c>
      <c r="D182" s="28" t="s">
        <v>6</v>
      </c>
      <c r="E182" s="28">
        <v>81</v>
      </c>
      <c r="F182" s="28">
        <v>19</v>
      </c>
      <c r="G182" s="28" t="s">
        <v>4699</v>
      </c>
      <c r="H182" s="28" t="s">
        <v>439</v>
      </c>
      <c r="I182" s="28">
        <v>0</v>
      </c>
      <c r="J182" s="28">
        <v>1</v>
      </c>
      <c r="K182" s="28">
        <v>0</v>
      </c>
      <c r="L182" s="28">
        <v>0</v>
      </c>
      <c r="M182" s="28" t="s">
        <v>590</v>
      </c>
      <c r="N182" s="28">
        <v>10</v>
      </c>
      <c r="O182" s="21">
        <v>10</v>
      </c>
      <c r="P182" s="21">
        <v>0</v>
      </c>
      <c r="Q182" s="21">
        <v>1</v>
      </c>
      <c r="R182">
        <f>IFERROR(IF(I182=1,VLOOKUP(F182,Lookup!$A$2:$B$15,2,FALSE),0),0.5)</f>
        <v>0</v>
      </c>
      <c r="S182">
        <f>IF(K182=1,1,IFERROR(IF(H182="pass",VLOOKUP(F182,Lookup!$D$2:$E$26,2,FALSE),0),1.6))</f>
        <v>1.6</v>
      </c>
      <c r="T182" s="6">
        <f t="shared" si="7"/>
        <v>1.7750000000000001</v>
      </c>
      <c r="U182" s="6">
        <f t="shared" si="8"/>
        <v>1.7750000000000001</v>
      </c>
      <c r="V182" t="str">
        <f t="shared" si="6"/>
        <v>C.ROGERS, TEN</v>
      </c>
    </row>
    <row r="183" spans="1:22">
      <c r="A183">
        <v>1824</v>
      </c>
      <c r="B183" s="28">
        <v>2</v>
      </c>
      <c r="C183" s="28" t="s">
        <v>30</v>
      </c>
      <c r="D183" s="28" t="s">
        <v>6</v>
      </c>
      <c r="E183" s="28">
        <v>85</v>
      </c>
      <c r="F183" s="28">
        <v>15</v>
      </c>
      <c r="G183" s="28" t="s">
        <v>4704</v>
      </c>
      <c r="H183" s="28" t="s">
        <v>439</v>
      </c>
      <c r="I183" s="28">
        <v>0</v>
      </c>
      <c r="J183" s="28">
        <v>1</v>
      </c>
      <c r="K183" s="28">
        <v>0</v>
      </c>
      <c r="L183" s="28">
        <v>0</v>
      </c>
      <c r="M183" s="28" t="s">
        <v>643</v>
      </c>
      <c r="N183" s="28">
        <v>5</v>
      </c>
      <c r="O183" s="21">
        <v>5</v>
      </c>
      <c r="P183" s="21">
        <v>0</v>
      </c>
      <c r="Q183" s="21">
        <v>1</v>
      </c>
      <c r="R183">
        <f>IFERROR(IF(I183=1,VLOOKUP(F183,Lookup!$A$2:$B$15,2,FALSE),0),0.5)</f>
        <v>0</v>
      </c>
      <c r="S183">
        <f>IF(K183=1,1,IFERROR(IF(H183="pass",VLOOKUP(F183,Lookup!$D$2:$E$26,2,FALSE),0),1.6))</f>
        <v>1.6</v>
      </c>
      <c r="T183" s="6">
        <f t="shared" si="7"/>
        <v>1.6875</v>
      </c>
      <c r="U183" s="6">
        <f t="shared" si="8"/>
        <v>1.6875</v>
      </c>
      <c r="V183" t="str">
        <f t="shared" si="6"/>
        <v>N.WESTBROOK-IKHINE, TEN</v>
      </c>
    </row>
    <row r="184" spans="1:22">
      <c r="A184">
        <v>1849</v>
      </c>
      <c r="B184" s="28">
        <v>2</v>
      </c>
      <c r="C184" s="28" t="s">
        <v>6</v>
      </c>
      <c r="D184" s="28" t="s">
        <v>30</v>
      </c>
      <c r="E184" s="28">
        <v>83</v>
      </c>
      <c r="F184" s="28">
        <v>17</v>
      </c>
      <c r="G184" s="28" t="s">
        <v>4731</v>
      </c>
      <c r="H184" s="28" t="s">
        <v>439</v>
      </c>
      <c r="I184" s="28">
        <v>0</v>
      </c>
      <c r="J184" s="28">
        <v>1</v>
      </c>
      <c r="K184" s="28">
        <v>0</v>
      </c>
      <c r="L184" s="28">
        <v>0</v>
      </c>
      <c r="M184" s="28" t="s">
        <v>2561</v>
      </c>
      <c r="N184" s="28">
        <v>8</v>
      </c>
      <c r="O184" s="21">
        <v>8</v>
      </c>
      <c r="P184" s="21">
        <v>0</v>
      </c>
      <c r="Q184" s="21">
        <v>1</v>
      </c>
      <c r="R184">
        <f>IFERROR(IF(I184=1,VLOOKUP(F184,Lookup!$A$2:$B$15,2,FALSE),0),0.5)</f>
        <v>0</v>
      </c>
      <c r="S184">
        <f>IF(K184=1,1,IFERROR(IF(H184="pass",VLOOKUP(F184,Lookup!$D$2:$E$26,2,FALSE),0),1.6))</f>
        <v>1.6</v>
      </c>
      <c r="T184" s="6">
        <f t="shared" si="7"/>
        <v>1.74</v>
      </c>
      <c r="U184" s="6">
        <f t="shared" si="8"/>
        <v>1.74</v>
      </c>
      <c r="V184" t="str">
        <f t="shared" si="6"/>
        <v>D.METCALF, SEA</v>
      </c>
    </row>
    <row r="185" spans="1:22">
      <c r="A185">
        <v>1882</v>
      </c>
      <c r="B185" s="28">
        <v>2</v>
      </c>
      <c r="C185" s="28" t="s">
        <v>6</v>
      </c>
      <c r="D185" s="28" t="s">
        <v>30</v>
      </c>
      <c r="E185" s="28">
        <v>81</v>
      </c>
      <c r="F185" s="28">
        <v>19</v>
      </c>
      <c r="G185" s="28" t="s">
        <v>4767</v>
      </c>
      <c r="H185" s="28" t="s">
        <v>439</v>
      </c>
      <c r="I185" s="28">
        <v>0</v>
      </c>
      <c r="J185" s="28">
        <v>1</v>
      </c>
      <c r="K185" s="28">
        <v>0</v>
      </c>
      <c r="L185" s="28">
        <v>0</v>
      </c>
      <c r="M185" s="28" t="s">
        <v>2519</v>
      </c>
      <c r="N185" s="28">
        <v>0</v>
      </c>
      <c r="O185" s="21">
        <v>0</v>
      </c>
      <c r="P185" s="21">
        <v>0</v>
      </c>
      <c r="Q185" s="21">
        <v>1</v>
      </c>
      <c r="R185">
        <f>IFERROR(IF(I185=1,VLOOKUP(F185,Lookup!$A$2:$B$15,2,FALSE),0),0.5)</f>
        <v>0</v>
      </c>
      <c r="S185">
        <f>IF(K185=1,1,IFERROR(IF(H185="pass",VLOOKUP(F185,Lookup!$D$2:$E$26,2,FALSE),0),1.6))</f>
        <v>1.6</v>
      </c>
      <c r="T185" s="6">
        <f t="shared" si="7"/>
        <v>1.6</v>
      </c>
      <c r="U185" s="6">
        <f t="shared" si="8"/>
        <v>1.6</v>
      </c>
      <c r="V185" t="str">
        <f t="shared" si="6"/>
        <v>T.LOCKETT, SEA</v>
      </c>
    </row>
    <row r="186" spans="1:22">
      <c r="A186">
        <v>1937</v>
      </c>
      <c r="B186" s="28">
        <v>2</v>
      </c>
      <c r="C186" s="28" t="s">
        <v>30</v>
      </c>
      <c r="D186" s="28" t="s">
        <v>6</v>
      </c>
      <c r="E186" s="28">
        <v>82</v>
      </c>
      <c r="F186" s="28">
        <v>18</v>
      </c>
      <c r="G186" s="28" t="s">
        <v>4822</v>
      </c>
      <c r="H186" s="28" t="s">
        <v>439</v>
      </c>
      <c r="I186" s="28">
        <v>0</v>
      </c>
      <c r="J186" s="28">
        <v>1</v>
      </c>
      <c r="K186" s="28">
        <v>0</v>
      </c>
      <c r="L186" s="28">
        <v>0</v>
      </c>
      <c r="M186" s="28" t="s">
        <v>586</v>
      </c>
      <c r="N186" s="28">
        <v>6</v>
      </c>
      <c r="O186" s="21">
        <v>6</v>
      </c>
      <c r="P186" s="21">
        <v>0</v>
      </c>
      <c r="Q186" s="21">
        <v>1</v>
      </c>
      <c r="R186">
        <f>IFERROR(IF(I186=1,VLOOKUP(F186,Lookup!$A$2:$B$15,2,FALSE),0),0.5)</f>
        <v>0</v>
      </c>
      <c r="S186">
        <f>IF(K186=1,1,IFERROR(IF(H186="pass",VLOOKUP(F186,Lookup!$D$2:$E$26,2,FALSE),0),1.6))</f>
        <v>1.6</v>
      </c>
      <c r="T186" s="6">
        <f t="shared" si="7"/>
        <v>1.7050000000000001</v>
      </c>
      <c r="U186" s="6">
        <f t="shared" si="8"/>
        <v>1.7050000000000001</v>
      </c>
      <c r="V186" t="str">
        <f t="shared" si="6"/>
        <v>D.HENRY, TEN</v>
      </c>
    </row>
    <row r="187" spans="1:22">
      <c r="A187">
        <v>5</v>
      </c>
      <c r="B187" s="21">
        <v>1</v>
      </c>
      <c r="C187" s="21" t="s">
        <v>30</v>
      </c>
      <c r="D187" s="21" t="s">
        <v>13</v>
      </c>
      <c r="E187" s="21">
        <v>78</v>
      </c>
      <c r="F187" s="21">
        <v>22</v>
      </c>
      <c r="G187" s="21" t="s">
        <v>588</v>
      </c>
      <c r="H187" s="21" t="s">
        <v>439</v>
      </c>
      <c r="I187" s="21">
        <v>0</v>
      </c>
      <c r="J187" s="21">
        <v>1</v>
      </c>
      <c r="K187" s="21">
        <v>0</v>
      </c>
      <c r="L187" s="21">
        <v>0</v>
      </c>
      <c r="M187" s="21" t="s">
        <v>586</v>
      </c>
      <c r="N187" s="21">
        <v>2</v>
      </c>
      <c r="O187" s="21">
        <v>2</v>
      </c>
      <c r="P187" s="21">
        <v>0</v>
      </c>
      <c r="Q187" s="21">
        <v>1</v>
      </c>
      <c r="R187">
        <f>IFERROR(IF(I187=1,VLOOKUP(F187,Lookup!$A$2:$B$15,2,FALSE),0),0.5)</f>
        <v>0</v>
      </c>
      <c r="S187">
        <f>IF(K187=1,1,IFERROR(IF(H187="pass",VLOOKUP(F187,Lookup!$D$2:$E$26,2,FALSE),0),1.6))</f>
        <v>1.6</v>
      </c>
      <c r="T187" s="6">
        <f t="shared" si="7"/>
        <v>1.635</v>
      </c>
      <c r="U187" s="6">
        <f t="shared" si="8"/>
        <v>1.635</v>
      </c>
      <c r="V187" t="str">
        <f t="shared" si="6"/>
        <v>D.HENRY, TEN</v>
      </c>
    </row>
    <row r="188" spans="1:22">
      <c r="A188">
        <v>6</v>
      </c>
      <c r="B188" s="21">
        <v>1</v>
      </c>
      <c r="C188" s="21" t="s">
        <v>30</v>
      </c>
      <c r="D188" s="21" t="s">
        <v>13</v>
      </c>
      <c r="E188" s="21">
        <v>75</v>
      </c>
      <c r="F188" s="21">
        <v>25</v>
      </c>
      <c r="G188" s="21" t="s">
        <v>589</v>
      </c>
      <c r="H188" s="21" t="s">
        <v>439</v>
      </c>
      <c r="I188" s="21">
        <v>0</v>
      </c>
      <c r="J188" s="21">
        <v>1</v>
      </c>
      <c r="K188" s="21">
        <v>0</v>
      </c>
      <c r="L188" s="21">
        <v>0</v>
      </c>
      <c r="M188" s="21" t="s">
        <v>590</v>
      </c>
      <c r="N188" s="21">
        <v>10</v>
      </c>
      <c r="O188" s="21">
        <v>10</v>
      </c>
      <c r="P188" s="21">
        <v>0</v>
      </c>
      <c r="Q188" s="21">
        <v>1</v>
      </c>
      <c r="R188">
        <f>IFERROR(IF(I188=1,VLOOKUP(F188,Lookup!$A$2:$B$15,2,FALSE),0),0.5)</f>
        <v>0</v>
      </c>
      <c r="S188">
        <f>IF(K188=1,1,IFERROR(IF(H188="pass",VLOOKUP(F188,Lookup!$D$2:$E$26,2,FALSE),0),1.6))</f>
        <v>1.6</v>
      </c>
      <c r="T188" s="6">
        <f t="shared" si="7"/>
        <v>1.7750000000000001</v>
      </c>
      <c r="U188" s="6">
        <f t="shared" si="8"/>
        <v>1.7750000000000001</v>
      </c>
      <c r="V188" t="str">
        <f t="shared" si="6"/>
        <v>C.ROGERS, TEN</v>
      </c>
    </row>
    <row r="189" spans="1:22">
      <c r="A189">
        <v>59</v>
      </c>
      <c r="B189" s="21">
        <v>1</v>
      </c>
      <c r="C189" s="21" t="s">
        <v>30</v>
      </c>
      <c r="D189" s="21" t="s">
        <v>13</v>
      </c>
      <c r="E189" s="21">
        <v>75</v>
      </c>
      <c r="F189" s="21">
        <v>25</v>
      </c>
      <c r="G189" s="21" t="s">
        <v>631</v>
      </c>
      <c r="H189" s="21" t="s">
        <v>439</v>
      </c>
      <c r="I189" s="21">
        <v>0</v>
      </c>
      <c r="J189" s="21">
        <v>1</v>
      </c>
      <c r="K189" s="21">
        <v>0</v>
      </c>
      <c r="L189" s="21">
        <v>0</v>
      </c>
      <c r="M189" s="21" t="s">
        <v>632</v>
      </c>
      <c r="N189" s="21">
        <v>0</v>
      </c>
      <c r="O189" s="21">
        <v>0</v>
      </c>
      <c r="P189" s="21">
        <v>0</v>
      </c>
      <c r="Q189" s="21">
        <v>1</v>
      </c>
      <c r="R189">
        <f>IFERROR(IF(I189=1,VLOOKUP(F189,Lookup!$A$2:$B$15,2,FALSE),0),0.5)</f>
        <v>0</v>
      </c>
      <c r="S189">
        <f>IF(K189=1,1,IFERROR(IF(H189="pass",VLOOKUP(F189,Lookup!$D$2:$E$26,2,FALSE),0),1.6))</f>
        <v>1.6</v>
      </c>
      <c r="T189" s="6">
        <f t="shared" si="7"/>
        <v>1.6</v>
      </c>
      <c r="U189" s="6">
        <f t="shared" si="8"/>
        <v>1.6</v>
      </c>
      <c r="V189" t="str">
        <f t="shared" si="6"/>
        <v>A.BROWN, TEN</v>
      </c>
    </row>
    <row r="190" spans="1:22">
      <c r="A190">
        <v>60</v>
      </c>
      <c r="B190" s="21">
        <v>1</v>
      </c>
      <c r="C190" s="21" t="s">
        <v>30</v>
      </c>
      <c r="D190" s="21" t="s">
        <v>13</v>
      </c>
      <c r="E190" s="21">
        <v>75</v>
      </c>
      <c r="F190" s="21">
        <v>25</v>
      </c>
      <c r="G190" s="21" t="s">
        <v>633</v>
      </c>
      <c r="H190" s="21" t="s">
        <v>439</v>
      </c>
      <c r="I190" s="21">
        <v>0</v>
      </c>
      <c r="J190" s="21">
        <v>1</v>
      </c>
      <c r="K190" s="21">
        <v>0</v>
      </c>
      <c r="L190" s="21">
        <v>0</v>
      </c>
      <c r="M190" s="21" t="s">
        <v>632</v>
      </c>
      <c r="N190" s="21">
        <v>9</v>
      </c>
      <c r="O190" s="21">
        <v>9</v>
      </c>
      <c r="P190" s="21">
        <v>0</v>
      </c>
      <c r="Q190" s="21">
        <v>1</v>
      </c>
      <c r="R190">
        <f>IFERROR(IF(I190=1,VLOOKUP(F190,Lookup!$A$2:$B$15,2,FALSE),0),0.5)</f>
        <v>0</v>
      </c>
      <c r="S190">
        <f>IF(K190=1,1,IFERROR(IF(H190="pass",VLOOKUP(F190,Lookup!$D$2:$E$26,2,FALSE),0),1.6))</f>
        <v>1.6</v>
      </c>
      <c r="T190" s="6">
        <f t="shared" si="7"/>
        <v>1.7575000000000001</v>
      </c>
      <c r="U190" s="6">
        <f t="shared" si="8"/>
        <v>1.7575000000000001</v>
      </c>
      <c r="V190" t="str">
        <f t="shared" si="6"/>
        <v>A.BROWN, TEN</v>
      </c>
    </row>
    <row r="191" spans="1:22">
      <c r="A191">
        <v>72</v>
      </c>
      <c r="B191" s="21">
        <v>1</v>
      </c>
      <c r="C191" s="21" t="s">
        <v>13</v>
      </c>
      <c r="D191" s="21" t="s">
        <v>30</v>
      </c>
      <c r="E191" s="21">
        <v>75</v>
      </c>
      <c r="F191" s="21">
        <v>25</v>
      </c>
      <c r="G191" s="21" t="s">
        <v>646</v>
      </c>
      <c r="H191" s="21" t="s">
        <v>439</v>
      </c>
      <c r="I191" s="21">
        <v>0</v>
      </c>
      <c r="J191" s="21">
        <v>1</v>
      </c>
      <c r="K191" s="21">
        <v>0</v>
      </c>
      <c r="L191" s="21">
        <v>0</v>
      </c>
      <c r="M191" s="21" t="s">
        <v>647</v>
      </c>
      <c r="N191" s="21">
        <v>22</v>
      </c>
      <c r="O191" s="21">
        <v>22</v>
      </c>
      <c r="P191" s="21">
        <v>0</v>
      </c>
      <c r="Q191" s="21">
        <v>1</v>
      </c>
      <c r="R191">
        <f>IFERROR(IF(I191=1,VLOOKUP(F191,Lookup!$A$2:$B$15,2,FALSE),0),0.5)</f>
        <v>0</v>
      </c>
      <c r="S191">
        <f>IF(K191=1,1,IFERROR(IF(H191="pass",VLOOKUP(F191,Lookup!$D$2:$E$26,2,FALSE),0),1.6))</f>
        <v>1.6</v>
      </c>
      <c r="T191" s="6">
        <f t="shared" si="7"/>
        <v>1.9850000000000001</v>
      </c>
      <c r="U191" s="6">
        <f t="shared" si="8"/>
        <v>1.9850000000000001</v>
      </c>
      <c r="V191" t="str">
        <f t="shared" si="6"/>
        <v>M.WILLIAMS, ARI</v>
      </c>
    </row>
    <row r="192" spans="1:22">
      <c r="A192">
        <v>73</v>
      </c>
      <c r="B192" s="21">
        <v>1</v>
      </c>
      <c r="C192" s="21" t="s">
        <v>13</v>
      </c>
      <c r="D192" s="21" t="s">
        <v>30</v>
      </c>
      <c r="E192" s="21">
        <v>75</v>
      </c>
      <c r="F192" s="21">
        <v>25</v>
      </c>
      <c r="G192" s="21" t="s">
        <v>648</v>
      </c>
      <c r="H192" s="21" t="s">
        <v>439</v>
      </c>
      <c r="I192" s="21">
        <v>0</v>
      </c>
      <c r="J192" s="21">
        <v>1</v>
      </c>
      <c r="K192" s="21">
        <v>0</v>
      </c>
      <c r="L192" s="21">
        <v>0</v>
      </c>
      <c r="M192" s="21" t="s">
        <v>598</v>
      </c>
      <c r="N192" s="21">
        <v>11</v>
      </c>
      <c r="O192" s="21">
        <v>11</v>
      </c>
      <c r="P192" s="21">
        <v>0</v>
      </c>
      <c r="Q192" s="21">
        <v>1</v>
      </c>
      <c r="R192">
        <f>IFERROR(IF(I192=1,VLOOKUP(F192,Lookup!$A$2:$B$15,2,FALSE),0),0.5)</f>
        <v>0</v>
      </c>
      <c r="S192">
        <f>IF(K192=1,1,IFERROR(IF(H192="pass",VLOOKUP(F192,Lookup!$D$2:$E$26,2,FALSE),0),1.6))</f>
        <v>1.6</v>
      </c>
      <c r="T192" s="6">
        <f t="shared" si="7"/>
        <v>1.7925</v>
      </c>
      <c r="U192" s="6">
        <f t="shared" si="8"/>
        <v>1.7925</v>
      </c>
      <c r="V192" t="str">
        <f t="shared" si="6"/>
        <v>A.GREEN, ARI</v>
      </c>
    </row>
    <row r="193" spans="1:22">
      <c r="A193">
        <v>74</v>
      </c>
      <c r="B193" s="21">
        <v>1</v>
      </c>
      <c r="C193" s="21" t="s">
        <v>13</v>
      </c>
      <c r="D193" s="21" t="s">
        <v>30</v>
      </c>
      <c r="E193" s="21">
        <v>75</v>
      </c>
      <c r="F193" s="21">
        <v>25</v>
      </c>
      <c r="G193" s="21" t="s">
        <v>649</v>
      </c>
      <c r="H193" s="21" t="s">
        <v>439</v>
      </c>
      <c r="I193" s="21">
        <v>0</v>
      </c>
      <c r="J193" s="21">
        <v>1</v>
      </c>
      <c r="K193" s="21">
        <v>0</v>
      </c>
      <c r="L193" s="21">
        <v>0</v>
      </c>
      <c r="M193" s="21" t="s">
        <v>603</v>
      </c>
      <c r="N193" s="21">
        <v>17</v>
      </c>
      <c r="O193" s="21">
        <v>17</v>
      </c>
      <c r="P193" s="21">
        <v>0</v>
      </c>
      <c r="Q193" s="21">
        <v>1</v>
      </c>
      <c r="R193">
        <f>IFERROR(IF(I193=1,VLOOKUP(F193,Lookup!$A$2:$B$15,2,FALSE),0),0.5)</f>
        <v>0</v>
      </c>
      <c r="S193">
        <f>IF(K193=1,1,IFERROR(IF(H193="pass",VLOOKUP(F193,Lookup!$D$2:$E$26,2,FALSE),0),1.6))</f>
        <v>1.6</v>
      </c>
      <c r="T193" s="6">
        <f t="shared" si="7"/>
        <v>1.8975</v>
      </c>
      <c r="U193" s="6">
        <f t="shared" si="8"/>
        <v>1.8975</v>
      </c>
      <c r="V193" t="str">
        <f t="shared" si="6"/>
        <v>R.MOORE, ARI</v>
      </c>
    </row>
    <row r="194" spans="1:22">
      <c r="A194">
        <v>87</v>
      </c>
      <c r="B194" s="21">
        <v>1</v>
      </c>
      <c r="C194" s="21" t="s">
        <v>30</v>
      </c>
      <c r="D194" s="21" t="s">
        <v>13</v>
      </c>
      <c r="E194" s="21">
        <v>75</v>
      </c>
      <c r="F194" s="21">
        <v>25</v>
      </c>
      <c r="G194" s="21" t="s">
        <v>658</v>
      </c>
      <c r="H194" s="21" t="s">
        <v>439</v>
      </c>
      <c r="I194" s="21">
        <v>0</v>
      </c>
      <c r="J194" s="21">
        <v>1</v>
      </c>
      <c r="K194" s="21">
        <v>0</v>
      </c>
      <c r="L194" s="21">
        <v>0</v>
      </c>
      <c r="M194" s="21" t="s">
        <v>639</v>
      </c>
      <c r="N194" s="21">
        <v>5</v>
      </c>
      <c r="O194" s="21">
        <v>5</v>
      </c>
      <c r="P194" s="21">
        <v>0</v>
      </c>
      <c r="Q194" s="21">
        <v>1</v>
      </c>
      <c r="R194">
        <f>IFERROR(IF(I194=1,VLOOKUP(F194,Lookup!$A$2:$B$15,2,FALSE),0),0.5)</f>
        <v>0</v>
      </c>
      <c r="S194">
        <f>IF(K194=1,1,IFERROR(IF(H194="pass",VLOOKUP(F194,Lookup!$D$2:$E$26,2,FALSE),0),1.6))</f>
        <v>1.6</v>
      </c>
      <c r="T194" s="6">
        <f t="shared" si="7"/>
        <v>1.6875</v>
      </c>
      <c r="U194" s="6">
        <f t="shared" si="8"/>
        <v>1.6875</v>
      </c>
      <c r="V194" t="str">
        <f t="shared" ref="V194:V257" si="9">IF(M194="A.St","A. ST. BROWN, DET",IF(M194="Dj.Moore","D.MOORE, CAR",IF(M194="Mi.Carter","M.CARTER, NYJ",UPPER(M194)&amp;", "&amp;C194)))</f>
        <v>J.JONES, TEN</v>
      </c>
    </row>
    <row r="195" spans="1:22">
      <c r="A195">
        <v>105</v>
      </c>
      <c r="B195" s="21">
        <v>1</v>
      </c>
      <c r="C195" s="21" t="s">
        <v>13</v>
      </c>
      <c r="D195" s="21" t="s">
        <v>30</v>
      </c>
      <c r="E195" s="21">
        <v>80</v>
      </c>
      <c r="F195" s="21">
        <v>20</v>
      </c>
      <c r="G195" s="21" t="s">
        <v>668</v>
      </c>
      <c r="H195" s="21" t="s">
        <v>439</v>
      </c>
      <c r="I195" s="21">
        <v>0</v>
      </c>
      <c r="J195" s="21">
        <v>1</v>
      </c>
      <c r="K195" s="21">
        <v>0</v>
      </c>
      <c r="L195" s="21">
        <v>0</v>
      </c>
      <c r="M195" s="21" t="s">
        <v>596</v>
      </c>
      <c r="N195" s="21">
        <v>-6</v>
      </c>
      <c r="O195" s="21">
        <v>-6</v>
      </c>
      <c r="P195" s="21">
        <v>0</v>
      </c>
      <c r="Q195" s="21">
        <v>1</v>
      </c>
      <c r="R195">
        <f>IFERROR(IF(I195=1,VLOOKUP(F195,Lookup!$A$2:$B$15,2,FALSE),0),0.5)</f>
        <v>0</v>
      </c>
      <c r="S195">
        <f>IF(K195=1,1,IFERROR(IF(H195="pass",VLOOKUP(F195,Lookup!$D$2:$E$26,2,FALSE),0),1.6))</f>
        <v>1.6</v>
      </c>
      <c r="T195" s="6">
        <f t="shared" ref="T195:T258" si="10">IFERROR(1.6+0.7/40*N195,0)</f>
        <v>1.4950000000000001</v>
      </c>
      <c r="U195" s="6">
        <f t="shared" ref="U195:U258" si="11">R195+IF(S195&gt;=3.2,S195,IF(AND(S195&lt;3.2,S195&gt;=1.8),S195*0.66+T195*0.34,T195))+K195*0.4735*2</f>
        <v>1.4950000000000001</v>
      </c>
      <c r="V195" t="str">
        <f t="shared" si="9"/>
        <v>C.EDMONDS, ARI</v>
      </c>
    </row>
    <row r="196" spans="1:22">
      <c r="A196">
        <v>106</v>
      </c>
      <c r="B196" s="21">
        <v>1</v>
      </c>
      <c r="C196" s="21" t="s">
        <v>13</v>
      </c>
      <c r="D196" s="21" t="s">
        <v>30</v>
      </c>
      <c r="E196" s="21">
        <v>77</v>
      </c>
      <c r="F196" s="21">
        <v>23</v>
      </c>
      <c r="G196" s="21" t="s">
        <v>669</v>
      </c>
      <c r="H196" s="21" t="s">
        <v>439</v>
      </c>
      <c r="I196" s="21">
        <v>0</v>
      </c>
      <c r="J196" s="21">
        <v>1</v>
      </c>
      <c r="K196" s="21">
        <v>0</v>
      </c>
      <c r="L196" s="21">
        <v>0</v>
      </c>
      <c r="M196" s="21" t="s">
        <v>607</v>
      </c>
      <c r="N196" s="21">
        <v>21</v>
      </c>
      <c r="O196" s="21">
        <v>21</v>
      </c>
      <c r="P196" s="21">
        <v>0</v>
      </c>
      <c r="Q196" s="21">
        <v>1</v>
      </c>
      <c r="R196">
        <f>IFERROR(IF(I196=1,VLOOKUP(F196,Lookup!$A$2:$B$15,2,FALSE),0),0.5)</f>
        <v>0</v>
      </c>
      <c r="S196">
        <f>IF(K196=1,1,IFERROR(IF(H196="pass",VLOOKUP(F196,Lookup!$D$2:$E$26,2,FALSE),0),1.6))</f>
        <v>1.6</v>
      </c>
      <c r="T196" s="6">
        <f t="shared" si="10"/>
        <v>1.9675</v>
      </c>
      <c r="U196" s="6">
        <f t="shared" si="11"/>
        <v>1.9675</v>
      </c>
      <c r="V196" t="str">
        <f t="shared" si="9"/>
        <v>D.HARRIS, ARI</v>
      </c>
    </row>
    <row r="197" spans="1:22">
      <c r="A197">
        <v>111</v>
      </c>
      <c r="B197" s="21">
        <v>1</v>
      </c>
      <c r="C197" s="21" t="s">
        <v>13</v>
      </c>
      <c r="D197" s="21" t="s">
        <v>30</v>
      </c>
      <c r="E197" s="21">
        <v>75</v>
      </c>
      <c r="F197" s="21">
        <v>25</v>
      </c>
      <c r="G197" s="21" t="s">
        <v>672</v>
      </c>
      <c r="H197" s="21" t="s">
        <v>439</v>
      </c>
      <c r="I197" s="21">
        <v>0</v>
      </c>
      <c r="J197" s="21">
        <v>1</v>
      </c>
      <c r="K197" s="21">
        <v>0</v>
      </c>
      <c r="L197" s="21">
        <v>0</v>
      </c>
      <c r="M197" s="21" t="s">
        <v>603</v>
      </c>
      <c r="N197" s="21">
        <v>-4</v>
      </c>
      <c r="O197" s="21">
        <v>-4</v>
      </c>
      <c r="P197" s="21">
        <v>0</v>
      </c>
      <c r="Q197" s="21">
        <v>1</v>
      </c>
      <c r="R197">
        <f>IFERROR(IF(I197=1,VLOOKUP(F197,Lookup!$A$2:$B$15,2,FALSE),0),0.5)</f>
        <v>0</v>
      </c>
      <c r="S197">
        <f>IF(K197=1,1,IFERROR(IF(H197="pass",VLOOKUP(F197,Lookup!$D$2:$E$26,2,FALSE),0),1.6))</f>
        <v>1.6</v>
      </c>
      <c r="T197" s="6">
        <f t="shared" si="10"/>
        <v>1.53</v>
      </c>
      <c r="U197" s="6">
        <f t="shared" si="11"/>
        <v>1.53</v>
      </c>
      <c r="V197" t="str">
        <f t="shared" si="9"/>
        <v>R.MOORE, ARI</v>
      </c>
    </row>
    <row r="198" spans="1:22">
      <c r="A198">
        <v>121</v>
      </c>
      <c r="B198" s="21">
        <v>1</v>
      </c>
      <c r="C198" s="21" t="s">
        <v>30</v>
      </c>
      <c r="D198" s="21" t="s">
        <v>13</v>
      </c>
      <c r="E198" s="21">
        <v>80</v>
      </c>
      <c r="F198" s="21">
        <v>20</v>
      </c>
      <c r="G198" s="21" t="s">
        <v>678</v>
      </c>
      <c r="H198" s="21" t="s">
        <v>439</v>
      </c>
      <c r="I198" s="21">
        <v>0</v>
      </c>
      <c r="J198" s="21">
        <v>1</v>
      </c>
      <c r="K198" s="21">
        <v>0</v>
      </c>
      <c r="L198" s="21">
        <v>0</v>
      </c>
      <c r="M198" s="21" t="s">
        <v>590</v>
      </c>
      <c r="N198" s="21">
        <v>7</v>
      </c>
      <c r="O198" s="21">
        <v>7</v>
      </c>
      <c r="P198" s="21">
        <v>0</v>
      </c>
      <c r="Q198" s="21">
        <v>1</v>
      </c>
      <c r="R198">
        <f>IFERROR(IF(I198=1,VLOOKUP(F198,Lookup!$A$2:$B$15,2,FALSE),0),0.5)</f>
        <v>0</v>
      </c>
      <c r="S198">
        <f>IF(K198=1,1,IFERROR(IF(H198="pass",VLOOKUP(F198,Lookup!$D$2:$E$26,2,FALSE),0),1.6))</f>
        <v>1.6</v>
      </c>
      <c r="T198" s="6">
        <f t="shared" si="10"/>
        <v>1.7225000000000001</v>
      </c>
      <c r="U198" s="6">
        <f t="shared" si="11"/>
        <v>1.7225000000000001</v>
      </c>
      <c r="V198" t="str">
        <f t="shared" si="9"/>
        <v>C.ROGERS, TEN</v>
      </c>
    </row>
    <row r="199" spans="1:22">
      <c r="A199">
        <v>141</v>
      </c>
      <c r="B199" s="21">
        <v>1</v>
      </c>
      <c r="C199" s="21" t="s">
        <v>30</v>
      </c>
      <c r="D199" s="21" t="s">
        <v>13</v>
      </c>
      <c r="E199" s="21">
        <v>75</v>
      </c>
      <c r="F199" s="21">
        <v>25</v>
      </c>
      <c r="G199" s="21" t="s">
        <v>692</v>
      </c>
      <c r="H199" s="21" t="s">
        <v>439</v>
      </c>
      <c r="I199" s="21">
        <v>0</v>
      </c>
      <c r="J199" s="21">
        <v>1</v>
      </c>
      <c r="K199" s="21">
        <v>0</v>
      </c>
      <c r="L199" s="21">
        <v>0</v>
      </c>
      <c r="M199" s="21" t="s">
        <v>590</v>
      </c>
      <c r="N199" s="21">
        <v>10</v>
      </c>
      <c r="O199" s="21">
        <v>10</v>
      </c>
      <c r="P199" s="21">
        <v>0</v>
      </c>
      <c r="Q199" s="21">
        <v>1</v>
      </c>
      <c r="R199">
        <f>IFERROR(IF(I199=1,VLOOKUP(F199,Lookup!$A$2:$B$15,2,FALSE),0),0.5)</f>
        <v>0</v>
      </c>
      <c r="S199">
        <f>IF(K199=1,1,IFERROR(IF(H199="pass",VLOOKUP(F199,Lookup!$D$2:$E$26,2,FALSE),0),1.6))</f>
        <v>1.6</v>
      </c>
      <c r="T199" s="6">
        <f t="shared" si="10"/>
        <v>1.7750000000000001</v>
      </c>
      <c r="U199" s="6">
        <f t="shared" si="11"/>
        <v>1.7750000000000001</v>
      </c>
      <c r="V199" t="str">
        <f t="shared" si="9"/>
        <v>C.ROGERS, TEN</v>
      </c>
    </row>
    <row r="200" spans="1:22">
      <c r="A200">
        <v>186</v>
      </c>
      <c r="B200" s="21">
        <v>1</v>
      </c>
      <c r="C200" s="21" t="s">
        <v>8</v>
      </c>
      <c r="D200" s="21" t="s">
        <v>0</v>
      </c>
      <c r="E200" s="21">
        <v>75</v>
      </c>
      <c r="F200" s="21">
        <v>25</v>
      </c>
      <c r="G200" s="21" t="s">
        <v>725</v>
      </c>
      <c r="H200" s="21" t="s">
        <v>439</v>
      </c>
      <c r="I200" s="21">
        <v>0</v>
      </c>
      <c r="J200" s="21">
        <v>1</v>
      </c>
      <c r="K200" s="21">
        <v>0</v>
      </c>
      <c r="L200" s="21">
        <v>0</v>
      </c>
      <c r="M200" s="21" t="s">
        <v>726</v>
      </c>
      <c r="N200" s="21">
        <v>6</v>
      </c>
      <c r="O200" s="21">
        <v>6</v>
      </c>
      <c r="P200" s="21">
        <v>0</v>
      </c>
      <c r="Q200" s="21">
        <v>1</v>
      </c>
      <c r="R200">
        <f>IFERROR(IF(I200=1,VLOOKUP(F200,Lookup!$A$2:$B$15,2,FALSE),0),0.5)</f>
        <v>0</v>
      </c>
      <c r="S200">
        <f>IF(K200=1,1,IFERROR(IF(H200="pass",VLOOKUP(F200,Lookup!$D$2:$E$26,2,FALSE),0),1.6))</f>
        <v>1.6</v>
      </c>
      <c r="T200" s="6">
        <f t="shared" si="10"/>
        <v>1.7050000000000001</v>
      </c>
      <c r="U200" s="6">
        <f t="shared" si="11"/>
        <v>1.7050000000000001</v>
      </c>
      <c r="V200" t="str">
        <f t="shared" si="9"/>
        <v>D.WALLER, LV</v>
      </c>
    </row>
    <row r="201" spans="1:22">
      <c r="A201">
        <v>187</v>
      </c>
      <c r="B201" s="21">
        <v>1</v>
      </c>
      <c r="C201" s="21" t="s">
        <v>8</v>
      </c>
      <c r="D201" s="21" t="s">
        <v>0</v>
      </c>
      <c r="E201" s="21">
        <v>75</v>
      </c>
      <c r="F201" s="21">
        <v>25</v>
      </c>
      <c r="G201" s="21" t="s">
        <v>727</v>
      </c>
      <c r="H201" s="21" t="s">
        <v>439</v>
      </c>
      <c r="I201" s="21">
        <v>0</v>
      </c>
      <c r="J201" s="21">
        <v>1</v>
      </c>
      <c r="K201" s="21">
        <v>0</v>
      </c>
      <c r="L201" s="21">
        <v>0</v>
      </c>
      <c r="M201" s="21" t="s">
        <v>728</v>
      </c>
      <c r="N201" s="21">
        <v>5</v>
      </c>
      <c r="O201" s="21">
        <v>5</v>
      </c>
      <c r="P201" s="21">
        <v>0</v>
      </c>
      <c r="Q201" s="21">
        <v>1</v>
      </c>
      <c r="R201">
        <f>IFERROR(IF(I201=1,VLOOKUP(F201,Lookup!$A$2:$B$15,2,FALSE),0),0.5)</f>
        <v>0</v>
      </c>
      <c r="S201">
        <f>IF(K201=1,1,IFERROR(IF(H201="pass",VLOOKUP(F201,Lookup!$D$2:$E$26,2,FALSE),0),1.6))</f>
        <v>1.6</v>
      </c>
      <c r="T201" s="6">
        <f t="shared" si="10"/>
        <v>1.6875</v>
      </c>
      <c r="U201" s="6">
        <f t="shared" si="11"/>
        <v>1.6875</v>
      </c>
      <c r="V201" t="str">
        <f t="shared" si="9"/>
        <v>A.INGOLD, LV</v>
      </c>
    </row>
    <row r="202" spans="1:22">
      <c r="A202">
        <v>207</v>
      </c>
      <c r="B202" s="21">
        <v>1</v>
      </c>
      <c r="C202" s="21" t="s">
        <v>8</v>
      </c>
      <c r="D202" s="21" t="s">
        <v>0</v>
      </c>
      <c r="E202" s="21">
        <v>76</v>
      </c>
      <c r="F202" s="21">
        <v>24</v>
      </c>
      <c r="G202" s="21" t="s">
        <v>750</v>
      </c>
      <c r="H202" s="21" t="s">
        <v>439</v>
      </c>
      <c r="I202" s="21">
        <v>0</v>
      </c>
      <c r="J202" s="21">
        <v>1</v>
      </c>
      <c r="K202" s="21">
        <v>0</v>
      </c>
      <c r="L202" s="21">
        <v>0</v>
      </c>
      <c r="M202" s="21" t="s">
        <v>726</v>
      </c>
      <c r="N202" s="21">
        <v>23</v>
      </c>
      <c r="O202" s="21">
        <v>23</v>
      </c>
      <c r="P202" s="21">
        <v>0</v>
      </c>
      <c r="Q202" s="21">
        <v>1</v>
      </c>
      <c r="R202">
        <f>IFERROR(IF(I202=1,VLOOKUP(F202,Lookup!$A$2:$B$15,2,FALSE),0),0.5)</f>
        <v>0</v>
      </c>
      <c r="S202">
        <f>IF(K202=1,1,IFERROR(IF(H202="pass",VLOOKUP(F202,Lookup!$D$2:$E$26,2,FALSE),0),1.6))</f>
        <v>1.6</v>
      </c>
      <c r="T202" s="6">
        <f t="shared" si="10"/>
        <v>2.0024999999999999</v>
      </c>
      <c r="U202" s="6">
        <f t="shared" si="11"/>
        <v>2.0024999999999999</v>
      </c>
      <c r="V202" t="str">
        <f t="shared" si="9"/>
        <v>D.WALLER, LV</v>
      </c>
    </row>
    <row r="203" spans="1:22">
      <c r="A203">
        <v>208</v>
      </c>
      <c r="B203" s="21">
        <v>1</v>
      </c>
      <c r="C203" s="21" t="s">
        <v>8</v>
      </c>
      <c r="D203" s="21" t="s">
        <v>0</v>
      </c>
      <c r="E203" s="21">
        <v>76</v>
      </c>
      <c r="F203" s="21">
        <v>24</v>
      </c>
      <c r="G203" s="21" t="s">
        <v>751</v>
      </c>
      <c r="H203" s="21" t="s">
        <v>439</v>
      </c>
      <c r="I203" s="21">
        <v>0</v>
      </c>
      <c r="J203" s="21">
        <v>1</v>
      </c>
      <c r="K203" s="21">
        <v>0</v>
      </c>
      <c r="L203" s="21">
        <v>0</v>
      </c>
      <c r="M203" s="21" t="s">
        <v>726</v>
      </c>
      <c r="N203" s="21">
        <v>35</v>
      </c>
      <c r="O203" s="21">
        <v>35</v>
      </c>
      <c r="P203" s="21">
        <v>0</v>
      </c>
      <c r="Q203" s="21">
        <v>1</v>
      </c>
      <c r="R203">
        <f>IFERROR(IF(I203=1,VLOOKUP(F203,Lookup!$A$2:$B$15,2,FALSE),0),0.5)</f>
        <v>0</v>
      </c>
      <c r="S203">
        <f>IF(K203=1,1,IFERROR(IF(H203="pass",VLOOKUP(F203,Lookup!$D$2:$E$26,2,FALSE),0),1.6))</f>
        <v>1.6</v>
      </c>
      <c r="T203" s="6">
        <f t="shared" si="10"/>
        <v>2.2124999999999999</v>
      </c>
      <c r="U203" s="6">
        <f t="shared" si="11"/>
        <v>2.2124999999999999</v>
      </c>
      <c r="V203" t="str">
        <f t="shared" si="9"/>
        <v>D.WALLER, LV</v>
      </c>
    </row>
    <row r="204" spans="1:22">
      <c r="A204">
        <v>209</v>
      </c>
      <c r="B204" s="21">
        <v>1</v>
      </c>
      <c r="C204" s="21" t="s">
        <v>8</v>
      </c>
      <c r="D204" s="21" t="s">
        <v>0</v>
      </c>
      <c r="E204" s="21">
        <v>76</v>
      </c>
      <c r="F204" s="21">
        <v>24</v>
      </c>
      <c r="G204" s="21" t="s">
        <v>752</v>
      </c>
      <c r="H204" s="21" t="s">
        <v>439</v>
      </c>
      <c r="I204" s="21">
        <v>0</v>
      </c>
      <c r="J204" s="21">
        <v>1</v>
      </c>
      <c r="K204" s="21">
        <v>0</v>
      </c>
      <c r="L204" s="21">
        <v>0</v>
      </c>
      <c r="M204" s="21" t="s">
        <v>726</v>
      </c>
      <c r="N204" s="21">
        <v>20</v>
      </c>
      <c r="O204" s="21">
        <v>20</v>
      </c>
      <c r="P204" s="21">
        <v>0</v>
      </c>
      <c r="Q204" s="21">
        <v>1</v>
      </c>
      <c r="R204">
        <f>IFERROR(IF(I204=1,VLOOKUP(F204,Lookup!$A$2:$B$15,2,FALSE),0),0.5)</f>
        <v>0</v>
      </c>
      <c r="S204">
        <f>IF(K204=1,1,IFERROR(IF(H204="pass",VLOOKUP(F204,Lookup!$D$2:$E$26,2,FALSE),0),1.6))</f>
        <v>1.6</v>
      </c>
      <c r="T204" s="6">
        <f t="shared" si="10"/>
        <v>1.9500000000000002</v>
      </c>
      <c r="U204" s="6">
        <f t="shared" si="11"/>
        <v>1.9500000000000002</v>
      </c>
      <c r="V204" t="str">
        <f t="shared" si="9"/>
        <v>D.WALLER, LV</v>
      </c>
    </row>
    <row r="205" spans="1:22">
      <c r="A205">
        <v>224</v>
      </c>
      <c r="B205" s="21">
        <v>1</v>
      </c>
      <c r="C205" s="21" t="s">
        <v>0</v>
      </c>
      <c r="D205" s="21" t="s">
        <v>8</v>
      </c>
      <c r="E205" s="21">
        <v>80</v>
      </c>
      <c r="F205" s="21">
        <v>20</v>
      </c>
      <c r="G205" s="21" t="s">
        <v>764</v>
      </c>
      <c r="H205" s="21" t="s">
        <v>439</v>
      </c>
      <c r="I205" s="21">
        <v>0</v>
      </c>
      <c r="J205" s="21">
        <v>1</v>
      </c>
      <c r="K205" s="21">
        <v>0</v>
      </c>
      <c r="L205" s="21">
        <v>0</v>
      </c>
      <c r="M205" s="21" t="s">
        <v>765</v>
      </c>
      <c r="N205" s="21">
        <v>-3</v>
      </c>
      <c r="O205" s="21">
        <v>-3</v>
      </c>
      <c r="P205" s="21">
        <v>0</v>
      </c>
      <c r="Q205" s="21">
        <v>1</v>
      </c>
      <c r="R205">
        <f>IFERROR(IF(I205=1,VLOOKUP(F205,Lookup!$A$2:$B$15,2,FALSE),0),0.5)</f>
        <v>0</v>
      </c>
      <c r="S205">
        <f>IF(K205=1,1,IFERROR(IF(H205="pass",VLOOKUP(F205,Lookup!$D$2:$E$26,2,FALSE),0),1.6))</f>
        <v>1.6</v>
      </c>
      <c r="T205" s="6">
        <f t="shared" si="10"/>
        <v>1.5475000000000001</v>
      </c>
      <c r="U205" s="6">
        <f t="shared" si="11"/>
        <v>1.5475000000000001</v>
      </c>
      <c r="V205" t="str">
        <f t="shared" si="9"/>
        <v>D.DUVERNAY, BAL</v>
      </c>
    </row>
    <row r="206" spans="1:22">
      <c r="A206">
        <v>227</v>
      </c>
      <c r="B206" s="21">
        <v>1</v>
      </c>
      <c r="C206" s="21" t="s">
        <v>0</v>
      </c>
      <c r="D206" s="21" t="s">
        <v>8</v>
      </c>
      <c r="E206" s="21">
        <v>77</v>
      </c>
      <c r="F206" s="21">
        <v>23</v>
      </c>
      <c r="G206" s="21" t="s">
        <v>768</v>
      </c>
      <c r="H206" s="21" t="s">
        <v>439</v>
      </c>
      <c r="I206" s="21">
        <v>0</v>
      </c>
      <c r="J206" s="21">
        <v>1</v>
      </c>
      <c r="K206" s="21">
        <v>0</v>
      </c>
      <c r="L206" s="21">
        <v>0</v>
      </c>
      <c r="M206" s="21" t="s">
        <v>745</v>
      </c>
      <c r="N206" s="21">
        <v>6</v>
      </c>
      <c r="O206" s="21">
        <v>6</v>
      </c>
      <c r="P206" s="21">
        <v>0</v>
      </c>
      <c r="Q206" s="21">
        <v>1</v>
      </c>
      <c r="R206">
        <f>IFERROR(IF(I206=1,VLOOKUP(F206,Lookup!$A$2:$B$15,2,FALSE),0),0.5)</f>
        <v>0</v>
      </c>
      <c r="S206">
        <f>IF(K206=1,1,IFERROR(IF(H206="pass",VLOOKUP(F206,Lookup!$D$2:$E$26,2,FALSE),0),1.6))</f>
        <v>1.6</v>
      </c>
      <c r="T206" s="6">
        <f t="shared" si="10"/>
        <v>1.7050000000000001</v>
      </c>
      <c r="U206" s="6">
        <f t="shared" si="11"/>
        <v>1.7050000000000001</v>
      </c>
      <c r="V206" t="str">
        <f t="shared" si="9"/>
        <v>S.WATKINS, BAL</v>
      </c>
    </row>
    <row r="207" spans="1:22">
      <c r="A207">
        <v>242</v>
      </c>
      <c r="B207" s="21">
        <v>1</v>
      </c>
      <c r="C207" s="21" t="s">
        <v>8</v>
      </c>
      <c r="D207" s="21" t="s">
        <v>0</v>
      </c>
      <c r="E207" s="21">
        <v>75</v>
      </c>
      <c r="F207" s="21">
        <v>25</v>
      </c>
      <c r="G207" s="21" t="s">
        <v>779</v>
      </c>
      <c r="H207" s="21" t="s">
        <v>439</v>
      </c>
      <c r="I207" s="21">
        <v>0</v>
      </c>
      <c r="J207" s="21">
        <v>1</v>
      </c>
      <c r="K207" s="21">
        <v>0</v>
      </c>
      <c r="L207" s="21">
        <v>0</v>
      </c>
      <c r="M207" s="21" t="s">
        <v>728</v>
      </c>
      <c r="N207" s="21">
        <v>3</v>
      </c>
      <c r="O207" s="21">
        <v>3</v>
      </c>
      <c r="P207" s="21">
        <v>0</v>
      </c>
      <c r="Q207" s="21">
        <v>1</v>
      </c>
      <c r="R207">
        <f>IFERROR(IF(I207=1,VLOOKUP(F207,Lookup!$A$2:$B$15,2,FALSE),0),0.5)</f>
        <v>0</v>
      </c>
      <c r="S207">
        <f>IF(K207=1,1,IFERROR(IF(H207="pass",VLOOKUP(F207,Lookup!$D$2:$E$26,2,FALSE),0),1.6))</f>
        <v>1.6</v>
      </c>
      <c r="T207" s="6">
        <f t="shared" si="10"/>
        <v>1.6525000000000001</v>
      </c>
      <c r="U207" s="6">
        <f t="shared" si="11"/>
        <v>1.6525000000000001</v>
      </c>
      <c r="V207" t="str">
        <f t="shared" si="9"/>
        <v>A.INGOLD, LV</v>
      </c>
    </row>
    <row r="208" spans="1:22">
      <c r="A208">
        <v>279</v>
      </c>
      <c r="B208" s="21">
        <v>1</v>
      </c>
      <c r="C208" s="21" t="s">
        <v>0</v>
      </c>
      <c r="D208" s="21" t="s">
        <v>8</v>
      </c>
      <c r="E208" s="21">
        <v>75</v>
      </c>
      <c r="F208" s="21">
        <v>25</v>
      </c>
      <c r="G208" s="21" t="s">
        <v>805</v>
      </c>
      <c r="H208" s="21" t="s">
        <v>439</v>
      </c>
      <c r="I208" s="21">
        <v>0</v>
      </c>
      <c r="J208" s="21">
        <v>1</v>
      </c>
      <c r="K208" s="21">
        <v>0</v>
      </c>
      <c r="L208" s="21">
        <v>0</v>
      </c>
      <c r="M208" s="21" t="s">
        <v>747</v>
      </c>
      <c r="N208" s="21">
        <v>9</v>
      </c>
      <c r="O208" s="21">
        <v>9</v>
      </c>
      <c r="P208" s="21">
        <v>0</v>
      </c>
      <c r="Q208" s="21">
        <v>1</v>
      </c>
      <c r="R208">
        <f>IFERROR(IF(I208=1,VLOOKUP(F208,Lookup!$A$2:$B$15,2,FALSE),0),0.5)</f>
        <v>0</v>
      </c>
      <c r="S208">
        <f>IF(K208=1,1,IFERROR(IF(H208="pass",VLOOKUP(F208,Lookup!$D$2:$E$26,2,FALSE),0),1.6))</f>
        <v>1.6</v>
      </c>
      <c r="T208" s="6">
        <f t="shared" si="10"/>
        <v>1.7575000000000001</v>
      </c>
      <c r="U208" s="6">
        <f t="shared" si="11"/>
        <v>1.7575000000000001</v>
      </c>
      <c r="V208" t="str">
        <f t="shared" si="9"/>
        <v>M.ANDREWS, BAL</v>
      </c>
    </row>
    <row r="209" spans="1:22">
      <c r="A209">
        <v>300</v>
      </c>
      <c r="B209" s="21">
        <v>1</v>
      </c>
      <c r="C209" s="21" t="s">
        <v>8</v>
      </c>
      <c r="D209" s="21" t="s">
        <v>0</v>
      </c>
      <c r="E209" s="21">
        <v>76</v>
      </c>
      <c r="F209" s="21">
        <v>24</v>
      </c>
      <c r="G209" s="21" t="s">
        <v>819</v>
      </c>
      <c r="H209" s="21" t="s">
        <v>439</v>
      </c>
      <c r="I209" s="21">
        <v>0</v>
      </c>
      <c r="J209" s="21">
        <v>1</v>
      </c>
      <c r="K209" s="21">
        <v>0</v>
      </c>
      <c r="L209" s="21">
        <v>0</v>
      </c>
      <c r="M209" s="21" t="s">
        <v>732</v>
      </c>
      <c r="N209" s="21">
        <v>-1</v>
      </c>
      <c r="O209" s="21">
        <v>-1</v>
      </c>
      <c r="P209" s="21">
        <v>0</v>
      </c>
      <c r="Q209" s="21">
        <v>1</v>
      </c>
      <c r="R209">
        <f>IFERROR(IF(I209=1,VLOOKUP(F209,Lookup!$A$2:$B$15,2,FALSE),0),0.5)</f>
        <v>0</v>
      </c>
      <c r="S209">
        <f>IF(K209=1,1,IFERROR(IF(H209="pass",VLOOKUP(F209,Lookup!$D$2:$E$26,2,FALSE),0),1.6))</f>
        <v>1.6</v>
      </c>
      <c r="T209" s="6">
        <f t="shared" si="10"/>
        <v>1.5825</v>
      </c>
      <c r="U209" s="6">
        <f t="shared" si="11"/>
        <v>1.5825</v>
      </c>
      <c r="V209" t="str">
        <f t="shared" si="9"/>
        <v>K.DRAKE, LV</v>
      </c>
    </row>
    <row r="210" spans="1:22">
      <c r="A210">
        <v>319</v>
      </c>
      <c r="B210" s="21">
        <v>1</v>
      </c>
      <c r="C210" s="21" t="s">
        <v>8</v>
      </c>
      <c r="D210" s="21" t="s">
        <v>0</v>
      </c>
      <c r="E210" s="21">
        <v>77</v>
      </c>
      <c r="F210" s="21">
        <v>23</v>
      </c>
      <c r="G210" s="21" t="s">
        <v>831</v>
      </c>
      <c r="H210" s="21" t="s">
        <v>439</v>
      </c>
      <c r="I210" s="21">
        <v>0</v>
      </c>
      <c r="J210" s="21">
        <v>1</v>
      </c>
      <c r="K210" s="21">
        <v>0</v>
      </c>
      <c r="L210" s="21">
        <v>0</v>
      </c>
      <c r="M210" s="21" t="s">
        <v>732</v>
      </c>
      <c r="N210" s="21">
        <v>6</v>
      </c>
      <c r="O210" s="21">
        <v>6</v>
      </c>
      <c r="P210" s="21">
        <v>0</v>
      </c>
      <c r="Q210" s="21">
        <v>1</v>
      </c>
      <c r="R210">
        <f>IFERROR(IF(I210=1,VLOOKUP(F210,Lookup!$A$2:$B$15,2,FALSE),0),0.5)</f>
        <v>0</v>
      </c>
      <c r="S210">
        <f>IF(K210=1,1,IFERROR(IF(H210="pass",VLOOKUP(F210,Lookup!$D$2:$E$26,2,FALSE),0),1.6))</f>
        <v>1.6</v>
      </c>
      <c r="T210" s="6">
        <f t="shared" si="10"/>
        <v>1.7050000000000001</v>
      </c>
      <c r="U210" s="6">
        <f t="shared" si="11"/>
        <v>1.7050000000000001</v>
      </c>
      <c r="V210" t="str">
        <f t="shared" si="9"/>
        <v>K.DRAKE, LV</v>
      </c>
    </row>
    <row r="211" spans="1:22">
      <c r="A211">
        <v>340</v>
      </c>
      <c r="B211" s="21">
        <v>1</v>
      </c>
      <c r="C211" s="21" t="s">
        <v>8</v>
      </c>
      <c r="D211" s="21" t="s">
        <v>0</v>
      </c>
      <c r="E211" s="21">
        <v>75</v>
      </c>
      <c r="F211" s="21">
        <v>25</v>
      </c>
      <c r="G211" s="21" t="s">
        <v>845</v>
      </c>
      <c r="H211" s="21" t="s">
        <v>439</v>
      </c>
      <c r="I211" s="21">
        <v>0</v>
      </c>
      <c r="J211" s="21">
        <v>1</v>
      </c>
      <c r="K211" s="21">
        <v>0</v>
      </c>
      <c r="L211" s="21">
        <v>0</v>
      </c>
      <c r="M211" s="21" t="s">
        <v>726</v>
      </c>
      <c r="N211" s="21">
        <v>8</v>
      </c>
      <c r="O211" s="21">
        <v>8</v>
      </c>
      <c r="P211" s="21">
        <v>0</v>
      </c>
      <c r="Q211" s="21">
        <v>1</v>
      </c>
      <c r="R211">
        <f>IFERROR(IF(I211=1,VLOOKUP(F211,Lookup!$A$2:$B$15,2,FALSE),0),0.5)</f>
        <v>0</v>
      </c>
      <c r="S211">
        <f>IF(K211=1,1,IFERROR(IF(H211="pass",VLOOKUP(F211,Lookup!$D$2:$E$26,2,FALSE),0),1.6))</f>
        <v>1.6</v>
      </c>
      <c r="T211" s="6">
        <f t="shared" si="10"/>
        <v>1.74</v>
      </c>
      <c r="U211" s="6">
        <f t="shared" si="11"/>
        <v>1.74</v>
      </c>
      <c r="V211" t="str">
        <f t="shared" si="9"/>
        <v>D.WALLER, LV</v>
      </c>
    </row>
    <row r="212" spans="1:22">
      <c r="A212">
        <v>366</v>
      </c>
      <c r="B212" s="21">
        <v>1</v>
      </c>
      <c r="C212" s="21" t="s">
        <v>8</v>
      </c>
      <c r="D212" s="21" t="s">
        <v>0</v>
      </c>
      <c r="E212" s="21">
        <v>75</v>
      </c>
      <c r="F212" s="21">
        <v>25</v>
      </c>
      <c r="G212" s="21" t="s">
        <v>859</v>
      </c>
      <c r="H212" s="21" t="s">
        <v>439</v>
      </c>
      <c r="I212" s="21">
        <v>0</v>
      </c>
      <c r="J212" s="21">
        <v>1</v>
      </c>
      <c r="K212" s="21">
        <v>0</v>
      </c>
      <c r="L212" s="21">
        <v>0</v>
      </c>
      <c r="M212" s="21" t="s">
        <v>804</v>
      </c>
      <c r="N212" s="21">
        <v>18</v>
      </c>
      <c r="O212" s="21">
        <v>18</v>
      </c>
      <c r="P212" s="21">
        <v>0</v>
      </c>
      <c r="Q212" s="21">
        <v>1</v>
      </c>
      <c r="R212">
        <f>IFERROR(IF(I212=1,VLOOKUP(F212,Lookup!$A$2:$B$15,2,FALSE),0),0.5)</f>
        <v>0</v>
      </c>
      <c r="S212">
        <f>IF(K212=1,1,IFERROR(IF(H212="pass",VLOOKUP(F212,Lookup!$D$2:$E$26,2,FALSE),0),1.6))</f>
        <v>1.6</v>
      </c>
      <c r="T212" s="6">
        <f t="shared" si="10"/>
        <v>1.915</v>
      </c>
      <c r="U212" s="6">
        <f t="shared" si="11"/>
        <v>1.915</v>
      </c>
      <c r="V212" t="str">
        <f t="shared" si="9"/>
        <v>B.EDWARDS, LV</v>
      </c>
    </row>
    <row r="213" spans="1:22">
      <c r="A213">
        <v>375</v>
      </c>
      <c r="B213" s="21">
        <v>1</v>
      </c>
      <c r="C213" s="21" t="s">
        <v>8</v>
      </c>
      <c r="D213" s="21" t="s">
        <v>0</v>
      </c>
      <c r="E213" s="21">
        <v>75</v>
      </c>
      <c r="F213" s="21">
        <v>25</v>
      </c>
      <c r="G213" s="21" t="s">
        <v>861</v>
      </c>
      <c r="H213" s="21" t="s">
        <v>439</v>
      </c>
      <c r="I213" s="21">
        <v>0</v>
      </c>
      <c r="J213" s="21">
        <v>1</v>
      </c>
      <c r="K213" s="21">
        <v>0</v>
      </c>
      <c r="L213" s="21">
        <v>0</v>
      </c>
      <c r="M213" s="21" t="s">
        <v>804</v>
      </c>
      <c r="N213" s="21">
        <v>10</v>
      </c>
      <c r="O213" s="21">
        <v>10</v>
      </c>
      <c r="P213" s="21">
        <v>0</v>
      </c>
      <c r="Q213" s="21">
        <v>1</v>
      </c>
      <c r="R213">
        <f>IFERROR(IF(I213=1,VLOOKUP(F213,Lookup!$A$2:$B$15,2,FALSE),0),0.5)</f>
        <v>0</v>
      </c>
      <c r="S213">
        <f>IF(K213=1,1,IFERROR(IF(H213="pass",VLOOKUP(F213,Lookup!$D$2:$E$26,2,FALSE),0),1.6))</f>
        <v>1.6</v>
      </c>
      <c r="T213" s="6">
        <f t="shared" si="10"/>
        <v>1.7750000000000001</v>
      </c>
      <c r="U213" s="6">
        <f t="shared" si="11"/>
        <v>1.7750000000000001</v>
      </c>
      <c r="V213" t="str">
        <f t="shared" si="9"/>
        <v>B.EDWARDS, LV</v>
      </c>
    </row>
    <row r="214" spans="1:22">
      <c r="A214">
        <v>389</v>
      </c>
      <c r="B214" s="21">
        <v>1</v>
      </c>
      <c r="C214" s="21" t="s">
        <v>0</v>
      </c>
      <c r="D214" s="21" t="s">
        <v>8</v>
      </c>
      <c r="E214" s="21">
        <v>80</v>
      </c>
      <c r="F214" s="21">
        <v>20</v>
      </c>
      <c r="G214" s="21" t="s">
        <v>870</v>
      </c>
      <c r="H214" s="21" t="s">
        <v>439</v>
      </c>
      <c r="I214" s="21">
        <v>0</v>
      </c>
      <c r="J214" s="21">
        <v>1</v>
      </c>
      <c r="K214" s="21">
        <v>0</v>
      </c>
      <c r="L214" s="21">
        <v>0</v>
      </c>
      <c r="M214" s="21" t="s">
        <v>745</v>
      </c>
      <c r="N214" s="21">
        <v>5</v>
      </c>
      <c r="O214" s="21">
        <v>5</v>
      </c>
      <c r="P214" s="21">
        <v>0</v>
      </c>
      <c r="Q214" s="21">
        <v>1</v>
      </c>
      <c r="R214">
        <f>IFERROR(IF(I214=1,VLOOKUP(F214,Lookup!$A$2:$B$15,2,FALSE),0),0.5)</f>
        <v>0</v>
      </c>
      <c r="S214">
        <f>IF(K214=1,1,IFERROR(IF(H214="pass",VLOOKUP(F214,Lookup!$D$2:$E$26,2,FALSE),0),1.6))</f>
        <v>1.6</v>
      </c>
      <c r="T214" s="6">
        <f t="shared" si="10"/>
        <v>1.6875</v>
      </c>
      <c r="U214" s="6">
        <f t="shared" si="11"/>
        <v>1.6875</v>
      </c>
      <c r="V214" t="str">
        <f t="shared" si="9"/>
        <v>S.WATKINS, BAL</v>
      </c>
    </row>
    <row r="215" spans="1:22">
      <c r="A215">
        <v>426</v>
      </c>
      <c r="B215" s="21">
        <v>1</v>
      </c>
      <c r="C215" s="21" t="s">
        <v>17</v>
      </c>
      <c r="D215" s="21" t="s">
        <v>875</v>
      </c>
      <c r="E215" s="21">
        <v>78</v>
      </c>
      <c r="F215" s="21">
        <v>22</v>
      </c>
      <c r="G215" s="21" t="s">
        <v>909</v>
      </c>
      <c r="H215" s="21" t="s">
        <v>439</v>
      </c>
      <c r="I215" s="21">
        <v>0</v>
      </c>
      <c r="J215" s="21">
        <v>1</v>
      </c>
      <c r="K215" s="21">
        <v>0</v>
      </c>
      <c r="L215" s="21">
        <v>0</v>
      </c>
      <c r="M215" s="21" t="s">
        <v>883</v>
      </c>
      <c r="N215" s="21">
        <v>8</v>
      </c>
      <c r="O215" s="21">
        <v>8</v>
      </c>
      <c r="P215" s="21">
        <v>0</v>
      </c>
      <c r="Q215" s="21">
        <v>1</v>
      </c>
      <c r="R215">
        <f>IFERROR(IF(I215=1,VLOOKUP(F215,Lookup!$A$2:$B$15,2,FALSE),0),0.5)</f>
        <v>0</v>
      </c>
      <c r="S215">
        <f>IF(K215=1,1,IFERROR(IF(H215="pass",VLOOKUP(F215,Lookup!$D$2:$E$26,2,FALSE),0),1.6))</f>
        <v>1.6</v>
      </c>
      <c r="T215" s="6">
        <f t="shared" si="10"/>
        <v>1.74</v>
      </c>
      <c r="U215" s="6">
        <f t="shared" si="11"/>
        <v>1.74</v>
      </c>
      <c r="V215" t="str">
        <f t="shared" si="9"/>
        <v>M.GOODWIN, CHI</v>
      </c>
    </row>
    <row r="216" spans="1:22">
      <c r="A216">
        <v>473</v>
      </c>
      <c r="B216" s="21">
        <v>1</v>
      </c>
      <c r="C216" s="21" t="s">
        <v>875</v>
      </c>
      <c r="D216" s="21" t="s">
        <v>17</v>
      </c>
      <c r="E216" s="21">
        <v>75</v>
      </c>
      <c r="F216" s="21">
        <v>25</v>
      </c>
      <c r="G216" s="21" t="s">
        <v>941</v>
      </c>
      <c r="H216" s="21" t="s">
        <v>439</v>
      </c>
      <c r="I216" s="21">
        <v>0</v>
      </c>
      <c r="J216" s="21">
        <v>1</v>
      </c>
      <c r="K216" s="21">
        <v>0</v>
      </c>
      <c r="L216" s="21">
        <v>0</v>
      </c>
      <c r="M216" s="21" t="s">
        <v>901</v>
      </c>
      <c r="N216" s="21">
        <v>-1</v>
      </c>
      <c r="O216" s="21">
        <v>-1</v>
      </c>
      <c r="P216" s="21">
        <v>0</v>
      </c>
      <c r="Q216" s="21">
        <v>1</v>
      </c>
      <c r="R216">
        <f>IFERROR(IF(I216=1,VLOOKUP(F216,Lookup!$A$2:$B$15,2,FALSE),0),0.5)</f>
        <v>0</v>
      </c>
      <c r="S216">
        <f>IF(K216=1,1,IFERROR(IF(H216="pass",VLOOKUP(F216,Lookup!$D$2:$E$26,2,FALSE),0),1.6))</f>
        <v>1.6</v>
      </c>
      <c r="T216" s="6">
        <f t="shared" si="10"/>
        <v>1.5825</v>
      </c>
      <c r="U216" s="6">
        <f t="shared" si="11"/>
        <v>1.5825</v>
      </c>
      <c r="V216" t="str">
        <f t="shared" si="9"/>
        <v>C.KUPP, LA</v>
      </c>
    </row>
    <row r="217" spans="1:22">
      <c r="A217">
        <v>475</v>
      </c>
      <c r="B217" s="21">
        <v>1</v>
      </c>
      <c r="C217" s="21" t="s">
        <v>875</v>
      </c>
      <c r="D217" s="21" t="s">
        <v>17</v>
      </c>
      <c r="E217" s="21">
        <v>75</v>
      </c>
      <c r="F217" s="21">
        <v>25</v>
      </c>
      <c r="G217" s="21" t="s">
        <v>943</v>
      </c>
      <c r="H217" s="21" t="s">
        <v>439</v>
      </c>
      <c r="I217" s="21">
        <v>0</v>
      </c>
      <c r="J217" s="21">
        <v>1</v>
      </c>
      <c r="K217" s="21">
        <v>0</v>
      </c>
      <c r="L217" s="21">
        <v>0</v>
      </c>
      <c r="M217" s="21" t="s">
        <v>917</v>
      </c>
      <c r="N217" s="21">
        <v>19</v>
      </c>
      <c r="O217" s="21">
        <v>19</v>
      </c>
      <c r="P217" s="21">
        <v>0</v>
      </c>
      <c r="Q217" s="21">
        <v>1</v>
      </c>
      <c r="R217">
        <f>IFERROR(IF(I217=1,VLOOKUP(F217,Lookup!$A$2:$B$15,2,FALSE),0),0.5)</f>
        <v>0</v>
      </c>
      <c r="S217">
        <f>IF(K217=1,1,IFERROR(IF(H217="pass",VLOOKUP(F217,Lookup!$D$2:$E$26,2,FALSE),0),1.6))</f>
        <v>1.6</v>
      </c>
      <c r="T217" s="6">
        <f t="shared" si="10"/>
        <v>1.9325000000000001</v>
      </c>
      <c r="U217" s="6">
        <f t="shared" si="11"/>
        <v>1.9325000000000001</v>
      </c>
      <c r="V217" t="str">
        <f t="shared" si="9"/>
        <v>R.WOODS, LA</v>
      </c>
    </row>
    <row r="218" spans="1:22">
      <c r="A218">
        <v>508</v>
      </c>
      <c r="B218" s="21">
        <v>1</v>
      </c>
      <c r="C218" s="21" t="s">
        <v>17</v>
      </c>
      <c r="D218" s="21" t="s">
        <v>875</v>
      </c>
      <c r="E218" s="21">
        <v>79</v>
      </c>
      <c r="F218" s="21">
        <v>21</v>
      </c>
      <c r="G218" s="21" t="s">
        <v>971</v>
      </c>
      <c r="H218" s="21" t="s">
        <v>439</v>
      </c>
      <c r="I218" s="21">
        <v>0</v>
      </c>
      <c r="J218" s="21">
        <v>1</v>
      </c>
      <c r="K218" s="21">
        <v>0</v>
      </c>
      <c r="L218" s="21">
        <v>0</v>
      </c>
      <c r="M218" s="21" t="s">
        <v>881</v>
      </c>
      <c r="N218" s="21">
        <v>4</v>
      </c>
      <c r="O218" s="21">
        <v>4</v>
      </c>
      <c r="P218" s="21">
        <v>0</v>
      </c>
      <c r="Q218" s="21">
        <v>1</v>
      </c>
      <c r="R218">
        <f>IFERROR(IF(I218=1,VLOOKUP(F218,Lookup!$A$2:$B$15,2,FALSE),0),0.5)</f>
        <v>0</v>
      </c>
      <c r="S218">
        <f>IF(K218=1,1,IFERROR(IF(H218="pass",VLOOKUP(F218,Lookup!$D$2:$E$26,2,FALSE),0),1.6))</f>
        <v>1.6</v>
      </c>
      <c r="T218" s="6">
        <f t="shared" si="10"/>
        <v>1.6700000000000002</v>
      </c>
      <c r="U218" s="6">
        <f t="shared" si="11"/>
        <v>1.6700000000000002</v>
      </c>
      <c r="V218" t="str">
        <f t="shared" si="9"/>
        <v>D.WILLIAMS, CHI</v>
      </c>
    </row>
    <row r="219" spans="1:22">
      <c r="A219">
        <v>539</v>
      </c>
      <c r="B219" s="21">
        <v>1</v>
      </c>
      <c r="C219" s="21" t="s">
        <v>17</v>
      </c>
      <c r="D219" s="21" t="s">
        <v>875</v>
      </c>
      <c r="E219" s="21">
        <v>75</v>
      </c>
      <c r="F219" s="21">
        <v>25</v>
      </c>
      <c r="G219" s="21" t="s">
        <v>995</v>
      </c>
      <c r="H219" s="21" t="s">
        <v>439</v>
      </c>
      <c r="I219" s="21">
        <v>0</v>
      </c>
      <c r="J219" s="21">
        <v>1</v>
      </c>
      <c r="K219" s="21">
        <v>0</v>
      </c>
      <c r="L219" s="21">
        <v>0</v>
      </c>
      <c r="M219" s="21" t="s">
        <v>893</v>
      </c>
      <c r="N219" s="21">
        <v>5</v>
      </c>
      <c r="O219" s="21">
        <v>5</v>
      </c>
      <c r="P219" s="21">
        <v>0</v>
      </c>
      <c r="Q219" s="21">
        <v>1</v>
      </c>
      <c r="R219">
        <f>IFERROR(IF(I219=1,VLOOKUP(F219,Lookup!$A$2:$B$15,2,FALSE),0),0.5)</f>
        <v>0</v>
      </c>
      <c r="S219">
        <f>IF(K219=1,1,IFERROR(IF(H219="pass",VLOOKUP(F219,Lookup!$D$2:$E$26,2,FALSE),0),1.6))</f>
        <v>1.6</v>
      </c>
      <c r="T219" s="6">
        <f t="shared" si="10"/>
        <v>1.6875</v>
      </c>
      <c r="U219" s="6">
        <f t="shared" si="11"/>
        <v>1.6875</v>
      </c>
      <c r="V219" t="str">
        <f t="shared" si="9"/>
        <v>A.ROBINSON, CHI</v>
      </c>
    </row>
    <row r="220" spans="1:22">
      <c r="A220">
        <v>583</v>
      </c>
      <c r="B220" s="21">
        <v>1</v>
      </c>
      <c r="C220" s="21" t="s">
        <v>4</v>
      </c>
      <c r="D220" s="21" t="s">
        <v>9</v>
      </c>
      <c r="E220" s="21">
        <v>75</v>
      </c>
      <c r="F220" s="21">
        <v>25</v>
      </c>
      <c r="G220" s="21" t="s">
        <v>1033</v>
      </c>
      <c r="H220" s="21" t="s">
        <v>439</v>
      </c>
      <c r="I220" s="21">
        <v>0</v>
      </c>
      <c r="J220" s="21">
        <v>1</v>
      </c>
      <c r="K220" s="21">
        <v>0</v>
      </c>
      <c r="L220" s="21">
        <v>0</v>
      </c>
      <c r="M220" s="21" t="s">
        <v>1011</v>
      </c>
      <c r="N220" s="21">
        <v>40</v>
      </c>
      <c r="O220" s="21">
        <v>40</v>
      </c>
      <c r="P220" s="21">
        <v>0</v>
      </c>
      <c r="Q220" s="21">
        <v>1</v>
      </c>
      <c r="R220">
        <f>IFERROR(IF(I220=1,VLOOKUP(F220,Lookup!$A$2:$B$15,2,FALSE),0),0.5)</f>
        <v>0</v>
      </c>
      <c r="S220">
        <f>IF(K220=1,1,IFERROR(IF(H220="pass",VLOOKUP(F220,Lookup!$D$2:$E$26,2,FALSE),0),1.6))</f>
        <v>1.6</v>
      </c>
      <c r="T220" s="6">
        <f t="shared" si="10"/>
        <v>2.2999999999999998</v>
      </c>
      <c r="U220" s="6">
        <f t="shared" si="11"/>
        <v>2.2999999999999998</v>
      </c>
      <c r="V220" t="str">
        <f t="shared" si="9"/>
        <v>A.SCHWARTZ, CLE</v>
      </c>
    </row>
    <row r="221" spans="1:22">
      <c r="A221">
        <v>709</v>
      </c>
      <c r="B221" s="21">
        <v>1</v>
      </c>
      <c r="C221" s="21" t="s">
        <v>4</v>
      </c>
      <c r="D221" s="21" t="s">
        <v>9</v>
      </c>
      <c r="E221" s="21">
        <v>78</v>
      </c>
      <c r="F221" s="21">
        <v>22</v>
      </c>
      <c r="G221" s="21" t="s">
        <v>1038</v>
      </c>
      <c r="H221" s="21" t="s">
        <v>439</v>
      </c>
      <c r="I221" s="21">
        <v>0</v>
      </c>
      <c r="J221" s="21">
        <v>1</v>
      </c>
      <c r="K221" s="21">
        <v>0</v>
      </c>
      <c r="L221" s="21">
        <v>0</v>
      </c>
      <c r="M221" s="21" t="s">
        <v>1003</v>
      </c>
      <c r="N221" s="21">
        <v>-1</v>
      </c>
      <c r="O221" s="21">
        <v>-1</v>
      </c>
      <c r="P221" s="21">
        <v>0</v>
      </c>
      <c r="Q221" s="21">
        <v>1</v>
      </c>
      <c r="R221">
        <f>IFERROR(IF(I221=1,VLOOKUP(F221,Lookup!$A$2:$B$15,2,FALSE),0),0.5)</f>
        <v>0</v>
      </c>
      <c r="S221">
        <f>IF(K221=1,1,IFERROR(IF(H221="pass",VLOOKUP(F221,Lookup!$D$2:$E$26,2,FALSE),0),1.6))</f>
        <v>1.6</v>
      </c>
      <c r="T221" s="6">
        <f t="shared" si="10"/>
        <v>1.5825</v>
      </c>
      <c r="U221" s="6">
        <f t="shared" si="11"/>
        <v>1.5825</v>
      </c>
      <c r="V221" t="str">
        <f t="shared" si="9"/>
        <v>K.HUNT, CLE</v>
      </c>
    </row>
    <row r="222" spans="1:22">
      <c r="A222">
        <v>592</v>
      </c>
      <c r="B222" s="21">
        <v>1</v>
      </c>
      <c r="C222" s="21" t="s">
        <v>9</v>
      </c>
      <c r="D222" s="21" t="s">
        <v>4</v>
      </c>
      <c r="E222" s="21">
        <v>75</v>
      </c>
      <c r="F222" s="21">
        <v>25</v>
      </c>
      <c r="G222" s="21" t="s">
        <v>1041</v>
      </c>
      <c r="H222" s="21" t="s">
        <v>439</v>
      </c>
      <c r="I222" s="21">
        <v>0</v>
      </c>
      <c r="J222" s="21">
        <v>1</v>
      </c>
      <c r="K222" s="21">
        <v>0</v>
      </c>
      <c r="L222" s="21">
        <v>0</v>
      </c>
      <c r="M222" s="21" t="s">
        <v>1028</v>
      </c>
      <c r="N222" s="21">
        <v>4</v>
      </c>
      <c r="O222" s="21">
        <v>4</v>
      </c>
      <c r="P222" s="21">
        <v>0</v>
      </c>
      <c r="Q222" s="21">
        <v>1</v>
      </c>
      <c r="R222">
        <f>IFERROR(IF(I222=1,VLOOKUP(F222,Lookup!$A$2:$B$15,2,FALSE),0),0.5)</f>
        <v>0</v>
      </c>
      <c r="S222">
        <f>IF(K222=1,1,IFERROR(IF(H222="pass",VLOOKUP(F222,Lookup!$D$2:$E$26,2,FALSE),0),1.6))</f>
        <v>1.6</v>
      </c>
      <c r="T222" s="6">
        <f t="shared" si="10"/>
        <v>1.6700000000000002</v>
      </c>
      <c r="U222" s="6">
        <f t="shared" si="11"/>
        <v>1.6700000000000002</v>
      </c>
      <c r="V222" t="str">
        <f t="shared" si="9"/>
        <v>T.HILL, KC</v>
      </c>
    </row>
    <row r="223" spans="1:22">
      <c r="A223">
        <v>627</v>
      </c>
      <c r="B223" s="21">
        <v>1</v>
      </c>
      <c r="C223" s="21" t="s">
        <v>4</v>
      </c>
      <c r="D223" s="21" t="s">
        <v>9</v>
      </c>
      <c r="E223" s="21">
        <v>79</v>
      </c>
      <c r="F223" s="21">
        <v>21</v>
      </c>
      <c r="G223" s="21" t="s">
        <v>1068</v>
      </c>
      <c r="H223" s="21" t="s">
        <v>439</v>
      </c>
      <c r="I223" s="21">
        <v>0</v>
      </c>
      <c r="J223" s="21">
        <v>1</v>
      </c>
      <c r="K223" s="21">
        <v>0</v>
      </c>
      <c r="L223" s="21">
        <v>0</v>
      </c>
      <c r="M223" s="21" t="s">
        <v>1014</v>
      </c>
      <c r="N223" s="21">
        <v>30</v>
      </c>
      <c r="O223" s="21">
        <v>30</v>
      </c>
      <c r="P223" s="21">
        <v>0</v>
      </c>
      <c r="Q223" s="21">
        <v>1</v>
      </c>
      <c r="R223">
        <f>IFERROR(IF(I223=1,VLOOKUP(F223,Lookup!$A$2:$B$15,2,FALSE),0),0.5)</f>
        <v>0</v>
      </c>
      <c r="S223">
        <f>IF(K223=1,1,IFERROR(IF(H223="pass",VLOOKUP(F223,Lookup!$D$2:$E$26,2,FALSE),0),1.6))</f>
        <v>1.6</v>
      </c>
      <c r="T223" s="6">
        <f t="shared" si="10"/>
        <v>2.125</v>
      </c>
      <c r="U223" s="6">
        <f t="shared" si="11"/>
        <v>2.125</v>
      </c>
      <c r="V223" t="str">
        <f t="shared" si="9"/>
        <v>D.NJOKU, CLE</v>
      </c>
    </row>
    <row r="224" spans="1:22">
      <c r="A224">
        <v>670</v>
      </c>
      <c r="B224" s="21">
        <v>1</v>
      </c>
      <c r="C224" s="21" t="s">
        <v>4</v>
      </c>
      <c r="D224" s="21" t="s">
        <v>9</v>
      </c>
      <c r="E224" s="21">
        <v>75</v>
      </c>
      <c r="F224" s="21">
        <v>25</v>
      </c>
      <c r="G224" s="21" t="s">
        <v>1095</v>
      </c>
      <c r="H224" s="21" t="s">
        <v>439</v>
      </c>
      <c r="I224" s="21">
        <v>0</v>
      </c>
      <c r="J224" s="21">
        <v>1</v>
      </c>
      <c r="K224" s="21">
        <v>0</v>
      </c>
      <c r="L224" s="21">
        <v>0</v>
      </c>
      <c r="M224" s="21" t="s">
        <v>1040</v>
      </c>
      <c r="N224" s="21">
        <v>5</v>
      </c>
      <c r="O224" s="21">
        <v>5</v>
      </c>
      <c r="P224" s="21">
        <v>0</v>
      </c>
      <c r="Q224" s="21">
        <v>1</v>
      </c>
      <c r="R224">
        <f>IFERROR(IF(I224=1,VLOOKUP(F224,Lookup!$A$2:$B$15,2,FALSE),0),0.5)</f>
        <v>0</v>
      </c>
      <c r="S224">
        <f>IF(K224=1,1,IFERROR(IF(H224="pass",VLOOKUP(F224,Lookup!$D$2:$E$26,2,FALSE),0),1.6))</f>
        <v>1.6</v>
      </c>
      <c r="T224" s="6">
        <f t="shared" si="10"/>
        <v>1.6875</v>
      </c>
      <c r="U224" s="6">
        <f t="shared" si="11"/>
        <v>1.6875</v>
      </c>
      <c r="V224" t="str">
        <f t="shared" si="9"/>
        <v>J.LANDRY, CLE</v>
      </c>
    </row>
    <row r="225" spans="1:22">
      <c r="A225">
        <v>682</v>
      </c>
      <c r="B225" s="21">
        <v>1</v>
      </c>
      <c r="C225" s="21" t="s">
        <v>9</v>
      </c>
      <c r="D225" s="21" t="s">
        <v>4</v>
      </c>
      <c r="E225" s="21">
        <v>75</v>
      </c>
      <c r="F225" s="21">
        <v>25</v>
      </c>
      <c r="G225" s="21" t="s">
        <v>1104</v>
      </c>
      <c r="H225" s="21" t="s">
        <v>439</v>
      </c>
      <c r="I225" s="21">
        <v>0</v>
      </c>
      <c r="J225" s="21">
        <v>1</v>
      </c>
      <c r="K225" s="21">
        <v>0</v>
      </c>
      <c r="L225" s="21">
        <v>0</v>
      </c>
      <c r="M225" s="21" t="s">
        <v>1028</v>
      </c>
      <c r="N225" s="21">
        <v>45</v>
      </c>
      <c r="O225" s="21">
        <v>45</v>
      </c>
      <c r="P225" s="21">
        <v>0</v>
      </c>
      <c r="Q225" s="21">
        <v>1</v>
      </c>
      <c r="R225">
        <f>IFERROR(IF(I225=1,VLOOKUP(F225,Lookup!$A$2:$B$15,2,FALSE),0),0.5)</f>
        <v>0</v>
      </c>
      <c r="S225">
        <f>IF(K225=1,1,IFERROR(IF(H225="pass",VLOOKUP(F225,Lookup!$D$2:$E$26,2,FALSE),0),1.6))</f>
        <v>1.6</v>
      </c>
      <c r="T225" s="6">
        <f t="shared" si="10"/>
        <v>2.3875000000000002</v>
      </c>
      <c r="U225" s="6">
        <f t="shared" si="11"/>
        <v>2.3875000000000002</v>
      </c>
      <c r="V225" t="str">
        <f t="shared" si="9"/>
        <v>T.HILL, KC</v>
      </c>
    </row>
    <row r="226" spans="1:22">
      <c r="A226">
        <v>687</v>
      </c>
      <c r="B226" s="21">
        <v>1</v>
      </c>
      <c r="C226" s="21" t="s">
        <v>4</v>
      </c>
      <c r="D226" s="21" t="s">
        <v>9</v>
      </c>
      <c r="E226" s="21">
        <v>77</v>
      </c>
      <c r="F226" s="21">
        <v>23</v>
      </c>
      <c r="G226" s="21" t="s">
        <v>1106</v>
      </c>
      <c r="H226" s="21" t="s">
        <v>439</v>
      </c>
      <c r="I226" s="21">
        <v>0</v>
      </c>
      <c r="J226" s="21">
        <v>1</v>
      </c>
      <c r="K226" s="21">
        <v>0</v>
      </c>
      <c r="L226" s="21">
        <v>0</v>
      </c>
      <c r="M226" s="21" t="s">
        <v>1014</v>
      </c>
      <c r="N226" s="21">
        <v>29</v>
      </c>
      <c r="O226" s="21">
        <v>29</v>
      </c>
      <c r="P226" s="21">
        <v>0</v>
      </c>
      <c r="Q226" s="21">
        <v>1</v>
      </c>
      <c r="R226">
        <f>IFERROR(IF(I226=1,VLOOKUP(F226,Lookup!$A$2:$B$15,2,FALSE),0),0.5)</f>
        <v>0</v>
      </c>
      <c r="S226">
        <f>IF(K226=1,1,IFERROR(IF(H226="pass",VLOOKUP(F226,Lookup!$D$2:$E$26,2,FALSE),0),1.6))</f>
        <v>1.6</v>
      </c>
      <c r="T226" s="6">
        <f t="shared" si="10"/>
        <v>2.1074999999999999</v>
      </c>
      <c r="U226" s="6">
        <f t="shared" si="11"/>
        <v>2.1074999999999999</v>
      </c>
      <c r="V226" t="str">
        <f t="shared" si="9"/>
        <v>D.NJOKU, CLE</v>
      </c>
    </row>
    <row r="227" spans="1:22">
      <c r="A227">
        <v>695</v>
      </c>
      <c r="B227" s="21">
        <v>1</v>
      </c>
      <c r="C227" s="21" t="s">
        <v>4</v>
      </c>
      <c r="D227" s="21" t="s">
        <v>9</v>
      </c>
      <c r="E227" s="21">
        <v>80</v>
      </c>
      <c r="F227" s="21">
        <v>20</v>
      </c>
      <c r="G227" s="21" t="s">
        <v>1113</v>
      </c>
      <c r="H227" s="21" t="s">
        <v>439</v>
      </c>
      <c r="I227" s="21">
        <v>0</v>
      </c>
      <c r="J227" s="21">
        <v>1</v>
      </c>
      <c r="K227" s="21">
        <v>0</v>
      </c>
      <c r="L227" s="21">
        <v>0</v>
      </c>
      <c r="M227" s="21" t="s">
        <v>1040</v>
      </c>
      <c r="N227" s="21">
        <v>6</v>
      </c>
      <c r="O227" s="21">
        <v>6</v>
      </c>
      <c r="P227" s="21">
        <v>0</v>
      </c>
      <c r="Q227" s="21">
        <v>1</v>
      </c>
      <c r="R227">
        <f>IFERROR(IF(I227=1,VLOOKUP(F227,Lookup!$A$2:$B$15,2,FALSE),0),0.5)</f>
        <v>0</v>
      </c>
      <c r="S227">
        <f>IF(K227=1,1,IFERROR(IF(H227="pass",VLOOKUP(F227,Lookup!$D$2:$E$26,2,FALSE),0),1.6))</f>
        <v>1.6</v>
      </c>
      <c r="T227" s="6">
        <f t="shared" si="10"/>
        <v>1.7050000000000001</v>
      </c>
      <c r="U227" s="6">
        <f t="shared" si="11"/>
        <v>1.7050000000000001</v>
      </c>
      <c r="V227" t="str">
        <f t="shared" si="9"/>
        <v>J.LANDRY, CLE</v>
      </c>
    </row>
    <row r="228" spans="1:22">
      <c r="A228">
        <v>711</v>
      </c>
      <c r="B228" s="21">
        <v>1</v>
      </c>
      <c r="C228" s="21" t="s">
        <v>4</v>
      </c>
      <c r="D228" s="21" t="s">
        <v>9</v>
      </c>
      <c r="E228" s="21">
        <v>75</v>
      </c>
      <c r="F228" s="21">
        <v>25</v>
      </c>
      <c r="G228" s="21" t="s">
        <v>1123</v>
      </c>
      <c r="H228" s="21" t="s">
        <v>439</v>
      </c>
      <c r="I228" s="21">
        <v>0</v>
      </c>
      <c r="J228" s="21">
        <v>1</v>
      </c>
      <c r="K228" s="21">
        <v>0</v>
      </c>
      <c r="L228" s="21">
        <v>0</v>
      </c>
      <c r="M228" s="21" t="s">
        <v>1124</v>
      </c>
      <c r="N228" s="21">
        <v>3</v>
      </c>
      <c r="O228" s="21">
        <v>3</v>
      </c>
      <c r="P228" s="21">
        <v>0</v>
      </c>
      <c r="Q228" s="21">
        <v>1</v>
      </c>
      <c r="R228">
        <f>IFERROR(IF(I228=1,VLOOKUP(F228,Lookup!$A$2:$B$15,2,FALSE),0),0.5)</f>
        <v>0</v>
      </c>
      <c r="S228">
        <f>IF(K228=1,1,IFERROR(IF(H228="pass",VLOOKUP(F228,Lookup!$D$2:$E$26,2,FALSE),0),1.6))</f>
        <v>1.6</v>
      </c>
      <c r="T228" s="6">
        <f t="shared" si="10"/>
        <v>1.6525000000000001</v>
      </c>
      <c r="U228" s="6">
        <f t="shared" si="11"/>
        <v>1.6525000000000001</v>
      </c>
      <c r="V228" t="str">
        <f t="shared" si="9"/>
        <v>D.PEOPLES-JONES, CLE</v>
      </c>
    </row>
    <row r="229" spans="1:22">
      <c r="A229">
        <v>736</v>
      </c>
      <c r="B229" s="21">
        <v>1</v>
      </c>
      <c r="C229" s="21" t="s">
        <v>18</v>
      </c>
      <c r="D229" s="21" t="s">
        <v>2</v>
      </c>
      <c r="E229" s="21">
        <v>79</v>
      </c>
      <c r="F229" s="21">
        <v>21</v>
      </c>
      <c r="G229" s="21" t="s">
        <v>1149</v>
      </c>
      <c r="H229" s="21" t="s">
        <v>439</v>
      </c>
      <c r="I229" s="21">
        <v>0</v>
      </c>
      <c r="J229" s="21">
        <v>1</v>
      </c>
      <c r="K229" s="21">
        <v>0</v>
      </c>
      <c r="L229" s="21">
        <v>0</v>
      </c>
      <c r="M229" s="21" t="s">
        <v>1148</v>
      </c>
      <c r="N229" s="21">
        <v>7</v>
      </c>
      <c r="O229" s="21">
        <v>7</v>
      </c>
      <c r="P229" s="21">
        <v>0</v>
      </c>
      <c r="Q229" s="21">
        <v>1</v>
      </c>
      <c r="R229">
        <f>IFERROR(IF(I229=1,VLOOKUP(F229,Lookup!$A$2:$B$15,2,FALSE),0),0.5)</f>
        <v>0</v>
      </c>
      <c r="S229">
        <f>IF(K229=1,1,IFERROR(IF(H229="pass",VLOOKUP(F229,Lookup!$D$2:$E$26,2,FALSE),0),1.6))</f>
        <v>1.6</v>
      </c>
      <c r="T229" s="6">
        <f t="shared" si="10"/>
        <v>1.7225000000000001</v>
      </c>
      <c r="U229" s="6">
        <f t="shared" si="11"/>
        <v>1.7225000000000001</v>
      </c>
      <c r="V229" t="str">
        <f t="shared" si="9"/>
        <v>M.EVANS, TB</v>
      </c>
    </row>
    <row r="230" spans="1:22">
      <c r="A230">
        <v>737</v>
      </c>
      <c r="B230" s="21">
        <v>1</v>
      </c>
      <c r="C230" s="21" t="s">
        <v>18</v>
      </c>
      <c r="D230" s="21" t="s">
        <v>2</v>
      </c>
      <c r="E230" s="21">
        <v>79</v>
      </c>
      <c r="F230" s="21">
        <v>21</v>
      </c>
      <c r="G230" s="21" t="s">
        <v>1150</v>
      </c>
      <c r="H230" s="21" t="s">
        <v>439</v>
      </c>
      <c r="I230" s="21">
        <v>0</v>
      </c>
      <c r="J230" s="21">
        <v>1</v>
      </c>
      <c r="K230" s="21">
        <v>0</v>
      </c>
      <c r="L230" s="21">
        <v>0</v>
      </c>
      <c r="M230" s="21" t="s">
        <v>1151</v>
      </c>
      <c r="N230" s="21">
        <v>17</v>
      </c>
      <c r="O230" s="21">
        <v>17</v>
      </c>
      <c r="P230" s="21">
        <v>0</v>
      </c>
      <c r="Q230" s="21">
        <v>1</v>
      </c>
      <c r="R230">
        <f>IFERROR(IF(I230=1,VLOOKUP(F230,Lookup!$A$2:$B$15,2,FALSE),0),0.5)</f>
        <v>0</v>
      </c>
      <c r="S230">
        <f>IF(K230=1,1,IFERROR(IF(H230="pass",VLOOKUP(F230,Lookup!$D$2:$E$26,2,FALSE),0),1.6))</f>
        <v>1.6</v>
      </c>
      <c r="T230" s="6">
        <f t="shared" si="10"/>
        <v>1.8975</v>
      </c>
      <c r="U230" s="6">
        <f t="shared" si="11"/>
        <v>1.8975</v>
      </c>
      <c r="V230" t="str">
        <f t="shared" si="9"/>
        <v>R.GRONKOWSKI, TB</v>
      </c>
    </row>
    <row r="231" spans="1:22">
      <c r="A231">
        <v>745</v>
      </c>
      <c r="B231" s="21">
        <v>1</v>
      </c>
      <c r="C231" s="21" t="s">
        <v>2</v>
      </c>
      <c r="D231" s="21" t="s">
        <v>18</v>
      </c>
      <c r="E231" s="21">
        <v>75</v>
      </c>
      <c r="F231" s="21">
        <v>25</v>
      </c>
      <c r="G231" s="21" t="s">
        <v>1157</v>
      </c>
      <c r="H231" s="21" t="s">
        <v>439</v>
      </c>
      <c r="I231" s="21">
        <v>0</v>
      </c>
      <c r="J231" s="21">
        <v>1</v>
      </c>
      <c r="K231" s="21">
        <v>0</v>
      </c>
      <c r="L231" s="21">
        <v>0</v>
      </c>
      <c r="M231" s="21" t="s">
        <v>1158</v>
      </c>
      <c r="N231" s="21">
        <v>-5</v>
      </c>
      <c r="O231" s="21">
        <v>-5</v>
      </c>
      <c r="P231" s="21">
        <v>0</v>
      </c>
      <c r="Q231" s="21">
        <v>1</v>
      </c>
      <c r="R231">
        <f>IFERROR(IF(I231=1,VLOOKUP(F231,Lookup!$A$2:$B$15,2,FALSE),0),0.5)</f>
        <v>0</v>
      </c>
      <c r="S231">
        <f>IF(K231=1,1,IFERROR(IF(H231="pass",VLOOKUP(F231,Lookup!$D$2:$E$26,2,FALSE),0),1.6))</f>
        <v>1.6</v>
      </c>
      <c r="T231" s="6">
        <f t="shared" si="10"/>
        <v>1.5125000000000002</v>
      </c>
      <c r="U231" s="6">
        <f t="shared" si="11"/>
        <v>1.5125000000000002</v>
      </c>
      <c r="V231" t="str">
        <f t="shared" si="9"/>
        <v>T.POLLARD, DAL</v>
      </c>
    </row>
    <row r="232" spans="1:22">
      <c r="A232">
        <v>775</v>
      </c>
      <c r="B232" s="21">
        <v>1</v>
      </c>
      <c r="C232" s="21" t="s">
        <v>2</v>
      </c>
      <c r="D232" s="21" t="s">
        <v>18</v>
      </c>
      <c r="E232" s="21">
        <v>75</v>
      </c>
      <c r="F232" s="21">
        <v>25</v>
      </c>
      <c r="G232" s="21" t="s">
        <v>1182</v>
      </c>
      <c r="H232" s="21" t="s">
        <v>439</v>
      </c>
      <c r="I232" s="21">
        <v>0</v>
      </c>
      <c r="J232" s="21">
        <v>1</v>
      </c>
      <c r="K232" s="21">
        <v>0</v>
      </c>
      <c r="L232" s="21">
        <v>0</v>
      </c>
      <c r="M232" s="21" t="s">
        <v>1142</v>
      </c>
      <c r="N232" s="21">
        <v>14</v>
      </c>
      <c r="O232" s="21">
        <v>14</v>
      </c>
      <c r="P232" s="21">
        <v>0</v>
      </c>
      <c r="Q232" s="21">
        <v>1</v>
      </c>
      <c r="R232">
        <f>IFERROR(IF(I232=1,VLOOKUP(F232,Lookup!$A$2:$B$15,2,FALSE),0),0.5)</f>
        <v>0</v>
      </c>
      <c r="S232">
        <f>IF(K232=1,1,IFERROR(IF(H232="pass",VLOOKUP(F232,Lookup!$D$2:$E$26,2,FALSE),0),1.6))</f>
        <v>1.6</v>
      </c>
      <c r="T232" s="6">
        <f t="shared" si="10"/>
        <v>1.845</v>
      </c>
      <c r="U232" s="6">
        <f t="shared" si="11"/>
        <v>1.845</v>
      </c>
      <c r="V232" t="str">
        <f t="shared" si="9"/>
        <v>C.LAMB, DAL</v>
      </c>
    </row>
    <row r="233" spans="1:22">
      <c r="A233">
        <v>793</v>
      </c>
      <c r="B233" s="21">
        <v>1</v>
      </c>
      <c r="C233" s="21" t="s">
        <v>18</v>
      </c>
      <c r="D233" s="21" t="s">
        <v>2</v>
      </c>
      <c r="E233" s="21">
        <v>80</v>
      </c>
      <c r="F233" s="21">
        <v>20</v>
      </c>
      <c r="G233" s="21" t="s">
        <v>1193</v>
      </c>
      <c r="H233" s="21" t="s">
        <v>439</v>
      </c>
      <c r="I233" s="21">
        <v>0</v>
      </c>
      <c r="J233" s="21">
        <v>1</v>
      </c>
      <c r="K233" s="21">
        <v>0</v>
      </c>
      <c r="L233" s="21">
        <v>0</v>
      </c>
      <c r="M233" s="21" t="s">
        <v>1128</v>
      </c>
      <c r="N233" s="21">
        <v>1</v>
      </c>
      <c r="O233" s="21">
        <v>1</v>
      </c>
      <c r="P233" s="21">
        <v>0</v>
      </c>
      <c r="Q233" s="21">
        <v>1</v>
      </c>
      <c r="R233">
        <f>IFERROR(IF(I233=1,VLOOKUP(F233,Lookup!$A$2:$B$15,2,FALSE),0),0.5)</f>
        <v>0</v>
      </c>
      <c r="S233">
        <f>IF(K233=1,1,IFERROR(IF(H233="pass",VLOOKUP(F233,Lookup!$D$2:$E$26,2,FALSE),0),1.6))</f>
        <v>1.6</v>
      </c>
      <c r="T233" s="6">
        <f t="shared" si="10"/>
        <v>1.6175000000000002</v>
      </c>
      <c r="U233" s="6">
        <f t="shared" si="11"/>
        <v>1.6175000000000002</v>
      </c>
      <c r="V233" t="str">
        <f t="shared" si="9"/>
        <v>L.FOURNETTE, TB</v>
      </c>
    </row>
    <row r="234" spans="1:22">
      <c r="A234">
        <v>803</v>
      </c>
      <c r="B234" s="21">
        <v>1</v>
      </c>
      <c r="C234" s="21" t="s">
        <v>2</v>
      </c>
      <c r="D234" s="21" t="s">
        <v>18</v>
      </c>
      <c r="E234" s="21">
        <v>75</v>
      </c>
      <c r="F234" s="21">
        <v>25</v>
      </c>
      <c r="G234" s="21" t="s">
        <v>1199</v>
      </c>
      <c r="H234" s="21" t="s">
        <v>439</v>
      </c>
      <c r="I234" s="21">
        <v>0</v>
      </c>
      <c r="J234" s="21">
        <v>1</v>
      </c>
      <c r="K234" s="21">
        <v>0</v>
      </c>
      <c r="L234" s="21">
        <v>0</v>
      </c>
      <c r="M234" s="21" t="s">
        <v>1133</v>
      </c>
      <c r="N234" s="21">
        <v>9</v>
      </c>
      <c r="O234" s="21">
        <v>9</v>
      </c>
      <c r="P234" s="21">
        <v>0</v>
      </c>
      <c r="Q234" s="21">
        <v>1</v>
      </c>
      <c r="R234">
        <f>IFERROR(IF(I234=1,VLOOKUP(F234,Lookup!$A$2:$B$15,2,FALSE),0),0.5)</f>
        <v>0</v>
      </c>
      <c r="S234">
        <f>IF(K234=1,1,IFERROR(IF(H234="pass",VLOOKUP(F234,Lookup!$D$2:$E$26,2,FALSE),0),1.6))</f>
        <v>1.6</v>
      </c>
      <c r="T234" s="6">
        <f t="shared" si="10"/>
        <v>1.7575000000000001</v>
      </c>
      <c r="U234" s="6">
        <f t="shared" si="11"/>
        <v>1.7575000000000001</v>
      </c>
      <c r="V234" t="str">
        <f t="shared" si="9"/>
        <v>A.COOPER, DAL</v>
      </c>
    </row>
    <row r="235" spans="1:22">
      <c r="A235">
        <v>820</v>
      </c>
      <c r="B235" s="21">
        <v>1</v>
      </c>
      <c r="C235" s="21" t="s">
        <v>2</v>
      </c>
      <c r="D235" s="21" t="s">
        <v>18</v>
      </c>
      <c r="E235" s="21">
        <v>75</v>
      </c>
      <c r="F235" s="21">
        <v>25</v>
      </c>
      <c r="G235" s="21" t="s">
        <v>1207</v>
      </c>
      <c r="H235" s="21" t="s">
        <v>439</v>
      </c>
      <c r="I235" s="21">
        <v>0</v>
      </c>
      <c r="J235" s="21">
        <v>1</v>
      </c>
      <c r="K235" s="21">
        <v>0</v>
      </c>
      <c r="L235" s="21">
        <v>0</v>
      </c>
      <c r="M235" s="21" t="s">
        <v>1133</v>
      </c>
      <c r="N235" s="21">
        <v>3</v>
      </c>
      <c r="O235" s="21">
        <v>3</v>
      </c>
      <c r="P235" s="21">
        <v>0</v>
      </c>
      <c r="Q235" s="21">
        <v>1</v>
      </c>
      <c r="R235">
        <f>IFERROR(IF(I235=1,VLOOKUP(F235,Lookup!$A$2:$B$15,2,FALSE),0),0.5)</f>
        <v>0</v>
      </c>
      <c r="S235">
        <f>IF(K235=1,1,IFERROR(IF(H235="pass",VLOOKUP(F235,Lookup!$D$2:$E$26,2,FALSE),0),1.6))</f>
        <v>1.6</v>
      </c>
      <c r="T235" s="6">
        <f t="shared" si="10"/>
        <v>1.6525000000000001</v>
      </c>
      <c r="U235" s="6">
        <f t="shared" si="11"/>
        <v>1.6525000000000001</v>
      </c>
      <c r="V235" t="str">
        <f t="shared" si="9"/>
        <v>A.COOPER, DAL</v>
      </c>
    </row>
    <row r="236" spans="1:22">
      <c r="A236">
        <v>821</v>
      </c>
      <c r="B236" s="21">
        <v>1</v>
      </c>
      <c r="C236" s="21" t="s">
        <v>2</v>
      </c>
      <c r="D236" s="21" t="s">
        <v>18</v>
      </c>
      <c r="E236" s="21">
        <v>75</v>
      </c>
      <c r="F236" s="21">
        <v>25</v>
      </c>
      <c r="G236" s="21" t="s">
        <v>1208</v>
      </c>
      <c r="H236" s="21" t="s">
        <v>439</v>
      </c>
      <c r="I236" s="21">
        <v>0</v>
      </c>
      <c r="J236" s="21">
        <v>1</v>
      </c>
      <c r="K236" s="21">
        <v>0</v>
      </c>
      <c r="L236" s="21">
        <v>0</v>
      </c>
      <c r="M236" s="21" t="s">
        <v>1137</v>
      </c>
      <c r="N236" s="21">
        <v>1</v>
      </c>
      <c r="O236" s="21">
        <v>1</v>
      </c>
      <c r="P236" s="21">
        <v>0</v>
      </c>
      <c r="Q236" s="21">
        <v>1</v>
      </c>
      <c r="R236">
        <f>IFERROR(IF(I236=1,VLOOKUP(F236,Lookup!$A$2:$B$15,2,FALSE),0),0.5)</f>
        <v>0</v>
      </c>
      <c r="S236">
        <f>IF(K236=1,1,IFERROR(IF(H236="pass",VLOOKUP(F236,Lookup!$D$2:$E$26,2,FALSE),0),1.6))</f>
        <v>1.6</v>
      </c>
      <c r="T236" s="6">
        <f t="shared" si="10"/>
        <v>1.6175000000000002</v>
      </c>
      <c r="U236" s="6">
        <f t="shared" si="11"/>
        <v>1.6175000000000002</v>
      </c>
      <c r="V236" t="str">
        <f t="shared" si="9"/>
        <v>D.SCHULTZ, DAL</v>
      </c>
    </row>
    <row r="237" spans="1:22">
      <c r="A237">
        <v>840</v>
      </c>
      <c r="B237" s="21">
        <v>1</v>
      </c>
      <c r="C237" s="21" t="s">
        <v>2</v>
      </c>
      <c r="D237" s="21" t="s">
        <v>18</v>
      </c>
      <c r="E237" s="21">
        <v>75</v>
      </c>
      <c r="F237" s="21">
        <v>25</v>
      </c>
      <c r="G237" s="21" t="s">
        <v>1223</v>
      </c>
      <c r="H237" s="21" t="s">
        <v>439</v>
      </c>
      <c r="I237" s="21">
        <v>0</v>
      </c>
      <c r="J237" s="21">
        <v>1</v>
      </c>
      <c r="K237" s="21">
        <v>0</v>
      </c>
      <c r="L237" s="21">
        <v>0</v>
      </c>
      <c r="M237" s="21" t="s">
        <v>1142</v>
      </c>
      <c r="N237" s="21">
        <v>25</v>
      </c>
      <c r="O237" s="21">
        <v>25</v>
      </c>
      <c r="P237" s="21">
        <v>0</v>
      </c>
      <c r="Q237" s="21">
        <v>1</v>
      </c>
      <c r="R237">
        <f>IFERROR(IF(I237=1,VLOOKUP(F237,Lookup!$A$2:$B$15,2,FALSE),0),0.5)</f>
        <v>0</v>
      </c>
      <c r="S237">
        <f>IF(K237=1,1,IFERROR(IF(H237="pass",VLOOKUP(F237,Lookup!$D$2:$E$26,2,FALSE),0),1.6))</f>
        <v>1.6</v>
      </c>
      <c r="T237" s="6">
        <f t="shared" si="10"/>
        <v>2.0375000000000001</v>
      </c>
      <c r="U237" s="6">
        <f t="shared" si="11"/>
        <v>2.0375000000000001</v>
      </c>
      <c r="V237" t="str">
        <f t="shared" si="9"/>
        <v>C.LAMB, DAL</v>
      </c>
    </row>
    <row r="238" spans="1:22">
      <c r="A238">
        <v>859</v>
      </c>
      <c r="B238" s="21">
        <v>1</v>
      </c>
      <c r="C238" s="21" t="s">
        <v>18</v>
      </c>
      <c r="D238" s="21" t="s">
        <v>2</v>
      </c>
      <c r="E238" s="21">
        <v>75</v>
      </c>
      <c r="F238" s="21">
        <v>25</v>
      </c>
      <c r="G238" s="21" t="s">
        <v>1237</v>
      </c>
      <c r="H238" s="21" t="s">
        <v>439</v>
      </c>
      <c r="I238" s="21">
        <v>0</v>
      </c>
      <c r="J238" s="21">
        <v>1</v>
      </c>
      <c r="K238" s="21">
        <v>0</v>
      </c>
      <c r="L238" s="21">
        <v>0</v>
      </c>
      <c r="M238" s="21" t="s">
        <v>1128</v>
      </c>
      <c r="N238" s="21">
        <v>-3</v>
      </c>
      <c r="O238" s="21">
        <v>-3</v>
      </c>
      <c r="P238" s="21">
        <v>0</v>
      </c>
      <c r="Q238" s="21">
        <v>1</v>
      </c>
      <c r="R238">
        <f>IFERROR(IF(I238=1,VLOOKUP(F238,Lookup!$A$2:$B$15,2,FALSE),0),0.5)</f>
        <v>0</v>
      </c>
      <c r="S238">
        <f>IF(K238=1,1,IFERROR(IF(H238="pass",VLOOKUP(F238,Lookup!$D$2:$E$26,2,FALSE),0),1.6))</f>
        <v>1.6</v>
      </c>
      <c r="T238" s="6">
        <f t="shared" si="10"/>
        <v>1.5475000000000001</v>
      </c>
      <c r="U238" s="6">
        <f t="shared" si="11"/>
        <v>1.5475000000000001</v>
      </c>
      <c r="V238" t="str">
        <f t="shared" si="9"/>
        <v>L.FOURNETTE, TB</v>
      </c>
    </row>
    <row r="239" spans="1:22">
      <c r="A239">
        <v>888</v>
      </c>
      <c r="B239" s="21">
        <v>1</v>
      </c>
      <c r="C239" s="21" t="s">
        <v>2</v>
      </c>
      <c r="D239" s="21" t="s">
        <v>18</v>
      </c>
      <c r="E239" s="21">
        <v>75</v>
      </c>
      <c r="F239" s="21">
        <v>25</v>
      </c>
      <c r="G239" s="21" t="s">
        <v>1260</v>
      </c>
      <c r="H239" s="21" t="s">
        <v>439</v>
      </c>
      <c r="I239" s="21">
        <v>0</v>
      </c>
      <c r="J239" s="21">
        <v>1</v>
      </c>
      <c r="K239" s="21">
        <v>0</v>
      </c>
      <c r="L239" s="21">
        <v>0</v>
      </c>
      <c r="M239" s="21" t="s">
        <v>1133</v>
      </c>
      <c r="N239" s="21">
        <v>6</v>
      </c>
      <c r="O239" s="21">
        <v>6</v>
      </c>
      <c r="P239" s="21">
        <v>0</v>
      </c>
      <c r="Q239" s="21">
        <v>1</v>
      </c>
      <c r="R239">
        <f>IFERROR(IF(I239=1,VLOOKUP(F239,Lookup!$A$2:$B$15,2,FALSE),0),0.5)</f>
        <v>0</v>
      </c>
      <c r="S239">
        <f>IF(K239=1,1,IFERROR(IF(H239="pass",VLOOKUP(F239,Lookup!$D$2:$E$26,2,FALSE),0),1.6))</f>
        <v>1.6</v>
      </c>
      <c r="T239" s="6">
        <f t="shared" si="10"/>
        <v>1.7050000000000001</v>
      </c>
      <c r="U239" s="6">
        <f t="shared" si="11"/>
        <v>1.7050000000000001</v>
      </c>
      <c r="V239" t="str">
        <f t="shared" si="9"/>
        <v>A.COOPER, DAL</v>
      </c>
    </row>
    <row r="240" spans="1:22">
      <c r="A240">
        <v>903</v>
      </c>
      <c r="B240" s="21">
        <v>1</v>
      </c>
      <c r="C240" s="21" t="s">
        <v>18</v>
      </c>
      <c r="D240" s="21" t="s">
        <v>2</v>
      </c>
      <c r="E240" s="21">
        <v>75</v>
      </c>
      <c r="F240" s="21">
        <v>25</v>
      </c>
      <c r="G240" s="21" t="s">
        <v>1267</v>
      </c>
      <c r="H240" s="21" t="s">
        <v>439</v>
      </c>
      <c r="I240" s="21">
        <v>0</v>
      </c>
      <c r="J240" s="21">
        <v>1</v>
      </c>
      <c r="K240" s="21">
        <v>0</v>
      </c>
      <c r="L240" s="21">
        <v>0</v>
      </c>
      <c r="M240" s="21" t="s">
        <v>1204</v>
      </c>
      <c r="N240" s="21">
        <v>-5</v>
      </c>
      <c r="O240" s="21">
        <v>-5</v>
      </c>
      <c r="P240" s="21">
        <v>0</v>
      </c>
      <c r="Q240" s="21">
        <v>1</v>
      </c>
      <c r="R240">
        <f>IFERROR(IF(I240=1,VLOOKUP(F240,Lookup!$A$2:$B$15,2,FALSE),0),0.5)</f>
        <v>0</v>
      </c>
      <c r="S240">
        <f>IF(K240=1,1,IFERROR(IF(H240="pass",VLOOKUP(F240,Lookup!$D$2:$E$26,2,FALSE),0),1.6))</f>
        <v>1.6</v>
      </c>
      <c r="T240" s="6">
        <f t="shared" si="10"/>
        <v>1.5125000000000002</v>
      </c>
      <c r="U240" s="6">
        <f t="shared" si="11"/>
        <v>1.5125000000000002</v>
      </c>
      <c r="V240" t="str">
        <f t="shared" si="9"/>
        <v>G.BERNARD, TB</v>
      </c>
    </row>
    <row r="241" spans="1:22">
      <c r="A241">
        <v>957</v>
      </c>
      <c r="B241" s="21">
        <v>1</v>
      </c>
      <c r="C241" s="21" t="s">
        <v>3</v>
      </c>
      <c r="D241" s="21" t="s">
        <v>27</v>
      </c>
      <c r="E241" s="21">
        <v>75</v>
      </c>
      <c r="F241" s="21">
        <v>25</v>
      </c>
      <c r="G241" s="21" t="s">
        <v>1314</v>
      </c>
      <c r="H241" s="21" t="s">
        <v>439</v>
      </c>
      <c r="I241" s="21">
        <v>0</v>
      </c>
      <c r="J241" s="21">
        <v>1</v>
      </c>
      <c r="K241" s="21">
        <v>0</v>
      </c>
      <c r="L241" s="21">
        <v>0</v>
      </c>
      <c r="M241" s="21" t="s">
        <v>1315</v>
      </c>
      <c r="N241" s="21">
        <v>16</v>
      </c>
      <c r="O241" s="21">
        <v>16</v>
      </c>
      <c r="P241" s="21">
        <v>0</v>
      </c>
      <c r="Q241" s="21">
        <v>1</v>
      </c>
      <c r="R241">
        <f>IFERROR(IF(I241=1,VLOOKUP(F241,Lookup!$A$2:$B$15,2,FALSE),0),0.5)</f>
        <v>0</v>
      </c>
      <c r="S241">
        <f>IF(K241=1,1,IFERROR(IF(H241="pass",VLOOKUP(F241,Lookup!$D$2:$E$26,2,FALSE),0),1.6))</f>
        <v>1.6</v>
      </c>
      <c r="T241" s="6">
        <f t="shared" si="10"/>
        <v>1.8800000000000001</v>
      </c>
      <c r="U241" s="6">
        <f t="shared" si="11"/>
        <v>1.8800000000000001</v>
      </c>
      <c r="V241" t="str">
        <f t="shared" si="9"/>
        <v>K.GOLLADAY, NYG</v>
      </c>
    </row>
    <row r="242" spans="1:22">
      <c r="A242">
        <v>967</v>
      </c>
      <c r="B242" s="21">
        <v>1</v>
      </c>
      <c r="C242" s="21" t="s">
        <v>27</v>
      </c>
      <c r="D242" s="21" t="s">
        <v>3</v>
      </c>
      <c r="E242" s="21">
        <v>75</v>
      </c>
      <c r="F242" s="21">
        <v>25</v>
      </c>
      <c r="G242" s="21" t="s">
        <v>1322</v>
      </c>
      <c r="H242" s="21" t="s">
        <v>439</v>
      </c>
      <c r="I242" s="21">
        <v>0</v>
      </c>
      <c r="J242" s="21">
        <v>1</v>
      </c>
      <c r="K242" s="21">
        <v>0</v>
      </c>
      <c r="L242" s="21">
        <v>0</v>
      </c>
      <c r="M242" s="21" t="s">
        <v>1289</v>
      </c>
      <c r="N242" s="21">
        <v>3</v>
      </c>
      <c r="O242" s="21">
        <v>3</v>
      </c>
      <c r="P242" s="21">
        <v>0</v>
      </c>
      <c r="Q242" s="21">
        <v>1</v>
      </c>
      <c r="R242">
        <f>IFERROR(IF(I242=1,VLOOKUP(F242,Lookup!$A$2:$B$15,2,FALSE),0),0.5)</f>
        <v>0</v>
      </c>
      <c r="S242">
        <f>IF(K242=1,1,IFERROR(IF(H242="pass",VLOOKUP(F242,Lookup!$D$2:$E$26,2,FALSE),0),1.6))</f>
        <v>1.6</v>
      </c>
      <c r="T242" s="6">
        <f t="shared" si="10"/>
        <v>1.6525000000000001</v>
      </c>
      <c r="U242" s="6">
        <f t="shared" si="11"/>
        <v>1.6525000000000001</v>
      </c>
      <c r="V242" t="str">
        <f t="shared" si="9"/>
        <v>N.FANT, DEN</v>
      </c>
    </row>
    <row r="243" spans="1:22">
      <c r="A243">
        <v>1092</v>
      </c>
      <c r="B243" s="21">
        <v>1</v>
      </c>
      <c r="C243" s="21" t="s">
        <v>24</v>
      </c>
      <c r="D243" s="21" t="s">
        <v>29</v>
      </c>
      <c r="E243" s="21">
        <v>76</v>
      </c>
      <c r="F243" s="21">
        <v>24</v>
      </c>
      <c r="G243" s="21" t="s">
        <v>1417</v>
      </c>
      <c r="H243" s="21" t="s">
        <v>439</v>
      </c>
      <c r="I243" s="21">
        <v>0</v>
      </c>
      <c r="J243" s="21">
        <v>1</v>
      </c>
      <c r="K243" s="21">
        <v>0</v>
      </c>
      <c r="L243" s="21">
        <v>0</v>
      </c>
      <c r="M243" s="21" t="s">
        <v>1418</v>
      </c>
      <c r="N243" s="21">
        <v>4</v>
      </c>
      <c r="O243" s="21">
        <v>4</v>
      </c>
      <c r="P243" s="21">
        <v>0</v>
      </c>
      <c r="Q243" s="21">
        <v>1</v>
      </c>
      <c r="R243">
        <f>IFERROR(IF(I243=1,VLOOKUP(F243,Lookup!$A$2:$B$15,2,FALSE),0),0.5)</f>
        <v>0</v>
      </c>
      <c r="S243">
        <f>IF(K243=1,1,IFERROR(IF(H243="pass",VLOOKUP(F243,Lookup!$D$2:$E$26,2,FALSE),0),1.6))</f>
        <v>1.6</v>
      </c>
      <c r="T243" s="6">
        <f t="shared" si="10"/>
        <v>1.6700000000000002</v>
      </c>
      <c r="U243" s="6">
        <f t="shared" si="11"/>
        <v>1.6700000000000002</v>
      </c>
      <c r="V243" t="str">
        <f t="shared" si="9"/>
        <v>D.ADAMS, GB</v>
      </c>
    </row>
    <row r="244" spans="1:22">
      <c r="A244">
        <v>1124</v>
      </c>
      <c r="B244" s="21">
        <v>1</v>
      </c>
      <c r="C244" s="21" t="s">
        <v>29</v>
      </c>
      <c r="D244" s="21" t="s">
        <v>24</v>
      </c>
      <c r="E244" s="21">
        <v>80</v>
      </c>
      <c r="F244" s="21">
        <v>20</v>
      </c>
      <c r="G244" s="21" t="s">
        <v>1444</v>
      </c>
      <c r="H244" s="21" t="s">
        <v>439</v>
      </c>
      <c r="I244" s="21">
        <v>0</v>
      </c>
      <c r="J244" s="21">
        <v>1</v>
      </c>
      <c r="K244" s="21">
        <v>0</v>
      </c>
      <c r="L244" s="21">
        <v>0</v>
      </c>
      <c r="M244" s="21" t="s">
        <v>1413</v>
      </c>
      <c r="N244" s="21">
        <v>-3</v>
      </c>
      <c r="O244" s="21">
        <v>-3</v>
      </c>
      <c r="P244" s="21">
        <v>0</v>
      </c>
      <c r="Q244" s="21">
        <v>1</v>
      </c>
      <c r="R244">
        <f>IFERROR(IF(I244=1,VLOOKUP(F244,Lookup!$A$2:$B$15,2,FALSE),0),0.5)</f>
        <v>0</v>
      </c>
      <c r="S244">
        <f>IF(K244=1,1,IFERROR(IF(H244="pass",VLOOKUP(F244,Lookup!$D$2:$E$26,2,FALSE),0),1.6))</f>
        <v>1.6</v>
      </c>
      <c r="T244" s="6">
        <f t="shared" si="10"/>
        <v>1.5475000000000001</v>
      </c>
      <c r="U244" s="6">
        <f t="shared" si="11"/>
        <v>1.5475000000000001</v>
      </c>
      <c r="V244" t="str">
        <f t="shared" si="9"/>
        <v>A.TRAUTMAN, NO</v>
      </c>
    </row>
    <row r="245" spans="1:22">
      <c r="A245">
        <v>1145</v>
      </c>
      <c r="B245" s="21">
        <v>1</v>
      </c>
      <c r="C245" s="21" t="s">
        <v>24</v>
      </c>
      <c r="D245" s="21" t="s">
        <v>29</v>
      </c>
      <c r="E245" s="21">
        <v>75</v>
      </c>
      <c r="F245" s="21">
        <v>25</v>
      </c>
      <c r="G245" s="21" t="s">
        <v>1461</v>
      </c>
      <c r="H245" s="21" t="s">
        <v>439</v>
      </c>
      <c r="I245" s="21">
        <v>0</v>
      </c>
      <c r="J245" s="21">
        <v>1</v>
      </c>
      <c r="K245" s="21">
        <v>0</v>
      </c>
      <c r="L245" s="21">
        <v>0</v>
      </c>
      <c r="M245" s="21" t="s">
        <v>1462</v>
      </c>
      <c r="N245" s="21">
        <v>14</v>
      </c>
      <c r="O245" s="21">
        <v>14</v>
      </c>
      <c r="P245" s="21">
        <v>0</v>
      </c>
      <c r="Q245" s="21">
        <v>1</v>
      </c>
      <c r="R245">
        <f>IFERROR(IF(I245=1,VLOOKUP(F245,Lookup!$A$2:$B$15,2,FALSE),0),0.5)</f>
        <v>0</v>
      </c>
      <c r="S245">
        <f>IF(K245=1,1,IFERROR(IF(H245="pass",VLOOKUP(F245,Lookup!$D$2:$E$26,2,FALSE),0),1.6))</f>
        <v>1.6</v>
      </c>
      <c r="T245" s="6">
        <f t="shared" si="10"/>
        <v>1.845</v>
      </c>
      <c r="U245" s="6">
        <f t="shared" si="11"/>
        <v>1.845</v>
      </c>
      <c r="V245" t="str">
        <f t="shared" si="9"/>
        <v>A.LAZARD, GB</v>
      </c>
    </row>
    <row r="246" spans="1:22">
      <c r="A246">
        <v>1188</v>
      </c>
      <c r="B246" s="21">
        <v>1</v>
      </c>
      <c r="C246" s="21" t="s">
        <v>24</v>
      </c>
      <c r="D246" s="21" t="s">
        <v>29</v>
      </c>
      <c r="E246" s="21">
        <v>78</v>
      </c>
      <c r="F246" s="21">
        <v>22</v>
      </c>
      <c r="G246" s="21" t="s">
        <v>1494</v>
      </c>
      <c r="H246" s="21" t="s">
        <v>439</v>
      </c>
      <c r="I246" s="21">
        <v>0</v>
      </c>
      <c r="J246" s="21">
        <v>1</v>
      </c>
      <c r="K246" s="21">
        <v>0</v>
      </c>
      <c r="L246" s="21">
        <v>0</v>
      </c>
      <c r="M246" s="21" t="s">
        <v>1418</v>
      </c>
      <c r="N246" s="21">
        <v>5</v>
      </c>
      <c r="O246" s="21">
        <v>5</v>
      </c>
      <c r="P246" s="21">
        <v>0</v>
      </c>
      <c r="Q246" s="21">
        <v>1</v>
      </c>
      <c r="R246">
        <f>IFERROR(IF(I246=1,VLOOKUP(F246,Lookup!$A$2:$B$15,2,FALSE),0),0.5)</f>
        <v>0</v>
      </c>
      <c r="S246">
        <f>IF(K246=1,1,IFERROR(IF(H246="pass",VLOOKUP(F246,Lookup!$D$2:$E$26,2,FALSE),0),1.6))</f>
        <v>1.6</v>
      </c>
      <c r="T246" s="6">
        <f t="shared" si="10"/>
        <v>1.6875</v>
      </c>
      <c r="U246" s="6">
        <f t="shared" si="11"/>
        <v>1.6875</v>
      </c>
      <c r="V246" t="str">
        <f t="shared" si="9"/>
        <v>D.ADAMS, GB</v>
      </c>
    </row>
    <row r="247" spans="1:22">
      <c r="A247">
        <v>1197</v>
      </c>
      <c r="B247" s="21">
        <v>1</v>
      </c>
      <c r="C247" s="21" t="s">
        <v>24</v>
      </c>
      <c r="D247" s="21" t="s">
        <v>29</v>
      </c>
      <c r="E247" s="21">
        <v>75</v>
      </c>
      <c r="F247" s="21">
        <v>25</v>
      </c>
      <c r="G247" s="21" t="s">
        <v>1499</v>
      </c>
      <c r="H247" s="21" t="s">
        <v>439</v>
      </c>
      <c r="I247" s="21">
        <v>0</v>
      </c>
      <c r="J247" s="21">
        <v>1</v>
      </c>
      <c r="K247" s="21">
        <v>0</v>
      </c>
      <c r="L247" s="21">
        <v>0</v>
      </c>
      <c r="M247" s="21" t="s">
        <v>1462</v>
      </c>
      <c r="N247" s="21">
        <v>0</v>
      </c>
      <c r="O247" s="21">
        <v>0</v>
      </c>
      <c r="P247" s="21">
        <v>0</v>
      </c>
      <c r="Q247" s="21">
        <v>1</v>
      </c>
      <c r="R247">
        <f>IFERROR(IF(I247=1,VLOOKUP(F247,Lookup!$A$2:$B$15,2,FALSE),0),0.5)</f>
        <v>0</v>
      </c>
      <c r="S247">
        <f>IF(K247=1,1,IFERROR(IF(H247="pass",VLOOKUP(F247,Lookup!$D$2:$E$26,2,FALSE),0),1.6))</f>
        <v>1.6</v>
      </c>
      <c r="T247" s="6">
        <f t="shared" si="10"/>
        <v>1.6</v>
      </c>
      <c r="U247" s="6">
        <f t="shared" si="11"/>
        <v>1.6</v>
      </c>
      <c r="V247" t="str">
        <f t="shared" si="9"/>
        <v>A.LAZARD, GB</v>
      </c>
    </row>
    <row r="248" spans="1:22">
      <c r="A248">
        <v>1200</v>
      </c>
      <c r="B248" s="21">
        <v>1</v>
      </c>
      <c r="C248" s="21" t="s">
        <v>24</v>
      </c>
      <c r="D248" s="21" t="s">
        <v>29</v>
      </c>
      <c r="E248" s="21">
        <v>80</v>
      </c>
      <c r="F248" s="21">
        <v>20</v>
      </c>
      <c r="G248" s="21" t="s">
        <v>1501</v>
      </c>
      <c r="H248" s="21" t="s">
        <v>439</v>
      </c>
      <c r="I248" s="21">
        <v>0</v>
      </c>
      <c r="J248" s="21">
        <v>1</v>
      </c>
      <c r="K248" s="21">
        <v>0</v>
      </c>
      <c r="L248" s="21">
        <v>0</v>
      </c>
      <c r="M248" s="21" t="s">
        <v>1440</v>
      </c>
      <c r="N248" s="21">
        <v>2</v>
      </c>
      <c r="O248" s="21">
        <v>2</v>
      </c>
      <c r="P248" s="21">
        <v>0</v>
      </c>
      <c r="Q248" s="21">
        <v>1</v>
      </c>
      <c r="R248">
        <f>IFERROR(IF(I248=1,VLOOKUP(F248,Lookup!$A$2:$B$15,2,FALSE),0),0.5)</f>
        <v>0</v>
      </c>
      <c r="S248">
        <f>IF(K248=1,1,IFERROR(IF(H248="pass",VLOOKUP(F248,Lookup!$D$2:$E$26,2,FALSE),0),1.6))</f>
        <v>1.6</v>
      </c>
      <c r="T248" s="6">
        <f t="shared" si="10"/>
        <v>1.635</v>
      </c>
      <c r="U248" s="6">
        <f t="shared" si="11"/>
        <v>1.635</v>
      </c>
      <c r="V248" t="str">
        <f t="shared" si="9"/>
        <v>A.DILLON, GB</v>
      </c>
    </row>
    <row r="249" spans="1:22">
      <c r="A249">
        <v>1263</v>
      </c>
      <c r="B249" s="21">
        <v>1</v>
      </c>
      <c r="C249" s="21" t="s">
        <v>20</v>
      </c>
      <c r="D249" s="21" t="s">
        <v>19</v>
      </c>
      <c r="E249" s="21">
        <v>75</v>
      </c>
      <c r="F249" s="21">
        <v>25</v>
      </c>
      <c r="G249" s="21" t="s">
        <v>1553</v>
      </c>
      <c r="H249" s="21" t="s">
        <v>439</v>
      </c>
      <c r="I249" s="21">
        <v>0</v>
      </c>
      <c r="J249" s="21">
        <v>1</v>
      </c>
      <c r="K249" s="21">
        <v>0</v>
      </c>
      <c r="L249" s="21">
        <v>0</v>
      </c>
      <c r="M249" s="21" t="s">
        <v>1554</v>
      </c>
      <c r="N249" s="21">
        <v>28</v>
      </c>
      <c r="O249" s="21">
        <v>28</v>
      </c>
      <c r="P249" s="21">
        <v>0</v>
      </c>
      <c r="Q249" s="21">
        <v>1</v>
      </c>
      <c r="R249">
        <f>IFERROR(IF(I249=1,VLOOKUP(F249,Lookup!$A$2:$B$15,2,FALSE),0),0.5)</f>
        <v>0</v>
      </c>
      <c r="S249">
        <f>IF(K249=1,1,IFERROR(IF(H249="pass",VLOOKUP(F249,Lookup!$D$2:$E$26,2,FALSE),0),1.6))</f>
        <v>1.6</v>
      </c>
      <c r="T249" s="6">
        <f t="shared" si="10"/>
        <v>2.09</v>
      </c>
      <c r="U249" s="6">
        <f t="shared" si="11"/>
        <v>2.09</v>
      </c>
      <c r="V249" t="str">
        <f t="shared" si="9"/>
        <v>M.JONES, JAX</v>
      </c>
    </row>
    <row r="250" spans="1:22">
      <c r="A250">
        <v>1276</v>
      </c>
      <c r="B250" s="21">
        <v>1</v>
      </c>
      <c r="C250" s="21" t="s">
        <v>20</v>
      </c>
      <c r="D250" s="21" t="s">
        <v>19</v>
      </c>
      <c r="E250" s="21">
        <v>75</v>
      </c>
      <c r="F250" s="21">
        <v>25</v>
      </c>
      <c r="G250" s="21" t="s">
        <v>1565</v>
      </c>
      <c r="H250" s="21" t="s">
        <v>439</v>
      </c>
      <c r="I250" s="21">
        <v>0</v>
      </c>
      <c r="J250" s="21">
        <v>1</v>
      </c>
      <c r="K250" s="21">
        <v>0</v>
      </c>
      <c r="L250" s="21">
        <v>0</v>
      </c>
      <c r="M250" s="21" t="s">
        <v>1536</v>
      </c>
      <c r="N250" s="21">
        <v>-2</v>
      </c>
      <c r="O250" s="21">
        <v>-2</v>
      </c>
      <c r="P250" s="21">
        <v>0</v>
      </c>
      <c r="Q250" s="21">
        <v>1</v>
      </c>
      <c r="R250">
        <f>IFERROR(IF(I250=1,VLOOKUP(F250,Lookup!$A$2:$B$15,2,FALSE),0),0.5)</f>
        <v>0</v>
      </c>
      <c r="S250">
        <f>IF(K250=1,1,IFERROR(IF(H250="pass",VLOOKUP(F250,Lookup!$D$2:$E$26,2,FALSE),0),1.6))</f>
        <v>1.6</v>
      </c>
      <c r="T250" s="6">
        <f t="shared" si="10"/>
        <v>1.5650000000000002</v>
      </c>
      <c r="U250" s="6">
        <f t="shared" si="11"/>
        <v>1.5650000000000002</v>
      </c>
      <c r="V250" t="str">
        <f t="shared" si="9"/>
        <v>L.SHENAULT, JAX</v>
      </c>
    </row>
    <row r="251" spans="1:22">
      <c r="A251">
        <v>1329</v>
      </c>
      <c r="B251" s="21">
        <v>1</v>
      </c>
      <c r="C251" s="21" t="s">
        <v>20</v>
      </c>
      <c r="D251" s="21" t="s">
        <v>19</v>
      </c>
      <c r="E251" s="21">
        <v>75</v>
      </c>
      <c r="F251" s="21">
        <v>25</v>
      </c>
      <c r="G251" s="21" t="s">
        <v>1603</v>
      </c>
      <c r="H251" s="21" t="s">
        <v>439</v>
      </c>
      <c r="I251" s="21">
        <v>0</v>
      </c>
      <c r="J251" s="21">
        <v>1</v>
      </c>
      <c r="K251" s="21">
        <v>0</v>
      </c>
      <c r="L251" s="21">
        <v>0</v>
      </c>
      <c r="M251" s="21" t="s">
        <v>1534</v>
      </c>
      <c r="N251" s="21">
        <v>12</v>
      </c>
      <c r="O251" s="21">
        <v>12</v>
      </c>
      <c r="P251" s="21">
        <v>0</v>
      </c>
      <c r="Q251" s="21">
        <v>1</v>
      </c>
      <c r="R251">
        <f>IFERROR(IF(I251=1,VLOOKUP(F251,Lookup!$A$2:$B$15,2,FALSE),0),0.5)</f>
        <v>0</v>
      </c>
      <c r="S251">
        <f>IF(K251=1,1,IFERROR(IF(H251="pass",VLOOKUP(F251,Lookup!$D$2:$E$26,2,FALSE),0),1.6))</f>
        <v>1.6</v>
      </c>
      <c r="T251" s="6">
        <f t="shared" si="10"/>
        <v>1.81</v>
      </c>
      <c r="U251" s="6">
        <f t="shared" si="11"/>
        <v>1.81</v>
      </c>
      <c r="V251" t="str">
        <f t="shared" si="9"/>
        <v>D.CHARK, JAX</v>
      </c>
    </row>
    <row r="252" spans="1:22">
      <c r="A252">
        <v>1330</v>
      </c>
      <c r="B252" s="21">
        <v>1</v>
      </c>
      <c r="C252" s="21" t="s">
        <v>20</v>
      </c>
      <c r="D252" s="21" t="s">
        <v>19</v>
      </c>
      <c r="E252" s="21">
        <v>75</v>
      </c>
      <c r="F252" s="21">
        <v>25</v>
      </c>
      <c r="G252" s="21" t="s">
        <v>1604</v>
      </c>
      <c r="H252" s="21" t="s">
        <v>439</v>
      </c>
      <c r="I252" s="21">
        <v>0</v>
      </c>
      <c r="J252" s="21">
        <v>1</v>
      </c>
      <c r="K252" s="21">
        <v>0</v>
      </c>
      <c r="L252" s="21">
        <v>0</v>
      </c>
      <c r="M252" s="21" t="s">
        <v>1557</v>
      </c>
      <c r="N252" s="21">
        <v>7</v>
      </c>
      <c r="O252" s="21">
        <v>7</v>
      </c>
      <c r="P252" s="21">
        <v>0</v>
      </c>
      <c r="Q252" s="21">
        <v>1</v>
      </c>
      <c r="R252">
        <f>IFERROR(IF(I252=1,VLOOKUP(F252,Lookup!$A$2:$B$15,2,FALSE),0),0.5)</f>
        <v>0</v>
      </c>
      <c r="S252">
        <f>IF(K252=1,1,IFERROR(IF(H252="pass",VLOOKUP(F252,Lookup!$D$2:$E$26,2,FALSE),0),1.6))</f>
        <v>1.6</v>
      </c>
      <c r="T252" s="6">
        <f t="shared" si="10"/>
        <v>1.7225000000000001</v>
      </c>
      <c r="U252" s="6">
        <f t="shared" si="11"/>
        <v>1.7225000000000001</v>
      </c>
      <c r="V252" t="str">
        <f t="shared" si="9"/>
        <v>J.O'SHAUGHNESSY, JAX</v>
      </c>
    </row>
    <row r="253" spans="1:22">
      <c r="A253">
        <v>1331</v>
      </c>
      <c r="B253" s="21">
        <v>1</v>
      </c>
      <c r="C253" s="21" t="s">
        <v>20</v>
      </c>
      <c r="D253" s="21" t="s">
        <v>19</v>
      </c>
      <c r="E253" s="21">
        <v>75</v>
      </c>
      <c r="F253" s="21">
        <v>25</v>
      </c>
      <c r="G253" s="21" t="s">
        <v>1605</v>
      </c>
      <c r="H253" s="21" t="s">
        <v>439</v>
      </c>
      <c r="I253" s="21">
        <v>0</v>
      </c>
      <c r="J253" s="21">
        <v>1</v>
      </c>
      <c r="K253" s="21">
        <v>0</v>
      </c>
      <c r="L253" s="21">
        <v>0</v>
      </c>
      <c r="M253" s="21" t="s">
        <v>1576</v>
      </c>
      <c r="N253" s="21">
        <v>5</v>
      </c>
      <c r="O253" s="21">
        <v>5</v>
      </c>
      <c r="P253" s="21">
        <v>0</v>
      </c>
      <c r="Q253" s="21">
        <v>1</v>
      </c>
      <c r="R253">
        <f>IFERROR(IF(I253=1,VLOOKUP(F253,Lookup!$A$2:$B$15,2,FALSE),0),0.5)</f>
        <v>0</v>
      </c>
      <c r="S253">
        <f>IF(K253=1,1,IFERROR(IF(H253="pass",VLOOKUP(F253,Lookup!$D$2:$E$26,2,FALSE),0),1.6))</f>
        <v>1.6</v>
      </c>
      <c r="T253" s="6">
        <f t="shared" si="10"/>
        <v>1.6875</v>
      </c>
      <c r="U253" s="6">
        <f t="shared" si="11"/>
        <v>1.6875</v>
      </c>
      <c r="V253" t="str">
        <f t="shared" si="9"/>
        <v>J.ROBINSON, JAX</v>
      </c>
    </row>
    <row r="254" spans="1:22">
      <c r="A254">
        <v>1370</v>
      </c>
      <c r="B254" s="21">
        <v>1</v>
      </c>
      <c r="C254" s="21" t="s">
        <v>20</v>
      </c>
      <c r="D254" s="21" t="s">
        <v>19</v>
      </c>
      <c r="E254" s="21">
        <v>75</v>
      </c>
      <c r="F254" s="21">
        <v>25</v>
      </c>
      <c r="G254" s="21" t="s">
        <v>1631</v>
      </c>
      <c r="H254" s="21" t="s">
        <v>439</v>
      </c>
      <c r="I254" s="21">
        <v>0</v>
      </c>
      <c r="J254" s="21">
        <v>1</v>
      </c>
      <c r="K254" s="21">
        <v>0</v>
      </c>
      <c r="L254" s="21">
        <v>0</v>
      </c>
      <c r="M254" s="21" t="s">
        <v>1557</v>
      </c>
      <c r="N254" s="21">
        <v>-3</v>
      </c>
      <c r="O254" s="21">
        <v>-3</v>
      </c>
      <c r="P254" s="21">
        <v>0</v>
      </c>
      <c r="Q254" s="21">
        <v>1</v>
      </c>
      <c r="R254">
        <f>IFERROR(IF(I254=1,VLOOKUP(F254,Lookup!$A$2:$B$15,2,FALSE),0),0.5)</f>
        <v>0</v>
      </c>
      <c r="S254">
        <f>IF(K254=1,1,IFERROR(IF(H254="pass",VLOOKUP(F254,Lookup!$D$2:$E$26,2,FALSE),0),1.6))</f>
        <v>1.6</v>
      </c>
      <c r="T254" s="6">
        <f t="shared" si="10"/>
        <v>1.5475000000000001</v>
      </c>
      <c r="U254" s="6">
        <f t="shared" si="11"/>
        <v>1.5475000000000001</v>
      </c>
      <c r="V254" t="str">
        <f t="shared" si="9"/>
        <v>J.O'SHAUGHNESSY, JAX</v>
      </c>
    </row>
    <row r="255" spans="1:22">
      <c r="A255">
        <v>1371</v>
      </c>
      <c r="B255" s="21">
        <v>1</v>
      </c>
      <c r="C255" s="21" t="s">
        <v>20</v>
      </c>
      <c r="D255" s="21" t="s">
        <v>19</v>
      </c>
      <c r="E255" s="21">
        <v>78</v>
      </c>
      <c r="F255" s="21">
        <v>22</v>
      </c>
      <c r="G255" s="21" t="s">
        <v>1632</v>
      </c>
      <c r="H255" s="21" t="s">
        <v>439</v>
      </c>
      <c r="I255" s="21">
        <v>0</v>
      </c>
      <c r="J255" s="21">
        <v>1</v>
      </c>
      <c r="K255" s="21">
        <v>0</v>
      </c>
      <c r="L255" s="21">
        <v>0</v>
      </c>
      <c r="M255" s="21" t="s">
        <v>1557</v>
      </c>
      <c r="N255" s="21">
        <v>6</v>
      </c>
      <c r="O255" s="21">
        <v>6</v>
      </c>
      <c r="P255" s="21">
        <v>0</v>
      </c>
      <c r="Q255" s="21">
        <v>1</v>
      </c>
      <c r="R255">
        <f>IFERROR(IF(I255=1,VLOOKUP(F255,Lookup!$A$2:$B$15,2,FALSE),0),0.5)</f>
        <v>0</v>
      </c>
      <c r="S255">
        <f>IF(K255=1,1,IFERROR(IF(H255="pass",VLOOKUP(F255,Lookup!$D$2:$E$26,2,FALSE),0),1.6))</f>
        <v>1.6</v>
      </c>
      <c r="T255" s="6">
        <f t="shared" si="10"/>
        <v>1.7050000000000001</v>
      </c>
      <c r="U255" s="6">
        <f t="shared" si="11"/>
        <v>1.7050000000000001</v>
      </c>
      <c r="V255" t="str">
        <f t="shared" si="9"/>
        <v>J.O'SHAUGHNESSY, JAX</v>
      </c>
    </row>
    <row r="256" spans="1:22">
      <c r="A256">
        <v>1380</v>
      </c>
      <c r="B256" s="21">
        <v>1</v>
      </c>
      <c r="C256" s="21" t="s">
        <v>20</v>
      </c>
      <c r="D256" s="21" t="s">
        <v>19</v>
      </c>
      <c r="E256" s="21">
        <v>79</v>
      </c>
      <c r="F256" s="21">
        <v>21</v>
      </c>
      <c r="G256" s="21" t="s">
        <v>1638</v>
      </c>
      <c r="H256" s="21" t="s">
        <v>439</v>
      </c>
      <c r="I256" s="21">
        <v>0</v>
      </c>
      <c r="J256" s="21">
        <v>1</v>
      </c>
      <c r="K256" s="21">
        <v>0</v>
      </c>
      <c r="L256" s="21">
        <v>0</v>
      </c>
      <c r="M256" s="21" t="s">
        <v>1534</v>
      </c>
      <c r="N256" s="21">
        <v>25</v>
      </c>
      <c r="O256" s="21">
        <v>25</v>
      </c>
      <c r="P256" s="21">
        <v>0</v>
      </c>
      <c r="Q256" s="21">
        <v>1</v>
      </c>
      <c r="R256">
        <f>IFERROR(IF(I256=1,VLOOKUP(F256,Lookup!$A$2:$B$15,2,FALSE),0),0.5)</f>
        <v>0</v>
      </c>
      <c r="S256">
        <f>IF(K256=1,1,IFERROR(IF(H256="pass",VLOOKUP(F256,Lookup!$D$2:$E$26,2,FALSE),0),1.6))</f>
        <v>1.6</v>
      </c>
      <c r="T256" s="6">
        <f t="shared" si="10"/>
        <v>2.0375000000000001</v>
      </c>
      <c r="U256" s="6">
        <f t="shared" si="11"/>
        <v>2.0375000000000001</v>
      </c>
      <c r="V256" t="str">
        <f t="shared" si="9"/>
        <v>D.CHARK, JAX</v>
      </c>
    </row>
    <row r="257" spans="1:22">
      <c r="A257">
        <v>1381</v>
      </c>
      <c r="B257" s="21">
        <v>1</v>
      </c>
      <c r="C257" s="21" t="s">
        <v>20</v>
      </c>
      <c r="D257" s="21" t="s">
        <v>19</v>
      </c>
      <c r="E257" s="21">
        <v>79</v>
      </c>
      <c r="F257" s="21">
        <v>21</v>
      </c>
      <c r="G257" s="21" t="s">
        <v>1639</v>
      </c>
      <c r="H257" s="21" t="s">
        <v>439</v>
      </c>
      <c r="I257" s="21">
        <v>0</v>
      </c>
      <c r="J257" s="21">
        <v>1</v>
      </c>
      <c r="K257" s="21">
        <v>0</v>
      </c>
      <c r="L257" s="21">
        <v>0</v>
      </c>
      <c r="M257" s="21" t="s">
        <v>1557</v>
      </c>
      <c r="N257" s="21">
        <v>6</v>
      </c>
      <c r="O257" s="21">
        <v>6</v>
      </c>
      <c r="P257" s="21">
        <v>0</v>
      </c>
      <c r="Q257" s="21">
        <v>1</v>
      </c>
      <c r="R257">
        <f>IFERROR(IF(I257=1,VLOOKUP(F257,Lookup!$A$2:$B$15,2,FALSE),0),0.5)</f>
        <v>0</v>
      </c>
      <c r="S257">
        <f>IF(K257=1,1,IFERROR(IF(H257="pass",VLOOKUP(F257,Lookup!$D$2:$E$26,2,FALSE),0),1.6))</f>
        <v>1.6</v>
      </c>
      <c r="T257" s="6">
        <f t="shared" si="10"/>
        <v>1.7050000000000001</v>
      </c>
      <c r="U257" s="6">
        <f t="shared" si="11"/>
        <v>1.7050000000000001</v>
      </c>
      <c r="V257" t="str">
        <f t="shared" si="9"/>
        <v>J.O'SHAUGHNESSY, JAX</v>
      </c>
    </row>
    <row r="258" spans="1:22">
      <c r="A258">
        <v>1394</v>
      </c>
      <c r="B258" s="21">
        <v>1</v>
      </c>
      <c r="C258" s="21" t="s">
        <v>20</v>
      </c>
      <c r="D258" s="21" t="s">
        <v>19</v>
      </c>
      <c r="E258" s="21">
        <v>75</v>
      </c>
      <c r="F258" s="21">
        <v>25</v>
      </c>
      <c r="G258" s="21" t="s">
        <v>1646</v>
      </c>
      <c r="H258" s="21" t="s">
        <v>439</v>
      </c>
      <c r="I258" s="21">
        <v>0</v>
      </c>
      <c r="J258" s="21">
        <v>1</v>
      </c>
      <c r="K258" s="21">
        <v>0</v>
      </c>
      <c r="L258" s="21">
        <v>0</v>
      </c>
      <c r="M258" s="21" t="s">
        <v>1557</v>
      </c>
      <c r="N258" s="21">
        <v>-1</v>
      </c>
      <c r="O258" s="21">
        <v>-1</v>
      </c>
      <c r="P258" s="21">
        <v>0</v>
      </c>
      <c r="Q258" s="21">
        <v>1</v>
      </c>
      <c r="R258">
        <f>IFERROR(IF(I258=1,VLOOKUP(F258,Lookup!$A$2:$B$15,2,FALSE),0),0.5)</f>
        <v>0</v>
      </c>
      <c r="S258">
        <f>IF(K258=1,1,IFERROR(IF(H258="pass",VLOOKUP(F258,Lookup!$D$2:$E$26,2,FALSE),0),1.6))</f>
        <v>1.6</v>
      </c>
      <c r="T258" s="6">
        <f t="shared" si="10"/>
        <v>1.5825</v>
      </c>
      <c r="U258" s="6">
        <f t="shared" si="11"/>
        <v>1.5825</v>
      </c>
      <c r="V258" t="str">
        <f t="shared" ref="V258:V321" si="12">IF(M258="A.St","A. ST. BROWN, DET",IF(M258="Dj.Moore","D.MOORE, CAR",IF(M258="Mi.Carter","M.CARTER, NYJ",UPPER(M258)&amp;", "&amp;C258)))</f>
        <v>J.O'SHAUGHNESSY, JAX</v>
      </c>
    </row>
    <row r="259" spans="1:22">
      <c r="A259">
        <v>1443</v>
      </c>
      <c r="B259" s="21">
        <v>1</v>
      </c>
      <c r="C259" s="21" t="s">
        <v>25</v>
      </c>
      <c r="D259" s="21" t="s">
        <v>14</v>
      </c>
      <c r="E259" s="21">
        <v>75</v>
      </c>
      <c r="F259" s="21">
        <v>25</v>
      </c>
      <c r="G259" s="21" t="s">
        <v>1678</v>
      </c>
      <c r="H259" s="21" t="s">
        <v>439</v>
      </c>
      <c r="I259" s="21">
        <v>0</v>
      </c>
      <c r="J259" s="21">
        <v>1</v>
      </c>
      <c r="K259" s="21">
        <v>0</v>
      </c>
      <c r="L259" s="21">
        <v>0</v>
      </c>
      <c r="M259" s="21" t="s">
        <v>1679</v>
      </c>
      <c r="N259" s="21">
        <v>-4</v>
      </c>
      <c r="O259" s="21">
        <v>-4</v>
      </c>
      <c r="P259" s="21">
        <v>0</v>
      </c>
      <c r="Q259" s="21">
        <v>1</v>
      </c>
      <c r="R259">
        <f>IFERROR(IF(I259=1,VLOOKUP(F259,Lookup!$A$2:$B$15,2,FALSE),0),0.5)</f>
        <v>0</v>
      </c>
      <c r="S259">
        <f>IF(K259=1,1,IFERROR(IF(H259="pass",VLOOKUP(F259,Lookup!$D$2:$E$26,2,FALSE),0),1.6))</f>
        <v>1.6</v>
      </c>
      <c r="T259" s="6">
        <f t="shared" ref="T259:T322" si="13">IFERROR(1.6+0.7/40*N259,0)</f>
        <v>1.53</v>
      </c>
      <c r="U259" s="6">
        <f t="shared" ref="U259:U322" si="14">R259+IF(S259&gt;=3.2,S259,IF(AND(S259&lt;3.2,S259&gt;=1.8),S259*0.66+T259*0.34,T259))+K259*0.4735*2</f>
        <v>1.53</v>
      </c>
      <c r="V259" t="str">
        <f t="shared" si="12"/>
        <v>J.GUYTON, LAC</v>
      </c>
    </row>
    <row r="260" spans="1:22">
      <c r="A260">
        <v>1538</v>
      </c>
      <c r="B260" s="21">
        <v>1</v>
      </c>
      <c r="C260" s="21" t="s">
        <v>14</v>
      </c>
      <c r="D260" s="21" t="s">
        <v>25</v>
      </c>
      <c r="E260" s="21">
        <v>76</v>
      </c>
      <c r="F260" s="21">
        <v>24</v>
      </c>
      <c r="G260" s="21" t="s">
        <v>1753</v>
      </c>
      <c r="H260" s="21" t="s">
        <v>439</v>
      </c>
      <c r="I260" s="21">
        <v>0</v>
      </c>
      <c r="J260" s="21">
        <v>1</v>
      </c>
      <c r="K260" s="21">
        <v>0</v>
      </c>
      <c r="L260" s="21">
        <v>0</v>
      </c>
      <c r="M260" s="21" t="s">
        <v>1694</v>
      </c>
      <c r="N260" s="21">
        <v>0</v>
      </c>
      <c r="O260" s="21">
        <v>0</v>
      </c>
      <c r="P260" s="21">
        <v>0</v>
      </c>
      <c r="Q260" s="21">
        <v>1</v>
      </c>
      <c r="R260">
        <f>IFERROR(IF(I260=1,VLOOKUP(F260,Lookup!$A$2:$B$15,2,FALSE),0),0.5)</f>
        <v>0</v>
      </c>
      <c r="S260">
        <f>IF(K260=1,1,IFERROR(IF(H260="pass",VLOOKUP(F260,Lookup!$D$2:$E$26,2,FALSE),0),1.6))</f>
        <v>1.6</v>
      </c>
      <c r="T260" s="6">
        <f t="shared" si="13"/>
        <v>1.6</v>
      </c>
      <c r="U260" s="6">
        <f t="shared" si="14"/>
        <v>1.6</v>
      </c>
      <c r="V260" t="str">
        <f t="shared" si="12"/>
        <v>A.GIBSON, WAS</v>
      </c>
    </row>
    <row r="261" spans="1:22">
      <c r="A261">
        <v>1548</v>
      </c>
      <c r="B261" s="21">
        <v>1</v>
      </c>
      <c r="C261" s="21" t="s">
        <v>25</v>
      </c>
      <c r="D261" s="21" t="s">
        <v>14</v>
      </c>
      <c r="E261" s="21">
        <v>75</v>
      </c>
      <c r="F261" s="21">
        <v>25</v>
      </c>
      <c r="G261" s="21" t="s">
        <v>1762</v>
      </c>
      <c r="H261" s="21" t="s">
        <v>439</v>
      </c>
      <c r="I261" s="21">
        <v>0</v>
      </c>
      <c r="J261" s="21">
        <v>1</v>
      </c>
      <c r="K261" s="21">
        <v>0</v>
      </c>
      <c r="L261" s="21">
        <v>0</v>
      </c>
      <c r="M261" s="21" t="s">
        <v>1691</v>
      </c>
      <c r="N261" s="21">
        <v>5</v>
      </c>
      <c r="O261" s="21">
        <v>5</v>
      </c>
      <c r="P261" s="21">
        <v>0</v>
      </c>
      <c r="Q261" s="21">
        <v>1</v>
      </c>
      <c r="R261">
        <f>IFERROR(IF(I261=1,VLOOKUP(F261,Lookup!$A$2:$B$15,2,FALSE),0),0.5)</f>
        <v>0</v>
      </c>
      <c r="S261">
        <f>IF(K261=1,1,IFERROR(IF(H261="pass",VLOOKUP(F261,Lookup!$D$2:$E$26,2,FALSE),0),1.6))</f>
        <v>1.6</v>
      </c>
      <c r="T261" s="6">
        <f t="shared" si="13"/>
        <v>1.6875</v>
      </c>
      <c r="U261" s="6">
        <f t="shared" si="14"/>
        <v>1.6875</v>
      </c>
      <c r="V261" t="str">
        <f t="shared" si="12"/>
        <v>K.ALLEN, LAC</v>
      </c>
    </row>
    <row r="262" spans="1:22">
      <c r="A262">
        <v>1586</v>
      </c>
      <c r="B262" s="21">
        <v>1</v>
      </c>
      <c r="C262" s="21" t="s">
        <v>14</v>
      </c>
      <c r="D262" s="21" t="s">
        <v>25</v>
      </c>
      <c r="E262" s="21">
        <v>75</v>
      </c>
      <c r="F262" s="21">
        <v>25</v>
      </c>
      <c r="G262" s="21" t="s">
        <v>1795</v>
      </c>
      <c r="H262" s="21" t="s">
        <v>439</v>
      </c>
      <c r="I262" s="21">
        <v>0</v>
      </c>
      <c r="J262" s="21">
        <v>1</v>
      </c>
      <c r="K262" s="21">
        <v>0</v>
      </c>
      <c r="L262" s="21">
        <v>0</v>
      </c>
      <c r="M262" s="21" t="s">
        <v>1694</v>
      </c>
      <c r="N262" s="21">
        <v>-4</v>
      </c>
      <c r="O262" s="21">
        <v>-4</v>
      </c>
      <c r="P262" s="21">
        <v>0</v>
      </c>
      <c r="Q262" s="21">
        <v>1</v>
      </c>
      <c r="R262">
        <f>IFERROR(IF(I262=1,VLOOKUP(F262,Lookup!$A$2:$B$15,2,FALSE),0),0.5)</f>
        <v>0</v>
      </c>
      <c r="S262">
        <f>IF(K262=1,1,IFERROR(IF(H262="pass",VLOOKUP(F262,Lookup!$D$2:$E$26,2,FALSE),0),1.6))</f>
        <v>1.6</v>
      </c>
      <c r="T262" s="6">
        <f t="shared" si="13"/>
        <v>1.53</v>
      </c>
      <c r="U262" s="6">
        <f t="shared" si="14"/>
        <v>1.53</v>
      </c>
      <c r="V262" t="str">
        <f t="shared" si="12"/>
        <v>A.GIBSON, WAS</v>
      </c>
    </row>
    <row r="263" spans="1:22">
      <c r="A263">
        <v>1629</v>
      </c>
      <c r="B263" s="21">
        <v>1</v>
      </c>
      <c r="C263" s="21" t="s">
        <v>10</v>
      </c>
      <c r="D263" s="21" t="s">
        <v>23</v>
      </c>
      <c r="E263" s="21">
        <v>80</v>
      </c>
      <c r="F263" s="21">
        <v>20</v>
      </c>
      <c r="G263" s="21" t="s">
        <v>1821</v>
      </c>
      <c r="H263" s="21" t="s">
        <v>439</v>
      </c>
      <c r="I263" s="21">
        <v>0</v>
      </c>
      <c r="J263" s="21">
        <v>1</v>
      </c>
      <c r="K263" s="21">
        <v>0</v>
      </c>
      <c r="L263" s="21">
        <v>0</v>
      </c>
      <c r="M263" s="21" t="s">
        <v>1822</v>
      </c>
      <c r="N263" s="21">
        <v>7</v>
      </c>
      <c r="O263" s="21">
        <v>7</v>
      </c>
      <c r="P263" s="21">
        <v>0</v>
      </c>
      <c r="Q263" s="21">
        <v>1</v>
      </c>
      <c r="R263">
        <f>IFERROR(IF(I263=1,VLOOKUP(F263,Lookup!$A$2:$B$15,2,FALSE),0),0.5)</f>
        <v>0</v>
      </c>
      <c r="S263">
        <f>IF(K263=1,1,IFERROR(IF(H263="pass",VLOOKUP(F263,Lookup!$D$2:$E$26,2,FALSE),0),1.6))</f>
        <v>1.6</v>
      </c>
      <c r="T263" s="6">
        <f t="shared" si="13"/>
        <v>1.7225000000000001</v>
      </c>
      <c r="U263" s="6">
        <f t="shared" si="14"/>
        <v>1.7225000000000001</v>
      </c>
      <c r="V263" t="str">
        <f t="shared" si="12"/>
        <v>J.WADDLE, MIA</v>
      </c>
    </row>
    <row r="264" spans="1:22">
      <c r="A264">
        <v>1666</v>
      </c>
      <c r="B264" s="21">
        <v>1</v>
      </c>
      <c r="C264" s="21" t="s">
        <v>10</v>
      </c>
      <c r="D264" s="21" t="s">
        <v>23</v>
      </c>
      <c r="E264" s="21">
        <v>75</v>
      </c>
      <c r="F264" s="21">
        <v>25</v>
      </c>
      <c r="G264" s="21" t="s">
        <v>1858</v>
      </c>
      <c r="H264" s="21" t="s">
        <v>439</v>
      </c>
      <c r="I264" s="21">
        <v>0</v>
      </c>
      <c r="J264" s="21">
        <v>1</v>
      </c>
      <c r="K264" s="21">
        <v>0</v>
      </c>
      <c r="L264" s="21">
        <v>0</v>
      </c>
      <c r="M264" s="21" t="s">
        <v>1844</v>
      </c>
      <c r="N264" s="21">
        <v>15</v>
      </c>
      <c r="O264" s="21">
        <v>15</v>
      </c>
      <c r="P264" s="21">
        <v>0</v>
      </c>
      <c r="Q264" s="21">
        <v>1</v>
      </c>
      <c r="R264">
        <f>IFERROR(IF(I264=1,VLOOKUP(F264,Lookup!$A$2:$B$15,2,FALSE),0),0.5)</f>
        <v>0</v>
      </c>
      <c r="S264">
        <f>IF(K264=1,1,IFERROR(IF(H264="pass",VLOOKUP(F264,Lookup!$D$2:$E$26,2,FALSE),0),1.6))</f>
        <v>1.6</v>
      </c>
      <c r="T264" s="6">
        <f t="shared" si="13"/>
        <v>1.8625</v>
      </c>
      <c r="U264" s="6">
        <f t="shared" si="14"/>
        <v>1.8625</v>
      </c>
      <c r="V264" t="str">
        <f t="shared" si="12"/>
        <v>M.GESICKI, MIA</v>
      </c>
    </row>
    <row r="265" spans="1:22">
      <c r="A265">
        <v>1667</v>
      </c>
      <c r="B265" s="21">
        <v>1</v>
      </c>
      <c r="C265" s="21" t="s">
        <v>10</v>
      </c>
      <c r="D265" s="21" t="s">
        <v>23</v>
      </c>
      <c r="E265" s="21">
        <v>75</v>
      </c>
      <c r="F265" s="21">
        <v>25</v>
      </c>
      <c r="G265" s="21" t="s">
        <v>1859</v>
      </c>
      <c r="H265" s="21" t="s">
        <v>439</v>
      </c>
      <c r="I265" s="21">
        <v>0</v>
      </c>
      <c r="J265" s="21">
        <v>1</v>
      </c>
      <c r="K265" s="21">
        <v>0</v>
      </c>
      <c r="L265" s="21">
        <v>0</v>
      </c>
      <c r="M265" s="21" t="s">
        <v>1860</v>
      </c>
      <c r="N265" s="21">
        <v>12</v>
      </c>
      <c r="O265" s="21">
        <v>12</v>
      </c>
      <c r="P265" s="21">
        <v>0</v>
      </c>
      <c r="Q265" s="21">
        <v>1</v>
      </c>
      <c r="R265">
        <f>IFERROR(IF(I265=1,VLOOKUP(F265,Lookup!$A$2:$B$15,2,FALSE),0),0.5)</f>
        <v>0</v>
      </c>
      <c r="S265">
        <f>IF(K265=1,1,IFERROR(IF(H265="pass",VLOOKUP(F265,Lookup!$D$2:$E$26,2,FALSE),0),1.6))</f>
        <v>1.6</v>
      </c>
      <c r="T265" s="6">
        <f t="shared" si="13"/>
        <v>1.81</v>
      </c>
      <c r="U265" s="6">
        <f t="shared" si="14"/>
        <v>1.81</v>
      </c>
      <c r="V265" t="str">
        <f t="shared" si="12"/>
        <v>D.PARKER, MIA</v>
      </c>
    </row>
    <row r="266" spans="1:22">
      <c r="A266">
        <v>1672</v>
      </c>
      <c r="B266" s="21">
        <v>1</v>
      </c>
      <c r="C266" s="21" t="s">
        <v>23</v>
      </c>
      <c r="D266" s="21" t="s">
        <v>10</v>
      </c>
      <c r="E266" s="21">
        <v>80</v>
      </c>
      <c r="F266" s="21">
        <v>20</v>
      </c>
      <c r="G266" s="21" t="s">
        <v>1864</v>
      </c>
      <c r="H266" s="21" t="s">
        <v>439</v>
      </c>
      <c r="I266" s="21">
        <v>0</v>
      </c>
      <c r="J266" s="21">
        <v>1</v>
      </c>
      <c r="K266" s="21">
        <v>0</v>
      </c>
      <c r="L266" s="21">
        <v>0</v>
      </c>
      <c r="M266" s="21" t="s">
        <v>1837</v>
      </c>
      <c r="N266" s="21">
        <v>12</v>
      </c>
      <c r="O266" s="21">
        <v>12</v>
      </c>
      <c r="P266" s="21">
        <v>0</v>
      </c>
      <c r="Q266" s="21">
        <v>1</v>
      </c>
      <c r="R266">
        <f>IFERROR(IF(I266=1,VLOOKUP(F266,Lookup!$A$2:$B$15,2,FALSE),0),0.5)</f>
        <v>0</v>
      </c>
      <c r="S266">
        <f>IF(K266=1,1,IFERROR(IF(H266="pass",VLOOKUP(F266,Lookup!$D$2:$E$26,2,FALSE),0),1.6))</f>
        <v>1.6</v>
      </c>
      <c r="T266" s="6">
        <f t="shared" si="13"/>
        <v>1.81</v>
      </c>
      <c r="U266" s="6">
        <f t="shared" si="14"/>
        <v>1.81</v>
      </c>
      <c r="V266" t="str">
        <f t="shared" si="12"/>
        <v>N.AGHOLOR, NE</v>
      </c>
    </row>
    <row r="267" spans="1:22">
      <c r="A267">
        <v>1677</v>
      </c>
      <c r="B267" s="21">
        <v>1</v>
      </c>
      <c r="C267" s="21" t="s">
        <v>10</v>
      </c>
      <c r="D267" s="21" t="s">
        <v>23</v>
      </c>
      <c r="E267" s="21">
        <v>80</v>
      </c>
      <c r="F267" s="21">
        <v>20</v>
      </c>
      <c r="G267" s="21" t="s">
        <v>1868</v>
      </c>
      <c r="H267" s="21" t="s">
        <v>439</v>
      </c>
      <c r="I267" s="21">
        <v>0</v>
      </c>
      <c r="J267" s="21">
        <v>1</v>
      </c>
      <c r="K267" s="21">
        <v>0</v>
      </c>
      <c r="L267" s="21">
        <v>0</v>
      </c>
      <c r="M267" s="21" t="s">
        <v>1832</v>
      </c>
      <c r="N267" s="21">
        <v>0</v>
      </c>
      <c r="O267" s="21">
        <v>0</v>
      </c>
      <c r="P267" s="21">
        <v>0</v>
      </c>
      <c r="Q267" s="21">
        <v>1</v>
      </c>
      <c r="R267">
        <f>IFERROR(IF(I267=1,VLOOKUP(F267,Lookup!$A$2:$B$15,2,FALSE),0),0.5)</f>
        <v>0</v>
      </c>
      <c r="S267">
        <f>IF(K267=1,1,IFERROR(IF(H267="pass",VLOOKUP(F267,Lookup!$D$2:$E$26,2,FALSE),0),1.6))</f>
        <v>1.6</v>
      </c>
      <c r="T267" s="6">
        <f t="shared" si="13"/>
        <v>1.6</v>
      </c>
      <c r="U267" s="6">
        <f t="shared" si="14"/>
        <v>1.6</v>
      </c>
      <c r="V267" t="str">
        <f t="shared" si="12"/>
        <v>S.AHMED, MIA</v>
      </c>
    </row>
    <row r="268" spans="1:22">
      <c r="A268">
        <v>1679</v>
      </c>
      <c r="B268" s="21">
        <v>1</v>
      </c>
      <c r="C268" s="21" t="s">
        <v>10</v>
      </c>
      <c r="D268" s="21" t="s">
        <v>23</v>
      </c>
      <c r="E268" s="21">
        <v>75</v>
      </c>
      <c r="F268" s="21">
        <v>25</v>
      </c>
      <c r="G268" s="21" t="s">
        <v>1870</v>
      </c>
      <c r="H268" s="21" t="s">
        <v>439</v>
      </c>
      <c r="I268" s="21">
        <v>0</v>
      </c>
      <c r="J268" s="21">
        <v>1</v>
      </c>
      <c r="K268" s="21">
        <v>0</v>
      </c>
      <c r="L268" s="21">
        <v>0</v>
      </c>
      <c r="M268" s="21" t="s">
        <v>1822</v>
      </c>
      <c r="N268" s="21">
        <v>17</v>
      </c>
      <c r="O268" s="21">
        <v>17</v>
      </c>
      <c r="P268" s="21">
        <v>0</v>
      </c>
      <c r="Q268" s="21">
        <v>1</v>
      </c>
      <c r="R268">
        <f>IFERROR(IF(I268=1,VLOOKUP(F268,Lookup!$A$2:$B$15,2,FALSE),0),0.5)</f>
        <v>0</v>
      </c>
      <c r="S268">
        <f>IF(K268=1,1,IFERROR(IF(H268="pass",VLOOKUP(F268,Lookup!$D$2:$E$26,2,FALSE),0),1.6))</f>
        <v>1.6</v>
      </c>
      <c r="T268" s="6">
        <f t="shared" si="13"/>
        <v>1.8975</v>
      </c>
      <c r="U268" s="6">
        <f t="shared" si="14"/>
        <v>1.8975</v>
      </c>
      <c r="V268" t="str">
        <f t="shared" si="12"/>
        <v>J.WADDLE, MIA</v>
      </c>
    </row>
    <row r="269" spans="1:22">
      <c r="A269">
        <v>1691</v>
      </c>
      <c r="B269" s="21">
        <v>1</v>
      </c>
      <c r="C269" s="21" t="s">
        <v>10</v>
      </c>
      <c r="D269" s="21" t="s">
        <v>23</v>
      </c>
      <c r="E269" s="21">
        <v>75</v>
      </c>
      <c r="F269" s="21">
        <v>25</v>
      </c>
      <c r="G269" s="21" t="s">
        <v>1878</v>
      </c>
      <c r="H269" s="21" t="s">
        <v>439</v>
      </c>
      <c r="I269" s="21">
        <v>0</v>
      </c>
      <c r="J269" s="21">
        <v>1</v>
      </c>
      <c r="K269" s="21">
        <v>0</v>
      </c>
      <c r="L269" s="21">
        <v>0</v>
      </c>
      <c r="M269" s="21" t="s">
        <v>1822</v>
      </c>
      <c r="N269" s="21">
        <v>28</v>
      </c>
      <c r="O269" s="21">
        <v>28</v>
      </c>
      <c r="P269" s="21">
        <v>0</v>
      </c>
      <c r="Q269" s="21">
        <v>1</v>
      </c>
      <c r="R269">
        <f>IFERROR(IF(I269=1,VLOOKUP(F269,Lookup!$A$2:$B$15,2,FALSE),0),0.5)</f>
        <v>0</v>
      </c>
      <c r="S269">
        <f>IF(K269=1,1,IFERROR(IF(H269="pass",VLOOKUP(F269,Lookup!$D$2:$E$26,2,FALSE),0),1.6))</f>
        <v>1.6</v>
      </c>
      <c r="T269" s="6">
        <f t="shared" si="13"/>
        <v>2.09</v>
      </c>
      <c r="U269" s="6">
        <f t="shared" si="14"/>
        <v>2.09</v>
      </c>
      <c r="V269" t="str">
        <f t="shared" si="12"/>
        <v>J.WADDLE, MIA</v>
      </c>
    </row>
    <row r="270" spans="1:22">
      <c r="A270">
        <v>1736</v>
      </c>
      <c r="B270" s="21">
        <v>1</v>
      </c>
      <c r="C270" s="21" t="s">
        <v>10</v>
      </c>
      <c r="D270" s="21" t="s">
        <v>23</v>
      </c>
      <c r="E270" s="21">
        <v>78</v>
      </c>
      <c r="F270" s="21">
        <v>22</v>
      </c>
      <c r="G270" s="21" t="s">
        <v>1911</v>
      </c>
      <c r="H270" s="21" t="s">
        <v>439</v>
      </c>
      <c r="I270" s="21">
        <v>0</v>
      </c>
      <c r="J270" s="21">
        <v>1</v>
      </c>
      <c r="K270" s="21">
        <v>0</v>
      </c>
      <c r="L270" s="21">
        <v>0</v>
      </c>
      <c r="M270" s="21" t="s">
        <v>1832</v>
      </c>
      <c r="N270" s="21">
        <v>33</v>
      </c>
      <c r="O270" s="21">
        <v>33</v>
      </c>
      <c r="P270" s="21">
        <v>0</v>
      </c>
      <c r="Q270" s="21">
        <v>1</v>
      </c>
      <c r="R270">
        <f>IFERROR(IF(I270=1,VLOOKUP(F270,Lookup!$A$2:$B$15,2,FALSE),0),0.5)</f>
        <v>0</v>
      </c>
      <c r="S270">
        <f>IF(K270=1,1,IFERROR(IF(H270="pass",VLOOKUP(F270,Lookup!$D$2:$E$26,2,FALSE),0),1.6))</f>
        <v>1.6</v>
      </c>
      <c r="T270" s="6">
        <f t="shared" si="13"/>
        <v>2.1775000000000002</v>
      </c>
      <c r="U270" s="6">
        <f t="shared" si="14"/>
        <v>2.1775000000000002</v>
      </c>
      <c r="V270" t="str">
        <f t="shared" si="12"/>
        <v>S.AHMED, MIA</v>
      </c>
    </row>
    <row r="271" spans="1:22">
      <c r="A271">
        <v>1737</v>
      </c>
      <c r="B271" s="21">
        <v>1</v>
      </c>
      <c r="C271" s="21" t="s">
        <v>10</v>
      </c>
      <c r="D271" s="21" t="s">
        <v>23</v>
      </c>
      <c r="E271" s="21">
        <v>78</v>
      </c>
      <c r="F271" s="21">
        <v>22</v>
      </c>
      <c r="G271" s="21" t="s">
        <v>1912</v>
      </c>
      <c r="H271" s="21" t="s">
        <v>439</v>
      </c>
      <c r="I271" s="21">
        <v>0</v>
      </c>
      <c r="J271" s="21">
        <v>1</v>
      </c>
      <c r="K271" s="21">
        <v>0</v>
      </c>
      <c r="L271" s="21">
        <v>0</v>
      </c>
      <c r="M271" s="21" t="s">
        <v>1824</v>
      </c>
      <c r="N271" s="21">
        <v>-4</v>
      </c>
      <c r="O271" s="21">
        <v>-4</v>
      </c>
      <c r="P271" s="21">
        <v>0</v>
      </c>
      <c r="Q271" s="21">
        <v>1</v>
      </c>
      <c r="R271">
        <f>IFERROR(IF(I271=1,VLOOKUP(F271,Lookup!$A$2:$B$15,2,FALSE),0),0.5)</f>
        <v>0</v>
      </c>
      <c r="S271">
        <f>IF(K271=1,1,IFERROR(IF(H271="pass",VLOOKUP(F271,Lookup!$D$2:$E$26,2,FALSE),0),1.6))</f>
        <v>1.6</v>
      </c>
      <c r="T271" s="6">
        <f t="shared" si="13"/>
        <v>1.53</v>
      </c>
      <c r="U271" s="6">
        <f t="shared" si="14"/>
        <v>1.53</v>
      </c>
      <c r="V271" t="str">
        <f t="shared" si="12"/>
        <v>M.GASKIN, MIA</v>
      </c>
    </row>
    <row r="272" spans="1:22">
      <c r="A272">
        <v>1755</v>
      </c>
      <c r="B272" s="21">
        <v>1</v>
      </c>
      <c r="C272" s="21" t="s">
        <v>10</v>
      </c>
      <c r="D272" s="21" t="s">
        <v>23</v>
      </c>
      <c r="E272" s="21">
        <v>75</v>
      </c>
      <c r="F272" s="21">
        <v>25</v>
      </c>
      <c r="G272" s="21" t="s">
        <v>1926</v>
      </c>
      <c r="H272" s="21" t="s">
        <v>439</v>
      </c>
      <c r="I272" s="21">
        <v>0</v>
      </c>
      <c r="J272" s="21">
        <v>1</v>
      </c>
      <c r="K272" s="21">
        <v>0</v>
      </c>
      <c r="L272" s="21">
        <v>0</v>
      </c>
      <c r="M272" s="21" t="s">
        <v>1860</v>
      </c>
      <c r="N272" s="21">
        <v>3</v>
      </c>
      <c r="O272" s="21">
        <v>3</v>
      </c>
      <c r="P272" s="21">
        <v>0</v>
      </c>
      <c r="Q272" s="21">
        <v>1</v>
      </c>
      <c r="R272">
        <f>IFERROR(IF(I272=1,VLOOKUP(F272,Lookup!$A$2:$B$15,2,FALSE),0),0.5)</f>
        <v>0</v>
      </c>
      <c r="S272">
        <f>IF(K272=1,1,IFERROR(IF(H272="pass",VLOOKUP(F272,Lookup!$D$2:$E$26,2,FALSE),0),1.6))</f>
        <v>1.6</v>
      </c>
      <c r="T272" s="6">
        <f t="shared" si="13"/>
        <v>1.6525000000000001</v>
      </c>
      <c r="U272" s="6">
        <f t="shared" si="14"/>
        <v>1.6525000000000001</v>
      </c>
      <c r="V272" t="str">
        <f t="shared" si="12"/>
        <v>D.PARKER, MIA</v>
      </c>
    </row>
    <row r="273" spans="1:22">
      <c r="A273">
        <v>1786</v>
      </c>
      <c r="B273" s="21">
        <v>1</v>
      </c>
      <c r="C273" s="21" t="s">
        <v>7</v>
      </c>
      <c r="D273" s="21" t="s">
        <v>1</v>
      </c>
      <c r="E273" s="21">
        <v>80</v>
      </c>
      <c r="F273" s="21">
        <v>20</v>
      </c>
      <c r="G273" s="21" t="s">
        <v>1945</v>
      </c>
      <c r="H273" s="21" t="s">
        <v>439</v>
      </c>
      <c r="I273" s="21">
        <v>0</v>
      </c>
      <c r="J273" s="21">
        <v>1</v>
      </c>
      <c r="K273" s="21">
        <v>0</v>
      </c>
      <c r="L273" s="21">
        <v>0</v>
      </c>
      <c r="M273" s="21" t="s">
        <v>1946</v>
      </c>
      <c r="N273" s="21">
        <v>-5</v>
      </c>
      <c r="O273" s="21">
        <v>-5</v>
      </c>
      <c r="P273" s="21">
        <v>0</v>
      </c>
      <c r="Q273" s="21">
        <v>1</v>
      </c>
      <c r="R273">
        <f>IFERROR(IF(I273=1,VLOOKUP(F273,Lookup!$A$2:$B$15,2,FALSE),0),0.5)</f>
        <v>0</v>
      </c>
      <c r="S273">
        <f>IF(K273=1,1,IFERROR(IF(H273="pass",VLOOKUP(F273,Lookup!$D$2:$E$26,2,FALSE),0),1.6))</f>
        <v>1.6</v>
      </c>
      <c r="T273" s="6">
        <f t="shared" si="13"/>
        <v>1.5125000000000002</v>
      </c>
      <c r="U273" s="6">
        <f t="shared" si="14"/>
        <v>1.5125000000000002</v>
      </c>
      <c r="V273" t="str">
        <f t="shared" si="12"/>
        <v>D.COOK, MIN</v>
      </c>
    </row>
    <row r="274" spans="1:22">
      <c r="A274">
        <v>1788</v>
      </c>
      <c r="B274" s="21">
        <v>1</v>
      </c>
      <c r="C274" s="21" t="s">
        <v>7</v>
      </c>
      <c r="D274" s="21" t="s">
        <v>1</v>
      </c>
      <c r="E274" s="21">
        <v>76</v>
      </c>
      <c r="F274" s="21">
        <v>24</v>
      </c>
      <c r="G274" s="21" t="s">
        <v>1947</v>
      </c>
      <c r="H274" s="21" t="s">
        <v>439</v>
      </c>
      <c r="I274" s="21">
        <v>0</v>
      </c>
      <c r="J274" s="21">
        <v>1</v>
      </c>
      <c r="K274" s="21">
        <v>0</v>
      </c>
      <c r="L274" s="21">
        <v>0</v>
      </c>
      <c r="M274" s="21" t="s">
        <v>1948</v>
      </c>
      <c r="N274" s="21">
        <v>5</v>
      </c>
      <c r="O274" s="21">
        <v>5</v>
      </c>
      <c r="P274" s="21">
        <v>0</v>
      </c>
      <c r="Q274" s="21">
        <v>1</v>
      </c>
      <c r="R274">
        <f>IFERROR(IF(I274=1,VLOOKUP(F274,Lookup!$A$2:$B$15,2,FALSE),0),0.5)</f>
        <v>0</v>
      </c>
      <c r="S274">
        <f>IF(K274=1,1,IFERROR(IF(H274="pass",VLOOKUP(F274,Lookup!$D$2:$E$26,2,FALSE),0),1.6))</f>
        <v>1.6</v>
      </c>
      <c r="T274" s="6">
        <f t="shared" si="13"/>
        <v>1.6875</v>
      </c>
      <c r="U274" s="6">
        <f t="shared" si="14"/>
        <v>1.6875</v>
      </c>
      <c r="V274" t="str">
        <f t="shared" si="12"/>
        <v>T.CONKLIN, MIN</v>
      </c>
    </row>
    <row r="275" spans="1:22">
      <c r="A275">
        <v>1805</v>
      </c>
      <c r="B275" s="21">
        <v>1</v>
      </c>
      <c r="C275" s="21" t="s">
        <v>7</v>
      </c>
      <c r="D275" s="21" t="s">
        <v>1</v>
      </c>
      <c r="E275" s="21">
        <v>76</v>
      </c>
      <c r="F275" s="21">
        <v>24</v>
      </c>
      <c r="G275" s="21" t="s">
        <v>1967</v>
      </c>
      <c r="H275" s="21" t="s">
        <v>439</v>
      </c>
      <c r="I275" s="21">
        <v>0</v>
      </c>
      <c r="J275" s="21">
        <v>1</v>
      </c>
      <c r="K275" s="21">
        <v>0</v>
      </c>
      <c r="L275" s="21">
        <v>0</v>
      </c>
      <c r="M275" s="21" t="s">
        <v>1950</v>
      </c>
      <c r="N275" s="21">
        <v>6</v>
      </c>
      <c r="O275" s="21">
        <v>6</v>
      </c>
      <c r="P275" s="21">
        <v>0</v>
      </c>
      <c r="Q275" s="21">
        <v>1</v>
      </c>
      <c r="R275">
        <f>IFERROR(IF(I275=1,VLOOKUP(F275,Lookup!$A$2:$B$15,2,FALSE),0),0.5)</f>
        <v>0</v>
      </c>
      <c r="S275">
        <f>IF(K275=1,1,IFERROR(IF(H275="pass",VLOOKUP(F275,Lookup!$D$2:$E$26,2,FALSE),0),1.6))</f>
        <v>1.6</v>
      </c>
      <c r="T275" s="6">
        <f t="shared" si="13"/>
        <v>1.7050000000000001</v>
      </c>
      <c r="U275" s="6">
        <f t="shared" si="14"/>
        <v>1.7050000000000001</v>
      </c>
      <c r="V275" t="str">
        <f t="shared" si="12"/>
        <v>A.THIELEN, MIN</v>
      </c>
    </row>
    <row r="276" spans="1:22">
      <c r="A276">
        <v>1842</v>
      </c>
      <c r="B276" s="21">
        <v>1</v>
      </c>
      <c r="C276" s="21" t="s">
        <v>1</v>
      </c>
      <c r="D276" s="21" t="s">
        <v>7</v>
      </c>
      <c r="E276" s="21">
        <v>75</v>
      </c>
      <c r="F276" s="21">
        <v>25</v>
      </c>
      <c r="G276" s="21" t="s">
        <v>1995</v>
      </c>
      <c r="H276" s="21" t="s">
        <v>439</v>
      </c>
      <c r="I276" s="21">
        <v>0</v>
      </c>
      <c r="J276" s="21">
        <v>1</v>
      </c>
      <c r="K276" s="21">
        <v>0</v>
      </c>
      <c r="L276" s="21">
        <v>0</v>
      </c>
      <c r="M276" s="21" t="s">
        <v>1957</v>
      </c>
      <c r="N276" s="21">
        <v>3</v>
      </c>
      <c r="O276" s="21">
        <v>3</v>
      </c>
      <c r="P276" s="21">
        <v>0</v>
      </c>
      <c r="Q276" s="21">
        <v>1</v>
      </c>
      <c r="R276">
        <f>IFERROR(IF(I276=1,VLOOKUP(F276,Lookup!$A$2:$B$15,2,FALSE),0),0.5)</f>
        <v>0</v>
      </c>
      <c r="S276">
        <f>IF(K276=1,1,IFERROR(IF(H276="pass",VLOOKUP(F276,Lookup!$D$2:$E$26,2,FALSE),0),1.6))</f>
        <v>1.6</v>
      </c>
      <c r="T276" s="6">
        <f t="shared" si="13"/>
        <v>1.6525000000000001</v>
      </c>
      <c r="U276" s="6">
        <f t="shared" si="14"/>
        <v>1.6525000000000001</v>
      </c>
      <c r="V276" t="str">
        <f t="shared" si="12"/>
        <v>J.MIXON, CIN</v>
      </c>
    </row>
    <row r="277" spans="1:22">
      <c r="A277">
        <v>1855</v>
      </c>
      <c r="B277" s="21">
        <v>1</v>
      </c>
      <c r="C277" s="21" t="s">
        <v>7</v>
      </c>
      <c r="D277" s="21" t="s">
        <v>1</v>
      </c>
      <c r="E277" s="21">
        <v>75</v>
      </c>
      <c r="F277" s="21">
        <v>25</v>
      </c>
      <c r="G277" s="21" t="s">
        <v>2003</v>
      </c>
      <c r="H277" s="21" t="s">
        <v>439</v>
      </c>
      <c r="I277" s="21">
        <v>0</v>
      </c>
      <c r="J277" s="21">
        <v>1</v>
      </c>
      <c r="K277" s="21">
        <v>0</v>
      </c>
      <c r="L277" s="21">
        <v>0</v>
      </c>
      <c r="M277" s="21" t="s">
        <v>1946</v>
      </c>
      <c r="N277" s="21">
        <v>0</v>
      </c>
      <c r="O277" s="21">
        <v>0</v>
      </c>
      <c r="P277" s="21">
        <v>0</v>
      </c>
      <c r="Q277" s="21">
        <v>1</v>
      </c>
      <c r="R277">
        <f>IFERROR(IF(I277=1,VLOOKUP(F277,Lookup!$A$2:$B$15,2,FALSE),0),0.5)</f>
        <v>0</v>
      </c>
      <c r="S277">
        <f>IF(K277=1,1,IFERROR(IF(H277="pass",VLOOKUP(F277,Lookup!$D$2:$E$26,2,FALSE),0),1.6))</f>
        <v>1.6</v>
      </c>
      <c r="T277" s="6">
        <f t="shared" si="13"/>
        <v>1.6</v>
      </c>
      <c r="U277" s="6">
        <f t="shared" si="14"/>
        <v>1.6</v>
      </c>
      <c r="V277" t="str">
        <f t="shared" si="12"/>
        <v>D.COOK, MIN</v>
      </c>
    </row>
    <row r="278" spans="1:22">
      <c r="A278">
        <v>1858</v>
      </c>
      <c r="B278" s="21">
        <v>1</v>
      </c>
      <c r="C278" s="21" t="s">
        <v>7</v>
      </c>
      <c r="D278" s="21" t="s">
        <v>1</v>
      </c>
      <c r="E278" s="21">
        <v>80</v>
      </c>
      <c r="F278" s="21">
        <v>20</v>
      </c>
      <c r="G278" s="21" t="s">
        <v>2005</v>
      </c>
      <c r="H278" s="21" t="s">
        <v>439</v>
      </c>
      <c r="I278" s="21">
        <v>0</v>
      </c>
      <c r="J278" s="21">
        <v>1</v>
      </c>
      <c r="K278" s="21">
        <v>0</v>
      </c>
      <c r="L278" s="21">
        <v>0</v>
      </c>
      <c r="M278" s="21" t="s">
        <v>1948</v>
      </c>
      <c r="N278" s="21">
        <v>3</v>
      </c>
      <c r="O278" s="21">
        <v>3</v>
      </c>
      <c r="P278" s="21">
        <v>0</v>
      </c>
      <c r="Q278" s="21">
        <v>1</v>
      </c>
      <c r="R278">
        <f>IFERROR(IF(I278=1,VLOOKUP(F278,Lookup!$A$2:$B$15,2,FALSE),0),0.5)</f>
        <v>0</v>
      </c>
      <c r="S278">
        <f>IF(K278=1,1,IFERROR(IF(H278="pass",VLOOKUP(F278,Lookup!$D$2:$E$26,2,FALSE),0),1.6))</f>
        <v>1.6</v>
      </c>
      <c r="T278" s="6">
        <f t="shared" si="13"/>
        <v>1.6525000000000001</v>
      </c>
      <c r="U278" s="6">
        <f t="shared" si="14"/>
        <v>1.6525000000000001</v>
      </c>
      <c r="V278" t="str">
        <f t="shared" si="12"/>
        <v>T.CONKLIN, MIN</v>
      </c>
    </row>
    <row r="279" spans="1:22">
      <c r="A279">
        <v>1861</v>
      </c>
      <c r="B279" s="21">
        <v>1</v>
      </c>
      <c r="C279" s="21" t="s">
        <v>1</v>
      </c>
      <c r="D279" s="21" t="s">
        <v>7</v>
      </c>
      <c r="E279" s="21">
        <v>75</v>
      </c>
      <c r="F279" s="21">
        <v>25</v>
      </c>
      <c r="G279" s="21" t="s">
        <v>2006</v>
      </c>
      <c r="H279" s="21" t="s">
        <v>439</v>
      </c>
      <c r="I279" s="21">
        <v>0</v>
      </c>
      <c r="J279" s="21">
        <v>1</v>
      </c>
      <c r="K279" s="21">
        <v>0</v>
      </c>
      <c r="L279" s="21">
        <v>0</v>
      </c>
      <c r="M279" s="21" t="s">
        <v>1977</v>
      </c>
      <c r="N279" s="21">
        <v>10</v>
      </c>
      <c r="O279" s="21">
        <v>10</v>
      </c>
      <c r="P279" s="21">
        <v>0</v>
      </c>
      <c r="Q279" s="21">
        <v>1</v>
      </c>
      <c r="R279">
        <f>IFERROR(IF(I279=1,VLOOKUP(F279,Lookup!$A$2:$B$15,2,FALSE),0),0.5)</f>
        <v>0</v>
      </c>
      <c r="S279">
        <f>IF(K279=1,1,IFERROR(IF(H279="pass",VLOOKUP(F279,Lookup!$D$2:$E$26,2,FALSE),0),1.6))</f>
        <v>1.6</v>
      </c>
      <c r="T279" s="6">
        <f t="shared" si="13"/>
        <v>1.7750000000000001</v>
      </c>
      <c r="U279" s="6">
        <f t="shared" si="14"/>
        <v>1.7750000000000001</v>
      </c>
      <c r="V279" t="str">
        <f t="shared" si="12"/>
        <v>T.HIGGINS, CIN</v>
      </c>
    </row>
    <row r="280" spans="1:22">
      <c r="A280">
        <v>1868</v>
      </c>
      <c r="B280" s="21">
        <v>1</v>
      </c>
      <c r="C280" s="21" t="s">
        <v>7</v>
      </c>
      <c r="D280" s="21" t="s">
        <v>1</v>
      </c>
      <c r="E280" s="21">
        <v>80</v>
      </c>
      <c r="F280" s="21">
        <v>20</v>
      </c>
      <c r="G280" s="21" t="s">
        <v>2010</v>
      </c>
      <c r="H280" s="21" t="s">
        <v>439</v>
      </c>
      <c r="I280" s="21">
        <v>0</v>
      </c>
      <c r="J280" s="21">
        <v>1</v>
      </c>
      <c r="K280" s="21">
        <v>0</v>
      </c>
      <c r="L280" s="21">
        <v>0</v>
      </c>
      <c r="M280" s="21" t="s">
        <v>1950</v>
      </c>
      <c r="N280" s="21">
        <v>19</v>
      </c>
      <c r="O280" s="21">
        <v>19</v>
      </c>
      <c r="P280" s="21">
        <v>0</v>
      </c>
      <c r="Q280" s="21">
        <v>1</v>
      </c>
      <c r="R280">
        <f>IFERROR(IF(I280=1,VLOOKUP(F280,Lookup!$A$2:$B$15,2,FALSE),0),0.5)</f>
        <v>0</v>
      </c>
      <c r="S280">
        <f>IF(K280=1,1,IFERROR(IF(H280="pass",VLOOKUP(F280,Lookup!$D$2:$E$26,2,FALSE),0),1.6))</f>
        <v>1.6</v>
      </c>
      <c r="T280" s="6">
        <f t="shared" si="13"/>
        <v>1.9325000000000001</v>
      </c>
      <c r="U280" s="6">
        <f t="shared" si="14"/>
        <v>1.9325000000000001</v>
      </c>
      <c r="V280" t="str">
        <f t="shared" si="12"/>
        <v>A.THIELEN, MIN</v>
      </c>
    </row>
    <row r="281" spans="1:22">
      <c r="A281">
        <v>1918</v>
      </c>
      <c r="B281" s="21">
        <v>1</v>
      </c>
      <c r="C281" s="21" t="s">
        <v>7</v>
      </c>
      <c r="D281" s="21" t="s">
        <v>1</v>
      </c>
      <c r="E281" s="21">
        <v>75</v>
      </c>
      <c r="F281" s="21">
        <v>25</v>
      </c>
      <c r="G281" s="21" t="s">
        <v>2048</v>
      </c>
      <c r="H281" s="21" t="s">
        <v>439</v>
      </c>
      <c r="I281" s="21">
        <v>0</v>
      </c>
      <c r="J281" s="21">
        <v>1</v>
      </c>
      <c r="K281" s="21">
        <v>0</v>
      </c>
      <c r="L281" s="21">
        <v>0</v>
      </c>
      <c r="M281" s="21" t="s">
        <v>1950</v>
      </c>
      <c r="N281" s="21">
        <v>0</v>
      </c>
      <c r="O281" s="21">
        <v>0</v>
      </c>
      <c r="P281" s="21">
        <v>0</v>
      </c>
      <c r="Q281" s="21">
        <v>1</v>
      </c>
      <c r="R281">
        <f>IFERROR(IF(I281=1,VLOOKUP(F281,Lookup!$A$2:$B$15,2,FALSE),0),0.5)</f>
        <v>0</v>
      </c>
      <c r="S281">
        <f>IF(K281=1,1,IFERROR(IF(H281="pass",VLOOKUP(F281,Lookup!$D$2:$E$26,2,FALSE),0),1.6))</f>
        <v>1.6</v>
      </c>
      <c r="T281" s="6">
        <f t="shared" si="13"/>
        <v>1.6</v>
      </c>
      <c r="U281" s="6">
        <f t="shared" si="14"/>
        <v>1.6</v>
      </c>
      <c r="V281" t="str">
        <f t="shared" si="12"/>
        <v>A.THIELEN, MIN</v>
      </c>
    </row>
    <row r="282" spans="1:22">
      <c r="A282">
        <v>1939</v>
      </c>
      <c r="B282" s="21">
        <v>1</v>
      </c>
      <c r="C282" s="21" t="s">
        <v>7</v>
      </c>
      <c r="D282" s="21" t="s">
        <v>1</v>
      </c>
      <c r="E282" s="21">
        <v>78</v>
      </c>
      <c r="F282" s="21">
        <v>22</v>
      </c>
      <c r="G282" s="21" t="s">
        <v>2062</v>
      </c>
      <c r="H282" s="21" t="s">
        <v>439</v>
      </c>
      <c r="I282" s="21">
        <v>0</v>
      </c>
      <c r="J282" s="21">
        <v>1</v>
      </c>
      <c r="K282" s="21">
        <v>0</v>
      </c>
      <c r="L282" s="21">
        <v>0</v>
      </c>
      <c r="M282" s="21" t="s">
        <v>1988</v>
      </c>
      <c r="N282" s="21">
        <v>10</v>
      </c>
      <c r="O282" s="21">
        <v>10</v>
      </c>
      <c r="P282" s="21">
        <v>0</v>
      </c>
      <c r="Q282" s="21">
        <v>1</v>
      </c>
      <c r="R282">
        <f>IFERROR(IF(I282=1,VLOOKUP(F282,Lookup!$A$2:$B$15,2,FALSE),0),0.5)</f>
        <v>0</v>
      </c>
      <c r="S282">
        <f>IF(K282=1,1,IFERROR(IF(H282="pass",VLOOKUP(F282,Lookup!$D$2:$E$26,2,FALSE),0),1.6))</f>
        <v>1.6</v>
      </c>
      <c r="T282" s="6">
        <f t="shared" si="13"/>
        <v>1.7750000000000001</v>
      </c>
      <c r="U282" s="6">
        <f t="shared" si="14"/>
        <v>1.7750000000000001</v>
      </c>
      <c r="V282" t="str">
        <f t="shared" si="12"/>
        <v>K.OSBORN, MIN</v>
      </c>
    </row>
    <row r="283" spans="1:22">
      <c r="A283">
        <v>1971</v>
      </c>
      <c r="B283" s="21">
        <v>1</v>
      </c>
      <c r="C283" s="21" t="s">
        <v>7</v>
      </c>
      <c r="D283" s="21" t="s">
        <v>1</v>
      </c>
      <c r="E283" s="21">
        <v>80</v>
      </c>
      <c r="F283" s="21">
        <v>20</v>
      </c>
      <c r="G283" s="21" t="s">
        <v>2080</v>
      </c>
      <c r="H283" s="21" t="s">
        <v>439</v>
      </c>
      <c r="I283" s="21">
        <v>0</v>
      </c>
      <c r="J283" s="21">
        <v>1</v>
      </c>
      <c r="K283" s="21">
        <v>0</v>
      </c>
      <c r="L283" s="21">
        <v>0</v>
      </c>
      <c r="M283" s="21" t="s">
        <v>1950</v>
      </c>
      <c r="N283" s="21">
        <v>7</v>
      </c>
      <c r="O283" s="21">
        <v>7</v>
      </c>
      <c r="P283" s="21">
        <v>0</v>
      </c>
      <c r="Q283" s="21">
        <v>1</v>
      </c>
      <c r="R283">
        <f>IFERROR(IF(I283=1,VLOOKUP(F283,Lookup!$A$2:$B$15,2,FALSE),0),0.5)</f>
        <v>0</v>
      </c>
      <c r="S283">
        <f>IF(K283=1,1,IFERROR(IF(H283="pass",VLOOKUP(F283,Lookup!$D$2:$E$26,2,FALSE),0),1.6))</f>
        <v>1.6</v>
      </c>
      <c r="T283" s="6">
        <f t="shared" si="13"/>
        <v>1.7225000000000001</v>
      </c>
      <c r="U283" s="6">
        <f t="shared" si="14"/>
        <v>1.7225000000000001</v>
      </c>
      <c r="V283" t="str">
        <f t="shared" si="12"/>
        <v>A.THIELEN, MIN</v>
      </c>
    </row>
    <row r="284" spans="1:22">
      <c r="A284">
        <v>2003</v>
      </c>
      <c r="B284" s="21">
        <v>1</v>
      </c>
      <c r="C284" s="21" t="s">
        <v>12</v>
      </c>
      <c r="D284" s="21" t="s">
        <v>21</v>
      </c>
      <c r="E284" s="21">
        <v>78</v>
      </c>
      <c r="F284" s="21">
        <v>22</v>
      </c>
      <c r="G284" s="21" t="s">
        <v>2100</v>
      </c>
      <c r="H284" s="21" t="s">
        <v>439</v>
      </c>
      <c r="I284" s="21">
        <v>0</v>
      </c>
      <c r="J284" s="21">
        <v>1</v>
      </c>
      <c r="K284" s="21">
        <v>0</v>
      </c>
      <c r="L284" s="21">
        <v>0</v>
      </c>
      <c r="M284" s="21" t="s">
        <v>2101</v>
      </c>
      <c r="N284" s="21">
        <v>-2</v>
      </c>
      <c r="O284" s="21">
        <v>-2</v>
      </c>
      <c r="P284" s="21">
        <v>0</v>
      </c>
      <c r="Q284" s="21">
        <v>1</v>
      </c>
      <c r="R284">
        <f>IFERROR(IF(I284=1,VLOOKUP(F284,Lookup!$A$2:$B$15,2,FALSE),0),0.5)</f>
        <v>0</v>
      </c>
      <c r="S284">
        <f>IF(K284=1,1,IFERROR(IF(H284="pass",VLOOKUP(F284,Lookup!$D$2:$E$26,2,FALSE),0),1.6))</f>
        <v>1.6</v>
      </c>
      <c r="T284" s="6">
        <f t="shared" si="13"/>
        <v>1.5650000000000002</v>
      </c>
      <c r="U284" s="6">
        <f t="shared" si="14"/>
        <v>1.5650000000000002</v>
      </c>
      <c r="V284" t="str">
        <f t="shared" si="12"/>
        <v>M.CARTER, NYJ</v>
      </c>
    </row>
    <row r="285" spans="1:22">
      <c r="A285">
        <v>2012</v>
      </c>
      <c r="B285" s="21">
        <v>1</v>
      </c>
      <c r="C285" s="21" t="s">
        <v>12</v>
      </c>
      <c r="D285" s="21" t="s">
        <v>21</v>
      </c>
      <c r="E285" s="21">
        <v>76</v>
      </c>
      <c r="F285" s="21">
        <v>24</v>
      </c>
      <c r="G285" s="21" t="s">
        <v>2109</v>
      </c>
      <c r="H285" s="21" t="s">
        <v>439</v>
      </c>
      <c r="I285" s="21">
        <v>0</v>
      </c>
      <c r="J285" s="21">
        <v>1</v>
      </c>
      <c r="K285" s="21">
        <v>0</v>
      </c>
      <c r="L285" s="21">
        <v>0</v>
      </c>
      <c r="M285" s="21" t="s">
        <v>2110</v>
      </c>
      <c r="N285" s="21">
        <v>46</v>
      </c>
      <c r="O285" s="21">
        <v>46</v>
      </c>
      <c r="P285" s="21">
        <v>0</v>
      </c>
      <c r="Q285" s="21">
        <v>1</v>
      </c>
      <c r="R285">
        <f>IFERROR(IF(I285=1,VLOOKUP(F285,Lookup!$A$2:$B$15,2,FALSE),0),0.5)</f>
        <v>0</v>
      </c>
      <c r="S285">
        <f>IF(K285=1,1,IFERROR(IF(H285="pass",VLOOKUP(F285,Lookup!$D$2:$E$26,2,FALSE),0),1.6))</f>
        <v>1.6</v>
      </c>
      <c r="T285" s="6">
        <f t="shared" si="13"/>
        <v>2.4050000000000002</v>
      </c>
      <c r="U285" s="6">
        <f t="shared" si="14"/>
        <v>2.4050000000000002</v>
      </c>
      <c r="V285" t="str">
        <f t="shared" si="12"/>
        <v>C.DAVIS, NYJ</v>
      </c>
    </row>
    <row r="286" spans="1:22">
      <c r="A286">
        <v>2013</v>
      </c>
      <c r="B286" s="21">
        <v>1</v>
      </c>
      <c r="C286" s="21" t="s">
        <v>12</v>
      </c>
      <c r="D286" s="21" t="s">
        <v>21</v>
      </c>
      <c r="E286" s="21">
        <v>76</v>
      </c>
      <c r="F286" s="21">
        <v>24</v>
      </c>
      <c r="G286" s="21" t="s">
        <v>2111</v>
      </c>
      <c r="H286" s="21" t="s">
        <v>439</v>
      </c>
      <c r="I286" s="21">
        <v>0</v>
      </c>
      <c r="J286" s="21">
        <v>1</v>
      </c>
      <c r="K286" s="21">
        <v>0</v>
      </c>
      <c r="L286" s="21">
        <v>0</v>
      </c>
      <c r="M286" s="21" t="s">
        <v>1206</v>
      </c>
      <c r="N286" s="21">
        <v>26</v>
      </c>
      <c r="O286" s="21">
        <v>26</v>
      </c>
      <c r="P286" s="21">
        <v>0</v>
      </c>
      <c r="Q286" s="21">
        <v>1</v>
      </c>
      <c r="R286">
        <f>IFERROR(IF(I286=1,VLOOKUP(F286,Lookup!$A$2:$B$15,2,FALSE),0),0.5)</f>
        <v>0</v>
      </c>
      <c r="S286">
        <f>IF(K286=1,1,IFERROR(IF(H286="pass",VLOOKUP(F286,Lookup!$D$2:$E$26,2,FALSE),0),1.6))</f>
        <v>1.6</v>
      </c>
      <c r="T286" s="6">
        <f t="shared" si="13"/>
        <v>2.0550000000000002</v>
      </c>
      <c r="U286" s="6">
        <f t="shared" si="14"/>
        <v>2.0550000000000002</v>
      </c>
      <c r="V286" t="str">
        <f t="shared" si="12"/>
        <v>T.JOHNSON, NYJ</v>
      </c>
    </row>
    <row r="287" spans="1:22">
      <c r="A287">
        <v>2026</v>
      </c>
      <c r="B287" s="21">
        <v>1</v>
      </c>
      <c r="C287" s="21" t="s">
        <v>12</v>
      </c>
      <c r="D287" s="21" t="s">
        <v>21</v>
      </c>
      <c r="E287" s="21">
        <v>75</v>
      </c>
      <c r="F287" s="21">
        <v>25</v>
      </c>
      <c r="G287" s="21" t="s">
        <v>2122</v>
      </c>
      <c r="H287" s="21" t="s">
        <v>439</v>
      </c>
      <c r="I287" s="21">
        <v>0</v>
      </c>
      <c r="J287" s="21">
        <v>1</v>
      </c>
      <c r="K287" s="21">
        <v>0</v>
      </c>
      <c r="L287" s="21">
        <v>0</v>
      </c>
      <c r="M287" s="21" t="s">
        <v>2123</v>
      </c>
      <c r="N287" s="21">
        <v>1</v>
      </c>
      <c r="O287" s="21">
        <v>1</v>
      </c>
      <c r="P287" s="21">
        <v>0</v>
      </c>
      <c r="Q287" s="21">
        <v>1</v>
      </c>
      <c r="R287">
        <f>IFERROR(IF(I287=1,VLOOKUP(F287,Lookup!$A$2:$B$15,2,FALSE),0),0.5)</f>
        <v>0</v>
      </c>
      <c r="S287">
        <f>IF(K287=1,1,IFERROR(IF(H287="pass",VLOOKUP(F287,Lookup!$D$2:$E$26,2,FALSE),0),1.6))</f>
        <v>1.6</v>
      </c>
      <c r="T287" s="6">
        <f t="shared" si="13"/>
        <v>1.6175000000000002</v>
      </c>
      <c r="U287" s="6">
        <f t="shared" si="14"/>
        <v>1.6175000000000002</v>
      </c>
      <c r="V287" t="str">
        <f t="shared" si="12"/>
        <v>E.MOORE, NYJ</v>
      </c>
    </row>
    <row r="288" spans="1:22">
      <c r="A288">
        <v>2027</v>
      </c>
      <c r="B288" s="21">
        <v>1</v>
      </c>
      <c r="C288" s="21" t="s">
        <v>12</v>
      </c>
      <c r="D288" s="21" t="s">
        <v>21</v>
      </c>
      <c r="E288" s="21">
        <v>75</v>
      </c>
      <c r="F288" s="21">
        <v>25</v>
      </c>
      <c r="G288" s="21" t="s">
        <v>2124</v>
      </c>
      <c r="H288" s="21" t="s">
        <v>439</v>
      </c>
      <c r="I288" s="21">
        <v>0</v>
      </c>
      <c r="J288" s="21">
        <v>1</v>
      </c>
      <c r="K288" s="21">
        <v>0</v>
      </c>
      <c r="L288" s="21">
        <v>0</v>
      </c>
      <c r="M288" s="21" t="s">
        <v>2123</v>
      </c>
      <c r="N288" s="21">
        <v>54</v>
      </c>
      <c r="O288" s="21">
        <v>54</v>
      </c>
      <c r="P288" s="21">
        <v>0</v>
      </c>
      <c r="Q288" s="21">
        <v>1</v>
      </c>
      <c r="R288">
        <f>IFERROR(IF(I288=1,VLOOKUP(F288,Lookup!$A$2:$B$15,2,FALSE),0),0.5)</f>
        <v>0</v>
      </c>
      <c r="S288">
        <f>IF(K288=1,1,IFERROR(IF(H288="pass",VLOOKUP(F288,Lookup!$D$2:$E$26,2,FALSE),0),1.6))</f>
        <v>1.6</v>
      </c>
      <c r="T288" s="6">
        <f t="shared" si="13"/>
        <v>2.5449999999999999</v>
      </c>
      <c r="U288" s="6">
        <f t="shared" si="14"/>
        <v>2.5449999999999999</v>
      </c>
      <c r="V288" t="str">
        <f t="shared" si="12"/>
        <v>E.MOORE, NYJ</v>
      </c>
    </row>
    <row r="289" spans="1:22">
      <c r="A289">
        <v>2054</v>
      </c>
      <c r="B289" s="21">
        <v>1</v>
      </c>
      <c r="C289" s="21" t="s">
        <v>12</v>
      </c>
      <c r="D289" s="21" t="s">
        <v>21</v>
      </c>
      <c r="E289" s="21">
        <v>75</v>
      </c>
      <c r="F289" s="21">
        <v>25</v>
      </c>
      <c r="G289" s="21" t="s">
        <v>2146</v>
      </c>
      <c r="H289" s="21" t="s">
        <v>439</v>
      </c>
      <c r="I289" s="21">
        <v>0</v>
      </c>
      <c r="J289" s="21">
        <v>1</v>
      </c>
      <c r="K289" s="21">
        <v>0</v>
      </c>
      <c r="L289" s="21">
        <v>0</v>
      </c>
      <c r="M289" s="21" t="s">
        <v>1816</v>
      </c>
      <c r="N289" s="21">
        <v>12</v>
      </c>
      <c r="O289" s="21">
        <v>12</v>
      </c>
      <c r="P289" s="21">
        <v>0</v>
      </c>
      <c r="Q289" s="21">
        <v>1</v>
      </c>
      <c r="R289">
        <f>IFERROR(IF(I289=1,VLOOKUP(F289,Lookup!$A$2:$B$15,2,FALSE),0),0.5)</f>
        <v>0</v>
      </c>
      <c r="S289">
        <f>IF(K289=1,1,IFERROR(IF(H289="pass",VLOOKUP(F289,Lookup!$D$2:$E$26,2,FALSE),0),1.6))</f>
        <v>1.6</v>
      </c>
      <c r="T289" s="6">
        <f t="shared" si="13"/>
        <v>1.81</v>
      </c>
      <c r="U289" s="6">
        <f t="shared" si="14"/>
        <v>1.81</v>
      </c>
      <c r="V289" t="str">
        <f t="shared" si="12"/>
        <v>J.SMITH, NYJ</v>
      </c>
    </row>
    <row r="290" spans="1:22">
      <c r="A290">
        <v>2055</v>
      </c>
      <c r="B290" s="21">
        <v>1</v>
      </c>
      <c r="C290" s="21" t="s">
        <v>12</v>
      </c>
      <c r="D290" s="21" t="s">
        <v>21</v>
      </c>
      <c r="E290" s="21">
        <v>75</v>
      </c>
      <c r="F290" s="21">
        <v>25</v>
      </c>
      <c r="G290" s="21" t="s">
        <v>2147</v>
      </c>
      <c r="H290" s="21" t="s">
        <v>439</v>
      </c>
      <c r="I290" s="21">
        <v>0</v>
      </c>
      <c r="J290" s="21">
        <v>1</v>
      </c>
      <c r="K290" s="21">
        <v>0</v>
      </c>
      <c r="L290" s="21">
        <v>0</v>
      </c>
      <c r="M290" s="21" t="s">
        <v>2148</v>
      </c>
      <c r="N290" s="21">
        <v>3</v>
      </c>
      <c r="O290" s="21">
        <v>3</v>
      </c>
      <c r="P290" s="21">
        <v>0</v>
      </c>
      <c r="Q290" s="21">
        <v>1</v>
      </c>
      <c r="R290">
        <f>IFERROR(IF(I290=1,VLOOKUP(F290,Lookup!$A$2:$B$15,2,FALSE),0),0.5)</f>
        <v>0</v>
      </c>
      <c r="S290">
        <f>IF(K290=1,1,IFERROR(IF(H290="pass",VLOOKUP(F290,Lookup!$D$2:$E$26,2,FALSE),0),1.6))</f>
        <v>1.6</v>
      </c>
      <c r="T290" s="6">
        <f t="shared" si="13"/>
        <v>1.6525000000000001</v>
      </c>
      <c r="U290" s="6">
        <f t="shared" si="14"/>
        <v>1.6525000000000001</v>
      </c>
      <c r="V290" t="str">
        <f t="shared" si="12"/>
        <v>T.KROFT, NYJ</v>
      </c>
    </row>
    <row r="291" spans="1:22">
      <c r="A291">
        <v>2065</v>
      </c>
      <c r="B291" s="21">
        <v>1</v>
      </c>
      <c r="C291" s="21" t="s">
        <v>12</v>
      </c>
      <c r="D291" s="21" t="s">
        <v>21</v>
      </c>
      <c r="E291" s="21">
        <v>75</v>
      </c>
      <c r="F291" s="21">
        <v>25</v>
      </c>
      <c r="G291" s="21" t="s">
        <v>2155</v>
      </c>
      <c r="H291" s="21" t="s">
        <v>439</v>
      </c>
      <c r="I291" s="21">
        <v>0</v>
      </c>
      <c r="J291" s="21">
        <v>1</v>
      </c>
      <c r="K291" s="21">
        <v>0</v>
      </c>
      <c r="L291" s="21">
        <v>0</v>
      </c>
      <c r="M291" s="21" t="s">
        <v>2148</v>
      </c>
      <c r="N291" s="21">
        <v>4</v>
      </c>
      <c r="O291" s="21">
        <v>4</v>
      </c>
      <c r="P291" s="21">
        <v>0</v>
      </c>
      <c r="Q291" s="21">
        <v>1</v>
      </c>
      <c r="R291">
        <f>IFERROR(IF(I291=1,VLOOKUP(F291,Lookup!$A$2:$B$15,2,FALSE),0),0.5)</f>
        <v>0</v>
      </c>
      <c r="S291">
        <f>IF(K291=1,1,IFERROR(IF(H291="pass",VLOOKUP(F291,Lookup!$D$2:$E$26,2,FALSE),0),1.6))</f>
        <v>1.6</v>
      </c>
      <c r="T291" s="6">
        <f t="shared" si="13"/>
        <v>1.6700000000000002</v>
      </c>
      <c r="U291" s="6">
        <f t="shared" si="14"/>
        <v>1.6700000000000002</v>
      </c>
      <c r="V291" t="str">
        <f t="shared" si="12"/>
        <v>T.KROFT, NYJ</v>
      </c>
    </row>
    <row r="292" spans="1:22">
      <c r="A292">
        <v>2066</v>
      </c>
      <c r="B292" s="21">
        <v>1</v>
      </c>
      <c r="C292" s="21" t="s">
        <v>12</v>
      </c>
      <c r="D292" s="21" t="s">
        <v>21</v>
      </c>
      <c r="E292" s="21">
        <v>75</v>
      </c>
      <c r="F292" s="21">
        <v>25</v>
      </c>
      <c r="G292" s="21" t="s">
        <v>2156</v>
      </c>
      <c r="H292" s="21" t="s">
        <v>439</v>
      </c>
      <c r="I292" s="21">
        <v>0</v>
      </c>
      <c r="J292" s="21">
        <v>1</v>
      </c>
      <c r="K292" s="21">
        <v>0</v>
      </c>
      <c r="L292" s="21">
        <v>0</v>
      </c>
      <c r="M292" s="21" t="s">
        <v>2157</v>
      </c>
      <c r="N292" s="21">
        <v>5</v>
      </c>
      <c r="O292" s="21">
        <v>5</v>
      </c>
      <c r="P292" s="21">
        <v>0</v>
      </c>
      <c r="Q292" s="21">
        <v>1</v>
      </c>
      <c r="R292">
        <f>IFERROR(IF(I292=1,VLOOKUP(F292,Lookup!$A$2:$B$15,2,FALSE),0),0.5)</f>
        <v>0</v>
      </c>
      <c r="S292">
        <f>IF(K292=1,1,IFERROR(IF(H292="pass",VLOOKUP(F292,Lookup!$D$2:$E$26,2,FALSE),0),1.6))</f>
        <v>1.6</v>
      </c>
      <c r="T292" s="6">
        <f t="shared" si="13"/>
        <v>1.6875</v>
      </c>
      <c r="U292" s="6">
        <f t="shared" si="14"/>
        <v>1.6875</v>
      </c>
      <c r="V292" t="str">
        <f t="shared" si="12"/>
        <v>B.BERRIOS, NYJ</v>
      </c>
    </row>
    <row r="293" spans="1:22">
      <c r="A293">
        <v>2083</v>
      </c>
      <c r="B293" s="21">
        <v>1</v>
      </c>
      <c r="C293" s="21" t="s">
        <v>21</v>
      </c>
      <c r="D293" s="21" t="s">
        <v>12</v>
      </c>
      <c r="E293" s="21">
        <v>79</v>
      </c>
      <c r="F293" s="21">
        <v>21</v>
      </c>
      <c r="G293" s="21" t="s">
        <v>2166</v>
      </c>
      <c r="H293" s="21" t="s">
        <v>439</v>
      </c>
      <c r="I293" s="21">
        <v>0</v>
      </c>
      <c r="J293" s="21">
        <v>1</v>
      </c>
      <c r="K293" s="21">
        <v>0</v>
      </c>
      <c r="L293" s="21">
        <v>0</v>
      </c>
      <c r="M293" s="21" t="s">
        <v>2154</v>
      </c>
      <c r="N293" s="21">
        <v>14</v>
      </c>
      <c r="O293" s="21">
        <v>14</v>
      </c>
      <c r="P293" s="21">
        <v>0</v>
      </c>
      <c r="Q293" s="21">
        <v>1</v>
      </c>
      <c r="R293">
        <f>IFERROR(IF(I293=1,VLOOKUP(F293,Lookup!$A$2:$B$15,2,FALSE),0),0.5)</f>
        <v>0</v>
      </c>
      <c r="S293">
        <f>IF(K293=1,1,IFERROR(IF(H293="pass",VLOOKUP(F293,Lookup!$D$2:$E$26,2,FALSE),0),1.6))</f>
        <v>1.6</v>
      </c>
      <c r="T293" s="6">
        <f t="shared" si="13"/>
        <v>1.845</v>
      </c>
      <c r="U293" s="6">
        <f t="shared" si="14"/>
        <v>1.845</v>
      </c>
      <c r="V293" t="str">
        <f t="shared" si="12"/>
        <v>R.ANDERSON, CAR</v>
      </c>
    </row>
    <row r="294" spans="1:22">
      <c r="A294">
        <v>2095</v>
      </c>
      <c r="B294" s="21">
        <v>1</v>
      </c>
      <c r="C294" s="21" t="s">
        <v>21</v>
      </c>
      <c r="D294" s="21" t="s">
        <v>12</v>
      </c>
      <c r="E294" s="21">
        <v>80</v>
      </c>
      <c r="F294" s="21">
        <v>20</v>
      </c>
      <c r="G294" s="21" t="s">
        <v>2174</v>
      </c>
      <c r="H294" s="21" t="s">
        <v>439</v>
      </c>
      <c r="I294" s="21">
        <v>0</v>
      </c>
      <c r="J294" s="21">
        <v>1</v>
      </c>
      <c r="K294" s="21">
        <v>0</v>
      </c>
      <c r="L294" s="21">
        <v>0</v>
      </c>
      <c r="M294" s="21" t="s">
        <v>2133</v>
      </c>
      <c r="N294" s="21">
        <v>2</v>
      </c>
      <c r="O294" s="21">
        <v>2</v>
      </c>
      <c r="P294" s="21">
        <v>0</v>
      </c>
      <c r="Q294" s="21">
        <v>1</v>
      </c>
      <c r="R294">
        <f>IFERROR(IF(I294=1,VLOOKUP(F294,Lookup!$A$2:$B$15,2,FALSE),0),0.5)</f>
        <v>0</v>
      </c>
      <c r="S294">
        <f>IF(K294=1,1,IFERROR(IF(H294="pass",VLOOKUP(F294,Lookup!$D$2:$E$26,2,FALSE),0),1.6))</f>
        <v>1.6</v>
      </c>
      <c r="T294" s="6">
        <f t="shared" si="13"/>
        <v>1.635</v>
      </c>
      <c r="U294" s="6">
        <f t="shared" si="14"/>
        <v>1.635</v>
      </c>
      <c r="V294" t="str">
        <f t="shared" si="12"/>
        <v>I.THOMAS, CAR</v>
      </c>
    </row>
    <row r="295" spans="1:22">
      <c r="A295">
        <v>2148</v>
      </c>
      <c r="B295" s="21">
        <v>1</v>
      </c>
      <c r="C295" s="21" t="s">
        <v>12</v>
      </c>
      <c r="D295" s="21" t="s">
        <v>21</v>
      </c>
      <c r="E295" s="21">
        <v>77</v>
      </c>
      <c r="F295" s="21">
        <v>23</v>
      </c>
      <c r="G295" s="21" t="s">
        <v>2212</v>
      </c>
      <c r="H295" s="21" t="s">
        <v>439</v>
      </c>
      <c r="I295" s="21">
        <v>0</v>
      </c>
      <c r="J295" s="21">
        <v>1</v>
      </c>
      <c r="K295" s="21">
        <v>0</v>
      </c>
      <c r="L295" s="21">
        <v>0</v>
      </c>
      <c r="M295" s="21" t="s">
        <v>2157</v>
      </c>
      <c r="N295" s="21">
        <v>2</v>
      </c>
      <c r="O295" s="21">
        <v>2</v>
      </c>
      <c r="P295" s="21">
        <v>0</v>
      </c>
      <c r="Q295" s="21">
        <v>1</v>
      </c>
      <c r="R295">
        <f>IFERROR(IF(I295=1,VLOOKUP(F295,Lookup!$A$2:$B$15,2,FALSE),0),0.5)</f>
        <v>0</v>
      </c>
      <c r="S295">
        <f>IF(K295=1,1,IFERROR(IF(H295="pass",VLOOKUP(F295,Lookup!$D$2:$E$26,2,FALSE),0),1.6))</f>
        <v>1.6</v>
      </c>
      <c r="T295" s="6">
        <f t="shared" si="13"/>
        <v>1.635</v>
      </c>
      <c r="U295" s="6">
        <f t="shared" si="14"/>
        <v>1.635</v>
      </c>
      <c r="V295" t="str">
        <f t="shared" si="12"/>
        <v>B.BERRIOS, NYJ</v>
      </c>
    </row>
    <row r="296" spans="1:22">
      <c r="A296">
        <v>2149</v>
      </c>
      <c r="B296" s="21">
        <v>1</v>
      </c>
      <c r="C296" s="21" t="s">
        <v>12</v>
      </c>
      <c r="D296" s="21" t="s">
        <v>21</v>
      </c>
      <c r="E296" s="21">
        <v>75</v>
      </c>
      <c r="F296" s="21">
        <v>25</v>
      </c>
      <c r="G296" s="21" t="s">
        <v>2213</v>
      </c>
      <c r="H296" s="21" t="s">
        <v>439</v>
      </c>
      <c r="I296" s="21">
        <v>0</v>
      </c>
      <c r="J296" s="21">
        <v>1</v>
      </c>
      <c r="K296" s="21">
        <v>0</v>
      </c>
      <c r="L296" s="21">
        <v>0</v>
      </c>
      <c r="M296" s="21" t="s">
        <v>1206</v>
      </c>
      <c r="N296" s="21">
        <v>-1</v>
      </c>
      <c r="O296" s="21">
        <v>-1</v>
      </c>
      <c r="P296" s="21">
        <v>0</v>
      </c>
      <c r="Q296" s="21">
        <v>1</v>
      </c>
      <c r="R296">
        <f>IFERROR(IF(I296=1,VLOOKUP(F296,Lookup!$A$2:$B$15,2,FALSE),0),0.5)</f>
        <v>0</v>
      </c>
      <c r="S296">
        <f>IF(K296=1,1,IFERROR(IF(H296="pass",VLOOKUP(F296,Lookup!$D$2:$E$26,2,FALSE),0),1.6))</f>
        <v>1.6</v>
      </c>
      <c r="T296" s="6">
        <f t="shared" si="13"/>
        <v>1.5825</v>
      </c>
      <c r="U296" s="6">
        <f t="shared" si="14"/>
        <v>1.5825</v>
      </c>
      <c r="V296" t="str">
        <f t="shared" si="12"/>
        <v>T.JOHNSON, NYJ</v>
      </c>
    </row>
    <row r="297" spans="1:22">
      <c r="A297">
        <v>2150</v>
      </c>
      <c r="B297" s="21">
        <v>1</v>
      </c>
      <c r="C297" s="21" t="s">
        <v>12</v>
      </c>
      <c r="D297" s="21" t="s">
        <v>21</v>
      </c>
      <c r="E297" s="21">
        <v>75</v>
      </c>
      <c r="F297" s="21">
        <v>25</v>
      </c>
      <c r="G297" s="21" t="s">
        <v>2214</v>
      </c>
      <c r="H297" s="21" t="s">
        <v>439</v>
      </c>
      <c r="I297" s="21">
        <v>0</v>
      </c>
      <c r="J297" s="21">
        <v>1</v>
      </c>
      <c r="K297" s="21">
        <v>0</v>
      </c>
      <c r="L297" s="21">
        <v>0</v>
      </c>
      <c r="M297" s="21" t="s">
        <v>2123</v>
      </c>
      <c r="N297" s="21">
        <v>41</v>
      </c>
      <c r="O297" s="21">
        <v>41</v>
      </c>
      <c r="P297" s="21">
        <v>0</v>
      </c>
      <c r="Q297" s="21">
        <v>1</v>
      </c>
      <c r="R297">
        <f>IFERROR(IF(I297=1,VLOOKUP(F297,Lookup!$A$2:$B$15,2,FALSE),0),0.5)</f>
        <v>0</v>
      </c>
      <c r="S297">
        <f>IF(K297=1,1,IFERROR(IF(H297="pass",VLOOKUP(F297,Lookup!$D$2:$E$26,2,FALSE),0),1.6))</f>
        <v>1.6</v>
      </c>
      <c r="T297" s="6">
        <f t="shared" si="13"/>
        <v>2.3174999999999999</v>
      </c>
      <c r="U297" s="6">
        <f t="shared" si="14"/>
        <v>2.3174999999999999</v>
      </c>
      <c r="V297" t="str">
        <f t="shared" si="12"/>
        <v>E.MOORE, NYJ</v>
      </c>
    </row>
    <row r="298" spans="1:22">
      <c r="A298">
        <v>2151</v>
      </c>
      <c r="B298" s="21">
        <v>1</v>
      </c>
      <c r="C298" s="21" t="s">
        <v>12</v>
      </c>
      <c r="D298" s="21" t="s">
        <v>21</v>
      </c>
      <c r="E298" s="21">
        <v>75</v>
      </c>
      <c r="F298" s="21">
        <v>25</v>
      </c>
      <c r="G298" s="21" t="s">
        <v>2215</v>
      </c>
      <c r="H298" s="21" t="s">
        <v>439</v>
      </c>
      <c r="I298" s="21">
        <v>0</v>
      </c>
      <c r="J298" s="21">
        <v>1</v>
      </c>
      <c r="K298" s="21">
        <v>0</v>
      </c>
      <c r="L298" s="21">
        <v>0</v>
      </c>
      <c r="M298" s="21" t="s">
        <v>2157</v>
      </c>
      <c r="N298" s="21">
        <v>18</v>
      </c>
      <c r="O298" s="21">
        <v>18</v>
      </c>
      <c r="P298" s="21">
        <v>0</v>
      </c>
      <c r="Q298" s="21">
        <v>1</v>
      </c>
      <c r="R298">
        <f>IFERROR(IF(I298=1,VLOOKUP(F298,Lookup!$A$2:$B$15,2,FALSE),0),0.5)</f>
        <v>0</v>
      </c>
      <c r="S298">
        <f>IF(K298=1,1,IFERROR(IF(H298="pass",VLOOKUP(F298,Lookup!$D$2:$E$26,2,FALSE),0),1.6))</f>
        <v>1.6</v>
      </c>
      <c r="T298" s="6">
        <f t="shared" si="13"/>
        <v>1.915</v>
      </c>
      <c r="U298" s="6">
        <f t="shared" si="14"/>
        <v>1.915</v>
      </c>
      <c r="V298" t="str">
        <f t="shared" si="12"/>
        <v>B.BERRIOS, NYJ</v>
      </c>
    </row>
    <row r="299" spans="1:22">
      <c r="A299">
        <v>2171</v>
      </c>
      <c r="B299" s="21">
        <v>1</v>
      </c>
      <c r="C299" s="21" t="s">
        <v>22</v>
      </c>
      <c r="D299" s="21" t="s">
        <v>16</v>
      </c>
      <c r="E299" s="21">
        <v>75</v>
      </c>
      <c r="F299" s="21">
        <v>25</v>
      </c>
      <c r="G299" s="21" t="s">
        <v>2223</v>
      </c>
      <c r="H299" s="21" t="s">
        <v>439</v>
      </c>
      <c r="I299" s="21">
        <v>0</v>
      </c>
      <c r="J299" s="21">
        <v>1</v>
      </c>
      <c r="K299" s="21">
        <v>0</v>
      </c>
      <c r="L299" s="21">
        <v>0</v>
      </c>
      <c r="M299" s="21" t="s">
        <v>2224</v>
      </c>
      <c r="N299" s="21">
        <v>16</v>
      </c>
      <c r="O299" s="21">
        <v>16</v>
      </c>
      <c r="P299" s="21">
        <v>0</v>
      </c>
      <c r="Q299" s="21">
        <v>1</v>
      </c>
      <c r="R299">
        <f>IFERROR(IF(I299=1,VLOOKUP(F299,Lookup!$A$2:$B$15,2,FALSE),0),0.5)</f>
        <v>0</v>
      </c>
      <c r="S299">
        <f>IF(K299=1,1,IFERROR(IF(H299="pass",VLOOKUP(F299,Lookup!$D$2:$E$26,2,FALSE),0),1.6))</f>
        <v>1.6</v>
      </c>
      <c r="T299" s="6">
        <f t="shared" si="13"/>
        <v>1.8800000000000001</v>
      </c>
      <c r="U299" s="6">
        <f t="shared" si="14"/>
        <v>1.8800000000000001</v>
      </c>
      <c r="V299" t="str">
        <f t="shared" si="12"/>
        <v>C.RIDLEY, ATL</v>
      </c>
    </row>
    <row r="300" spans="1:22">
      <c r="A300">
        <v>2187</v>
      </c>
      <c r="B300" s="21">
        <v>1</v>
      </c>
      <c r="C300" s="21" t="s">
        <v>16</v>
      </c>
      <c r="D300" s="21" t="s">
        <v>22</v>
      </c>
      <c r="E300" s="21">
        <v>75</v>
      </c>
      <c r="F300" s="21">
        <v>25</v>
      </c>
      <c r="G300" s="21" t="s">
        <v>2241</v>
      </c>
      <c r="H300" s="21" t="s">
        <v>439</v>
      </c>
      <c r="I300" s="21">
        <v>0</v>
      </c>
      <c r="J300" s="21">
        <v>1</v>
      </c>
      <c r="K300" s="21">
        <v>0</v>
      </c>
      <c r="L300" s="21">
        <v>0</v>
      </c>
      <c r="M300" s="21" t="s">
        <v>2242</v>
      </c>
      <c r="N300" s="21">
        <v>-4</v>
      </c>
      <c r="O300" s="21">
        <v>-4</v>
      </c>
      <c r="P300" s="21">
        <v>0</v>
      </c>
      <c r="Q300" s="21">
        <v>1</v>
      </c>
      <c r="R300">
        <f>IFERROR(IF(I300=1,VLOOKUP(F300,Lookup!$A$2:$B$15,2,FALSE),0),0.5)</f>
        <v>0</v>
      </c>
      <c r="S300">
        <f>IF(K300=1,1,IFERROR(IF(H300="pass",VLOOKUP(F300,Lookup!$D$2:$E$26,2,FALSE),0),1.6))</f>
        <v>1.6</v>
      </c>
      <c r="T300" s="6">
        <f t="shared" si="13"/>
        <v>1.53</v>
      </c>
      <c r="U300" s="6">
        <f t="shared" si="14"/>
        <v>1.53</v>
      </c>
      <c r="V300" t="str">
        <f t="shared" si="12"/>
        <v>Q.WATKINS, PHI</v>
      </c>
    </row>
    <row r="301" spans="1:22">
      <c r="A301">
        <v>2234</v>
      </c>
      <c r="B301" s="21">
        <v>1</v>
      </c>
      <c r="C301" s="21" t="s">
        <v>16</v>
      </c>
      <c r="D301" s="21" t="s">
        <v>22</v>
      </c>
      <c r="E301" s="21">
        <v>75</v>
      </c>
      <c r="F301" s="21">
        <v>25</v>
      </c>
      <c r="G301" s="21" t="s">
        <v>2279</v>
      </c>
      <c r="H301" s="21" t="s">
        <v>439</v>
      </c>
      <c r="I301" s="21">
        <v>0</v>
      </c>
      <c r="J301" s="21">
        <v>1</v>
      </c>
      <c r="K301" s="21">
        <v>0</v>
      </c>
      <c r="L301" s="21">
        <v>0</v>
      </c>
      <c r="M301" s="21" t="s">
        <v>1593</v>
      </c>
      <c r="N301" s="21">
        <v>4</v>
      </c>
      <c r="O301" s="21">
        <v>4</v>
      </c>
      <c r="P301" s="21">
        <v>0</v>
      </c>
      <c r="Q301" s="21">
        <v>1</v>
      </c>
      <c r="R301">
        <f>IFERROR(IF(I301=1,VLOOKUP(F301,Lookup!$A$2:$B$15,2,FALSE),0),0.5)</f>
        <v>0</v>
      </c>
      <c r="S301">
        <f>IF(K301=1,1,IFERROR(IF(H301="pass",VLOOKUP(F301,Lookup!$D$2:$E$26,2,FALSE),0),1.6))</f>
        <v>1.6</v>
      </c>
      <c r="T301" s="6">
        <f t="shared" si="13"/>
        <v>1.6700000000000002</v>
      </c>
      <c r="U301" s="6">
        <f t="shared" si="14"/>
        <v>1.6700000000000002</v>
      </c>
      <c r="V301" t="str">
        <f t="shared" si="12"/>
        <v>D.SMITH, PHI</v>
      </c>
    </row>
    <row r="302" spans="1:22">
      <c r="A302">
        <v>2324</v>
      </c>
      <c r="B302" s="21">
        <v>1</v>
      </c>
      <c r="C302" s="21" t="s">
        <v>22</v>
      </c>
      <c r="D302" s="21" t="s">
        <v>16</v>
      </c>
      <c r="E302" s="21">
        <v>77</v>
      </c>
      <c r="F302" s="21">
        <v>23</v>
      </c>
      <c r="G302" s="21" t="s">
        <v>2338</v>
      </c>
      <c r="H302" s="21" t="s">
        <v>439</v>
      </c>
      <c r="I302" s="21">
        <v>0</v>
      </c>
      <c r="J302" s="21">
        <v>1</v>
      </c>
      <c r="K302" s="21">
        <v>0</v>
      </c>
      <c r="L302" s="21">
        <v>0</v>
      </c>
      <c r="M302" s="21" t="s">
        <v>2224</v>
      </c>
      <c r="N302" s="21">
        <v>22</v>
      </c>
      <c r="O302" s="21">
        <v>22</v>
      </c>
      <c r="P302" s="21">
        <v>0</v>
      </c>
      <c r="Q302" s="21">
        <v>1</v>
      </c>
      <c r="R302">
        <f>IFERROR(IF(I302=1,VLOOKUP(F302,Lookup!$A$2:$B$15,2,FALSE),0),0.5)</f>
        <v>0</v>
      </c>
      <c r="S302">
        <f>IF(K302=1,1,IFERROR(IF(H302="pass",VLOOKUP(F302,Lookup!$D$2:$E$26,2,FALSE),0),1.6))</f>
        <v>1.6</v>
      </c>
      <c r="T302" s="6">
        <f t="shared" si="13"/>
        <v>1.9850000000000001</v>
      </c>
      <c r="U302" s="6">
        <f t="shared" si="14"/>
        <v>1.9850000000000001</v>
      </c>
      <c r="V302" t="str">
        <f t="shared" si="12"/>
        <v>C.RIDLEY, ATL</v>
      </c>
    </row>
    <row r="303" spans="1:22">
      <c r="A303">
        <v>2325</v>
      </c>
      <c r="B303" s="21">
        <v>1</v>
      </c>
      <c r="C303" s="21" t="s">
        <v>22</v>
      </c>
      <c r="D303" s="21" t="s">
        <v>16</v>
      </c>
      <c r="E303" s="21">
        <v>77</v>
      </c>
      <c r="F303" s="21">
        <v>23</v>
      </c>
      <c r="G303" s="21" t="s">
        <v>2339</v>
      </c>
      <c r="H303" s="21" t="s">
        <v>439</v>
      </c>
      <c r="I303" s="21">
        <v>0</v>
      </c>
      <c r="J303" s="21">
        <v>1</v>
      </c>
      <c r="K303" s="21">
        <v>0</v>
      </c>
      <c r="L303" s="21">
        <v>0</v>
      </c>
      <c r="M303" s="21" t="s">
        <v>2257</v>
      </c>
      <c r="N303" s="21">
        <v>-5</v>
      </c>
      <c r="O303" s="21">
        <v>-5</v>
      </c>
      <c r="P303" s="21">
        <v>0</v>
      </c>
      <c r="Q303" s="21">
        <v>1</v>
      </c>
      <c r="R303">
        <f>IFERROR(IF(I303=1,VLOOKUP(F303,Lookup!$A$2:$B$15,2,FALSE),0),0.5)</f>
        <v>0</v>
      </c>
      <c r="S303">
        <f>IF(K303=1,1,IFERROR(IF(H303="pass",VLOOKUP(F303,Lookup!$D$2:$E$26,2,FALSE),0),1.6))</f>
        <v>1.6</v>
      </c>
      <c r="T303" s="6">
        <f t="shared" si="13"/>
        <v>1.5125000000000002</v>
      </c>
      <c r="U303" s="6">
        <f t="shared" si="14"/>
        <v>1.5125000000000002</v>
      </c>
      <c r="V303" t="str">
        <f t="shared" si="12"/>
        <v>M.DAVIS, ATL</v>
      </c>
    </row>
    <row r="304" spans="1:22">
      <c r="A304">
        <v>2326</v>
      </c>
      <c r="B304" s="21">
        <v>1</v>
      </c>
      <c r="C304" s="21" t="s">
        <v>22</v>
      </c>
      <c r="D304" s="21" t="s">
        <v>16</v>
      </c>
      <c r="E304" s="21">
        <v>77</v>
      </c>
      <c r="F304" s="21">
        <v>23</v>
      </c>
      <c r="G304" s="21" t="s">
        <v>2340</v>
      </c>
      <c r="H304" s="21" t="s">
        <v>439</v>
      </c>
      <c r="I304" s="21">
        <v>0</v>
      </c>
      <c r="J304" s="21">
        <v>1</v>
      </c>
      <c r="K304" s="21">
        <v>0</v>
      </c>
      <c r="L304" s="21">
        <v>0</v>
      </c>
      <c r="M304" s="21" t="s">
        <v>2231</v>
      </c>
      <c r="N304" s="21">
        <v>7</v>
      </c>
      <c r="O304" s="21">
        <v>7</v>
      </c>
      <c r="P304" s="21">
        <v>0</v>
      </c>
      <c r="Q304" s="21">
        <v>1</v>
      </c>
      <c r="R304">
        <f>IFERROR(IF(I304=1,VLOOKUP(F304,Lookup!$A$2:$B$15,2,FALSE),0),0.5)</f>
        <v>0</v>
      </c>
      <c r="S304">
        <f>IF(K304=1,1,IFERROR(IF(H304="pass",VLOOKUP(F304,Lookup!$D$2:$E$26,2,FALSE),0),1.6))</f>
        <v>1.6</v>
      </c>
      <c r="T304" s="6">
        <f t="shared" si="13"/>
        <v>1.7225000000000001</v>
      </c>
      <c r="U304" s="6">
        <f t="shared" si="14"/>
        <v>1.7225000000000001</v>
      </c>
      <c r="V304" t="str">
        <f t="shared" si="12"/>
        <v>K.PITTS, ATL</v>
      </c>
    </row>
    <row r="305" spans="1:22">
      <c r="A305">
        <v>2331</v>
      </c>
      <c r="B305" s="21">
        <v>1</v>
      </c>
      <c r="C305" s="21" t="s">
        <v>16</v>
      </c>
      <c r="D305" s="21" t="s">
        <v>22</v>
      </c>
      <c r="E305" s="21">
        <v>78</v>
      </c>
      <c r="F305" s="21">
        <v>22</v>
      </c>
      <c r="G305" s="21" t="s">
        <v>2343</v>
      </c>
      <c r="H305" s="21" t="s">
        <v>439</v>
      </c>
      <c r="I305" s="21">
        <v>0</v>
      </c>
      <c r="J305" s="21">
        <v>1</v>
      </c>
      <c r="K305" s="21">
        <v>0</v>
      </c>
      <c r="L305" s="21">
        <v>0</v>
      </c>
      <c r="M305" s="21" t="s">
        <v>2248</v>
      </c>
      <c r="N305" s="21">
        <v>0</v>
      </c>
      <c r="O305" s="21">
        <v>0</v>
      </c>
      <c r="P305" s="21">
        <v>0</v>
      </c>
      <c r="Q305" s="21">
        <v>1</v>
      </c>
      <c r="R305">
        <f>IFERROR(IF(I305=1,VLOOKUP(F305,Lookup!$A$2:$B$15,2,FALSE),0),0.5)</f>
        <v>0</v>
      </c>
      <c r="S305">
        <f>IF(K305=1,1,IFERROR(IF(H305="pass",VLOOKUP(F305,Lookup!$D$2:$E$26,2,FALSE),0),1.6))</f>
        <v>1.6</v>
      </c>
      <c r="T305" s="6">
        <f t="shared" si="13"/>
        <v>1.6</v>
      </c>
      <c r="U305" s="6">
        <f t="shared" si="14"/>
        <v>1.6</v>
      </c>
      <c r="V305" t="str">
        <f t="shared" si="12"/>
        <v>M.SANDERS, PHI</v>
      </c>
    </row>
    <row r="306" spans="1:22">
      <c r="A306">
        <v>2334</v>
      </c>
      <c r="B306" s="21">
        <v>1</v>
      </c>
      <c r="C306" s="21" t="s">
        <v>22</v>
      </c>
      <c r="D306" s="21" t="s">
        <v>16</v>
      </c>
      <c r="E306" s="21">
        <v>76</v>
      </c>
      <c r="F306" s="21">
        <v>24</v>
      </c>
      <c r="G306" s="21" t="s">
        <v>2345</v>
      </c>
      <c r="H306" s="21" t="s">
        <v>439</v>
      </c>
      <c r="I306" s="21">
        <v>0</v>
      </c>
      <c r="J306" s="21">
        <v>1</v>
      </c>
      <c r="K306" s="21">
        <v>0</v>
      </c>
      <c r="L306" s="21">
        <v>0</v>
      </c>
      <c r="M306" s="21" t="s">
        <v>2257</v>
      </c>
      <c r="N306" s="21">
        <v>1</v>
      </c>
      <c r="O306" s="21">
        <v>1</v>
      </c>
      <c r="P306" s="21">
        <v>0</v>
      </c>
      <c r="Q306" s="21">
        <v>1</v>
      </c>
      <c r="R306">
        <f>IFERROR(IF(I306=1,VLOOKUP(F306,Lookup!$A$2:$B$15,2,FALSE),0),0.5)</f>
        <v>0</v>
      </c>
      <c r="S306">
        <f>IF(K306=1,1,IFERROR(IF(H306="pass",VLOOKUP(F306,Lookup!$D$2:$E$26,2,FALSE),0),1.6))</f>
        <v>1.6</v>
      </c>
      <c r="T306" s="6">
        <f t="shared" si="13"/>
        <v>1.6175000000000002</v>
      </c>
      <c r="U306" s="6">
        <f t="shared" si="14"/>
        <v>1.6175000000000002</v>
      </c>
      <c r="V306" t="str">
        <f t="shared" si="12"/>
        <v>M.DAVIS, ATL</v>
      </c>
    </row>
    <row r="307" spans="1:22">
      <c r="A307">
        <v>2337</v>
      </c>
      <c r="B307" s="21">
        <v>1</v>
      </c>
      <c r="C307" s="21" t="s">
        <v>22</v>
      </c>
      <c r="D307" s="21" t="s">
        <v>16</v>
      </c>
      <c r="E307" s="21">
        <v>75</v>
      </c>
      <c r="F307" s="21">
        <v>25</v>
      </c>
      <c r="G307" s="21" t="s">
        <v>2347</v>
      </c>
      <c r="H307" s="21" t="s">
        <v>439</v>
      </c>
      <c r="I307" s="21">
        <v>0</v>
      </c>
      <c r="J307" s="21">
        <v>1</v>
      </c>
      <c r="K307" s="21">
        <v>0</v>
      </c>
      <c r="L307" s="21">
        <v>0</v>
      </c>
      <c r="M307" s="21" t="s">
        <v>2224</v>
      </c>
      <c r="N307" s="21">
        <v>7</v>
      </c>
      <c r="O307" s="21">
        <v>7</v>
      </c>
      <c r="P307" s="21">
        <v>0</v>
      </c>
      <c r="Q307" s="21">
        <v>1</v>
      </c>
      <c r="R307">
        <f>IFERROR(IF(I307=1,VLOOKUP(F307,Lookup!$A$2:$B$15,2,FALSE),0),0.5)</f>
        <v>0</v>
      </c>
      <c r="S307">
        <f>IF(K307=1,1,IFERROR(IF(H307="pass",VLOOKUP(F307,Lookup!$D$2:$E$26,2,FALSE),0),1.6))</f>
        <v>1.6</v>
      </c>
      <c r="T307" s="6">
        <f t="shared" si="13"/>
        <v>1.7225000000000001</v>
      </c>
      <c r="U307" s="6">
        <f t="shared" si="14"/>
        <v>1.7225000000000001</v>
      </c>
      <c r="V307" t="str">
        <f t="shared" si="12"/>
        <v>C.RIDLEY, ATL</v>
      </c>
    </row>
    <row r="308" spans="1:22">
      <c r="A308">
        <v>2377</v>
      </c>
      <c r="B308" s="21">
        <v>1</v>
      </c>
      <c r="C308" s="21" t="s">
        <v>26</v>
      </c>
      <c r="D308" s="21" t="s">
        <v>15</v>
      </c>
      <c r="E308" s="21">
        <v>77</v>
      </c>
      <c r="F308" s="21">
        <v>23</v>
      </c>
      <c r="G308" s="21" t="s">
        <v>2372</v>
      </c>
      <c r="H308" s="21" t="s">
        <v>439</v>
      </c>
      <c r="I308" s="21">
        <v>0</v>
      </c>
      <c r="J308" s="21">
        <v>1</v>
      </c>
      <c r="K308" s="21">
        <v>0</v>
      </c>
      <c r="L308" s="21">
        <v>0</v>
      </c>
      <c r="M308" s="21" t="s">
        <v>2373</v>
      </c>
      <c r="N308" s="21">
        <v>2</v>
      </c>
      <c r="O308" s="21">
        <v>2</v>
      </c>
      <c r="P308" s="21">
        <v>0</v>
      </c>
      <c r="Q308" s="21">
        <v>1</v>
      </c>
      <c r="R308">
        <f>IFERROR(IF(I308=1,VLOOKUP(F308,Lookup!$A$2:$B$15,2,FALSE),0),0.5)</f>
        <v>0</v>
      </c>
      <c r="S308">
        <f>IF(K308=1,1,IFERROR(IF(H308="pass",VLOOKUP(F308,Lookup!$D$2:$E$26,2,FALSE),0),1.6))</f>
        <v>1.6</v>
      </c>
      <c r="T308" s="6">
        <f t="shared" si="13"/>
        <v>1.635</v>
      </c>
      <c r="U308" s="6">
        <f t="shared" si="14"/>
        <v>1.635</v>
      </c>
      <c r="V308" t="str">
        <f t="shared" si="12"/>
        <v>D.KNOX, BUF</v>
      </c>
    </row>
    <row r="309" spans="1:22">
      <c r="A309">
        <v>2385</v>
      </c>
      <c r="B309" s="21">
        <v>1</v>
      </c>
      <c r="C309" s="21" t="s">
        <v>15</v>
      </c>
      <c r="D309" s="21" t="s">
        <v>26</v>
      </c>
      <c r="E309" s="21">
        <v>80</v>
      </c>
      <c r="F309" s="21">
        <v>20</v>
      </c>
      <c r="G309" s="21" t="s">
        <v>2380</v>
      </c>
      <c r="H309" s="21" t="s">
        <v>439</v>
      </c>
      <c r="I309" s="21">
        <v>0</v>
      </c>
      <c r="J309" s="21">
        <v>1</v>
      </c>
      <c r="K309" s="21">
        <v>0</v>
      </c>
      <c r="L309" s="21">
        <v>0</v>
      </c>
      <c r="M309" s="21" t="s">
        <v>1547</v>
      </c>
      <c r="N309" s="21">
        <v>4</v>
      </c>
      <c r="O309" s="21">
        <v>4</v>
      </c>
      <c r="P309" s="21">
        <v>0</v>
      </c>
      <c r="Q309" s="21">
        <v>1</v>
      </c>
      <c r="R309">
        <f>IFERROR(IF(I309=1,VLOOKUP(F309,Lookup!$A$2:$B$15,2,FALSE),0),0.5)</f>
        <v>0</v>
      </c>
      <c r="S309">
        <f>IF(K309=1,1,IFERROR(IF(H309="pass",VLOOKUP(F309,Lookup!$D$2:$E$26,2,FALSE),0),1.6))</f>
        <v>1.6</v>
      </c>
      <c r="T309" s="6">
        <f t="shared" si="13"/>
        <v>1.6700000000000002</v>
      </c>
      <c r="U309" s="6">
        <f t="shared" si="14"/>
        <v>1.6700000000000002</v>
      </c>
      <c r="V309" t="str">
        <f t="shared" si="12"/>
        <v>D.JOHNSON, PIT</v>
      </c>
    </row>
    <row r="310" spans="1:22">
      <c r="A310">
        <v>2395</v>
      </c>
      <c r="B310" s="21">
        <v>1</v>
      </c>
      <c r="C310" s="21" t="s">
        <v>15</v>
      </c>
      <c r="D310" s="21" t="s">
        <v>26</v>
      </c>
      <c r="E310" s="21">
        <v>79</v>
      </c>
      <c r="F310" s="21">
        <v>21</v>
      </c>
      <c r="G310" s="21" t="s">
        <v>2390</v>
      </c>
      <c r="H310" s="21" t="s">
        <v>439</v>
      </c>
      <c r="I310" s="21">
        <v>0</v>
      </c>
      <c r="J310" s="21">
        <v>1</v>
      </c>
      <c r="K310" s="21">
        <v>0</v>
      </c>
      <c r="L310" s="21">
        <v>0</v>
      </c>
      <c r="M310" s="21" t="s">
        <v>2388</v>
      </c>
      <c r="N310" s="21">
        <v>12</v>
      </c>
      <c r="O310" s="21">
        <v>12</v>
      </c>
      <c r="P310" s="21">
        <v>0</v>
      </c>
      <c r="Q310" s="21">
        <v>1</v>
      </c>
      <c r="R310">
        <f>IFERROR(IF(I310=1,VLOOKUP(F310,Lookup!$A$2:$B$15,2,FALSE),0),0.5)</f>
        <v>0</v>
      </c>
      <c r="S310">
        <f>IF(K310=1,1,IFERROR(IF(H310="pass",VLOOKUP(F310,Lookup!$D$2:$E$26,2,FALSE),0),1.6))</f>
        <v>1.6</v>
      </c>
      <c r="T310" s="6">
        <f t="shared" si="13"/>
        <v>1.81</v>
      </c>
      <c r="U310" s="6">
        <f t="shared" si="14"/>
        <v>1.81</v>
      </c>
      <c r="V310" t="str">
        <f t="shared" si="12"/>
        <v>J.SMITH-SCHUSTER, PIT</v>
      </c>
    </row>
    <row r="311" spans="1:22">
      <c r="A311">
        <v>2402</v>
      </c>
      <c r="B311" s="21">
        <v>1</v>
      </c>
      <c r="C311" s="21" t="s">
        <v>26</v>
      </c>
      <c r="D311" s="21" t="s">
        <v>15</v>
      </c>
      <c r="E311" s="21">
        <v>76</v>
      </c>
      <c r="F311" s="21">
        <v>24</v>
      </c>
      <c r="G311" s="21" t="s">
        <v>2396</v>
      </c>
      <c r="H311" s="21" t="s">
        <v>439</v>
      </c>
      <c r="I311" s="21">
        <v>0</v>
      </c>
      <c r="J311" s="21">
        <v>1</v>
      </c>
      <c r="K311" s="21">
        <v>0</v>
      </c>
      <c r="L311" s="21">
        <v>0</v>
      </c>
      <c r="M311" s="21" t="s">
        <v>2376</v>
      </c>
      <c r="N311" s="21">
        <v>13</v>
      </c>
      <c r="O311" s="21">
        <v>13</v>
      </c>
      <c r="P311" s="21">
        <v>0</v>
      </c>
      <c r="Q311" s="21">
        <v>1</v>
      </c>
      <c r="R311">
        <f>IFERROR(IF(I311=1,VLOOKUP(F311,Lookup!$A$2:$B$15,2,FALSE),0),0.5)</f>
        <v>0</v>
      </c>
      <c r="S311">
        <f>IF(K311=1,1,IFERROR(IF(H311="pass",VLOOKUP(F311,Lookup!$D$2:$E$26,2,FALSE),0),1.6))</f>
        <v>1.6</v>
      </c>
      <c r="T311" s="6">
        <f t="shared" si="13"/>
        <v>1.8275000000000001</v>
      </c>
      <c r="U311" s="6">
        <f t="shared" si="14"/>
        <v>1.8275000000000001</v>
      </c>
      <c r="V311" t="str">
        <f t="shared" si="12"/>
        <v>E.SANDERS, BUF</v>
      </c>
    </row>
    <row r="312" spans="1:22">
      <c r="A312">
        <v>2426</v>
      </c>
      <c r="B312" s="21">
        <v>1</v>
      </c>
      <c r="C312" s="21" t="s">
        <v>26</v>
      </c>
      <c r="D312" s="21" t="s">
        <v>15</v>
      </c>
      <c r="E312" s="21">
        <v>78</v>
      </c>
      <c r="F312" s="21">
        <v>22</v>
      </c>
      <c r="G312" s="21" t="s">
        <v>2414</v>
      </c>
      <c r="H312" s="21" t="s">
        <v>439</v>
      </c>
      <c r="I312" s="21">
        <v>0</v>
      </c>
      <c r="J312" s="21">
        <v>1</v>
      </c>
      <c r="K312" s="21">
        <v>0</v>
      </c>
      <c r="L312" s="21">
        <v>0</v>
      </c>
      <c r="M312" s="21" t="s">
        <v>2368</v>
      </c>
      <c r="N312" s="21">
        <v>3</v>
      </c>
      <c r="O312" s="21">
        <v>3</v>
      </c>
      <c r="P312" s="21">
        <v>0</v>
      </c>
      <c r="Q312" s="21">
        <v>1</v>
      </c>
      <c r="R312">
        <f>IFERROR(IF(I312=1,VLOOKUP(F312,Lookup!$A$2:$B$15,2,FALSE),0),0.5)</f>
        <v>0</v>
      </c>
      <c r="S312">
        <f>IF(K312=1,1,IFERROR(IF(H312="pass",VLOOKUP(F312,Lookup!$D$2:$E$26,2,FALSE),0),1.6))</f>
        <v>1.6</v>
      </c>
      <c r="T312" s="6">
        <f t="shared" si="13"/>
        <v>1.6525000000000001</v>
      </c>
      <c r="U312" s="6">
        <f t="shared" si="14"/>
        <v>1.6525000000000001</v>
      </c>
      <c r="V312" t="str">
        <f t="shared" si="12"/>
        <v>D.SINGLETARY, BUF</v>
      </c>
    </row>
    <row r="313" spans="1:22">
      <c r="A313">
        <v>2458</v>
      </c>
      <c r="B313" s="21">
        <v>1</v>
      </c>
      <c r="C313" s="21" t="s">
        <v>26</v>
      </c>
      <c r="D313" s="21" t="s">
        <v>15</v>
      </c>
      <c r="E313" s="21">
        <v>75</v>
      </c>
      <c r="F313" s="21">
        <v>25</v>
      </c>
      <c r="G313" s="21" t="s">
        <v>2434</v>
      </c>
      <c r="H313" s="21" t="s">
        <v>439</v>
      </c>
      <c r="I313" s="21">
        <v>0</v>
      </c>
      <c r="J313" s="21">
        <v>1</v>
      </c>
      <c r="K313" s="21">
        <v>0</v>
      </c>
      <c r="L313" s="21">
        <v>0</v>
      </c>
      <c r="M313" s="21" t="s">
        <v>2359</v>
      </c>
      <c r="N313" s="21">
        <v>3</v>
      </c>
      <c r="O313" s="21">
        <v>3</v>
      </c>
      <c r="P313" s="21">
        <v>0</v>
      </c>
      <c r="Q313" s="21">
        <v>1</v>
      </c>
      <c r="R313">
        <f>IFERROR(IF(I313=1,VLOOKUP(F313,Lookup!$A$2:$B$15,2,FALSE),0),0.5)</f>
        <v>0</v>
      </c>
      <c r="S313">
        <f>IF(K313=1,1,IFERROR(IF(H313="pass",VLOOKUP(F313,Lookup!$D$2:$E$26,2,FALSE),0),1.6))</f>
        <v>1.6</v>
      </c>
      <c r="T313" s="6">
        <f t="shared" si="13"/>
        <v>1.6525000000000001</v>
      </c>
      <c r="U313" s="6">
        <f t="shared" si="14"/>
        <v>1.6525000000000001</v>
      </c>
      <c r="V313" t="str">
        <f t="shared" si="12"/>
        <v>S.DIGGS, BUF</v>
      </c>
    </row>
    <row r="314" spans="1:22">
      <c r="A314">
        <v>2482</v>
      </c>
      <c r="B314" s="21">
        <v>1</v>
      </c>
      <c r="C314" s="21" t="s">
        <v>26</v>
      </c>
      <c r="D314" s="21" t="s">
        <v>15</v>
      </c>
      <c r="E314" s="21">
        <v>75</v>
      </c>
      <c r="F314" s="21">
        <v>25</v>
      </c>
      <c r="G314" s="21" t="s">
        <v>2458</v>
      </c>
      <c r="H314" s="21" t="s">
        <v>439</v>
      </c>
      <c r="I314" s="21">
        <v>0</v>
      </c>
      <c r="J314" s="21">
        <v>1</v>
      </c>
      <c r="K314" s="21">
        <v>0</v>
      </c>
      <c r="L314" s="21">
        <v>0</v>
      </c>
      <c r="M314" s="21" t="s">
        <v>2357</v>
      </c>
      <c r="N314" s="21">
        <v>4</v>
      </c>
      <c r="O314" s="21">
        <v>4</v>
      </c>
      <c r="P314" s="21">
        <v>0</v>
      </c>
      <c r="Q314" s="21">
        <v>1</v>
      </c>
      <c r="R314">
        <f>IFERROR(IF(I314=1,VLOOKUP(F314,Lookup!$A$2:$B$15,2,FALSE),0),0.5)</f>
        <v>0</v>
      </c>
      <c r="S314">
        <f>IF(K314=1,1,IFERROR(IF(H314="pass",VLOOKUP(F314,Lookup!$D$2:$E$26,2,FALSE),0),1.6))</f>
        <v>1.6</v>
      </c>
      <c r="T314" s="6">
        <f t="shared" si="13"/>
        <v>1.6700000000000002</v>
      </c>
      <c r="U314" s="6">
        <f t="shared" si="14"/>
        <v>1.6700000000000002</v>
      </c>
      <c r="V314" t="str">
        <f t="shared" si="12"/>
        <v>C.BEASLEY, BUF</v>
      </c>
    </row>
    <row r="315" spans="1:22">
      <c r="A315">
        <v>2498</v>
      </c>
      <c r="B315" s="21">
        <v>1</v>
      </c>
      <c r="C315" s="21" t="s">
        <v>26</v>
      </c>
      <c r="D315" s="21" t="s">
        <v>15</v>
      </c>
      <c r="E315" s="21">
        <v>75</v>
      </c>
      <c r="F315" s="21">
        <v>25</v>
      </c>
      <c r="G315" s="21" t="s">
        <v>2469</v>
      </c>
      <c r="H315" s="21" t="s">
        <v>439</v>
      </c>
      <c r="I315" s="21">
        <v>0</v>
      </c>
      <c r="J315" s="21">
        <v>1</v>
      </c>
      <c r="K315" s="21">
        <v>0</v>
      </c>
      <c r="L315" s="21">
        <v>0</v>
      </c>
      <c r="M315" s="21" t="s">
        <v>2357</v>
      </c>
      <c r="N315" s="21">
        <v>4</v>
      </c>
      <c r="O315" s="21">
        <v>4</v>
      </c>
      <c r="P315" s="21">
        <v>0</v>
      </c>
      <c r="Q315" s="21">
        <v>1</v>
      </c>
      <c r="R315">
        <f>IFERROR(IF(I315=1,VLOOKUP(F315,Lookup!$A$2:$B$15,2,FALSE),0),0.5)</f>
        <v>0</v>
      </c>
      <c r="S315">
        <f>IF(K315=1,1,IFERROR(IF(H315="pass",VLOOKUP(F315,Lookup!$D$2:$E$26,2,FALSE),0),1.6))</f>
        <v>1.6</v>
      </c>
      <c r="T315" s="6">
        <f t="shared" si="13"/>
        <v>1.6700000000000002</v>
      </c>
      <c r="U315" s="6">
        <f t="shared" si="14"/>
        <v>1.6700000000000002</v>
      </c>
      <c r="V315" t="str">
        <f t="shared" si="12"/>
        <v>C.BEASLEY, BUF</v>
      </c>
    </row>
    <row r="316" spans="1:22">
      <c r="A316">
        <v>2602</v>
      </c>
      <c r="B316" s="21">
        <v>1</v>
      </c>
      <c r="C316" s="21" t="s">
        <v>6</v>
      </c>
      <c r="D316" s="21" t="s">
        <v>5</v>
      </c>
      <c r="E316" s="21">
        <v>75</v>
      </c>
      <c r="F316" s="21">
        <v>25</v>
      </c>
      <c r="G316" s="21" t="s">
        <v>2540</v>
      </c>
      <c r="H316" s="21" t="s">
        <v>439</v>
      </c>
      <c r="I316" s="21">
        <v>0</v>
      </c>
      <c r="J316" s="21">
        <v>1</v>
      </c>
      <c r="K316" s="21">
        <v>0</v>
      </c>
      <c r="L316" s="21">
        <v>0</v>
      </c>
      <c r="M316" s="21" t="s">
        <v>2512</v>
      </c>
      <c r="N316" s="21">
        <v>0</v>
      </c>
      <c r="O316" s="21">
        <v>0</v>
      </c>
      <c r="P316" s="21">
        <v>0</v>
      </c>
      <c r="Q316" s="21">
        <v>1</v>
      </c>
      <c r="R316">
        <f>IFERROR(IF(I316=1,VLOOKUP(F316,Lookup!$A$2:$B$15,2,FALSE),0),0.5)</f>
        <v>0</v>
      </c>
      <c r="S316">
        <f>IF(K316=1,1,IFERROR(IF(H316="pass",VLOOKUP(F316,Lookup!$D$2:$E$26,2,FALSE),0),1.6))</f>
        <v>1.6</v>
      </c>
      <c r="T316" s="6">
        <f t="shared" si="13"/>
        <v>1.6</v>
      </c>
      <c r="U316" s="6">
        <f t="shared" si="14"/>
        <v>1.6</v>
      </c>
      <c r="V316" t="str">
        <f t="shared" si="12"/>
        <v>C.CARSON, SEA</v>
      </c>
    </row>
    <row r="317" spans="1:22">
      <c r="A317">
        <v>2625</v>
      </c>
      <c r="B317" s="21">
        <v>1</v>
      </c>
      <c r="C317" s="21" t="s">
        <v>5</v>
      </c>
      <c r="D317" s="21" t="s">
        <v>6</v>
      </c>
      <c r="E317" s="21">
        <v>77</v>
      </c>
      <c r="F317" s="21">
        <v>23</v>
      </c>
      <c r="G317" s="21" t="s">
        <v>2558</v>
      </c>
      <c r="H317" s="21" t="s">
        <v>439</v>
      </c>
      <c r="I317" s="21">
        <v>0</v>
      </c>
      <c r="J317" s="21">
        <v>1</v>
      </c>
      <c r="K317" s="21">
        <v>0</v>
      </c>
      <c r="L317" s="21">
        <v>0</v>
      </c>
      <c r="M317" s="21" t="s">
        <v>2497</v>
      </c>
      <c r="N317" s="21">
        <v>4</v>
      </c>
      <c r="O317" s="21">
        <v>4</v>
      </c>
      <c r="P317" s="21">
        <v>0</v>
      </c>
      <c r="Q317" s="21">
        <v>1</v>
      </c>
      <c r="R317">
        <f>IFERROR(IF(I317=1,VLOOKUP(F317,Lookup!$A$2:$B$15,2,FALSE),0),0.5)</f>
        <v>0</v>
      </c>
      <c r="S317">
        <f>IF(K317=1,1,IFERROR(IF(H317="pass",VLOOKUP(F317,Lookup!$D$2:$E$26,2,FALSE),0),1.6))</f>
        <v>1.6</v>
      </c>
      <c r="T317" s="6">
        <f t="shared" si="13"/>
        <v>1.6700000000000002</v>
      </c>
      <c r="U317" s="6">
        <f t="shared" si="14"/>
        <v>1.6700000000000002</v>
      </c>
      <c r="V317" t="str">
        <f t="shared" si="12"/>
        <v>J.DOYLE, IND</v>
      </c>
    </row>
    <row r="318" spans="1:22">
      <c r="A318">
        <v>2630</v>
      </c>
      <c r="B318" s="21">
        <v>1</v>
      </c>
      <c r="C318" s="21" t="s">
        <v>6</v>
      </c>
      <c r="D318" s="21" t="s">
        <v>5</v>
      </c>
      <c r="E318" s="21">
        <v>75</v>
      </c>
      <c r="F318" s="21">
        <v>25</v>
      </c>
      <c r="G318" s="21" t="s">
        <v>2559</v>
      </c>
      <c r="H318" s="21" t="s">
        <v>439</v>
      </c>
      <c r="I318" s="21">
        <v>0</v>
      </c>
      <c r="J318" s="21">
        <v>1</v>
      </c>
      <c r="K318" s="21">
        <v>0</v>
      </c>
      <c r="L318" s="21">
        <v>0</v>
      </c>
      <c r="M318" s="21" t="s">
        <v>2512</v>
      </c>
      <c r="N318" s="21">
        <v>1</v>
      </c>
      <c r="O318" s="21">
        <v>1</v>
      </c>
      <c r="P318" s="21">
        <v>0</v>
      </c>
      <c r="Q318" s="21">
        <v>1</v>
      </c>
      <c r="R318">
        <f>IFERROR(IF(I318=1,VLOOKUP(F318,Lookup!$A$2:$B$15,2,FALSE),0),0.5)</f>
        <v>0</v>
      </c>
      <c r="S318">
        <f>IF(K318=1,1,IFERROR(IF(H318="pass",VLOOKUP(F318,Lookup!$D$2:$E$26,2,FALSE),0),1.6))</f>
        <v>1.6</v>
      </c>
      <c r="T318" s="6">
        <f t="shared" si="13"/>
        <v>1.6175000000000002</v>
      </c>
      <c r="U318" s="6">
        <f t="shared" si="14"/>
        <v>1.6175000000000002</v>
      </c>
      <c r="V318" t="str">
        <f t="shared" si="12"/>
        <v>C.CARSON, SEA</v>
      </c>
    </row>
    <row r="319" spans="1:22">
      <c r="A319">
        <v>2689</v>
      </c>
      <c r="B319" s="21">
        <v>1</v>
      </c>
      <c r="C319" s="21" t="s">
        <v>5</v>
      </c>
      <c r="D319" s="21" t="s">
        <v>6</v>
      </c>
      <c r="E319" s="21">
        <v>75</v>
      </c>
      <c r="F319" s="21">
        <v>25</v>
      </c>
      <c r="G319" s="21" t="s">
        <v>2604</v>
      </c>
      <c r="H319" s="21" t="s">
        <v>439</v>
      </c>
      <c r="I319" s="21">
        <v>0</v>
      </c>
      <c r="J319" s="21">
        <v>1</v>
      </c>
      <c r="K319" s="21">
        <v>0</v>
      </c>
      <c r="L319" s="21">
        <v>0</v>
      </c>
      <c r="M319" s="21" t="s">
        <v>2495</v>
      </c>
      <c r="N319" s="21">
        <v>0</v>
      </c>
      <c r="O319" s="21">
        <v>0</v>
      </c>
      <c r="P319" s="21">
        <v>0</v>
      </c>
      <c r="Q319" s="21">
        <v>1</v>
      </c>
      <c r="R319">
        <f>IFERROR(IF(I319=1,VLOOKUP(F319,Lookup!$A$2:$B$15,2,FALSE),0),0.5)</f>
        <v>0</v>
      </c>
      <c r="S319">
        <f>IF(K319=1,1,IFERROR(IF(H319="pass",VLOOKUP(F319,Lookup!$D$2:$E$26,2,FALSE),0),1.6))</f>
        <v>1.6</v>
      </c>
      <c r="T319" s="6">
        <f t="shared" si="13"/>
        <v>1.6</v>
      </c>
      <c r="U319" s="6">
        <f t="shared" si="14"/>
        <v>1.6</v>
      </c>
      <c r="V319" t="str">
        <f t="shared" si="12"/>
        <v>J.TAYLOR, IND</v>
      </c>
    </row>
    <row r="320" spans="1:22">
      <c r="A320">
        <v>2712</v>
      </c>
      <c r="B320" s="21">
        <v>1</v>
      </c>
      <c r="C320" s="21" t="s">
        <v>5</v>
      </c>
      <c r="D320" s="21" t="s">
        <v>6</v>
      </c>
      <c r="E320" s="21">
        <v>79</v>
      </c>
      <c r="F320" s="21">
        <v>21</v>
      </c>
      <c r="G320" s="21" t="s">
        <v>2618</v>
      </c>
      <c r="H320" s="21" t="s">
        <v>439</v>
      </c>
      <c r="I320" s="21">
        <v>0</v>
      </c>
      <c r="J320" s="21">
        <v>1</v>
      </c>
      <c r="K320" s="21">
        <v>0</v>
      </c>
      <c r="L320" s="21">
        <v>0</v>
      </c>
      <c r="M320" s="21" t="s">
        <v>2504</v>
      </c>
      <c r="N320" s="21">
        <v>-1</v>
      </c>
      <c r="O320" s="21">
        <v>-1</v>
      </c>
      <c r="P320" s="21">
        <v>0</v>
      </c>
      <c r="Q320" s="21">
        <v>1</v>
      </c>
      <c r="R320">
        <f>IFERROR(IF(I320=1,VLOOKUP(F320,Lookup!$A$2:$B$15,2,FALSE),0),0.5)</f>
        <v>0</v>
      </c>
      <c r="S320">
        <f>IF(K320=1,1,IFERROR(IF(H320="pass",VLOOKUP(F320,Lookup!$D$2:$E$26,2,FALSE),0),1.6))</f>
        <v>1.6</v>
      </c>
      <c r="T320" s="6">
        <f t="shared" si="13"/>
        <v>1.5825</v>
      </c>
      <c r="U320" s="6">
        <f t="shared" si="14"/>
        <v>1.5825</v>
      </c>
      <c r="V320" t="str">
        <f t="shared" si="12"/>
        <v>N.HINES, IND</v>
      </c>
    </row>
    <row r="321" spans="1:22">
      <c r="A321">
        <v>2758</v>
      </c>
      <c r="B321" s="21">
        <v>1</v>
      </c>
      <c r="C321" s="21" t="s">
        <v>11</v>
      </c>
      <c r="D321" s="21" t="s">
        <v>28</v>
      </c>
      <c r="E321" s="21">
        <v>75</v>
      </c>
      <c r="F321" s="21">
        <v>25</v>
      </c>
      <c r="G321" s="21" t="s">
        <v>2664</v>
      </c>
      <c r="H321" s="21" t="s">
        <v>439</v>
      </c>
      <c r="I321" s="21">
        <v>0</v>
      </c>
      <c r="J321" s="21">
        <v>1</v>
      </c>
      <c r="K321" s="21">
        <v>0</v>
      </c>
      <c r="L321" s="21">
        <v>0</v>
      </c>
      <c r="M321" s="21" t="s">
        <v>2665</v>
      </c>
      <c r="N321" s="21">
        <v>18</v>
      </c>
      <c r="O321" s="21">
        <v>18</v>
      </c>
      <c r="P321" s="21">
        <v>0</v>
      </c>
      <c r="Q321" s="21">
        <v>1</v>
      </c>
      <c r="R321">
        <f>IFERROR(IF(I321=1,VLOOKUP(F321,Lookup!$A$2:$B$15,2,FALSE),0),0.5)</f>
        <v>0</v>
      </c>
      <c r="S321">
        <f>IF(K321=1,1,IFERROR(IF(H321="pass",VLOOKUP(F321,Lookup!$D$2:$E$26,2,FALSE),0),1.6))</f>
        <v>1.6</v>
      </c>
      <c r="T321" s="6">
        <f t="shared" si="13"/>
        <v>1.915</v>
      </c>
      <c r="U321" s="6">
        <f t="shared" si="14"/>
        <v>1.915</v>
      </c>
      <c r="V321" t="str">
        <f t="shared" si="12"/>
        <v>D.SAMUEL, SF</v>
      </c>
    </row>
    <row r="322" spans="1:22">
      <c r="A322">
        <v>2773</v>
      </c>
      <c r="B322" s="21">
        <v>1</v>
      </c>
      <c r="C322" s="21" t="s">
        <v>11</v>
      </c>
      <c r="D322" s="21" t="s">
        <v>28</v>
      </c>
      <c r="E322" s="21">
        <v>75</v>
      </c>
      <c r="F322" s="21">
        <v>25</v>
      </c>
      <c r="G322" s="21" t="s">
        <v>2677</v>
      </c>
      <c r="H322" s="21" t="s">
        <v>439</v>
      </c>
      <c r="I322" s="21">
        <v>0</v>
      </c>
      <c r="J322" s="21">
        <v>1</v>
      </c>
      <c r="K322" s="21">
        <v>0</v>
      </c>
      <c r="L322" s="21">
        <v>0</v>
      </c>
      <c r="M322" s="21" t="s">
        <v>2678</v>
      </c>
      <c r="N322" s="21">
        <v>5</v>
      </c>
      <c r="O322" s="21">
        <v>5</v>
      </c>
      <c r="P322" s="21">
        <v>0</v>
      </c>
      <c r="Q322" s="21">
        <v>1</v>
      </c>
      <c r="R322">
        <f>IFERROR(IF(I322=1,VLOOKUP(F322,Lookup!$A$2:$B$15,2,FALSE),0),0.5)</f>
        <v>0</v>
      </c>
      <c r="S322">
        <f>IF(K322=1,1,IFERROR(IF(H322="pass",VLOOKUP(F322,Lookup!$D$2:$E$26,2,FALSE),0),1.6))</f>
        <v>1.6</v>
      </c>
      <c r="T322" s="6">
        <f t="shared" si="13"/>
        <v>1.6875</v>
      </c>
      <c r="U322" s="6">
        <f t="shared" si="14"/>
        <v>1.6875</v>
      </c>
      <c r="V322" t="str">
        <f t="shared" ref="V322:V385" si="15">IF(M322="A.St","A. ST. BROWN, DET",IF(M322="Dj.Moore","D.MOORE, CAR",IF(M322="Mi.Carter","M.CARTER, NYJ",UPPER(M322)&amp;", "&amp;C322)))</f>
        <v>K.JUSZCZYK, SF</v>
      </c>
    </row>
    <row r="323" spans="1:22">
      <c r="A323">
        <v>2782</v>
      </c>
      <c r="B323" s="21">
        <v>1</v>
      </c>
      <c r="C323" s="21" t="s">
        <v>28</v>
      </c>
      <c r="D323" s="21" t="s">
        <v>11</v>
      </c>
      <c r="E323" s="21">
        <v>80</v>
      </c>
      <c r="F323" s="21">
        <v>20</v>
      </c>
      <c r="G323" s="21" t="s">
        <v>2686</v>
      </c>
      <c r="H323" s="21" t="s">
        <v>439</v>
      </c>
      <c r="I323" s="21">
        <v>0</v>
      </c>
      <c r="J323" s="21">
        <v>1</v>
      </c>
      <c r="K323" s="21">
        <v>0</v>
      </c>
      <c r="L323" s="21">
        <v>0</v>
      </c>
      <c r="M323" s="21" t="s">
        <v>2623</v>
      </c>
      <c r="N323" s="21">
        <v>0</v>
      </c>
      <c r="O323" s="21">
        <v>0</v>
      </c>
      <c r="P323" s="21">
        <v>0</v>
      </c>
      <c r="Q323" s="21">
        <v>1</v>
      </c>
      <c r="R323">
        <f>IFERROR(IF(I323=1,VLOOKUP(F323,Lookup!$A$2:$B$15,2,FALSE),0),0.5)</f>
        <v>0</v>
      </c>
      <c r="S323">
        <f>IF(K323=1,1,IFERROR(IF(H323="pass",VLOOKUP(F323,Lookup!$D$2:$E$26,2,FALSE),0),1.6))</f>
        <v>1.6</v>
      </c>
      <c r="T323" s="6">
        <f t="shared" ref="T323:T386" si="16">IFERROR(1.6+0.7/40*N323,0)</f>
        <v>1.6</v>
      </c>
      <c r="U323" s="6">
        <f t="shared" ref="U323:U386" si="17">R323+IF(S323&gt;=3.2,S323,IF(AND(S323&lt;3.2,S323&gt;=1.8),S323*0.66+T323*0.34,T323))+K323*0.4735*2</f>
        <v>1.6</v>
      </c>
      <c r="V323" t="str">
        <f t="shared" si="15"/>
        <v>T.HOCKENSON, DET</v>
      </c>
    </row>
    <row r="324" spans="1:22">
      <c r="A324">
        <v>2825</v>
      </c>
      <c r="B324" s="21">
        <v>1</v>
      </c>
      <c r="C324" s="21" t="s">
        <v>11</v>
      </c>
      <c r="D324" s="21" t="s">
        <v>28</v>
      </c>
      <c r="E324" s="21">
        <v>79</v>
      </c>
      <c r="F324" s="21">
        <v>21</v>
      </c>
      <c r="G324" s="21" t="s">
        <v>2709</v>
      </c>
      <c r="H324" s="21" t="s">
        <v>439</v>
      </c>
      <c r="I324" s="21">
        <v>0</v>
      </c>
      <c r="J324" s="21">
        <v>1</v>
      </c>
      <c r="K324" s="21">
        <v>0</v>
      </c>
      <c r="L324" s="21">
        <v>0</v>
      </c>
      <c r="M324" s="21" t="s">
        <v>2665</v>
      </c>
      <c r="N324" s="21">
        <v>26</v>
      </c>
      <c r="O324" s="21">
        <v>26</v>
      </c>
      <c r="P324" s="21">
        <v>0</v>
      </c>
      <c r="Q324" s="21">
        <v>1</v>
      </c>
      <c r="R324">
        <f>IFERROR(IF(I324=1,VLOOKUP(F324,Lookup!$A$2:$B$15,2,FALSE),0),0.5)</f>
        <v>0</v>
      </c>
      <c r="S324">
        <f>IF(K324=1,1,IFERROR(IF(H324="pass",VLOOKUP(F324,Lookup!$D$2:$E$26,2,FALSE),0),1.6))</f>
        <v>1.6</v>
      </c>
      <c r="T324" s="6">
        <f t="shared" si="16"/>
        <v>2.0550000000000002</v>
      </c>
      <c r="U324" s="6">
        <f t="shared" si="17"/>
        <v>2.0550000000000002</v>
      </c>
      <c r="V324" t="str">
        <f t="shared" si="15"/>
        <v>D.SAMUEL, SF</v>
      </c>
    </row>
    <row r="325" spans="1:22">
      <c r="A325">
        <v>2838</v>
      </c>
      <c r="B325" s="21">
        <v>1</v>
      </c>
      <c r="C325" s="21" t="s">
        <v>11</v>
      </c>
      <c r="D325" s="21" t="s">
        <v>28</v>
      </c>
      <c r="E325" s="21">
        <v>79</v>
      </c>
      <c r="F325" s="21">
        <v>21</v>
      </c>
      <c r="G325" s="21" t="s">
        <v>2718</v>
      </c>
      <c r="H325" s="21" t="s">
        <v>439</v>
      </c>
      <c r="I325" s="21">
        <v>0</v>
      </c>
      <c r="J325" s="21">
        <v>1</v>
      </c>
      <c r="K325" s="21">
        <v>0</v>
      </c>
      <c r="L325" s="21">
        <v>0</v>
      </c>
      <c r="M325" s="21" t="s">
        <v>2665</v>
      </c>
      <c r="N325" s="21">
        <v>14</v>
      </c>
      <c r="O325" s="21">
        <v>14</v>
      </c>
      <c r="P325" s="21">
        <v>0</v>
      </c>
      <c r="Q325" s="21">
        <v>1</v>
      </c>
      <c r="R325">
        <f>IFERROR(IF(I325=1,VLOOKUP(F325,Lookup!$A$2:$B$15,2,FALSE),0),0.5)</f>
        <v>0</v>
      </c>
      <c r="S325">
        <f>IF(K325=1,1,IFERROR(IF(H325="pass",VLOOKUP(F325,Lookup!$D$2:$E$26,2,FALSE),0),1.6))</f>
        <v>1.6</v>
      </c>
      <c r="T325" s="6">
        <f t="shared" si="16"/>
        <v>1.845</v>
      </c>
      <c r="U325" s="6">
        <f t="shared" si="17"/>
        <v>1.845</v>
      </c>
      <c r="V325" t="str">
        <f t="shared" si="15"/>
        <v>D.SAMUEL, SF</v>
      </c>
    </row>
    <row r="326" spans="1:22">
      <c r="A326">
        <v>2857</v>
      </c>
      <c r="B326" s="21">
        <v>1</v>
      </c>
      <c r="C326" s="21" t="s">
        <v>28</v>
      </c>
      <c r="D326" s="21" t="s">
        <v>11</v>
      </c>
      <c r="E326" s="21">
        <v>75</v>
      </c>
      <c r="F326" s="21">
        <v>25</v>
      </c>
      <c r="G326" s="21" t="s">
        <v>2730</v>
      </c>
      <c r="H326" s="21" t="s">
        <v>439</v>
      </c>
      <c r="I326" s="21">
        <v>0</v>
      </c>
      <c r="J326" s="21">
        <v>1</v>
      </c>
      <c r="K326" s="21">
        <v>0</v>
      </c>
      <c r="L326" s="21">
        <v>0</v>
      </c>
      <c r="M326" s="21" t="s">
        <v>2623</v>
      </c>
      <c r="N326" s="21">
        <v>13</v>
      </c>
      <c r="O326" s="21">
        <v>13</v>
      </c>
      <c r="P326" s="21">
        <v>0</v>
      </c>
      <c r="Q326" s="21">
        <v>1</v>
      </c>
      <c r="R326">
        <f>IFERROR(IF(I326=1,VLOOKUP(F326,Lookup!$A$2:$B$15,2,FALSE),0),0.5)</f>
        <v>0</v>
      </c>
      <c r="S326">
        <f>IF(K326=1,1,IFERROR(IF(H326="pass",VLOOKUP(F326,Lookup!$D$2:$E$26,2,FALSE),0),1.6))</f>
        <v>1.6</v>
      </c>
      <c r="T326" s="6">
        <f t="shared" si="16"/>
        <v>1.8275000000000001</v>
      </c>
      <c r="U326" s="6">
        <f t="shared" si="17"/>
        <v>1.8275000000000001</v>
      </c>
      <c r="V326" t="str">
        <f t="shared" si="15"/>
        <v>T.HOCKENSON, DET</v>
      </c>
    </row>
    <row r="327" spans="1:22">
      <c r="A327">
        <v>2</v>
      </c>
      <c r="B327" s="28">
        <v>2</v>
      </c>
      <c r="C327" s="28" t="s">
        <v>18</v>
      </c>
      <c r="D327" s="28" t="s">
        <v>22</v>
      </c>
      <c r="E327" s="28">
        <v>75</v>
      </c>
      <c r="F327" s="28">
        <v>25</v>
      </c>
      <c r="G327" s="28" t="s">
        <v>2828</v>
      </c>
      <c r="H327" s="28" t="s">
        <v>439</v>
      </c>
      <c r="I327" s="28">
        <v>0</v>
      </c>
      <c r="J327" s="28">
        <v>1</v>
      </c>
      <c r="K327" s="28">
        <v>0</v>
      </c>
      <c r="L327" s="28">
        <v>0</v>
      </c>
      <c r="M327" s="28" t="s">
        <v>1148</v>
      </c>
      <c r="N327" s="28">
        <v>20</v>
      </c>
      <c r="O327" s="21">
        <v>20</v>
      </c>
      <c r="P327" s="21">
        <v>0</v>
      </c>
      <c r="Q327" s="21">
        <v>1</v>
      </c>
      <c r="R327">
        <f>IFERROR(IF(I327=1,VLOOKUP(F327,Lookup!$A$2:$B$15,2,FALSE),0),0.5)</f>
        <v>0</v>
      </c>
      <c r="S327">
        <f>IF(K327=1,1,IFERROR(IF(H327="pass",VLOOKUP(F327,Lookup!$D$2:$E$26,2,FALSE),0),1.6))</f>
        <v>1.6</v>
      </c>
      <c r="T327" s="6">
        <f t="shared" si="16"/>
        <v>1.9500000000000002</v>
      </c>
      <c r="U327" s="6">
        <f t="shared" si="17"/>
        <v>1.9500000000000002</v>
      </c>
      <c r="V327" t="str">
        <f t="shared" si="15"/>
        <v>M.EVANS, TB</v>
      </c>
    </row>
    <row r="328" spans="1:22">
      <c r="A328">
        <v>25</v>
      </c>
      <c r="B328" s="28">
        <v>2</v>
      </c>
      <c r="C328" s="28" t="s">
        <v>18</v>
      </c>
      <c r="D328" s="28" t="s">
        <v>22</v>
      </c>
      <c r="E328" s="28">
        <v>78</v>
      </c>
      <c r="F328" s="28">
        <v>22</v>
      </c>
      <c r="G328" s="28" t="s">
        <v>2853</v>
      </c>
      <c r="H328" s="28" t="s">
        <v>439</v>
      </c>
      <c r="I328" s="28">
        <v>0</v>
      </c>
      <c r="J328" s="28">
        <v>1</v>
      </c>
      <c r="K328" s="28">
        <v>0</v>
      </c>
      <c r="L328" s="28">
        <v>0</v>
      </c>
      <c r="M328" s="28" t="s">
        <v>1146</v>
      </c>
      <c r="N328" s="28">
        <v>-1</v>
      </c>
      <c r="O328" s="21">
        <v>-1</v>
      </c>
      <c r="P328" s="21">
        <v>0</v>
      </c>
      <c r="Q328" s="21">
        <v>1</v>
      </c>
      <c r="R328">
        <f>IFERROR(IF(I328=1,VLOOKUP(F328,Lookup!$A$2:$B$15,2,FALSE),0),0.5)</f>
        <v>0</v>
      </c>
      <c r="S328">
        <f>IF(K328=1,1,IFERROR(IF(H328="pass",VLOOKUP(F328,Lookup!$D$2:$E$26,2,FALSE),0),1.6))</f>
        <v>1.6</v>
      </c>
      <c r="T328" s="6">
        <f t="shared" si="16"/>
        <v>1.5825</v>
      </c>
      <c r="U328" s="6">
        <f t="shared" si="17"/>
        <v>1.5825</v>
      </c>
      <c r="V328" t="str">
        <f t="shared" si="15"/>
        <v>R.JONES, TB</v>
      </c>
    </row>
    <row r="329" spans="1:22">
      <c r="A329">
        <v>26</v>
      </c>
      <c r="B329" s="28">
        <v>2</v>
      </c>
      <c r="C329" s="28" t="s">
        <v>18</v>
      </c>
      <c r="D329" s="28" t="s">
        <v>22</v>
      </c>
      <c r="E329" s="28">
        <v>78</v>
      </c>
      <c r="F329" s="28">
        <v>22</v>
      </c>
      <c r="G329" s="28" t="s">
        <v>2854</v>
      </c>
      <c r="H329" s="28" t="s">
        <v>439</v>
      </c>
      <c r="I329" s="28">
        <v>0</v>
      </c>
      <c r="J329" s="28">
        <v>1</v>
      </c>
      <c r="K329" s="28">
        <v>0</v>
      </c>
      <c r="L329" s="28">
        <v>0</v>
      </c>
      <c r="M329" s="28" t="s">
        <v>1148</v>
      </c>
      <c r="N329" s="28">
        <v>13</v>
      </c>
      <c r="O329" s="21">
        <v>13</v>
      </c>
      <c r="P329" s="21">
        <v>0</v>
      </c>
      <c r="Q329" s="21">
        <v>1</v>
      </c>
      <c r="R329">
        <f>IFERROR(IF(I329=1,VLOOKUP(F329,Lookup!$A$2:$B$15,2,FALSE),0),0.5)</f>
        <v>0</v>
      </c>
      <c r="S329">
        <f>IF(K329=1,1,IFERROR(IF(H329="pass",VLOOKUP(F329,Lookup!$D$2:$E$26,2,FALSE),0),1.6))</f>
        <v>1.6</v>
      </c>
      <c r="T329" s="6">
        <f t="shared" si="16"/>
        <v>1.8275000000000001</v>
      </c>
      <c r="U329" s="6">
        <f t="shared" si="17"/>
        <v>1.8275000000000001</v>
      </c>
      <c r="V329" t="str">
        <f t="shared" si="15"/>
        <v>M.EVANS, TB</v>
      </c>
    </row>
    <row r="330" spans="1:22">
      <c r="A330">
        <v>42</v>
      </c>
      <c r="B330" s="28">
        <v>2</v>
      </c>
      <c r="C330" s="28" t="s">
        <v>18</v>
      </c>
      <c r="D330" s="28" t="s">
        <v>22</v>
      </c>
      <c r="E330" s="28">
        <v>76</v>
      </c>
      <c r="F330" s="28">
        <v>24</v>
      </c>
      <c r="G330" s="28" t="s">
        <v>2871</v>
      </c>
      <c r="H330" s="28" t="s">
        <v>439</v>
      </c>
      <c r="I330" s="28">
        <v>0</v>
      </c>
      <c r="J330" s="28">
        <v>1</v>
      </c>
      <c r="K330" s="28">
        <v>0</v>
      </c>
      <c r="L330" s="28">
        <v>0</v>
      </c>
      <c r="M330" s="28" t="s">
        <v>1148</v>
      </c>
      <c r="N330" s="28">
        <v>52</v>
      </c>
      <c r="O330" s="21">
        <v>52</v>
      </c>
      <c r="P330" s="21">
        <v>0</v>
      </c>
      <c r="Q330" s="21">
        <v>1</v>
      </c>
      <c r="R330">
        <f>IFERROR(IF(I330=1,VLOOKUP(F330,Lookup!$A$2:$B$15,2,FALSE),0),0.5)</f>
        <v>0</v>
      </c>
      <c r="S330">
        <f>IF(K330=1,1,IFERROR(IF(H330="pass",VLOOKUP(F330,Lookup!$D$2:$E$26,2,FALSE),0),1.6))</f>
        <v>1.6</v>
      </c>
      <c r="T330" s="6">
        <f t="shared" si="16"/>
        <v>2.5099999999999998</v>
      </c>
      <c r="U330" s="6">
        <f t="shared" si="17"/>
        <v>2.5099999999999998</v>
      </c>
      <c r="V330" t="str">
        <f t="shared" si="15"/>
        <v>M.EVANS, TB</v>
      </c>
    </row>
    <row r="331" spans="1:22">
      <c r="A331">
        <v>43</v>
      </c>
      <c r="B331" s="28">
        <v>2</v>
      </c>
      <c r="C331" s="28" t="s">
        <v>18</v>
      </c>
      <c r="D331" s="28" t="s">
        <v>22</v>
      </c>
      <c r="E331" s="28">
        <v>76</v>
      </c>
      <c r="F331" s="28">
        <v>24</v>
      </c>
      <c r="G331" s="28" t="s">
        <v>2872</v>
      </c>
      <c r="H331" s="28" t="s">
        <v>439</v>
      </c>
      <c r="I331" s="28">
        <v>0</v>
      </c>
      <c r="J331" s="28">
        <v>1</v>
      </c>
      <c r="K331" s="28">
        <v>0</v>
      </c>
      <c r="L331" s="28">
        <v>0</v>
      </c>
      <c r="M331" s="28" t="s">
        <v>1151</v>
      </c>
      <c r="N331" s="28">
        <v>5</v>
      </c>
      <c r="O331" s="21">
        <v>5</v>
      </c>
      <c r="P331" s="21">
        <v>0</v>
      </c>
      <c r="Q331" s="21">
        <v>1</v>
      </c>
      <c r="R331">
        <f>IFERROR(IF(I331=1,VLOOKUP(F331,Lookup!$A$2:$B$15,2,FALSE),0),0.5)</f>
        <v>0</v>
      </c>
      <c r="S331">
        <f>IF(K331=1,1,IFERROR(IF(H331="pass",VLOOKUP(F331,Lookup!$D$2:$E$26,2,FALSE),0),1.6))</f>
        <v>1.6</v>
      </c>
      <c r="T331" s="6">
        <f t="shared" si="16"/>
        <v>1.6875</v>
      </c>
      <c r="U331" s="6">
        <f t="shared" si="17"/>
        <v>1.6875</v>
      </c>
      <c r="V331" t="str">
        <f t="shared" si="15"/>
        <v>R.GRONKOWSKI, TB</v>
      </c>
    </row>
    <row r="332" spans="1:22">
      <c r="A332">
        <v>69</v>
      </c>
      <c r="B332" s="28">
        <v>2</v>
      </c>
      <c r="C332" s="28" t="s">
        <v>22</v>
      </c>
      <c r="D332" s="28" t="s">
        <v>18</v>
      </c>
      <c r="E332" s="28">
        <v>80</v>
      </c>
      <c r="F332" s="28">
        <v>20</v>
      </c>
      <c r="G332" s="28" t="s">
        <v>2901</v>
      </c>
      <c r="H332" s="28" t="s">
        <v>439</v>
      </c>
      <c r="I332" s="28">
        <v>0</v>
      </c>
      <c r="J332" s="28">
        <v>1</v>
      </c>
      <c r="K332" s="28">
        <v>0</v>
      </c>
      <c r="L332" s="28">
        <v>0</v>
      </c>
      <c r="M332" s="28" t="s">
        <v>2239</v>
      </c>
      <c r="N332" s="28">
        <v>1</v>
      </c>
      <c r="O332" s="21">
        <v>1</v>
      </c>
      <c r="P332" s="21">
        <v>0</v>
      </c>
      <c r="Q332" s="21">
        <v>1</v>
      </c>
      <c r="R332">
        <f>IFERROR(IF(I332=1,VLOOKUP(F332,Lookup!$A$2:$B$15,2,FALSE),0),0.5)</f>
        <v>0</v>
      </c>
      <c r="S332">
        <f>IF(K332=1,1,IFERROR(IF(H332="pass",VLOOKUP(F332,Lookup!$D$2:$E$26,2,FALSE),0),1.6))</f>
        <v>1.6</v>
      </c>
      <c r="T332" s="6">
        <f t="shared" si="16"/>
        <v>1.6175000000000002</v>
      </c>
      <c r="U332" s="6">
        <f t="shared" si="17"/>
        <v>1.6175000000000002</v>
      </c>
      <c r="V332" t="str">
        <f t="shared" si="15"/>
        <v>R.GAGE, ATL</v>
      </c>
    </row>
    <row r="333" spans="1:22">
      <c r="A333">
        <v>75</v>
      </c>
      <c r="B333" s="28">
        <v>2</v>
      </c>
      <c r="C333" s="28" t="s">
        <v>22</v>
      </c>
      <c r="D333" s="28" t="s">
        <v>18</v>
      </c>
      <c r="E333" s="28">
        <v>75</v>
      </c>
      <c r="F333" s="28">
        <v>25</v>
      </c>
      <c r="G333" s="28" t="s">
        <v>2909</v>
      </c>
      <c r="H333" s="28" t="s">
        <v>439</v>
      </c>
      <c r="I333" s="28">
        <v>0</v>
      </c>
      <c r="J333" s="28">
        <v>1</v>
      </c>
      <c r="K333" s="28">
        <v>0</v>
      </c>
      <c r="L333" s="28">
        <v>0</v>
      </c>
      <c r="M333" s="28" t="s">
        <v>2224</v>
      </c>
      <c r="N333" s="28">
        <v>3</v>
      </c>
      <c r="O333" s="21">
        <v>3</v>
      </c>
      <c r="P333" s="21">
        <v>0</v>
      </c>
      <c r="Q333" s="21">
        <v>1</v>
      </c>
      <c r="R333">
        <f>IFERROR(IF(I333=1,VLOOKUP(F333,Lookup!$A$2:$B$15,2,FALSE),0),0.5)</f>
        <v>0</v>
      </c>
      <c r="S333">
        <f>IF(K333=1,1,IFERROR(IF(H333="pass",VLOOKUP(F333,Lookup!$D$2:$E$26,2,FALSE),0),1.6))</f>
        <v>1.6</v>
      </c>
      <c r="T333" s="6">
        <f t="shared" si="16"/>
        <v>1.6525000000000001</v>
      </c>
      <c r="U333" s="6">
        <f t="shared" si="17"/>
        <v>1.6525000000000001</v>
      </c>
      <c r="V333" t="str">
        <f t="shared" si="15"/>
        <v>C.RIDLEY, ATL</v>
      </c>
    </row>
    <row r="334" spans="1:22">
      <c r="A334">
        <v>88</v>
      </c>
      <c r="B334" s="28">
        <v>2</v>
      </c>
      <c r="C334" s="28" t="s">
        <v>18</v>
      </c>
      <c r="D334" s="28" t="s">
        <v>22</v>
      </c>
      <c r="E334" s="28">
        <v>77</v>
      </c>
      <c r="F334" s="28">
        <v>23</v>
      </c>
      <c r="G334" s="28" t="s">
        <v>2922</v>
      </c>
      <c r="H334" s="28" t="s">
        <v>439</v>
      </c>
      <c r="I334" s="28">
        <v>0</v>
      </c>
      <c r="J334" s="28">
        <v>1</v>
      </c>
      <c r="K334" s="28">
        <v>0</v>
      </c>
      <c r="L334" s="28">
        <v>0</v>
      </c>
      <c r="M334" s="28" t="s">
        <v>1128</v>
      </c>
      <c r="N334" s="28">
        <v>-2</v>
      </c>
      <c r="O334" s="21">
        <v>-2</v>
      </c>
      <c r="P334" s="21">
        <v>0</v>
      </c>
      <c r="Q334" s="21">
        <v>1</v>
      </c>
      <c r="R334">
        <f>IFERROR(IF(I334=1,VLOOKUP(F334,Lookup!$A$2:$B$15,2,FALSE),0),0.5)</f>
        <v>0</v>
      </c>
      <c r="S334">
        <f>IF(K334=1,1,IFERROR(IF(H334="pass",VLOOKUP(F334,Lookup!$D$2:$E$26,2,FALSE),0),1.6))</f>
        <v>1.6</v>
      </c>
      <c r="T334" s="6">
        <f t="shared" si="16"/>
        <v>1.5650000000000002</v>
      </c>
      <c r="U334" s="6">
        <f t="shared" si="17"/>
        <v>1.5650000000000002</v>
      </c>
      <c r="V334" t="str">
        <f t="shared" si="15"/>
        <v>L.FOURNETTE, TB</v>
      </c>
    </row>
    <row r="335" spans="1:22">
      <c r="A335">
        <v>89</v>
      </c>
      <c r="B335" s="28">
        <v>2</v>
      </c>
      <c r="C335" s="28" t="s">
        <v>18</v>
      </c>
      <c r="D335" s="28" t="s">
        <v>22</v>
      </c>
      <c r="E335" s="28">
        <v>79</v>
      </c>
      <c r="F335" s="28">
        <v>21</v>
      </c>
      <c r="G335" s="28" t="s">
        <v>2923</v>
      </c>
      <c r="H335" s="28" t="s">
        <v>439</v>
      </c>
      <c r="I335" s="28">
        <v>0</v>
      </c>
      <c r="J335" s="28">
        <v>1</v>
      </c>
      <c r="K335" s="28">
        <v>0</v>
      </c>
      <c r="L335" s="28">
        <v>0</v>
      </c>
      <c r="M335" s="28" t="s">
        <v>632</v>
      </c>
      <c r="N335" s="28">
        <v>27</v>
      </c>
      <c r="O335" s="21">
        <v>27</v>
      </c>
      <c r="P335" s="21">
        <v>0</v>
      </c>
      <c r="Q335" s="21">
        <v>1</v>
      </c>
      <c r="R335">
        <f>IFERROR(IF(I335=1,VLOOKUP(F335,Lookup!$A$2:$B$15,2,FALSE),0),0.5)</f>
        <v>0</v>
      </c>
      <c r="S335">
        <f>IF(K335=1,1,IFERROR(IF(H335="pass",VLOOKUP(F335,Lookup!$D$2:$E$26,2,FALSE),0),1.6))</f>
        <v>1.6</v>
      </c>
      <c r="T335" s="6">
        <f t="shared" si="16"/>
        <v>2.0725000000000002</v>
      </c>
      <c r="U335" s="6">
        <f t="shared" si="17"/>
        <v>2.0725000000000002</v>
      </c>
      <c r="V335" t="str">
        <f t="shared" si="15"/>
        <v>A.BROWN, TB</v>
      </c>
    </row>
    <row r="336" spans="1:22">
      <c r="A336">
        <v>110</v>
      </c>
      <c r="B336" s="28">
        <v>2</v>
      </c>
      <c r="C336" s="28" t="s">
        <v>22</v>
      </c>
      <c r="D336" s="28" t="s">
        <v>18</v>
      </c>
      <c r="E336" s="28">
        <v>75</v>
      </c>
      <c r="F336" s="28">
        <v>25</v>
      </c>
      <c r="G336" s="28" t="s">
        <v>2944</v>
      </c>
      <c r="H336" s="28" t="s">
        <v>439</v>
      </c>
      <c r="I336" s="28">
        <v>0</v>
      </c>
      <c r="J336" s="28">
        <v>1</v>
      </c>
      <c r="K336" s="28">
        <v>0</v>
      </c>
      <c r="L336" s="28">
        <v>0</v>
      </c>
      <c r="M336" s="28" t="s">
        <v>2239</v>
      </c>
      <c r="N336" s="28">
        <v>-4</v>
      </c>
      <c r="O336" s="21">
        <v>-4</v>
      </c>
      <c r="P336" s="21">
        <v>0</v>
      </c>
      <c r="Q336" s="21">
        <v>1</v>
      </c>
      <c r="R336">
        <f>IFERROR(IF(I336=1,VLOOKUP(F336,Lookup!$A$2:$B$15,2,FALSE),0),0.5)</f>
        <v>0</v>
      </c>
      <c r="S336">
        <f>IF(K336=1,1,IFERROR(IF(H336="pass",VLOOKUP(F336,Lookup!$D$2:$E$26,2,FALSE),0),1.6))</f>
        <v>1.6</v>
      </c>
      <c r="T336" s="6">
        <f t="shared" si="16"/>
        <v>1.53</v>
      </c>
      <c r="U336" s="6">
        <f t="shared" si="17"/>
        <v>1.53</v>
      </c>
      <c r="V336" t="str">
        <f t="shared" si="15"/>
        <v>R.GAGE, ATL</v>
      </c>
    </row>
    <row r="337" spans="1:22">
      <c r="A337">
        <v>113</v>
      </c>
      <c r="B337" s="28">
        <v>2</v>
      </c>
      <c r="C337" s="28" t="s">
        <v>22</v>
      </c>
      <c r="D337" s="28" t="s">
        <v>18</v>
      </c>
      <c r="E337" s="28">
        <v>75</v>
      </c>
      <c r="F337" s="28">
        <v>25</v>
      </c>
      <c r="G337" s="28" t="s">
        <v>2947</v>
      </c>
      <c r="H337" s="28" t="s">
        <v>439</v>
      </c>
      <c r="I337" s="28">
        <v>0</v>
      </c>
      <c r="J337" s="28">
        <v>1</v>
      </c>
      <c r="K337" s="28">
        <v>0</v>
      </c>
      <c r="L337" s="28">
        <v>0</v>
      </c>
      <c r="M337" s="28" t="s">
        <v>2848</v>
      </c>
      <c r="N337" s="28">
        <v>4</v>
      </c>
      <c r="O337" s="21">
        <v>4</v>
      </c>
      <c r="P337" s="21">
        <v>0</v>
      </c>
      <c r="Q337" s="21">
        <v>1</v>
      </c>
      <c r="R337">
        <f>IFERROR(IF(I337=1,VLOOKUP(F337,Lookup!$A$2:$B$15,2,FALSE),0),0.5)</f>
        <v>0</v>
      </c>
      <c r="S337">
        <f>IF(K337=1,1,IFERROR(IF(H337="pass",VLOOKUP(F337,Lookup!$D$2:$E$26,2,FALSE),0),1.6))</f>
        <v>1.6</v>
      </c>
      <c r="T337" s="6">
        <f t="shared" si="16"/>
        <v>1.6700000000000002</v>
      </c>
      <c r="U337" s="6">
        <f t="shared" si="17"/>
        <v>1.6700000000000002</v>
      </c>
      <c r="V337" t="str">
        <f t="shared" si="15"/>
        <v>O.ZACCHEAUS, ATL</v>
      </c>
    </row>
    <row r="338" spans="1:22">
      <c r="A338">
        <v>144</v>
      </c>
      <c r="B338" s="28">
        <v>2</v>
      </c>
      <c r="C338" s="28" t="s">
        <v>10</v>
      </c>
      <c r="D338" s="28" t="s">
        <v>26</v>
      </c>
      <c r="E338" s="28">
        <v>75</v>
      </c>
      <c r="F338" s="28">
        <v>25</v>
      </c>
      <c r="G338" s="28" t="s">
        <v>2981</v>
      </c>
      <c r="H338" s="28" t="s">
        <v>439</v>
      </c>
      <c r="I338" s="28">
        <v>0</v>
      </c>
      <c r="J338" s="28">
        <v>1</v>
      </c>
      <c r="K338" s="28">
        <v>0</v>
      </c>
      <c r="L338" s="28">
        <v>0</v>
      </c>
      <c r="M338" s="28" t="s">
        <v>1860</v>
      </c>
      <c r="N338" s="28">
        <v>5</v>
      </c>
      <c r="O338" s="21">
        <v>5</v>
      </c>
      <c r="P338" s="21">
        <v>0</v>
      </c>
      <c r="Q338" s="21">
        <v>1</v>
      </c>
      <c r="R338">
        <f>IFERROR(IF(I338=1,VLOOKUP(F338,Lookup!$A$2:$B$15,2,FALSE),0),0.5)</f>
        <v>0</v>
      </c>
      <c r="S338">
        <f>IF(K338=1,1,IFERROR(IF(H338="pass",VLOOKUP(F338,Lookup!$D$2:$E$26,2,FALSE),0),1.6))</f>
        <v>1.6</v>
      </c>
      <c r="T338" s="6">
        <f t="shared" si="16"/>
        <v>1.6875</v>
      </c>
      <c r="U338" s="6">
        <f t="shared" si="17"/>
        <v>1.6875</v>
      </c>
      <c r="V338" t="str">
        <f t="shared" si="15"/>
        <v>D.PARKER, MIA</v>
      </c>
    </row>
    <row r="339" spans="1:22">
      <c r="A339">
        <v>155</v>
      </c>
      <c r="B339" s="28">
        <v>2</v>
      </c>
      <c r="C339" s="28" t="s">
        <v>10</v>
      </c>
      <c r="D339" s="28" t="s">
        <v>26</v>
      </c>
      <c r="E339" s="28">
        <v>79</v>
      </c>
      <c r="F339" s="28">
        <v>21</v>
      </c>
      <c r="G339" s="28" t="s">
        <v>2993</v>
      </c>
      <c r="H339" s="28" t="s">
        <v>439</v>
      </c>
      <c r="I339" s="28">
        <v>0</v>
      </c>
      <c r="J339" s="28">
        <v>1</v>
      </c>
      <c r="K339" s="28">
        <v>0</v>
      </c>
      <c r="L339" s="28">
        <v>0</v>
      </c>
      <c r="M339" s="28" t="s">
        <v>1824</v>
      </c>
      <c r="N339" s="28">
        <v>2</v>
      </c>
      <c r="O339" s="21">
        <v>2</v>
      </c>
      <c r="P339" s="21">
        <v>0</v>
      </c>
      <c r="Q339" s="21">
        <v>1</v>
      </c>
      <c r="R339">
        <f>IFERROR(IF(I339=1,VLOOKUP(F339,Lookup!$A$2:$B$15,2,FALSE),0),0.5)</f>
        <v>0</v>
      </c>
      <c r="S339">
        <f>IF(K339=1,1,IFERROR(IF(H339="pass",VLOOKUP(F339,Lookup!$D$2:$E$26,2,FALSE),0),1.6))</f>
        <v>1.6</v>
      </c>
      <c r="T339" s="6">
        <f t="shared" si="16"/>
        <v>1.635</v>
      </c>
      <c r="U339" s="6">
        <f t="shared" si="17"/>
        <v>1.635</v>
      </c>
      <c r="V339" t="str">
        <f t="shared" si="15"/>
        <v>M.GASKIN, MIA</v>
      </c>
    </row>
    <row r="340" spans="1:22">
      <c r="A340">
        <v>180</v>
      </c>
      <c r="B340" s="28">
        <v>2</v>
      </c>
      <c r="C340" s="28" t="s">
        <v>10</v>
      </c>
      <c r="D340" s="28" t="s">
        <v>26</v>
      </c>
      <c r="E340" s="28">
        <v>75</v>
      </c>
      <c r="F340" s="28">
        <v>25</v>
      </c>
      <c r="G340" s="28" t="s">
        <v>3019</v>
      </c>
      <c r="H340" s="28" t="s">
        <v>439</v>
      </c>
      <c r="I340" s="28">
        <v>0</v>
      </c>
      <c r="J340" s="28">
        <v>1</v>
      </c>
      <c r="K340" s="28">
        <v>0</v>
      </c>
      <c r="L340" s="28">
        <v>0</v>
      </c>
      <c r="M340" s="28" t="s">
        <v>1860</v>
      </c>
      <c r="N340" s="28">
        <v>4</v>
      </c>
      <c r="O340" s="21">
        <v>4</v>
      </c>
      <c r="P340" s="21">
        <v>0</v>
      </c>
      <c r="Q340" s="21">
        <v>1</v>
      </c>
      <c r="R340">
        <f>IFERROR(IF(I340=1,VLOOKUP(F340,Lookup!$A$2:$B$15,2,FALSE),0),0.5)</f>
        <v>0</v>
      </c>
      <c r="S340">
        <f>IF(K340=1,1,IFERROR(IF(H340="pass",VLOOKUP(F340,Lookup!$D$2:$E$26,2,FALSE),0),1.6))</f>
        <v>1.6</v>
      </c>
      <c r="T340" s="6">
        <f t="shared" si="16"/>
        <v>1.6700000000000002</v>
      </c>
      <c r="U340" s="6">
        <f t="shared" si="17"/>
        <v>1.6700000000000002</v>
      </c>
      <c r="V340" t="str">
        <f t="shared" si="15"/>
        <v>D.PARKER, MIA</v>
      </c>
    </row>
    <row r="341" spans="1:22">
      <c r="A341">
        <v>195</v>
      </c>
      <c r="B341" s="28">
        <v>2</v>
      </c>
      <c r="C341" s="28" t="s">
        <v>26</v>
      </c>
      <c r="D341" s="28" t="s">
        <v>10</v>
      </c>
      <c r="E341" s="28">
        <v>75</v>
      </c>
      <c r="F341" s="28">
        <v>25</v>
      </c>
      <c r="G341" s="28" t="s">
        <v>3034</v>
      </c>
      <c r="H341" s="28" t="s">
        <v>439</v>
      </c>
      <c r="I341" s="28">
        <v>0</v>
      </c>
      <c r="J341" s="28">
        <v>1</v>
      </c>
      <c r="K341" s="28">
        <v>0</v>
      </c>
      <c r="L341" s="28">
        <v>0</v>
      </c>
      <c r="M341" s="28" t="s">
        <v>2357</v>
      </c>
      <c r="N341" s="28">
        <v>11</v>
      </c>
      <c r="O341" s="21">
        <v>11</v>
      </c>
      <c r="P341" s="21">
        <v>0</v>
      </c>
      <c r="Q341" s="21">
        <v>1</v>
      </c>
      <c r="R341">
        <f>IFERROR(IF(I341=1,VLOOKUP(F341,Lookup!$A$2:$B$15,2,FALSE),0),0.5)</f>
        <v>0</v>
      </c>
      <c r="S341">
        <f>IF(K341=1,1,IFERROR(IF(H341="pass",VLOOKUP(F341,Lookup!$D$2:$E$26,2,FALSE),0),1.6))</f>
        <v>1.6</v>
      </c>
      <c r="T341" s="6">
        <f t="shared" si="16"/>
        <v>1.7925</v>
      </c>
      <c r="U341" s="6">
        <f t="shared" si="17"/>
        <v>1.7925</v>
      </c>
      <c r="V341" t="str">
        <f t="shared" si="15"/>
        <v>C.BEASLEY, BUF</v>
      </c>
    </row>
    <row r="342" spans="1:22">
      <c r="A342">
        <v>202</v>
      </c>
      <c r="B342" s="28">
        <v>2</v>
      </c>
      <c r="C342" s="28" t="s">
        <v>10</v>
      </c>
      <c r="D342" s="28" t="s">
        <v>26</v>
      </c>
      <c r="E342" s="28">
        <v>75</v>
      </c>
      <c r="F342" s="28">
        <v>25</v>
      </c>
      <c r="G342" s="28" t="s">
        <v>3041</v>
      </c>
      <c r="H342" s="28" t="s">
        <v>439</v>
      </c>
      <c r="I342" s="28">
        <v>0</v>
      </c>
      <c r="J342" s="28">
        <v>1</v>
      </c>
      <c r="K342" s="28">
        <v>0</v>
      </c>
      <c r="L342" s="28">
        <v>0</v>
      </c>
      <c r="M342" s="28" t="s">
        <v>1885</v>
      </c>
      <c r="N342" s="28">
        <v>3</v>
      </c>
      <c r="O342" s="21">
        <v>3</v>
      </c>
      <c r="P342" s="21">
        <v>0</v>
      </c>
      <c r="Q342" s="21">
        <v>1</v>
      </c>
      <c r="R342">
        <f>IFERROR(IF(I342=1,VLOOKUP(F342,Lookup!$A$2:$B$15,2,FALSE),0),0.5)</f>
        <v>0</v>
      </c>
      <c r="S342">
        <f>IF(K342=1,1,IFERROR(IF(H342="pass",VLOOKUP(F342,Lookup!$D$2:$E$26,2,FALSE),0),1.6))</f>
        <v>1.6</v>
      </c>
      <c r="T342" s="6">
        <f t="shared" si="16"/>
        <v>1.6525000000000001</v>
      </c>
      <c r="U342" s="6">
        <f t="shared" si="17"/>
        <v>1.6525000000000001</v>
      </c>
      <c r="V342" t="str">
        <f t="shared" si="15"/>
        <v>A.WILSON, MIA</v>
      </c>
    </row>
    <row r="343" spans="1:22">
      <c r="A343">
        <v>213</v>
      </c>
      <c r="B343" s="28">
        <v>2</v>
      </c>
      <c r="C343" s="28" t="s">
        <v>10</v>
      </c>
      <c r="D343" s="28" t="s">
        <v>26</v>
      </c>
      <c r="E343" s="28">
        <v>80</v>
      </c>
      <c r="F343" s="28">
        <v>20</v>
      </c>
      <c r="G343" s="28" t="s">
        <v>3051</v>
      </c>
      <c r="H343" s="28" t="s">
        <v>439</v>
      </c>
      <c r="I343" s="28">
        <v>0</v>
      </c>
      <c r="J343" s="28">
        <v>1</v>
      </c>
      <c r="K343" s="28">
        <v>0</v>
      </c>
      <c r="L343" s="28">
        <v>0</v>
      </c>
      <c r="M343" s="28" t="s">
        <v>1824</v>
      </c>
      <c r="N343" s="28">
        <v>-4</v>
      </c>
      <c r="O343" s="21">
        <v>-4</v>
      </c>
      <c r="P343" s="21">
        <v>0</v>
      </c>
      <c r="Q343" s="21">
        <v>1</v>
      </c>
      <c r="R343">
        <f>IFERROR(IF(I343=1,VLOOKUP(F343,Lookup!$A$2:$B$15,2,FALSE),0),0.5)</f>
        <v>0</v>
      </c>
      <c r="S343">
        <f>IF(K343=1,1,IFERROR(IF(H343="pass",VLOOKUP(F343,Lookup!$D$2:$E$26,2,FALSE),0),1.6))</f>
        <v>1.6</v>
      </c>
      <c r="T343" s="6">
        <f t="shared" si="16"/>
        <v>1.53</v>
      </c>
      <c r="U343" s="6">
        <f t="shared" si="17"/>
        <v>1.53</v>
      </c>
      <c r="V343" t="str">
        <f t="shared" si="15"/>
        <v>M.GASKIN, MIA</v>
      </c>
    </row>
    <row r="344" spans="1:22">
      <c r="A344">
        <v>214</v>
      </c>
      <c r="B344" s="28">
        <v>2</v>
      </c>
      <c r="C344" s="28" t="s">
        <v>10</v>
      </c>
      <c r="D344" s="28" t="s">
        <v>26</v>
      </c>
      <c r="E344" s="28">
        <v>76</v>
      </c>
      <c r="F344" s="28">
        <v>24</v>
      </c>
      <c r="G344" s="28" t="s">
        <v>3052</v>
      </c>
      <c r="H344" s="28" t="s">
        <v>439</v>
      </c>
      <c r="I344" s="28">
        <v>0</v>
      </c>
      <c r="J344" s="28">
        <v>1</v>
      </c>
      <c r="K344" s="28">
        <v>0</v>
      </c>
      <c r="L344" s="28">
        <v>0</v>
      </c>
      <c r="M344" s="28" t="s">
        <v>3053</v>
      </c>
      <c r="N344" s="28">
        <v>1</v>
      </c>
      <c r="O344" s="21">
        <v>1</v>
      </c>
      <c r="P344" s="21">
        <v>0</v>
      </c>
      <c r="Q344" s="21">
        <v>1</v>
      </c>
      <c r="R344">
        <f>IFERROR(IF(I344=1,VLOOKUP(F344,Lookup!$A$2:$B$15,2,FALSE),0),0.5)</f>
        <v>0</v>
      </c>
      <c r="S344">
        <f>IF(K344=1,1,IFERROR(IF(H344="pass",VLOOKUP(F344,Lookup!$D$2:$E$26,2,FALSE),0),1.6))</f>
        <v>1.6</v>
      </c>
      <c r="T344" s="6">
        <f t="shared" si="16"/>
        <v>1.6175000000000002</v>
      </c>
      <c r="U344" s="6">
        <f t="shared" si="17"/>
        <v>1.6175000000000002</v>
      </c>
      <c r="V344" t="str">
        <f t="shared" si="15"/>
        <v>P.WILLIAMS, MIA</v>
      </c>
    </row>
    <row r="345" spans="1:22">
      <c r="A345">
        <v>231</v>
      </c>
      <c r="B345" s="28">
        <v>2</v>
      </c>
      <c r="C345" s="28" t="s">
        <v>10</v>
      </c>
      <c r="D345" s="28" t="s">
        <v>26</v>
      </c>
      <c r="E345" s="28">
        <v>75</v>
      </c>
      <c r="F345" s="28">
        <v>25</v>
      </c>
      <c r="G345" s="28" t="s">
        <v>3072</v>
      </c>
      <c r="H345" s="28" t="s">
        <v>439</v>
      </c>
      <c r="I345" s="28">
        <v>0</v>
      </c>
      <c r="J345" s="28">
        <v>1</v>
      </c>
      <c r="K345" s="28">
        <v>0</v>
      </c>
      <c r="L345" s="28">
        <v>0</v>
      </c>
      <c r="M345" s="28" t="s">
        <v>1860</v>
      </c>
      <c r="N345" s="28">
        <v>10</v>
      </c>
      <c r="O345" s="21">
        <v>10</v>
      </c>
      <c r="P345" s="21">
        <v>0</v>
      </c>
      <c r="Q345" s="21">
        <v>1</v>
      </c>
      <c r="R345">
        <f>IFERROR(IF(I345=1,VLOOKUP(F345,Lookup!$A$2:$B$15,2,FALSE),0),0.5)</f>
        <v>0</v>
      </c>
      <c r="S345">
        <f>IF(K345=1,1,IFERROR(IF(H345="pass",VLOOKUP(F345,Lookup!$D$2:$E$26,2,FALSE),0),1.6))</f>
        <v>1.6</v>
      </c>
      <c r="T345" s="6">
        <f t="shared" si="16"/>
        <v>1.7750000000000001</v>
      </c>
      <c r="U345" s="6">
        <f t="shared" si="17"/>
        <v>1.7750000000000001</v>
      </c>
      <c r="V345" t="str">
        <f t="shared" si="15"/>
        <v>D.PARKER, MIA</v>
      </c>
    </row>
    <row r="346" spans="1:22">
      <c r="A346">
        <v>269</v>
      </c>
      <c r="B346" s="28">
        <v>2</v>
      </c>
      <c r="C346" s="28" t="s">
        <v>1</v>
      </c>
      <c r="D346" s="28" t="s">
        <v>17</v>
      </c>
      <c r="E346" s="28">
        <v>75</v>
      </c>
      <c r="F346" s="28">
        <v>25</v>
      </c>
      <c r="G346" s="28" t="s">
        <v>3112</v>
      </c>
      <c r="H346" s="28" t="s">
        <v>439</v>
      </c>
      <c r="I346" s="28">
        <v>0</v>
      </c>
      <c r="J346" s="28">
        <v>1</v>
      </c>
      <c r="K346" s="28">
        <v>0</v>
      </c>
      <c r="L346" s="28">
        <v>0</v>
      </c>
      <c r="M346" s="28" t="s">
        <v>1960</v>
      </c>
      <c r="N346" s="28">
        <v>7</v>
      </c>
      <c r="O346" s="21">
        <v>7</v>
      </c>
      <c r="P346" s="21">
        <v>0</v>
      </c>
      <c r="Q346" s="21">
        <v>1</v>
      </c>
      <c r="R346">
        <f>IFERROR(IF(I346=1,VLOOKUP(F346,Lookup!$A$2:$B$15,2,FALSE),0),0.5)</f>
        <v>0</v>
      </c>
      <c r="S346">
        <f>IF(K346=1,1,IFERROR(IF(H346="pass",VLOOKUP(F346,Lookup!$D$2:$E$26,2,FALSE),0),1.6))</f>
        <v>1.6</v>
      </c>
      <c r="T346" s="6">
        <f t="shared" si="16"/>
        <v>1.7225000000000001</v>
      </c>
      <c r="U346" s="6">
        <f t="shared" si="17"/>
        <v>1.7225000000000001</v>
      </c>
      <c r="V346" t="str">
        <f t="shared" si="15"/>
        <v>J.CHASE, CIN</v>
      </c>
    </row>
    <row r="347" spans="1:22">
      <c r="A347">
        <v>276</v>
      </c>
      <c r="B347" s="28">
        <v>2</v>
      </c>
      <c r="C347" s="28" t="s">
        <v>17</v>
      </c>
      <c r="D347" s="28" t="s">
        <v>1</v>
      </c>
      <c r="E347" s="28">
        <v>80</v>
      </c>
      <c r="F347" s="28">
        <v>20</v>
      </c>
      <c r="G347" s="28" t="s">
        <v>3119</v>
      </c>
      <c r="H347" s="28" t="s">
        <v>439</v>
      </c>
      <c r="I347" s="28">
        <v>0</v>
      </c>
      <c r="J347" s="28">
        <v>1</v>
      </c>
      <c r="K347" s="28">
        <v>0</v>
      </c>
      <c r="L347" s="28">
        <v>0</v>
      </c>
      <c r="M347" s="28" t="s">
        <v>877</v>
      </c>
      <c r="N347" s="28">
        <v>-2</v>
      </c>
      <c r="O347" s="21">
        <v>-2</v>
      </c>
      <c r="P347" s="21">
        <v>0</v>
      </c>
      <c r="Q347" s="21">
        <v>1</v>
      </c>
      <c r="R347">
        <f>IFERROR(IF(I347=1,VLOOKUP(F347,Lookup!$A$2:$B$15,2,FALSE),0),0.5)</f>
        <v>0</v>
      </c>
      <c r="S347">
        <f>IF(K347=1,1,IFERROR(IF(H347="pass",VLOOKUP(F347,Lookup!$D$2:$E$26,2,FALSE),0),1.6))</f>
        <v>1.6</v>
      </c>
      <c r="T347" s="6">
        <f t="shared" si="16"/>
        <v>1.5650000000000002</v>
      </c>
      <c r="U347" s="6">
        <f t="shared" si="17"/>
        <v>1.5650000000000002</v>
      </c>
      <c r="V347" t="str">
        <f t="shared" si="15"/>
        <v>D.MOONEY, CHI</v>
      </c>
    </row>
    <row r="348" spans="1:22">
      <c r="A348">
        <v>333</v>
      </c>
      <c r="B348" s="28">
        <v>2</v>
      </c>
      <c r="C348" s="28" t="s">
        <v>1</v>
      </c>
      <c r="D348" s="28" t="s">
        <v>17</v>
      </c>
      <c r="E348" s="28">
        <v>77</v>
      </c>
      <c r="F348" s="28">
        <v>23</v>
      </c>
      <c r="G348" s="28" t="s">
        <v>3178</v>
      </c>
      <c r="H348" s="28" t="s">
        <v>439</v>
      </c>
      <c r="I348" s="28">
        <v>0</v>
      </c>
      <c r="J348" s="28">
        <v>1</v>
      </c>
      <c r="K348" s="28">
        <v>0</v>
      </c>
      <c r="L348" s="28">
        <v>0</v>
      </c>
      <c r="M348" s="28" t="s">
        <v>1962</v>
      </c>
      <c r="N348" s="28">
        <v>5</v>
      </c>
      <c r="O348" s="21">
        <v>5</v>
      </c>
      <c r="P348" s="21">
        <v>0</v>
      </c>
      <c r="Q348" s="21">
        <v>1</v>
      </c>
      <c r="R348">
        <f>IFERROR(IF(I348=1,VLOOKUP(F348,Lookup!$A$2:$B$15,2,FALSE),0),0.5)</f>
        <v>0</v>
      </c>
      <c r="S348">
        <f>IF(K348=1,1,IFERROR(IF(H348="pass",VLOOKUP(F348,Lookup!$D$2:$E$26,2,FALSE),0),1.6))</f>
        <v>1.6</v>
      </c>
      <c r="T348" s="6">
        <f t="shared" si="16"/>
        <v>1.6875</v>
      </c>
      <c r="U348" s="6">
        <f t="shared" si="17"/>
        <v>1.6875</v>
      </c>
      <c r="V348" t="str">
        <f t="shared" si="15"/>
        <v>T.BOYD, CIN</v>
      </c>
    </row>
    <row r="349" spans="1:22">
      <c r="A349">
        <v>343</v>
      </c>
      <c r="B349" s="28">
        <v>2</v>
      </c>
      <c r="C349" s="28" t="s">
        <v>1</v>
      </c>
      <c r="D349" s="28" t="s">
        <v>17</v>
      </c>
      <c r="E349" s="28">
        <v>80</v>
      </c>
      <c r="F349" s="28">
        <v>20</v>
      </c>
      <c r="G349" s="28" t="s">
        <v>3188</v>
      </c>
      <c r="H349" s="28" t="s">
        <v>439</v>
      </c>
      <c r="I349" s="28">
        <v>0</v>
      </c>
      <c r="J349" s="28">
        <v>1</v>
      </c>
      <c r="K349" s="28">
        <v>0</v>
      </c>
      <c r="L349" s="28">
        <v>0</v>
      </c>
      <c r="M349" s="28" t="s">
        <v>1962</v>
      </c>
      <c r="N349" s="28">
        <v>-5</v>
      </c>
      <c r="O349" s="21">
        <v>-5</v>
      </c>
      <c r="P349" s="21">
        <v>0</v>
      </c>
      <c r="Q349" s="21">
        <v>1</v>
      </c>
      <c r="R349">
        <f>IFERROR(IF(I349=1,VLOOKUP(F349,Lookup!$A$2:$B$15,2,FALSE),0),0.5)</f>
        <v>0</v>
      </c>
      <c r="S349">
        <f>IF(K349=1,1,IFERROR(IF(H349="pass",VLOOKUP(F349,Lookup!$D$2:$E$26,2,FALSE),0),1.6))</f>
        <v>1.6</v>
      </c>
      <c r="T349" s="6">
        <f t="shared" si="16"/>
        <v>1.5125000000000002</v>
      </c>
      <c r="U349" s="6">
        <f t="shared" si="17"/>
        <v>1.5125000000000002</v>
      </c>
      <c r="V349" t="str">
        <f t="shared" si="15"/>
        <v>T.BOYD, CIN</v>
      </c>
    </row>
    <row r="350" spans="1:22">
      <c r="A350">
        <v>347</v>
      </c>
      <c r="B350" s="28">
        <v>2</v>
      </c>
      <c r="C350" s="28" t="s">
        <v>1</v>
      </c>
      <c r="D350" s="28" t="s">
        <v>17</v>
      </c>
      <c r="E350" s="28">
        <v>75</v>
      </c>
      <c r="F350" s="28">
        <v>25</v>
      </c>
      <c r="G350" s="28" t="s">
        <v>3192</v>
      </c>
      <c r="H350" s="28" t="s">
        <v>439</v>
      </c>
      <c r="I350" s="28">
        <v>0</v>
      </c>
      <c r="J350" s="28">
        <v>1</v>
      </c>
      <c r="K350" s="28">
        <v>0</v>
      </c>
      <c r="L350" s="28">
        <v>0</v>
      </c>
      <c r="M350" s="28" t="s">
        <v>1962</v>
      </c>
      <c r="N350" s="28">
        <v>4</v>
      </c>
      <c r="O350" s="21">
        <v>4</v>
      </c>
      <c r="P350" s="21">
        <v>0</v>
      </c>
      <c r="Q350" s="21">
        <v>1</v>
      </c>
      <c r="R350">
        <f>IFERROR(IF(I350=1,VLOOKUP(F350,Lookup!$A$2:$B$15,2,FALSE),0),0.5)</f>
        <v>0</v>
      </c>
      <c r="S350">
        <f>IF(K350=1,1,IFERROR(IF(H350="pass",VLOOKUP(F350,Lookup!$D$2:$E$26,2,FALSE),0),1.6))</f>
        <v>1.6</v>
      </c>
      <c r="T350" s="6">
        <f t="shared" si="16"/>
        <v>1.6700000000000002</v>
      </c>
      <c r="U350" s="6">
        <f t="shared" si="17"/>
        <v>1.6700000000000002</v>
      </c>
      <c r="V350" t="str">
        <f t="shared" si="15"/>
        <v>T.BOYD, CIN</v>
      </c>
    </row>
    <row r="351" spans="1:22">
      <c r="A351">
        <v>355</v>
      </c>
      <c r="B351" s="28">
        <v>2</v>
      </c>
      <c r="C351" s="28" t="s">
        <v>17</v>
      </c>
      <c r="D351" s="28" t="s">
        <v>1</v>
      </c>
      <c r="E351" s="28">
        <v>77</v>
      </c>
      <c r="F351" s="28">
        <v>23</v>
      </c>
      <c r="G351" s="28" t="s">
        <v>3200</v>
      </c>
      <c r="H351" s="28" t="s">
        <v>439</v>
      </c>
      <c r="I351" s="28">
        <v>0</v>
      </c>
      <c r="J351" s="28">
        <v>1</v>
      </c>
      <c r="K351" s="28">
        <v>0</v>
      </c>
      <c r="L351" s="28">
        <v>0</v>
      </c>
      <c r="M351" s="28" t="s">
        <v>883</v>
      </c>
      <c r="N351" s="28">
        <v>2</v>
      </c>
      <c r="O351" s="21">
        <v>2</v>
      </c>
      <c r="P351" s="21">
        <v>0</v>
      </c>
      <c r="Q351" s="21">
        <v>1</v>
      </c>
      <c r="R351">
        <f>IFERROR(IF(I351=1,VLOOKUP(F351,Lookup!$A$2:$B$15,2,FALSE),0),0.5)</f>
        <v>0</v>
      </c>
      <c r="S351">
        <f>IF(K351=1,1,IFERROR(IF(H351="pass",VLOOKUP(F351,Lookup!$D$2:$E$26,2,FALSE),0),1.6))</f>
        <v>1.6</v>
      </c>
      <c r="T351" s="6">
        <f t="shared" si="16"/>
        <v>1.635</v>
      </c>
      <c r="U351" s="6">
        <f t="shared" si="17"/>
        <v>1.635</v>
      </c>
      <c r="V351" t="str">
        <f t="shared" si="15"/>
        <v>M.GOODWIN, CHI</v>
      </c>
    </row>
    <row r="352" spans="1:22">
      <c r="A352">
        <v>366</v>
      </c>
      <c r="B352" s="28">
        <v>2</v>
      </c>
      <c r="C352" s="28" t="s">
        <v>2</v>
      </c>
      <c r="D352" s="28" t="s">
        <v>25</v>
      </c>
      <c r="E352" s="28">
        <v>77</v>
      </c>
      <c r="F352" s="28">
        <v>23</v>
      </c>
      <c r="G352" s="28" t="s">
        <v>3211</v>
      </c>
      <c r="H352" s="28" t="s">
        <v>439</v>
      </c>
      <c r="I352" s="28">
        <v>0</v>
      </c>
      <c r="J352" s="28">
        <v>1</v>
      </c>
      <c r="K352" s="28">
        <v>0</v>
      </c>
      <c r="L352" s="28">
        <v>0</v>
      </c>
      <c r="M352" s="28" t="s">
        <v>1142</v>
      </c>
      <c r="N352" s="28">
        <v>5</v>
      </c>
      <c r="O352" s="21">
        <v>5</v>
      </c>
      <c r="P352" s="21">
        <v>0</v>
      </c>
      <c r="Q352" s="21">
        <v>1</v>
      </c>
      <c r="R352">
        <f>IFERROR(IF(I352=1,VLOOKUP(F352,Lookup!$A$2:$B$15,2,FALSE),0),0.5)</f>
        <v>0</v>
      </c>
      <c r="S352">
        <f>IF(K352=1,1,IFERROR(IF(H352="pass",VLOOKUP(F352,Lookup!$D$2:$E$26,2,FALSE),0),1.6))</f>
        <v>1.6</v>
      </c>
      <c r="T352" s="6">
        <f t="shared" si="16"/>
        <v>1.6875</v>
      </c>
      <c r="U352" s="6">
        <f t="shared" si="17"/>
        <v>1.6875</v>
      </c>
      <c r="V352" t="str">
        <f t="shared" si="15"/>
        <v>C.LAMB, DAL</v>
      </c>
    </row>
    <row r="353" spans="1:22">
      <c r="A353">
        <v>384</v>
      </c>
      <c r="B353" s="28">
        <v>2</v>
      </c>
      <c r="C353" s="28" t="s">
        <v>2</v>
      </c>
      <c r="D353" s="28" t="s">
        <v>25</v>
      </c>
      <c r="E353" s="28">
        <v>80</v>
      </c>
      <c r="F353" s="28">
        <v>20</v>
      </c>
      <c r="G353" s="28" t="s">
        <v>3229</v>
      </c>
      <c r="H353" s="28" t="s">
        <v>439</v>
      </c>
      <c r="I353" s="28">
        <v>0</v>
      </c>
      <c r="J353" s="28">
        <v>1</v>
      </c>
      <c r="K353" s="28">
        <v>0</v>
      </c>
      <c r="L353" s="28">
        <v>0</v>
      </c>
      <c r="M353" s="28" t="s">
        <v>1142</v>
      </c>
      <c r="N353" s="28">
        <v>17</v>
      </c>
      <c r="O353" s="21">
        <v>17</v>
      </c>
      <c r="P353" s="21">
        <v>0</v>
      </c>
      <c r="Q353" s="21">
        <v>1</v>
      </c>
      <c r="R353">
        <f>IFERROR(IF(I353=1,VLOOKUP(F353,Lookup!$A$2:$B$15,2,FALSE),0),0.5)</f>
        <v>0</v>
      </c>
      <c r="S353">
        <f>IF(K353=1,1,IFERROR(IF(H353="pass",VLOOKUP(F353,Lookup!$D$2:$E$26,2,FALSE),0),1.6))</f>
        <v>1.6</v>
      </c>
      <c r="T353" s="6">
        <f t="shared" si="16"/>
        <v>1.8975</v>
      </c>
      <c r="U353" s="6">
        <f t="shared" si="17"/>
        <v>1.8975</v>
      </c>
      <c r="V353" t="str">
        <f t="shared" si="15"/>
        <v>C.LAMB, DAL</v>
      </c>
    </row>
    <row r="354" spans="1:22">
      <c r="A354">
        <v>411</v>
      </c>
      <c r="B354" s="28">
        <v>2</v>
      </c>
      <c r="C354" s="28" t="s">
        <v>2</v>
      </c>
      <c r="D354" s="28" t="s">
        <v>25</v>
      </c>
      <c r="E354" s="28">
        <v>77</v>
      </c>
      <c r="F354" s="28">
        <v>23</v>
      </c>
      <c r="G354" s="28" t="s">
        <v>3256</v>
      </c>
      <c r="H354" s="28" t="s">
        <v>439</v>
      </c>
      <c r="I354" s="28">
        <v>0</v>
      </c>
      <c r="J354" s="28">
        <v>1</v>
      </c>
      <c r="K354" s="28">
        <v>0</v>
      </c>
      <c r="L354" s="28">
        <v>0</v>
      </c>
      <c r="M354" s="28" t="s">
        <v>1133</v>
      </c>
      <c r="N354" s="28">
        <v>5</v>
      </c>
      <c r="O354" s="21">
        <v>5</v>
      </c>
      <c r="P354" s="21">
        <v>0</v>
      </c>
      <c r="Q354" s="21">
        <v>1</v>
      </c>
      <c r="R354">
        <f>IFERROR(IF(I354=1,VLOOKUP(F354,Lookup!$A$2:$B$15,2,FALSE),0),0.5)</f>
        <v>0</v>
      </c>
      <c r="S354">
        <f>IF(K354=1,1,IFERROR(IF(H354="pass",VLOOKUP(F354,Lookup!$D$2:$E$26,2,FALSE),0),1.6))</f>
        <v>1.6</v>
      </c>
      <c r="T354" s="6">
        <f t="shared" si="16"/>
        <v>1.6875</v>
      </c>
      <c r="U354" s="6">
        <f t="shared" si="17"/>
        <v>1.6875</v>
      </c>
      <c r="V354" t="str">
        <f t="shared" si="15"/>
        <v>A.COOPER, DAL</v>
      </c>
    </row>
    <row r="355" spans="1:22">
      <c r="A355">
        <v>452</v>
      </c>
      <c r="B355" s="28">
        <v>2</v>
      </c>
      <c r="C355" s="28" t="s">
        <v>25</v>
      </c>
      <c r="D355" s="28" t="s">
        <v>2</v>
      </c>
      <c r="E355" s="28">
        <v>77</v>
      </c>
      <c r="F355" s="28">
        <v>23</v>
      </c>
      <c r="G355" s="28" t="s">
        <v>3297</v>
      </c>
      <c r="H355" s="28" t="s">
        <v>439</v>
      </c>
      <c r="I355" s="28">
        <v>0</v>
      </c>
      <c r="J355" s="28">
        <v>1</v>
      </c>
      <c r="K355" s="28">
        <v>0</v>
      </c>
      <c r="L355" s="28">
        <v>0</v>
      </c>
      <c r="M355" s="28" t="s">
        <v>1731</v>
      </c>
      <c r="N355" s="28">
        <v>2</v>
      </c>
      <c r="O355" s="21">
        <v>2</v>
      </c>
      <c r="P355" s="21">
        <v>0</v>
      </c>
      <c r="Q355" s="21">
        <v>1</v>
      </c>
      <c r="R355">
        <f>IFERROR(IF(I355=1,VLOOKUP(F355,Lookup!$A$2:$B$15,2,FALSE),0),0.5)</f>
        <v>0</v>
      </c>
      <c r="S355">
        <f>IF(K355=1,1,IFERROR(IF(H355="pass",VLOOKUP(F355,Lookup!$D$2:$E$26,2,FALSE),0),1.6))</f>
        <v>1.6</v>
      </c>
      <c r="T355" s="6">
        <f t="shared" si="16"/>
        <v>1.635</v>
      </c>
      <c r="U355" s="6">
        <f t="shared" si="17"/>
        <v>1.635</v>
      </c>
      <c r="V355" t="str">
        <f t="shared" si="15"/>
        <v>S.ANDERSON, LAC</v>
      </c>
    </row>
    <row r="356" spans="1:22">
      <c r="A356">
        <v>493</v>
      </c>
      <c r="B356" s="28">
        <v>2</v>
      </c>
      <c r="C356" s="28" t="s">
        <v>20</v>
      </c>
      <c r="D356" s="28" t="s">
        <v>27</v>
      </c>
      <c r="E356" s="28">
        <v>79</v>
      </c>
      <c r="F356" s="28">
        <v>21</v>
      </c>
      <c r="G356" s="28" t="s">
        <v>3338</v>
      </c>
      <c r="H356" s="28" t="s">
        <v>439</v>
      </c>
      <c r="I356" s="28">
        <v>0</v>
      </c>
      <c r="J356" s="28">
        <v>1</v>
      </c>
      <c r="K356" s="28">
        <v>0</v>
      </c>
      <c r="L356" s="28">
        <v>0</v>
      </c>
      <c r="M356" s="28" t="s">
        <v>1554</v>
      </c>
      <c r="N356" s="28">
        <v>3</v>
      </c>
      <c r="O356" s="21">
        <v>3</v>
      </c>
      <c r="P356" s="21">
        <v>0</v>
      </c>
      <c r="Q356" s="21">
        <v>1</v>
      </c>
      <c r="R356">
        <f>IFERROR(IF(I356=1,VLOOKUP(F356,Lookup!$A$2:$B$15,2,FALSE),0),0.5)</f>
        <v>0</v>
      </c>
      <c r="S356">
        <f>IF(K356=1,1,IFERROR(IF(H356="pass",VLOOKUP(F356,Lookup!$D$2:$E$26,2,FALSE),0),1.6))</f>
        <v>1.6</v>
      </c>
      <c r="T356" s="6">
        <f t="shared" si="16"/>
        <v>1.6525000000000001</v>
      </c>
      <c r="U356" s="6">
        <f t="shared" si="17"/>
        <v>1.6525000000000001</v>
      </c>
      <c r="V356" t="str">
        <f t="shared" si="15"/>
        <v>M.JONES, JAX</v>
      </c>
    </row>
    <row r="357" spans="1:22">
      <c r="A357">
        <v>494</v>
      </c>
      <c r="B357" s="28">
        <v>2</v>
      </c>
      <c r="C357" s="28" t="s">
        <v>20</v>
      </c>
      <c r="D357" s="28" t="s">
        <v>27</v>
      </c>
      <c r="E357" s="28">
        <v>75</v>
      </c>
      <c r="F357" s="28">
        <v>25</v>
      </c>
      <c r="G357" s="28" t="s">
        <v>3339</v>
      </c>
      <c r="H357" s="28" t="s">
        <v>439</v>
      </c>
      <c r="I357" s="28">
        <v>0</v>
      </c>
      <c r="J357" s="28">
        <v>1</v>
      </c>
      <c r="K357" s="28">
        <v>0</v>
      </c>
      <c r="L357" s="28">
        <v>0</v>
      </c>
      <c r="M357" s="28" t="s">
        <v>1557</v>
      </c>
      <c r="N357" s="28">
        <v>20</v>
      </c>
      <c r="O357" s="21">
        <v>20</v>
      </c>
      <c r="P357" s="21">
        <v>0</v>
      </c>
      <c r="Q357" s="21">
        <v>1</v>
      </c>
      <c r="R357">
        <f>IFERROR(IF(I357=1,VLOOKUP(F357,Lookup!$A$2:$B$15,2,FALSE),0),0.5)</f>
        <v>0</v>
      </c>
      <c r="S357">
        <f>IF(K357=1,1,IFERROR(IF(H357="pass",VLOOKUP(F357,Lookup!$D$2:$E$26,2,FALSE),0),1.6))</f>
        <v>1.6</v>
      </c>
      <c r="T357" s="6">
        <f t="shared" si="16"/>
        <v>1.9500000000000002</v>
      </c>
      <c r="U357" s="6">
        <f t="shared" si="17"/>
        <v>1.9500000000000002</v>
      </c>
      <c r="V357" t="str">
        <f t="shared" si="15"/>
        <v>J.O'SHAUGHNESSY, JAX</v>
      </c>
    </row>
    <row r="358" spans="1:22">
      <c r="A358">
        <v>505</v>
      </c>
      <c r="B358" s="28">
        <v>2</v>
      </c>
      <c r="C358" s="28" t="s">
        <v>27</v>
      </c>
      <c r="D358" s="28" t="s">
        <v>20</v>
      </c>
      <c r="E358" s="28">
        <v>75</v>
      </c>
      <c r="F358" s="28">
        <v>25</v>
      </c>
      <c r="G358" s="28" t="s">
        <v>3351</v>
      </c>
      <c r="H358" s="28" t="s">
        <v>439</v>
      </c>
      <c r="I358" s="28">
        <v>0</v>
      </c>
      <c r="J358" s="28">
        <v>1</v>
      </c>
      <c r="K358" s="28">
        <v>0</v>
      </c>
      <c r="L358" s="28">
        <v>0</v>
      </c>
      <c r="M358" s="28" t="s">
        <v>1329</v>
      </c>
      <c r="N358" s="28">
        <v>4</v>
      </c>
      <c r="O358" s="21">
        <v>4</v>
      </c>
      <c r="P358" s="21">
        <v>0</v>
      </c>
      <c r="Q358" s="21">
        <v>1</v>
      </c>
      <c r="R358">
        <f>IFERROR(IF(I358=1,VLOOKUP(F358,Lookup!$A$2:$B$15,2,FALSE),0),0.5)</f>
        <v>0</v>
      </c>
      <c r="S358">
        <f>IF(K358=1,1,IFERROR(IF(H358="pass",VLOOKUP(F358,Lookup!$D$2:$E$26,2,FALSE),0),1.6))</f>
        <v>1.6</v>
      </c>
      <c r="T358" s="6">
        <f t="shared" si="16"/>
        <v>1.6700000000000002</v>
      </c>
      <c r="U358" s="6">
        <f t="shared" si="17"/>
        <v>1.6700000000000002</v>
      </c>
      <c r="V358" t="str">
        <f t="shared" si="15"/>
        <v>A.OKWUEGBUNAM, DEN</v>
      </c>
    </row>
    <row r="359" spans="1:22">
      <c r="A359">
        <v>516</v>
      </c>
      <c r="B359" s="28">
        <v>2</v>
      </c>
      <c r="C359" s="28" t="s">
        <v>20</v>
      </c>
      <c r="D359" s="28" t="s">
        <v>27</v>
      </c>
      <c r="E359" s="28">
        <v>75</v>
      </c>
      <c r="F359" s="28">
        <v>25</v>
      </c>
      <c r="G359" s="28" t="s">
        <v>3362</v>
      </c>
      <c r="H359" s="28" t="s">
        <v>439</v>
      </c>
      <c r="I359" s="28">
        <v>0</v>
      </c>
      <c r="J359" s="28">
        <v>1</v>
      </c>
      <c r="K359" s="28">
        <v>0</v>
      </c>
      <c r="L359" s="28">
        <v>0</v>
      </c>
      <c r="M359" s="28" t="s">
        <v>1576</v>
      </c>
      <c r="N359" s="28">
        <v>-2</v>
      </c>
      <c r="O359" s="21">
        <v>-2</v>
      </c>
      <c r="P359" s="21">
        <v>0</v>
      </c>
      <c r="Q359" s="21">
        <v>1</v>
      </c>
      <c r="R359">
        <f>IFERROR(IF(I359=1,VLOOKUP(F359,Lookup!$A$2:$B$15,2,FALSE),0),0.5)</f>
        <v>0</v>
      </c>
      <c r="S359">
        <f>IF(K359=1,1,IFERROR(IF(H359="pass",VLOOKUP(F359,Lookup!$D$2:$E$26,2,FALSE),0),1.6))</f>
        <v>1.6</v>
      </c>
      <c r="T359" s="6">
        <f t="shared" si="16"/>
        <v>1.5650000000000002</v>
      </c>
      <c r="U359" s="6">
        <f t="shared" si="17"/>
        <v>1.5650000000000002</v>
      </c>
      <c r="V359" t="str">
        <f t="shared" si="15"/>
        <v>J.ROBINSON, JAX</v>
      </c>
    </row>
    <row r="360" spans="1:22">
      <c r="A360">
        <v>517</v>
      </c>
      <c r="B360" s="28">
        <v>2</v>
      </c>
      <c r="C360" s="28" t="s">
        <v>20</v>
      </c>
      <c r="D360" s="28" t="s">
        <v>27</v>
      </c>
      <c r="E360" s="28">
        <v>77</v>
      </c>
      <c r="F360" s="28">
        <v>23</v>
      </c>
      <c r="G360" s="28" t="s">
        <v>3363</v>
      </c>
      <c r="H360" s="28" t="s">
        <v>439</v>
      </c>
      <c r="I360" s="28">
        <v>0</v>
      </c>
      <c r="J360" s="28">
        <v>1</v>
      </c>
      <c r="K360" s="28">
        <v>0</v>
      </c>
      <c r="L360" s="28">
        <v>0</v>
      </c>
      <c r="M360" s="28" t="s">
        <v>1536</v>
      </c>
      <c r="N360" s="28">
        <v>4</v>
      </c>
      <c r="O360" s="21">
        <v>4</v>
      </c>
      <c r="P360" s="21">
        <v>0</v>
      </c>
      <c r="Q360" s="21">
        <v>1</v>
      </c>
      <c r="R360">
        <f>IFERROR(IF(I360=1,VLOOKUP(F360,Lookup!$A$2:$B$15,2,FALSE),0),0.5)</f>
        <v>0</v>
      </c>
      <c r="S360">
        <f>IF(K360=1,1,IFERROR(IF(H360="pass",VLOOKUP(F360,Lookup!$D$2:$E$26,2,FALSE),0),1.6))</f>
        <v>1.6</v>
      </c>
      <c r="T360" s="6">
        <f t="shared" si="16"/>
        <v>1.6700000000000002</v>
      </c>
      <c r="U360" s="6">
        <f t="shared" si="17"/>
        <v>1.6700000000000002</v>
      </c>
      <c r="V360" t="str">
        <f t="shared" si="15"/>
        <v>L.SHENAULT, JAX</v>
      </c>
    </row>
    <row r="361" spans="1:22">
      <c r="A361">
        <v>518</v>
      </c>
      <c r="B361" s="28">
        <v>2</v>
      </c>
      <c r="C361" s="28" t="s">
        <v>20</v>
      </c>
      <c r="D361" s="28" t="s">
        <v>27</v>
      </c>
      <c r="E361" s="28">
        <v>77</v>
      </c>
      <c r="F361" s="28">
        <v>23</v>
      </c>
      <c r="G361" s="28" t="s">
        <v>3364</v>
      </c>
      <c r="H361" s="28" t="s">
        <v>439</v>
      </c>
      <c r="I361" s="28">
        <v>0</v>
      </c>
      <c r="J361" s="28">
        <v>1</v>
      </c>
      <c r="K361" s="28">
        <v>0</v>
      </c>
      <c r="L361" s="28">
        <v>0</v>
      </c>
      <c r="M361" s="28" t="s">
        <v>1536</v>
      </c>
      <c r="N361" s="28">
        <v>18</v>
      </c>
      <c r="O361" s="21">
        <v>18</v>
      </c>
      <c r="P361" s="21">
        <v>0</v>
      </c>
      <c r="Q361" s="21">
        <v>1</v>
      </c>
      <c r="R361">
        <f>IFERROR(IF(I361=1,VLOOKUP(F361,Lookup!$A$2:$B$15,2,FALSE),0),0.5)</f>
        <v>0</v>
      </c>
      <c r="S361">
        <f>IF(K361=1,1,IFERROR(IF(H361="pass",VLOOKUP(F361,Lookup!$D$2:$E$26,2,FALSE),0),1.6))</f>
        <v>1.6</v>
      </c>
      <c r="T361" s="6">
        <f t="shared" si="16"/>
        <v>1.915</v>
      </c>
      <c r="U361" s="6">
        <f t="shared" si="17"/>
        <v>1.915</v>
      </c>
      <c r="V361" t="str">
        <f t="shared" si="15"/>
        <v>L.SHENAULT, JAX</v>
      </c>
    </row>
    <row r="362" spans="1:22" s="5" customFormat="1">
      <c r="A362">
        <v>535</v>
      </c>
      <c r="B362" s="28">
        <v>2</v>
      </c>
      <c r="C362" s="28" t="s">
        <v>20</v>
      </c>
      <c r="D362" s="28" t="s">
        <v>27</v>
      </c>
      <c r="E362" s="28">
        <v>79</v>
      </c>
      <c r="F362" s="28">
        <v>21</v>
      </c>
      <c r="G362" s="28" t="s">
        <v>3381</v>
      </c>
      <c r="H362" s="28" t="s">
        <v>439</v>
      </c>
      <c r="I362" s="28">
        <v>0</v>
      </c>
      <c r="J362" s="28">
        <v>1</v>
      </c>
      <c r="K362" s="28">
        <v>0</v>
      </c>
      <c r="L362" s="28">
        <v>0</v>
      </c>
      <c r="M362" s="28" t="s">
        <v>1536</v>
      </c>
      <c r="N362" s="28">
        <v>6</v>
      </c>
      <c r="O362" s="21">
        <v>6</v>
      </c>
      <c r="P362" s="21">
        <v>0</v>
      </c>
      <c r="Q362" s="21">
        <v>1</v>
      </c>
      <c r="R362">
        <f>IFERROR(IF(I362=1,VLOOKUP(F362,Lookup!$A$2:$B$15,2,FALSE),0),0.5)</f>
        <v>0</v>
      </c>
      <c r="S362">
        <f>IF(K362=1,1,IFERROR(IF(H362="pass",VLOOKUP(F362,Lookup!$D$2:$E$26,2,FALSE),0),1.6))</f>
        <v>1.6</v>
      </c>
      <c r="T362" s="6">
        <f t="shared" si="16"/>
        <v>1.7050000000000001</v>
      </c>
      <c r="U362" s="6">
        <f t="shared" si="17"/>
        <v>1.7050000000000001</v>
      </c>
      <c r="V362" t="str">
        <f t="shared" si="15"/>
        <v>L.SHENAULT, JAX</v>
      </c>
    </row>
    <row r="363" spans="1:22">
      <c r="A363">
        <v>538</v>
      </c>
      <c r="B363" s="28">
        <v>2</v>
      </c>
      <c r="C363" s="28" t="s">
        <v>27</v>
      </c>
      <c r="D363" s="28" t="s">
        <v>20</v>
      </c>
      <c r="E363" s="28">
        <v>76</v>
      </c>
      <c r="F363" s="28">
        <v>24</v>
      </c>
      <c r="G363" s="28" t="s">
        <v>3384</v>
      </c>
      <c r="H363" s="28" t="s">
        <v>439</v>
      </c>
      <c r="I363" s="28">
        <v>0</v>
      </c>
      <c r="J363" s="28">
        <v>1</v>
      </c>
      <c r="K363" s="28">
        <v>0</v>
      </c>
      <c r="L363" s="28">
        <v>0</v>
      </c>
      <c r="M363" s="28" t="s">
        <v>1294</v>
      </c>
      <c r="N363" s="28">
        <v>15</v>
      </c>
      <c r="O363" s="21">
        <v>15</v>
      </c>
      <c r="P363" s="21">
        <v>0</v>
      </c>
      <c r="Q363" s="21">
        <v>1</v>
      </c>
      <c r="R363">
        <f>IFERROR(IF(I363=1,VLOOKUP(F363,Lookup!$A$2:$B$15,2,FALSE),0),0.5)</f>
        <v>0</v>
      </c>
      <c r="S363">
        <f>IF(K363=1,1,IFERROR(IF(H363="pass",VLOOKUP(F363,Lookup!$D$2:$E$26,2,FALSE),0),1.6))</f>
        <v>1.6</v>
      </c>
      <c r="T363" s="6">
        <f t="shared" si="16"/>
        <v>1.8625</v>
      </c>
      <c r="U363" s="6">
        <f t="shared" si="17"/>
        <v>1.8625</v>
      </c>
      <c r="V363" t="str">
        <f t="shared" si="15"/>
        <v>C.SUTTON, DEN</v>
      </c>
    </row>
    <row r="364" spans="1:22">
      <c r="A364">
        <v>544</v>
      </c>
      <c r="B364" s="28">
        <v>2</v>
      </c>
      <c r="C364" s="28" t="s">
        <v>20</v>
      </c>
      <c r="D364" s="28" t="s">
        <v>27</v>
      </c>
      <c r="E364" s="28">
        <v>75</v>
      </c>
      <c r="F364" s="28">
        <v>25</v>
      </c>
      <c r="G364" s="28" t="s">
        <v>3391</v>
      </c>
      <c r="H364" s="28" t="s">
        <v>439</v>
      </c>
      <c r="I364" s="28">
        <v>0</v>
      </c>
      <c r="J364" s="28">
        <v>1</v>
      </c>
      <c r="K364" s="28">
        <v>0</v>
      </c>
      <c r="L364" s="28">
        <v>0</v>
      </c>
      <c r="M364" s="28" t="s">
        <v>3392</v>
      </c>
      <c r="N364" s="28">
        <v>6</v>
      </c>
      <c r="O364" s="21">
        <v>6</v>
      </c>
      <c r="P364" s="21">
        <v>0</v>
      </c>
      <c r="Q364" s="21">
        <v>1</v>
      </c>
      <c r="R364">
        <f>IFERROR(IF(I364=1,VLOOKUP(F364,Lookup!$A$2:$B$15,2,FALSE),0),0.5)</f>
        <v>0</v>
      </c>
      <c r="S364">
        <f>IF(K364=1,1,IFERROR(IF(H364="pass",VLOOKUP(F364,Lookup!$D$2:$E$26,2,FALSE),0),1.6))</f>
        <v>1.6</v>
      </c>
      <c r="T364" s="6">
        <f t="shared" si="16"/>
        <v>1.7050000000000001</v>
      </c>
      <c r="U364" s="6">
        <f t="shared" si="17"/>
        <v>1.7050000000000001</v>
      </c>
      <c r="V364" t="str">
        <f t="shared" si="15"/>
        <v>L.FARRELL, JAX</v>
      </c>
    </row>
    <row r="365" spans="1:22">
      <c r="A365">
        <v>564</v>
      </c>
      <c r="B365" s="28">
        <v>2</v>
      </c>
      <c r="C365" s="28" t="s">
        <v>20</v>
      </c>
      <c r="D365" s="28" t="s">
        <v>27</v>
      </c>
      <c r="E365" s="28">
        <v>75</v>
      </c>
      <c r="F365" s="28">
        <v>25</v>
      </c>
      <c r="G365" s="28" t="s">
        <v>3413</v>
      </c>
      <c r="H365" s="28" t="s">
        <v>439</v>
      </c>
      <c r="I365" s="28">
        <v>0</v>
      </c>
      <c r="J365" s="28">
        <v>1</v>
      </c>
      <c r="K365" s="28">
        <v>0</v>
      </c>
      <c r="L365" s="28">
        <v>0</v>
      </c>
      <c r="M365" s="28" t="s">
        <v>1554</v>
      </c>
      <c r="N365" s="28">
        <v>-3</v>
      </c>
      <c r="O365" s="21">
        <v>-3</v>
      </c>
      <c r="P365" s="21">
        <v>0</v>
      </c>
      <c r="Q365" s="21">
        <v>1</v>
      </c>
      <c r="R365">
        <f>IFERROR(IF(I365=1,VLOOKUP(F365,Lookup!$A$2:$B$15,2,FALSE),0),0.5)</f>
        <v>0</v>
      </c>
      <c r="S365">
        <f>IF(K365=1,1,IFERROR(IF(H365="pass",VLOOKUP(F365,Lookup!$D$2:$E$26,2,FALSE),0),1.6))</f>
        <v>1.6</v>
      </c>
      <c r="T365" s="6">
        <f t="shared" si="16"/>
        <v>1.5475000000000001</v>
      </c>
      <c r="U365" s="6">
        <f t="shared" si="17"/>
        <v>1.5475000000000001</v>
      </c>
      <c r="V365" t="str">
        <f t="shared" si="15"/>
        <v>M.JONES, JAX</v>
      </c>
    </row>
    <row r="366" spans="1:22">
      <c r="A366">
        <v>567</v>
      </c>
      <c r="B366" s="28">
        <v>2</v>
      </c>
      <c r="C366" s="28" t="s">
        <v>27</v>
      </c>
      <c r="D366" s="28" t="s">
        <v>20</v>
      </c>
      <c r="E366" s="28">
        <v>75</v>
      </c>
      <c r="F366" s="28">
        <v>25</v>
      </c>
      <c r="G366" s="28" t="s">
        <v>3416</v>
      </c>
      <c r="H366" s="28" t="s">
        <v>439</v>
      </c>
      <c r="I366" s="28">
        <v>0</v>
      </c>
      <c r="J366" s="28">
        <v>1</v>
      </c>
      <c r="K366" s="28">
        <v>0</v>
      </c>
      <c r="L366" s="28">
        <v>0</v>
      </c>
      <c r="M366" s="28" t="s">
        <v>1311</v>
      </c>
      <c r="N366" s="28">
        <v>5</v>
      </c>
      <c r="O366" s="21">
        <v>5</v>
      </c>
      <c r="P366" s="21">
        <v>0</v>
      </c>
      <c r="Q366" s="21">
        <v>1</v>
      </c>
      <c r="R366">
        <f>IFERROR(IF(I366=1,VLOOKUP(F366,Lookup!$A$2:$B$15,2,FALSE),0),0.5)</f>
        <v>0</v>
      </c>
      <c r="S366">
        <f>IF(K366=1,1,IFERROR(IF(H366="pass",VLOOKUP(F366,Lookup!$D$2:$E$26,2,FALSE),0),1.6))</f>
        <v>1.6</v>
      </c>
      <c r="T366" s="6">
        <f t="shared" si="16"/>
        <v>1.6875</v>
      </c>
      <c r="U366" s="6">
        <f t="shared" si="17"/>
        <v>1.6875</v>
      </c>
      <c r="V366" t="str">
        <f t="shared" si="15"/>
        <v>K.HAMLER, DEN</v>
      </c>
    </row>
    <row r="367" spans="1:22">
      <c r="A367">
        <v>580</v>
      </c>
      <c r="B367" s="28">
        <v>2</v>
      </c>
      <c r="C367" s="28" t="s">
        <v>20</v>
      </c>
      <c r="D367" s="28" t="s">
        <v>27</v>
      </c>
      <c r="E367" s="28">
        <v>80</v>
      </c>
      <c r="F367" s="28">
        <v>20</v>
      </c>
      <c r="G367" s="28" t="s">
        <v>3430</v>
      </c>
      <c r="H367" s="28" t="s">
        <v>439</v>
      </c>
      <c r="I367" s="28">
        <v>0</v>
      </c>
      <c r="J367" s="28">
        <v>1</v>
      </c>
      <c r="K367" s="28">
        <v>0</v>
      </c>
      <c r="L367" s="28">
        <v>0</v>
      </c>
      <c r="M367" s="28" t="s">
        <v>1576</v>
      </c>
      <c r="N367" s="28">
        <v>-5</v>
      </c>
      <c r="O367" s="21">
        <v>-5</v>
      </c>
      <c r="P367" s="21">
        <v>0</v>
      </c>
      <c r="Q367" s="21">
        <v>1</v>
      </c>
      <c r="R367">
        <f>IFERROR(IF(I367=1,VLOOKUP(F367,Lookup!$A$2:$B$15,2,FALSE),0),0.5)</f>
        <v>0</v>
      </c>
      <c r="S367">
        <f>IF(K367=1,1,IFERROR(IF(H367="pass",VLOOKUP(F367,Lookup!$D$2:$E$26,2,FALSE),0),1.6))</f>
        <v>1.6</v>
      </c>
      <c r="T367" s="6">
        <f t="shared" si="16"/>
        <v>1.5125000000000002</v>
      </c>
      <c r="U367" s="6">
        <f t="shared" si="17"/>
        <v>1.5125000000000002</v>
      </c>
      <c r="V367" t="str">
        <f t="shared" si="15"/>
        <v>J.ROBINSON, JAX</v>
      </c>
    </row>
    <row r="368" spans="1:22">
      <c r="A368">
        <v>631</v>
      </c>
      <c r="B368" s="28">
        <v>2</v>
      </c>
      <c r="C368" s="28" t="s">
        <v>28</v>
      </c>
      <c r="D368" s="28" t="s">
        <v>24</v>
      </c>
      <c r="E368" s="28">
        <v>75</v>
      </c>
      <c r="F368" s="28">
        <v>25</v>
      </c>
      <c r="G368" s="28" t="s">
        <v>3482</v>
      </c>
      <c r="H368" s="28" t="s">
        <v>439</v>
      </c>
      <c r="I368" s="28">
        <v>0</v>
      </c>
      <c r="J368" s="28">
        <v>1</v>
      </c>
      <c r="K368" s="28">
        <v>0</v>
      </c>
      <c r="L368" s="28">
        <v>0</v>
      </c>
      <c r="M368" s="28" t="s">
        <v>2635</v>
      </c>
      <c r="N368" s="28">
        <v>5</v>
      </c>
      <c r="O368" s="21">
        <v>5</v>
      </c>
      <c r="P368" s="21">
        <v>0</v>
      </c>
      <c r="Q368" s="21">
        <v>1</v>
      </c>
      <c r="R368">
        <f>IFERROR(IF(I368=1,VLOOKUP(F368,Lookup!$A$2:$B$15,2,FALSE),0),0.5)</f>
        <v>0</v>
      </c>
      <c r="S368">
        <f>IF(K368=1,1,IFERROR(IF(H368="pass",VLOOKUP(F368,Lookup!$D$2:$E$26,2,FALSE),0),1.6))</f>
        <v>1.6</v>
      </c>
      <c r="T368" s="6">
        <f t="shared" si="16"/>
        <v>1.6875</v>
      </c>
      <c r="U368" s="6">
        <f t="shared" si="17"/>
        <v>1.6875</v>
      </c>
      <c r="V368" t="str">
        <f t="shared" si="15"/>
        <v>A. ST. BROWN, DET</v>
      </c>
    </row>
    <row r="369" spans="1:22">
      <c r="A369">
        <v>670</v>
      </c>
      <c r="B369" s="28">
        <v>2</v>
      </c>
      <c r="C369" s="28" t="s">
        <v>24</v>
      </c>
      <c r="D369" s="28" t="s">
        <v>28</v>
      </c>
      <c r="E369" s="28">
        <v>76</v>
      </c>
      <c r="F369" s="28">
        <v>24</v>
      </c>
      <c r="G369" s="28" t="s">
        <v>3522</v>
      </c>
      <c r="H369" s="28" t="s">
        <v>439</v>
      </c>
      <c r="I369" s="28">
        <v>0</v>
      </c>
      <c r="J369" s="28">
        <v>1</v>
      </c>
      <c r="K369" s="28">
        <v>0</v>
      </c>
      <c r="L369" s="28">
        <v>0</v>
      </c>
      <c r="M369" s="28" t="s">
        <v>1418</v>
      </c>
      <c r="N369" s="28">
        <v>50</v>
      </c>
      <c r="O369" s="21">
        <v>50</v>
      </c>
      <c r="P369" s="21">
        <v>0</v>
      </c>
      <c r="Q369" s="21">
        <v>1</v>
      </c>
      <c r="R369">
        <f>IFERROR(IF(I369=1,VLOOKUP(F369,Lookup!$A$2:$B$15,2,FALSE),0),0.5)</f>
        <v>0</v>
      </c>
      <c r="S369">
        <f>IF(K369=1,1,IFERROR(IF(H369="pass",VLOOKUP(F369,Lookup!$D$2:$E$26,2,FALSE),0),1.6))</f>
        <v>1.6</v>
      </c>
      <c r="T369" s="6">
        <f t="shared" si="16"/>
        <v>2.4750000000000001</v>
      </c>
      <c r="U369" s="6">
        <f t="shared" si="17"/>
        <v>2.4750000000000001</v>
      </c>
      <c r="V369" t="str">
        <f t="shared" si="15"/>
        <v>D.ADAMS, GB</v>
      </c>
    </row>
    <row r="370" spans="1:22">
      <c r="A370">
        <v>682</v>
      </c>
      <c r="B370" s="28">
        <v>2</v>
      </c>
      <c r="C370" s="28" t="s">
        <v>24</v>
      </c>
      <c r="D370" s="28" t="s">
        <v>28</v>
      </c>
      <c r="E370" s="28">
        <v>75</v>
      </c>
      <c r="F370" s="28">
        <v>25</v>
      </c>
      <c r="G370" s="28" t="s">
        <v>3534</v>
      </c>
      <c r="H370" s="28" t="s">
        <v>439</v>
      </c>
      <c r="I370" s="28">
        <v>0</v>
      </c>
      <c r="J370" s="28">
        <v>1</v>
      </c>
      <c r="K370" s="28">
        <v>0</v>
      </c>
      <c r="L370" s="28">
        <v>0</v>
      </c>
      <c r="M370" s="28" t="s">
        <v>1421</v>
      </c>
      <c r="N370" s="28">
        <v>45</v>
      </c>
      <c r="O370" s="21">
        <v>45</v>
      </c>
      <c r="P370" s="21">
        <v>0</v>
      </c>
      <c r="Q370" s="21">
        <v>1</v>
      </c>
      <c r="R370">
        <f>IFERROR(IF(I370=1,VLOOKUP(F370,Lookup!$A$2:$B$15,2,FALSE),0),0.5)</f>
        <v>0</v>
      </c>
      <c r="S370">
        <f>IF(K370=1,1,IFERROR(IF(H370="pass",VLOOKUP(F370,Lookup!$D$2:$E$26,2,FALSE),0),1.6))</f>
        <v>1.6</v>
      </c>
      <c r="T370" s="6">
        <f t="shared" si="16"/>
        <v>2.3875000000000002</v>
      </c>
      <c r="U370" s="6">
        <f t="shared" si="17"/>
        <v>2.3875000000000002</v>
      </c>
      <c r="V370" t="str">
        <f t="shared" si="15"/>
        <v>M.VALDES-SCANTLING, GB</v>
      </c>
    </row>
    <row r="371" spans="1:22">
      <c r="A371">
        <v>684</v>
      </c>
      <c r="B371" s="28">
        <v>2</v>
      </c>
      <c r="C371" s="28" t="s">
        <v>24</v>
      </c>
      <c r="D371" s="28" t="s">
        <v>28</v>
      </c>
      <c r="E371" s="28">
        <v>79</v>
      </c>
      <c r="F371" s="28">
        <v>21</v>
      </c>
      <c r="G371" s="28" t="s">
        <v>3536</v>
      </c>
      <c r="H371" s="28" t="s">
        <v>439</v>
      </c>
      <c r="I371" s="28">
        <v>0</v>
      </c>
      <c r="J371" s="28">
        <v>1</v>
      </c>
      <c r="K371" s="28">
        <v>0</v>
      </c>
      <c r="L371" s="28">
        <v>0</v>
      </c>
      <c r="M371" s="28" t="s">
        <v>1520</v>
      </c>
      <c r="N371" s="28">
        <v>14</v>
      </c>
      <c r="O371" s="21">
        <v>14</v>
      </c>
      <c r="P371" s="21">
        <v>0</v>
      </c>
      <c r="Q371" s="21">
        <v>1</v>
      </c>
      <c r="R371">
        <f>IFERROR(IF(I371=1,VLOOKUP(F371,Lookup!$A$2:$B$15,2,FALSE),0),0.5)</f>
        <v>0</v>
      </c>
      <c r="S371">
        <f>IF(K371=1,1,IFERROR(IF(H371="pass",VLOOKUP(F371,Lookup!$D$2:$E$26,2,FALSE),0),1.6))</f>
        <v>1.6</v>
      </c>
      <c r="T371" s="6">
        <f t="shared" si="16"/>
        <v>1.845</v>
      </c>
      <c r="U371" s="6">
        <f t="shared" si="17"/>
        <v>1.845</v>
      </c>
      <c r="V371" t="str">
        <f t="shared" si="15"/>
        <v>R.COBB, GB</v>
      </c>
    </row>
    <row r="372" spans="1:22">
      <c r="A372">
        <v>703</v>
      </c>
      <c r="B372" s="28">
        <v>2</v>
      </c>
      <c r="C372" s="28" t="s">
        <v>28</v>
      </c>
      <c r="D372" s="28" t="s">
        <v>24</v>
      </c>
      <c r="E372" s="28">
        <v>77</v>
      </c>
      <c r="F372" s="28">
        <v>23</v>
      </c>
      <c r="G372" s="28" t="s">
        <v>3555</v>
      </c>
      <c r="H372" s="28" t="s">
        <v>439</v>
      </c>
      <c r="I372" s="28">
        <v>0</v>
      </c>
      <c r="J372" s="28">
        <v>1</v>
      </c>
      <c r="K372" s="28">
        <v>0</v>
      </c>
      <c r="L372" s="28">
        <v>0</v>
      </c>
      <c r="M372" s="28" t="s">
        <v>2623</v>
      </c>
      <c r="N372" s="28">
        <v>-2</v>
      </c>
      <c r="O372" s="21">
        <v>-2</v>
      </c>
      <c r="P372" s="21">
        <v>0</v>
      </c>
      <c r="Q372" s="21">
        <v>1</v>
      </c>
      <c r="R372">
        <f>IFERROR(IF(I372=1,VLOOKUP(F372,Lookup!$A$2:$B$15,2,FALSE),0),0.5)</f>
        <v>0</v>
      </c>
      <c r="S372">
        <f>IF(K372=1,1,IFERROR(IF(H372="pass",VLOOKUP(F372,Lookup!$D$2:$E$26,2,FALSE),0),1.6))</f>
        <v>1.6</v>
      </c>
      <c r="T372" s="6">
        <f t="shared" si="16"/>
        <v>1.5650000000000002</v>
      </c>
      <c r="U372" s="6">
        <f t="shared" si="17"/>
        <v>1.5650000000000002</v>
      </c>
      <c r="V372" t="str">
        <f t="shared" si="15"/>
        <v>T.HOCKENSON, DET</v>
      </c>
    </row>
    <row r="373" spans="1:22">
      <c r="A373">
        <v>704</v>
      </c>
      <c r="B373" s="28">
        <v>2</v>
      </c>
      <c r="C373" s="28" t="s">
        <v>28</v>
      </c>
      <c r="D373" s="28" t="s">
        <v>24</v>
      </c>
      <c r="E373" s="28">
        <v>75</v>
      </c>
      <c r="F373" s="28">
        <v>25</v>
      </c>
      <c r="G373" s="28" t="s">
        <v>3556</v>
      </c>
      <c r="H373" s="28" t="s">
        <v>439</v>
      </c>
      <c r="I373" s="28">
        <v>0</v>
      </c>
      <c r="J373" s="28">
        <v>1</v>
      </c>
      <c r="K373" s="28">
        <v>0</v>
      </c>
      <c r="L373" s="28">
        <v>0</v>
      </c>
      <c r="M373" s="28" t="s">
        <v>2623</v>
      </c>
      <c r="N373" s="28">
        <v>5</v>
      </c>
      <c r="O373" s="21">
        <v>5</v>
      </c>
      <c r="P373" s="21">
        <v>0</v>
      </c>
      <c r="Q373" s="21">
        <v>1</v>
      </c>
      <c r="R373">
        <f>IFERROR(IF(I373=1,VLOOKUP(F373,Lookup!$A$2:$B$15,2,FALSE),0),0.5)</f>
        <v>0</v>
      </c>
      <c r="S373">
        <f>IF(K373=1,1,IFERROR(IF(H373="pass",VLOOKUP(F373,Lookup!$D$2:$E$26,2,FALSE),0),1.6))</f>
        <v>1.6</v>
      </c>
      <c r="T373" s="6">
        <f t="shared" si="16"/>
        <v>1.6875</v>
      </c>
      <c r="U373" s="6">
        <f t="shared" si="17"/>
        <v>1.6875</v>
      </c>
      <c r="V373" t="str">
        <f t="shared" si="15"/>
        <v>T.HOCKENSON, DET</v>
      </c>
    </row>
    <row r="374" spans="1:22">
      <c r="A374">
        <v>721</v>
      </c>
      <c r="B374" s="28">
        <v>2</v>
      </c>
      <c r="C374" s="28" t="s">
        <v>28</v>
      </c>
      <c r="D374" s="28" t="s">
        <v>24</v>
      </c>
      <c r="E374" s="28">
        <v>79</v>
      </c>
      <c r="F374" s="28">
        <v>21</v>
      </c>
      <c r="G374" s="28" t="s">
        <v>3574</v>
      </c>
      <c r="H374" s="28" t="s">
        <v>439</v>
      </c>
      <c r="I374" s="28">
        <v>0</v>
      </c>
      <c r="J374" s="28">
        <v>1</v>
      </c>
      <c r="K374" s="28">
        <v>0</v>
      </c>
      <c r="L374" s="28">
        <v>0</v>
      </c>
      <c r="M374" s="28" t="s">
        <v>2732</v>
      </c>
      <c r="N374" s="28">
        <v>2</v>
      </c>
      <c r="O374" s="21">
        <v>2</v>
      </c>
      <c r="P374" s="21">
        <v>0</v>
      </c>
      <c r="Q374" s="21">
        <v>1</v>
      </c>
      <c r="R374">
        <f>IFERROR(IF(I374=1,VLOOKUP(F374,Lookup!$A$2:$B$15,2,FALSE),0),0.5)</f>
        <v>0</v>
      </c>
      <c r="S374">
        <f>IF(K374=1,1,IFERROR(IF(H374="pass",VLOOKUP(F374,Lookup!$D$2:$E$26,2,FALSE),0),1.6))</f>
        <v>1.6</v>
      </c>
      <c r="T374" s="6">
        <f t="shared" si="16"/>
        <v>1.635</v>
      </c>
      <c r="U374" s="6">
        <f t="shared" si="17"/>
        <v>1.635</v>
      </c>
      <c r="V374" t="str">
        <f t="shared" si="15"/>
        <v>T.BENSON, DET</v>
      </c>
    </row>
    <row r="375" spans="1:22">
      <c r="A375">
        <v>790</v>
      </c>
      <c r="B375" s="28">
        <v>2</v>
      </c>
      <c r="C375" s="28" t="s">
        <v>4</v>
      </c>
      <c r="D375" s="28" t="s">
        <v>19</v>
      </c>
      <c r="E375" s="28">
        <v>77</v>
      </c>
      <c r="F375" s="28">
        <v>23</v>
      </c>
      <c r="G375" s="28" t="s">
        <v>3647</v>
      </c>
      <c r="H375" s="28" t="s">
        <v>439</v>
      </c>
      <c r="I375" s="28">
        <v>0</v>
      </c>
      <c r="J375" s="28">
        <v>1</v>
      </c>
      <c r="K375" s="28">
        <v>0</v>
      </c>
      <c r="L375" s="28">
        <v>0</v>
      </c>
      <c r="M375" s="28" t="s">
        <v>1035</v>
      </c>
      <c r="N375" s="28">
        <v>6</v>
      </c>
      <c r="O375" s="21">
        <v>6</v>
      </c>
      <c r="P375" s="21">
        <v>0</v>
      </c>
      <c r="Q375" s="21">
        <v>1</v>
      </c>
      <c r="R375">
        <f>IFERROR(IF(I375=1,VLOOKUP(F375,Lookup!$A$2:$B$15,2,FALSE),0),0.5)</f>
        <v>0</v>
      </c>
      <c r="S375">
        <f>IF(K375=1,1,IFERROR(IF(H375="pass",VLOOKUP(F375,Lookup!$D$2:$E$26,2,FALSE),0),1.6))</f>
        <v>1.6</v>
      </c>
      <c r="T375" s="6">
        <f t="shared" si="16"/>
        <v>1.7050000000000001</v>
      </c>
      <c r="U375" s="6">
        <f t="shared" si="17"/>
        <v>1.7050000000000001</v>
      </c>
      <c r="V375" t="str">
        <f t="shared" si="15"/>
        <v>H.BRYANT, CLE</v>
      </c>
    </row>
    <row r="376" spans="1:22">
      <c r="A376">
        <v>823</v>
      </c>
      <c r="B376" s="28">
        <v>2</v>
      </c>
      <c r="C376" s="28" t="s">
        <v>4</v>
      </c>
      <c r="D376" s="28" t="s">
        <v>19</v>
      </c>
      <c r="E376" s="28">
        <v>79</v>
      </c>
      <c r="F376" s="28">
        <v>21</v>
      </c>
      <c r="G376" s="28" t="s">
        <v>3683</v>
      </c>
      <c r="H376" s="28" t="s">
        <v>439</v>
      </c>
      <c r="I376" s="28">
        <v>0</v>
      </c>
      <c r="J376" s="28">
        <v>1</v>
      </c>
      <c r="K376" s="28">
        <v>0</v>
      </c>
      <c r="L376" s="28">
        <v>0</v>
      </c>
      <c r="M376" s="28" t="s">
        <v>1007</v>
      </c>
      <c r="N376" s="28">
        <v>5</v>
      </c>
      <c r="O376" s="21">
        <v>5</v>
      </c>
      <c r="P376" s="21">
        <v>0</v>
      </c>
      <c r="Q376" s="21">
        <v>1</v>
      </c>
      <c r="R376">
        <f>IFERROR(IF(I376=1,VLOOKUP(F376,Lookup!$A$2:$B$15,2,FALSE),0),0.5)</f>
        <v>0</v>
      </c>
      <c r="S376">
        <f>IF(K376=1,1,IFERROR(IF(H376="pass",VLOOKUP(F376,Lookup!$D$2:$E$26,2,FALSE),0),1.6))</f>
        <v>1.6</v>
      </c>
      <c r="T376" s="6">
        <f t="shared" si="16"/>
        <v>1.6875</v>
      </c>
      <c r="U376" s="6">
        <f t="shared" si="17"/>
        <v>1.6875</v>
      </c>
      <c r="V376" t="str">
        <f t="shared" si="15"/>
        <v>A.HOOPER, CLE</v>
      </c>
    </row>
    <row r="377" spans="1:22">
      <c r="A377">
        <v>831</v>
      </c>
      <c r="B377" s="28">
        <v>2</v>
      </c>
      <c r="C377" s="28" t="s">
        <v>19</v>
      </c>
      <c r="D377" s="28" t="s">
        <v>4</v>
      </c>
      <c r="E377" s="28">
        <v>78</v>
      </c>
      <c r="F377" s="28">
        <v>22</v>
      </c>
      <c r="G377" s="28" t="s">
        <v>3691</v>
      </c>
      <c r="H377" s="28" t="s">
        <v>439</v>
      </c>
      <c r="I377" s="28">
        <v>0</v>
      </c>
      <c r="J377" s="28">
        <v>1</v>
      </c>
      <c r="K377" s="28">
        <v>0</v>
      </c>
      <c r="L377" s="28">
        <v>0</v>
      </c>
      <c r="M377" s="28" t="s">
        <v>1540</v>
      </c>
      <c r="N377" s="28">
        <v>4</v>
      </c>
      <c r="O377" s="21">
        <v>4</v>
      </c>
      <c r="P377" s="21">
        <v>0</v>
      </c>
      <c r="Q377" s="21">
        <v>1</v>
      </c>
      <c r="R377">
        <f>IFERROR(IF(I377=1,VLOOKUP(F377,Lookup!$A$2:$B$15,2,FALSE),0),0.5)</f>
        <v>0</v>
      </c>
      <c r="S377">
        <f>IF(K377=1,1,IFERROR(IF(H377="pass",VLOOKUP(F377,Lookup!$D$2:$E$26,2,FALSE),0),1.6))</f>
        <v>1.6</v>
      </c>
      <c r="T377" s="6">
        <f t="shared" si="16"/>
        <v>1.6700000000000002</v>
      </c>
      <c r="U377" s="6">
        <f t="shared" si="17"/>
        <v>1.6700000000000002</v>
      </c>
      <c r="V377" t="str">
        <f t="shared" si="15"/>
        <v>P.BROWN, HOU</v>
      </c>
    </row>
    <row r="378" spans="1:22">
      <c r="A378">
        <v>832</v>
      </c>
      <c r="B378" s="28">
        <v>2</v>
      </c>
      <c r="C378" s="28" t="s">
        <v>19</v>
      </c>
      <c r="D378" s="28" t="s">
        <v>4</v>
      </c>
      <c r="E378" s="28">
        <v>78</v>
      </c>
      <c r="F378" s="28">
        <v>22</v>
      </c>
      <c r="G378" s="28" t="s">
        <v>3692</v>
      </c>
      <c r="H378" s="28" t="s">
        <v>439</v>
      </c>
      <c r="I378" s="28">
        <v>0</v>
      </c>
      <c r="J378" s="28">
        <v>1</v>
      </c>
      <c r="K378" s="28">
        <v>0</v>
      </c>
      <c r="L378" s="28">
        <v>0</v>
      </c>
      <c r="M378" s="28" t="s">
        <v>1530</v>
      </c>
      <c r="N378" s="28">
        <v>8</v>
      </c>
      <c r="O378" s="21">
        <v>8</v>
      </c>
      <c r="P378" s="21">
        <v>0</v>
      </c>
      <c r="Q378" s="21">
        <v>1</v>
      </c>
      <c r="R378">
        <f>IFERROR(IF(I378=1,VLOOKUP(F378,Lookup!$A$2:$B$15,2,FALSE),0),0.5)</f>
        <v>0</v>
      </c>
      <c r="S378">
        <f>IF(K378=1,1,IFERROR(IF(H378="pass",VLOOKUP(F378,Lookup!$D$2:$E$26,2,FALSE),0),1.6))</f>
        <v>1.6</v>
      </c>
      <c r="T378" s="6">
        <f t="shared" si="16"/>
        <v>1.74</v>
      </c>
      <c r="U378" s="6">
        <f t="shared" si="17"/>
        <v>1.74</v>
      </c>
      <c r="V378" t="str">
        <f t="shared" si="15"/>
        <v>B.COOKS, HOU</v>
      </c>
    </row>
    <row r="379" spans="1:22">
      <c r="A379">
        <v>833</v>
      </c>
      <c r="B379" s="28">
        <v>2</v>
      </c>
      <c r="C379" s="28" t="s">
        <v>19</v>
      </c>
      <c r="D379" s="28" t="s">
        <v>4</v>
      </c>
      <c r="E379" s="28">
        <v>78</v>
      </c>
      <c r="F379" s="28">
        <v>22</v>
      </c>
      <c r="G379" s="28" t="s">
        <v>3693</v>
      </c>
      <c r="H379" s="28" t="s">
        <v>439</v>
      </c>
      <c r="I379" s="28">
        <v>0</v>
      </c>
      <c r="J379" s="28">
        <v>1</v>
      </c>
      <c r="K379" s="28">
        <v>0</v>
      </c>
      <c r="L379" s="28">
        <v>0</v>
      </c>
      <c r="M379" s="28" t="s">
        <v>1530</v>
      </c>
      <c r="N379" s="28">
        <v>40</v>
      </c>
      <c r="O379" s="21">
        <v>40</v>
      </c>
      <c r="P379" s="21">
        <v>0</v>
      </c>
      <c r="Q379" s="21">
        <v>1</v>
      </c>
      <c r="R379">
        <f>IFERROR(IF(I379=1,VLOOKUP(F379,Lookup!$A$2:$B$15,2,FALSE),0),0.5)</f>
        <v>0</v>
      </c>
      <c r="S379">
        <f>IF(K379=1,1,IFERROR(IF(H379="pass",VLOOKUP(F379,Lookup!$D$2:$E$26,2,FALSE),0),1.6))</f>
        <v>1.6</v>
      </c>
      <c r="T379" s="6">
        <f t="shared" si="16"/>
        <v>2.2999999999999998</v>
      </c>
      <c r="U379" s="6">
        <f t="shared" si="17"/>
        <v>2.2999999999999998</v>
      </c>
      <c r="V379" t="str">
        <f t="shared" si="15"/>
        <v>B.COOKS, HOU</v>
      </c>
    </row>
    <row r="380" spans="1:22">
      <c r="A380">
        <v>839</v>
      </c>
      <c r="B380" s="28">
        <v>2</v>
      </c>
      <c r="C380" s="28" t="s">
        <v>19</v>
      </c>
      <c r="D380" s="28" t="s">
        <v>4</v>
      </c>
      <c r="E380" s="28">
        <v>79</v>
      </c>
      <c r="F380" s="28">
        <v>21</v>
      </c>
      <c r="G380" s="28" t="s">
        <v>3699</v>
      </c>
      <c r="H380" s="28" t="s">
        <v>439</v>
      </c>
      <c r="I380" s="28">
        <v>0</v>
      </c>
      <c r="J380" s="28">
        <v>1</v>
      </c>
      <c r="K380" s="28">
        <v>0</v>
      </c>
      <c r="L380" s="28">
        <v>0</v>
      </c>
      <c r="M380" s="28" t="s">
        <v>1530</v>
      </c>
      <c r="N380" s="28">
        <v>4</v>
      </c>
      <c r="O380" s="21">
        <v>4</v>
      </c>
      <c r="P380" s="21">
        <v>0</v>
      </c>
      <c r="Q380" s="21">
        <v>1</v>
      </c>
      <c r="R380">
        <f>IFERROR(IF(I380=1,VLOOKUP(F380,Lookup!$A$2:$B$15,2,FALSE),0),0.5)</f>
        <v>0</v>
      </c>
      <c r="S380">
        <f>IF(K380=1,1,IFERROR(IF(H380="pass",VLOOKUP(F380,Lookup!$D$2:$E$26,2,FALSE),0),1.6))</f>
        <v>1.6</v>
      </c>
      <c r="T380" s="6">
        <f t="shared" si="16"/>
        <v>1.6700000000000002</v>
      </c>
      <c r="U380" s="6">
        <f t="shared" si="17"/>
        <v>1.6700000000000002</v>
      </c>
      <c r="V380" t="str">
        <f t="shared" si="15"/>
        <v>B.COOKS, HOU</v>
      </c>
    </row>
    <row r="381" spans="1:22">
      <c r="A381">
        <v>858</v>
      </c>
      <c r="B381" s="28">
        <v>2</v>
      </c>
      <c r="C381" s="28" t="s">
        <v>9</v>
      </c>
      <c r="D381" s="28" t="s">
        <v>0</v>
      </c>
      <c r="E381" s="28">
        <v>77</v>
      </c>
      <c r="F381" s="28">
        <v>23</v>
      </c>
      <c r="G381" s="28" t="s">
        <v>3719</v>
      </c>
      <c r="H381" s="28" t="s">
        <v>439</v>
      </c>
      <c r="I381" s="28">
        <v>0</v>
      </c>
      <c r="J381" s="28">
        <v>1</v>
      </c>
      <c r="K381" s="28">
        <v>0</v>
      </c>
      <c r="L381" s="28">
        <v>0</v>
      </c>
      <c r="M381" s="28" t="s">
        <v>1028</v>
      </c>
      <c r="N381" s="28">
        <v>7</v>
      </c>
      <c r="O381" s="21">
        <v>7</v>
      </c>
      <c r="P381" s="21">
        <v>0</v>
      </c>
      <c r="Q381" s="21">
        <v>1</v>
      </c>
      <c r="R381">
        <f>IFERROR(IF(I381=1,VLOOKUP(F381,Lookup!$A$2:$B$15,2,FALSE),0),0.5)</f>
        <v>0</v>
      </c>
      <c r="S381">
        <f>IF(K381=1,1,IFERROR(IF(H381="pass",VLOOKUP(F381,Lookup!$D$2:$E$26,2,FALSE),0),1.6))</f>
        <v>1.6</v>
      </c>
      <c r="T381" s="6">
        <f t="shared" si="16"/>
        <v>1.7225000000000001</v>
      </c>
      <c r="U381" s="6">
        <f t="shared" si="17"/>
        <v>1.7225000000000001</v>
      </c>
      <c r="V381" t="str">
        <f t="shared" si="15"/>
        <v>T.HILL, KC</v>
      </c>
    </row>
    <row r="382" spans="1:22">
      <c r="A382">
        <v>864</v>
      </c>
      <c r="B382" s="28">
        <v>2</v>
      </c>
      <c r="C382" s="28" t="s">
        <v>0</v>
      </c>
      <c r="D382" s="28" t="s">
        <v>9</v>
      </c>
      <c r="E382" s="28">
        <v>75</v>
      </c>
      <c r="F382" s="28">
        <v>25</v>
      </c>
      <c r="G382" s="28" t="s">
        <v>3725</v>
      </c>
      <c r="H382" s="28" t="s">
        <v>439</v>
      </c>
      <c r="I382" s="28">
        <v>0</v>
      </c>
      <c r="J382" s="28">
        <v>1</v>
      </c>
      <c r="K382" s="28">
        <v>0</v>
      </c>
      <c r="L382" s="28">
        <v>0</v>
      </c>
      <c r="M382" s="28" t="s">
        <v>754</v>
      </c>
      <c r="N382" s="28">
        <v>7</v>
      </c>
      <c r="O382" s="21">
        <v>7</v>
      </c>
      <c r="P382" s="21">
        <v>0</v>
      </c>
      <c r="Q382" s="21">
        <v>1</v>
      </c>
      <c r="R382">
        <f>IFERROR(IF(I382=1,VLOOKUP(F382,Lookup!$A$2:$B$15,2,FALSE),0),0.5)</f>
        <v>0</v>
      </c>
      <c r="S382">
        <f>IF(K382=1,1,IFERROR(IF(H382="pass",VLOOKUP(F382,Lookup!$D$2:$E$26,2,FALSE),0),1.6))</f>
        <v>1.6</v>
      </c>
      <c r="T382" s="6">
        <f t="shared" si="16"/>
        <v>1.7225000000000001</v>
      </c>
      <c r="U382" s="6">
        <f t="shared" si="17"/>
        <v>1.7225000000000001</v>
      </c>
      <c r="V382" t="str">
        <f t="shared" si="15"/>
        <v>M.BROWN, BAL</v>
      </c>
    </row>
    <row r="383" spans="1:22">
      <c r="A383">
        <v>904</v>
      </c>
      <c r="B383" s="28">
        <v>2</v>
      </c>
      <c r="C383" s="28" t="s">
        <v>0</v>
      </c>
      <c r="D383" s="28" t="s">
        <v>9</v>
      </c>
      <c r="E383" s="28">
        <v>75</v>
      </c>
      <c r="F383" s="28">
        <v>25</v>
      </c>
      <c r="G383" s="28" t="s">
        <v>3767</v>
      </c>
      <c r="H383" s="28" t="s">
        <v>439</v>
      </c>
      <c r="I383" s="28">
        <v>0</v>
      </c>
      <c r="J383" s="28">
        <v>1</v>
      </c>
      <c r="K383" s="28">
        <v>0</v>
      </c>
      <c r="L383" s="28">
        <v>0</v>
      </c>
      <c r="M383" s="28" t="s">
        <v>745</v>
      </c>
      <c r="N383" s="28">
        <v>7</v>
      </c>
      <c r="O383" s="21">
        <v>7</v>
      </c>
      <c r="P383" s="21">
        <v>0</v>
      </c>
      <c r="Q383" s="21">
        <v>1</v>
      </c>
      <c r="R383">
        <f>IFERROR(IF(I383=1,VLOOKUP(F383,Lookup!$A$2:$B$15,2,FALSE),0),0.5)</f>
        <v>0</v>
      </c>
      <c r="S383">
        <f>IF(K383=1,1,IFERROR(IF(H383="pass",VLOOKUP(F383,Lookup!$D$2:$E$26,2,FALSE),0),1.6))</f>
        <v>1.6</v>
      </c>
      <c r="T383" s="6">
        <f t="shared" si="16"/>
        <v>1.7225000000000001</v>
      </c>
      <c r="U383" s="6">
        <f t="shared" si="17"/>
        <v>1.7225000000000001</v>
      </c>
      <c r="V383" t="str">
        <f t="shared" si="15"/>
        <v>S.WATKINS, BAL</v>
      </c>
    </row>
    <row r="384" spans="1:22">
      <c r="A384">
        <v>916</v>
      </c>
      <c r="B384" s="28">
        <v>2</v>
      </c>
      <c r="C384" s="28" t="s">
        <v>0</v>
      </c>
      <c r="D384" s="28" t="s">
        <v>9</v>
      </c>
      <c r="E384" s="28">
        <v>75</v>
      </c>
      <c r="F384" s="28">
        <v>25</v>
      </c>
      <c r="G384" s="28" t="s">
        <v>3779</v>
      </c>
      <c r="H384" s="28" t="s">
        <v>439</v>
      </c>
      <c r="I384" s="28">
        <v>0</v>
      </c>
      <c r="J384" s="28">
        <v>1</v>
      </c>
      <c r="K384" s="28">
        <v>0</v>
      </c>
      <c r="L384" s="28">
        <v>0</v>
      </c>
      <c r="M384" s="28" t="s">
        <v>754</v>
      </c>
      <c r="N384" s="28">
        <v>7</v>
      </c>
      <c r="O384" s="21">
        <v>7</v>
      </c>
      <c r="P384" s="21">
        <v>0</v>
      </c>
      <c r="Q384" s="21">
        <v>1</v>
      </c>
      <c r="R384">
        <f>IFERROR(IF(I384=1,VLOOKUP(F384,Lookup!$A$2:$B$15,2,FALSE),0),0.5)</f>
        <v>0</v>
      </c>
      <c r="S384">
        <f>IF(K384=1,1,IFERROR(IF(H384="pass",VLOOKUP(F384,Lookup!$D$2:$E$26,2,FALSE),0),1.6))</f>
        <v>1.6</v>
      </c>
      <c r="T384" s="6">
        <f t="shared" si="16"/>
        <v>1.7225000000000001</v>
      </c>
      <c r="U384" s="6">
        <f t="shared" si="17"/>
        <v>1.7225000000000001</v>
      </c>
      <c r="V384" t="str">
        <f t="shared" si="15"/>
        <v>M.BROWN, BAL</v>
      </c>
    </row>
    <row r="385" spans="1:22">
      <c r="A385">
        <v>961</v>
      </c>
      <c r="B385" s="28">
        <v>2</v>
      </c>
      <c r="C385" s="28" t="s">
        <v>9</v>
      </c>
      <c r="D385" s="28" t="s">
        <v>0</v>
      </c>
      <c r="E385" s="28">
        <v>75</v>
      </c>
      <c r="F385" s="28">
        <v>25</v>
      </c>
      <c r="G385" s="28" t="s">
        <v>3825</v>
      </c>
      <c r="H385" s="28" t="s">
        <v>439</v>
      </c>
      <c r="I385" s="28">
        <v>0</v>
      </c>
      <c r="J385" s="28">
        <v>1</v>
      </c>
      <c r="K385" s="28">
        <v>0</v>
      </c>
      <c r="L385" s="28">
        <v>0</v>
      </c>
      <c r="M385" s="28" t="s">
        <v>1051</v>
      </c>
      <c r="N385" s="28">
        <v>16</v>
      </c>
      <c r="O385" s="21">
        <v>16</v>
      </c>
      <c r="P385" s="21">
        <v>0</v>
      </c>
      <c r="Q385" s="21">
        <v>1</v>
      </c>
      <c r="R385">
        <f>IFERROR(IF(I385=1,VLOOKUP(F385,Lookup!$A$2:$B$15,2,FALSE),0),0.5)</f>
        <v>0</v>
      </c>
      <c r="S385">
        <f>IF(K385=1,1,IFERROR(IF(H385="pass",VLOOKUP(F385,Lookup!$D$2:$E$26,2,FALSE),0),1.6))</f>
        <v>1.6</v>
      </c>
      <c r="T385" s="6">
        <f t="shared" si="16"/>
        <v>1.8800000000000001</v>
      </c>
      <c r="U385" s="6">
        <f t="shared" si="17"/>
        <v>1.8800000000000001</v>
      </c>
      <c r="V385" t="str">
        <f t="shared" si="15"/>
        <v>B.PRINGLE, KC</v>
      </c>
    </row>
    <row r="386" spans="1:22">
      <c r="A386">
        <v>989</v>
      </c>
      <c r="B386" s="28">
        <v>2</v>
      </c>
      <c r="C386" s="28" t="s">
        <v>5</v>
      </c>
      <c r="D386" s="28" t="s">
        <v>875</v>
      </c>
      <c r="E386" s="28">
        <v>79</v>
      </c>
      <c r="F386" s="28">
        <v>21</v>
      </c>
      <c r="G386" s="28" t="s">
        <v>3854</v>
      </c>
      <c r="H386" s="28" t="s">
        <v>439</v>
      </c>
      <c r="I386" s="28">
        <v>0</v>
      </c>
      <c r="J386" s="28">
        <v>1</v>
      </c>
      <c r="K386" s="28">
        <v>0</v>
      </c>
      <c r="L386" s="28">
        <v>0</v>
      </c>
      <c r="M386" s="28" t="s">
        <v>2538</v>
      </c>
      <c r="N386" s="28">
        <v>40</v>
      </c>
      <c r="O386" s="21">
        <v>40</v>
      </c>
      <c r="P386" s="21">
        <v>0</v>
      </c>
      <c r="Q386" s="21">
        <v>1</v>
      </c>
      <c r="R386">
        <f>IFERROR(IF(I386=1,VLOOKUP(F386,Lookup!$A$2:$B$15,2,FALSE),0),0.5)</f>
        <v>0</v>
      </c>
      <c r="S386">
        <f>IF(K386=1,1,IFERROR(IF(H386="pass",VLOOKUP(F386,Lookup!$D$2:$E$26,2,FALSE),0),1.6))</f>
        <v>1.6</v>
      </c>
      <c r="T386" s="6">
        <f t="shared" si="16"/>
        <v>2.2999999999999998</v>
      </c>
      <c r="U386" s="6">
        <f t="shared" si="17"/>
        <v>2.2999999999999998</v>
      </c>
      <c r="V386" t="str">
        <f t="shared" ref="V386:V449" si="18">IF(M386="A.St","A. ST. BROWN, DET",IF(M386="Dj.Moore","D.MOORE, CAR",IF(M386="Mi.Carter","M.CARTER, NYJ",UPPER(M386)&amp;", "&amp;C386)))</f>
        <v>M.PITTMAN, IND</v>
      </c>
    </row>
    <row r="387" spans="1:22">
      <c r="A387">
        <v>993</v>
      </c>
      <c r="B387" s="28">
        <v>2</v>
      </c>
      <c r="C387" s="28" t="s">
        <v>875</v>
      </c>
      <c r="D387" s="28" t="s">
        <v>5</v>
      </c>
      <c r="E387" s="28">
        <v>78</v>
      </c>
      <c r="F387" s="28">
        <v>22</v>
      </c>
      <c r="G387" s="28" t="s">
        <v>3858</v>
      </c>
      <c r="H387" s="28" t="s">
        <v>439</v>
      </c>
      <c r="I387" s="28">
        <v>0</v>
      </c>
      <c r="J387" s="28">
        <v>1</v>
      </c>
      <c r="K387" s="28">
        <v>0</v>
      </c>
      <c r="L387" s="28">
        <v>0</v>
      </c>
      <c r="M387" s="28" t="s">
        <v>901</v>
      </c>
      <c r="N387" s="28">
        <v>20</v>
      </c>
      <c r="O387" s="21">
        <v>20</v>
      </c>
      <c r="P387" s="21">
        <v>0</v>
      </c>
      <c r="Q387" s="21">
        <v>1</v>
      </c>
      <c r="R387">
        <f>IFERROR(IF(I387=1,VLOOKUP(F387,Lookup!$A$2:$B$15,2,FALSE),0),0.5)</f>
        <v>0</v>
      </c>
      <c r="S387">
        <f>IF(K387=1,1,IFERROR(IF(H387="pass",VLOOKUP(F387,Lookup!$D$2:$E$26,2,FALSE),0),1.6))</f>
        <v>1.6</v>
      </c>
      <c r="T387" s="6">
        <f t="shared" ref="T387:T450" si="19">IFERROR(1.6+0.7/40*N387,0)</f>
        <v>1.9500000000000002</v>
      </c>
      <c r="U387" s="6">
        <f t="shared" ref="U387:U450" si="20">R387+IF(S387&gt;=3.2,S387,IF(AND(S387&lt;3.2,S387&gt;=1.8),S387*0.66+T387*0.34,T387))+K387*0.4735*2</f>
        <v>1.9500000000000002</v>
      </c>
      <c r="V387" t="str">
        <f t="shared" si="18"/>
        <v>C.KUPP, LA</v>
      </c>
    </row>
    <row r="388" spans="1:22">
      <c r="A388">
        <v>1016</v>
      </c>
      <c r="B388" s="28">
        <v>2</v>
      </c>
      <c r="C388" s="28" t="s">
        <v>5</v>
      </c>
      <c r="D388" s="28" t="s">
        <v>875</v>
      </c>
      <c r="E388" s="28">
        <v>75</v>
      </c>
      <c r="F388" s="28">
        <v>25</v>
      </c>
      <c r="G388" s="28" t="s">
        <v>3881</v>
      </c>
      <c r="H388" s="28" t="s">
        <v>439</v>
      </c>
      <c r="I388" s="28">
        <v>0</v>
      </c>
      <c r="J388" s="28">
        <v>1</v>
      </c>
      <c r="K388" s="28">
        <v>0</v>
      </c>
      <c r="L388" s="28">
        <v>0</v>
      </c>
      <c r="M388" s="28" t="s">
        <v>2497</v>
      </c>
      <c r="N388" s="28">
        <v>4</v>
      </c>
      <c r="O388" s="21">
        <v>4</v>
      </c>
      <c r="P388" s="21">
        <v>0</v>
      </c>
      <c r="Q388" s="21">
        <v>1</v>
      </c>
      <c r="R388">
        <f>IFERROR(IF(I388=1,VLOOKUP(F388,Lookup!$A$2:$B$15,2,FALSE),0),0.5)</f>
        <v>0</v>
      </c>
      <c r="S388">
        <f>IF(K388=1,1,IFERROR(IF(H388="pass",VLOOKUP(F388,Lookup!$D$2:$E$26,2,FALSE),0),1.6))</f>
        <v>1.6</v>
      </c>
      <c r="T388" s="6">
        <f t="shared" si="19"/>
        <v>1.6700000000000002</v>
      </c>
      <c r="U388" s="6">
        <f t="shared" si="20"/>
        <v>1.6700000000000002</v>
      </c>
      <c r="V388" t="str">
        <f t="shared" si="18"/>
        <v>J.DOYLE, IND</v>
      </c>
    </row>
    <row r="389" spans="1:22">
      <c r="A389">
        <v>1070</v>
      </c>
      <c r="B389" s="28">
        <v>2</v>
      </c>
      <c r="C389" s="28" t="s">
        <v>875</v>
      </c>
      <c r="D389" s="28" t="s">
        <v>5</v>
      </c>
      <c r="E389" s="28">
        <v>75</v>
      </c>
      <c r="F389" s="28">
        <v>25</v>
      </c>
      <c r="G389" s="28" t="s">
        <v>3937</v>
      </c>
      <c r="H389" s="28" t="s">
        <v>439</v>
      </c>
      <c r="I389" s="28">
        <v>0</v>
      </c>
      <c r="J389" s="28">
        <v>1</v>
      </c>
      <c r="K389" s="28">
        <v>0</v>
      </c>
      <c r="L389" s="28">
        <v>0</v>
      </c>
      <c r="M389" s="28" t="s">
        <v>917</v>
      </c>
      <c r="N389" s="28">
        <v>8</v>
      </c>
      <c r="O389" s="21">
        <v>8</v>
      </c>
      <c r="P389" s="21">
        <v>0</v>
      </c>
      <c r="Q389" s="21">
        <v>1</v>
      </c>
      <c r="R389">
        <f>IFERROR(IF(I389=1,VLOOKUP(F389,Lookup!$A$2:$B$15,2,FALSE),0),0.5)</f>
        <v>0</v>
      </c>
      <c r="S389">
        <f>IF(K389=1,1,IFERROR(IF(H389="pass",VLOOKUP(F389,Lookup!$D$2:$E$26,2,FALSE),0),1.6))</f>
        <v>1.6</v>
      </c>
      <c r="T389" s="6">
        <f t="shared" si="19"/>
        <v>1.74</v>
      </c>
      <c r="U389" s="6">
        <f t="shared" si="20"/>
        <v>1.74</v>
      </c>
      <c r="V389" t="str">
        <f t="shared" si="18"/>
        <v>R.WOODS, LA</v>
      </c>
    </row>
    <row r="390" spans="1:22">
      <c r="A390">
        <v>1071</v>
      </c>
      <c r="B390" s="28">
        <v>2</v>
      </c>
      <c r="C390" s="28" t="s">
        <v>875</v>
      </c>
      <c r="D390" s="28" t="s">
        <v>5</v>
      </c>
      <c r="E390" s="28">
        <v>75</v>
      </c>
      <c r="F390" s="28">
        <v>25</v>
      </c>
      <c r="G390" s="28" t="s">
        <v>3938</v>
      </c>
      <c r="H390" s="28" t="s">
        <v>439</v>
      </c>
      <c r="I390" s="28">
        <v>0</v>
      </c>
      <c r="J390" s="28">
        <v>1</v>
      </c>
      <c r="K390" s="28">
        <v>0</v>
      </c>
      <c r="L390" s="28">
        <v>0</v>
      </c>
      <c r="M390" s="28" t="s">
        <v>917</v>
      </c>
      <c r="N390" s="28">
        <v>6</v>
      </c>
      <c r="O390" s="21">
        <v>6</v>
      </c>
      <c r="P390" s="21">
        <v>0</v>
      </c>
      <c r="Q390" s="21">
        <v>1</v>
      </c>
      <c r="R390">
        <f>IFERROR(IF(I390=1,VLOOKUP(F390,Lookup!$A$2:$B$15,2,FALSE),0),0.5)</f>
        <v>0</v>
      </c>
      <c r="S390">
        <f>IF(K390=1,1,IFERROR(IF(H390="pass",VLOOKUP(F390,Lookup!$D$2:$E$26,2,FALSE),0),1.6))</f>
        <v>1.6</v>
      </c>
      <c r="T390" s="6">
        <f t="shared" si="19"/>
        <v>1.7050000000000001</v>
      </c>
      <c r="U390" s="6">
        <f t="shared" si="20"/>
        <v>1.7050000000000001</v>
      </c>
      <c r="V390" t="str">
        <f t="shared" si="18"/>
        <v>R.WOODS, LA</v>
      </c>
    </row>
    <row r="391" spans="1:22">
      <c r="A391">
        <v>1081</v>
      </c>
      <c r="B391" s="28">
        <v>2</v>
      </c>
      <c r="C391" s="28" t="s">
        <v>5</v>
      </c>
      <c r="D391" s="28" t="s">
        <v>875</v>
      </c>
      <c r="E391" s="28">
        <v>75</v>
      </c>
      <c r="F391" s="28">
        <v>25</v>
      </c>
      <c r="G391" s="28" t="s">
        <v>3948</v>
      </c>
      <c r="H391" s="28" t="s">
        <v>439</v>
      </c>
      <c r="I391" s="28">
        <v>0</v>
      </c>
      <c r="J391" s="28">
        <v>1</v>
      </c>
      <c r="K391" s="28">
        <v>0</v>
      </c>
      <c r="L391" s="28">
        <v>0</v>
      </c>
      <c r="M391" s="28" t="s">
        <v>2501</v>
      </c>
      <c r="N391" s="28">
        <v>4</v>
      </c>
      <c r="O391" s="21">
        <v>4</v>
      </c>
      <c r="P391" s="21">
        <v>0</v>
      </c>
      <c r="Q391" s="21">
        <v>1</v>
      </c>
      <c r="R391">
        <f>IFERROR(IF(I391=1,VLOOKUP(F391,Lookup!$A$2:$B$15,2,FALSE),0),0.5)</f>
        <v>0</v>
      </c>
      <c r="S391">
        <f>IF(K391=1,1,IFERROR(IF(H391="pass",VLOOKUP(F391,Lookup!$D$2:$E$26,2,FALSE),0),1.6))</f>
        <v>1.6</v>
      </c>
      <c r="T391" s="6">
        <f t="shared" si="19"/>
        <v>1.6700000000000002</v>
      </c>
      <c r="U391" s="6">
        <f t="shared" si="20"/>
        <v>1.6700000000000002</v>
      </c>
      <c r="V391" t="str">
        <f t="shared" si="18"/>
        <v>Z.PASCAL, IND</v>
      </c>
    </row>
    <row r="392" spans="1:22">
      <c r="A392">
        <v>1082</v>
      </c>
      <c r="B392" s="28">
        <v>2</v>
      </c>
      <c r="C392" s="28" t="s">
        <v>5</v>
      </c>
      <c r="D392" s="28" t="s">
        <v>875</v>
      </c>
      <c r="E392" s="28">
        <v>75</v>
      </c>
      <c r="F392" s="28">
        <v>25</v>
      </c>
      <c r="G392" s="28" t="s">
        <v>3949</v>
      </c>
      <c r="H392" s="28" t="s">
        <v>439</v>
      </c>
      <c r="I392" s="28">
        <v>0</v>
      </c>
      <c r="J392" s="28">
        <v>1</v>
      </c>
      <c r="K392" s="28">
        <v>0</v>
      </c>
      <c r="L392" s="28">
        <v>0</v>
      </c>
      <c r="M392" s="28" t="s">
        <v>2497</v>
      </c>
      <c r="N392" s="28">
        <v>20</v>
      </c>
      <c r="O392" s="21">
        <v>20</v>
      </c>
      <c r="P392" s="21">
        <v>0</v>
      </c>
      <c r="Q392" s="21">
        <v>1</v>
      </c>
      <c r="R392">
        <f>IFERROR(IF(I392=1,VLOOKUP(F392,Lookup!$A$2:$B$15,2,FALSE),0),0.5)</f>
        <v>0</v>
      </c>
      <c r="S392">
        <f>IF(K392=1,1,IFERROR(IF(H392="pass",VLOOKUP(F392,Lookup!$D$2:$E$26,2,FALSE),0),1.6))</f>
        <v>1.6</v>
      </c>
      <c r="T392" s="6">
        <f t="shared" si="19"/>
        <v>1.9500000000000002</v>
      </c>
      <c r="U392" s="6">
        <f t="shared" si="20"/>
        <v>1.9500000000000002</v>
      </c>
      <c r="V392" t="str">
        <f t="shared" si="18"/>
        <v>J.DOYLE, IND</v>
      </c>
    </row>
    <row r="393" spans="1:22">
      <c r="A393">
        <v>1088</v>
      </c>
      <c r="B393" s="28">
        <v>2</v>
      </c>
      <c r="C393" s="28" t="s">
        <v>5</v>
      </c>
      <c r="D393" s="28" t="s">
        <v>875</v>
      </c>
      <c r="E393" s="28">
        <v>80</v>
      </c>
      <c r="F393" s="28">
        <v>20</v>
      </c>
      <c r="G393" s="28" t="s">
        <v>3955</v>
      </c>
      <c r="H393" s="28" t="s">
        <v>439</v>
      </c>
      <c r="I393" s="28">
        <v>0</v>
      </c>
      <c r="J393" s="28">
        <v>1</v>
      </c>
      <c r="K393" s="28">
        <v>0</v>
      </c>
      <c r="L393" s="28">
        <v>0</v>
      </c>
      <c r="M393" s="28" t="s">
        <v>2501</v>
      </c>
      <c r="N393" s="28">
        <v>8</v>
      </c>
      <c r="O393" s="21">
        <v>8</v>
      </c>
      <c r="P393" s="21">
        <v>0</v>
      </c>
      <c r="Q393" s="21">
        <v>1</v>
      </c>
      <c r="R393">
        <f>IFERROR(IF(I393=1,VLOOKUP(F393,Lookup!$A$2:$B$15,2,FALSE),0),0.5)</f>
        <v>0</v>
      </c>
      <c r="S393">
        <f>IF(K393=1,1,IFERROR(IF(H393="pass",VLOOKUP(F393,Lookup!$D$2:$E$26,2,FALSE),0),1.6))</f>
        <v>1.6</v>
      </c>
      <c r="T393" s="6">
        <f t="shared" si="19"/>
        <v>1.74</v>
      </c>
      <c r="U393" s="6">
        <f t="shared" si="20"/>
        <v>1.74</v>
      </c>
      <c r="V393" t="str">
        <f t="shared" si="18"/>
        <v>Z.PASCAL, IND</v>
      </c>
    </row>
    <row r="394" spans="1:22">
      <c r="A394">
        <v>1104</v>
      </c>
      <c r="B394" s="28">
        <v>2</v>
      </c>
      <c r="C394" s="28" t="s">
        <v>15</v>
      </c>
      <c r="D394" s="28" t="s">
        <v>8</v>
      </c>
      <c r="E394" s="28">
        <v>80</v>
      </c>
      <c r="F394" s="28">
        <v>20</v>
      </c>
      <c r="G394" s="28" t="s">
        <v>3974</v>
      </c>
      <c r="H394" s="28" t="s">
        <v>439</v>
      </c>
      <c r="I394" s="28">
        <v>0</v>
      </c>
      <c r="J394" s="28">
        <v>1</v>
      </c>
      <c r="K394" s="28">
        <v>0</v>
      </c>
      <c r="L394" s="28">
        <v>0</v>
      </c>
      <c r="M394" s="28" t="s">
        <v>2382</v>
      </c>
      <c r="N394" s="28">
        <v>-1</v>
      </c>
      <c r="O394" s="21">
        <v>-1</v>
      </c>
      <c r="P394" s="21">
        <v>0</v>
      </c>
      <c r="Q394" s="21">
        <v>1</v>
      </c>
      <c r="R394">
        <f>IFERROR(IF(I394=1,VLOOKUP(F394,Lookup!$A$2:$B$15,2,FALSE),0),0.5)</f>
        <v>0</v>
      </c>
      <c r="S394">
        <f>IF(K394=1,1,IFERROR(IF(H394="pass",VLOOKUP(F394,Lookup!$D$2:$E$26,2,FALSE),0),1.6))</f>
        <v>1.6</v>
      </c>
      <c r="T394" s="6">
        <f t="shared" si="19"/>
        <v>1.5825</v>
      </c>
      <c r="U394" s="6">
        <f t="shared" si="20"/>
        <v>1.5825</v>
      </c>
      <c r="V394" t="str">
        <f t="shared" si="18"/>
        <v>C.CLAYPOOL, PIT</v>
      </c>
    </row>
    <row r="395" spans="1:22">
      <c r="A395">
        <v>1105</v>
      </c>
      <c r="B395" s="28">
        <v>2</v>
      </c>
      <c r="C395" s="28" t="s">
        <v>15</v>
      </c>
      <c r="D395" s="28" t="s">
        <v>8</v>
      </c>
      <c r="E395" s="28">
        <v>78</v>
      </c>
      <c r="F395" s="28">
        <v>22</v>
      </c>
      <c r="G395" s="28" t="s">
        <v>3975</v>
      </c>
      <c r="H395" s="28" t="s">
        <v>439</v>
      </c>
      <c r="I395" s="28">
        <v>0</v>
      </c>
      <c r="J395" s="28">
        <v>1</v>
      </c>
      <c r="K395" s="28">
        <v>0</v>
      </c>
      <c r="L395" s="28">
        <v>0</v>
      </c>
      <c r="M395" s="28" t="s">
        <v>1547</v>
      </c>
      <c r="N395" s="28">
        <v>32</v>
      </c>
      <c r="O395" s="21">
        <v>32</v>
      </c>
      <c r="P395" s="21">
        <v>0</v>
      </c>
      <c r="Q395" s="21">
        <v>1</v>
      </c>
      <c r="R395">
        <f>IFERROR(IF(I395=1,VLOOKUP(F395,Lookup!$A$2:$B$15,2,FALSE),0),0.5)</f>
        <v>0</v>
      </c>
      <c r="S395">
        <f>IF(K395=1,1,IFERROR(IF(H395="pass",VLOOKUP(F395,Lookup!$D$2:$E$26,2,FALSE),0),1.6))</f>
        <v>1.6</v>
      </c>
      <c r="T395" s="6">
        <f t="shared" si="19"/>
        <v>2.16</v>
      </c>
      <c r="U395" s="6">
        <f t="shared" si="20"/>
        <v>2.16</v>
      </c>
      <c r="V395" t="str">
        <f t="shared" si="18"/>
        <v>D.JOHNSON, PIT</v>
      </c>
    </row>
    <row r="396" spans="1:22">
      <c r="A396">
        <v>1109</v>
      </c>
      <c r="B396" s="28">
        <v>2</v>
      </c>
      <c r="C396" s="28" t="s">
        <v>15</v>
      </c>
      <c r="D396" s="28" t="s">
        <v>8</v>
      </c>
      <c r="E396" s="28">
        <v>78</v>
      </c>
      <c r="F396" s="28">
        <v>22</v>
      </c>
      <c r="G396" s="28" t="s">
        <v>3979</v>
      </c>
      <c r="H396" s="28" t="s">
        <v>439</v>
      </c>
      <c r="I396" s="28">
        <v>0</v>
      </c>
      <c r="J396" s="28">
        <v>1</v>
      </c>
      <c r="K396" s="28">
        <v>0</v>
      </c>
      <c r="L396" s="28">
        <v>0</v>
      </c>
      <c r="M396" s="28" t="s">
        <v>2362</v>
      </c>
      <c r="N396" s="28">
        <v>-1</v>
      </c>
      <c r="O396" s="21">
        <v>-1</v>
      </c>
      <c r="P396" s="21">
        <v>0</v>
      </c>
      <c r="Q396" s="21">
        <v>1</v>
      </c>
      <c r="R396">
        <f>IFERROR(IF(I396=1,VLOOKUP(F396,Lookup!$A$2:$B$15,2,FALSE),0),0.5)</f>
        <v>0</v>
      </c>
      <c r="S396">
        <f>IF(K396=1,1,IFERROR(IF(H396="pass",VLOOKUP(F396,Lookup!$D$2:$E$26,2,FALSE),0),1.6))</f>
        <v>1.6</v>
      </c>
      <c r="T396" s="6">
        <f t="shared" si="19"/>
        <v>1.5825</v>
      </c>
      <c r="U396" s="6">
        <f t="shared" si="20"/>
        <v>1.5825</v>
      </c>
      <c r="V396" t="str">
        <f t="shared" si="18"/>
        <v>N.HARRIS, PIT</v>
      </c>
    </row>
    <row r="397" spans="1:22">
      <c r="A397">
        <v>1125</v>
      </c>
      <c r="B397" s="28">
        <v>2</v>
      </c>
      <c r="C397" s="28" t="s">
        <v>15</v>
      </c>
      <c r="D397" s="28" t="s">
        <v>8</v>
      </c>
      <c r="E397" s="28">
        <v>75</v>
      </c>
      <c r="F397" s="28">
        <v>25</v>
      </c>
      <c r="G397" s="28" t="s">
        <v>3996</v>
      </c>
      <c r="H397" s="28" t="s">
        <v>439</v>
      </c>
      <c r="I397" s="28">
        <v>0</v>
      </c>
      <c r="J397" s="28">
        <v>1</v>
      </c>
      <c r="K397" s="28">
        <v>0</v>
      </c>
      <c r="L397" s="28">
        <v>0</v>
      </c>
      <c r="M397" s="28" t="s">
        <v>1547</v>
      </c>
      <c r="N397" s="28">
        <v>13</v>
      </c>
      <c r="O397" s="21">
        <v>13</v>
      </c>
      <c r="P397" s="21">
        <v>0</v>
      </c>
      <c r="Q397" s="21">
        <v>1</v>
      </c>
      <c r="R397">
        <f>IFERROR(IF(I397=1,VLOOKUP(F397,Lookup!$A$2:$B$15,2,FALSE),0),0.5)</f>
        <v>0</v>
      </c>
      <c r="S397">
        <f>IF(K397=1,1,IFERROR(IF(H397="pass",VLOOKUP(F397,Lookup!$D$2:$E$26,2,FALSE),0),1.6))</f>
        <v>1.6</v>
      </c>
      <c r="T397" s="6">
        <f t="shared" si="19"/>
        <v>1.8275000000000001</v>
      </c>
      <c r="U397" s="6">
        <f t="shared" si="20"/>
        <v>1.8275000000000001</v>
      </c>
      <c r="V397" t="str">
        <f t="shared" si="18"/>
        <v>D.JOHNSON, PIT</v>
      </c>
    </row>
    <row r="398" spans="1:22">
      <c r="A398">
        <v>1132</v>
      </c>
      <c r="B398" s="28">
        <v>2</v>
      </c>
      <c r="C398" s="28" t="s">
        <v>8</v>
      </c>
      <c r="D398" s="28" t="s">
        <v>15</v>
      </c>
      <c r="E398" s="28">
        <v>75</v>
      </c>
      <c r="F398" s="28">
        <v>25</v>
      </c>
      <c r="G398" s="28" t="s">
        <v>4003</v>
      </c>
      <c r="H398" s="28" t="s">
        <v>439</v>
      </c>
      <c r="I398" s="28">
        <v>0</v>
      </c>
      <c r="J398" s="28">
        <v>1</v>
      </c>
      <c r="K398" s="28">
        <v>0</v>
      </c>
      <c r="L398" s="28">
        <v>0</v>
      </c>
      <c r="M398" s="28" t="s">
        <v>786</v>
      </c>
      <c r="N398" s="28">
        <v>1</v>
      </c>
      <c r="O398" s="21">
        <v>1</v>
      </c>
      <c r="P398" s="21">
        <v>0</v>
      </c>
      <c r="Q398" s="21">
        <v>1</v>
      </c>
      <c r="R398">
        <f>IFERROR(IF(I398=1,VLOOKUP(F398,Lookup!$A$2:$B$15,2,FALSE),0),0.5)</f>
        <v>0</v>
      </c>
      <c r="S398">
        <f>IF(K398=1,1,IFERROR(IF(H398="pass",VLOOKUP(F398,Lookup!$D$2:$E$26,2,FALSE),0),1.6))</f>
        <v>1.6</v>
      </c>
      <c r="T398" s="6">
        <f t="shared" si="19"/>
        <v>1.6175000000000002</v>
      </c>
      <c r="U398" s="6">
        <f t="shared" si="20"/>
        <v>1.6175000000000002</v>
      </c>
      <c r="V398" t="str">
        <f t="shared" si="18"/>
        <v>H.RUGGS, LV</v>
      </c>
    </row>
    <row r="399" spans="1:22">
      <c r="A399">
        <v>1146</v>
      </c>
      <c r="B399" s="28">
        <v>2</v>
      </c>
      <c r="C399" s="28" t="s">
        <v>8</v>
      </c>
      <c r="D399" s="28" t="s">
        <v>15</v>
      </c>
      <c r="E399" s="28">
        <v>75</v>
      </c>
      <c r="F399" s="28">
        <v>25</v>
      </c>
      <c r="G399" s="28" t="s">
        <v>4017</v>
      </c>
      <c r="H399" s="28" t="s">
        <v>439</v>
      </c>
      <c r="I399" s="28">
        <v>0</v>
      </c>
      <c r="J399" s="28">
        <v>1</v>
      </c>
      <c r="K399" s="28">
        <v>0</v>
      </c>
      <c r="L399" s="28">
        <v>0</v>
      </c>
      <c r="M399" s="28" t="s">
        <v>726</v>
      </c>
      <c r="N399" s="28">
        <v>4</v>
      </c>
      <c r="O399" s="21">
        <v>4</v>
      </c>
      <c r="P399" s="21">
        <v>0</v>
      </c>
      <c r="Q399" s="21">
        <v>1</v>
      </c>
      <c r="R399">
        <f>IFERROR(IF(I399=1,VLOOKUP(F399,Lookup!$A$2:$B$15,2,FALSE),0),0.5)</f>
        <v>0</v>
      </c>
      <c r="S399">
        <f>IF(K399=1,1,IFERROR(IF(H399="pass",VLOOKUP(F399,Lookup!$D$2:$E$26,2,FALSE),0),1.6))</f>
        <v>1.6</v>
      </c>
      <c r="T399" s="6">
        <f t="shared" si="19"/>
        <v>1.6700000000000002</v>
      </c>
      <c r="U399" s="6">
        <f t="shared" si="20"/>
        <v>1.6700000000000002</v>
      </c>
      <c r="V399" t="str">
        <f t="shared" si="18"/>
        <v>D.WALLER, LV</v>
      </c>
    </row>
    <row r="400" spans="1:22">
      <c r="A400">
        <v>1164</v>
      </c>
      <c r="B400" s="28">
        <v>2</v>
      </c>
      <c r="C400" s="28" t="s">
        <v>15</v>
      </c>
      <c r="D400" s="28" t="s">
        <v>8</v>
      </c>
      <c r="E400" s="28">
        <v>79</v>
      </c>
      <c r="F400" s="28">
        <v>21</v>
      </c>
      <c r="G400" s="28" t="s">
        <v>4035</v>
      </c>
      <c r="H400" s="28" t="s">
        <v>439</v>
      </c>
      <c r="I400" s="28">
        <v>0</v>
      </c>
      <c r="J400" s="28">
        <v>1</v>
      </c>
      <c r="K400" s="28">
        <v>0</v>
      </c>
      <c r="L400" s="28">
        <v>0</v>
      </c>
      <c r="M400" s="28" t="s">
        <v>2452</v>
      </c>
      <c r="N400" s="28">
        <v>7</v>
      </c>
      <c r="O400" s="21">
        <v>7</v>
      </c>
      <c r="P400" s="21">
        <v>0</v>
      </c>
      <c r="Q400" s="21">
        <v>1</v>
      </c>
      <c r="R400">
        <f>IFERROR(IF(I400=1,VLOOKUP(F400,Lookup!$A$2:$B$15,2,FALSE),0),0.5)</f>
        <v>0</v>
      </c>
      <c r="S400">
        <f>IF(K400=1,1,IFERROR(IF(H400="pass",VLOOKUP(F400,Lookup!$D$2:$E$26,2,FALSE),0),1.6))</f>
        <v>1.6</v>
      </c>
      <c r="T400" s="6">
        <f t="shared" si="19"/>
        <v>1.7225000000000001</v>
      </c>
      <c r="U400" s="6">
        <f t="shared" si="20"/>
        <v>1.7225000000000001</v>
      </c>
      <c r="V400" t="str">
        <f t="shared" si="18"/>
        <v>P.FREIERMUTH, PIT</v>
      </c>
    </row>
    <row r="401" spans="1:22">
      <c r="A401">
        <v>1177</v>
      </c>
      <c r="B401" s="28">
        <v>2</v>
      </c>
      <c r="C401" s="28" t="s">
        <v>15</v>
      </c>
      <c r="D401" s="28" t="s">
        <v>8</v>
      </c>
      <c r="E401" s="28">
        <v>77</v>
      </c>
      <c r="F401" s="28">
        <v>23</v>
      </c>
      <c r="G401" s="28" t="s">
        <v>4048</v>
      </c>
      <c r="H401" s="28" t="s">
        <v>439</v>
      </c>
      <c r="I401" s="28">
        <v>0</v>
      </c>
      <c r="J401" s="28">
        <v>1</v>
      </c>
      <c r="K401" s="28">
        <v>0</v>
      </c>
      <c r="L401" s="28">
        <v>0</v>
      </c>
      <c r="M401" s="28" t="s">
        <v>2382</v>
      </c>
      <c r="N401" s="28">
        <v>41</v>
      </c>
      <c r="O401" s="21">
        <v>41</v>
      </c>
      <c r="P401" s="21">
        <v>0</v>
      </c>
      <c r="Q401" s="21">
        <v>1</v>
      </c>
      <c r="R401">
        <f>IFERROR(IF(I401=1,VLOOKUP(F401,Lookup!$A$2:$B$15,2,FALSE),0),0.5)</f>
        <v>0</v>
      </c>
      <c r="S401">
        <f>IF(K401=1,1,IFERROR(IF(H401="pass",VLOOKUP(F401,Lookup!$D$2:$E$26,2,FALSE),0),1.6))</f>
        <v>1.6</v>
      </c>
      <c r="T401" s="6">
        <f t="shared" si="19"/>
        <v>2.3174999999999999</v>
      </c>
      <c r="U401" s="6">
        <f t="shared" si="20"/>
        <v>2.3174999999999999</v>
      </c>
      <c r="V401" t="str">
        <f t="shared" si="18"/>
        <v>C.CLAYPOOL, PIT</v>
      </c>
    </row>
    <row r="402" spans="1:22">
      <c r="A402">
        <v>1181</v>
      </c>
      <c r="B402" s="28">
        <v>2</v>
      </c>
      <c r="C402" s="28" t="s">
        <v>8</v>
      </c>
      <c r="D402" s="28" t="s">
        <v>15</v>
      </c>
      <c r="E402" s="28">
        <v>75</v>
      </c>
      <c r="F402" s="28">
        <v>25</v>
      </c>
      <c r="G402" s="28" t="s">
        <v>4052</v>
      </c>
      <c r="H402" s="28" t="s">
        <v>439</v>
      </c>
      <c r="I402" s="28">
        <v>0</v>
      </c>
      <c r="J402" s="28">
        <v>1</v>
      </c>
      <c r="K402" s="28">
        <v>0</v>
      </c>
      <c r="L402" s="28">
        <v>0</v>
      </c>
      <c r="M402" s="28" t="s">
        <v>3965</v>
      </c>
      <c r="N402" s="28">
        <v>1</v>
      </c>
      <c r="O402" s="21">
        <v>1</v>
      </c>
      <c r="P402" s="21">
        <v>0</v>
      </c>
      <c r="Q402" s="21">
        <v>1</v>
      </c>
      <c r="R402">
        <f>IFERROR(IF(I402=1,VLOOKUP(F402,Lookup!$A$2:$B$15,2,FALSE),0),0.5)</f>
        <v>0</v>
      </c>
      <c r="S402">
        <f>IF(K402=1,1,IFERROR(IF(H402="pass",VLOOKUP(F402,Lookup!$D$2:$E$26,2,FALSE),0),1.6))</f>
        <v>1.6</v>
      </c>
      <c r="T402" s="6">
        <f t="shared" si="19"/>
        <v>1.6175000000000002</v>
      </c>
      <c r="U402" s="6">
        <f t="shared" si="20"/>
        <v>1.6175000000000002</v>
      </c>
      <c r="V402" t="str">
        <f t="shared" si="18"/>
        <v>D.CARRIER, LV</v>
      </c>
    </row>
    <row r="403" spans="1:22">
      <c r="A403">
        <v>1186</v>
      </c>
      <c r="B403" s="28">
        <v>2</v>
      </c>
      <c r="C403" s="28" t="s">
        <v>15</v>
      </c>
      <c r="D403" s="28" t="s">
        <v>8</v>
      </c>
      <c r="E403" s="28">
        <v>75</v>
      </c>
      <c r="F403" s="28">
        <v>25</v>
      </c>
      <c r="G403" s="28" t="s">
        <v>4057</v>
      </c>
      <c r="H403" s="28" t="s">
        <v>439</v>
      </c>
      <c r="I403" s="28">
        <v>0</v>
      </c>
      <c r="J403" s="28">
        <v>1</v>
      </c>
      <c r="K403" s="28">
        <v>0</v>
      </c>
      <c r="L403" s="28">
        <v>0</v>
      </c>
      <c r="M403" s="28" t="s">
        <v>1547</v>
      </c>
      <c r="N403" s="28">
        <v>-1</v>
      </c>
      <c r="O403" s="21">
        <v>-1</v>
      </c>
      <c r="P403" s="21">
        <v>0</v>
      </c>
      <c r="Q403" s="21">
        <v>1</v>
      </c>
      <c r="R403">
        <f>IFERROR(IF(I403=1,VLOOKUP(F403,Lookup!$A$2:$B$15,2,FALSE),0),0.5)</f>
        <v>0</v>
      </c>
      <c r="S403">
        <f>IF(K403=1,1,IFERROR(IF(H403="pass",VLOOKUP(F403,Lookup!$D$2:$E$26,2,FALSE),0),1.6))</f>
        <v>1.6</v>
      </c>
      <c r="T403" s="6">
        <f t="shared" si="19"/>
        <v>1.5825</v>
      </c>
      <c r="U403" s="6">
        <f t="shared" si="20"/>
        <v>1.5825</v>
      </c>
      <c r="V403" t="str">
        <f t="shared" si="18"/>
        <v>D.JOHNSON, PIT</v>
      </c>
    </row>
    <row r="404" spans="1:22">
      <c r="A404">
        <v>1206</v>
      </c>
      <c r="B404" s="28">
        <v>2</v>
      </c>
      <c r="C404" s="28" t="s">
        <v>15</v>
      </c>
      <c r="D404" s="28" t="s">
        <v>8</v>
      </c>
      <c r="E404" s="28">
        <v>75</v>
      </c>
      <c r="F404" s="28">
        <v>25</v>
      </c>
      <c r="G404" s="28" t="s">
        <v>4077</v>
      </c>
      <c r="H404" s="28" t="s">
        <v>439</v>
      </c>
      <c r="I404" s="28">
        <v>0</v>
      </c>
      <c r="J404" s="28">
        <v>1</v>
      </c>
      <c r="K404" s="28">
        <v>0</v>
      </c>
      <c r="L404" s="28">
        <v>0</v>
      </c>
      <c r="M404" s="28" t="s">
        <v>1547</v>
      </c>
      <c r="N404" s="28">
        <v>1</v>
      </c>
      <c r="O404" s="21">
        <v>1</v>
      </c>
      <c r="P404" s="21">
        <v>0</v>
      </c>
      <c r="Q404" s="21">
        <v>1</v>
      </c>
      <c r="R404">
        <f>IFERROR(IF(I404=1,VLOOKUP(F404,Lookup!$A$2:$B$15,2,FALSE),0),0.5)</f>
        <v>0</v>
      </c>
      <c r="S404">
        <f>IF(K404=1,1,IFERROR(IF(H404="pass",VLOOKUP(F404,Lookup!$D$2:$E$26,2,FALSE),0),1.6))</f>
        <v>1.6</v>
      </c>
      <c r="T404" s="6">
        <f t="shared" si="19"/>
        <v>1.6175000000000002</v>
      </c>
      <c r="U404" s="6">
        <f t="shared" si="20"/>
        <v>1.6175000000000002</v>
      </c>
      <c r="V404" t="str">
        <f t="shared" si="18"/>
        <v>D.JOHNSON, PIT</v>
      </c>
    </row>
    <row r="405" spans="1:22">
      <c r="A405">
        <v>1209</v>
      </c>
      <c r="B405" s="28">
        <v>2</v>
      </c>
      <c r="C405" s="28" t="s">
        <v>13</v>
      </c>
      <c r="D405" s="28" t="s">
        <v>7</v>
      </c>
      <c r="E405" s="28">
        <v>75</v>
      </c>
      <c r="F405" s="28">
        <v>25</v>
      </c>
      <c r="G405" s="28" t="s">
        <v>4080</v>
      </c>
      <c r="H405" s="28" t="s">
        <v>439</v>
      </c>
      <c r="I405" s="28">
        <v>0</v>
      </c>
      <c r="J405" s="28">
        <v>1</v>
      </c>
      <c r="K405" s="28">
        <v>0</v>
      </c>
      <c r="L405" s="28">
        <v>0</v>
      </c>
      <c r="M405" s="28" t="s">
        <v>647</v>
      </c>
      <c r="N405" s="28">
        <v>4</v>
      </c>
      <c r="O405" s="21">
        <v>4</v>
      </c>
      <c r="P405" s="21">
        <v>0</v>
      </c>
      <c r="Q405" s="21">
        <v>1</v>
      </c>
      <c r="R405">
        <f>IFERROR(IF(I405=1,VLOOKUP(F405,Lookup!$A$2:$B$15,2,FALSE),0),0.5)</f>
        <v>0</v>
      </c>
      <c r="S405">
        <f>IF(K405=1,1,IFERROR(IF(H405="pass",VLOOKUP(F405,Lookup!$D$2:$E$26,2,FALSE),0),1.6))</f>
        <v>1.6</v>
      </c>
      <c r="T405" s="6">
        <f t="shared" si="19"/>
        <v>1.6700000000000002</v>
      </c>
      <c r="U405" s="6">
        <f t="shared" si="20"/>
        <v>1.6700000000000002</v>
      </c>
      <c r="V405" t="str">
        <f t="shared" si="18"/>
        <v>M.WILLIAMS, ARI</v>
      </c>
    </row>
    <row r="406" spans="1:22">
      <c r="A406">
        <v>1244</v>
      </c>
      <c r="B406" s="28">
        <v>2</v>
      </c>
      <c r="C406" s="28" t="s">
        <v>13</v>
      </c>
      <c r="D406" s="28" t="s">
        <v>7</v>
      </c>
      <c r="E406" s="28">
        <v>75</v>
      </c>
      <c r="F406" s="28">
        <v>25</v>
      </c>
      <c r="G406" s="28" t="s">
        <v>4116</v>
      </c>
      <c r="H406" s="28" t="s">
        <v>439</v>
      </c>
      <c r="I406" s="28">
        <v>0</v>
      </c>
      <c r="J406" s="28">
        <v>1</v>
      </c>
      <c r="K406" s="28">
        <v>0</v>
      </c>
      <c r="L406" s="28">
        <v>0</v>
      </c>
      <c r="M406" s="28" t="s">
        <v>647</v>
      </c>
      <c r="N406" s="28">
        <v>12</v>
      </c>
      <c r="O406" s="21">
        <v>12</v>
      </c>
      <c r="P406" s="21">
        <v>0</v>
      </c>
      <c r="Q406" s="21">
        <v>1</v>
      </c>
      <c r="R406">
        <f>IFERROR(IF(I406=1,VLOOKUP(F406,Lookup!$A$2:$B$15,2,FALSE),0),0.5)</f>
        <v>0</v>
      </c>
      <c r="S406">
        <f>IF(K406=1,1,IFERROR(IF(H406="pass",VLOOKUP(F406,Lookup!$D$2:$E$26,2,FALSE),0),1.6))</f>
        <v>1.6</v>
      </c>
      <c r="T406" s="6">
        <f t="shared" si="19"/>
        <v>1.81</v>
      </c>
      <c r="U406" s="6">
        <f t="shared" si="20"/>
        <v>1.81</v>
      </c>
      <c r="V406" t="str">
        <f t="shared" si="18"/>
        <v>M.WILLIAMS, ARI</v>
      </c>
    </row>
    <row r="407" spans="1:22">
      <c r="A407">
        <v>1252</v>
      </c>
      <c r="B407" s="28">
        <v>2</v>
      </c>
      <c r="C407" s="28" t="s">
        <v>7</v>
      </c>
      <c r="D407" s="28" t="s">
        <v>13</v>
      </c>
      <c r="E407" s="28">
        <v>75</v>
      </c>
      <c r="F407" s="28">
        <v>25</v>
      </c>
      <c r="G407" s="28" t="s">
        <v>4124</v>
      </c>
      <c r="H407" s="28" t="s">
        <v>439</v>
      </c>
      <c r="I407" s="28">
        <v>0</v>
      </c>
      <c r="J407" s="28">
        <v>1</v>
      </c>
      <c r="K407" s="28">
        <v>0</v>
      </c>
      <c r="L407" s="28">
        <v>0</v>
      </c>
      <c r="M407" s="28" t="s">
        <v>1950</v>
      </c>
      <c r="N407" s="28">
        <v>-7</v>
      </c>
      <c r="O407" s="21">
        <v>-7</v>
      </c>
      <c r="P407" s="21">
        <v>0</v>
      </c>
      <c r="Q407" s="21">
        <v>1</v>
      </c>
      <c r="R407">
        <f>IFERROR(IF(I407=1,VLOOKUP(F407,Lookup!$A$2:$B$15,2,FALSE),0),0.5)</f>
        <v>0</v>
      </c>
      <c r="S407">
        <f>IF(K407=1,1,IFERROR(IF(H407="pass",VLOOKUP(F407,Lookup!$D$2:$E$26,2,FALSE),0),1.6))</f>
        <v>1.6</v>
      </c>
      <c r="T407" s="6">
        <f t="shared" si="19"/>
        <v>1.4775</v>
      </c>
      <c r="U407" s="6">
        <f t="shared" si="20"/>
        <v>1.4775</v>
      </c>
      <c r="V407" t="str">
        <f t="shared" si="18"/>
        <v>A.THIELEN, MIN</v>
      </c>
    </row>
    <row r="408" spans="1:22">
      <c r="A408">
        <v>1255</v>
      </c>
      <c r="B408" s="28">
        <v>2</v>
      </c>
      <c r="C408" s="28" t="s">
        <v>13</v>
      </c>
      <c r="D408" s="28" t="s">
        <v>7</v>
      </c>
      <c r="E408" s="28">
        <v>77</v>
      </c>
      <c r="F408" s="28">
        <v>23</v>
      </c>
      <c r="G408" s="28" t="s">
        <v>4127</v>
      </c>
      <c r="H408" s="28" t="s">
        <v>439</v>
      </c>
      <c r="I408" s="28">
        <v>0</v>
      </c>
      <c r="J408" s="28">
        <v>1</v>
      </c>
      <c r="K408" s="28">
        <v>0</v>
      </c>
      <c r="L408" s="28">
        <v>0</v>
      </c>
      <c r="M408" s="28" t="s">
        <v>603</v>
      </c>
      <c r="N408" s="28">
        <v>36</v>
      </c>
      <c r="O408" s="21">
        <v>36</v>
      </c>
      <c r="P408" s="21">
        <v>0</v>
      </c>
      <c r="Q408" s="21">
        <v>1</v>
      </c>
      <c r="R408">
        <f>IFERROR(IF(I408=1,VLOOKUP(F408,Lookup!$A$2:$B$15,2,FALSE),0),0.5)</f>
        <v>0</v>
      </c>
      <c r="S408">
        <f>IF(K408=1,1,IFERROR(IF(H408="pass",VLOOKUP(F408,Lookup!$D$2:$E$26,2,FALSE),0),1.6))</f>
        <v>1.6</v>
      </c>
      <c r="T408" s="6">
        <f t="shared" si="19"/>
        <v>2.23</v>
      </c>
      <c r="U408" s="6">
        <f t="shared" si="20"/>
        <v>2.23</v>
      </c>
      <c r="V408" t="str">
        <f t="shared" si="18"/>
        <v>R.MOORE, ARI</v>
      </c>
    </row>
    <row r="409" spans="1:22">
      <c r="A409">
        <v>1256</v>
      </c>
      <c r="B409" s="28">
        <v>2</v>
      </c>
      <c r="C409" s="28" t="s">
        <v>7</v>
      </c>
      <c r="D409" s="28" t="s">
        <v>13</v>
      </c>
      <c r="E409" s="28">
        <v>75</v>
      </c>
      <c r="F409" s="28">
        <v>25</v>
      </c>
      <c r="G409" s="28" t="s">
        <v>4128</v>
      </c>
      <c r="H409" s="28" t="s">
        <v>439</v>
      </c>
      <c r="I409" s="28">
        <v>0</v>
      </c>
      <c r="J409" s="28">
        <v>1</v>
      </c>
      <c r="K409" s="28">
        <v>0</v>
      </c>
      <c r="L409" s="28">
        <v>0</v>
      </c>
      <c r="M409" s="28" t="s">
        <v>1988</v>
      </c>
      <c r="N409" s="28">
        <v>2</v>
      </c>
      <c r="O409" s="21">
        <v>2</v>
      </c>
      <c r="P409" s="21">
        <v>0</v>
      </c>
      <c r="Q409" s="21">
        <v>1</v>
      </c>
      <c r="R409">
        <f>IFERROR(IF(I409=1,VLOOKUP(F409,Lookup!$A$2:$B$15,2,FALSE),0),0.5)</f>
        <v>0</v>
      </c>
      <c r="S409">
        <f>IF(K409=1,1,IFERROR(IF(H409="pass",VLOOKUP(F409,Lookup!$D$2:$E$26,2,FALSE),0),1.6))</f>
        <v>1.6</v>
      </c>
      <c r="T409" s="6">
        <f t="shared" si="19"/>
        <v>1.635</v>
      </c>
      <c r="U409" s="6">
        <f t="shared" si="20"/>
        <v>1.635</v>
      </c>
      <c r="V409" t="str">
        <f t="shared" si="18"/>
        <v>K.OSBORN, MIN</v>
      </c>
    </row>
    <row r="410" spans="1:22">
      <c r="A410">
        <v>1314</v>
      </c>
      <c r="B410" s="28">
        <v>2</v>
      </c>
      <c r="C410" s="28" t="s">
        <v>7</v>
      </c>
      <c r="D410" s="28" t="s">
        <v>13</v>
      </c>
      <c r="E410" s="28">
        <v>77</v>
      </c>
      <c r="F410" s="28">
        <v>23</v>
      </c>
      <c r="G410" s="28" t="s">
        <v>4186</v>
      </c>
      <c r="H410" s="28" t="s">
        <v>439</v>
      </c>
      <c r="I410" s="28">
        <v>0</v>
      </c>
      <c r="J410" s="28">
        <v>1</v>
      </c>
      <c r="K410" s="28">
        <v>0</v>
      </c>
      <c r="L410" s="28">
        <v>0</v>
      </c>
      <c r="M410" s="28" t="s">
        <v>1950</v>
      </c>
      <c r="N410" s="28">
        <v>-4</v>
      </c>
      <c r="O410" s="21">
        <v>-4</v>
      </c>
      <c r="P410" s="21">
        <v>0</v>
      </c>
      <c r="Q410" s="21">
        <v>1</v>
      </c>
      <c r="R410">
        <f>IFERROR(IF(I410=1,VLOOKUP(F410,Lookup!$A$2:$B$15,2,FALSE),0),0.5)</f>
        <v>0</v>
      </c>
      <c r="S410">
        <f>IF(K410=1,1,IFERROR(IF(H410="pass",VLOOKUP(F410,Lookup!$D$2:$E$26,2,FALSE),0),1.6))</f>
        <v>1.6</v>
      </c>
      <c r="T410" s="6">
        <f t="shared" si="19"/>
        <v>1.53</v>
      </c>
      <c r="U410" s="6">
        <f t="shared" si="20"/>
        <v>1.53</v>
      </c>
      <c r="V410" t="str">
        <f t="shared" si="18"/>
        <v>A.THIELEN, MIN</v>
      </c>
    </row>
    <row r="411" spans="1:22">
      <c r="A411">
        <v>1369</v>
      </c>
      <c r="B411" s="28">
        <v>2</v>
      </c>
      <c r="C411" s="28" t="s">
        <v>12</v>
      </c>
      <c r="D411" s="28" t="s">
        <v>23</v>
      </c>
      <c r="E411" s="28">
        <v>76</v>
      </c>
      <c r="F411" s="28">
        <v>24</v>
      </c>
      <c r="G411" s="28" t="s">
        <v>4241</v>
      </c>
      <c r="H411" s="28" t="s">
        <v>439</v>
      </c>
      <c r="I411" s="28">
        <v>0</v>
      </c>
      <c r="J411" s="28">
        <v>1</v>
      </c>
      <c r="K411" s="28">
        <v>0</v>
      </c>
      <c r="L411" s="28">
        <v>0</v>
      </c>
      <c r="M411" s="28" t="s">
        <v>2110</v>
      </c>
      <c r="N411" s="28">
        <v>0</v>
      </c>
      <c r="O411" s="21">
        <v>0</v>
      </c>
      <c r="P411" s="21">
        <v>0</v>
      </c>
      <c r="Q411" s="21">
        <v>1</v>
      </c>
      <c r="R411">
        <f>IFERROR(IF(I411=1,VLOOKUP(F411,Lookup!$A$2:$B$15,2,FALSE),0),0.5)</f>
        <v>0</v>
      </c>
      <c r="S411">
        <f>IF(K411=1,1,IFERROR(IF(H411="pass",VLOOKUP(F411,Lookup!$D$2:$E$26,2,FALSE),0),1.6))</f>
        <v>1.6</v>
      </c>
      <c r="T411" s="6">
        <f t="shared" si="19"/>
        <v>1.6</v>
      </c>
      <c r="U411" s="6">
        <f t="shared" si="20"/>
        <v>1.6</v>
      </c>
      <c r="V411" t="str">
        <f t="shared" si="18"/>
        <v>C.DAVIS, NYJ</v>
      </c>
    </row>
    <row r="412" spans="1:22">
      <c r="A412">
        <v>1378</v>
      </c>
      <c r="B412" s="28">
        <v>2</v>
      </c>
      <c r="C412" s="28" t="s">
        <v>12</v>
      </c>
      <c r="D412" s="28" t="s">
        <v>23</v>
      </c>
      <c r="E412" s="28">
        <v>78</v>
      </c>
      <c r="F412" s="28">
        <v>22</v>
      </c>
      <c r="G412" s="28" t="s">
        <v>4250</v>
      </c>
      <c r="H412" s="28" t="s">
        <v>439</v>
      </c>
      <c r="I412" s="28">
        <v>0</v>
      </c>
      <c r="J412" s="28">
        <v>1</v>
      </c>
      <c r="K412" s="28">
        <v>0</v>
      </c>
      <c r="L412" s="28">
        <v>0</v>
      </c>
      <c r="M412" s="28" t="s">
        <v>2123</v>
      </c>
      <c r="N412" s="28">
        <v>9</v>
      </c>
      <c r="O412" s="21">
        <v>9</v>
      </c>
      <c r="P412" s="21">
        <v>0</v>
      </c>
      <c r="Q412" s="21">
        <v>1</v>
      </c>
      <c r="R412">
        <f>IFERROR(IF(I412=1,VLOOKUP(F412,Lookup!$A$2:$B$15,2,FALSE),0),0.5)</f>
        <v>0</v>
      </c>
      <c r="S412">
        <f>IF(K412=1,1,IFERROR(IF(H412="pass",VLOOKUP(F412,Lookup!$D$2:$E$26,2,FALSE),0),1.6))</f>
        <v>1.6</v>
      </c>
      <c r="T412" s="6">
        <f t="shared" si="19"/>
        <v>1.7575000000000001</v>
      </c>
      <c r="U412" s="6">
        <f t="shared" si="20"/>
        <v>1.7575000000000001</v>
      </c>
      <c r="V412" t="str">
        <f t="shared" si="18"/>
        <v>E.MOORE, NYJ</v>
      </c>
    </row>
    <row r="413" spans="1:22">
      <c r="A413">
        <v>1385</v>
      </c>
      <c r="B413" s="28">
        <v>2</v>
      </c>
      <c r="C413" s="28" t="s">
        <v>12</v>
      </c>
      <c r="D413" s="28" t="s">
        <v>23</v>
      </c>
      <c r="E413" s="28">
        <v>76</v>
      </c>
      <c r="F413" s="28">
        <v>24</v>
      </c>
      <c r="G413" s="28" t="s">
        <v>4257</v>
      </c>
      <c r="H413" s="28" t="s">
        <v>439</v>
      </c>
      <c r="I413" s="28">
        <v>0</v>
      </c>
      <c r="J413" s="28">
        <v>1</v>
      </c>
      <c r="K413" s="28">
        <v>0</v>
      </c>
      <c r="L413" s="28">
        <v>0</v>
      </c>
      <c r="M413" s="28" t="s">
        <v>2123</v>
      </c>
      <c r="N413" s="28">
        <v>33</v>
      </c>
      <c r="O413" s="21">
        <v>33</v>
      </c>
      <c r="P413" s="21">
        <v>0</v>
      </c>
      <c r="Q413" s="21">
        <v>1</v>
      </c>
      <c r="R413">
        <f>IFERROR(IF(I413=1,VLOOKUP(F413,Lookup!$A$2:$B$15,2,FALSE),0),0.5)</f>
        <v>0</v>
      </c>
      <c r="S413">
        <f>IF(K413=1,1,IFERROR(IF(H413="pass",VLOOKUP(F413,Lookup!$D$2:$E$26,2,FALSE),0),1.6))</f>
        <v>1.6</v>
      </c>
      <c r="T413" s="6">
        <f t="shared" si="19"/>
        <v>2.1775000000000002</v>
      </c>
      <c r="U413" s="6">
        <f t="shared" si="20"/>
        <v>2.1775000000000002</v>
      </c>
      <c r="V413" t="str">
        <f t="shared" si="18"/>
        <v>E.MOORE, NYJ</v>
      </c>
    </row>
    <row r="414" spans="1:22">
      <c r="A414">
        <v>1391</v>
      </c>
      <c r="B414" s="28">
        <v>2</v>
      </c>
      <c r="C414" s="28" t="s">
        <v>12</v>
      </c>
      <c r="D414" s="28" t="s">
        <v>23</v>
      </c>
      <c r="E414" s="28">
        <v>78</v>
      </c>
      <c r="F414" s="28">
        <v>22</v>
      </c>
      <c r="G414" s="28" t="s">
        <v>4263</v>
      </c>
      <c r="H414" s="28" t="s">
        <v>439</v>
      </c>
      <c r="I414" s="28">
        <v>0</v>
      </c>
      <c r="J414" s="28">
        <v>1</v>
      </c>
      <c r="K414" s="28">
        <v>0</v>
      </c>
      <c r="L414" s="28">
        <v>0</v>
      </c>
      <c r="M414" s="28" t="s">
        <v>2123</v>
      </c>
      <c r="N414" s="28">
        <v>6</v>
      </c>
      <c r="O414" s="21">
        <v>6</v>
      </c>
      <c r="P414" s="21">
        <v>0</v>
      </c>
      <c r="Q414" s="21">
        <v>1</v>
      </c>
      <c r="R414">
        <f>IFERROR(IF(I414=1,VLOOKUP(F414,Lookup!$A$2:$B$15,2,FALSE),0),0.5)</f>
        <v>0</v>
      </c>
      <c r="S414">
        <f>IF(K414=1,1,IFERROR(IF(H414="pass",VLOOKUP(F414,Lookup!$D$2:$E$26,2,FALSE),0),1.6))</f>
        <v>1.6</v>
      </c>
      <c r="T414" s="6">
        <f t="shared" si="19"/>
        <v>1.7050000000000001</v>
      </c>
      <c r="U414" s="6">
        <f t="shared" si="20"/>
        <v>1.7050000000000001</v>
      </c>
      <c r="V414" t="str">
        <f t="shared" si="18"/>
        <v>E.MOORE, NYJ</v>
      </c>
    </row>
    <row r="415" spans="1:22">
      <c r="A415">
        <v>1427</v>
      </c>
      <c r="B415" s="28">
        <v>2</v>
      </c>
      <c r="C415" s="28" t="s">
        <v>23</v>
      </c>
      <c r="D415" s="28" t="s">
        <v>12</v>
      </c>
      <c r="E415" s="28">
        <v>78</v>
      </c>
      <c r="F415" s="28">
        <v>22</v>
      </c>
      <c r="G415" s="28" t="s">
        <v>4299</v>
      </c>
      <c r="H415" s="28" t="s">
        <v>439</v>
      </c>
      <c r="I415" s="28">
        <v>0</v>
      </c>
      <c r="J415" s="28">
        <v>1</v>
      </c>
      <c r="K415" s="28">
        <v>0</v>
      </c>
      <c r="L415" s="28">
        <v>0</v>
      </c>
      <c r="M415" s="28" t="s">
        <v>1841</v>
      </c>
      <c r="N415" s="28">
        <v>9</v>
      </c>
      <c r="O415" s="21">
        <v>9</v>
      </c>
      <c r="P415" s="21">
        <v>0</v>
      </c>
      <c r="Q415" s="21">
        <v>1</v>
      </c>
      <c r="R415">
        <f>IFERROR(IF(I415=1,VLOOKUP(F415,Lookup!$A$2:$B$15,2,FALSE),0),0.5)</f>
        <v>0</v>
      </c>
      <c r="S415">
        <f>IF(K415=1,1,IFERROR(IF(H415="pass",VLOOKUP(F415,Lookup!$D$2:$E$26,2,FALSE),0),1.6))</f>
        <v>1.6</v>
      </c>
      <c r="T415" s="6">
        <f t="shared" si="19"/>
        <v>1.7575000000000001</v>
      </c>
      <c r="U415" s="6">
        <f t="shared" si="20"/>
        <v>1.7575000000000001</v>
      </c>
      <c r="V415" t="str">
        <f t="shared" si="18"/>
        <v>J.MEYERS, NE</v>
      </c>
    </row>
    <row r="416" spans="1:22">
      <c r="A416">
        <v>1428</v>
      </c>
      <c r="B416" s="28">
        <v>2</v>
      </c>
      <c r="C416" s="28" t="s">
        <v>23</v>
      </c>
      <c r="D416" s="28" t="s">
        <v>12</v>
      </c>
      <c r="E416" s="28">
        <v>78</v>
      </c>
      <c r="F416" s="28">
        <v>22</v>
      </c>
      <c r="G416" s="28" t="s">
        <v>4300</v>
      </c>
      <c r="H416" s="28" t="s">
        <v>439</v>
      </c>
      <c r="I416" s="28">
        <v>0</v>
      </c>
      <c r="J416" s="28">
        <v>1</v>
      </c>
      <c r="K416" s="28">
        <v>0</v>
      </c>
      <c r="L416" s="28">
        <v>0</v>
      </c>
      <c r="M416" s="28" t="s">
        <v>1909</v>
      </c>
      <c r="N416" s="28">
        <v>8</v>
      </c>
      <c r="O416" s="21">
        <v>8</v>
      </c>
      <c r="P416" s="21">
        <v>0</v>
      </c>
      <c r="Q416" s="21">
        <v>1</v>
      </c>
      <c r="R416">
        <f>IFERROR(IF(I416=1,VLOOKUP(F416,Lookup!$A$2:$B$15,2,FALSE),0),0.5)</f>
        <v>0</v>
      </c>
      <c r="S416">
        <f>IF(K416=1,1,IFERROR(IF(H416="pass",VLOOKUP(F416,Lookup!$D$2:$E$26,2,FALSE),0),1.6))</f>
        <v>1.6</v>
      </c>
      <c r="T416" s="6">
        <f t="shared" si="19"/>
        <v>1.74</v>
      </c>
      <c r="U416" s="6">
        <f t="shared" si="20"/>
        <v>1.74</v>
      </c>
      <c r="V416" t="str">
        <f t="shared" si="18"/>
        <v>K.BOURNE, NE</v>
      </c>
    </row>
    <row r="417" spans="1:22">
      <c r="A417">
        <v>1439</v>
      </c>
      <c r="B417" s="28">
        <v>2</v>
      </c>
      <c r="C417" s="28" t="s">
        <v>12</v>
      </c>
      <c r="D417" s="28" t="s">
        <v>23</v>
      </c>
      <c r="E417" s="28">
        <v>75</v>
      </c>
      <c r="F417" s="28">
        <v>25</v>
      </c>
      <c r="G417" s="28" t="s">
        <v>4311</v>
      </c>
      <c r="H417" s="28" t="s">
        <v>439</v>
      </c>
      <c r="I417" s="28">
        <v>0</v>
      </c>
      <c r="J417" s="28">
        <v>1</v>
      </c>
      <c r="K417" s="28">
        <v>0</v>
      </c>
      <c r="L417" s="28">
        <v>0</v>
      </c>
      <c r="M417" s="28" t="s">
        <v>2157</v>
      </c>
      <c r="N417" s="28">
        <v>6</v>
      </c>
      <c r="O417" s="21">
        <v>6</v>
      </c>
      <c r="P417" s="21">
        <v>0</v>
      </c>
      <c r="Q417" s="21">
        <v>1</v>
      </c>
      <c r="R417">
        <f>IFERROR(IF(I417=1,VLOOKUP(F417,Lookup!$A$2:$B$15,2,FALSE),0),0.5)</f>
        <v>0</v>
      </c>
      <c r="S417">
        <f>IF(K417=1,1,IFERROR(IF(H417="pass",VLOOKUP(F417,Lookup!$D$2:$E$26,2,FALSE),0),1.6))</f>
        <v>1.6</v>
      </c>
      <c r="T417" s="6">
        <f t="shared" si="19"/>
        <v>1.7050000000000001</v>
      </c>
      <c r="U417" s="6">
        <f t="shared" si="20"/>
        <v>1.7050000000000001</v>
      </c>
      <c r="V417" t="str">
        <f t="shared" si="18"/>
        <v>B.BERRIOS, NYJ</v>
      </c>
    </row>
    <row r="418" spans="1:22">
      <c r="A418">
        <v>1441</v>
      </c>
      <c r="B418" s="28">
        <v>2</v>
      </c>
      <c r="C418" s="28" t="s">
        <v>12</v>
      </c>
      <c r="D418" s="28" t="s">
        <v>23</v>
      </c>
      <c r="E418" s="28">
        <v>80</v>
      </c>
      <c r="F418" s="28">
        <v>20</v>
      </c>
      <c r="G418" s="28" t="s">
        <v>4313</v>
      </c>
      <c r="H418" s="28" t="s">
        <v>439</v>
      </c>
      <c r="I418" s="28">
        <v>0</v>
      </c>
      <c r="J418" s="28">
        <v>1</v>
      </c>
      <c r="K418" s="28">
        <v>0</v>
      </c>
      <c r="L418" s="28">
        <v>0</v>
      </c>
      <c r="M418" s="28" t="s">
        <v>1816</v>
      </c>
      <c r="N418" s="28">
        <v>29</v>
      </c>
      <c r="O418" s="21">
        <v>29</v>
      </c>
      <c r="P418" s="21">
        <v>0</v>
      </c>
      <c r="Q418" s="21">
        <v>1</v>
      </c>
      <c r="R418">
        <f>IFERROR(IF(I418=1,VLOOKUP(F418,Lookup!$A$2:$B$15,2,FALSE),0),0.5)</f>
        <v>0</v>
      </c>
      <c r="S418">
        <f>IF(K418=1,1,IFERROR(IF(H418="pass",VLOOKUP(F418,Lookup!$D$2:$E$26,2,FALSE),0),1.6))</f>
        <v>1.6</v>
      </c>
      <c r="T418" s="6">
        <f t="shared" si="19"/>
        <v>2.1074999999999999</v>
      </c>
      <c r="U418" s="6">
        <f t="shared" si="20"/>
        <v>2.1074999999999999</v>
      </c>
      <c r="V418" t="str">
        <f t="shared" si="18"/>
        <v>J.SMITH, NYJ</v>
      </c>
    </row>
    <row r="419" spans="1:22">
      <c r="A419">
        <v>1496</v>
      </c>
      <c r="B419" s="28">
        <v>2</v>
      </c>
      <c r="C419" s="28" t="s">
        <v>21</v>
      </c>
      <c r="D419" s="28" t="s">
        <v>29</v>
      </c>
      <c r="E419" s="28">
        <v>77</v>
      </c>
      <c r="F419" s="28">
        <v>23</v>
      </c>
      <c r="G419" s="28" t="s">
        <v>4370</v>
      </c>
      <c r="H419" s="28" t="s">
        <v>439</v>
      </c>
      <c r="I419" s="28">
        <v>0</v>
      </c>
      <c r="J419" s="28">
        <v>1</v>
      </c>
      <c r="K419" s="28">
        <v>0</v>
      </c>
      <c r="L419" s="28">
        <v>0</v>
      </c>
      <c r="M419" s="28" t="s">
        <v>2103</v>
      </c>
      <c r="N419" s="28">
        <v>2</v>
      </c>
      <c r="O419" s="21">
        <v>2</v>
      </c>
      <c r="P419" s="21">
        <v>0</v>
      </c>
      <c r="Q419" s="21">
        <v>1</v>
      </c>
      <c r="R419">
        <f>IFERROR(IF(I419=1,VLOOKUP(F419,Lookup!$A$2:$B$15,2,FALSE),0),0.5)</f>
        <v>0</v>
      </c>
      <c r="S419">
        <f>IF(K419=1,1,IFERROR(IF(H419="pass",VLOOKUP(F419,Lookup!$D$2:$E$26,2,FALSE),0),1.6))</f>
        <v>1.6</v>
      </c>
      <c r="T419" s="6">
        <f t="shared" si="19"/>
        <v>1.635</v>
      </c>
      <c r="U419" s="6">
        <f t="shared" si="20"/>
        <v>1.635</v>
      </c>
      <c r="V419" t="str">
        <f t="shared" si="18"/>
        <v>C.MCCAFFREY, CAR</v>
      </c>
    </row>
    <row r="420" spans="1:22" s="5" customFormat="1">
      <c r="A420">
        <v>1501</v>
      </c>
      <c r="B420" s="28">
        <v>2</v>
      </c>
      <c r="C420" s="28" t="s">
        <v>29</v>
      </c>
      <c r="D420" s="28" t="s">
        <v>21</v>
      </c>
      <c r="E420" s="28">
        <v>75</v>
      </c>
      <c r="F420" s="28">
        <v>25</v>
      </c>
      <c r="G420" s="28" t="s">
        <v>4375</v>
      </c>
      <c r="H420" s="28" t="s">
        <v>439</v>
      </c>
      <c r="I420" s="28">
        <v>0</v>
      </c>
      <c r="J420" s="28">
        <v>1</v>
      </c>
      <c r="K420" s="28">
        <v>0</v>
      </c>
      <c r="L420" s="28">
        <v>0</v>
      </c>
      <c r="M420" s="28" t="s">
        <v>1409</v>
      </c>
      <c r="N420" s="28">
        <v>16</v>
      </c>
      <c r="O420" s="21">
        <v>16</v>
      </c>
      <c r="P420" s="21">
        <v>0</v>
      </c>
      <c r="Q420" s="21">
        <v>1</v>
      </c>
      <c r="R420">
        <f>IFERROR(IF(I420=1,VLOOKUP(F420,Lookup!$A$2:$B$15,2,FALSE),0),0.5)</f>
        <v>0</v>
      </c>
      <c r="S420">
        <f>IF(K420=1,1,IFERROR(IF(H420="pass",VLOOKUP(F420,Lookup!$D$2:$E$26,2,FALSE),0),1.6))</f>
        <v>1.6</v>
      </c>
      <c r="T420" s="6">
        <f t="shared" si="19"/>
        <v>1.8800000000000001</v>
      </c>
      <c r="U420" s="6">
        <f t="shared" si="20"/>
        <v>1.8800000000000001</v>
      </c>
      <c r="V420" t="str">
        <f t="shared" si="18"/>
        <v>M.CALLAWAY, NO</v>
      </c>
    </row>
    <row r="421" spans="1:22">
      <c r="A421">
        <v>1555</v>
      </c>
      <c r="B421" s="28">
        <v>2</v>
      </c>
      <c r="C421" s="28" t="s">
        <v>14</v>
      </c>
      <c r="D421" s="28" t="s">
        <v>3</v>
      </c>
      <c r="E421" s="28">
        <v>77</v>
      </c>
      <c r="F421" s="28">
        <v>23</v>
      </c>
      <c r="G421" s="28" t="s">
        <v>4429</v>
      </c>
      <c r="H421" s="28" t="s">
        <v>439</v>
      </c>
      <c r="I421" s="28">
        <v>0</v>
      </c>
      <c r="J421" s="28">
        <v>1</v>
      </c>
      <c r="K421" s="28">
        <v>0</v>
      </c>
      <c r="L421" s="28">
        <v>0</v>
      </c>
      <c r="M421" s="28" t="s">
        <v>1751</v>
      </c>
      <c r="N421" s="28">
        <v>17</v>
      </c>
      <c r="O421" s="21">
        <v>17</v>
      </c>
      <c r="P421" s="21">
        <v>0</v>
      </c>
      <c r="Q421" s="21">
        <v>1</v>
      </c>
      <c r="R421">
        <f>IFERROR(IF(I421=1,VLOOKUP(F421,Lookup!$A$2:$B$15,2,FALSE),0),0.5)</f>
        <v>0</v>
      </c>
      <c r="S421">
        <f>IF(K421=1,1,IFERROR(IF(H421="pass",VLOOKUP(F421,Lookup!$D$2:$E$26,2,FALSE),0),1.6))</f>
        <v>1.6</v>
      </c>
      <c r="T421" s="6">
        <f t="shared" si="19"/>
        <v>1.8975</v>
      </c>
      <c r="U421" s="6">
        <f t="shared" si="20"/>
        <v>1.8975</v>
      </c>
      <c r="V421" t="str">
        <f t="shared" si="18"/>
        <v>L.THOMAS, WAS</v>
      </c>
    </row>
    <row r="422" spans="1:22">
      <c r="A422">
        <v>1556</v>
      </c>
      <c r="B422" s="28">
        <v>2</v>
      </c>
      <c r="C422" s="28" t="s">
        <v>14</v>
      </c>
      <c r="D422" s="28" t="s">
        <v>3</v>
      </c>
      <c r="E422" s="28">
        <v>77</v>
      </c>
      <c r="F422" s="28">
        <v>23</v>
      </c>
      <c r="G422" s="28" t="s">
        <v>4430</v>
      </c>
      <c r="H422" s="28" t="s">
        <v>439</v>
      </c>
      <c r="I422" s="28">
        <v>0</v>
      </c>
      <c r="J422" s="28">
        <v>1</v>
      </c>
      <c r="K422" s="28">
        <v>0</v>
      </c>
      <c r="L422" s="28">
        <v>0</v>
      </c>
      <c r="M422" s="28" t="s">
        <v>1756</v>
      </c>
      <c r="N422" s="28">
        <v>-2</v>
      </c>
      <c r="O422" s="21">
        <v>-2</v>
      </c>
      <c r="P422" s="21">
        <v>0</v>
      </c>
      <c r="Q422" s="21">
        <v>1</v>
      </c>
      <c r="R422">
        <f>IFERROR(IF(I422=1,VLOOKUP(F422,Lookup!$A$2:$B$15,2,FALSE),0),0.5)</f>
        <v>0</v>
      </c>
      <c r="S422">
        <f>IF(K422=1,1,IFERROR(IF(H422="pass",VLOOKUP(F422,Lookup!$D$2:$E$26,2,FALSE),0),1.6))</f>
        <v>1.6</v>
      </c>
      <c r="T422" s="6">
        <f t="shared" si="19"/>
        <v>1.5650000000000002</v>
      </c>
      <c r="U422" s="6">
        <f t="shared" si="20"/>
        <v>1.5650000000000002</v>
      </c>
      <c r="V422" t="str">
        <f t="shared" si="18"/>
        <v>T.MCLAURIN, WAS</v>
      </c>
    </row>
    <row r="423" spans="1:22">
      <c r="A423">
        <v>1570</v>
      </c>
      <c r="B423" s="28">
        <v>2</v>
      </c>
      <c r="C423" s="28" t="s">
        <v>3</v>
      </c>
      <c r="D423" s="28" t="s">
        <v>14</v>
      </c>
      <c r="E423" s="28">
        <v>76</v>
      </c>
      <c r="F423" s="28">
        <v>24</v>
      </c>
      <c r="G423" s="28" t="s">
        <v>4444</v>
      </c>
      <c r="H423" s="28" t="s">
        <v>439</v>
      </c>
      <c r="I423" s="28">
        <v>0</v>
      </c>
      <c r="J423" s="28">
        <v>1</v>
      </c>
      <c r="K423" s="28">
        <v>0</v>
      </c>
      <c r="L423" s="28">
        <v>0</v>
      </c>
      <c r="M423" s="28" t="s">
        <v>1276</v>
      </c>
      <c r="N423" s="28">
        <v>-4</v>
      </c>
      <c r="O423" s="21">
        <v>-4</v>
      </c>
      <c r="P423" s="21">
        <v>0</v>
      </c>
      <c r="Q423" s="21">
        <v>1</v>
      </c>
      <c r="R423">
        <f>IFERROR(IF(I423=1,VLOOKUP(F423,Lookup!$A$2:$B$15,2,FALSE),0),0.5)</f>
        <v>0</v>
      </c>
      <c r="S423">
        <f>IF(K423=1,1,IFERROR(IF(H423="pass",VLOOKUP(F423,Lookup!$D$2:$E$26,2,FALSE),0),1.6))</f>
        <v>1.6</v>
      </c>
      <c r="T423" s="6">
        <f t="shared" si="19"/>
        <v>1.53</v>
      </c>
      <c r="U423" s="6">
        <f t="shared" si="20"/>
        <v>1.53</v>
      </c>
      <c r="V423" t="str">
        <f t="shared" si="18"/>
        <v>S.BARKLEY, NYG</v>
      </c>
    </row>
    <row r="424" spans="1:22">
      <c r="A424">
        <v>1587</v>
      </c>
      <c r="B424" s="28">
        <v>2</v>
      </c>
      <c r="C424" s="28" t="s">
        <v>3</v>
      </c>
      <c r="D424" s="28" t="s">
        <v>14</v>
      </c>
      <c r="E424" s="28">
        <v>75</v>
      </c>
      <c r="F424" s="28">
        <v>25</v>
      </c>
      <c r="G424" s="28" t="s">
        <v>4463</v>
      </c>
      <c r="H424" s="28" t="s">
        <v>439</v>
      </c>
      <c r="I424" s="28">
        <v>0</v>
      </c>
      <c r="J424" s="28">
        <v>1</v>
      </c>
      <c r="K424" s="28">
        <v>0</v>
      </c>
      <c r="L424" s="28">
        <v>0</v>
      </c>
      <c r="M424" s="28" t="s">
        <v>1315</v>
      </c>
      <c r="N424" s="28">
        <v>28</v>
      </c>
      <c r="O424" s="21">
        <v>28</v>
      </c>
      <c r="P424" s="21">
        <v>0</v>
      </c>
      <c r="Q424" s="21">
        <v>1</v>
      </c>
      <c r="R424">
        <f>IFERROR(IF(I424=1,VLOOKUP(F424,Lookup!$A$2:$B$15,2,FALSE),0),0.5)</f>
        <v>0</v>
      </c>
      <c r="S424">
        <f>IF(K424=1,1,IFERROR(IF(H424="pass",VLOOKUP(F424,Lookup!$D$2:$E$26,2,FALSE),0),1.6))</f>
        <v>1.6</v>
      </c>
      <c r="T424" s="6">
        <f t="shared" si="19"/>
        <v>2.09</v>
      </c>
      <c r="U424" s="6">
        <f t="shared" si="20"/>
        <v>2.09</v>
      </c>
      <c r="V424" t="str">
        <f t="shared" si="18"/>
        <v>K.GOLLADAY, NYG</v>
      </c>
    </row>
    <row r="425" spans="1:22">
      <c r="A425">
        <v>1590</v>
      </c>
      <c r="B425" s="28">
        <v>2</v>
      </c>
      <c r="C425" s="28" t="s">
        <v>14</v>
      </c>
      <c r="D425" s="28" t="s">
        <v>3</v>
      </c>
      <c r="E425" s="28">
        <v>79</v>
      </c>
      <c r="F425" s="28">
        <v>21</v>
      </c>
      <c r="G425" s="28" t="s">
        <v>4466</v>
      </c>
      <c r="H425" s="28" t="s">
        <v>439</v>
      </c>
      <c r="I425" s="28">
        <v>0</v>
      </c>
      <c r="J425" s="28">
        <v>1</v>
      </c>
      <c r="K425" s="28">
        <v>0</v>
      </c>
      <c r="L425" s="28">
        <v>0</v>
      </c>
      <c r="M425" s="28" t="s">
        <v>1756</v>
      </c>
      <c r="N425" s="28">
        <v>19</v>
      </c>
      <c r="O425" s="21">
        <v>19</v>
      </c>
      <c r="P425" s="21">
        <v>0</v>
      </c>
      <c r="Q425" s="21">
        <v>1</v>
      </c>
      <c r="R425">
        <f>IFERROR(IF(I425=1,VLOOKUP(F425,Lookup!$A$2:$B$15,2,FALSE),0),0.5)</f>
        <v>0</v>
      </c>
      <c r="S425">
        <f>IF(K425=1,1,IFERROR(IF(H425="pass",VLOOKUP(F425,Lookup!$D$2:$E$26,2,FALSE),0),1.6))</f>
        <v>1.6</v>
      </c>
      <c r="T425" s="6">
        <f t="shared" si="19"/>
        <v>1.9325000000000001</v>
      </c>
      <c r="U425" s="6">
        <f t="shared" si="20"/>
        <v>1.9325000000000001</v>
      </c>
      <c r="V425" t="str">
        <f t="shared" si="18"/>
        <v>T.MCLAURIN, WAS</v>
      </c>
    </row>
    <row r="426" spans="1:22">
      <c r="A426">
        <v>1591</v>
      </c>
      <c r="B426" s="28">
        <v>2</v>
      </c>
      <c r="C426" s="28" t="s">
        <v>14</v>
      </c>
      <c r="D426" s="28" t="s">
        <v>3</v>
      </c>
      <c r="E426" s="28">
        <v>79</v>
      </c>
      <c r="F426" s="28">
        <v>21</v>
      </c>
      <c r="G426" s="28" t="s">
        <v>4467</v>
      </c>
      <c r="H426" s="28" t="s">
        <v>439</v>
      </c>
      <c r="I426" s="28">
        <v>0</v>
      </c>
      <c r="J426" s="28">
        <v>1</v>
      </c>
      <c r="K426" s="28">
        <v>0</v>
      </c>
      <c r="L426" s="28">
        <v>0</v>
      </c>
      <c r="M426" s="28" t="s">
        <v>1751</v>
      </c>
      <c r="N426" s="28">
        <v>23</v>
      </c>
      <c r="O426" s="21">
        <v>23</v>
      </c>
      <c r="P426" s="21">
        <v>0</v>
      </c>
      <c r="Q426" s="21">
        <v>1</v>
      </c>
      <c r="R426">
        <f>IFERROR(IF(I426=1,VLOOKUP(F426,Lookup!$A$2:$B$15,2,FALSE),0),0.5)</f>
        <v>0</v>
      </c>
      <c r="S426">
        <f>IF(K426=1,1,IFERROR(IF(H426="pass",VLOOKUP(F426,Lookup!$D$2:$E$26,2,FALSE),0),1.6))</f>
        <v>1.6</v>
      </c>
      <c r="T426" s="6">
        <f t="shared" si="19"/>
        <v>2.0024999999999999</v>
      </c>
      <c r="U426" s="6">
        <f t="shared" si="20"/>
        <v>2.0024999999999999</v>
      </c>
      <c r="V426" t="str">
        <f t="shared" si="18"/>
        <v>L.THOMAS, WAS</v>
      </c>
    </row>
    <row r="427" spans="1:22">
      <c r="A427">
        <v>1592</v>
      </c>
      <c r="B427" s="28">
        <v>2</v>
      </c>
      <c r="C427" s="28" t="s">
        <v>14</v>
      </c>
      <c r="D427" s="28" t="s">
        <v>3</v>
      </c>
      <c r="E427" s="28">
        <v>79</v>
      </c>
      <c r="F427" s="28">
        <v>21</v>
      </c>
      <c r="G427" s="28" t="s">
        <v>4468</v>
      </c>
      <c r="H427" s="28" t="s">
        <v>439</v>
      </c>
      <c r="I427" s="28">
        <v>0</v>
      </c>
      <c r="J427" s="28">
        <v>1</v>
      </c>
      <c r="K427" s="28">
        <v>0</v>
      </c>
      <c r="L427" s="28">
        <v>0</v>
      </c>
      <c r="M427" s="28" t="s">
        <v>1726</v>
      </c>
      <c r="N427" s="28">
        <v>2</v>
      </c>
      <c r="O427" s="21">
        <v>2</v>
      </c>
      <c r="P427" s="21">
        <v>0</v>
      </c>
      <c r="Q427" s="21">
        <v>1</v>
      </c>
      <c r="R427">
        <f>IFERROR(IF(I427=1,VLOOKUP(F427,Lookup!$A$2:$B$15,2,FALSE),0),0.5)</f>
        <v>0</v>
      </c>
      <c r="S427">
        <f>IF(K427=1,1,IFERROR(IF(H427="pass",VLOOKUP(F427,Lookup!$D$2:$E$26,2,FALSE),0),1.6))</f>
        <v>1.6</v>
      </c>
      <c r="T427" s="6">
        <f t="shared" si="19"/>
        <v>1.635</v>
      </c>
      <c r="U427" s="6">
        <f t="shared" si="20"/>
        <v>1.635</v>
      </c>
      <c r="V427" t="str">
        <f t="shared" si="18"/>
        <v>J.MCKISSIC, WAS</v>
      </c>
    </row>
    <row r="428" spans="1:22">
      <c r="A428">
        <v>1593</v>
      </c>
      <c r="B428" s="28">
        <v>2</v>
      </c>
      <c r="C428" s="28" t="s">
        <v>3</v>
      </c>
      <c r="D428" s="28" t="s">
        <v>14</v>
      </c>
      <c r="E428" s="28">
        <v>78</v>
      </c>
      <c r="F428" s="28">
        <v>22</v>
      </c>
      <c r="G428" s="28" t="s">
        <v>4469</v>
      </c>
      <c r="H428" s="28" t="s">
        <v>439</v>
      </c>
      <c r="I428" s="28">
        <v>0</v>
      </c>
      <c r="J428" s="28">
        <v>1</v>
      </c>
      <c r="K428" s="28">
        <v>0</v>
      </c>
      <c r="L428" s="28">
        <v>0</v>
      </c>
      <c r="M428" s="28" t="s">
        <v>1285</v>
      </c>
      <c r="N428" s="28">
        <v>4</v>
      </c>
      <c r="O428" s="21">
        <v>4</v>
      </c>
      <c r="P428" s="21">
        <v>0</v>
      </c>
      <c r="Q428" s="21">
        <v>1</v>
      </c>
      <c r="R428">
        <f>IFERROR(IF(I428=1,VLOOKUP(F428,Lookup!$A$2:$B$15,2,FALSE),0),0.5)</f>
        <v>0</v>
      </c>
      <c r="S428">
        <f>IF(K428=1,1,IFERROR(IF(H428="pass",VLOOKUP(F428,Lookup!$D$2:$E$26,2,FALSE),0),1.6))</f>
        <v>1.6</v>
      </c>
      <c r="T428" s="6">
        <f t="shared" si="19"/>
        <v>1.6700000000000002</v>
      </c>
      <c r="U428" s="6">
        <f t="shared" si="20"/>
        <v>1.6700000000000002</v>
      </c>
      <c r="V428" t="str">
        <f t="shared" si="18"/>
        <v>S.SHEPARD, NYG</v>
      </c>
    </row>
    <row r="429" spans="1:22">
      <c r="A429">
        <v>1616</v>
      </c>
      <c r="B429" s="28">
        <v>2</v>
      </c>
      <c r="C429" s="28" t="s">
        <v>3</v>
      </c>
      <c r="D429" s="28" t="s">
        <v>14</v>
      </c>
      <c r="E429" s="28">
        <v>75</v>
      </c>
      <c r="F429" s="28">
        <v>25</v>
      </c>
      <c r="G429" s="28" t="s">
        <v>4492</v>
      </c>
      <c r="H429" s="28" t="s">
        <v>439</v>
      </c>
      <c r="I429" s="28">
        <v>0</v>
      </c>
      <c r="J429" s="28">
        <v>1</v>
      </c>
      <c r="K429" s="28">
        <v>0</v>
      </c>
      <c r="L429" s="28">
        <v>0</v>
      </c>
      <c r="M429" s="28" t="s">
        <v>1285</v>
      </c>
      <c r="N429" s="28">
        <v>15</v>
      </c>
      <c r="O429" s="21">
        <v>15</v>
      </c>
      <c r="P429" s="21">
        <v>0</v>
      </c>
      <c r="Q429" s="21">
        <v>1</v>
      </c>
      <c r="R429">
        <f>IFERROR(IF(I429=1,VLOOKUP(F429,Lookup!$A$2:$B$15,2,FALSE),0),0.5)</f>
        <v>0</v>
      </c>
      <c r="S429">
        <f>IF(K429=1,1,IFERROR(IF(H429="pass",VLOOKUP(F429,Lookup!$D$2:$E$26,2,FALSE),0),1.6))</f>
        <v>1.6</v>
      </c>
      <c r="T429" s="6">
        <f t="shared" si="19"/>
        <v>1.8625</v>
      </c>
      <c r="U429" s="6">
        <f t="shared" si="20"/>
        <v>1.8625</v>
      </c>
      <c r="V429" t="str">
        <f t="shared" si="18"/>
        <v>S.SHEPARD, NYG</v>
      </c>
    </row>
    <row r="430" spans="1:22">
      <c r="A430">
        <v>1644</v>
      </c>
      <c r="B430" s="28">
        <v>2</v>
      </c>
      <c r="C430" s="28" t="s">
        <v>3</v>
      </c>
      <c r="D430" s="28" t="s">
        <v>14</v>
      </c>
      <c r="E430" s="28">
        <v>75</v>
      </c>
      <c r="F430" s="28">
        <v>25</v>
      </c>
      <c r="G430" s="28" t="s">
        <v>4520</v>
      </c>
      <c r="H430" s="28" t="s">
        <v>439</v>
      </c>
      <c r="I430" s="28">
        <v>0</v>
      </c>
      <c r="J430" s="28">
        <v>1</v>
      </c>
      <c r="K430" s="28">
        <v>0</v>
      </c>
      <c r="L430" s="28">
        <v>0</v>
      </c>
      <c r="M430" s="28" t="s">
        <v>1278</v>
      </c>
      <c r="N430" s="28">
        <v>12</v>
      </c>
      <c r="O430" s="21">
        <v>12</v>
      </c>
      <c r="P430" s="21">
        <v>0</v>
      </c>
      <c r="Q430" s="21">
        <v>1</v>
      </c>
      <c r="R430">
        <f>IFERROR(IF(I430=1,VLOOKUP(F430,Lookup!$A$2:$B$15,2,FALSE),0),0.5)</f>
        <v>0</v>
      </c>
      <c r="S430">
        <f>IF(K430=1,1,IFERROR(IF(H430="pass",VLOOKUP(F430,Lookup!$D$2:$E$26,2,FALSE),0),1.6))</f>
        <v>1.6</v>
      </c>
      <c r="T430" s="6">
        <f t="shared" si="19"/>
        <v>1.81</v>
      </c>
      <c r="U430" s="6">
        <f t="shared" si="20"/>
        <v>1.81</v>
      </c>
      <c r="V430" t="str">
        <f t="shared" si="18"/>
        <v>D.SLAYTON, NYG</v>
      </c>
    </row>
    <row r="431" spans="1:22">
      <c r="A431">
        <v>1649</v>
      </c>
      <c r="B431" s="28">
        <v>2</v>
      </c>
      <c r="C431" s="28" t="s">
        <v>14</v>
      </c>
      <c r="D431" s="28" t="s">
        <v>3</v>
      </c>
      <c r="E431" s="28">
        <v>75</v>
      </c>
      <c r="F431" s="28">
        <v>25</v>
      </c>
      <c r="G431" s="28" t="s">
        <v>4525</v>
      </c>
      <c r="H431" s="28" t="s">
        <v>439</v>
      </c>
      <c r="I431" s="28">
        <v>0</v>
      </c>
      <c r="J431" s="28">
        <v>1</v>
      </c>
      <c r="K431" s="28">
        <v>0</v>
      </c>
      <c r="L431" s="28">
        <v>0</v>
      </c>
      <c r="M431" s="28" t="s">
        <v>1756</v>
      </c>
      <c r="N431" s="28">
        <v>8</v>
      </c>
      <c r="O431" s="21">
        <v>8</v>
      </c>
      <c r="P431" s="21">
        <v>0</v>
      </c>
      <c r="Q431" s="21">
        <v>1</v>
      </c>
      <c r="R431">
        <f>IFERROR(IF(I431=1,VLOOKUP(F431,Lookup!$A$2:$B$15,2,FALSE),0),0.5)</f>
        <v>0</v>
      </c>
      <c r="S431">
        <f>IF(K431=1,1,IFERROR(IF(H431="pass",VLOOKUP(F431,Lookup!$D$2:$E$26,2,FALSE),0),1.6))</f>
        <v>1.6</v>
      </c>
      <c r="T431" s="6">
        <f t="shared" si="19"/>
        <v>1.74</v>
      </c>
      <c r="U431" s="6">
        <f t="shared" si="20"/>
        <v>1.74</v>
      </c>
      <c r="V431" t="str">
        <f t="shared" si="18"/>
        <v>T.MCLAURIN, WAS</v>
      </c>
    </row>
    <row r="432" spans="1:22">
      <c r="A432">
        <v>1659</v>
      </c>
      <c r="B432" s="28">
        <v>2</v>
      </c>
      <c r="C432" s="28" t="s">
        <v>3</v>
      </c>
      <c r="D432" s="28" t="s">
        <v>14</v>
      </c>
      <c r="E432" s="28">
        <v>75</v>
      </c>
      <c r="F432" s="28">
        <v>25</v>
      </c>
      <c r="G432" s="28" t="s">
        <v>4535</v>
      </c>
      <c r="H432" s="28" t="s">
        <v>439</v>
      </c>
      <c r="I432" s="28">
        <v>0</v>
      </c>
      <c r="J432" s="28">
        <v>1</v>
      </c>
      <c r="K432" s="28">
        <v>0</v>
      </c>
      <c r="L432" s="28">
        <v>0</v>
      </c>
      <c r="M432" s="28" t="s">
        <v>1285</v>
      </c>
      <c r="N432" s="28">
        <v>19</v>
      </c>
      <c r="O432" s="21">
        <v>19</v>
      </c>
      <c r="P432" s="21">
        <v>0</v>
      </c>
      <c r="Q432" s="21">
        <v>1</v>
      </c>
      <c r="R432">
        <f>IFERROR(IF(I432=1,VLOOKUP(F432,Lookup!$A$2:$B$15,2,FALSE),0),0.5)</f>
        <v>0</v>
      </c>
      <c r="S432">
        <f>IF(K432=1,1,IFERROR(IF(H432="pass",VLOOKUP(F432,Lookup!$D$2:$E$26,2,FALSE),0),1.6))</f>
        <v>1.6</v>
      </c>
      <c r="T432" s="6">
        <f t="shared" si="19"/>
        <v>1.9325000000000001</v>
      </c>
      <c r="U432" s="6">
        <f t="shared" si="20"/>
        <v>1.9325000000000001</v>
      </c>
      <c r="V432" t="str">
        <f t="shared" si="18"/>
        <v>S.SHEPARD, NYG</v>
      </c>
    </row>
    <row r="433" spans="1:22">
      <c r="A433">
        <v>1666</v>
      </c>
      <c r="B433" s="28">
        <v>2</v>
      </c>
      <c r="C433" s="28" t="s">
        <v>14</v>
      </c>
      <c r="D433" s="28" t="s">
        <v>3</v>
      </c>
      <c r="E433" s="28">
        <v>75</v>
      </c>
      <c r="F433" s="28">
        <v>25</v>
      </c>
      <c r="G433" s="28" t="s">
        <v>4542</v>
      </c>
      <c r="H433" s="28" t="s">
        <v>439</v>
      </c>
      <c r="I433" s="28">
        <v>0</v>
      </c>
      <c r="J433" s="28">
        <v>1</v>
      </c>
      <c r="K433" s="28">
        <v>0</v>
      </c>
      <c r="L433" s="28">
        <v>0</v>
      </c>
      <c r="M433" s="28" t="s">
        <v>1726</v>
      </c>
      <c r="N433" s="28">
        <v>23</v>
      </c>
      <c r="O433" s="21">
        <v>23</v>
      </c>
      <c r="P433" s="21">
        <v>0</v>
      </c>
      <c r="Q433" s="21">
        <v>1</v>
      </c>
      <c r="R433">
        <f>IFERROR(IF(I433=1,VLOOKUP(F433,Lookup!$A$2:$B$15,2,FALSE),0),0.5)</f>
        <v>0</v>
      </c>
      <c r="S433">
        <f>IF(K433=1,1,IFERROR(IF(H433="pass",VLOOKUP(F433,Lookup!$D$2:$E$26,2,FALSE),0),1.6))</f>
        <v>1.6</v>
      </c>
      <c r="T433" s="6">
        <f t="shared" si="19"/>
        <v>2.0024999999999999</v>
      </c>
      <c r="U433" s="6">
        <f t="shared" si="20"/>
        <v>2.0024999999999999</v>
      </c>
      <c r="V433" t="str">
        <f t="shared" si="18"/>
        <v>J.MCKISSIC, WAS</v>
      </c>
    </row>
    <row r="434" spans="1:22">
      <c r="A434">
        <v>1668</v>
      </c>
      <c r="B434" s="28">
        <v>2</v>
      </c>
      <c r="C434" s="28" t="s">
        <v>3</v>
      </c>
      <c r="D434" s="28" t="s">
        <v>14</v>
      </c>
      <c r="E434" s="28">
        <v>75</v>
      </c>
      <c r="F434" s="28">
        <v>25</v>
      </c>
      <c r="G434" s="28" t="s">
        <v>4545</v>
      </c>
      <c r="H434" s="28" t="s">
        <v>439</v>
      </c>
      <c r="I434" s="28">
        <v>0</v>
      </c>
      <c r="J434" s="28">
        <v>1</v>
      </c>
      <c r="K434" s="28">
        <v>0</v>
      </c>
      <c r="L434" s="28">
        <v>0</v>
      </c>
      <c r="M434" s="28" t="s">
        <v>1315</v>
      </c>
      <c r="N434" s="28">
        <v>5</v>
      </c>
      <c r="O434" s="21">
        <v>5</v>
      </c>
      <c r="P434" s="21">
        <v>0</v>
      </c>
      <c r="Q434" s="21">
        <v>1</v>
      </c>
      <c r="R434">
        <f>IFERROR(IF(I434=1,VLOOKUP(F434,Lookup!$A$2:$B$15,2,FALSE),0),0.5)</f>
        <v>0</v>
      </c>
      <c r="S434">
        <f>IF(K434=1,1,IFERROR(IF(H434="pass",VLOOKUP(F434,Lookup!$D$2:$E$26,2,FALSE),0),1.6))</f>
        <v>1.6</v>
      </c>
      <c r="T434" s="6">
        <f t="shared" si="19"/>
        <v>1.6875</v>
      </c>
      <c r="U434" s="6">
        <f t="shared" si="20"/>
        <v>1.6875</v>
      </c>
      <c r="V434" t="str">
        <f t="shared" si="18"/>
        <v>K.GOLLADAY, NYG</v>
      </c>
    </row>
    <row r="435" spans="1:22">
      <c r="A435">
        <v>1669</v>
      </c>
      <c r="B435" s="28">
        <v>2</v>
      </c>
      <c r="C435" s="28" t="s">
        <v>3</v>
      </c>
      <c r="D435" s="28" t="s">
        <v>14</v>
      </c>
      <c r="E435" s="28">
        <v>75</v>
      </c>
      <c r="F435" s="28">
        <v>25</v>
      </c>
      <c r="G435" s="28" t="s">
        <v>4546</v>
      </c>
      <c r="H435" s="28" t="s">
        <v>439</v>
      </c>
      <c r="I435" s="28">
        <v>0</v>
      </c>
      <c r="J435" s="28">
        <v>1</v>
      </c>
      <c r="K435" s="28">
        <v>0</v>
      </c>
      <c r="L435" s="28">
        <v>0</v>
      </c>
      <c r="M435" s="28" t="s">
        <v>1334</v>
      </c>
      <c r="N435" s="28">
        <v>12</v>
      </c>
      <c r="O435" s="21">
        <v>12</v>
      </c>
      <c r="P435" s="21">
        <v>0</v>
      </c>
      <c r="Q435" s="21">
        <v>1</v>
      </c>
      <c r="R435">
        <f>IFERROR(IF(I435=1,VLOOKUP(F435,Lookup!$A$2:$B$15,2,FALSE),0),0.5)</f>
        <v>0</v>
      </c>
      <c r="S435">
        <f>IF(K435=1,1,IFERROR(IF(H435="pass",VLOOKUP(F435,Lookup!$D$2:$E$26,2,FALSE),0),1.6))</f>
        <v>1.6</v>
      </c>
      <c r="T435" s="6">
        <f t="shared" si="19"/>
        <v>1.81</v>
      </c>
      <c r="U435" s="6">
        <f t="shared" si="20"/>
        <v>1.81</v>
      </c>
      <c r="V435" t="str">
        <f t="shared" si="18"/>
        <v>K.RUDOLPH, NYG</v>
      </c>
    </row>
    <row r="436" spans="1:22">
      <c r="A436">
        <v>1675</v>
      </c>
      <c r="B436" s="28">
        <v>2</v>
      </c>
      <c r="C436" s="28" t="s">
        <v>14</v>
      </c>
      <c r="D436" s="28" t="s">
        <v>3</v>
      </c>
      <c r="E436" s="28">
        <v>78</v>
      </c>
      <c r="F436" s="28">
        <v>22</v>
      </c>
      <c r="G436" s="28" t="s">
        <v>4552</v>
      </c>
      <c r="H436" s="28" t="s">
        <v>439</v>
      </c>
      <c r="I436" s="28">
        <v>0</v>
      </c>
      <c r="J436" s="28">
        <v>1</v>
      </c>
      <c r="K436" s="28">
        <v>0</v>
      </c>
      <c r="L436" s="28">
        <v>0</v>
      </c>
      <c r="M436" s="28" t="s">
        <v>1756</v>
      </c>
      <c r="N436" s="28">
        <v>3</v>
      </c>
      <c r="O436" s="21">
        <v>3</v>
      </c>
      <c r="P436" s="21">
        <v>0</v>
      </c>
      <c r="Q436" s="21">
        <v>1</v>
      </c>
      <c r="R436">
        <f>IFERROR(IF(I436=1,VLOOKUP(F436,Lookup!$A$2:$B$15,2,FALSE),0),0.5)</f>
        <v>0</v>
      </c>
      <c r="S436">
        <f>IF(K436=1,1,IFERROR(IF(H436="pass",VLOOKUP(F436,Lookup!$D$2:$E$26,2,FALSE),0),1.6))</f>
        <v>1.6</v>
      </c>
      <c r="T436" s="6">
        <f t="shared" si="19"/>
        <v>1.6525000000000001</v>
      </c>
      <c r="U436" s="6">
        <f t="shared" si="20"/>
        <v>1.6525000000000001</v>
      </c>
      <c r="V436" t="str">
        <f t="shared" si="18"/>
        <v>T.MCLAURIN, WAS</v>
      </c>
    </row>
    <row r="437" spans="1:22">
      <c r="A437">
        <v>1679</v>
      </c>
      <c r="B437" s="28">
        <v>2</v>
      </c>
      <c r="C437" s="28" t="s">
        <v>14</v>
      </c>
      <c r="D437" s="28" t="s">
        <v>3</v>
      </c>
      <c r="E437" s="28">
        <v>75</v>
      </c>
      <c r="F437" s="28">
        <v>25</v>
      </c>
      <c r="G437" s="28" t="s">
        <v>4556</v>
      </c>
      <c r="H437" s="28" t="s">
        <v>439</v>
      </c>
      <c r="I437" s="28">
        <v>0</v>
      </c>
      <c r="J437" s="28">
        <v>1</v>
      </c>
      <c r="K437" s="28">
        <v>0</v>
      </c>
      <c r="L437" s="28">
        <v>0</v>
      </c>
      <c r="M437" s="28" t="s">
        <v>1726</v>
      </c>
      <c r="N437" s="28">
        <v>2</v>
      </c>
      <c r="O437" s="21">
        <v>2</v>
      </c>
      <c r="P437" s="21">
        <v>0</v>
      </c>
      <c r="Q437" s="21">
        <v>1</v>
      </c>
      <c r="R437">
        <f>IFERROR(IF(I437=1,VLOOKUP(F437,Lookup!$A$2:$B$15,2,FALSE),0),0.5)</f>
        <v>0</v>
      </c>
      <c r="S437">
        <f>IF(K437=1,1,IFERROR(IF(H437="pass",VLOOKUP(F437,Lookup!$D$2:$E$26,2,FALSE),0),1.6))</f>
        <v>1.6</v>
      </c>
      <c r="T437" s="6">
        <f t="shared" si="19"/>
        <v>1.635</v>
      </c>
      <c r="U437" s="6">
        <f t="shared" si="20"/>
        <v>1.635</v>
      </c>
      <c r="V437" t="str">
        <f t="shared" si="18"/>
        <v>J.MCKISSIC, WAS</v>
      </c>
    </row>
    <row r="438" spans="1:22">
      <c r="A438">
        <v>1689</v>
      </c>
      <c r="B438" s="28">
        <v>2</v>
      </c>
      <c r="C438" s="28" t="s">
        <v>11</v>
      </c>
      <c r="D438" s="28" t="s">
        <v>16</v>
      </c>
      <c r="E438" s="28">
        <v>79</v>
      </c>
      <c r="F438" s="28">
        <v>21</v>
      </c>
      <c r="G438" s="28" t="s">
        <v>4566</v>
      </c>
      <c r="H438" s="28" t="s">
        <v>439</v>
      </c>
      <c r="I438" s="28">
        <v>0</v>
      </c>
      <c r="J438" s="28">
        <v>1</v>
      </c>
      <c r="K438" s="28">
        <v>0</v>
      </c>
      <c r="L438" s="28">
        <v>0</v>
      </c>
      <c r="M438" s="28" t="s">
        <v>2678</v>
      </c>
      <c r="N438" s="28">
        <v>-3</v>
      </c>
      <c r="O438" s="21">
        <v>-3</v>
      </c>
      <c r="P438" s="21">
        <v>0</v>
      </c>
      <c r="Q438" s="21">
        <v>1</v>
      </c>
      <c r="R438">
        <f>IFERROR(IF(I438=1,VLOOKUP(F438,Lookup!$A$2:$B$15,2,FALSE),0),0.5)</f>
        <v>0</v>
      </c>
      <c r="S438">
        <f>IF(K438=1,1,IFERROR(IF(H438="pass",VLOOKUP(F438,Lookup!$D$2:$E$26,2,FALSE),0),1.6))</f>
        <v>1.6</v>
      </c>
      <c r="T438" s="6">
        <f t="shared" si="19"/>
        <v>1.5475000000000001</v>
      </c>
      <c r="U438" s="6">
        <f t="shared" si="20"/>
        <v>1.5475000000000001</v>
      </c>
      <c r="V438" t="str">
        <f t="shared" si="18"/>
        <v>K.JUSZCZYK, SF</v>
      </c>
    </row>
    <row r="439" spans="1:22">
      <c r="A439">
        <v>1690</v>
      </c>
      <c r="B439" s="28">
        <v>2</v>
      </c>
      <c r="C439" s="28" t="s">
        <v>11</v>
      </c>
      <c r="D439" s="28" t="s">
        <v>16</v>
      </c>
      <c r="E439" s="28">
        <v>79</v>
      </c>
      <c r="F439" s="28">
        <v>21</v>
      </c>
      <c r="G439" s="28" t="s">
        <v>4567</v>
      </c>
      <c r="H439" s="28" t="s">
        <v>439</v>
      </c>
      <c r="I439" s="28">
        <v>0</v>
      </c>
      <c r="J439" s="28">
        <v>1</v>
      </c>
      <c r="K439" s="28">
        <v>0</v>
      </c>
      <c r="L439" s="28">
        <v>0</v>
      </c>
      <c r="M439" s="28" t="s">
        <v>2665</v>
      </c>
      <c r="N439" s="28">
        <v>2</v>
      </c>
      <c r="O439" s="21">
        <v>2</v>
      </c>
      <c r="P439" s="21">
        <v>0</v>
      </c>
      <c r="Q439" s="21">
        <v>1</v>
      </c>
      <c r="R439">
        <f>IFERROR(IF(I439=1,VLOOKUP(F439,Lookup!$A$2:$B$15,2,FALSE),0),0.5)</f>
        <v>0</v>
      </c>
      <c r="S439">
        <f>IF(K439=1,1,IFERROR(IF(H439="pass",VLOOKUP(F439,Lookup!$D$2:$E$26,2,FALSE),0),1.6))</f>
        <v>1.6</v>
      </c>
      <c r="T439" s="6">
        <f t="shared" si="19"/>
        <v>1.635</v>
      </c>
      <c r="U439" s="6">
        <f t="shared" si="20"/>
        <v>1.635</v>
      </c>
      <c r="V439" t="str">
        <f t="shared" si="18"/>
        <v>D.SAMUEL, SF</v>
      </c>
    </row>
    <row r="440" spans="1:22">
      <c r="A440">
        <v>1700</v>
      </c>
      <c r="B440" s="28">
        <v>2</v>
      </c>
      <c r="C440" s="28" t="s">
        <v>16</v>
      </c>
      <c r="D440" s="28" t="s">
        <v>11</v>
      </c>
      <c r="E440" s="28">
        <v>79</v>
      </c>
      <c r="F440" s="28">
        <v>21</v>
      </c>
      <c r="G440" s="28" t="s">
        <v>4577</v>
      </c>
      <c r="H440" s="28" t="s">
        <v>439</v>
      </c>
      <c r="I440" s="28">
        <v>0</v>
      </c>
      <c r="J440" s="28">
        <v>1</v>
      </c>
      <c r="K440" s="28">
        <v>0</v>
      </c>
      <c r="L440" s="28">
        <v>0</v>
      </c>
      <c r="M440" s="28" t="s">
        <v>1593</v>
      </c>
      <c r="N440" s="28">
        <v>7</v>
      </c>
      <c r="O440" s="21">
        <v>7</v>
      </c>
      <c r="P440" s="21">
        <v>0</v>
      </c>
      <c r="Q440" s="21">
        <v>1</v>
      </c>
      <c r="R440">
        <f>IFERROR(IF(I440=1,VLOOKUP(F440,Lookup!$A$2:$B$15,2,FALSE),0),0.5)</f>
        <v>0</v>
      </c>
      <c r="S440">
        <f>IF(K440=1,1,IFERROR(IF(H440="pass",VLOOKUP(F440,Lookup!$D$2:$E$26,2,FALSE),0),1.6))</f>
        <v>1.6</v>
      </c>
      <c r="T440" s="6">
        <f t="shared" si="19"/>
        <v>1.7225000000000001</v>
      </c>
      <c r="U440" s="6">
        <f t="shared" si="20"/>
        <v>1.7225000000000001</v>
      </c>
      <c r="V440" t="str">
        <f t="shared" si="18"/>
        <v>D.SMITH, PHI</v>
      </c>
    </row>
    <row r="441" spans="1:22">
      <c r="A441">
        <v>1710</v>
      </c>
      <c r="B441" s="28">
        <v>2</v>
      </c>
      <c r="C441" s="28" t="s">
        <v>11</v>
      </c>
      <c r="D441" s="28" t="s">
        <v>16</v>
      </c>
      <c r="E441" s="28">
        <v>75</v>
      </c>
      <c r="F441" s="28">
        <v>25</v>
      </c>
      <c r="G441" s="28" t="s">
        <v>4587</v>
      </c>
      <c r="H441" s="28" t="s">
        <v>439</v>
      </c>
      <c r="I441" s="28">
        <v>0</v>
      </c>
      <c r="J441" s="28">
        <v>1</v>
      </c>
      <c r="K441" s="28">
        <v>0</v>
      </c>
      <c r="L441" s="28">
        <v>0</v>
      </c>
      <c r="M441" s="28" t="s">
        <v>2642</v>
      </c>
      <c r="N441" s="28">
        <v>1</v>
      </c>
      <c r="O441" s="21">
        <v>1</v>
      </c>
      <c r="P441" s="21">
        <v>0</v>
      </c>
      <c r="Q441" s="21">
        <v>1</v>
      </c>
      <c r="R441">
        <f>IFERROR(IF(I441=1,VLOOKUP(F441,Lookup!$A$2:$B$15,2,FALSE),0),0.5)</f>
        <v>0</v>
      </c>
      <c r="S441">
        <f>IF(K441=1,1,IFERROR(IF(H441="pass",VLOOKUP(F441,Lookup!$D$2:$E$26,2,FALSE),0),1.6))</f>
        <v>1.6</v>
      </c>
      <c r="T441" s="6">
        <f t="shared" si="19"/>
        <v>1.6175000000000002</v>
      </c>
      <c r="U441" s="6">
        <f t="shared" si="20"/>
        <v>1.6175000000000002</v>
      </c>
      <c r="V441" t="str">
        <f t="shared" si="18"/>
        <v>G.KITTLE, SF</v>
      </c>
    </row>
    <row r="442" spans="1:22">
      <c r="A442">
        <v>1714</v>
      </c>
      <c r="B442" s="28">
        <v>2</v>
      </c>
      <c r="C442" s="28" t="s">
        <v>16</v>
      </c>
      <c r="D442" s="28" t="s">
        <v>11</v>
      </c>
      <c r="E442" s="28">
        <v>77</v>
      </c>
      <c r="F442" s="28">
        <v>23</v>
      </c>
      <c r="G442" s="28" t="s">
        <v>4592</v>
      </c>
      <c r="H442" s="28" t="s">
        <v>439</v>
      </c>
      <c r="I442" s="28">
        <v>0</v>
      </c>
      <c r="J442" s="28">
        <v>1</v>
      </c>
      <c r="K442" s="28">
        <v>0</v>
      </c>
      <c r="L442" s="28">
        <v>0</v>
      </c>
      <c r="M442" s="28" t="s">
        <v>2248</v>
      </c>
      <c r="N442" s="28">
        <v>5</v>
      </c>
      <c r="O442" s="21">
        <v>5</v>
      </c>
      <c r="P442" s="21">
        <v>0</v>
      </c>
      <c r="Q442" s="21">
        <v>1</v>
      </c>
      <c r="R442">
        <f>IFERROR(IF(I442=1,VLOOKUP(F442,Lookup!$A$2:$B$15,2,FALSE),0),0.5)</f>
        <v>0</v>
      </c>
      <c r="S442">
        <f>IF(K442=1,1,IFERROR(IF(H442="pass",VLOOKUP(F442,Lookup!$D$2:$E$26,2,FALSE),0),1.6))</f>
        <v>1.6</v>
      </c>
      <c r="T442" s="6">
        <f t="shared" si="19"/>
        <v>1.6875</v>
      </c>
      <c r="U442" s="6">
        <f t="shared" si="20"/>
        <v>1.6875</v>
      </c>
      <c r="V442" t="str">
        <f t="shared" si="18"/>
        <v>M.SANDERS, PHI</v>
      </c>
    </row>
    <row r="443" spans="1:22">
      <c r="A443">
        <v>1746</v>
      </c>
      <c r="B443" s="28">
        <v>2</v>
      </c>
      <c r="C443" s="28" t="s">
        <v>11</v>
      </c>
      <c r="D443" s="28" t="s">
        <v>16</v>
      </c>
      <c r="E443" s="28">
        <v>75</v>
      </c>
      <c r="F443" s="28">
        <v>25</v>
      </c>
      <c r="G443" s="28" t="s">
        <v>4624</v>
      </c>
      <c r="H443" s="28" t="s">
        <v>439</v>
      </c>
      <c r="I443" s="28">
        <v>0</v>
      </c>
      <c r="J443" s="28">
        <v>1</v>
      </c>
      <c r="K443" s="28">
        <v>0</v>
      </c>
      <c r="L443" s="28">
        <v>0</v>
      </c>
      <c r="M443" s="28" t="s">
        <v>2685</v>
      </c>
      <c r="N443" s="28">
        <v>-5</v>
      </c>
      <c r="O443" s="21">
        <v>-5</v>
      </c>
      <c r="P443" s="21">
        <v>0</v>
      </c>
      <c r="Q443" s="21">
        <v>1</v>
      </c>
      <c r="R443">
        <f>IFERROR(IF(I443=1,VLOOKUP(F443,Lookup!$A$2:$B$15,2,FALSE),0),0.5)</f>
        <v>0</v>
      </c>
      <c r="S443">
        <f>IF(K443=1,1,IFERROR(IF(H443="pass",VLOOKUP(F443,Lookup!$D$2:$E$26,2,FALSE),0),1.6))</f>
        <v>1.6</v>
      </c>
      <c r="T443" s="6">
        <f t="shared" si="19"/>
        <v>1.5125000000000002</v>
      </c>
      <c r="U443" s="6">
        <f t="shared" si="20"/>
        <v>1.5125000000000002</v>
      </c>
      <c r="V443" t="str">
        <f t="shared" si="18"/>
        <v>J.HASTY, SF</v>
      </c>
    </row>
    <row r="444" spans="1:22">
      <c r="A444">
        <v>1755</v>
      </c>
      <c r="B444" s="28">
        <v>2</v>
      </c>
      <c r="C444" s="28" t="s">
        <v>16</v>
      </c>
      <c r="D444" s="28" t="s">
        <v>11</v>
      </c>
      <c r="E444" s="28">
        <v>77</v>
      </c>
      <c r="F444" s="28">
        <v>23</v>
      </c>
      <c r="G444" s="28" t="s">
        <v>4634</v>
      </c>
      <c r="H444" s="28" t="s">
        <v>439</v>
      </c>
      <c r="I444" s="28">
        <v>0</v>
      </c>
      <c r="J444" s="28">
        <v>1</v>
      </c>
      <c r="K444" s="28">
        <v>0</v>
      </c>
      <c r="L444" s="28">
        <v>0</v>
      </c>
      <c r="M444" s="28" t="s">
        <v>1593</v>
      </c>
      <c r="N444" s="28">
        <v>49</v>
      </c>
      <c r="O444" s="21">
        <v>49</v>
      </c>
      <c r="P444" s="21">
        <v>0</v>
      </c>
      <c r="Q444" s="21">
        <v>1</v>
      </c>
      <c r="R444">
        <f>IFERROR(IF(I444=1,VLOOKUP(F444,Lookup!$A$2:$B$15,2,FALSE),0),0.5)</f>
        <v>0</v>
      </c>
      <c r="S444">
        <f>IF(K444=1,1,IFERROR(IF(H444="pass",VLOOKUP(F444,Lookup!$D$2:$E$26,2,FALSE),0),1.6))</f>
        <v>1.6</v>
      </c>
      <c r="T444" s="6">
        <f t="shared" si="19"/>
        <v>2.4575</v>
      </c>
      <c r="U444" s="6">
        <f t="shared" si="20"/>
        <v>2.4575</v>
      </c>
      <c r="V444" t="str">
        <f t="shared" si="18"/>
        <v>D.SMITH, PHI</v>
      </c>
    </row>
    <row r="445" spans="1:22">
      <c r="A445">
        <v>1790</v>
      </c>
      <c r="B445" s="28">
        <v>2</v>
      </c>
      <c r="C445" s="28" t="s">
        <v>16</v>
      </c>
      <c r="D445" s="28" t="s">
        <v>11</v>
      </c>
      <c r="E445" s="28">
        <v>80</v>
      </c>
      <c r="F445" s="28">
        <v>20</v>
      </c>
      <c r="G445" s="28" t="s">
        <v>4669</v>
      </c>
      <c r="H445" s="28" t="s">
        <v>439</v>
      </c>
      <c r="I445" s="28">
        <v>0</v>
      </c>
      <c r="J445" s="28">
        <v>1</v>
      </c>
      <c r="K445" s="28">
        <v>0</v>
      </c>
      <c r="L445" s="28">
        <v>0</v>
      </c>
      <c r="M445" s="28" t="s">
        <v>2284</v>
      </c>
      <c r="N445" s="28">
        <v>50</v>
      </c>
      <c r="O445" s="21">
        <v>50</v>
      </c>
      <c r="P445" s="21">
        <v>0</v>
      </c>
      <c r="Q445" s="21">
        <v>1</v>
      </c>
      <c r="R445">
        <f>IFERROR(IF(I445=1,VLOOKUP(F445,Lookup!$A$2:$B$15,2,FALSE),0),0.5)</f>
        <v>0</v>
      </c>
      <c r="S445">
        <f>IF(K445=1,1,IFERROR(IF(H445="pass",VLOOKUP(F445,Lookup!$D$2:$E$26,2,FALSE),0),1.6))</f>
        <v>1.6</v>
      </c>
      <c r="T445" s="6">
        <f t="shared" si="19"/>
        <v>2.4750000000000001</v>
      </c>
      <c r="U445" s="6">
        <f t="shared" si="20"/>
        <v>2.4750000000000001</v>
      </c>
      <c r="V445" t="str">
        <f t="shared" si="18"/>
        <v>J.REAGOR, PHI</v>
      </c>
    </row>
    <row r="446" spans="1:22">
      <c r="A446">
        <v>1791</v>
      </c>
      <c r="B446" s="28">
        <v>2</v>
      </c>
      <c r="C446" s="28" t="s">
        <v>16</v>
      </c>
      <c r="D446" s="28" t="s">
        <v>11</v>
      </c>
      <c r="E446" s="28">
        <v>80</v>
      </c>
      <c r="F446" s="28">
        <v>20</v>
      </c>
      <c r="G446" s="28" t="s">
        <v>4670</v>
      </c>
      <c r="H446" s="28" t="s">
        <v>439</v>
      </c>
      <c r="I446" s="28">
        <v>0</v>
      </c>
      <c r="J446" s="28">
        <v>1</v>
      </c>
      <c r="K446" s="28">
        <v>0</v>
      </c>
      <c r="L446" s="28">
        <v>0</v>
      </c>
      <c r="M446" s="28" t="s">
        <v>2267</v>
      </c>
      <c r="N446" s="28">
        <v>-5</v>
      </c>
      <c r="O446" s="21">
        <v>-5</v>
      </c>
      <c r="P446" s="21">
        <v>0</v>
      </c>
      <c r="Q446" s="21">
        <v>1</v>
      </c>
      <c r="R446">
        <f>IFERROR(IF(I446=1,VLOOKUP(F446,Lookup!$A$2:$B$15,2,FALSE),0),0.5)</f>
        <v>0</v>
      </c>
      <c r="S446">
        <f>IF(K446=1,1,IFERROR(IF(H446="pass",VLOOKUP(F446,Lookup!$D$2:$E$26,2,FALSE),0),1.6))</f>
        <v>1.6</v>
      </c>
      <c r="T446" s="6">
        <f t="shared" si="19"/>
        <v>1.5125000000000002</v>
      </c>
      <c r="U446" s="6">
        <f t="shared" si="20"/>
        <v>1.5125000000000002</v>
      </c>
      <c r="V446" t="str">
        <f t="shared" si="18"/>
        <v>D.GOEDERT, PHI</v>
      </c>
    </row>
    <row r="447" spans="1:22">
      <c r="A447">
        <v>1802</v>
      </c>
      <c r="B447" s="28">
        <v>2</v>
      </c>
      <c r="C447" s="28" t="s">
        <v>16</v>
      </c>
      <c r="D447" s="28" t="s">
        <v>11</v>
      </c>
      <c r="E447" s="28">
        <v>75</v>
      </c>
      <c r="F447" s="28">
        <v>25</v>
      </c>
      <c r="G447" s="28" t="s">
        <v>4682</v>
      </c>
      <c r="H447" s="28" t="s">
        <v>439</v>
      </c>
      <c r="I447" s="28">
        <v>0</v>
      </c>
      <c r="J447" s="28">
        <v>1</v>
      </c>
      <c r="K447" s="28">
        <v>0</v>
      </c>
      <c r="L447" s="28">
        <v>0</v>
      </c>
      <c r="M447" s="28" t="s">
        <v>2286</v>
      </c>
      <c r="N447" s="28">
        <v>1</v>
      </c>
      <c r="O447" s="21">
        <v>1</v>
      </c>
      <c r="P447" s="21">
        <v>0</v>
      </c>
      <c r="Q447" s="21">
        <v>1</v>
      </c>
      <c r="R447">
        <f>IFERROR(IF(I447=1,VLOOKUP(F447,Lookup!$A$2:$B$15,2,FALSE),0),0.5)</f>
        <v>0</v>
      </c>
      <c r="S447">
        <f>IF(K447=1,1,IFERROR(IF(H447="pass",VLOOKUP(F447,Lookup!$D$2:$E$26,2,FALSE),0),1.6))</f>
        <v>1.6</v>
      </c>
      <c r="T447" s="6">
        <f t="shared" si="19"/>
        <v>1.6175000000000002</v>
      </c>
      <c r="U447" s="6">
        <f t="shared" si="20"/>
        <v>1.6175000000000002</v>
      </c>
      <c r="V447" t="str">
        <f t="shared" si="18"/>
        <v>K.GAINWELL, PHI</v>
      </c>
    </row>
    <row r="448" spans="1:22">
      <c r="A448">
        <v>1837</v>
      </c>
      <c r="B448" s="28">
        <v>2</v>
      </c>
      <c r="C448" s="28" t="s">
        <v>6</v>
      </c>
      <c r="D448" s="28" t="s">
        <v>30</v>
      </c>
      <c r="E448" s="28">
        <v>75</v>
      </c>
      <c r="F448" s="28">
        <v>25</v>
      </c>
      <c r="G448" s="28" t="s">
        <v>4718</v>
      </c>
      <c r="H448" s="28" t="s">
        <v>439</v>
      </c>
      <c r="I448" s="28">
        <v>0</v>
      </c>
      <c r="J448" s="28">
        <v>1</v>
      </c>
      <c r="K448" s="28">
        <v>0</v>
      </c>
      <c r="L448" s="28">
        <v>0</v>
      </c>
      <c r="M448" s="28" t="s">
        <v>2561</v>
      </c>
      <c r="N448" s="28">
        <v>-2</v>
      </c>
      <c r="O448" s="21">
        <v>-2</v>
      </c>
      <c r="P448" s="21">
        <v>0</v>
      </c>
      <c r="Q448" s="21">
        <v>1</v>
      </c>
      <c r="R448">
        <f>IFERROR(IF(I448=1,VLOOKUP(F448,Lookup!$A$2:$B$15,2,FALSE),0),0.5)</f>
        <v>0</v>
      </c>
      <c r="S448">
        <f>IF(K448=1,1,IFERROR(IF(H448="pass",VLOOKUP(F448,Lookup!$D$2:$E$26,2,FALSE),0),1.6))</f>
        <v>1.6</v>
      </c>
      <c r="T448" s="6">
        <f t="shared" si="19"/>
        <v>1.5650000000000002</v>
      </c>
      <c r="U448" s="6">
        <f t="shared" si="20"/>
        <v>1.5650000000000002</v>
      </c>
      <c r="V448" t="str">
        <f t="shared" si="18"/>
        <v>D.METCALF, SEA</v>
      </c>
    </row>
    <row r="449" spans="1:22">
      <c r="A449">
        <v>1844</v>
      </c>
      <c r="B449" s="28">
        <v>2</v>
      </c>
      <c r="C449" s="28" t="s">
        <v>30</v>
      </c>
      <c r="D449" s="28" t="s">
        <v>6</v>
      </c>
      <c r="E449" s="28">
        <v>76</v>
      </c>
      <c r="F449" s="28">
        <v>24</v>
      </c>
      <c r="G449" s="28" t="s">
        <v>4725</v>
      </c>
      <c r="H449" s="28" t="s">
        <v>439</v>
      </c>
      <c r="I449" s="28">
        <v>0</v>
      </c>
      <c r="J449" s="28">
        <v>1</v>
      </c>
      <c r="K449" s="28">
        <v>0</v>
      </c>
      <c r="L449" s="28">
        <v>0</v>
      </c>
      <c r="M449" s="28" t="s">
        <v>639</v>
      </c>
      <c r="N449" s="28">
        <v>47</v>
      </c>
      <c r="O449" s="21">
        <v>47</v>
      </c>
      <c r="P449" s="21">
        <v>0</v>
      </c>
      <c r="Q449" s="21">
        <v>1</v>
      </c>
      <c r="R449">
        <f>IFERROR(IF(I449=1,VLOOKUP(F449,Lookup!$A$2:$B$15,2,FALSE),0),0.5)</f>
        <v>0</v>
      </c>
      <c r="S449">
        <f>IF(K449=1,1,IFERROR(IF(H449="pass",VLOOKUP(F449,Lookup!$D$2:$E$26,2,FALSE),0),1.6))</f>
        <v>1.6</v>
      </c>
      <c r="T449" s="6">
        <f t="shared" si="19"/>
        <v>2.4224999999999999</v>
      </c>
      <c r="U449" s="6">
        <f t="shared" si="20"/>
        <v>2.4224999999999999</v>
      </c>
      <c r="V449" t="str">
        <f t="shared" si="18"/>
        <v>J.JONES, TEN</v>
      </c>
    </row>
    <row r="450" spans="1:22">
      <c r="A450">
        <v>1863</v>
      </c>
      <c r="B450" s="28">
        <v>2</v>
      </c>
      <c r="C450" s="28" t="s">
        <v>6</v>
      </c>
      <c r="D450" s="28" t="s">
        <v>30</v>
      </c>
      <c r="E450" s="28">
        <v>75</v>
      </c>
      <c r="F450" s="28">
        <v>25</v>
      </c>
      <c r="G450" s="28" t="s">
        <v>4745</v>
      </c>
      <c r="H450" s="28" t="s">
        <v>439</v>
      </c>
      <c r="I450" s="28">
        <v>0</v>
      </c>
      <c r="J450" s="28">
        <v>1</v>
      </c>
      <c r="K450" s="28">
        <v>0</v>
      </c>
      <c r="L450" s="28">
        <v>0</v>
      </c>
      <c r="M450" s="28" t="s">
        <v>4746</v>
      </c>
      <c r="N450" s="28">
        <v>0</v>
      </c>
      <c r="O450" s="21">
        <v>0</v>
      </c>
      <c r="P450" s="21">
        <v>0</v>
      </c>
      <c r="Q450" s="21">
        <v>1</v>
      </c>
      <c r="R450">
        <f>IFERROR(IF(I450=1,VLOOKUP(F450,Lookup!$A$2:$B$15,2,FALSE),0),0.5)</f>
        <v>0</v>
      </c>
      <c r="S450">
        <f>IF(K450=1,1,IFERROR(IF(H450="pass",VLOOKUP(F450,Lookup!$D$2:$E$26,2,FALSE),0),1.6))</f>
        <v>1.6</v>
      </c>
      <c r="T450" s="6">
        <f t="shared" si="19"/>
        <v>1.6</v>
      </c>
      <c r="U450" s="6">
        <f t="shared" si="20"/>
        <v>1.6</v>
      </c>
      <c r="V450" t="str">
        <f t="shared" ref="V450:V513" si="21">IF(M450="A.St","A. ST. BROWN, DET",IF(M450="Dj.Moore","D.MOORE, CAR",IF(M450="Mi.Carter","M.CARTER, NYJ",UPPER(M450)&amp;", "&amp;C450)))</f>
        <v>T.HOMER, SEA</v>
      </c>
    </row>
    <row r="451" spans="1:22">
      <c r="A451">
        <v>1884</v>
      </c>
      <c r="B451" s="28">
        <v>2</v>
      </c>
      <c r="C451" s="28" t="s">
        <v>6</v>
      </c>
      <c r="D451" s="28" t="s">
        <v>30</v>
      </c>
      <c r="E451" s="28">
        <v>79</v>
      </c>
      <c r="F451" s="28">
        <v>21</v>
      </c>
      <c r="G451" s="28" t="s">
        <v>4769</v>
      </c>
      <c r="H451" s="28" t="s">
        <v>439</v>
      </c>
      <c r="I451" s="28">
        <v>0</v>
      </c>
      <c r="J451" s="28">
        <v>1</v>
      </c>
      <c r="K451" s="28">
        <v>0</v>
      </c>
      <c r="L451" s="28">
        <v>0</v>
      </c>
      <c r="M451" s="28" t="s">
        <v>2561</v>
      </c>
      <c r="N451" s="28">
        <v>5</v>
      </c>
      <c r="O451" s="21">
        <v>5</v>
      </c>
      <c r="P451" s="21">
        <v>0</v>
      </c>
      <c r="Q451" s="21">
        <v>1</v>
      </c>
      <c r="R451">
        <f>IFERROR(IF(I451=1,VLOOKUP(F451,Lookup!$A$2:$B$15,2,FALSE),0),0.5)</f>
        <v>0</v>
      </c>
      <c r="S451">
        <f>IF(K451=1,1,IFERROR(IF(H451="pass",VLOOKUP(F451,Lookup!$D$2:$E$26,2,FALSE),0),1.6))</f>
        <v>1.6</v>
      </c>
      <c r="T451" s="6">
        <f t="shared" ref="T451:T514" si="22">IFERROR(1.6+0.7/40*N451,0)</f>
        <v>1.6875</v>
      </c>
      <c r="U451" s="6">
        <f t="shared" ref="U451:U514" si="23">R451+IF(S451&gt;=3.2,S451,IF(AND(S451&lt;3.2,S451&gt;=1.8),S451*0.66+T451*0.34,T451))+K451*0.4735*2</f>
        <v>1.6875</v>
      </c>
      <c r="V451" t="str">
        <f t="shared" si="21"/>
        <v>D.METCALF, SEA</v>
      </c>
    </row>
    <row r="452" spans="1:22">
      <c r="A452">
        <v>1900</v>
      </c>
      <c r="B452" s="28">
        <v>2</v>
      </c>
      <c r="C452" s="28" t="s">
        <v>6</v>
      </c>
      <c r="D452" s="28" t="s">
        <v>30</v>
      </c>
      <c r="E452" s="28">
        <v>76</v>
      </c>
      <c r="F452" s="28">
        <v>24</v>
      </c>
      <c r="G452" s="28" t="s">
        <v>4785</v>
      </c>
      <c r="H452" s="28" t="s">
        <v>439</v>
      </c>
      <c r="I452" s="28">
        <v>0</v>
      </c>
      <c r="J452" s="28">
        <v>1</v>
      </c>
      <c r="K452" s="28">
        <v>0</v>
      </c>
      <c r="L452" s="28">
        <v>0</v>
      </c>
      <c r="M452" s="28" t="s">
        <v>2544</v>
      </c>
      <c r="N452" s="28">
        <v>-3</v>
      </c>
      <c r="O452" s="21">
        <v>-3</v>
      </c>
      <c r="P452" s="21">
        <v>0</v>
      </c>
      <c r="Q452" s="21">
        <v>1</v>
      </c>
      <c r="R452">
        <f>IFERROR(IF(I452=1,VLOOKUP(F452,Lookup!$A$2:$B$15,2,FALSE),0),0.5)</f>
        <v>0</v>
      </c>
      <c r="S452">
        <f>IF(K452=1,1,IFERROR(IF(H452="pass",VLOOKUP(F452,Lookup!$D$2:$E$26,2,FALSE),0),1.6))</f>
        <v>1.6</v>
      </c>
      <c r="T452" s="6">
        <f t="shared" si="22"/>
        <v>1.5475000000000001</v>
      </c>
      <c r="U452" s="6">
        <f t="shared" si="23"/>
        <v>1.5475000000000001</v>
      </c>
      <c r="V452" t="str">
        <f t="shared" si="21"/>
        <v>F.SWAIN, SEA</v>
      </c>
    </row>
    <row r="453" spans="1:22">
      <c r="A453">
        <v>1901</v>
      </c>
      <c r="B453" s="28">
        <v>2</v>
      </c>
      <c r="C453" s="28" t="s">
        <v>6</v>
      </c>
      <c r="D453" s="28" t="s">
        <v>30</v>
      </c>
      <c r="E453" s="28">
        <v>75</v>
      </c>
      <c r="F453" s="28">
        <v>25</v>
      </c>
      <c r="G453" s="28" t="s">
        <v>4786</v>
      </c>
      <c r="H453" s="28" t="s">
        <v>439</v>
      </c>
      <c r="I453" s="28">
        <v>0</v>
      </c>
      <c r="J453" s="28">
        <v>1</v>
      </c>
      <c r="K453" s="28">
        <v>0</v>
      </c>
      <c r="L453" s="28">
        <v>0</v>
      </c>
      <c r="M453" s="28" t="s">
        <v>2519</v>
      </c>
      <c r="N453" s="28">
        <v>5</v>
      </c>
      <c r="O453" s="21">
        <v>5</v>
      </c>
      <c r="P453" s="21">
        <v>0</v>
      </c>
      <c r="Q453" s="21">
        <v>1</v>
      </c>
      <c r="R453">
        <f>IFERROR(IF(I453=1,VLOOKUP(F453,Lookup!$A$2:$B$15,2,FALSE),0),0.5)</f>
        <v>0</v>
      </c>
      <c r="S453">
        <f>IF(K453=1,1,IFERROR(IF(H453="pass",VLOOKUP(F453,Lookup!$D$2:$E$26,2,FALSE),0),1.6))</f>
        <v>1.6</v>
      </c>
      <c r="T453" s="6">
        <f t="shared" si="22"/>
        <v>1.6875</v>
      </c>
      <c r="U453" s="6">
        <f t="shared" si="23"/>
        <v>1.6875</v>
      </c>
      <c r="V453" t="str">
        <f t="shared" si="21"/>
        <v>T.LOCKETT, SEA</v>
      </c>
    </row>
    <row r="454" spans="1:22">
      <c r="A454">
        <v>1903</v>
      </c>
      <c r="B454" s="28">
        <v>2</v>
      </c>
      <c r="C454" s="28" t="s">
        <v>30</v>
      </c>
      <c r="D454" s="28" t="s">
        <v>6</v>
      </c>
      <c r="E454" s="28">
        <v>75</v>
      </c>
      <c r="F454" s="28">
        <v>25</v>
      </c>
      <c r="G454" s="28" t="s">
        <v>4788</v>
      </c>
      <c r="H454" s="28" t="s">
        <v>439</v>
      </c>
      <c r="I454" s="28">
        <v>0</v>
      </c>
      <c r="J454" s="28">
        <v>1</v>
      </c>
      <c r="K454" s="28">
        <v>0</v>
      </c>
      <c r="L454" s="28">
        <v>0</v>
      </c>
      <c r="M454" s="28" t="s">
        <v>632</v>
      </c>
      <c r="N454" s="28">
        <v>15</v>
      </c>
      <c r="O454" s="21">
        <v>15</v>
      </c>
      <c r="P454" s="21">
        <v>0</v>
      </c>
      <c r="Q454" s="21">
        <v>1</v>
      </c>
      <c r="R454">
        <f>IFERROR(IF(I454=1,VLOOKUP(F454,Lookup!$A$2:$B$15,2,FALSE),0),0.5)</f>
        <v>0</v>
      </c>
      <c r="S454">
        <f>IF(K454=1,1,IFERROR(IF(H454="pass",VLOOKUP(F454,Lookup!$D$2:$E$26,2,FALSE),0),1.6))</f>
        <v>1.6</v>
      </c>
      <c r="T454" s="6">
        <f t="shared" si="22"/>
        <v>1.8625</v>
      </c>
      <c r="U454" s="6">
        <f t="shared" si="23"/>
        <v>1.8625</v>
      </c>
      <c r="V454" t="str">
        <f t="shared" si="21"/>
        <v>A.BROWN, TEN</v>
      </c>
    </row>
    <row r="455" spans="1:22">
      <c r="A455">
        <v>1921</v>
      </c>
      <c r="B455" s="28">
        <v>2</v>
      </c>
      <c r="C455" s="28" t="s">
        <v>30</v>
      </c>
      <c r="D455" s="28" t="s">
        <v>6</v>
      </c>
      <c r="E455" s="28">
        <v>78</v>
      </c>
      <c r="F455" s="28">
        <v>22</v>
      </c>
      <c r="G455" s="28" t="s">
        <v>4806</v>
      </c>
      <c r="H455" s="28" t="s">
        <v>439</v>
      </c>
      <c r="I455" s="28">
        <v>0</v>
      </c>
      <c r="J455" s="28">
        <v>1</v>
      </c>
      <c r="K455" s="28">
        <v>0</v>
      </c>
      <c r="L455" s="28">
        <v>0</v>
      </c>
      <c r="M455" s="28" t="s">
        <v>639</v>
      </c>
      <c r="N455" s="28">
        <v>6</v>
      </c>
      <c r="O455" s="21">
        <v>6</v>
      </c>
      <c r="P455" s="21">
        <v>0</v>
      </c>
      <c r="Q455" s="21">
        <v>1</v>
      </c>
      <c r="R455">
        <f>IFERROR(IF(I455=1,VLOOKUP(F455,Lookup!$A$2:$B$15,2,FALSE),0),0.5)</f>
        <v>0</v>
      </c>
      <c r="S455">
        <f>IF(K455=1,1,IFERROR(IF(H455="pass",VLOOKUP(F455,Lookup!$D$2:$E$26,2,FALSE),0),1.6))</f>
        <v>1.6</v>
      </c>
      <c r="T455" s="6">
        <f t="shared" si="22"/>
        <v>1.7050000000000001</v>
      </c>
      <c r="U455" s="6">
        <f t="shared" si="23"/>
        <v>1.7050000000000001</v>
      </c>
      <c r="V455" t="str">
        <f t="shared" si="21"/>
        <v>J.JONES, TEN</v>
      </c>
    </row>
    <row r="456" spans="1:22">
      <c r="A456">
        <v>8</v>
      </c>
      <c r="B456" s="21">
        <v>1</v>
      </c>
      <c r="C456" s="21" t="s">
        <v>13</v>
      </c>
      <c r="D456" s="21" t="s">
        <v>30</v>
      </c>
      <c r="E456" s="21">
        <v>61</v>
      </c>
      <c r="F456" s="21">
        <v>39</v>
      </c>
      <c r="G456" s="21" t="s">
        <v>591</v>
      </c>
      <c r="H456" s="21" t="s">
        <v>439</v>
      </c>
      <c r="I456" s="21">
        <v>0</v>
      </c>
      <c r="J456" s="21">
        <v>1</v>
      </c>
      <c r="K456" s="21">
        <v>0</v>
      </c>
      <c r="L456" s="21">
        <v>0</v>
      </c>
      <c r="M456" s="21" t="s">
        <v>592</v>
      </c>
      <c r="N456" s="21">
        <v>29</v>
      </c>
      <c r="O456" s="21">
        <v>29</v>
      </c>
      <c r="P456" s="21">
        <v>0</v>
      </c>
      <c r="Q456" s="21">
        <v>1</v>
      </c>
      <c r="R456">
        <f>IFERROR(IF(I456=1,VLOOKUP(F456,Lookup!$A$2:$B$15,2,FALSE),0),0.5)</f>
        <v>0</v>
      </c>
      <c r="S456">
        <f>IF(K456=1,1,IFERROR(IF(H456="pass",VLOOKUP(F456,Lookup!$D$2:$E$26,2,FALSE),0),1.6))</f>
        <v>1.6</v>
      </c>
      <c r="T456" s="6">
        <f t="shared" si="22"/>
        <v>2.1074999999999999</v>
      </c>
      <c r="U456" s="6">
        <f t="shared" si="23"/>
        <v>2.1074999999999999</v>
      </c>
      <c r="V456" t="str">
        <f t="shared" si="21"/>
        <v>D.HOPKINS, ARI</v>
      </c>
    </row>
    <row r="457" spans="1:22">
      <c r="A457">
        <v>10</v>
      </c>
      <c r="B457" s="21">
        <v>1</v>
      </c>
      <c r="C457" s="21" t="s">
        <v>13</v>
      </c>
      <c r="D457" s="21" t="s">
        <v>30</v>
      </c>
      <c r="E457" s="21">
        <v>31</v>
      </c>
      <c r="F457" s="21">
        <v>69</v>
      </c>
      <c r="G457" s="21" t="s">
        <v>595</v>
      </c>
      <c r="H457" s="21" t="s">
        <v>439</v>
      </c>
      <c r="I457" s="21">
        <v>0</v>
      </c>
      <c r="J457" s="21">
        <v>1</v>
      </c>
      <c r="K457" s="21">
        <v>0</v>
      </c>
      <c r="L457" s="21">
        <v>0</v>
      </c>
      <c r="M457" s="21" t="s">
        <v>596</v>
      </c>
      <c r="N457" s="21">
        <v>-4</v>
      </c>
      <c r="O457" s="21">
        <v>-4</v>
      </c>
      <c r="P457" s="21">
        <v>0</v>
      </c>
      <c r="Q457" s="21">
        <v>1</v>
      </c>
      <c r="R457">
        <f>IFERROR(IF(I457=1,VLOOKUP(F457,Lookup!$A$2:$B$15,2,FALSE),0),0.5)</f>
        <v>0</v>
      </c>
      <c r="S457">
        <f>IF(K457=1,1,IFERROR(IF(H457="pass",VLOOKUP(F457,Lookup!$D$2:$E$26,2,FALSE),0),1.6))</f>
        <v>1.6</v>
      </c>
      <c r="T457" s="6">
        <f t="shared" si="22"/>
        <v>1.53</v>
      </c>
      <c r="U457" s="6">
        <f t="shared" si="23"/>
        <v>1.53</v>
      </c>
      <c r="V457" t="str">
        <f t="shared" si="21"/>
        <v>C.EDMONDS, ARI</v>
      </c>
    </row>
    <row r="458" spans="1:22">
      <c r="A458">
        <v>11</v>
      </c>
      <c r="B458" s="21">
        <v>1</v>
      </c>
      <c r="C458" s="21" t="s">
        <v>13</v>
      </c>
      <c r="D458" s="21" t="s">
        <v>30</v>
      </c>
      <c r="E458" s="21">
        <v>30</v>
      </c>
      <c r="F458" s="21">
        <v>70</v>
      </c>
      <c r="G458" s="21" t="s">
        <v>597</v>
      </c>
      <c r="H458" s="21" t="s">
        <v>439</v>
      </c>
      <c r="I458" s="21">
        <v>0</v>
      </c>
      <c r="J458" s="21">
        <v>1</v>
      </c>
      <c r="K458" s="21">
        <v>0</v>
      </c>
      <c r="L458" s="21">
        <v>0</v>
      </c>
      <c r="M458" s="21" t="s">
        <v>598</v>
      </c>
      <c r="N458" s="21">
        <v>20</v>
      </c>
      <c r="O458" s="21">
        <v>20</v>
      </c>
      <c r="P458" s="21">
        <v>0</v>
      </c>
      <c r="Q458" s="21">
        <v>1</v>
      </c>
      <c r="R458">
        <f>IFERROR(IF(I458=1,VLOOKUP(F458,Lookup!$A$2:$B$15,2,FALSE),0),0.5)</f>
        <v>0</v>
      </c>
      <c r="S458">
        <f>IF(K458=1,1,IFERROR(IF(H458="pass",VLOOKUP(F458,Lookup!$D$2:$E$26,2,FALSE),0),1.6))</f>
        <v>1.6</v>
      </c>
      <c r="T458" s="6">
        <f t="shared" si="22"/>
        <v>1.9500000000000002</v>
      </c>
      <c r="U458" s="6">
        <f t="shared" si="23"/>
        <v>1.9500000000000002</v>
      </c>
      <c r="V458" t="str">
        <f t="shared" si="21"/>
        <v>A.GREEN, ARI</v>
      </c>
    </row>
    <row r="459" spans="1:22">
      <c r="A459">
        <v>16</v>
      </c>
      <c r="B459" s="21">
        <v>1</v>
      </c>
      <c r="C459" s="21" t="s">
        <v>13</v>
      </c>
      <c r="D459" s="21" t="s">
        <v>30</v>
      </c>
      <c r="E459" s="21">
        <v>24</v>
      </c>
      <c r="F459" s="21">
        <v>76</v>
      </c>
      <c r="G459" s="21" t="s">
        <v>600</v>
      </c>
      <c r="H459" s="21" t="s">
        <v>439</v>
      </c>
      <c r="I459" s="21">
        <v>0</v>
      </c>
      <c r="J459" s="21">
        <v>1</v>
      </c>
      <c r="K459" s="21">
        <v>0</v>
      </c>
      <c r="L459" s="21">
        <v>0</v>
      </c>
      <c r="M459" s="21" t="s">
        <v>601</v>
      </c>
      <c r="N459" s="21">
        <v>4</v>
      </c>
      <c r="O459" s="21">
        <v>4</v>
      </c>
      <c r="P459" s="21">
        <v>0</v>
      </c>
      <c r="Q459" s="21">
        <v>1</v>
      </c>
      <c r="R459">
        <f>IFERROR(IF(I459=1,VLOOKUP(F459,Lookup!$A$2:$B$15,2,FALSE),0),0.5)</f>
        <v>0</v>
      </c>
      <c r="S459">
        <f>IF(K459=1,1,IFERROR(IF(H459="pass",VLOOKUP(F459,Lookup!$D$2:$E$26,2,FALSE),0),1.6))</f>
        <v>1.8</v>
      </c>
      <c r="T459" s="6">
        <f t="shared" si="22"/>
        <v>1.6700000000000002</v>
      </c>
      <c r="U459" s="6">
        <f t="shared" si="23"/>
        <v>1.7558000000000002</v>
      </c>
      <c r="V459" t="str">
        <f t="shared" si="21"/>
        <v>C.KIRK, ARI</v>
      </c>
    </row>
    <row r="460" spans="1:22">
      <c r="A460">
        <v>17</v>
      </c>
      <c r="B460" s="21">
        <v>1</v>
      </c>
      <c r="C460" s="21" t="s">
        <v>13</v>
      </c>
      <c r="D460" s="21" t="s">
        <v>30</v>
      </c>
      <c r="E460" s="21">
        <v>16</v>
      </c>
      <c r="F460" s="21">
        <v>84</v>
      </c>
      <c r="G460" s="21" t="s">
        <v>602</v>
      </c>
      <c r="H460" s="21" t="s">
        <v>439</v>
      </c>
      <c r="I460" s="21">
        <v>0</v>
      </c>
      <c r="J460" s="21">
        <v>1</v>
      </c>
      <c r="K460" s="21">
        <v>0</v>
      </c>
      <c r="L460" s="21">
        <v>0</v>
      </c>
      <c r="M460" s="21" t="s">
        <v>603</v>
      </c>
      <c r="N460" s="21">
        <v>16</v>
      </c>
      <c r="O460" s="21">
        <v>16</v>
      </c>
      <c r="P460" s="21">
        <v>0</v>
      </c>
      <c r="Q460" s="21">
        <v>1</v>
      </c>
      <c r="R460">
        <f>IFERROR(IF(I460=1,VLOOKUP(F460,Lookup!$A$2:$B$15,2,FALSE),0),0.5)</f>
        <v>0</v>
      </c>
      <c r="S460">
        <f>IF(K460=1,1,IFERROR(IF(H460="pass",VLOOKUP(F460,Lookup!$D$2:$E$26,2,FALSE),0),1.6))</f>
        <v>2</v>
      </c>
      <c r="T460" s="6">
        <f t="shared" si="22"/>
        <v>1.8800000000000001</v>
      </c>
      <c r="U460" s="6">
        <f t="shared" si="23"/>
        <v>1.9592000000000001</v>
      </c>
      <c r="V460" t="str">
        <f t="shared" si="21"/>
        <v>R.MOORE, ARI</v>
      </c>
    </row>
    <row r="461" spans="1:22">
      <c r="A461">
        <v>24</v>
      </c>
      <c r="B461" s="21">
        <v>1</v>
      </c>
      <c r="C461" s="21" t="s">
        <v>13</v>
      </c>
      <c r="D461" s="21" t="s">
        <v>30</v>
      </c>
      <c r="E461" s="21">
        <v>5</v>
      </c>
      <c r="F461" s="21">
        <v>95</v>
      </c>
      <c r="G461" s="21" t="s">
        <v>605</v>
      </c>
      <c r="H461" s="21" t="s">
        <v>439</v>
      </c>
      <c r="I461" s="21">
        <v>0</v>
      </c>
      <c r="J461" s="21">
        <v>1</v>
      </c>
      <c r="K461" s="21">
        <v>0</v>
      </c>
      <c r="L461" s="21">
        <v>0</v>
      </c>
      <c r="M461" s="21" t="s">
        <v>598</v>
      </c>
      <c r="N461" s="21">
        <v>5</v>
      </c>
      <c r="O461" s="21">
        <v>5</v>
      </c>
      <c r="P461" s="21">
        <v>0</v>
      </c>
      <c r="Q461" s="21">
        <v>1</v>
      </c>
      <c r="R461">
        <f>IFERROR(IF(I461=1,VLOOKUP(F461,Lookup!$A$2:$B$15,2,FALSE),0),0.5)</f>
        <v>0</v>
      </c>
      <c r="S461">
        <f>IF(K461=1,1,IFERROR(IF(H461="pass",VLOOKUP(F461,Lookup!$D$2:$E$26,2,FALSE),0),1.6))</f>
        <v>3.2</v>
      </c>
      <c r="T461" s="6">
        <f t="shared" si="22"/>
        <v>1.6875</v>
      </c>
      <c r="U461" s="6">
        <f t="shared" si="23"/>
        <v>3.2</v>
      </c>
      <c r="V461" t="str">
        <f t="shared" si="21"/>
        <v>A.GREEN, ARI</v>
      </c>
    </row>
    <row r="462" spans="1:22">
      <c r="A462">
        <v>25</v>
      </c>
      <c r="B462" s="21">
        <v>1</v>
      </c>
      <c r="C462" s="21" t="s">
        <v>13</v>
      </c>
      <c r="D462" s="21" t="s">
        <v>30</v>
      </c>
      <c r="E462" s="21">
        <v>5</v>
      </c>
      <c r="F462" s="21">
        <v>95</v>
      </c>
      <c r="G462" s="21" t="s">
        <v>606</v>
      </c>
      <c r="H462" s="21" t="s">
        <v>439</v>
      </c>
      <c r="I462" s="21">
        <v>0</v>
      </c>
      <c r="J462" s="21">
        <v>1</v>
      </c>
      <c r="K462" s="21">
        <v>0</v>
      </c>
      <c r="L462" s="21">
        <v>0</v>
      </c>
      <c r="M462" s="21" t="s">
        <v>607</v>
      </c>
      <c r="N462" s="21">
        <v>5</v>
      </c>
      <c r="O462" s="21">
        <v>5</v>
      </c>
      <c r="P462" s="21">
        <v>0</v>
      </c>
      <c r="Q462" s="21">
        <v>1</v>
      </c>
      <c r="R462">
        <f>IFERROR(IF(I462=1,VLOOKUP(F462,Lookup!$A$2:$B$15,2,FALSE),0),0.5)</f>
        <v>0</v>
      </c>
      <c r="S462">
        <f>IF(K462=1,1,IFERROR(IF(H462="pass",VLOOKUP(F462,Lookup!$D$2:$E$26,2,FALSE),0),1.6))</f>
        <v>3.2</v>
      </c>
      <c r="T462" s="6">
        <f t="shared" si="22"/>
        <v>1.6875</v>
      </c>
      <c r="U462" s="6">
        <f t="shared" si="23"/>
        <v>3.2</v>
      </c>
      <c r="V462" t="str">
        <f t="shared" si="21"/>
        <v>D.HARRIS, ARI</v>
      </c>
    </row>
    <row r="463" spans="1:22">
      <c r="A463">
        <v>27</v>
      </c>
      <c r="B463" s="21">
        <v>1</v>
      </c>
      <c r="C463" s="21" t="s">
        <v>13</v>
      </c>
      <c r="D463" s="21" t="s">
        <v>30</v>
      </c>
      <c r="E463" s="21">
        <v>5</v>
      </c>
      <c r="F463" s="21">
        <v>95</v>
      </c>
      <c r="G463" s="21" t="s">
        <v>608</v>
      </c>
      <c r="H463" s="21" t="s">
        <v>439</v>
      </c>
      <c r="I463" s="21">
        <v>0</v>
      </c>
      <c r="J463" s="21">
        <v>1</v>
      </c>
      <c r="K463" s="21">
        <v>0</v>
      </c>
      <c r="L463" s="21">
        <v>0</v>
      </c>
      <c r="M463" s="21" t="s">
        <v>592</v>
      </c>
      <c r="N463" s="21">
        <v>5</v>
      </c>
      <c r="O463" s="21">
        <v>5</v>
      </c>
      <c r="P463" s="21">
        <v>0</v>
      </c>
      <c r="Q463" s="21">
        <v>1</v>
      </c>
      <c r="R463">
        <f>IFERROR(IF(I463=1,VLOOKUP(F463,Lookup!$A$2:$B$15,2,FALSE),0),0.5)</f>
        <v>0</v>
      </c>
      <c r="S463">
        <f>IF(K463=1,1,IFERROR(IF(H463="pass",VLOOKUP(F463,Lookup!$D$2:$E$26,2,FALSE),0),1.6))</f>
        <v>3.2</v>
      </c>
      <c r="T463" s="6">
        <f t="shared" si="22"/>
        <v>1.6875</v>
      </c>
      <c r="U463" s="6">
        <f t="shared" si="23"/>
        <v>3.2</v>
      </c>
      <c r="V463" t="str">
        <f t="shared" si="21"/>
        <v>D.HOPKINS, ARI</v>
      </c>
    </row>
    <row r="464" spans="1:22">
      <c r="A464">
        <v>35</v>
      </c>
      <c r="B464" s="21">
        <v>1</v>
      </c>
      <c r="C464" s="21" t="s">
        <v>13</v>
      </c>
      <c r="D464" s="21" t="s">
        <v>30</v>
      </c>
      <c r="E464" s="21">
        <v>61</v>
      </c>
      <c r="F464" s="21">
        <v>39</v>
      </c>
      <c r="G464" s="21" t="s">
        <v>614</v>
      </c>
      <c r="H464" s="21" t="s">
        <v>439</v>
      </c>
      <c r="I464" s="21">
        <v>0</v>
      </c>
      <c r="J464" s="21">
        <v>1</v>
      </c>
      <c r="K464" s="21">
        <v>0</v>
      </c>
      <c r="L464" s="21">
        <v>0</v>
      </c>
      <c r="M464" s="21" t="s">
        <v>592</v>
      </c>
      <c r="N464" s="21">
        <v>3</v>
      </c>
      <c r="O464" s="21">
        <v>3</v>
      </c>
      <c r="P464" s="21">
        <v>0</v>
      </c>
      <c r="Q464" s="21">
        <v>1</v>
      </c>
      <c r="R464">
        <f>IFERROR(IF(I464=1,VLOOKUP(F464,Lookup!$A$2:$B$15,2,FALSE),0),0.5)</f>
        <v>0</v>
      </c>
      <c r="S464">
        <f>IF(K464=1,1,IFERROR(IF(H464="pass",VLOOKUP(F464,Lookup!$D$2:$E$26,2,FALSE),0),1.6))</f>
        <v>1.6</v>
      </c>
      <c r="T464" s="6">
        <f t="shared" si="22"/>
        <v>1.6525000000000001</v>
      </c>
      <c r="U464" s="6">
        <f t="shared" si="23"/>
        <v>1.6525000000000001</v>
      </c>
      <c r="V464" t="str">
        <f t="shared" si="21"/>
        <v>D.HOPKINS, ARI</v>
      </c>
    </row>
    <row r="465" spans="1:22">
      <c r="A465">
        <v>36</v>
      </c>
      <c r="B465" s="21">
        <v>1</v>
      </c>
      <c r="C465" s="21" t="s">
        <v>13</v>
      </c>
      <c r="D465" s="21" t="s">
        <v>30</v>
      </c>
      <c r="E465" s="21">
        <v>58</v>
      </c>
      <c r="F465" s="21">
        <v>42</v>
      </c>
      <c r="G465" s="21" t="s">
        <v>615</v>
      </c>
      <c r="H465" s="21" t="s">
        <v>439</v>
      </c>
      <c r="I465" s="21">
        <v>0</v>
      </c>
      <c r="J465" s="21">
        <v>1</v>
      </c>
      <c r="K465" s="21">
        <v>0</v>
      </c>
      <c r="L465" s="21">
        <v>0</v>
      </c>
      <c r="M465" s="21" t="s">
        <v>598</v>
      </c>
      <c r="N465" s="21">
        <v>3</v>
      </c>
      <c r="O465" s="21">
        <v>3</v>
      </c>
      <c r="P465" s="21">
        <v>0</v>
      </c>
      <c r="Q465" s="21">
        <v>1</v>
      </c>
      <c r="R465">
        <f>IFERROR(IF(I465=1,VLOOKUP(F465,Lookup!$A$2:$B$15,2,FALSE),0),0.5)</f>
        <v>0</v>
      </c>
      <c r="S465">
        <f>IF(K465=1,1,IFERROR(IF(H465="pass",VLOOKUP(F465,Lookup!$D$2:$E$26,2,FALSE),0),1.6))</f>
        <v>1.6</v>
      </c>
      <c r="T465" s="6">
        <f t="shared" si="22"/>
        <v>1.6525000000000001</v>
      </c>
      <c r="U465" s="6">
        <f t="shared" si="23"/>
        <v>1.6525000000000001</v>
      </c>
      <c r="V465" t="str">
        <f t="shared" si="21"/>
        <v>A.GREEN, ARI</v>
      </c>
    </row>
    <row r="466" spans="1:22">
      <c r="A466">
        <v>41</v>
      </c>
      <c r="B466" s="21">
        <v>1</v>
      </c>
      <c r="C466" s="21" t="s">
        <v>30</v>
      </c>
      <c r="D466" s="21" t="s">
        <v>13</v>
      </c>
      <c r="E466" s="21">
        <v>74</v>
      </c>
      <c r="F466" s="21">
        <v>26</v>
      </c>
      <c r="G466" s="21" t="s">
        <v>618</v>
      </c>
      <c r="H466" s="21" t="s">
        <v>439</v>
      </c>
      <c r="I466" s="21">
        <v>0</v>
      </c>
      <c r="J466" s="21">
        <v>1</v>
      </c>
      <c r="K466" s="21">
        <v>0</v>
      </c>
      <c r="L466" s="21">
        <v>0</v>
      </c>
      <c r="M466" s="21" t="s">
        <v>619</v>
      </c>
      <c r="N466" s="21">
        <v>4</v>
      </c>
      <c r="O466" s="21">
        <v>4</v>
      </c>
      <c r="P466" s="21">
        <v>0</v>
      </c>
      <c r="Q466" s="21">
        <v>1</v>
      </c>
      <c r="R466">
        <f>IFERROR(IF(I466=1,VLOOKUP(F466,Lookup!$A$2:$B$15,2,FALSE),0),0.5)</f>
        <v>0</v>
      </c>
      <c r="S466">
        <f>IF(K466=1,1,IFERROR(IF(H466="pass",VLOOKUP(F466,Lookup!$D$2:$E$26,2,FALSE),0),1.6))</f>
        <v>1.6</v>
      </c>
      <c r="T466" s="6">
        <f t="shared" si="22"/>
        <v>1.6700000000000002</v>
      </c>
      <c r="U466" s="6">
        <f t="shared" si="23"/>
        <v>1.6700000000000002</v>
      </c>
      <c r="V466" t="str">
        <f t="shared" si="21"/>
        <v>A.HOOKER, TEN</v>
      </c>
    </row>
    <row r="467" spans="1:22">
      <c r="A467">
        <v>48</v>
      </c>
      <c r="B467" s="21">
        <v>1</v>
      </c>
      <c r="C467" s="21" t="s">
        <v>13</v>
      </c>
      <c r="D467" s="21" t="s">
        <v>30</v>
      </c>
      <c r="E467" s="21">
        <v>72</v>
      </c>
      <c r="F467" s="21">
        <v>28</v>
      </c>
      <c r="G467" s="21" t="s">
        <v>622</v>
      </c>
      <c r="H467" s="21" t="s">
        <v>439</v>
      </c>
      <c r="I467" s="21">
        <v>0</v>
      </c>
      <c r="J467" s="21">
        <v>1</v>
      </c>
      <c r="K467" s="21">
        <v>0</v>
      </c>
      <c r="L467" s="21">
        <v>0</v>
      </c>
      <c r="M467" s="21" t="s">
        <v>592</v>
      </c>
      <c r="N467" s="21">
        <v>10</v>
      </c>
      <c r="O467" s="21">
        <v>10</v>
      </c>
      <c r="P467" s="21">
        <v>0</v>
      </c>
      <c r="Q467" s="21">
        <v>1</v>
      </c>
      <c r="R467">
        <f>IFERROR(IF(I467=1,VLOOKUP(F467,Lookup!$A$2:$B$15,2,FALSE),0),0.5)</f>
        <v>0</v>
      </c>
      <c r="S467">
        <f>IF(K467=1,1,IFERROR(IF(H467="pass",VLOOKUP(F467,Lookup!$D$2:$E$26,2,FALSE),0),1.6))</f>
        <v>1.6</v>
      </c>
      <c r="T467" s="6">
        <f t="shared" si="22"/>
        <v>1.7750000000000001</v>
      </c>
      <c r="U467" s="6">
        <f t="shared" si="23"/>
        <v>1.7750000000000001</v>
      </c>
      <c r="V467" t="str">
        <f t="shared" si="21"/>
        <v>D.HOPKINS, ARI</v>
      </c>
    </row>
    <row r="468" spans="1:22">
      <c r="A468">
        <v>52</v>
      </c>
      <c r="B468" s="21">
        <v>1</v>
      </c>
      <c r="C468" s="21" t="s">
        <v>13</v>
      </c>
      <c r="D468" s="21" t="s">
        <v>30</v>
      </c>
      <c r="E468" s="21">
        <v>32</v>
      </c>
      <c r="F468" s="21">
        <v>68</v>
      </c>
      <c r="G468" s="21" t="s">
        <v>626</v>
      </c>
      <c r="H468" s="21" t="s">
        <v>439</v>
      </c>
      <c r="I468" s="21">
        <v>0</v>
      </c>
      <c r="J468" s="21">
        <v>1</v>
      </c>
      <c r="K468" s="21">
        <v>0</v>
      </c>
      <c r="L468" s="21">
        <v>0</v>
      </c>
      <c r="M468" s="21" t="s">
        <v>601</v>
      </c>
      <c r="N468" s="21">
        <v>-1</v>
      </c>
      <c r="O468" s="21">
        <v>-1</v>
      </c>
      <c r="P468" s="21">
        <v>0</v>
      </c>
      <c r="Q468" s="21">
        <v>1</v>
      </c>
      <c r="R468">
        <f>IFERROR(IF(I468=1,VLOOKUP(F468,Lookup!$A$2:$B$15,2,FALSE),0),0.5)</f>
        <v>0</v>
      </c>
      <c r="S468">
        <f>IF(K468=1,1,IFERROR(IF(H468="pass",VLOOKUP(F468,Lookup!$D$2:$E$26,2,FALSE),0),1.6))</f>
        <v>1.6</v>
      </c>
      <c r="T468" s="6">
        <f t="shared" si="22"/>
        <v>1.5825</v>
      </c>
      <c r="U468" s="6">
        <f t="shared" si="23"/>
        <v>1.5825</v>
      </c>
      <c r="V468" t="str">
        <f t="shared" si="21"/>
        <v>C.KIRK, ARI</v>
      </c>
    </row>
    <row r="469" spans="1:22">
      <c r="A469">
        <v>56</v>
      </c>
      <c r="B469" s="21">
        <v>1</v>
      </c>
      <c r="C469" s="21" t="s">
        <v>13</v>
      </c>
      <c r="D469" s="21" t="s">
        <v>30</v>
      </c>
      <c r="E469" s="21">
        <v>17</v>
      </c>
      <c r="F469" s="21">
        <v>83</v>
      </c>
      <c r="G469" s="21" t="s">
        <v>630</v>
      </c>
      <c r="H469" s="21" t="s">
        <v>439</v>
      </c>
      <c r="I469" s="21">
        <v>0</v>
      </c>
      <c r="J469" s="21">
        <v>1</v>
      </c>
      <c r="K469" s="21">
        <v>0</v>
      </c>
      <c r="L469" s="21">
        <v>0</v>
      </c>
      <c r="M469" s="21" t="s">
        <v>592</v>
      </c>
      <c r="N469" s="21">
        <v>4</v>
      </c>
      <c r="O469" s="21">
        <v>4</v>
      </c>
      <c r="P469" s="21">
        <v>0</v>
      </c>
      <c r="Q469" s="21">
        <v>1</v>
      </c>
      <c r="R469">
        <f>IFERROR(IF(I469=1,VLOOKUP(F469,Lookup!$A$2:$B$15,2,FALSE),0),0.5)</f>
        <v>0</v>
      </c>
      <c r="S469">
        <f>IF(K469=1,1,IFERROR(IF(H469="pass",VLOOKUP(F469,Lookup!$D$2:$E$26,2,FALSE),0),1.6))</f>
        <v>2</v>
      </c>
      <c r="T469" s="6">
        <f t="shared" si="22"/>
        <v>1.6700000000000002</v>
      </c>
      <c r="U469" s="6">
        <f t="shared" si="23"/>
        <v>1.8878000000000001</v>
      </c>
      <c r="V469" t="str">
        <f t="shared" si="21"/>
        <v>D.HOPKINS, ARI</v>
      </c>
    </row>
    <row r="470" spans="1:22">
      <c r="A470">
        <v>62</v>
      </c>
      <c r="B470" s="21">
        <v>1</v>
      </c>
      <c r="C470" s="21" t="s">
        <v>30</v>
      </c>
      <c r="D470" s="21" t="s">
        <v>13</v>
      </c>
      <c r="E470" s="21">
        <v>61</v>
      </c>
      <c r="F470" s="21">
        <v>39</v>
      </c>
      <c r="G470" s="21" t="s">
        <v>635</v>
      </c>
      <c r="H470" s="21" t="s">
        <v>439</v>
      </c>
      <c r="I470" s="21">
        <v>0</v>
      </c>
      <c r="J470" s="21">
        <v>1</v>
      </c>
      <c r="K470" s="21">
        <v>0</v>
      </c>
      <c r="L470" s="21">
        <v>0</v>
      </c>
      <c r="M470" s="21" t="s">
        <v>636</v>
      </c>
      <c r="N470" s="21">
        <v>6</v>
      </c>
      <c r="O470" s="21">
        <v>6</v>
      </c>
      <c r="P470" s="21">
        <v>0</v>
      </c>
      <c r="Q470" s="21">
        <v>1</v>
      </c>
      <c r="R470">
        <f>IFERROR(IF(I470=1,VLOOKUP(F470,Lookup!$A$2:$B$15,2,FALSE),0),0.5)</f>
        <v>0</v>
      </c>
      <c r="S470">
        <f>IF(K470=1,1,IFERROR(IF(H470="pass",VLOOKUP(F470,Lookup!$D$2:$E$26,2,FALSE),0),1.6))</f>
        <v>1.6</v>
      </c>
      <c r="T470" s="6">
        <f t="shared" si="22"/>
        <v>1.7050000000000001</v>
      </c>
      <c r="U470" s="6">
        <f t="shared" si="23"/>
        <v>1.7050000000000001</v>
      </c>
      <c r="V470" t="str">
        <f t="shared" si="21"/>
        <v>A.FIRKSER, TEN</v>
      </c>
    </row>
    <row r="471" spans="1:22">
      <c r="A471">
        <v>63</v>
      </c>
      <c r="B471" s="21">
        <v>1</v>
      </c>
      <c r="C471" s="21" t="s">
        <v>30</v>
      </c>
      <c r="D471" s="21" t="s">
        <v>13</v>
      </c>
      <c r="E471" s="21">
        <v>50</v>
      </c>
      <c r="F471" s="21">
        <v>50</v>
      </c>
      <c r="G471" s="21" t="s">
        <v>637</v>
      </c>
      <c r="H471" s="21" t="s">
        <v>439</v>
      </c>
      <c r="I471" s="21">
        <v>0</v>
      </c>
      <c r="J471" s="21">
        <v>1</v>
      </c>
      <c r="K471" s="21">
        <v>0</v>
      </c>
      <c r="L471" s="21">
        <v>0</v>
      </c>
      <c r="M471" s="21" t="s">
        <v>590</v>
      </c>
      <c r="N471" s="21">
        <v>24</v>
      </c>
      <c r="O471" s="21">
        <v>24</v>
      </c>
      <c r="P471" s="21">
        <v>0</v>
      </c>
      <c r="Q471" s="21">
        <v>1</v>
      </c>
      <c r="R471">
        <f>IFERROR(IF(I471=1,VLOOKUP(F471,Lookup!$A$2:$B$15,2,FALSE),0),0.5)</f>
        <v>0</v>
      </c>
      <c r="S471">
        <f>IF(K471=1,1,IFERROR(IF(H471="pass",VLOOKUP(F471,Lookup!$D$2:$E$26,2,FALSE),0),1.6))</f>
        <v>1.6</v>
      </c>
      <c r="T471" s="6">
        <f t="shared" si="22"/>
        <v>2.02</v>
      </c>
      <c r="U471" s="6">
        <f t="shared" si="23"/>
        <v>2.02</v>
      </c>
      <c r="V471" t="str">
        <f t="shared" si="21"/>
        <v>C.ROGERS, TEN</v>
      </c>
    </row>
    <row r="472" spans="1:22">
      <c r="A472">
        <v>64</v>
      </c>
      <c r="B472" s="21">
        <v>1</v>
      </c>
      <c r="C472" s="21" t="s">
        <v>30</v>
      </c>
      <c r="D472" s="21" t="s">
        <v>13</v>
      </c>
      <c r="E472" s="21">
        <v>11</v>
      </c>
      <c r="F472" s="21">
        <v>89</v>
      </c>
      <c r="G472" s="21" t="s">
        <v>638</v>
      </c>
      <c r="H472" s="21" t="s">
        <v>439</v>
      </c>
      <c r="I472" s="21">
        <v>0</v>
      </c>
      <c r="J472" s="21">
        <v>1</v>
      </c>
      <c r="K472" s="21">
        <v>0</v>
      </c>
      <c r="L472" s="21">
        <v>0</v>
      </c>
      <c r="M472" s="21" t="s">
        <v>639</v>
      </c>
      <c r="N472" s="21">
        <v>11</v>
      </c>
      <c r="O472" s="21">
        <v>11</v>
      </c>
      <c r="P472" s="21">
        <v>0</v>
      </c>
      <c r="Q472" s="21">
        <v>1</v>
      </c>
      <c r="R472">
        <f>IFERROR(IF(I472=1,VLOOKUP(F472,Lookup!$A$2:$B$15,2,FALSE),0),0.5)</f>
        <v>0</v>
      </c>
      <c r="S472">
        <f>IF(K472=1,1,IFERROR(IF(H472="pass",VLOOKUP(F472,Lookup!$D$2:$E$26,2,FALSE),0),1.6))</f>
        <v>2.2000000000000002</v>
      </c>
      <c r="T472" s="6">
        <f t="shared" si="22"/>
        <v>1.7925</v>
      </c>
      <c r="U472" s="6">
        <f t="shared" si="23"/>
        <v>2.0614500000000002</v>
      </c>
      <c r="V472" t="str">
        <f t="shared" si="21"/>
        <v>J.JONES, TEN</v>
      </c>
    </row>
    <row r="473" spans="1:22">
      <c r="A473">
        <v>65</v>
      </c>
      <c r="B473" s="21">
        <v>1</v>
      </c>
      <c r="C473" s="21" t="s">
        <v>30</v>
      </c>
      <c r="D473" s="21" t="s">
        <v>13</v>
      </c>
      <c r="E473" s="21">
        <v>11</v>
      </c>
      <c r="F473" s="21">
        <v>89</v>
      </c>
      <c r="G473" s="21" t="s">
        <v>640</v>
      </c>
      <c r="H473" s="21" t="s">
        <v>439</v>
      </c>
      <c r="I473" s="21">
        <v>0</v>
      </c>
      <c r="J473" s="21">
        <v>1</v>
      </c>
      <c r="K473" s="21">
        <v>0</v>
      </c>
      <c r="L473" s="21">
        <v>0</v>
      </c>
      <c r="M473" s="21" t="s">
        <v>641</v>
      </c>
      <c r="N473" s="21">
        <v>11</v>
      </c>
      <c r="O473" s="21">
        <v>11</v>
      </c>
      <c r="P473" s="21">
        <v>0</v>
      </c>
      <c r="Q473" s="21">
        <v>1</v>
      </c>
      <c r="R473">
        <f>IFERROR(IF(I473=1,VLOOKUP(F473,Lookup!$A$2:$B$15,2,FALSE),0),0.5)</f>
        <v>0</v>
      </c>
      <c r="S473">
        <f>IF(K473=1,1,IFERROR(IF(H473="pass",VLOOKUP(F473,Lookup!$D$2:$E$26,2,FALSE),0),1.6))</f>
        <v>2.2000000000000002</v>
      </c>
      <c r="T473" s="6">
        <f t="shared" si="22"/>
        <v>1.7925</v>
      </c>
      <c r="U473" s="6">
        <f t="shared" si="23"/>
        <v>2.0614500000000002</v>
      </c>
      <c r="V473" t="str">
        <f t="shared" si="21"/>
        <v>G.SWAIM, TEN</v>
      </c>
    </row>
    <row r="474" spans="1:22">
      <c r="A474">
        <v>66</v>
      </c>
      <c r="B474" s="21">
        <v>1</v>
      </c>
      <c r="C474" s="21" t="s">
        <v>30</v>
      </c>
      <c r="D474" s="21" t="s">
        <v>13</v>
      </c>
      <c r="E474" s="21">
        <v>11</v>
      </c>
      <c r="F474" s="21">
        <v>89</v>
      </c>
      <c r="G474" s="21" t="s">
        <v>642</v>
      </c>
      <c r="H474" s="21" t="s">
        <v>439</v>
      </c>
      <c r="I474" s="21">
        <v>0</v>
      </c>
      <c r="J474" s="21">
        <v>1</v>
      </c>
      <c r="K474" s="21">
        <v>0</v>
      </c>
      <c r="L474" s="21">
        <v>0</v>
      </c>
      <c r="M474" s="21" t="s">
        <v>643</v>
      </c>
      <c r="N474" s="21">
        <v>7</v>
      </c>
      <c r="O474" s="21">
        <v>7</v>
      </c>
      <c r="P474" s="21">
        <v>0</v>
      </c>
      <c r="Q474" s="21">
        <v>1</v>
      </c>
      <c r="R474">
        <f>IFERROR(IF(I474=1,VLOOKUP(F474,Lookup!$A$2:$B$15,2,FALSE),0),0.5)</f>
        <v>0</v>
      </c>
      <c r="S474">
        <f>IF(K474=1,1,IFERROR(IF(H474="pass",VLOOKUP(F474,Lookup!$D$2:$E$26,2,FALSE),0),1.6))</f>
        <v>2.2000000000000002</v>
      </c>
      <c r="T474" s="6">
        <f t="shared" si="22"/>
        <v>1.7225000000000001</v>
      </c>
      <c r="U474" s="6">
        <f t="shared" si="23"/>
        <v>2.0376500000000002</v>
      </c>
      <c r="V474" t="str">
        <f t="shared" si="21"/>
        <v>N.WESTBROOK-IKHINE, TEN</v>
      </c>
    </row>
    <row r="475" spans="1:22">
      <c r="A475">
        <v>78</v>
      </c>
      <c r="B475" s="21">
        <v>1</v>
      </c>
      <c r="C475" s="21" t="s">
        <v>13</v>
      </c>
      <c r="D475" s="21" t="s">
        <v>30</v>
      </c>
      <c r="E475" s="21">
        <v>45</v>
      </c>
      <c r="F475" s="21">
        <v>55</v>
      </c>
      <c r="G475" s="21" t="s">
        <v>652</v>
      </c>
      <c r="H475" s="21" t="s">
        <v>439</v>
      </c>
      <c r="I475" s="21">
        <v>0</v>
      </c>
      <c r="J475" s="21">
        <v>1</v>
      </c>
      <c r="K475" s="21">
        <v>0</v>
      </c>
      <c r="L475" s="21">
        <v>0</v>
      </c>
      <c r="M475" s="21" t="s">
        <v>598</v>
      </c>
      <c r="N475" s="21">
        <v>4</v>
      </c>
      <c r="O475" s="21">
        <v>4</v>
      </c>
      <c r="P475" s="21">
        <v>0</v>
      </c>
      <c r="Q475" s="21">
        <v>1</v>
      </c>
      <c r="R475">
        <f>IFERROR(IF(I475=1,VLOOKUP(F475,Lookup!$A$2:$B$15,2,FALSE),0),0.5)</f>
        <v>0</v>
      </c>
      <c r="S475">
        <f>IF(K475=1,1,IFERROR(IF(H475="pass",VLOOKUP(F475,Lookup!$D$2:$E$26,2,FALSE),0),1.6))</f>
        <v>1.6</v>
      </c>
      <c r="T475" s="6">
        <f t="shared" si="22"/>
        <v>1.6700000000000002</v>
      </c>
      <c r="U475" s="6">
        <f t="shared" si="23"/>
        <v>1.6700000000000002</v>
      </c>
      <c r="V475" t="str">
        <f t="shared" si="21"/>
        <v>A.GREEN, ARI</v>
      </c>
    </row>
    <row r="476" spans="1:22">
      <c r="A476">
        <v>79</v>
      </c>
      <c r="B476" s="21">
        <v>1</v>
      </c>
      <c r="C476" s="21" t="s">
        <v>13</v>
      </c>
      <c r="D476" s="21" t="s">
        <v>30</v>
      </c>
      <c r="E476" s="21">
        <v>41</v>
      </c>
      <c r="F476" s="21">
        <v>59</v>
      </c>
      <c r="G476" s="21" t="s">
        <v>653</v>
      </c>
      <c r="H476" s="21" t="s">
        <v>439</v>
      </c>
      <c r="I476" s="21">
        <v>0</v>
      </c>
      <c r="J476" s="21">
        <v>1</v>
      </c>
      <c r="K476" s="21">
        <v>0</v>
      </c>
      <c r="L476" s="21">
        <v>0</v>
      </c>
      <c r="M476" s="21" t="s">
        <v>601</v>
      </c>
      <c r="N476" s="21">
        <v>20</v>
      </c>
      <c r="O476" s="21">
        <v>20</v>
      </c>
      <c r="P476" s="21">
        <v>0</v>
      </c>
      <c r="Q476" s="21">
        <v>1</v>
      </c>
      <c r="R476">
        <f>IFERROR(IF(I476=1,VLOOKUP(F476,Lookup!$A$2:$B$15,2,FALSE),0),0.5)</f>
        <v>0</v>
      </c>
      <c r="S476">
        <f>IF(K476=1,1,IFERROR(IF(H476="pass",VLOOKUP(F476,Lookup!$D$2:$E$26,2,FALSE),0),1.6))</f>
        <v>1.6</v>
      </c>
      <c r="T476" s="6">
        <f t="shared" si="22"/>
        <v>1.9500000000000002</v>
      </c>
      <c r="U476" s="6">
        <f t="shared" si="23"/>
        <v>1.9500000000000002</v>
      </c>
      <c r="V476" t="str">
        <f t="shared" si="21"/>
        <v>C.KIRK, ARI</v>
      </c>
    </row>
    <row r="477" spans="1:22">
      <c r="A477">
        <v>82</v>
      </c>
      <c r="B477" s="21">
        <v>1</v>
      </c>
      <c r="C477" s="21" t="s">
        <v>13</v>
      </c>
      <c r="D477" s="21" t="s">
        <v>30</v>
      </c>
      <c r="E477" s="21">
        <v>19</v>
      </c>
      <c r="F477" s="21">
        <v>81</v>
      </c>
      <c r="G477" s="21" t="s">
        <v>655</v>
      </c>
      <c r="H477" s="21" t="s">
        <v>439</v>
      </c>
      <c r="I477" s="21">
        <v>0</v>
      </c>
      <c r="J477" s="21">
        <v>1</v>
      </c>
      <c r="K477" s="21">
        <v>0</v>
      </c>
      <c r="L477" s="21">
        <v>0</v>
      </c>
      <c r="M477" s="21" t="s">
        <v>596</v>
      </c>
      <c r="N477" s="21">
        <v>-2</v>
      </c>
      <c r="O477" s="21">
        <v>-2</v>
      </c>
      <c r="P477" s="21">
        <v>0</v>
      </c>
      <c r="Q477" s="21">
        <v>1</v>
      </c>
      <c r="R477">
        <f>IFERROR(IF(I477=1,VLOOKUP(F477,Lookup!$A$2:$B$15,2,FALSE),0),0.5)</f>
        <v>0</v>
      </c>
      <c r="S477">
        <f>IF(K477=1,1,IFERROR(IF(H477="pass",VLOOKUP(F477,Lookup!$D$2:$E$26,2,FALSE),0),1.6))</f>
        <v>2</v>
      </c>
      <c r="T477" s="6">
        <f t="shared" si="22"/>
        <v>1.5650000000000002</v>
      </c>
      <c r="U477" s="6">
        <f t="shared" si="23"/>
        <v>1.8521000000000001</v>
      </c>
      <c r="V477" t="str">
        <f t="shared" si="21"/>
        <v>C.EDMONDS, ARI</v>
      </c>
    </row>
    <row r="478" spans="1:22">
      <c r="A478">
        <v>89</v>
      </c>
      <c r="B478" s="21">
        <v>1</v>
      </c>
      <c r="C478" s="21" t="s">
        <v>30</v>
      </c>
      <c r="D478" s="21" t="s">
        <v>13</v>
      </c>
      <c r="E478" s="21">
        <v>50</v>
      </c>
      <c r="F478" s="21">
        <v>50</v>
      </c>
      <c r="G478" s="21" t="s">
        <v>659</v>
      </c>
      <c r="H478" s="21" t="s">
        <v>439</v>
      </c>
      <c r="I478" s="21">
        <v>0</v>
      </c>
      <c r="J478" s="21">
        <v>1</v>
      </c>
      <c r="K478" s="21">
        <v>0</v>
      </c>
      <c r="L478" s="21">
        <v>0</v>
      </c>
      <c r="M478" s="21" t="s">
        <v>612</v>
      </c>
      <c r="N478" s="21">
        <v>5</v>
      </c>
      <c r="O478" s="21">
        <v>5</v>
      </c>
      <c r="P478" s="21">
        <v>0</v>
      </c>
      <c r="Q478" s="21">
        <v>1</v>
      </c>
      <c r="R478">
        <f>IFERROR(IF(I478=1,VLOOKUP(F478,Lookup!$A$2:$B$15,2,FALSE),0),0.5)</f>
        <v>0</v>
      </c>
      <c r="S478">
        <f>IF(K478=1,1,IFERROR(IF(H478="pass",VLOOKUP(F478,Lookup!$D$2:$E$26,2,FALSE),0),1.6))</f>
        <v>1.6</v>
      </c>
      <c r="T478" s="6">
        <f t="shared" si="22"/>
        <v>1.6875</v>
      </c>
      <c r="U478" s="6">
        <f t="shared" si="23"/>
        <v>1.6875</v>
      </c>
      <c r="V478" t="str">
        <f t="shared" si="21"/>
        <v>J.MCNICHOLS, TEN</v>
      </c>
    </row>
    <row r="479" spans="1:22">
      <c r="A479">
        <v>90</v>
      </c>
      <c r="B479" s="21">
        <v>1</v>
      </c>
      <c r="C479" s="21" t="s">
        <v>30</v>
      </c>
      <c r="D479" s="21" t="s">
        <v>13</v>
      </c>
      <c r="E479" s="21">
        <v>41</v>
      </c>
      <c r="F479" s="21">
        <v>59</v>
      </c>
      <c r="G479" s="21" t="s">
        <v>660</v>
      </c>
      <c r="H479" s="21" t="s">
        <v>439</v>
      </c>
      <c r="I479" s="21">
        <v>0</v>
      </c>
      <c r="J479" s="21">
        <v>1</v>
      </c>
      <c r="K479" s="21">
        <v>0</v>
      </c>
      <c r="L479" s="21">
        <v>0</v>
      </c>
      <c r="M479" s="21" t="s">
        <v>636</v>
      </c>
      <c r="N479" s="21">
        <v>4</v>
      </c>
      <c r="O479" s="21">
        <v>4</v>
      </c>
      <c r="P479" s="21">
        <v>0</v>
      </c>
      <c r="Q479" s="21">
        <v>1</v>
      </c>
      <c r="R479">
        <f>IFERROR(IF(I479=1,VLOOKUP(F479,Lookup!$A$2:$B$15,2,FALSE),0),0.5)</f>
        <v>0</v>
      </c>
      <c r="S479">
        <f>IF(K479=1,1,IFERROR(IF(H479="pass",VLOOKUP(F479,Lookup!$D$2:$E$26,2,FALSE),0),1.6))</f>
        <v>1.6</v>
      </c>
      <c r="T479" s="6">
        <f t="shared" si="22"/>
        <v>1.6700000000000002</v>
      </c>
      <c r="U479" s="6">
        <f t="shared" si="23"/>
        <v>1.6700000000000002</v>
      </c>
      <c r="V479" t="str">
        <f t="shared" si="21"/>
        <v>A.FIRKSER, TEN</v>
      </c>
    </row>
    <row r="480" spans="1:22">
      <c r="A480">
        <v>91</v>
      </c>
      <c r="B480" s="21">
        <v>1</v>
      </c>
      <c r="C480" s="21" t="s">
        <v>30</v>
      </c>
      <c r="D480" s="21" t="s">
        <v>13</v>
      </c>
      <c r="E480" s="21">
        <v>37</v>
      </c>
      <c r="F480" s="21">
        <v>63</v>
      </c>
      <c r="G480" s="21" t="s">
        <v>661</v>
      </c>
      <c r="H480" s="21" t="s">
        <v>439</v>
      </c>
      <c r="I480" s="21">
        <v>0</v>
      </c>
      <c r="J480" s="21">
        <v>1</v>
      </c>
      <c r="K480" s="21">
        <v>0</v>
      </c>
      <c r="L480" s="21">
        <v>0</v>
      </c>
      <c r="M480" s="21" t="s">
        <v>636</v>
      </c>
      <c r="N480" s="21">
        <v>4</v>
      </c>
      <c r="O480" s="21">
        <v>4</v>
      </c>
      <c r="P480" s="21">
        <v>0</v>
      </c>
      <c r="Q480" s="21">
        <v>1</v>
      </c>
      <c r="R480">
        <f>IFERROR(IF(I480=1,VLOOKUP(F480,Lookup!$A$2:$B$15,2,FALSE),0),0.5)</f>
        <v>0</v>
      </c>
      <c r="S480">
        <f>IF(K480=1,1,IFERROR(IF(H480="pass",VLOOKUP(F480,Lookup!$D$2:$E$26,2,FALSE),0),1.6))</f>
        <v>1.6</v>
      </c>
      <c r="T480" s="6">
        <f t="shared" si="22"/>
        <v>1.6700000000000002</v>
      </c>
      <c r="U480" s="6">
        <f t="shared" si="23"/>
        <v>1.6700000000000002</v>
      </c>
      <c r="V480" t="str">
        <f t="shared" si="21"/>
        <v>A.FIRKSER, TEN</v>
      </c>
    </row>
    <row r="481" spans="1:22">
      <c r="A481">
        <v>94</v>
      </c>
      <c r="B481" s="21">
        <v>1</v>
      </c>
      <c r="C481" s="21" t="s">
        <v>30</v>
      </c>
      <c r="D481" s="21" t="s">
        <v>13</v>
      </c>
      <c r="E481" s="21">
        <v>28</v>
      </c>
      <c r="F481" s="21">
        <v>72</v>
      </c>
      <c r="G481" s="21" t="s">
        <v>662</v>
      </c>
      <c r="H481" s="21" t="s">
        <v>439</v>
      </c>
      <c r="I481" s="21">
        <v>0</v>
      </c>
      <c r="J481" s="21">
        <v>1</v>
      </c>
      <c r="K481" s="21">
        <v>0</v>
      </c>
      <c r="L481" s="21">
        <v>0</v>
      </c>
      <c r="M481" s="21" t="s">
        <v>639</v>
      </c>
      <c r="N481" s="21">
        <v>13</v>
      </c>
      <c r="O481" s="21">
        <v>13</v>
      </c>
      <c r="P481" s="21">
        <v>0</v>
      </c>
      <c r="Q481" s="21">
        <v>1</v>
      </c>
      <c r="R481">
        <f>IFERROR(IF(I481=1,VLOOKUP(F481,Lookup!$A$2:$B$15,2,FALSE),0),0.5)</f>
        <v>0</v>
      </c>
      <c r="S481">
        <f>IF(K481=1,1,IFERROR(IF(H481="pass",VLOOKUP(F481,Lookup!$D$2:$E$26,2,FALSE),0),1.6))</f>
        <v>1.6</v>
      </c>
      <c r="T481" s="6">
        <f t="shared" si="22"/>
        <v>1.8275000000000001</v>
      </c>
      <c r="U481" s="6">
        <f t="shared" si="23"/>
        <v>1.8275000000000001</v>
      </c>
      <c r="V481" t="str">
        <f t="shared" si="21"/>
        <v>J.JONES, TEN</v>
      </c>
    </row>
    <row r="482" spans="1:22">
      <c r="A482">
        <v>95</v>
      </c>
      <c r="B482" s="21">
        <v>1</v>
      </c>
      <c r="C482" s="21" t="s">
        <v>30</v>
      </c>
      <c r="D482" s="21" t="s">
        <v>13</v>
      </c>
      <c r="E482" s="21">
        <v>28</v>
      </c>
      <c r="F482" s="21">
        <v>72</v>
      </c>
      <c r="G482" s="21" t="s">
        <v>663</v>
      </c>
      <c r="H482" s="21" t="s">
        <v>439</v>
      </c>
      <c r="I482" s="21">
        <v>0</v>
      </c>
      <c r="J482" s="21">
        <v>1</v>
      </c>
      <c r="K482" s="21">
        <v>0</v>
      </c>
      <c r="L482" s="21">
        <v>0</v>
      </c>
      <c r="M482" s="21" t="s">
        <v>632</v>
      </c>
      <c r="N482" s="21">
        <v>28</v>
      </c>
      <c r="O482" s="21">
        <v>28</v>
      </c>
      <c r="P482" s="21">
        <v>0</v>
      </c>
      <c r="Q482" s="21">
        <v>1</v>
      </c>
      <c r="R482">
        <f>IFERROR(IF(I482=1,VLOOKUP(F482,Lookup!$A$2:$B$15,2,FALSE),0),0.5)</f>
        <v>0</v>
      </c>
      <c r="S482">
        <f>IF(K482=1,1,IFERROR(IF(H482="pass",VLOOKUP(F482,Lookup!$D$2:$E$26,2,FALSE),0),1.6))</f>
        <v>1.6</v>
      </c>
      <c r="T482" s="6">
        <f t="shared" si="22"/>
        <v>2.09</v>
      </c>
      <c r="U482" s="6">
        <f t="shared" si="23"/>
        <v>2.09</v>
      </c>
      <c r="V482" t="str">
        <f t="shared" si="21"/>
        <v>A.BROWN, TEN</v>
      </c>
    </row>
    <row r="483" spans="1:22">
      <c r="A483">
        <v>97</v>
      </c>
      <c r="B483" s="21">
        <v>1</v>
      </c>
      <c r="C483" s="21" t="s">
        <v>13</v>
      </c>
      <c r="D483" s="21" t="s">
        <v>30</v>
      </c>
      <c r="E483" s="21">
        <v>64</v>
      </c>
      <c r="F483" s="21">
        <v>36</v>
      </c>
      <c r="G483" s="21" t="s">
        <v>664</v>
      </c>
      <c r="H483" s="21" t="s">
        <v>439</v>
      </c>
      <c r="I483" s="21">
        <v>0</v>
      </c>
      <c r="J483" s="21">
        <v>1</v>
      </c>
      <c r="K483" s="21">
        <v>0</v>
      </c>
      <c r="L483" s="21">
        <v>0</v>
      </c>
      <c r="M483" s="21" t="s">
        <v>603</v>
      </c>
      <c r="N483" s="21">
        <v>-3</v>
      </c>
      <c r="O483" s="21">
        <v>-3</v>
      </c>
      <c r="P483" s="21">
        <v>0</v>
      </c>
      <c r="Q483" s="21">
        <v>1</v>
      </c>
      <c r="R483">
        <f>IFERROR(IF(I483=1,VLOOKUP(F483,Lookup!$A$2:$B$15,2,FALSE),0),0.5)</f>
        <v>0</v>
      </c>
      <c r="S483">
        <f>IF(K483=1,1,IFERROR(IF(H483="pass",VLOOKUP(F483,Lookup!$D$2:$E$26,2,FALSE),0),1.6))</f>
        <v>1.6</v>
      </c>
      <c r="T483" s="6">
        <f t="shared" si="22"/>
        <v>1.5475000000000001</v>
      </c>
      <c r="U483" s="6">
        <f t="shared" si="23"/>
        <v>1.5475000000000001</v>
      </c>
      <c r="V483" t="str">
        <f t="shared" si="21"/>
        <v>R.MOORE, ARI</v>
      </c>
    </row>
    <row r="484" spans="1:22">
      <c r="A484">
        <v>100</v>
      </c>
      <c r="B484" s="21">
        <v>1</v>
      </c>
      <c r="C484" s="21" t="s">
        <v>13</v>
      </c>
      <c r="D484" s="21" t="s">
        <v>30</v>
      </c>
      <c r="E484" s="21">
        <v>52</v>
      </c>
      <c r="F484" s="21">
        <v>48</v>
      </c>
      <c r="G484" s="21" t="s">
        <v>665</v>
      </c>
      <c r="H484" s="21" t="s">
        <v>439</v>
      </c>
      <c r="I484" s="21">
        <v>0</v>
      </c>
      <c r="J484" s="21">
        <v>1</v>
      </c>
      <c r="K484" s="21">
        <v>0</v>
      </c>
      <c r="L484" s="21">
        <v>0</v>
      </c>
      <c r="M484" s="21" t="s">
        <v>592</v>
      </c>
      <c r="N484" s="21">
        <v>14</v>
      </c>
      <c r="O484" s="21">
        <v>14</v>
      </c>
      <c r="P484" s="21">
        <v>0</v>
      </c>
      <c r="Q484" s="21">
        <v>1</v>
      </c>
      <c r="R484">
        <f>IFERROR(IF(I484=1,VLOOKUP(F484,Lookup!$A$2:$B$15,2,FALSE),0),0.5)</f>
        <v>0</v>
      </c>
      <c r="S484">
        <f>IF(K484=1,1,IFERROR(IF(H484="pass",VLOOKUP(F484,Lookup!$D$2:$E$26,2,FALSE),0),1.6))</f>
        <v>1.6</v>
      </c>
      <c r="T484" s="6">
        <f t="shared" si="22"/>
        <v>1.845</v>
      </c>
      <c r="U484" s="6">
        <f t="shared" si="23"/>
        <v>1.845</v>
      </c>
      <c r="V484" t="str">
        <f t="shared" si="21"/>
        <v>D.HOPKINS, ARI</v>
      </c>
    </row>
    <row r="485" spans="1:22">
      <c r="A485">
        <v>101</v>
      </c>
      <c r="B485" s="21">
        <v>1</v>
      </c>
      <c r="C485" s="21" t="s">
        <v>13</v>
      </c>
      <c r="D485" s="21" t="s">
        <v>30</v>
      </c>
      <c r="E485" s="21">
        <v>52</v>
      </c>
      <c r="F485" s="21">
        <v>48</v>
      </c>
      <c r="G485" s="21" t="s">
        <v>666</v>
      </c>
      <c r="H485" s="21" t="s">
        <v>439</v>
      </c>
      <c r="I485" s="21">
        <v>0</v>
      </c>
      <c r="J485" s="21">
        <v>1</v>
      </c>
      <c r="K485" s="21">
        <v>0</v>
      </c>
      <c r="L485" s="21">
        <v>0</v>
      </c>
      <c r="M485" s="21" t="s">
        <v>596</v>
      </c>
      <c r="N485" s="21">
        <v>0</v>
      </c>
      <c r="O485" s="21">
        <v>0</v>
      </c>
      <c r="P485" s="21">
        <v>0</v>
      </c>
      <c r="Q485" s="21">
        <v>1</v>
      </c>
      <c r="R485">
        <f>IFERROR(IF(I485=1,VLOOKUP(F485,Lookup!$A$2:$B$15,2,FALSE),0),0.5)</f>
        <v>0</v>
      </c>
      <c r="S485">
        <f>IF(K485=1,1,IFERROR(IF(H485="pass",VLOOKUP(F485,Lookup!$D$2:$E$26,2,FALSE),0),1.6))</f>
        <v>1.6</v>
      </c>
      <c r="T485" s="6">
        <f t="shared" si="22"/>
        <v>1.6</v>
      </c>
      <c r="U485" s="6">
        <f t="shared" si="23"/>
        <v>1.6</v>
      </c>
      <c r="V485" t="str">
        <f t="shared" si="21"/>
        <v>C.EDMONDS, ARI</v>
      </c>
    </row>
    <row r="486" spans="1:22">
      <c r="A486">
        <v>107</v>
      </c>
      <c r="B486" s="21">
        <v>1</v>
      </c>
      <c r="C486" s="21" t="s">
        <v>30</v>
      </c>
      <c r="D486" s="21" t="s">
        <v>13</v>
      </c>
      <c r="E486" s="21">
        <v>32</v>
      </c>
      <c r="F486" s="21">
        <v>68</v>
      </c>
      <c r="G486" s="21" t="s">
        <v>670</v>
      </c>
      <c r="H486" s="21" t="s">
        <v>439</v>
      </c>
      <c r="I486" s="21">
        <v>0</v>
      </c>
      <c r="J486" s="21">
        <v>1</v>
      </c>
      <c r="K486" s="21">
        <v>0</v>
      </c>
      <c r="L486" s="21">
        <v>0</v>
      </c>
      <c r="M486" s="21" t="s">
        <v>632</v>
      </c>
      <c r="N486" s="21">
        <v>14</v>
      </c>
      <c r="O486" s="21">
        <v>14</v>
      </c>
      <c r="P486" s="21">
        <v>0</v>
      </c>
      <c r="Q486" s="21">
        <v>1</v>
      </c>
      <c r="R486">
        <f>IFERROR(IF(I486=1,VLOOKUP(F486,Lookup!$A$2:$B$15,2,FALSE),0),0.5)</f>
        <v>0</v>
      </c>
      <c r="S486">
        <f>IF(K486=1,1,IFERROR(IF(H486="pass",VLOOKUP(F486,Lookup!$D$2:$E$26,2,FALSE),0),1.6))</f>
        <v>1.6</v>
      </c>
      <c r="T486" s="6">
        <f t="shared" si="22"/>
        <v>1.845</v>
      </c>
      <c r="U486" s="6">
        <f t="shared" si="23"/>
        <v>1.845</v>
      </c>
      <c r="V486" t="str">
        <f t="shared" si="21"/>
        <v>A.BROWN, TEN</v>
      </c>
    </row>
    <row r="487" spans="1:22">
      <c r="A487">
        <v>108</v>
      </c>
      <c r="B487" s="21">
        <v>1</v>
      </c>
      <c r="C487" s="21" t="s">
        <v>30</v>
      </c>
      <c r="D487" s="21" t="s">
        <v>13</v>
      </c>
      <c r="E487" s="21">
        <v>13</v>
      </c>
      <c r="F487" s="21">
        <v>87</v>
      </c>
      <c r="G487" s="21" t="s">
        <v>671</v>
      </c>
      <c r="H487" s="21" t="s">
        <v>439</v>
      </c>
      <c r="I487" s="21">
        <v>0</v>
      </c>
      <c r="J487" s="21">
        <v>1</v>
      </c>
      <c r="K487" s="21">
        <v>0</v>
      </c>
      <c r="L487" s="21">
        <v>0</v>
      </c>
      <c r="M487" s="21" t="s">
        <v>632</v>
      </c>
      <c r="N487" s="21">
        <v>13</v>
      </c>
      <c r="O487" s="21">
        <v>13</v>
      </c>
      <c r="P487" s="21">
        <v>0</v>
      </c>
      <c r="Q487" s="21">
        <v>1</v>
      </c>
      <c r="R487">
        <f>IFERROR(IF(I487=1,VLOOKUP(F487,Lookup!$A$2:$B$15,2,FALSE),0),0.5)</f>
        <v>0</v>
      </c>
      <c r="S487">
        <f>IF(K487=1,1,IFERROR(IF(H487="pass",VLOOKUP(F487,Lookup!$D$2:$E$26,2,FALSE),0),1.6))</f>
        <v>2.2000000000000002</v>
      </c>
      <c r="T487" s="6">
        <f t="shared" si="22"/>
        <v>1.8275000000000001</v>
      </c>
      <c r="U487" s="6">
        <f t="shared" si="23"/>
        <v>2.0733500000000005</v>
      </c>
      <c r="V487" t="str">
        <f t="shared" si="21"/>
        <v>A.BROWN, TEN</v>
      </c>
    </row>
    <row r="488" spans="1:22">
      <c r="A488">
        <v>113</v>
      </c>
      <c r="B488" s="21">
        <v>1</v>
      </c>
      <c r="C488" s="21" t="s">
        <v>13</v>
      </c>
      <c r="D488" s="21" t="s">
        <v>30</v>
      </c>
      <c r="E488" s="21">
        <v>43</v>
      </c>
      <c r="F488" s="21">
        <v>57</v>
      </c>
      <c r="G488" s="21" t="s">
        <v>674</v>
      </c>
      <c r="H488" s="21" t="s">
        <v>439</v>
      </c>
      <c r="I488" s="21">
        <v>0</v>
      </c>
      <c r="J488" s="21">
        <v>1</v>
      </c>
      <c r="K488" s="21">
        <v>0</v>
      </c>
      <c r="L488" s="21">
        <v>0</v>
      </c>
      <c r="M488" s="21" t="s">
        <v>592</v>
      </c>
      <c r="N488" s="21">
        <v>7</v>
      </c>
      <c r="O488" s="21">
        <v>7</v>
      </c>
      <c r="P488" s="21">
        <v>0</v>
      </c>
      <c r="Q488" s="21">
        <v>1</v>
      </c>
      <c r="R488">
        <f>IFERROR(IF(I488=1,VLOOKUP(F488,Lookup!$A$2:$B$15,2,FALSE),0),0.5)</f>
        <v>0</v>
      </c>
      <c r="S488">
        <f>IF(K488=1,1,IFERROR(IF(H488="pass",VLOOKUP(F488,Lookup!$D$2:$E$26,2,FALSE),0),1.6))</f>
        <v>1.6</v>
      </c>
      <c r="T488" s="6">
        <f t="shared" si="22"/>
        <v>1.7225000000000001</v>
      </c>
      <c r="U488" s="6">
        <f t="shared" si="23"/>
        <v>1.7225000000000001</v>
      </c>
      <c r="V488" t="str">
        <f t="shared" si="21"/>
        <v>D.HOPKINS, ARI</v>
      </c>
    </row>
    <row r="489" spans="1:22">
      <c r="A489">
        <v>115</v>
      </c>
      <c r="B489" s="21">
        <v>1</v>
      </c>
      <c r="C489" s="21" t="s">
        <v>13</v>
      </c>
      <c r="D489" s="21" t="s">
        <v>30</v>
      </c>
      <c r="E489" s="21">
        <v>26</v>
      </c>
      <c r="F489" s="21">
        <v>74</v>
      </c>
      <c r="G489" s="21" t="s">
        <v>676</v>
      </c>
      <c r="H489" s="21" t="s">
        <v>439</v>
      </c>
      <c r="I489" s="21">
        <v>0</v>
      </c>
      <c r="J489" s="21">
        <v>1</v>
      </c>
      <c r="K489" s="21">
        <v>0</v>
      </c>
      <c r="L489" s="21">
        <v>0</v>
      </c>
      <c r="M489" s="21" t="s">
        <v>607</v>
      </c>
      <c r="N489" s="21">
        <v>-1</v>
      </c>
      <c r="O489" s="21">
        <v>-1</v>
      </c>
      <c r="P489" s="21">
        <v>0</v>
      </c>
      <c r="Q489" s="21">
        <v>1</v>
      </c>
      <c r="R489">
        <f>IFERROR(IF(I489=1,VLOOKUP(F489,Lookup!$A$2:$B$15,2,FALSE),0),0.5)</f>
        <v>0</v>
      </c>
      <c r="S489">
        <f>IF(K489=1,1,IFERROR(IF(H489="pass",VLOOKUP(F489,Lookup!$D$2:$E$26,2,FALSE),0),1.6))</f>
        <v>1.6</v>
      </c>
      <c r="T489" s="6">
        <f t="shared" si="22"/>
        <v>1.5825</v>
      </c>
      <c r="U489" s="6">
        <f t="shared" si="23"/>
        <v>1.5825</v>
      </c>
      <c r="V489" t="str">
        <f t="shared" si="21"/>
        <v>D.HARRIS, ARI</v>
      </c>
    </row>
    <row r="490" spans="1:22">
      <c r="A490">
        <v>117</v>
      </c>
      <c r="B490" s="21">
        <v>1</v>
      </c>
      <c r="C490" s="21" t="s">
        <v>13</v>
      </c>
      <c r="D490" s="21" t="s">
        <v>30</v>
      </c>
      <c r="E490" s="21">
        <v>26</v>
      </c>
      <c r="F490" s="21">
        <v>74</v>
      </c>
      <c r="G490" s="21" t="s">
        <v>677</v>
      </c>
      <c r="H490" s="21" t="s">
        <v>439</v>
      </c>
      <c r="I490" s="21">
        <v>0</v>
      </c>
      <c r="J490" s="21">
        <v>1</v>
      </c>
      <c r="K490" s="21">
        <v>0</v>
      </c>
      <c r="L490" s="21">
        <v>0</v>
      </c>
      <c r="M490" s="21" t="s">
        <v>601</v>
      </c>
      <c r="N490" s="21">
        <v>26</v>
      </c>
      <c r="O490" s="21">
        <v>26</v>
      </c>
      <c r="P490" s="21">
        <v>0</v>
      </c>
      <c r="Q490" s="21">
        <v>1</v>
      </c>
      <c r="R490">
        <f>IFERROR(IF(I490=1,VLOOKUP(F490,Lookup!$A$2:$B$15,2,FALSE),0),0.5)</f>
        <v>0</v>
      </c>
      <c r="S490">
        <f>IF(K490=1,1,IFERROR(IF(H490="pass",VLOOKUP(F490,Lookup!$D$2:$E$26,2,FALSE),0),1.6))</f>
        <v>1.6</v>
      </c>
      <c r="T490" s="6">
        <f t="shared" si="22"/>
        <v>2.0550000000000002</v>
      </c>
      <c r="U490" s="6">
        <f t="shared" si="23"/>
        <v>2.0550000000000002</v>
      </c>
      <c r="V490" t="str">
        <f t="shared" si="21"/>
        <v>C.KIRK, ARI</v>
      </c>
    </row>
    <row r="491" spans="1:22">
      <c r="A491">
        <v>123</v>
      </c>
      <c r="B491" s="21">
        <v>1</v>
      </c>
      <c r="C491" s="21" t="s">
        <v>30</v>
      </c>
      <c r="D491" s="21" t="s">
        <v>13</v>
      </c>
      <c r="E491" s="21">
        <v>70</v>
      </c>
      <c r="F491" s="21">
        <v>30</v>
      </c>
      <c r="G491" s="21" t="s">
        <v>680</v>
      </c>
      <c r="H491" s="21" t="s">
        <v>439</v>
      </c>
      <c r="I491" s="21">
        <v>0</v>
      </c>
      <c r="J491" s="21">
        <v>1</v>
      </c>
      <c r="K491" s="21">
        <v>0</v>
      </c>
      <c r="L491" s="21">
        <v>0</v>
      </c>
      <c r="M491" s="21" t="s">
        <v>639</v>
      </c>
      <c r="N491" s="21">
        <v>20</v>
      </c>
      <c r="O491" s="21">
        <v>20</v>
      </c>
      <c r="P491" s="21">
        <v>0</v>
      </c>
      <c r="Q491" s="21">
        <v>1</v>
      </c>
      <c r="R491">
        <f>IFERROR(IF(I491=1,VLOOKUP(F491,Lookup!$A$2:$B$15,2,FALSE),0),0.5)</f>
        <v>0</v>
      </c>
      <c r="S491">
        <f>IF(K491=1,1,IFERROR(IF(H491="pass",VLOOKUP(F491,Lookup!$D$2:$E$26,2,FALSE),0),1.6))</f>
        <v>1.6</v>
      </c>
      <c r="T491" s="6">
        <f t="shared" si="22"/>
        <v>1.9500000000000002</v>
      </c>
      <c r="U491" s="6">
        <f t="shared" si="23"/>
        <v>1.9500000000000002</v>
      </c>
      <c r="V491" t="str">
        <f t="shared" si="21"/>
        <v>J.JONES, TEN</v>
      </c>
    </row>
    <row r="492" spans="1:22">
      <c r="A492">
        <v>124</v>
      </c>
      <c r="B492" s="21">
        <v>1</v>
      </c>
      <c r="C492" s="21" t="s">
        <v>13</v>
      </c>
      <c r="D492" s="21" t="s">
        <v>30</v>
      </c>
      <c r="E492" s="21">
        <v>53</v>
      </c>
      <c r="F492" s="21">
        <v>47</v>
      </c>
      <c r="G492" s="21" t="s">
        <v>681</v>
      </c>
      <c r="H492" s="21" t="s">
        <v>439</v>
      </c>
      <c r="I492" s="21">
        <v>0</v>
      </c>
      <c r="J492" s="21">
        <v>1</v>
      </c>
      <c r="K492" s="21">
        <v>0</v>
      </c>
      <c r="L492" s="21">
        <v>0</v>
      </c>
      <c r="M492" s="21" t="s">
        <v>592</v>
      </c>
      <c r="N492" s="21">
        <v>18</v>
      </c>
      <c r="O492" s="21">
        <v>18</v>
      </c>
      <c r="P492" s="21">
        <v>0</v>
      </c>
      <c r="Q492" s="21">
        <v>1</v>
      </c>
      <c r="R492">
        <f>IFERROR(IF(I492=1,VLOOKUP(F492,Lookup!$A$2:$B$15,2,FALSE),0),0.5)</f>
        <v>0</v>
      </c>
      <c r="S492">
        <f>IF(K492=1,1,IFERROR(IF(H492="pass",VLOOKUP(F492,Lookup!$D$2:$E$26,2,FALSE),0),1.6))</f>
        <v>1.6</v>
      </c>
      <c r="T492" s="6">
        <f t="shared" si="22"/>
        <v>1.915</v>
      </c>
      <c r="U492" s="6">
        <f t="shared" si="23"/>
        <v>1.915</v>
      </c>
      <c r="V492" t="str">
        <f t="shared" si="21"/>
        <v>D.HOPKINS, ARI</v>
      </c>
    </row>
    <row r="493" spans="1:22">
      <c r="A493">
        <v>125</v>
      </c>
      <c r="B493" s="21">
        <v>1</v>
      </c>
      <c r="C493" s="21" t="s">
        <v>13</v>
      </c>
      <c r="D493" s="21" t="s">
        <v>30</v>
      </c>
      <c r="E493" s="21">
        <v>53</v>
      </c>
      <c r="F493" s="21">
        <v>47</v>
      </c>
      <c r="G493" s="21" t="s">
        <v>682</v>
      </c>
      <c r="H493" s="21" t="s">
        <v>439</v>
      </c>
      <c r="I493" s="21">
        <v>0</v>
      </c>
      <c r="J493" s="21">
        <v>1</v>
      </c>
      <c r="K493" s="21">
        <v>0</v>
      </c>
      <c r="L493" s="21">
        <v>0</v>
      </c>
      <c r="M493" s="21" t="s">
        <v>598</v>
      </c>
      <c r="N493" s="21">
        <v>10</v>
      </c>
      <c r="O493" s="21">
        <v>10</v>
      </c>
      <c r="P493" s="21">
        <v>0</v>
      </c>
      <c r="Q493" s="21">
        <v>1</v>
      </c>
      <c r="R493">
        <f>IFERROR(IF(I493=1,VLOOKUP(F493,Lookup!$A$2:$B$15,2,FALSE),0),0.5)</f>
        <v>0</v>
      </c>
      <c r="S493">
        <f>IF(K493=1,1,IFERROR(IF(H493="pass",VLOOKUP(F493,Lookup!$D$2:$E$26,2,FALSE),0),1.6))</f>
        <v>1.6</v>
      </c>
      <c r="T493" s="6">
        <f t="shared" si="22"/>
        <v>1.7750000000000001</v>
      </c>
      <c r="U493" s="6">
        <f t="shared" si="23"/>
        <v>1.7750000000000001</v>
      </c>
      <c r="V493" t="str">
        <f t="shared" si="21"/>
        <v>A.GREEN, ARI</v>
      </c>
    </row>
    <row r="494" spans="1:22">
      <c r="A494">
        <v>138</v>
      </c>
      <c r="B494" s="21">
        <v>1</v>
      </c>
      <c r="C494" s="21" t="s">
        <v>13</v>
      </c>
      <c r="D494" s="21" t="s">
        <v>30</v>
      </c>
      <c r="E494" s="21">
        <v>11</v>
      </c>
      <c r="F494" s="21">
        <v>89</v>
      </c>
      <c r="G494" s="21" t="s">
        <v>691</v>
      </c>
      <c r="H494" s="21" t="s">
        <v>439</v>
      </c>
      <c r="I494" s="21">
        <v>0</v>
      </c>
      <c r="J494" s="21">
        <v>1</v>
      </c>
      <c r="K494" s="21">
        <v>0</v>
      </c>
      <c r="L494" s="21">
        <v>0</v>
      </c>
      <c r="M494" s="21" t="s">
        <v>601</v>
      </c>
      <c r="N494" s="21">
        <v>11</v>
      </c>
      <c r="O494" s="21">
        <v>11</v>
      </c>
      <c r="P494" s="21">
        <v>0</v>
      </c>
      <c r="Q494" s="21">
        <v>1</v>
      </c>
      <c r="R494">
        <f>IFERROR(IF(I494=1,VLOOKUP(F494,Lookup!$A$2:$B$15,2,FALSE),0),0.5)</f>
        <v>0</v>
      </c>
      <c r="S494">
        <f>IF(K494=1,1,IFERROR(IF(H494="pass",VLOOKUP(F494,Lookup!$D$2:$E$26,2,FALSE),0),1.6))</f>
        <v>2.2000000000000002</v>
      </c>
      <c r="T494" s="6">
        <f t="shared" si="22"/>
        <v>1.7925</v>
      </c>
      <c r="U494" s="6">
        <f t="shared" si="23"/>
        <v>2.0614500000000002</v>
      </c>
      <c r="V494" t="str">
        <f t="shared" si="21"/>
        <v>C.KIRK, ARI</v>
      </c>
    </row>
    <row r="495" spans="1:22">
      <c r="A495">
        <v>143</v>
      </c>
      <c r="B495" s="21">
        <v>1</v>
      </c>
      <c r="C495" s="21" t="s">
        <v>30</v>
      </c>
      <c r="D495" s="21" t="s">
        <v>13</v>
      </c>
      <c r="E495" s="21">
        <v>71</v>
      </c>
      <c r="F495" s="21">
        <v>29</v>
      </c>
      <c r="G495" s="21" t="s">
        <v>694</v>
      </c>
      <c r="H495" s="21" t="s">
        <v>439</v>
      </c>
      <c r="I495" s="21">
        <v>0</v>
      </c>
      <c r="J495" s="21">
        <v>1</v>
      </c>
      <c r="K495" s="21">
        <v>0</v>
      </c>
      <c r="L495" s="21">
        <v>0</v>
      </c>
      <c r="M495" s="21" t="s">
        <v>639</v>
      </c>
      <c r="N495" s="21">
        <v>10</v>
      </c>
      <c r="O495" s="21">
        <v>10</v>
      </c>
      <c r="P495" s="21">
        <v>0</v>
      </c>
      <c r="Q495" s="21">
        <v>1</v>
      </c>
      <c r="R495">
        <f>IFERROR(IF(I495=1,VLOOKUP(F495,Lookup!$A$2:$B$15,2,FALSE),0),0.5)</f>
        <v>0</v>
      </c>
      <c r="S495">
        <f>IF(K495=1,1,IFERROR(IF(H495="pass",VLOOKUP(F495,Lookup!$D$2:$E$26,2,FALSE),0),1.6))</f>
        <v>1.6</v>
      </c>
      <c r="T495" s="6">
        <f t="shared" si="22"/>
        <v>1.7750000000000001</v>
      </c>
      <c r="U495" s="6">
        <f t="shared" si="23"/>
        <v>1.7750000000000001</v>
      </c>
      <c r="V495" t="str">
        <f t="shared" si="21"/>
        <v>J.JONES, TEN</v>
      </c>
    </row>
    <row r="496" spans="1:22">
      <c r="A496">
        <v>145</v>
      </c>
      <c r="B496" s="21">
        <v>1</v>
      </c>
      <c r="C496" s="21" t="s">
        <v>30</v>
      </c>
      <c r="D496" s="21" t="s">
        <v>13</v>
      </c>
      <c r="E496" s="21">
        <v>54</v>
      </c>
      <c r="F496" s="21">
        <v>46</v>
      </c>
      <c r="G496" s="21" t="s">
        <v>696</v>
      </c>
      <c r="H496" s="21" t="s">
        <v>439</v>
      </c>
      <c r="I496" s="21">
        <v>0</v>
      </c>
      <c r="J496" s="21">
        <v>1</v>
      </c>
      <c r="K496" s="21">
        <v>0</v>
      </c>
      <c r="L496" s="21">
        <v>0</v>
      </c>
      <c r="M496" s="21" t="s">
        <v>632</v>
      </c>
      <c r="N496" s="21">
        <v>7</v>
      </c>
      <c r="O496" s="21">
        <v>7</v>
      </c>
      <c r="P496" s="21">
        <v>0</v>
      </c>
      <c r="Q496" s="21">
        <v>1</v>
      </c>
      <c r="R496">
        <f>IFERROR(IF(I496=1,VLOOKUP(F496,Lookup!$A$2:$B$15,2,FALSE),0),0.5)</f>
        <v>0</v>
      </c>
      <c r="S496">
        <f>IF(K496=1,1,IFERROR(IF(H496="pass",VLOOKUP(F496,Lookup!$D$2:$E$26,2,FALSE),0),1.6))</f>
        <v>1.6</v>
      </c>
      <c r="T496" s="6">
        <f t="shared" si="22"/>
        <v>1.7225000000000001</v>
      </c>
      <c r="U496" s="6">
        <f t="shared" si="23"/>
        <v>1.7225000000000001</v>
      </c>
      <c r="V496" t="str">
        <f t="shared" si="21"/>
        <v>A.BROWN, TEN</v>
      </c>
    </row>
    <row r="497" spans="1:22">
      <c r="A497">
        <v>146</v>
      </c>
      <c r="B497" s="21">
        <v>1</v>
      </c>
      <c r="C497" s="21" t="s">
        <v>30</v>
      </c>
      <c r="D497" s="21" t="s">
        <v>13</v>
      </c>
      <c r="E497" s="21">
        <v>54</v>
      </c>
      <c r="F497" s="21">
        <v>46</v>
      </c>
      <c r="G497" s="21" t="s">
        <v>697</v>
      </c>
      <c r="H497" s="21" t="s">
        <v>439</v>
      </c>
      <c r="I497" s="21">
        <v>0</v>
      </c>
      <c r="J497" s="21">
        <v>1</v>
      </c>
      <c r="K497" s="21">
        <v>0</v>
      </c>
      <c r="L497" s="21">
        <v>0</v>
      </c>
      <c r="M497" s="21" t="s">
        <v>632</v>
      </c>
      <c r="N497" s="21">
        <v>3</v>
      </c>
      <c r="O497" s="21">
        <v>3</v>
      </c>
      <c r="P497" s="21">
        <v>0</v>
      </c>
      <c r="Q497" s="21">
        <v>1</v>
      </c>
      <c r="R497">
        <f>IFERROR(IF(I497=1,VLOOKUP(F497,Lookup!$A$2:$B$15,2,FALSE),0),0.5)</f>
        <v>0</v>
      </c>
      <c r="S497">
        <f>IF(K497=1,1,IFERROR(IF(H497="pass",VLOOKUP(F497,Lookup!$D$2:$E$26,2,FALSE),0),1.6))</f>
        <v>1.6</v>
      </c>
      <c r="T497" s="6">
        <f t="shared" si="22"/>
        <v>1.6525000000000001</v>
      </c>
      <c r="U497" s="6">
        <f t="shared" si="23"/>
        <v>1.6525000000000001</v>
      </c>
      <c r="V497" t="str">
        <f t="shared" si="21"/>
        <v>A.BROWN, TEN</v>
      </c>
    </row>
    <row r="498" spans="1:22">
      <c r="A498">
        <v>147</v>
      </c>
      <c r="B498" s="21">
        <v>1</v>
      </c>
      <c r="C498" s="21" t="s">
        <v>30</v>
      </c>
      <c r="D498" s="21" t="s">
        <v>13</v>
      </c>
      <c r="E498" s="21">
        <v>49</v>
      </c>
      <c r="F498" s="21">
        <v>51</v>
      </c>
      <c r="G498" s="21" t="s">
        <v>698</v>
      </c>
      <c r="H498" s="21" t="s">
        <v>439</v>
      </c>
      <c r="I498" s="21">
        <v>0</v>
      </c>
      <c r="J498" s="21">
        <v>1</v>
      </c>
      <c r="K498" s="21">
        <v>0</v>
      </c>
      <c r="L498" s="21">
        <v>0</v>
      </c>
      <c r="M498" s="21" t="s">
        <v>643</v>
      </c>
      <c r="N498" s="21">
        <v>9</v>
      </c>
      <c r="O498" s="21">
        <v>9</v>
      </c>
      <c r="P498" s="21">
        <v>0</v>
      </c>
      <c r="Q498" s="21">
        <v>1</v>
      </c>
      <c r="R498">
        <f>IFERROR(IF(I498=1,VLOOKUP(F498,Lookup!$A$2:$B$15,2,FALSE),0),0.5)</f>
        <v>0</v>
      </c>
      <c r="S498">
        <f>IF(K498=1,1,IFERROR(IF(H498="pass",VLOOKUP(F498,Lookup!$D$2:$E$26,2,FALSE),0),1.6))</f>
        <v>1.6</v>
      </c>
      <c r="T498" s="6">
        <f t="shared" si="22"/>
        <v>1.7575000000000001</v>
      </c>
      <c r="U498" s="6">
        <f t="shared" si="23"/>
        <v>1.7575000000000001</v>
      </c>
      <c r="V498" t="str">
        <f t="shared" si="21"/>
        <v>N.WESTBROOK-IKHINE, TEN</v>
      </c>
    </row>
    <row r="499" spans="1:22">
      <c r="A499">
        <v>148</v>
      </c>
      <c r="B499" s="21">
        <v>1</v>
      </c>
      <c r="C499" s="21" t="s">
        <v>30</v>
      </c>
      <c r="D499" s="21" t="s">
        <v>13</v>
      </c>
      <c r="E499" s="21">
        <v>49</v>
      </c>
      <c r="F499" s="21">
        <v>51</v>
      </c>
      <c r="G499" s="21" t="s">
        <v>699</v>
      </c>
      <c r="H499" s="21" t="s">
        <v>439</v>
      </c>
      <c r="I499" s="21">
        <v>0</v>
      </c>
      <c r="J499" s="21">
        <v>1</v>
      </c>
      <c r="K499" s="21">
        <v>0</v>
      </c>
      <c r="L499" s="21">
        <v>0</v>
      </c>
      <c r="M499" s="21" t="s">
        <v>586</v>
      </c>
      <c r="N499" s="21">
        <v>4</v>
      </c>
      <c r="O499" s="21">
        <v>4</v>
      </c>
      <c r="P499" s="21">
        <v>0</v>
      </c>
      <c r="Q499" s="21">
        <v>1</v>
      </c>
      <c r="R499">
        <f>IFERROR(IF(I499=1,VLOOKUP(F499,Lookup!$A$2:$B$15,2,FALSE),0),0.5)</f>
        <v>0</v>
      </c>
      <c r="S499">
        <f>IF(K499=1,1,IFERROR(IF(H499="pass",VLOOKUP(F499,Lookup!$D$2:$E$26,2,FALSE),0),1.6))</f>
        <v>1.6</v>
      </c>
      <c r="T499" s="6">
        <f t="shared" si="22"/>
        <v>1.6700000000000002</v>
      </c>
      <c r="U499" s="6">
        <f t="shared" si="23"/>
        <v>1.6700000000000002</v>
      </c>
      <c r="V499" t="str">
        <f t="shared" si="21"/>
        <v>D.HENRY, TEN</v>
      </c>
    </row>
    <row r="500" spans="1:22">
      <c r="A500">
        <v>149</v>
      </c>
      <c r="B500" s="21">
        <v>1</v>
      </c>
      <c r="C500" s="21" t="s">
        <v>30</v>
      </c>
      <c r="D500" s="21" t="s">
        <v>13</v>
      </c>
      <c r="E500" s="21">
        <v>49</v>
      </c>
      <c r="F500" s="21">
        <v>51</v>
      </c>
      <c r="G500" s="21" t="s">
        <v>700</v>
      </c>
      <c r="H500" s="21" t="s">
        <v>439</v>
      </c>
      <c r="I500" s="21">
        <v>0</v>
      </c>
      <c r="J500" s="21">
        <v>1</v>
      </c>
      <c r="K500" s="21">
        <v>0</v>
      </c>
      <c r="L500" s="21">
        <v>0</v>
      </c>
      <c r="M500" s="21" t="s">
        <v>636</v>
      </c>
      <c r="N500" s="21">
        <v>3</v>
      </c>
      <c r="O500" s="21">
        <v>3</v>
      </c>
      <c r="P500" s="21">
        <v>0</v>
      </c>
      <c r="Q500" s="21">
        <v>1</v>
      </c>
      <c r="R500">
        <f>IFERROR(IF(I500=1,VLOOKUP(F500,Lookup!$A$2:$B$15,2,FALSE),0),0.5)</f>
        <v>0</v>
      </c>
      <c r="S500">
        <f>IF(K500=1,1,IFERROR(IF(H500="pass",VLOOKUP(F500,Lookup!$D$2:$E$26,2,FALSE),0),1.6))</f>
        <v>1.6</v>
      </c>
      <c r="T500" s="6">
        <f t="shared" si="22"/>
        <v>1.6525000000000001</v>
      </c>
      <c r="U500" s="6">
        <f t="shared" si="23"/>
        <v>1.6525000000000001</v>
      </c>
      <c r="V500" t="str">
        <f t="shared" si="21"/>
        <v>A.FIRKSER, TEN</v>
      </c>
    </row>
    <row r="501" spans="1:22">
      <c r="A501">
        <v>161</v>
      </c>
      <c r="B501" s="21">
        <v>1</v>
      </c>
      <c r="C501" s="21" t="s">
        <v>30</v>
      </c>
      <c r="D501" s="21" t="s">
        <v>13</v>
      </c>
      <c r="E501" s="21">
        <v>67</v>
      </c>
      <c r="F501" s="21">
        <v>33</v>
      </c>
      <c r="G501" s="21" t="s">
        <v>707</v>
      </c>
      <c r="H501" s="21" t="s">
        <v>439</v>
      </c>
      <c r="I501" s="21">
        <v>0</v>
      </c>
      <c r="J501" s="21">
        <v>1</v>
      </c>
      <c r="K501" s="21">
        <v>0</v>
      </c>
      <c r="L501" s="21">
        <v>0</v>
      </c>
      <c r="M501" s="21" t="s">
        <v>639</v>
      </c>
      <c r="N501" s="21">
        <v>4</v>
      </c>
      <c r="O501" s="21">
        <v>4</v>
      </c>
      <c r="P501" s="21">
        <v>0</v>
      </c>
      <c r="Q501" s="21">
        <v>1</v>
      </c>
      <c r="R501">
        <f>IFERROR(IF(I501=1,VLOOKUP(F501,Lookup!$A$2:$B$15,2,FALSE),0),0.5)</f>
        <v>0</v>
      </c>
      <c r="S501">
        <f>IF(K501=1,1,IFERROR(IF(H501="pass",VLOOKUP(F501,Lookup!$D$2:$E$26,2,FALSE),0),1.6))</f>
        <v>1.6</v>
      </c>
      <c r="T501" s="6">
        <f t="shared" si="22"/>
        <v>1.6700000000000002</v>
      </c>
      <c r="U501" s="6">
        <f t="shared" si="23"/>
        <v>1.6700000000000002</v>
      </c>
      <c r="V501" t="str">
        <f t="shared" si="21"/>
        <v>J.JONES, TEN</v>
      </c>
    </row>
    <row r="502" spans="1:22">
      <c r="A502">
        <v>162</v>
      </c>
      <c r="B502" s="21">
        <v>1</v>
      </c>
      <c r="C502" s="21" t="s">
        <v>30</v>
      </c>
      <c r="D502" s="21" t="s">
        <v>13</v>
      </c>
      <c r="E502" s="21">
        <v>57</v>
      </c>
      <c r="F502" s="21">
        <v>43</v>
      </c>
      <c r="G502" s="21" t="s">
        <v>708</v>
      </c>
      <c r="H502" s="21" t="s">
        <v>439</v>
      </c>
      <c r="I502" s="21">
        <v>0</v>
      </c>
      <c r="J502" s="21">
        <v>1</v>
      </c>
      <c r="K502" s="21">
        <v>0</v>
      </c>
      <c r="L502" s="21">
        <v>0</v>
      </c>
      <c r="M502" s="21" t="s">
        <v>586</v>
      </c>
      <c r="N502" s="21">
        <v>-3</v>
      </c>
      <c r="O502" s="21">
        <v>-3</v>
      </c>
      <c r="P502" s="21">
        <v>0</v>
      </c>
      <c r="Q502" s="21">
        <v>1</v>
      </c>
      <c r="R502">
        <f>IFERROR(IF(I502=1,VLOOKUP(F502,Lookup!$A$2:$B$15,2,FALSE),0),0.5)</f>
        <v>0</v>
      </c>
      <c r="S502">
        <f>IF(K502=1,1,IFERROR(IF(H502="pass",VLOOKUP(F502,Lookup!$D$2:$E$26,2,FALSE),0),1.6))</f>
        <v>1.6</v>
      </c>
      <c r="T502" s="6">
        <f t="shared" si="22"/>
        <v>1.5475000000000001</v>
      </c>
      <c r="U502" s="6">
        <f t="shared" si="23"/>
        <v>1.5475000000000001</v>
      </c>
      <c r="V502" t="str">
        <f t="shared" si="21"/>
        <v>D.HENRY, TEN</v>
      </c>
    </row>
    <row r="503" spans="1:22">
      <c r="A503">
        <v>163</v>
      </c>
      <c r="B503" s="21">
        <v>1</v>
      </c>
      <c r="C503" s="21" t="s">
        <v>30</v>
      </c>
      <c r="D503" s="21" t="s">
        <v>13</v>
      </c>
      <c r="E503" s="21">
        <v>49</v>
      </c>
      <c r="F503" s="21">
        <v>51</v>
      </c>
      <c r="G503" s="21" t="s">
        <v>709</v>
      </c>
      <c r="H503" s="21" t="s">
        <v>439</v>
      </c>
      <c r="I503" s="21">
        <v>0</v>
      </c>
      <c r="J503" s="21">
        <v>1</v>
      </c>
      <c r="K503" s="21">
        <v>0</v>
      </c>
      <c r="L503" s="21">
        <v>0</v>
      </c>
      <c r="M503" s="21" t="s">
        <v>590</v>
      </c>
      <c r="N503" s="21">
        <v>6</v>
      </c>
      <c r="O503" s="21">
        <v>6</v>
      </c>
      <c r="P503" s="21">
        <v>0</v>
      </c>
      <c r="Q503" s="21">
        <v>1</v>
      </c>
      <c r="R503">
        <f>IFERROR(IF(I503=1,VLOOKUP(F503,Lookup!$A$2:$B$15,2,FALSE),0),0.5)</f>
        <v>0</v>
      </c>
      <c r="S503">
        <f>IF(K503=1,1,IFERROR(IF(H503="pass",VLOOKUP(F503,Lookup!$D$2:$E$26,2,FALSE),0),1.6))</f>
        <v>1.6</v>
      </c>
      <c r="T503" s="6">
        <f t="shared" si="22"/>
        <v>1.7050000000000001</v>
      </c>
      <c r="U503" s="6">
        <f t="shared" si="23"/>
        <v>1.7050000000000001</v>
      </c>
      <c r="V503" t="str">
        <f t="shared" si="21"/>
        <v>C.ROGERS, TEN</v>
      </c>
    </row>
    <row r="504" spans="1:22">
      <c r="A504">
        <v>164</v>
      </c>
      <c r="B504" s="21">
        <v>1</v>
      </c>
      <c r="C504" s="21" t="s">
        <v>30</v>
      </c>
      <c r="D504" s="21" t="s">
        <v>13</v>
      </c>
      <c r="E504" s="21">
        <v>39</v>
      </c>
      <c r="F504" s="21">
        <v>61</v>
      </c>
      <c r="G504" s="21" t="s">
        <v>710</v>
      </c>
      <c r="H504" s="21" t="s">
        <v>439</v>
      </c>
      <c r="I504" s="21">
        <v>0</v>
      </c>
      <c r="J504" s="21">
        <v>1</v>
      </c>
      <c r="K504" s="21">
        <v>0</v>
      </c>
      <c r="L504" s="21">
        <v>0</v>
      </c>
      <c r="M504" s="21" t="s">
        <v>586</v>
      </c>
      <c r="N504" s="21">
        <v>3</v>
      </c>
      <c r="O504" s="21">
        <v>3</v>
      </c>
      <c r="P504" s="21">
        <v>0</v>
      </c>
      <c r="Q504" s="21">
        <v>1</v>
      </c>
      <c r="R504">
        <f>IFERROR(IF(I504=1,VLOOKUP(F504,Lookup!$A$2:$B$15,2,FALSE),0),0.5)</f>
        <v>0</v>
      </c>
      <c r="S504">
        <f>IF(K504=1,1,IFERROR(IF(H504="pass",VLOOKUP(F504,Lookup!$D$2:$E$26,2,FALSE),0),1.6))</f>
        <v>1.6</v>
      </c>
      <c r="T504" s="6">
        <f t="shared" si="22"/>
        <v>1.6525000000000001</v>
      </c>
      <c r="U504" s="6">
        <f t="shared" si="23"/>
        <v>1.6525000000000001</v>
      </c>
      <c r="V504" t="str">
        <f t="shared" si="21"/>
        <v>D.HENRY, TEN</v>
      </c>
    </row>
    <row r="505" spans="1:22">
      <c r="A505">
        <v>166</v>
      </c>
      <c r="B505" s="21">
        <v>1</v>
      </c>
      <c r="C505" s="21" t="s">
        <v>30</v>
      </c>
      <c r="D505" s="21" t="s">
        <v>13</v>
      </c>
      <c r="E505" s="21">
        <v>41</v>
      </c>
      <c r="F505" s="21">
        <v>59</v>
      </c>
      <c r="G505" s="21" t="s">
        <v>711</v>
      </c>
      <c r="H505" s="21" t="s">
        <v>439</v>
      </c>
      <c r="I505" s="21">
        <v>0</v>
      </c>
      <c r="J505" s="21">
        <v>1</v>
      </c>
      <c r="K505" s="21">
        <v>0</v>
      </c>
      <c r="L505" s="21">
        <v>0</v>
      </c>
      <c r="M505" s="21" t="s">
        <v>612</v>
      </c>
      <c r="N505" s="21">
        <v>3</v>
      </c>
      <c r="O505" s="21">
        <v>3</v>
      </c>
      <c r="P505" s="21">
        <v>0</v>
      </c>
      <c r="Q505" s="21">
        <v>1</v>
      </c>
      <c r="R505">
        <f>IFERROR(IF(I505=1,VLOOKUP(F505,Lookup!$A$2:$B$15,2,FALSE),0),0.5)</f>
        <v>0</v>
      </c>
      <c r="S505">
        <f>IF(K505=1,1,IFERROR(IF(H505="pass",VLOOKUP(F505,Lookup!$D$2:$E$26,2,FALSE),0),1.6))</f>
        <v>1.6</v>
      </c>
      <c r="T505" s="6">
        <f t="shared" si="22"/>
        <v>1.6525000000000001</v>
      </c>
      <c r="U505" s="6">
        <f t="shared" si="23"/>
        <v>1.6525000000000001</v>
      </c>
      <c r="V505" t="str">
        <f t="shared" si="21"/>
        <v>J.MCNICHOLS, TEN</v>
      </c>
    </row>
    <row r="506" spans="1:22">
      <c r="A506">
        <v>167</v>
      </c>
      <c r="B506" s="21">
        <v>1</v>
      </c>
      <c r="C506" s="21" t="s">
        <v>30</v>
      </c>
      <c r="D506" s="21" t="s">
        <v>13</v>
      </c>
      <c r="E506" s="21">
        <v>34</v>
      </c>
      <c r="F506" s="21">
        <v>66</v>
      </c>
      <c r="G506" s="21" t="s">
        <v>712</v>
      </c>
      <c r="H506" s="21" t="s">
        <v>439</v>
      </c>
      <c r="I506" s="21">
        <v>0</v>
      </c>
      <c r="J506" s="21">
        <v>1</v>
      </c>
      <c r="K506" s="21">
        <v>0</v>
      </c>
      <c r="L506" s="21">
        <v>0</v>
      </c>
      <c r="M506" s="21" t="s">
        <v>632</v>
      </c>
      <c r="N506" s="21">
        <v>9</v>
      </c>
      <c r="O506" s="21">
        <v>9</v>
      </c>
      <c r="P506" s="21">
        <v>0</v>
      </c>
      <c r="Q506" s="21">
        <v>1</v>
      </c>
      <c r="R506">
        <f>IFERROR(IF(I506=1,VLOOKUP(F506,Lookup!$A$2:$B$15,2,FALSE),0),0.5)</f>
        <v>0</v>
      </c>
      <c r="S506">
        <f>IF(K506=1,1,IFERROR(IF(H506="pass",VLOOKUP(F506,Lookup!$D$2:$E$26,2,FALSE),0),1.6))</f>
        <v>1.6</v>
      </c>
      <c r="T506" s="6">
        <f t="shared" si="22"/>
        <v>1.7575000000000001</v>
      </c>
      <c r="U506" s="6">
        <f t="shared" si="23"/>
        <v>1.7575000000000001</v>
      </c>
      <c r="V506" t="str">
        <f t="shared" si="21"/>
        <v>A.BROWN, TEN</v>
      </c>
    </row>
    <row r="507" spans="1:22">
      <c r="A507">
        <v>169</v>
      </c>
      <c r="B507" s="21">
        <v>1</v>
      </c>
      <c r="C507" s="21" t="s">
        <v>13</v>
      </c>
      <c r="D507" s="21" t="s">
        <v>30</v>
      </c>
      <c r="E507" s="21">
        <v>64</v>
      </c>
      <c r="F507" s="21">
        <v>36</v>
      </c>
      <c r="G507" s="21" t="s">
        <v>714</v>
      </c>
      <c r="H507" s="21" t="s">
        <v>439</v>
      </c>
      <c r="I507" s="21">
        <v>0</v>
      </c>
      <c r="J507" s="21">
        <v>1</v>
      </c>
      <c r="K507" s="21">
        <v>0</v>
      </c>
      <c r="L507" s="21">
        <v>0</v>
      </c>
      <c r="M507" s="21" t="s">
        <v>603</v>
      </c>
      <c r="N507" s="21">
        <v>-2</v>
      </c>
      <c r="O507" s="21">
        <v>-2</v>
      </c>
      <c r="P507" s="21">
        <v>0</v>
      </c>
      <c r="Q507" s="21">
        <v>1</v>
      </c>
      <c r="R507">
        <f>IFERROR(IF(I507=1,VLOOKUP(F507,Lookup!$A$2:$B$15,2,FALSE),0),0.5)</f>
        <v>0</v>
      </c>
      <c r="S507">
        <f>IF(K507=1,1,IFERROR(IF(H507="pass",VLOOKUP(F507,Lookup!$D$2:$E$26,2,FALSE),0),1.6))</f>
        <v>1.6</v>
      </c>
      <c r="T507" s="6">
        <f t="shared" si="22"/>
        <v>1.5650000000000002</v>
      </c>
      <c r="U507" s="6">
        <f t="shared" si="23"/>
        <v>1.5650000000000002</v>
      </c>
      <c r="V507" t="str">
        <f t="shared" si="21"/>
        <v>R.MOORE, ARI</v>
      </c>
    </row>
    <row r="508" spans="1:22">
      <c r="A508">
        <v>191</v>
      </c>
      <c r="B508" s="21">
        <v>1</v>
      </c>
      <c r="C508" s="21" t="s">
        <v>8</v>
      </c>
      <c r="D508" s="21" t="s">
        <v>0</v>
      </c>
      <c r="E508" s="21">
        <v>34</v>
      </c>
      <c r="F508" s="21">
        <v>66</v>
      </c>
      <c r="G508" s="21" t="s">
        <v>733</v>
      </c>
      <c r="H508" s="21" t="s">
        <v>439</v>
      </c>
      <c r="I508" s="21">
        <v>0</v>
      </c>
      <c r="J508" s="21">
        <v>1</v>
      </c>
      <c r="K508" s="21">
        <v>0</v>
      </c>
      <c r="L508" s="21">
        <v>0</v>
      </c>
      <c r="M508" s="21" t="s">
        <v>726</v>
      </c>
      <c r="N508" s="21">
        <v>7</v>
      </c>
      <c r="O508" s="21">
        <v>7</v>
      </c>
      <c r="P508" s="21">
        <v>0</v>
      </c>
      <c r="Q508" s="21">
        <v>1</v>
      </c>
      <c r="R508">
        <f>IFERROR(IF(I508=1,VLOOKUP(F508,Lookup!$A$2:$B$15,2,FALSE),0),0.5)</f>
        <v>0</v>
      </c>
      <c r="S508">
        <f>IF(K508=1,1,IFERROR(IF(H508="pass",VLOOKUP(F508,Lookup!$D$2:$E$26,2,FALSE),0),1.6))</f>
        <v>1.6</v>
      </c>
      <c r="T508" s="6">
        <f t="shared" si="22"/>
        <v>1.7225000000000001</v>
      </c>
      <c r="U508" s="6">
        <f t="shared" si="23"/>
        <v>1.7225000000000001</v>
      </c>
      <c r="V508" t="str">
        <f t="shared" si="21"/>
        <v>D.WALLER, LV</v>
      </c>
    </row>
    <row r="509" spans="1:22">
      <c r="A509">
        <v>193</v>
      </c>
      <c r="B509" s="21">
        <v>1</v>
      </c>
      <c r="C509" s="21" t="s">
        <v>8</v>
      </c>
      <c r="D509" s="21" t="s">
        <v>0</v>
      </c>
      <c r="E509" s="21">
        <v>28</v>
      </c>
      <c r="F509" s="21">
        <v>72</v>
      </c>
      <c r="G509" s="21" t="s">
        <v>736</v>
      </c>
      <c r="H509" s="21" t="s">
        <v>439</v>
      </c>
      <c r="I509" s="21">
        <v>0</v>
      </c>
      <c r="J509" s="21">
        <v>1</v>
      </c>
      <c r="K509" s="21">
        <v>0</v>
      </c>
      <c r="L509" s="21">
        <v>0</v>
      </c>
      <c r="M509" s="21" t="s">
        <v>737</v>
      </c>
      <c r="N509" s="21">
        <v>24</v>
      </c>
      <c r="O509" s="21">
        <v>24</v>
      </c>
      <c r="P509" s="21">
        <v>0</v>
      </c>
      <c r="Q509" s="21">
        <v>1</v>
      </c>
      <c r="R509">
        <f>IFERROR(IF(I509=1,VLOOKUP(F509,Lookup!$A$2:$B$15,2,FALSE),0),0.5)</f>
        <v>0</v>
      </c>
      <c r="S509">
        <f>IF(K509=1,1,IFERROR(IF(H509="pass",VLOOKUP(F509,Lookup!$D$2:$E$26,2,FALSE),0),1.6))</f>
        <v>1.6</v>
      </c>
      <c r="T509" s="6">
        <f t="shared" si="22"/>
        <v>2.02</v>
      </c>
      <c r="U509" s="6">
        <f t="shared" si="23"/>
        <v>2.02</v>
      </c>
      <c r="V509" t="str">
        <f t="shared" si="21"/>
        <v>H.RENFROW, LV</v>
      </c>
    </row>
    <row r="510" spans="1:22">
      <c r="A510">
        <v>194</v>
      </c>
      <c r="B510" s="21">
        <v>1</v>
      </c>
      <c r="C510" s="21" t="s">
        <v>8</v>
      </c>
      <c r="D510" s="21" t="s">
        <v>0</v>
      </c>
      <c r="E510" s="21">
        <v>28</v>
      </c>
      <c r="F510" s="21">
        <v>72</v>
      </c>
      <c r="G510" s="21" t="s">
        <v>738</v>
      </c>
      <c r="H510" s="21" t="s">
        <v>439</v>
      </c>
      <c r="I510" s="21">
        <v>0</v>
      </c>
      <c r="J510" s="21">
        <v>1</v>
      </c>
      <c r="K510" s="21">
        <v>0</v>
      </c>
      <c r="L510" s="21">
        <v>0</v>
      </c>
      <c r="M510" s="21" t="s">
        <v>735</v>
      </c>
      <c r="N510" s="21">
        <v>6</v>
      </c>
      <c r="O510" s="21">
        <v>6</v>
      </c>
      <c r="P510" s="21">
        <v>0</v>
      </c>
      <c r="Q510" s="21">
        <v>1</v>
      </c>
      <c r="R510">
        <f>IFERROR(IF(I510=1,VLOOKUP(F510,Lookup!$A$2:$B$15,2,FALSE),0),0.5)</f>
        <v>0</v>
      </c>
      <c r="S510">
        <f>IF(K510=1,1,IFERROR(IF(H510="pass",VLOOKUP(F510,Lookup!$D$2:$E$26,2,FALSE),0),1.6))</f>
        <v>1.6</v>
      </c>
      <c r="T510" s="6">
        <f t="shared" si="22"/>
        <v>1.7050000000000001</v>
      </c>
      <c r="U510" s="6">
        <f t="shared" si="23"/>
        <v>1.7050000000000001</v>
      </c>
      <c r="V510" t="str">
        <f t="shared" si="21"/>
        <v>J.JACOBS, LV</v>
      </c>
    </row>
    <row r="511" spans="1:22">
      <c r="A511">
        <v>199</v>
      </c>
      <c r="B511" s="21">
        <v>1</v>
      </c>
      <c r="C511" s="21" t="s">
        <v>0</v>
      </c>
      <c r="D511" s="21" t="s">
        <v>8</v>
      </c>
      <c r="E511" s="21">
        <v>71</v>
      </c>
      <c r="F511" s="21">
        <v>29</v>
      </c>
      <c r="G511" s="21" t="s">
        <v>743</v>
      </c>
      <c r="H511" s="21" t="s">
        <v>439</v>
      </c>
      <c r="I511" s="21">
        <v>0</v>
      </c>
      <c r="J511" s="21">
        <v>1</v>
      </c>
      <c r="K511" s="21">
        <v>0</v>
      </c>
      <c r="L511" s="21">
        <v>0</v>
      </c>
      <c r="M511" s="21" t="s">
        <v>742</v>
      </c>
      <c r="N511" s="21">
        <v>-5</v>
      </c>
      <c r="O511" s="21">
        <v>-5</v>
      </c>
      <c r="P511" s="21">
        <v>0</v>
      </c>
      <c r="Q511" s="21">
        <v>1</v>
      </c>
      <c r="R511">
        <f>IFERROR(IF(I511=1,VLOOKUP(F511,Lookup!$A$2:$B$15,2,FALSE),0),0.5)</f>
        <v>0</v>
      </c>
      <c r="S511">
        <f>IF(K511=1,1,IFERROR(IF(H511="pass",VLOOKUP(F511,Lookup!$D$2:$E$26,2,FALSE),0),1.6))</f>
        <v>1.6</v>
      </c>
      <c r="T511" s="6">
        <f t="shared" si="22"/>
        <v>1.5125000000000002</v>
      </c>
      <c r="U511" s="6">
        <f t="shared" si="23"/>
        <v>1.5125000000000002</v>
      </c>
      <c r="V511" t="str">
        <f t="shared" si="21"/>
        <v>T.WILLIAMS, BAL</v>
      </c>
    </row>
    <row r="512" spans="1:22">
      <c r="A512">
        <v>201</v>
      </c>
      <c r="B512" s="21">
        <v>1</v>
      </c>
      <c r="C512" s="21" t="s">
        <v>0</v>
      </c>
      <c r="D512" s="21" t="s">
        <v>8</v>
      </c>
      <c r="E512" s="21">
        <v>67</v>
      </c>
      <c r="F512" s="21">
        <v>33</v>
      </c>
      <c r="G512" s="21" t="s">
        <v>744</v>
      </c>
      <c r="H512" s="21" t="s">
        <v>439</v>
      </c>
      <c r="I512" s="21">
        <v>0</v>
      </c>
      <c r="J512" s="21">
        <v>1</v>
      </c>
      <c r="K512" s="21">
        <v>0</v>
      </c>
      <c r="L512" s="21">
        <v>0</v>
      </c>
      <c r="M512" s="21" t="s">
        <v>745</v>
      </c>
      <c r="N512" s="21">
        <v>7</v>
      </c>
      <c r="O512" s="21">
        <v>7</v>
      </c>
      <c r="P512" s="21">
        <v>0</v>
      </c>
      <c r="Q512" s="21">
        <v>1</v>
      </c>
      <c r="R512">
        <f>IFERROR(IF(I512=1,VLOOKUP(F512,Lookup!$A$2:$B$15,2,FALSE),0),0.5)</f>
        <v>0</v>
      </c>
      <c r="S512">
        <f>IF(K512=1,1,IFERROR(IF(H512="pass",VLOOKUP(F512,Lookup!$D$2:$E$26,2,FALSE),0),1.6))</f>
        <v>1.6</v>
      </c>
      <c r="T512" s="6">
        <f t="shared" si="22"/>
        <v>1.7225000000000001</v>
      </c>
      <c r="U512" s="6">
        <f t="shared" si="23"/>
        <v>1.7225000000000001</v>
      </c>
      <c r="V512" t="str">
        <f t="shared" si="21"/>
        <v>S.WATKINS, BAL</v>
      </c>
    </row>
    <row r="513" spans="1:22">
      <c r="A513">
        <v>203</v>
      </c>
      <c r="B513" s="21">
        <v>1</v>
      </c>
      <c r="C513" s="21" t="s">
        <v>0</v>
      </c>
      <c r="D513" s="21" t="s">
        <v>8</v>
      </c>
      <c r="E513" s="21">
        <v>64</v>
      </c>
      <c r="F513" s="21">
        <v>36</v>
      </c>
      <c r="G513" s="21" t="s">
        <v>746</v>
      </c>
      <c r="H513" s="21" t="s">
        <v>439</v>
      </c>
      <c r="I513" s="21">
        <v>0</v>
      </c>
      <c r="J513" s="21">
        <v>1</v>
      </c>
      <c r="K513" s="21">
        <v>0</v>
      </c>
      <c r="L513" s="21">
        <v>0</v>
      </c>
      <c r="M513" s="21" t="s">
        <v>747</v>
      </c>
      <c r="N513" s="21">
        <v>8</v>
      </c>
      <c r="O513" s="21">
        <v>8</v>
      </c>
      <c r="P513" s="21">
        <v>0</v>
      </c>
      <c r="Q513" s="21">
        <v>1</v>
      </c>
      <c r="R513">
        <f>IFERROR(IF(I513=1,VLOOKUP(F513,Lookup!$A$2:$B$15,2,FALSE),0),0.5)</f>
        <v>0</v>
      </c>
      <c r="S513">
        <f>IF(K513=1,1,IFERROR(IF(H513="pass",VLOOKUP(F513,Lookup!$D$2:$E$26,2,FALSE),0),1.6))</f>
        <v>1.6</v>
      </c>
      <c r="T513" s="6">
        <f t="shared" si="22"/>
        <v>1.74</v>
      </c>
      <c r="U513" s="6">
        <f t="shared" si="23"/>
        <v>1.74</v>
      </c>
      <c r="V513" t="str">
        <f t="shared" si="21"/>
        <v>M.ANDREWS, BAL</v>
      </c>
    </row>
    <row r="514" spans="1:22">
      <c r="A514">
        <v>211</v>
      </c>
      <c r="B514" s="21">
        <v>1</v>
      </c>
      <c r="C514" s="21" t="s">
        <v>0</v>
      </c>
      <c r="D514" s="21" t="s">
        <v>8</v>
      </c>
      <c r="E514" s="21">
        <v>65</v>
      </c>
      <c r="F514" s="21">
        <v>35</v>
      </c>
      <c r="G514" s="21" t="s">
        <v>753</v>
      </c>
      <c r="H514" s="21" t="s">
        <v>439</v>
      </c>
      <c r="I514" s="21">
        <v>0</v>
      </c>
      <c r="J514" s="21">
        <v>1</v>
      </c>
      <c r="K514" s="21">
        <v>0</v>
      </c>
      <c r="L514" s="21">
        <v>0</v>
      </c>
      <c r="M514" s="21" t="s">
        <v>754</v>
      </c>
      <c r="N514" s="21">
        <v>-2</v>
      </c>
      <c r="O514" s="21">
        <v>-2</v>
      </c>
      <c r="P514" s="21">
        <v>0</v>
      </c>
      <c r="Q514" s="21">
        <v>1</v>
      </c>
      <c r="R514">
        <f>IFERROR(IF(I514=1,VLOOKUP(F514,Lookup!$A$2:$B$15,2,FALSE),0),0.5)</f>
        <v>0</v>
      </c>
      <c r="S514">
        <f>IF(K514=1,1,IFERROR(IF(H514="pass",VLOOKUP(F514,Lookup!$D$2:$E$26,2,FALSE),0),1.6))</f>
        <v>1.6</v>
      </c>
      <c r="T514" s="6">
        <f t="shared" si="22"/>
        <v>1.5650000000000002</v>
      </c>
      <c r="U514" s="6">
        <f t="shared" si="23"/>
        <v>1.5650000000000002</v>
      </c>
      <c r="V514" t="str">
        <f t="shared" ref="V514:V577" si="24">IF(M514="A.St","A. ST. BROWN, DET",IF(M514="Dj.Moore","D.MOORE, CAR",IF(M514="Mi.Carter","M.CARTER, NYJ",UPPER(M514)&amp;", "&amp;C514)))</f>
        <v>M.BROWN, BAL</v>
      </c>
    </row>
    <row r="515" spans="1:22">
      <c r="A515">
        <v>212</v>
      </c>
      <c r="B515" s="21">
        <v>1</v>
      </c>
      <c r="C515" s="21" t="s">
        <v>0</v>
      </c>
      <c r="D515" s="21" t="s">
        <v>8</v>
      </c>
      <c r="E515" s="21">
        <v>65</v>
      </c>
      <c r="F515" s="21">
        <v>35</v>
      </c>
      <c r="G515" s="21" t="s">
        <v>755</v>
      </c>
      <c r="H515" s="21" t="s">
        <v>439</v>
      </c>
      <c r="I515" s="21">
        <v>0</v>
      </c>
      <c r="J515" s="21">
        <v>1</v>
      </c>
      <c r="K515" s="21">
        <v>0</v>
      </c>
      <c r="L515" s="21">
        <v>0</v>
      </c>
      <c r="M515" s="21" t="s">
        <v>742</v>
      </c>
      <c r="N515" s="21">
        <v>2</v>
      </c>
      <c r="O515" s="21">
        <v>2</v>
      </c>
      <c r="P515" s="21">
        <v>0</v>
      </c>
      <c r="Q515" s="21">
        <v>1</v>
      </c>
      <c r="R515">
        <f>IFERROR(IF(I515=1,VLOOKUP(F515,Lookup!$A$2:$B$15,2,FALSE),0),0.5)</f>
        <v>0</v>
      </c>
      <c r="S515">
        <f>IF(K515=1,1,IFERROR(IF(H515="pass",VLOOKUP(F515,Lookup!$D$2:$E$26,2,FALSE),0),1.6))</f>
        <v>1.6</v>
      </c>
      <c r="T515" s="6">
        <f t="shared" ref="T515:T578" si="25">IFERROR(1.6+0.7/40*N515,0)</f>
        <v>1.635</v>
      </c>
      <c r="U515" s="6">
        <f t="shared" ref="U515:U578" si="26">R515+IF(S515&gt;=3.2,S515,IF(AND(S515&lt;3.2,S515&gt;=1.8),S515*0.66+T515*0.34,T515))+K515*0.4735*2</f>
        <v>1.635</v>
      </c>
      <c r="V515" t="str">
        <f t="shared" si="24"/>
        <v>T.WILLIAMS, BAL</v>
      </c>
    </row>
    <row r="516" spans="1:22">
      <c r="A516">
        <v>214</v>
      </c>
      <c r="B516" s="21">
        <v>1</v>
      </c>
      <c r="C516" s="21" t="s">
        <v>0</v>
      </c>
      <c r="D516" s="21" t="s">
        <v>8</v>
      </c>
      <c r="E516" s="21">
        <v>41</v>
      </c>
      <c r="F516" s="21">
        <v>59</v>
      </c>
      <c r="G516" s="21" t="s">
        <v>757</v>
      </c>
      <c r="H516" s="21" t="s">
        <v>439</v>
      </c>
      <c r="I516" s="21">
        <v>0</v>
      </c>
      <c r="J516" s="21">
        <v>1</v>
      </c>
      <c r="K516" s="21">
        <v>0</v>
      </c>
      <c r="L516" s="21">
        <v>0</v>
      </c>
      <c r="M516" s="21" t="s">
        <v>745</v>
      </c>
      <c r="N516" s="21">
        <v>5</v>
      </c>
      <c r="O516" s="21">
        <v>5</v>
      </c>
      <c r="P516" s="21">
        <v>0</v>
      </c>
      <c r="Q516" s="21">
        <v>1</v>
      </c>
      <c r="R516">
        <f>IFERROR(IF(I516=1,VLOOKUP(F516,Lookup!$A$2:$B$15,2,FALSE),0),0.5)</f>
        <v>0</v>
      </c>
      <c r="S516">
        <f>IF(K516=1,1,IFERROR(IF(H516="pass",VLOOKUP(F516,Lookup!$D$2:$E$26,2,FALSE),0),1.6))</f>
        <v>1.6</v>
      </c>
      <c r="T516" s="6">
        <f t="shared" si="25"/>
        <v>1.6875</v>
      </c>
      <c r="U516" s="6">
        <f t="shared" si="26"/>
        <v>1.6875</v>
      </c>
      <c r="V516" t="str">
        <f t="shared" si="24"/>
        <v>S.WATKINS, BAL</v>
      </c>
    </row>
    <row r="517" spans="1:22">
      <c r="A517">
        <v>215</v>
      </c>
      <c r="B517" s="21">
        <v>1</v>
      </c>
      <c r="C517" s="21" t="s">
        <v>0</v>
      </c>
      <c r="D517" s="21" t="s">
        <v>8</v>
      </c>
      <c r="E517" s="21">
        <v>41</v>
      </c>
      <c r="F517" s="21">
        <v>59</v>
      </c>
      <c r="G517" s="21" t="s">
        <v>758</v>
      </c>
      <c r="H517" s="21" t="s">
        <v>439</v>
      </c>
      <c r="I517" s="21">
        <v>0</v>
      </c>
      <c r="J517" s="21">
        <v>1</v>
      </c>
      <c r="K517" s="21">
        <v>0</v>
      </c>
      <c r="L517" s="21">
        <v>0</v>
      </c>
      <c r="M517" s="21" t="s">
        <v>747</v>
      </c>
      <c r="N517" s="21">
        <v>6</v>
      </c>
      <c r="O517" s="21">
        <v>6</v>
      </c>
      <c r="P517" s="21">
        <v>0</v>
      </c>
      <c r="Q517" s="21">
        <v>1</v>
      </c>
      <c r="R517">
        <f>IFERROR(IF(I517=1,VLOOKUP(F517,Lookup!$A$2:$B$15,2,FALSE),0),0.5)</f>
        <v>0</v>
      </c>
      <c r="S517">
        <f>IF(K517=1,1,IFERROR(IF(H517="pass",VLOOKUP(F517,Lookup!$D$2:$E$26,2,FALSE),0),1.6))</f>
        <v>1.6</v>
      </c>
      <c r="T517" s="6">
        <f t="shared" si="25"/>
        <v>1.7050000000000001</v>
      </c>
      <c r="U517" s="6">
        <f t="shared" si="26"/>
        <v>1.7050000000000001</v>
      </c>
      <c r="V517" t="str">
        <f t="shared" si="24"/>
        <v>M.ANDREWS, BAL</v>
      </c>
    </row>
    <row r="518" spans="1:22">
      <c r="A518">
        <v>221</v>
      </c>
      <c r="B518" s="21">
        <v>1</v>
      </c>
      <c r="C518" s="21" t="s">
        <v>8</v>
      </c>
      <c r="D518" s="21" t="s">
        <v>0</v>
      </c>
      <c r="E518" s="21">
        <v>72</v>
      </c>
      <c r="F518" s="21">
        <v>28</v>
      </c>
      <c r="G518" s="21" t="s">
        <v>762</v>
      </c>
      <c r="H518" s="21" t="s">
        <v>439</v>
      </c>
      <c r="I518" s="21">
        <v>0</v>
      </c>
      <c r="J518" s="21">
        <v>1</v>
      </c>
      <c r="K518" s="21">
        <v>0</v>
      </c>
      <c r="L518" s="21">
        <v>0</v>
      </c>
      <c r="M518" s="21" t="s">
        <v>726</v>
      </c>
      <c r="N518" s="21">
        <v>13</v>
      </c>
      <c r="O518" s="21">
        <v>13</v>
      </c>
      <c r="P518" s="21">
        <v>0</v>
      </c>
      <c r="Q518" s="21">
        <v>1</v>
      </c>
      <c r="R518">
        <f>IFERROR(IF(I518=1,VLOOKUP(F518,Lookup!$A$2:$B$15,2,FALSE),0),0.5)</f>
        <v>0</v>
      </c>
      <c r="S518">
        <f>IF(K518=1,1,IFERROR(IF(H518="pass",VLOOKUP(F518,Lookup!$D$2:$E$26,2,FALSE),0),1.6))</f>
        <v>1.6</v>
      </c>
      <c r="T518" s="6">
        <f t="shared" si="25"/>
        <v>1.8275000000000001</v>
      </c>
      <c r="U518" s="6">
        <f t="shared" si="26"/>
        <v>1.8275000000000001</v>
      </c>
      <c r="V518" t="str">
        <f t="shared" si="24"/>
        <v>D.WALLER, LV</v>
      </c>
    </row>
    <row r="519" spans="1:22">
      <c r="A519">
        <v>222</v>
      </c>
      <c r="B519" s="21">
        <v>1</v>
      </c>
      <c r="C519" s="21" t="s">
        <v>8</v>
      </c>
      <c r="D519" s="21" t="s">
        <v>0</v>
      </c>
      <c r="E519" s="21">
        <v>72</v>
      </c>
      <c r="F519" s="21">
        <v>28</v>
      </c>
      <c r="G519" s="21" t="s">
        <v>763</v>
      </c>
      <c r="H519" s="21" t="s">
        <v>439</v>
      </c>
      <c r="I519" s="21">
        <v>0</v>
      </c>
      <c r="J519" s="21">
        <v>1</v>
      </c>
      <c r="K519" s="21">
        <v>0</v>
      </c>
      <c r="L519" s="21">
        <v>0</v>
      </c>
      <c r="M519" s="21" t="s">
        <v>726</v>
      </c>
      <c r="N519" s="21">
        <v>12</v>
      </c>
      <c r="O519" s="21">
        <v>12</v>
      </c>
      <c r="P519" s="21">
        <v>0</v>
      </c>
      <c r="Q519" s="21">
        <v>1</v>
      </c>
      <c r="R519">
        <f>IFERROR(IF(I519=1,VLOOKUP(F519,Lookup!$A$2:$B$15,2,FALSE),0),0.5)</f>
        <v>0</v>
      </c>
      <c r="S519">
        <f>IF(K519=1,1,IFERROR(IF(H519="pass",VLOOKUP(F519,Lookup!$D$2:$E$26,2,FALSE),0),1.6))</f>
        <v>1.6</v>
      </c>
      <c r="T519" s="6">
        <f t="shared" si="25"/>
        <v>1.81</v>
      </c>
      <c r="U519" s="6">
        <f t="shared" si="26"/>
        <v>1.81</v>
      </c>
      <c r="V519" t="str">
        <f t="shared" si="24"/>
        <v>D.WALLER, LV</v>
      </c>
    </row>
    <row r="520" spans="1:22">
      <c r="A520">
        <v>230</v>
      </c>
      <c r="B520" s="21">
        <v>1</v>
      </c>
      <c r="C520" s="21" t="s">
        <v>8</v>
      </c>
      <c r="D520" s="21" t="s">
        <v>0</v>
      </c>
      <c r="E520" s="21">
        <v>65</v>
      </c>
      <c r="F520" s="21">
        <v>35</v>
      </c>
      <c r="G520" s="21" t="s">
        <v>770</v>
      </c>
      <c r="H520" s="21" t="s">
        <v>439</v>
      </c>
      <c r="I520" s="21">
        <v>0</v>
      </c>
      <c r="J520" s="21">
        <v>1</v>
      </c>
      <c r="K520" s="21">
        <v>0</v>
      </c>
      <c r="L520" s="21">
        <v>0</v>
      </c>
      <c r="M520" s="21" t="s">
        <v>735</v>
      </c>
      <c r="N520" s="21">
        <v>2</v>
      </c>
      <c r="O520" s="21">
        <v>2</v>
      </c>
      <c r="P520" s="21">
        <v>0</v>
      </c>
      <c r="Q520" s="21">
        <v>1</v>
      </c>
      <c r="R520">
        <f>IFERROR(IF(I520=1,VLOOKUP(F520,Lookup!$A$2:$B$15,2,FALSE),0),0.5)</f>
        <v>0</v>
      </c>
      <c r="S520">
        <f>IF(K520=1,1,IFERROR(IF(H520="pass",VLOOKUP(F520,Lookup!$D$2:$E$26,2,FALSE),0),1.6))</f>
        <v>1.6</v>
      </c>
      <c r="T520" s="6">
        <f t="shared" si="25"/>
        <v>1.635</v>
      </c>
      <c r="U520" s="6">
        <f t="shared" si="26"/>
        <v>1.635</v>
      </c>
      <c r="V520" t="str">
        <f t="shared" si="24"/>
        <v>J.JACOBS, LV</v>
      </c>
    </row>
    <row r="521" spans="1:22">
      <c r="A521">
        <v>234</v>
      </c>
      <c r="B521" s="21">
        <v>1</v>
      </c>
      <c r="C521" s="21" t="s">
        <v>0</v>
      </c>
      <c r="D521" s="21" t="s">
        <v>8</v>
      </c>
      <c r="E521" s="21">
        <v>68</v>
      </c>
      <c r="F521" s="21">
        <v>32</v>
      </c>
      <c r="G521" s="21" t="s">
        <v>771</v>
      </c>
      <c r="H521" s="21" t="s">
        <v>439</v>
      </c>
      <c r="I521" s="21">
        <v>0</v>
      </c>
      <c r="J521" s="21">
        <v>1</v>
      </c>
      <c r="K521" s="21">
        <v>0</v>
      </c>
      <c r="L521" s="21">
        <v>0</v>
      </c>
      <c r="M521" s="21" t="s">
        <v>754</v>
      </c>
      <c r="N521" s="21">
        <v>19</v>
      </c>
      <c r="O521" s="21">
        <v>19</v>
      </c>
      <c r="P521" s="21">
        <v>0</v>
      </c>
      <c r="Q521" s="21">
        <v>1</v>
      </c>
      <c r="R521">
        <f>IFERROR(IF(I521=1,VLOOKUP(F521,Lookup!$A$2:$B$15,2,FALSE),0),0.5)</f>
        <v>0</v>
      </c>
      <c r="S521">
        <f>IF(K521=1,1,IFERROR(IF(H521="pass",VLOOKUP(F521,Lookup!$D$2:$E$26,2,FALSE),0),1.6))</f>
        <v>1.6</v>
      </c>
      <c r="T521" s="6">
        <f t="shared" si="25"/>
        <v>1.9325000000000001</v>
      </c>
      <c r="U521" s="6">
        <f t="shared" si="26"/>
        <v>1.9325000000000001</v>
      </c>
      <c r="V521" t="str">
        <f t="shared" si="24"/>
        <v>M.BROWN, BAL</v>
      </c>
    </row>
    <row r="522" spans="1:22">
      <c r="A522">
        <v>236</v>
      </c>
      <c r="B522" s="21">
        <v>1</v>
      </c>
      <c r="C522" s="21" t="s">
        <v>0</v>
      </c>
      <c r="D522" s="21" t="s">
        <v>8</v>
      </c>
      <c r="E522" s="21">
        <v>43</v>
      </c>
      <c r="F522" s="21">
        <v>57</v>
      </c>
      <c r="G522" s="21" t="s">
        <v>774</v>
      </c>
      <c r="H522" s="21" t="s">
        <v>439</v>
      </c>
      <c r="I522" s="21">
        <v>0</v>
      </c>
      <c r="J522" s="21">
        <v>1</v>
      </c>
      <c r="K522" s="21">
        <v>0</v>
      </c>
      <c r="L522" s="21">
        <v>0</v>
      </c>
      <c r="M522" s="21" t="s">
        <v>745</v>
      </c>
      <c r="N522" s="21">
        <v>9</v>
      </c>
      <c r="O522" s="21">
        <v>9</v>
      </c>
      <c r="P522" s="21">
        <v>0</v>
      </c>
      <c r="Q522" s="21">
        <v>1</v>
      </c>
      <c r="R522">
        <f>IFERROR(IF(I522=1,VLOOKUP(F522,Lookup!$A$2:$B$15,2,FALSE),0),0.5)</f>
        <v>0</v>
      </c>
      <c r="S522">
        <f>IF(K522=1,1,IFERROR(IF(H522="pass",VLOOKUP(F522,Lookup!$D$2:$E$26,2,FALSE),0),1.6))</f>
        <v>1.6</v>
      </c>
      <c r="T522" s="6">
        <f t="shared" si="25"/>
        <v>1.7575000000000001</v>
      </c>
      <c r="U522" s="6">
        <f t="shared" si="26"/>
        <v>1.7575000000000001</v>
      </c>
      <c r="V522" t="str">
        <f t="shared" si="24"/>
        <v>S.WATKINS, BAL</v>
      </c>
    </row>
    <row r="523" spans="1:22">
      <c r="A523">
        <v>237</v>
      </c>
      <c r="B523" s="21">
        <v>1</v>
      </c>
      <c r="C523" s="21" t="s">
        <v>0</v>
      </c>
      <c r="D523" s="21" t="s">
        <v>8</v>
      </c>
      <c r="E523" s="21">
        <v>14</v>
      </c>
      <c r="F523" s="21">
        <v>86</v>
      </c>
      <c r="G523" s="21" t="s">
        <v>775</v>
      </c>
      <c r="H523" s="21" t="s">
        <v>439</v>
      </c>
      <c r="I523" s="21">
        <v>0</v>
      </c>
      <c r="J523" s="21">
        <v>1</v>
      </c>
      <c r="K523" s="21">
        <v>0</v>
      </c>
      <c r="L523" s="21">
        <v>0</v>
      </c>
      <c r="M523" s="21" t="s">
        <v>776</v>
      </c>
      <c r="N523" s="21">
        <v>14</v>
      </c>
      <c r="O523" s="21">
        <v>14</v>
      </c>
      <c r="P523" s="21">
        <v>0</v>
      </c>
      <c r="Q523" s="21">
        <v>1</v>
      </c>
      <c r="R523">
        <f>IFERROR(IF(I523=1,VLOOKUP(F523,Lookup!$A$2:$B$15,2,FALSE),0),0.5)</f>
        <v>0</v>
      </c>
      <c r="S523">
        <f>IF(K523=1,1,IFERROR(IF(H523="pass",VLOOKUP(F523,Lookup!$D$2:$E$26,2,FALSE),0),1.6))</f>
        <v>2</v>
      </c>
      <c r="T523" s="6">
        <f t="shared" si="25"/>
        <v>1.845</v>
      </c>
      <c r="U523" s="6">
        <f t="shared" si="26"/>
        <v>1.9473000000000003</v>
      </c>
      <c r="V523" t="str">
        <f t="shared" si="24"/>
        <v>J.OLIVER, BAL</v>
      </c>
    </row>
    <row r="524" spans="1:22">
      <c r="A524">
        <v>239</v>
      </c>
      <c r="B524" s="21">
        <v>1</v>
      </c>
      <c r="C524" s="21" t="s">
        <v>0</v>
      </c>
      <c r="D524" s="21" t="s">
        <v>8</v>
      </c>
      <c r="E524" s="21">
        <v>10</v>
      </c>
      <c r="F524" s="21">
        <v>90</v>
      </c>
      <c r="G524" s="21" t="s">
        <v>778</v>
      </c>
      <c r="H524" s="21" t="s">
        <v>439</v>
      </c>
      <c r="I524" s="21">
        <v>0</v>
      </c>
      <c r="J524" s="21">
        <v>1</v>
      </c>
      <c r="K524" s="21">
        <v>0</v>
      </c>
      <c r="L524" s="21">
        <v>0</v>
      </c>
      <c r="M524" s="21" t="s">
        <v>754</v>
      </c>
      <c r="N524" s="21">
        <v>10</v>
      </c>
      <c r="O524" s="21">
        <v>10</v>
      </c>
      <c r="P524" s="21">
        <v>0</v>
      </c>
      <c r="Q524" s="21">
        <v>1</v>
      </c>
      <c r="R524">
        <f>IFERROR(IF(I524=1,VLOOKUP(F524,Lookup!$A$2:$B$15,2,FALSE),0),0.5)</f>
        <v>0</v>
      </c>
      <c r="S524">
        <f>IF(K524=1,1,IFERROR(IF(H524="pass",VLOOKUP(F524,Lookup!$D$2:$E$26,2,FALSE),0),1.6))</f>
        <v>2.2000000000000002</v>
      </c>
      <c r="T524" s="6">
        <f t="shared" si="25"/>
        <v>1.7750000000000001</v>
      </c>
      <c r="U524" s="6">
        <f t="shared" si="26"/>
        <v>2.0555000000000003</v>
      </c>
      <c r="V524" t="str">
        <f t="shared" si="24"/>
        <v>M.BROWN, BAL</v>
      </c>
    </row>
    <row r="525" spans="1:22">
      <c r="A525">
        <v>243</v>
      </c>
      <c r="B525" s="21">
        <v>1</v>
      </c>
      <c r="C525" s="21" t="s">
        <v>8</v>
      </c>
      <c r="D525" s="21" t="s">
        <v>0</v>
      </c>
      <c r="E525" s="21">
        <v>70</v>
      </c>
      <c r="F525" s="21">
        <v>30</v>
      </c>
      <c r="G525" s="21" t="s">
        <v>780</v>
      </c>
      <c r="H525" s="21" t="s">
        <v>439</v>
      </c>
      <c r="I525" s="21">
        <v>0</v>
      </c>
      <c r="J525" s="21">
        <v>1</v>
      </c>
      <c r="K525" s="21">
        <v>0</v>
      </c>
      <c r="L525" s="21">
        <v>0</v>
      </c>
      <c r="M525" s="21" t="s">
        <v>732</v>
      </c>
      <c r="N525" s="21">
        <v>2</v>
      </c>
      <c r="O525" s="21">
        <v>2</v>
      </c>
      <c r="P525" s="21">
        <v>0</v>
      </c>
      <c r="Q525" s="21">
        <v>1</v>
      </c>
      <c r="R525">
        <f>IFERROR(IF(I525=1,VLOOKUP(F525,Lookup!$A$2:$B$15,2,FALSE),0),0.5)</f>
        <v>0</v>
      </c>
      <c r="S525">
        <f>IF(K525=1,1,IFERROR(IF(H525="pass",VLOOKUP(F525,Lookup!$D$2:$E$26,2,FALSE),0),1.6))</f>
        <v>1.6</v>
      </c>
      <c r="T525" s="6">
        <f t="shared" si="25"/>
        <v>1.635</v>
      </c>
      <c r="U525" s="6">
        <f t="shared" si="26"/>
        <v>1.635</v>
      </c>
      <c r="V525" t="str">
        <f t="shared" si="24"/>
        <v>K.DRAKE, LV</v>
      </c>
    </row>
    <row r="526" spans="1:22">
      <c r="A526">
        <v>244</v>
      </c>
      <c r="B526" s="21">
        <v>1</v>
      </c>
      <c r="C526" s="21" t="s">
        <v>8</v>
      </c>
      <c r="D526" s="21" t="s">
        <v>0</v>
      </c>
      <c r="E526" s="21">
        <v>64</v>
      </c>
      <c r="F526" s="21">
        <v>36</v>
      </c>
      <c r="G526" s="21" t="s">
        <v>781</v>
      </c>
      <c r="H526" s="21" t="s">
        <v>439</v>
      </c>
      <c r="I526" s="21">
        <v>0</v>
      </c>
      <c r="J526" s="21">
        <v>1</v>
      </c>
      <c r="K526" s="21">
        <v>0</v>
      </c>
      <c r="L526" s="21">
        <v>0</v>
      </c>
      <c r="M526" s="21" t="s">
        <v>737</v>
      </c>
      <c r="N526" s="21">
        <v>8</v>
      </c>
      <c r="O526" s="21">
        <v>8</v>
      </c>
      <c r="P526" s="21">
        <v>0</v>
      </c>
      <c r="Q526" s="21">
        <v>1</v>
      </c>
      <c r="R526">
        <f>IFERROR(IF(I526=1,VLOOKUP(F526,Lookup!$A$2:$B$15,2,FALSE),0),0.5)</f>
        <v>0</v>
      </c>
      <c r="S526">
        <f>IF(K526=1,1,IFERROR(IF(H526="pass",VLOOKUP(F526,Lookup!$D$2:$E$26,2,FALSE),0),1.6))</f>
        <v>1.6</v>
      </c>
      <c r="T526" s="6">
        <f t="shared" si="25"/>
        <v>1.74</v>
      </c>
      <c r="U526" s="6">
        <f t="shared" si="26"/>
        <v>1.74</v>
      </c>
      <c r="V526" t="str">
        <f t="shared" si="24"/>
        <v>H.RENFROW, LV</v>
      </c>
    </row>
    <row r="527" spans="1:22">
      <c r="A527">
        <v>245</v>
      </c>
      <c r="B527" s="21">
        <v>1</v>
      </c>
      <c r="C527" s="21" t="s">
        <v>8</v>
      </c>
      <c r="D527" s="21" t="s">
        <v>0</v>
      </c>
      <c r="E527" s="21">
        <v>52</v>
      </c>
      <c r="F527" s="21">
        <v>48</v>
      </c>
      <c r="G527" s="21" t="s">
        <v>782</v>
      </c>
      <c r="H527" s="21" t="s">
        <v>439</v>
      </c>
      <c r="I527" s="21">
        <v>0</v>
      </c>
      <c r="J527" s="21">
        <v>1</v>
      </c>
      <c r="K527" s="21">
        <v>0</v>
      </c>
      <c r="L527" s="21">
        <v>0</v>
      </c>
      <c r="M527" s="21" t="s">
        <v>726</v>
      </c>
      <c r="N527" s="21">
        <v>-3</v>
      </c>
      <c r="O527" s="21">
        <v>-3</v>
      </c>
      <c r="P527" s="21">
        <v>0</v>
      </c>
      <c r="Q527" s="21">
        <v>1</v>
      </c>
      <c r="R527">
        <f>IFERROR(IF(I527=1,VLOOKUP(F527,Lookup!$A$2:$B$15,2,FALSE),0),0.5)</f>
        <v>0</v>
      </c>
      <c r="S527">
        <f>IF(K527=1,1,IFERROR(IF(H527="pass",VLOOKUP(F527,Lookup!$D$2:$E$26,2,FALSE),0),1.6))</f>
        <v>1.6</v>
      </c>
      <c r="T527" s="6">
        <f t="shared" si="25"/>
        <v>1.5475000000000001</v>
      </c>
      <c r="U527" s="6">
        <f t="shared" si="26"/>
        <v>1.5475000000000001</v>
      </c>
      <c r="V527" t="str">
        <f t="shared" si="24"/>
        <v>D.WALLER, LV</v>
      </c>
    </row>
    <row r="528" spans="1:22">
      <c r="A528">
        <v>247</v>
      </c>
      <c r="B528" s="21">
        <v>1</v>
      </c>
      <c r="C528" s="21" t="s">
        <v>8</v>
      </c>
      <c r="D528" s="21" t="s">
        <v>0</v>
      </c>
      <c r="E528" s="21">
        <v>43</v>
      </c>
      <c r="F528" s="21">
        <v>57</v>
      </c>
      <c r="G528" s="21" t="s">
        <v>784</v>
      </c>
      <c r="H528" s="21" t="s">
        <v>439</v>
      </c>
      <c r="I528" s="21">
        <v>0</v>
      </c>
      <c r="J528" s="21">
        <v>1</v>
      </c>
      <c r="K528" s="21">
        <v>0</v>
      </c>
      <c r="L528" s="21">
        <v>0</v>
      </c>
      <c r="M528" s="21" t="s">
        <v>726</v>
      </c>
      <c r="N528" s="21">
        <v>18</v>
      </c>
      <c r="O528" s="21">
        <v>18</v>
      </c>
      <c r="P528" s="21">
        <v>0</v>
      </c>
      <c r="Q528" s="21">
        <v>1</v>
      </c>
      <c r="R528">
        <f>IFERROR(IF(I528=1,VLOOKUP(F528,Lookup!$A$2:$B$15,2,FALSE),0),0.5)</f>
        <v>0</v>
      </c>
      <c r="S528">
        <f>IF(K528=1,1,IFERROR(IF(H528="pass",VLOOKUP(F528,Lookup!$D$2:$E$26,2,FALSE),0),1.6))</f>
        <v>1.6</v>
      </c>
      <c r="T528" s="6">
        <f t="shared" si="25"/>
        <v>1.915</v>
      </c>
      <c r="U528" s="6">
        <f t="shared" si="26"/>
        <v>1.915</v>
      </c>
      <c r="V528" t="str">
        <f t="shared" si="24"/>
        <v>D.WALLER, LV</v>
      </c>
    </row>
    <row r="529" spans="1:22">
      <c r="A529">
        <v>248</v>
      </c>
      <c r="B529" s="21">
        <v>1</v>
      </c>
      <c r="C529" s="21" t="s">
        <v>8</v>
      </c>
      <c r="D529" s="21" t="s">
        <v>0</v>
      </c>
      <c r="E529" s="21">
        <v>19</v>
      </c>
      <c r="F529" s="21">
        <v>81</v>
      </c>
      <c r="G529" s="21" t="s">
        <v>785</v>
      </c>
      <c r="H529" s="21" t="s">
        <v>439</v>
      </c>
      <c r="I529" s="21">
        <v>0</v>
      </c>
      <c r="J529" s="21">
        <v>1</v>
      </c>
      <c r="K529" s="21">
        <v>0</v>
      </c>
      <c r="L529" s="21">
        <v>0</v>
      </c>
      <c r="M529" s="21" t="s">
        <v>786</v>
      </c>
      <c r="N529" s="21">
        <v>3</v>
      </c>
      <c r="O529" s="21">
        <v>3</v>
      </c>
      <c r="P529" s="21">
        <v>0</v>
      </c>
      <c r="Q529" s="21">
        <v>1</v>
      </c>
      <c r="R529">
        <f>IFERROR(IF(I529=1,VLOOKUP(F529,Lookup!$A$2:$B$15,2,FALSE),0),0.5)</f>
        <v>0</v>
      </c>
      <c r="S529">
        <f>IF(K529=1,1,IFERROR(IF(H529="pass",VLOOKUP(F529,Lookup!$D$2:$E$26,2,FALSE),0),1.6))</f>
        <v>2</v>
      </c>
      <c r="T529" s="6">
        <f t="shared" si="25"/>
        <v>1.6525000000000001</v>
      </c>
      <c r="U529" s="6">
        <f t="shared" si="26"/>
        <v>1.88185</v>
      </c>
      <c r="V529" t="str">
        <f t="shared" si="24"/>
        <v>H.RUGGS, LV</v>
      </c>
    </row>
    <row r="530" spans="1:22">
      <c r="A530">
        <v>249</v>
      </c>
      <c r="B530" s="21">
        <v>1</v>
      </c>
      <c r="C530" s="21" t="s">
        <v>8</v>
      </c>
      <c r="D530" s="21" t="s">
        <v>0</v>
      </c>
      <c r="E530" s="21">
        <v>19</v>
      </c>
      <c r="F530" s="21">
        <v>81</v>
      </c>
      <c r="G530" s="21" t="s">
        <v>787</v>
      </c>
      <c r="H530" s="21" t="s">
        <v>439</v>
      </c>
      <c r="I530" s="21">
        <v>0</v>
      </c>
      <c r="J530" s="21">
        <v>1</v>
      </c>
      <c r="K530" s="21">
        <v>0</v>
      </c>
      <c r="L530" s="21">
        <v>0</v>
      </c>
      <c r="M530" s="21" t="s">
        <v>726</v>
      </c>
      <c r="N530" s="21">
        <v>6</v>
      </c>
      <c r="O530" s="21">
        <v>6</v>
      </c>
      <c r="P530" s="21">
        <v>0</v>
      </c>
      <c r="Q530" s="21">
        <v>1</v>
      </c>
      <c r="R530">
        <f>IFERROR(IF(I530=1,VLOOKUP(F530,Lookup!$A$2:$B$15,2,FALSE),0),0.5)</f>
        <v>0</v>
      </c>
      <c r="S530">
        <f>IF(K530=1,1,IFERROR(IF(H530="pass",VLOOKUP(F530,Lookup!$D$2:$E$26,2,FALSE),0),1.6))</f>
        <v>2</v>
      </c>
      <c r="T530" s="6">
        <f t="shared" si="25"/>
        <v>1.7050000000000001</v>
      </c>
      <c r="U530" s="6">
        <f t="shared" si="26"/>
        <v>1.8997000000000002</v>
      </c>
      <c r="V530" t="str">
        <f t="shared" si="24"/>
        <v>D.WALLER, LV</v>
      </c>
    </row>
    <row r="531" spans="1:22">
      <c r="A531">
        <v>256</v>
      </c>
      <c r="B531" s="21">
        <v>1</v>
      </c>
      <c r="C531" s="21" t="s">
        <v>0</v>
      </c>
      <c r="D531" s="21" t="s">
        <v>8</v>
      </c>
      <c r="E531" s="21">
        <v>74</v>
      </c>
      <c r="F531" s="21">
        <v>26</v>
      </c>
      <c r="G531" s="21" t="s">
        <v>790</v>
      </c>
      <c r="H531" s="21" t="s">
        <v>439</v>
      </c>
      <c r="I531" s="21">
        <v>0</v>
      </c>
      <c r="J531" s="21">
        <v>1</v>
      </c>
      <c r="K531" s="21">
        <v>0</v>
      </c>
      <c r="L531" s="21">
        <v>0</v>
      </c>
      <c r="M531" s="21" t="s">
        <v>754</v>
      </c>
      <c r="N531" s="21">
        <v>4</v>
      </c>
      <c r="O531" s="21">
        <v>4</v>
      </c>
      <c r="P531" s="21">
        <v>0</v>
      </c>
      <c r="Q531" s="21">
        <v>1</v>
      </c>
      <c r="R531">
        <f>IFERROR(IF(I531=1,VLOOKUP(F531,Lookup!$A$2:$B$15,2,FALSE),0),0.5)</f>
        <v>0</v>
      </c>
      <c r="S531">
        <f>IF(K531=1,1,IFERROR(IF(H531="pass",VLOOKUP(F531,Lookup!$D$2:$E$26,2,FALSE),0),1.6))</f>
        <v>1.6</v>
      </c>
      <c r="T531" s="6">
        <f t="shared" si="25"/>
        <v>1.6700000000000002</v>
      </c>
      <c r="U531" s="6">
        <f t="shared" si="26"/>
        <v>1.6700000000000002</v>
      </c>
      <c r="V531" t="str">
        <f t="shared" si="24"/>
        <v>M.BROWN, BAL</v>
      </c>
    </row>
    <row r="532" spans="1:22">
      <c r="A532">
        <v>260</v>
      </c>
      <c r="B532" s="21">
        <v>1</v>
      </c>
      <c r="C532" s="21" t="s">
        <v>0</v>
      </c>
      <c r="D532" s="21" t="s">
        <v>8</v>
      </c>
      <c r="E532" s="21">
        <v>42</v>
      </c>
      <c r="F532" s="21">
        <v>58</v>
      </c>
      <c r="G532" s="21" t="s">
        <v>793</v>
      </c>
      <c r="H532" s="21" t="s">
        <v>439</v>
      </c>
      <c r="I532" s="21">
        <v>0</v>
      </c>
      <c r="J532" s="21">
        <v>1</v>
      </c>
      <c r="K532" s="21">
        <v>0</v>
      </c>
      <c r="L532" s="21">
        <v>0</v>
      </c>
      <c r="M532" s="21" t="s">
        <v>747</v>
      </c>
      <c r="N532" s="21">
        <v>4</v>
      </c>
      <c r="O532" s="21">
        <v>4</v>
      </c>
      <c r="P532" s="21">
        <v>0</v>
      </c>
      <c r="Q532" s="21">
        <v>1</v>
      </c>
      <c r="R532">
        <f>IFERROR(IF(I532=1,VLOOKUP(F532,Lookup!$A$2:$B$15,2,FALSE),0),0.5)</f>
        <v>0</v>
      </c>
      <c r="S532">
        <f>IF(K532=1,1,IFERROR(IF(H532="pass",VLOOKUP(F532,Lookup!$D$2:$E$26,2,FALSE),0),1.6))</f>
        <v>1.6</v>
      </c>
      <c r="T532" s="6">
        <f t="shared" si="25"/>
        <v>1.6700000000000002</v>
      </c>
      <c r="U532" s="6">
        <f t="shared" si="26"/>
        <v>1.6700000000000002</v>
      </c>
      <c r="V532" t="str">
        <f t="shared" si="24"/>
        <v>M.ANDREWS, BAL</v>
      </c>
    </row>
    <row r="533" spans="1:22">
      <c r="A533">
        <v>264</v>
      </c>
      <c r="B533" s="21">
        <v>1</v>
      </c>
      <c r="C533" s="21" t="s">
        <v>8</v>
      </c>
      <c r="D533" s="21" t="s">
        <v>0</v>
      </c>
      <c r="E533" s="21">
        <v>64</v>
      </c>
      <c r="F533" s="21">
        <v>36</v>
      </c>
      <c r="G533" s="21" t="s">
        <v>796</v>
      </c>
      <c r="H533" s="21" t="s">
        <v>439</v>
      </c>
      <c r="I533" s="21">
        <v>0</v>
      </c>
      <c r="J533" s="21">
        <v>1</v>
      </c>
      <c r="K533" s="21">
        <v>0</v>
      </c>
      <c r="L533" s="21">
        <v>0</v>
      </c>
      <c r="M533" s="21" t="s">
        <v>726</v>
      </c>
      <c r="N533" s="21">
        <v>19</v>
      </c>
      <c r="O533" s="21">
        <v>19</v>
      </c>
      <c r="P533" s="21">
        <v>0</v>
      </c>
      <c r="Q533" s="21">
        <v>1</v>
      </c>
      <c r="R533">
        <f>IFERROR(IF(I533=1,VLOOKUP(F533,Lookup!$A$2:$B$15,2,FALSE),0),0.5)</f>
        <v>0</v>
      </c>
      <c r="S533">
        <f>IF(K533=1,1,IFERROR(IF(H533="pass",VLOOKUP(F533,Lookup!$D$2:$E$26,2,FALSE),0),1.6))</f>
        <v>1.6</v>
      </c>
      <c r="T533" s="6">
        <f t="shared" si="25"/>
        <v>1.9325000000000001</v>
      </c>
      <c r="U533" s="6">
        <f t="shared" si="26"/>
        <v>1.9325000000000001</v>
      </c>
      <c r="V533" t="str">
        <f t="shared" si="24"/>
        <v>D.WALLER, LV</v>
      </c>
    </row>
    <row r="534" spans="1:22">
      <c r="A534">
        <v>266</v>
      </c>
      <c r="B534" s="21">
        <v>1</v>
      </c>
      <c r="C534" s="21" t="s">
        <v>8</v>
      </c>
      <c r="D534" s="21" t="s">
        <v>0</v>
      </c>
      <c r="E534" s="21">
        <v>64</v>
      </c>
      <c r="F534" s="21">
        <v>36</v>
      </c>
      <c r="G534" s="21" t="s">
        <v>797</v>
      </c>
      <c r="H534" s="21" t="s">
        <v>439</v>
      </c>
      <c r="I534" s="21">
        <v>0</v>
      </c>
      <c r="J534" s="21">
        <v>1</v>
      </c>
      <c r="K534" s="21">
        <v>0</v>
      </c>
      <c r="L534" s="21">
        <v>0</v>
      </c>
      <c r="M534" s="21" t="s">
        <v>798</v>
      </c>
      <c r="N534" s="21">
        <v>15</v>
      </c>
      <c r="O534" s="21">
        <v>15</v>
      </c>
      <c r="P534" s="21">
        <v>0</v>
      </c>
      <c r="Q534" s="21">
        <v>1</v>
      </c>
      <c r="R534">
        <f>IFERROR(IF(I534=1,VLOOKUP(F534,Lookup!$A$2:$B$15,2,FALSE),0),0.5)</f>
        <v>0</v>
      </c>
      <c r="S534">
        <f>IF(K534=1,1,IFERROR(IF(H534="pass",VLOOKUP(F534,Lookup!$D$2:$E$26,2,FALSE),0),1.6))</f>
        <v>1.6</v>
      </c>
      <c r="T534" s="6">
        <f t="shared" si="25"/>
        <v>1.8625</v>
      </c>
      <c r="U534" s="6">
        <f t="shared" si="26"/>
        <v>1.8625</v>
      </c>
      <c r="V534" t="str">
        <f t="shared" si="24"/>
        <v>Z.JONES, LV</v>
      </c>
    </row>
    <row r="535" spans="1:22">
      <c r="A535">
        <v>267</v>
      </c>
      <c r="B535" s="21">
        <v>1</v>
      </c>
      <c r="C535" s="21" t="s">
        <v>8</v>
      </c>
      <c r="D535" s="21" t="s">
        <v>0</v>
      </c>
      <c r="E535" s="21">
        <v>49</v>
      </c>
      <c r="F535" s="21">
        <v>51</v>
      </c>
      <c r="G535" s="21" t="s">
        <v>799</v>
      </c>
      <c r="H535" s="21" t="s">
        <v>439</v>
      </c>
      <c r="I535" s="21">
        <v>0</v>
      </c>
      <c r="J535" s="21">
        <v>1</v>
      </c>
      <c r="K535" s="21">
        <v>0</v>
      </c>
      <c r="L535" s="21">
        <v>0</v>
      </c>
      <c r="M535" s="21" t="s">
        <v>737</v>
      </c>
      <c r="N535" s="21">
        <v>7</v>
      </c>
      <c r="O535" s="21">
        <v>7</v>
      </c>
      <c r="P535" s="21">
        <v>0</v>
      </c>
      <c r="Q535" s="21">
        <v>1</v>
      </c>
      <c r="R535">
        <f>IFERROR(IF(I535=1,VLOOKUP(F535,Lookup!$A$2:$B$15,2,FALSE),0),0.5)</f>
        <v>0</v>
      </c>
      <c r="S535">
        <f>IF(K535=1,1,IFERROR(IF(H535="pass",VLOOKUP(F535,Lookup!$D$2:$E$26,2,FALSE),0),1.6))</f>
        <v>1.6</v>
      </c>
      <c r="T535" s="6">
        <f t="shared" si="25"/>
        <v>1.7225000000000001</v>
      </c>
      <c r="U535" s="6">
        <f t="shared" si="26"/>
        <v>1.7225000000000001</v>
      </c>
      <c r="V535" t="str">
        <f t="shared" si="24"/>
        <v>H.RENFROW, LV</v>
      </c>
    </row>
    <row r="536" spans="1:22">
      <c r="A536">
        <v>268</v>
      </c>
      <c r="B536" s="21">
        <v>1</v>
      </c>
      <c r="C536" s="21" t="s">
        <v>8</v>
      </c>
      <c r="D536" s="21" t="s">
        <v>0</v>
      </c>
      <c r="E536" s="21">
        <v>49</v>
      </c>
      <c r="F536" s="21">
        <v>51</v>
      </c>
      <c r="G536" s="21" t="s">
        <v>800</v>
      </c>
      <c r="H536" s="21" t="s">
        <v>439</v>
      </c>
      <c r="I536" s="21">
        <v>0</v>
      </c>
      <c r="J536" s="21">
        <v>1</v>
      </c>
      <c r="K536" s="21">
        <v>0</v>
      </c>
      <c r="L536" s="21">
        <v>0</v>
      </c>
      <c r="M536" s="21" t="s">
        <v>786</v>
      </c>
      <c r="N536" s="21">
        <v>40</v>
      </c>
      <c r="O536" s="21">
        <v>40</v>
      </c>
      <c r="P536" s="21">
        <v>0</v>
      </c>
      <c r="Q536" s="21">
        <v>1</v>
      </c>
      <c r="R536">
        <f>IFERROR(IF(I536=1,VLOOKUP(F536,Lookup!$A$2:$B$15,2,FALSE),0),0.5)</f>
        <v>0</v>
      </c>
      <c r="S536">
        <f>IF(K536=1,1,IFERROR(IF(H536="pass",VLOOKUP(F536,Lookup!$D$2:$E$26,2,FALSE),0),1.6))</f>
        <v>1.6</v>
      </c>
      <c r="T536" s="6">
        <f t="shared" si="25"/>
        <v>2.2999999999999998</v>
      </c>
      <c r="U536" s="6">
        <f t="shared" si="26"/>
        <v>2.2999999999999998</v>
      </c>
      <c r="V536" t="str">
        <f t="shared" si="24"/>
        <v>H.RUGGS, LV</v>
      </c>
    </row>
    <row r="537" spans="1:22">
      <c r="A537">
        <v>269</v>
      </c>
      <c r="B537" s="21">
        <v>1</v>
      </c>
      <c r="C537" s="21" t="s">
        <v>8</v>
      </c>
      <c r="D537" s="21" t="s">
        <v>0</v>
      </c>
      <c r="E537" s="21">
        <v>49</v>
      </c>
      <c r="F537" s="21">
        <v>51</v>
      </c>
      <c r="G537" s="21" t="s">
        <v>801</v>
      </c>
      <c r="H537" s="21" t="s">
        <v>439</v>
      </c>
      <c r="I537" s="21">
        <v>0</v>
      </c>
      <c r="J537" s="21">
        <v>1</v>
      </c>
      <c r="K537" s="21">
        <v>0</v>
      </c>
      <c r="L537" s="21">
        <v>0</v>
      </c>
      <c r="M537" s="21" t="s">
        <v>737</v>
      </c>
      <c r="N537" s="21">
        <v>4</v>
      </c>
      <c r="O537" s="21">
        <v>4</v>
      </c>
      <c r="P537" s="21">
        <v>0</v>
      </c>
      <c r="Q537" s="21">
        <v>1</v>
      </c>
      <c r="R537">
        <f>IFERROR(IF(I537=1,VLOOKUP(F537,Lookup!$A$2:$B$15,2,FALSE),0),0.5)</f>
        <v>0</v>
      </c>
      <c r="S537">
        <f>IF(K537=1,1,IFERROR(IF(H537="pass",VLOOKUP(F537,Lookup!$D$2:$E$26,2,FALSE),0),1.6))</f>
        <v>1.6</v>
      </c>
      <c r="T537" s="6">
        <f t="shared" si="25"/>
        <v>1.6700000000000002</v>
      </c>
      <c r="U537" s="6">
        <f t="shared" si="26"/>
        <v>1.6700000000000002</v>
      </c>
      <c r="V537" t="str">
        <f t="shared" si="24"/>
        <v>H.RENFROW, LV</v>
      </c>
    </row>
    <row r="538" spans="1:22">
      <c r="A538">
        <v>271</v>
      </c>
      <c r="B538" s="21">
        <v>1</v>
      </c>
      <c r="C538" s="21" t="s">
        <v>8</v>
      </c>
      <c r="D538" s="21" t="s">
        <v>0</v>
      </c>
      <c r="E538" s="21">
        <v>36</v>
      </c>
      <c r="F538" s="21">
        <v>64</v>
      </c>
      <c r="G538" s="21" t="s">
        <v>802</v>
      </c>
      <c r="H538" s="21" t="s">
        <v>439</v>
      </c>
      <c r="I538" s="21">
        <v>0</v>
      </c>
      <c r="J538" s="21">
        <v>1</v>
      </c>
      <c r="K538" s="21">
        <v>0</v>
      </c>
      <c r="L538" s="21">
        <v>0</v>
      </c>
      <c r="M538" s="21" t="s">
        <v>737</v>
      </c>
      <c r="N538" s="21">
        <v>4</v>
      </c>
      <c r="O538" s="21">
        <v>4</v>
      </c>
      <c r="P538" s="21">
        <v>0</v>
      </c>
      <c r="Q538" s="21">
        <v>1</v>
      </c>
      <c r="R538">
        <f>IFERROR(IF(I538=1,VLOOKUP(F538,Lookup!$A$2:$B$15,2,FALSE),0),0.5)</f>
        <v>0</v>
      </c>
      <c r="S538">
        <f>IF(K538=1,1,IFERROR(IF(H538="pass",VLOOKUP(F538,Lookup!$D$2:$E$26,2,FALSE),0),1.6))</f>
        <v>1.6</v>
      </c>
      <c r="T538" s="6">
        <f t="shared" si="25"/>
        <v>1.6700000000000002</v>
      </c>
      <c r="U538" s="6">
        <f t="shared" si="26"/>
        <v>1.6700000000000002</v>
      </c>
      <c r="V538" t="str">
        <f t="shared" si="24"/>
        <v>H.RENFROW, LV</v>
      </c>
    </row>
    <row r="539" spans="1:22">
      <c r="A539">
        <v>272</v>
      </c>
      <c r="B539" s="21">
        <v>1</v>
      </c>
      <c r="C539" s="21" t="s">
        <v>8</v>
      </c>
      <c r="D539" s="21" t="s">
        <v>0</v>
      </c>
      <c r="E539" s="21">
        <v>29</v>
      </c>
      <c r="F539" s="21">
        <v>71</v>
      </c>
      <c r="G539" s="21" t="s">
        <v>803</v>
      </c>
      <c r="H539" s="21" t="s">
        <v>439</v>
      </c>
      <c r="I539" s="21">
        <v>0</v>
      </c>
      <c r="J539" s="21">
        <v>1</v>
      </c>
      <c r="K539" s="21">
        <v>0</v>
      </c>
      <c r="L539" s="21">
        <v>0</v>
      </c>
      <c r="M539" s="21" t="s">
        <v>804</v>
      </c>
      <c r="N539" s="21">
        <v>28</v>
      </c>
      <c r="O539" s="21">
        <v>28</v>
      </c>
      <c r="P539" s="21">
        <v>0</v>
      </c>
      <c r="Q539" s="21">
        <v>1</v>
      </c>
      <c r="R539">
        <f>IFERROR(IF(I539=1,VLOOKUP(F539,Lookup!$A$2:$B$15,2,FALSE),0),0.5)</f>
        <v>0</v>
      </c>
      <c r="S539">
        <f>IF(K539=1,1,IFERROR(IF(H539="pass",VLOOKUP(F539,Lookup!$D$2:$E$26,2,FALSE),0),1.6))</f>
        <v>1.6</v>
      </c>
      <c r="T539" s="6">
        <f t="shared" si="25"/>
        <v>2.09</v>
      </c>
      <c r="U539" s="6">
        <f t="shared" si="26"/>
        <v>2.09</v>
      </c>
      <c r="V539" t="str">
        <f t="shared" si="24"/>
        <v>B.EDWARDS, LV</v>
      </c>
    </row>
    <row r="540" spans="1:22">
      <c r="A540">
        <v>280</v>
      </c>
      <c r="B540" s="21">
        <v>1</v>
      </c>
      <c r="C540" s="21" t="s">
        <v>0</v>
      </c>
      <c r="D540" s="21" t="s">
        <v>8</v>
      </c>
      <c r="E540" s="21">
        <v>65</v>
      </c>
      <c r="F540" s="21">
        <v>35</v>
      </c>
      <c r="G540" s="21" t="s">
        <v>806</v>
      </c>
      <c r="H540" s="21" t="s">
        <v>439</v>
      </c>
      <c r="I540" s="21">
        <v>0</v>
      </c>
      <c r="J540" s="21">
        <v>1</v>
      </c>
      <c r="K540" s="21">
        <v>0</v>
      </c>
      <c r="L540" s="21">
        <v>0</v>
      </c>
      <c r="M540" s="21" t="s">
        <v>765</v>
      </c>
      <c r="N540" s="21">
        <v>35</v>
      </c>
      <c r="O540" s="21">
        <v>35</v>
      </c>
      <c r="P540" s="21">
        <v>0</v>
      </c>
      <c r="Q540" s="21">
        <v>1</v>
      </c>
      <c r="R540">
        <f>IFERROR(IF(I540=1,VLOOKUP(F540,Lookup!$A$2:$B$15,2,FALSE),0),0.5)</f>
        <v>0</v>
      </c>
      <c r="S540">
        <f>IF(K540=1,1,IFERROR(IF(H540="pass",VLOOKUP(F540,Lookup!$D$2:$E$26,2,FALSE),0),1.6))</f>
        <v>1.6</v>
      </c>
      <c r="T540" s="6">
        <f t="shared" si="25"/>
        <v>2.2124999999999999</v>
      </c>
      <c r="U540" s="6">
        <f t="shared" si="26"/>
        <v>2.2124999999999999</v>
      </c>
      <c r="V540" t="str">
        <f t="shared" si="24"/>
        <v>D.DUVERNAY, BAL</v>
      </c>
    </row>
    <row r="541" spans="1:22">
      <c r="A541">
        <v>283</v>
      </c>
      <c r="B541" s="21">
        <v>1</v>
      </c>
      <c r="C541" s="21" t="s">
        <v>0</v>
      </c>
      <c r="D541" s="21" t="s">
        <v>8</v>
      </c>
      <c r="E541" s="21">
        <v>56</v>
      </c>
      <c r="F541" s="21">
        <v>44</v>
      </c>
      <c r="G541" s="21" t="s">
        <v>808</v>
      </c>
      <c r="H541" s="21" t="s">
        <v>439</v>
      </c>
      <c r="I541" s="21">
        <v>0</v>
      </c>
      <c r="J541" s="21">
        <v>1</v>
      </c>
      <c r="K541" s="21">
        <v>0</v>
      </c>
      <c r="L541" s="21">
        <v>0</v>
      </c>
      <c r="M541" s="21" t="s">
        <v>745</v>
      </c>
      <c r="N541" s="21">
        <v>5</v>
      </c>
      <c r="O541" s="21">
        <v>5</v>
      </c>
      <c r="P541" s="21">
        <v>0</v>
      </c>
      <c r="Q541" s="21">
        <v>1</v>
      </c>
      <c r="R541">
        <f>IFERROR(IF(I541=1,VLOOKUP(F541,Lookup!$A$2:$B$15,2,FALSE),0),0.5)</f>
        <v>0</v>
      </c>
      <c r="S541">
        <f>IF(K541=1,1,IFERROR(IF(H541="pass",VLOOKUP(F541,Lookup!$D$2:$E$26,2,FALSE),0),1.6))</f>
        <v>1.6</v>
      </c>
      <c r="T541" s="6">
        <f t="shared" si="25"/>
        <v>1.6875</v>
      </c>
      <c r="U541" s="6">
        <f t="shared" si="26"/>
        <v>1.6875</v>
      </c>
      <c r="V541" t="str">
        <f t="shared" si="24"/>
        <v>S.WATKINS, BAL</v>
      </c>
    </row>
    <row r="542" spans="1:22">
      <c r="A542">
        <v>284</v>
      </c>
      <c r="B542" s="21">
        <v>1</v>
      </c>
      <c r="C542" s="21" t="s">
        <v>0</v>
      </c>
      <c r="D542" s="21" t="s">
        <v>8</v>
      </c>
      <c r="E542" s="21">
        <v>56</v>
      </c>
      <c r="F542" s="21">
        <v>44</v>
      </c>
      <c r="G542" s="21" t="s">
        <v>809</v>
      </c>
      <c r="H542" s="21" t="s">
        <v>439</v>
      </c>
      <c r="I542" s="21">
        <v>0</v>
      </c>
      <c r="J542" s="21">
        <v>1</v>
      </c>
      <c r="K542" s="21">
        <v>0</v>
      </c>
      <c r="L542" s="21">
        <v>0</v>
      </c>
      <c r="M542" s="21" t="s">
        <v>745</v>
      </c>
      <c r="N542" s="21">
        <v>11</v>
      </c>
      <c r="O542" s="21">
        <v>11</v>
      </c>
      <c r="P542" s="21">
        <v>0</v>
      </c>
      <c r="Q542" s="21">
        <v>1</v>
      </c>
      <c r="R542">
        <f>IFERROR(IF(I542=1,VLOOKUP(F542,Lookup!$A$2:$B$15,2,FALSE),0),0.5)</f>
        <v>0</v>
      </c>
      <c r="S542">
        <f>IF(K542=1,1,IFERROR(IF(H542="pass",VLOOKUP(F542,Lookup!$D$2:$E$26,2,FALSE),0),1.6))</f>
        <v>1.6</v>
      </c>
      <c r="T542" s="6">
        <f t="shared" si="25"/>
        <v>1.7925</v>
      </c>
      <c r="U542" s="6">
        <f t="shared" si="26"/>
        <v>1.7925</v>
      </c>
      <c r="V542" t="str">
        <f t="shared" si="24"/>
        <v>S.WATKINS, BAL</v>
      </c>
    </row>
    <row r="543" spans="1:22">
      <c r="A543">
        <v>292</v>
      </c>
      <c r="B543" s="21">
        <v>1</v>
      </c>
      <c r="C543" s="21" t="s">
        <v>0</v>
      </c>
      <c r="D543" s="21" t="s">
        <v>8</v>
      </c>
      <c r="E543" s="21">
        <v>38</v>
      </c>
      <c r="F543" s="21">
        <v>62</v>
      </c>
      <c r="G543" s="21" t="s">
        <v>813</v>
      </c>
      <c r="H543" s="21" t="s">
        <v>439</v>
      </c>
      <c r="I543" s="21">
        <v>0</v>
      </c>
      <c r="J543" s="21">
        <v>1</v>
      </c>
      <c r="K543" s="21">
        <v>0</v>
      </c>
      <c r="L543" s="21">
        <v>0</v>
      </c>
      <c r="M543" s="21" t="s">
        <v>814</v>
      </c>
      <c r="N543" s="21">
        <v>1</v>
      </c>
      <c r="O543" s="21">
        <v>1</v>
      </c>
      <c r="P543" s="21">
        <v>0</v>
      </c>
      <c r="Q543" s="21">
        <v>1</v>
      </c>
      <c r="R543">
        <f>IFERROR(IF(I543=1,VLOOKUP(F543,Lookup!$A$2:$B$15,2,FALSE),0),0.5)</f>
        <v>0</v>
      </c>
      <c r="S543">
        <f>IF(K543=1,1,IFERROR(IF(H543="pass",VLOOKUP(F543,Lookup!$D$2:$E$26,2,FALSE),0),1.6))</f>
        <v>1.6</v>
      </c>
      <c r="T543" s="6">
        <f t="shared" si="25"/>
        <v>1.6175000000000002</v>
      </c>
      <c r="U543" s="6">
        <f t="shared" si="26"/>
        <v>1.6175000000000002</v>
      </c>
      <c r="V543" t="str">
        <f t="shared" si="24"/>
        <v>P.RICARD, BAL</v>
      </c>
    </row>
    <row r="544" spans="1:22">
      <c r="A544">
        <v>296</v>
      </c>
      <c r="B544" s="21">
        <v>1</v>
      </c>
      <c r="C544" s="21" t="s">
        <v>0</v>
      </c>
      <c r="D544" s="21" t="s">
        <v>8</v>
      </c>
      <c r="E544" s="21">
        <v>22</v>
      </c>
      <c r="F544" s="21">
        <v>78</v>
      </c>
      <c r="G544" s="21" t="s">
        <v>817</v>
      </c>
      <c r="H544" s="21" t="s">
        <v>439</v>
      </c>
      <c r="I544" s="21">
        <v>0</v>
      </c>
      <c r="J544" s="21">
        <v>1</v>
      </c>
      <c r="K544" s="21">
        <v>0</v>
      </c>
      <c r="L544" s="21">
        <v>0</v>
      </c>
      <c r="M544" s="21" t="s">
        <v>742</v>
      </c>
      <c r="N544" s="21">
        <v>2</v>
      </c>
      <c r="O544" s="21">
        <v>2</v>
      </c>
      <c r="P544" s="21">
        <v>0</v>
      </c>
      <c r="Q544" s="21">
        <v>1</v>
      </c>
      <c r="R544">
        <f>IFERROR(IF(I544=1,VLOOKUP(F544,Lookup!$A$2:$B$15,2,FALSE),0),0.5)</f>
        <v>0</v>
      </c>
      <c r="S544">
        <f>IF(K544=1,1,IFERROR(IF(H544="pass",VLOOKUP(F544,Lookup!$D$2:$E$26,2,FALSE),0),1.6))</f>
        <v>1.8</v>
      </c>
      <c r="T544" s="6">
        <f t="shared" si="25"/>
        <v>1.635</v>
      </c>
      <c r="U544" s="6">
        <f t="shared" si="26"/>
        <v>1.7439000000000002</v>
      </c>
      <c r="V544" t="str">
        <f t="shared" si="24"/>
        <v>T.WILLIAMS, BAL</v>
      </c>
    </row>
    <row r="545" spans="1:22">
      <c r="A545">
        <v>303</v>
      </c>
      <c r="B545" s="21">
        <v>1</v>
      </c>
      <c r="C545" s="21" t="s">
        <v>8</v>
      </c>
      <c r="D545" s="21" t="s">
        <v>0</v>
      </c>
      <c r="E545" s="21">
        <v>50</v>
      </c>
      <c r="F545" s="21">
        <v>50</v>
      </c>
      <c r="G545" s="21" t="s">
        <v>820</v>
      </c>
      <c r="H545" s="21" t="s">
        <v>439</v>
      </c>
      <c r="I545" s="21">
        <v>0</v>
      </c>
      <c r="J545" s="21">
        <v>1</v>
      </c>
      <c r="K545" s="21">
        <v>0</v>
      </c>
      <c r="L545" s="21">
        <v>0</v>
      </c>
      <c r="M545" s="21" t="s">
        <v>732</v>
      </c>
      <c r="N545" s="21">
        <v>0</v>
      </c>
      <c r="O545" s="21">
        <v>0</v>
      </c>
      <c r="P545" s="21">
        <v>0</v>
      </c>
      <c r="Q545" s="21">
        <v>1</v>
      </c>
      <c r="R545">
        <f>IFERROR(IF(I545=1,VLOOKUP(F545,Lookup!$A$2:$B$15,2,FALSE),0),0.5)</f>
        <v>0</v>
      </c>
      <c r="S545">
        <f>IF(K545=1,1,IFERROR(IF(H545="pass",VLOOKUP(F545,Lookup!$D$2:$E$26,2,FALSE),0),1.6))</f>
        <v>1.6</v>
      </c>
      <c r="T545" s="6">
        <f t="shared" si="25"/>
        <v>1.6</v>
      </c>
      <c r="U545" s="6">
        <f t="shared" si="26"/>
        <v>1.6</v>
      </c>
      <c r="V545" t="str">
        <f t="shared" si="24"/>
        <v>K.DRAKE, LV</v>
      </c>
    </row>
    <row r="546" spans="1:22">
      <c r="A546">
        <v>304</v>
      </c>
      <c r="B546" s="21">
        <v>1</v>
      </c>
      <c r="C546" s="21" t="s">
        <v>8</v>
      </c>
      <c r="D546" s="21" t="s">
        <v>0</v>
      </c>
      <c r="E546" s="21">
        <v>38</v>
      </c>
      <c r="F546" s="21">
        <v>62</v>
      </c>
      <c r="G546" s="21" t="s">
        <v>821</v>
      </c>
      <c r="H546" s="21" t="s">
        <v>439</v>
      </c>
      <c r="I546" s="21">
        <v>0</v>
      </c>
      <c r="J546" s="21">
        <v>1</v>
      </c>
      <c r="K546" s="21">
        <v>0</v>
      </c>
      <c r="L546" s="21">
        <v>0</v>
      </c>
      <c r="M546" s="21" t="s">
        <v>726</v>
      </c>
      <c r="N546" s="21">
        <v>13</v>
      </c>
      <c r="O546" s="21">
        <v>13</v>
      </c>
      <c r="P546" s="21">
        <v>0</v>
      </c>
      <c r="Q546" s="21">
        <v>1</v>
      </c>
      <c r="R546">
        <f>IFERROR(IF(I546=1,VLOOKUP(F546,Lookup!$A$2:$B$15,2,FALSE),0),0.5)</f>
        <v>0</v>
      </c>
      <c r="S546">
        <f>IF(K546=1,1,IFERROR(IF(H546="pass",VLOOKUP(F546,Lookup!$D$2:$E$26,2,FALSE),0),1.6))</f>
        <v>1.6</v>
      </c>
      <c r="T546" s="6">
        <f t="shared" si="25"/>
        <v>1.8275000000000001</v>
      </c>
      <c r="U546" s="6">
        <f t="shared" si="26"/>
        <v>1.8275000000000001</v>
      </c>
      <c r="V546" t="str">
        <f t="shared" si="24"/>
        <v>D.WALLER, LV</v>
      </c>
    </row>
    <row r="547" spans="1:22">
      <c r="A547">
        <v>305</v>
      </c>
      <c r="B547" s="21">
        <v>1</v>
      </c>
      <c r="C547" s="21" t="s">
        <v>8</v>
      </c>
      <c r="D547" s="21" t="s">
        <v>0</v>
      </c>
      <c r="E547" s="21">
        <v>22</v>
      </c>
      <c r="F547" s="21">
        <v>78</v>
      </c>
      <c r="G547" s="21" t="s">
        <v>822</v>
      </c>
      <c r="H547" s="21" t="s">
        <v>439</v>
      </c>
      <c r="I547" s="21">
        <v>0</v>
      </c>
      <c r="J547" s="21">
        <v>1</v>
      </c>
      <c r="K547" s="21">
        <v>0</v>
      </c>
      <c r="L547" s="21">
        <v>0</v>
      </c>
      <c r="M547" s="21" t="s">
        <v>726</v>
      </c>
      <c r="N547" s="21">
        <v>1</v>
      </c>
      <c r="O547" s="21">
        <v>1</v>
      </c>
      <c r="P547" s="21">
        <v>0</v>
      </c>
      <c r="Q547" s="21">
        <v>1</v>
      </c>
      <c r="R547">
        <f>IFERROR(IF(I547=1,VLOOKUP(F547,Lookup!$A$2:$B$15,2,FALSE),0),0.5)</f>
        <v>0</v>
      </c>
      <c r="S547">
        <f>IF(K547=1,1,IFERROR(IF(H547="pass",VLOOKUP(F547,Lookup!$D$2:$E$26,2,FALSE),0),1.6))</f>
        <v>1.8</v>
      </c>
      <c r="T547" s="6">
        <f t="shared" si="25"/>
        <v>1.6175000000000002</v>
      </c>
      <c r="U547" s="6">
        <f t="shared" si="26"/>
        <v>1.7379500000000001</v>
      </c>
      <c r="V547" t="str">
        <f t="shared" si="24"/>
        <v>D.WALLER, LV</v>
      </c>
    </row>
    <row r="548" spans="1:22">
      <c r="A548">
        <v>306</v>
      </c>
      <c r="B548" s="21">
        <v>1</v>
      </c>
      <c r="C548" s="21" t="s">
        <v>8</v>
      </c>
      <c r="D548" s="21" t="s">
        <v>0</v>
      </c>
      <c r="E548" s="21">
        <v>20</v>
      </c>
      <c r="F548" s="21">
        <v>80</v>
      </c>
      <c r="G548" s="21" t="s">
        <v>823</v>
      </c>
      <c r="H548" s="21" t="s">
        <v>439</v>
      </c>
      <c r="I548" s="21">
        <v>0</v>
      </c>
      <c r="J548" s="21">
        <v>1</v>
      </c>
      <c r="K548" s="21">
        <v>0</v>
      </c>
      <c r="L548" s="21">
        <v>0</v>
      </c>
      <c r="M548" s="21" t="s">
        <v>728</v>
      </c>
      <c r="N548" s="21">
        <v>1</v>
      </c>
      <c r="O548" s="21">
        <v>1</v>
      </c>
      <c r="P548" s="21">
        <v>0</v>
      </c>
      <c r="Q548" s="21">
        <v>1</v>
      </c>
      <c r="R548">
        <f>IFERROR(IF(I548=1,VLOOKUP(F548,Lookup!$A$2:$B$15,2,FALSE),0),0.5)</f>
        <v>0</v>
      </c>
      <c r="S548">
        <f>IF(K548=1,1,IFERROR(IF(H548="pass",VLOOKUP(F548,Lookup!$D$2:$E$26,2,FALSE),0),1.6))</f>
        <v>1.8</v>
      </c>
      <c r="T548" s="6">
        <f t="shared" si="25"/>
        <v>1.6175000000000002</v>
      </c>
      <c r="U548" s="6">
        <f t="shared" si="26"/>
        <v>1.7379500000000001</v>
      </c>
      <c r="V548" t="str">
        <f t="shared" si="24"/>
        <v>A.INGOLD, LV</v>
      </c>
    </row>
    <row r="549" spans="1:22">
      <c r="A549">
        <v>307</v>
      </c>
      <c r="B549" s="21">
        <v>1</v>
      </c>
      <c r="C549" s="21" t="s">
        <v>8</v>
      </c>
      <c r="D549" s="21" t="s">
        <v>0</v>
      </c>
      <c r="E549" s="21">
        <v>17</v>
      </c>
      <c r="F549" s="21">
        <v>83</v>
      </c>
      <c r="G549" s="21" t="s">
        <v>824</v>
      </c>
      <c r="H549" s="21" t="s">
        <v>439</v>
      </c>
      <c r="I549" s="21">
        <v>0</v>
      </c>
      <c r="J549" s="21">
        <v>1</v>
      </c>
      <c r="K549" s="21">
        <v>0</v>
      </c>
      <c r="L549" s="21">
        <v>0</v>
      </c>
      <c r="M549" s="21" t="s">
        <v>737</v>
      </c>
      <c r="N549" s="21">
        <v>3</v>
      </c>
      <c r="O549" s="21">
        <v>3</v>
      </c>
      <c r="P549" s="21">
        <v>0</v>
      </c>
      <c r="Q549" s="21">
        <v>1</v>
      </c>
      <c r="R549">
        <f>IFERROR(IF(I549=1,VLOOKUP(F549,Lookup!$A$2:$B$15,2,FALSE),0),0.5)</f>
        <v>0</v>
      </c>
      <c r="S549">
        <f>IF(K549=1,1,IFERROR(IF(H549="pass",VLOOKUP(F549,Lookup!$D$2:$E$26,2,FALSE),0),1.6))</f>
        <v>2</v>
      </c>
      <c r="T549" s="6">
        <f t="shared" si="25"/>
        <v>1.6525000000000001</v>
      </c>
      <c r="U549" s="6">
        <f t="shared" si="26"/>
        <v>1.88185</v>
      </c>
      <c r="V549" t="str">
        <f t="shared" si="24"/>
        <v>H.RENFROW, LV</v>
      </c>
    </row>
    <row r="550" spans="1:22">
      <c r="A550">
        <v>310</v>
      </c>
      <c r="B550" s="21">
        <v>1</v>
      </c>
      <c r="C550" s="21" t="s">
        <v>0</v>
      </c>
      <c r="D550" s="21" t="s">
        <v>8</v>
      </c>
      <c r="E550" s="21">
        <v>72</v>
      </c>
      <c r="F550" s="21">
        <v>28</v>
      </c>
      <c r="G550" s="21" t="s">
        <v>827</v>
      </c>
      <c r="H550" s="21" t="s">
        <v>439</v>
      </c>
      <c r="I550" s="21">
        <v>0</v>
      </c>
      <c r="J550" s="21">
        <v>1</v>
      </c>
      <c r="K550" s="21">
        <v>0</v>
      </c>
      <c r="L550" s="21">
        <v>0</v>
      </c>
      <c r="M550" s="21" t="s">
        <v>742</v>
      </c>
      <c r="N550" s="21">
        <v>1</v>
      </c>
      <c r="O550" s="21">
        <v>1</v>
      </c>
      <c r="P550" s="21">
        <v>0</v>
      </c>
      <c r="Q550" s="21">
        <v>1</v>
      </c>
      <c r="R550">
        <f>IFERROR(IF(I550=1,VLOOKUP(F550,Lookup!$A$2:$B$15,2,FALSE),0),0.5)</f>
        <v>0</v>
      </c>
      <c r="S550">
        <f>IF(K550=1,1,IFERROR(IF(H550="pass",VLOOKUP(F550,Lookup!$D$2:$E$26,2,FALSE),0),1.6))</f>
        <v>1.6</v>
      </c>
      <c r="T550" s="6">
        <f t="shared" si="25"/>
        <v>1.6175000000000002</v>
      </c>
      <c r="U550" s="6">
        <f t="shared" si="26"/>
        <v>1.6175000000000002</v>
      </c>
      <c r="V550" t="str">
        <f t="shared" si="24"/>
        <v>T.WILLIAMS, BAL</v>
      </c>
    </row>
    <row r="551" spans="1:22">
      <c r="A551">
        <v>312</v>
      </c>
      <c r="B551" s="21">
        <v>1</v>
      </c>
      <c r="C551" s="21" t="s">
        <v>0</v>
      </c>
      <c r="D551" s="21" t="s">
        <v>8</v>
      </c>
      <c r="E551" s="21">
        <v>73</v>
      </c>
      <c r="F551" s="21">
        <v>27</v>
      </c>
      <c r="G551" s="21" t="s">
        <v>829</v>
      </c>
      <c r="H551" s="21" t="s">
        <v>439</v>
      </c>
      <c r="I551" s="21">
        <v>0</v>
      </c>
      <c r="J551" s="21">
        <v>1</v>
      </c>
      <c r="K551" s="21">
        <v>0</v>
      </c>
      <c r="L551" s="21">
        <v>0</v>
      </c>
      <c r="M551" s="21" t="s">
        <v>754</v>
      </c>
      <c r="N551" s="21">
        <v>4</v>
      </c>
      <c r="O551" s="21">
        <v>4</v>
      </c>
      <c r="P551" s="21">
        <v>0</v>
      </c>
      <c r="Q551" s="21">
        <v>1</v>
      </c>
      <c r="R551">
        <f>IFERROR(IF(I551=1,VLOOKUP(F551,Lookup!$A$2:$B$15,2,FALSE),0),0.5)</f>
        <v>0</v>
      </c>
      <c r="S551">
        <f>IF(K551=1,1,IFERROR(IF(H551="pass",VLOOKUP(F551,Lookup!$D$2:$E$26,2,FALSE),0),1.6))</f>
        <v>1.6</v>
      </c>
      <c r="T551" s="6">
        <f t="shared" si="25"/>
        <v>1.6700000000000002</v>
      </c>
      <c r="U551" s="6">
        <f t="shared" si="26"/>
        <v>1.6700000000000002</v>
      </c>
      <c r="V551" t="str">
        <f t="shared" si="24"/>
        <v>M.BROWN, BAL</v>
      </c>
    </row>
    <row r="552" spans="1:22">
      <c r="A552">
        <v>316</v>
      </c>
      <c r="B552" s="21">
        <v>1</v>
      </c>
      <c r="C552" s="21" t="s">
        <v>8</v>
      </c>
      <c r="D552" s="21" t="s">
        <v>0</v>
      </c>
      <c r="E552" s="21">
        <v>59</v>
      </c>
      <c r="F552" s="21">
        <v>41</v>
      </c>
      <c r="G552" s="21" t="s">
        <v>830</v>
      </c>
      <c r="H552" s="21" t="s">
        <v>439</v>
      </c>
      <c r="I552" s="21">
        <v>0</v>
      </c>
      <c r="J552" s="21">
        <v>1</v>
      </c>
      <c r="K552" s="21">
        <v>0</v>
      </c>
      <c r="L552" s="21">
        <v>0</v>
      </c>
      <c r="M552" s="21" t="s">
        <v>786</v>
      </c>
      <c r="N552" s="21">
        <v>18</v>
      </c>
      <c r="O552" s="21">
        <v>18</v>
      </c>
      <c r="P552" s="21">
        <v>0</v>
      </c>
      <c r="Q552" s="21">
        <v>1</v>
      </c>
      <c r="R552">
        <f>IFERROR(IF(I552=1,VLOOKUP(F552,Lookup!$A$2:$B$15,2,FALSE),0),0.5)</f>
        <v>0</v>
      </c>
      <c r="S552">
        <f>IF(K552=1,1,IFERROR(IF(H552="pass",VLOOKUP(F552,Lookup!$D$2:$E$26,2,FALSE),0),1.6))</f>
        <v>1.6</v>
      </c>
      <c r="T552" s="6">
        <f t="shared" si="25"/>
        <v>1.915</v>
      </c>
      <c r="U552" s="6">
        <f t="shared" si="26"/>
        <v>1.915</v>
      </c>
      <c r="V552" t="str">
        <f t="shared" si="24"/>
        <v>H.RUGGS, LV</v>
      </c>
    </row>
    <row r="553" spans="1:22">
      <c r="A553">
        <v>324</v>
      </c>
      <c r="B553" s="21">
        <v>1</v>
      </c>
      <c r="C553" s="21" t="s">
        <v>8</v>
      </c>
      <c r="D553" s="21" t="s">
        <v>0</v>
      </c>
      <c r="E553" s="21">
        <v>41</v>
      </c>
      <c r="F553" s="21">
        <v>59</v>
      </c>
      <c r="G553" s="21" t="s">
        <v>834</v>
      </c>
      <c r="H553" s="21" t="s">
        <v>439</v>
      </c>
      <c r="I553" s="21">
        <v>0</v>
      </c>
      <c r="J553" s="21">
        <v>1</v>
      </c>
      <c r="K553" s="21">
        <v>0</v>
      </c>
      <c r="L553" s="21">
        <v>0</v>
      </c>
      <c r="M553" s="21" t="s">
        <v>726</v>
      </c>
      <c r="N553" s="21">
        <v>1</v>
      </c>
      <c r="O553" s="21">
        <v>1</v>
      </c>
      <c r="P553" s="21">
        <v>0</v>
      </c>
      <c r="Q553" s="21">
        <v>1</v>
      </c>
      <c r="R553">
        <f>IFERROR(IF(I553=1,VLOOKUP(F553,Lookup!$A$2:$B$15,2,FALSE),0),0.5)</f>
        <v>0</v>
      </c>
      <c r="S553">
        <f>IF(K553=1,1,IFERROR(IF(H553="pass",VLOOKUP(F553,Lookup!$D$2:$E$26,2,FALSE),0),1.6))</f>
        <v>1.6</v>
      </c>
      <c r="T553" s="6">
        <f t="shared" si="25"/>
        <v>1.6175000000000002</v>
      </c>
      <c r="U553" s="6">
        <f t="shared" si="26"/>
        <v>1.6175000000000002</v>
      </c>
      <c r="V553" t="str">
        <f t="shared" si="24"/>
        <v>D.WALLER, LV</v>
      </c>
    </row>
    <row r="554" spans="1:22">
      <c r="A554">
        <v>325</v>
      </c>
      <c r="B554" s="21">
        <v>1</v>
      </c>
      <c r="C554" s="21" t="s">
        <v>8</v>
      </c>
      <c r="D554" s="21" t="s">
        <v>0</v>
      </c>
      <c r="E554" s="21">
        <v>37</v>
      </c>
      <c r="F554" s="21">
        <v>63</v>
      </c>
      <c r="G554" s="21" t="s">
        <v>835</v>
      </c>
      <c r="H554" s="21" t="s">
        <v>439</v>
      </c>
      <c r="I554" s="21">
        <v>0</v>
      </c>
      <c r="J554" s="21">
        <v>1</v>
      </c>
      <c r="K554" s="21">
        <v>0</v>
      </c>
      <c r="L554" s="21">
        <v>0</v>
      </c>
      <c r="M554" s="21" t="s">
        <v>728</v>
      </c>
      <c r="N554" s="21">
        <v>3</v>
      </c>
      <c r="O554" s="21">
        <v>3</v>
      </c>
      <c r="P554" s="21">
        <v>0</v>
      </c>
      <c r="Q554" s="21">
        <v>1</v>
      </c>
      <c r="R554">
        <f>IFERROR(IF(I554=1,VLOOKUP(F554,Lookup!$A$2:$B$15,2,FALSE),0),0.5)</f>
        <v>0</v>
      </c>
      <c r="S554">
        <f>IF(K554=1,1,IFERROR(IF(H554="pass",VLOOKUP(F554,Lookup!$D$2:$E$26,2,FALSE),0),1.6))</f>
        <v>1.6</v>
      </c>
      <c r="T554" s="6">
        <f t="shared" si="25"/>
        <v>1.6525000000000001</v>
      </c>
      <c r="U554" s="6">
        <f t="shared" si="26"/>
        <v>1.6525000000000001</v>
      </c>
      <c r="V554" t="str">
        <f t="shared" si="24"/>
        <v>A.INGOLD, LV</v>
      </c>
    </row>
    <row r="555" spans="1:22">
      <c r="A555">
        <v>328</v>
      </c>
      <c r="B555" s="21">
        <v>1</v>
      </c>
      <c r="C555" s="21" t="s">
        <v>8</v>
      </c>
      <c r="D555" s="21" t="s">
        <v>0</v>
      </c>
      <c r="E555" s="21">
        <v>31</v>
      </c>
      <c r="F555" s="21">
        <v>69</v>
      </c>
      <c r="G555" s="21" t="s">
        <v>837</v>
      </c>
      <c r="H555" s="21" t="s">
        <v>439</v>
      </c>
      <c r="I555" s="21">
        <v>0</v>
      </c>
      <c r="J555" s="21">
        <v>1</v>
      </c>
      <c r="K555" s="21">
        <v>0</v>
      </c>
      <c r="L555" s="21">
        <v>0</v>
      </c>
      <c r="M555" s="21" t="s">
        <v>732</v>
      </c>
      <c r="N555" s="21">
        <v>6</v>
      </c>
      <c r="O555" s="21">
        <v>6</v>
      </c>
      <c r="P555" s="21">
        <v>0</v>
      </c>
      <c r="Q555" s="21">
        <v>1</v>
      </c>
      <c r="R555">
        <f>IFERROR(IF(I555=1,VLOOKUP(F555,Lookup!$A$2:$B$15,2,FALSE),0),0.5)</f>
        <v>0</v>
      </c>
      <c r="S555">
        <f>IF(K555=1,1,IFERROR(IF(H555="pass",VLOOKUP(F555,Lookup!$D$2:$E$26,2,FALSE),0),1.6))</f>
        <v>1.6</v>
      </c>
      <c r="T555" s="6">
        <f t="shared" si="25"/>
        <v>1.7050000000000001</v>
      </c>
      <c r="U555" s="6">
        <f t="shared" si="26"/>
        <v>1.7050000000000001</v>
      </c>
      <c r="V555" t="str">
        <f t="shared" si="24"/>
        <v>K.DRAKE, LV</v>
      </c>
    </row>
    <row r="556" spans="1:22">
      <c r="A556">
        <v>333</v>
      </c>
      <c r="B556" s="21">
        <v>1</v>
      </c>
      <c r="C556" s="21" t="s">
        <v>0</v>
      </c>
      <c r="D556" s="21" t="s">
        <v>8</v>
      </c>
      <c r="E556" s="21">
        <v>73</v>
      </c>
      <c r="F556" s="21">
        <v>27</v>
      </c>
      <c r="G556" s="21" t="s">
        <v>840</v>
      </c>
      <c r="H556" s="21" t="s">
        <v>439</v>
      </c>
      <c r="I556" s="21">
        <v>0</v>
      </c>
      <c r="J556" s="21">
        <v>1</v>
      </c>
      <c r="K556" s="21">
        <v>0</v>
      </c>
      <c r="L556" s="21">
        <v>0</v>
      </c>
      <c r="M556" s="21" t="s">
        <v>814</v>
      </c>
      <c r="N556" s="21">
        <v>4</v>
      </c>
      <c r="O556" s="21">
        <v>4</v>
      </c>
      <c r="P556" s="21">
        <v>0</v>
      </c>
      <c r="Q556" s="21">
        <v>1</v>
      </c>
      <c r="R556">
        <f>IFERROR(IF(I556=1,VLOOKUP(F556,Lookup!$A$2:$B$15,2,FALSE),0),0.5)</f>
        <v>0</v>
      </c>
      <c r="S556">
        <f>IF(K556=1,1,IFERROR(IF(H556="pass",VLOOKUP(F556,Lookup!$D$2:$E$26,2,FALSE),0),1.6))</f>
        <v>1.6</v>
      </c>
      <c r="T556" s="6">
        <f t="shared" si="25"/>
        <v>1.6700000000000002</v>
      </c>
      <c r="U556" s="6">
        <f t="shared" si="26"/>
        <v>1.6700000000000002</v>
      </c>
      <c r="V556" t="str">
        <f t="shared" si="24"/>
        <v>P.RICARD, BAL</v>
      </c>
    </row>
    <row r="557" spans="1:22">
      <c r="A557">
        <v>336</v>
      </c>
      <c r="B557" s="21">
        <v>1</v>
      </c>
      <c r="C557" s="21" t="s">
        <v>0</v>
      </c>
      <c r="D557" s="21" t="s">
        <v>8</v>
      </c>
      <c r="E557" s="21">
        <v>57</v>
      </c>
      <c r="F557" s="21">
        <v>43</v>
      </c>
      <c r="G557" s="21" t="s">
        <v>843</v>
      </c>
      <c r="H557" s="21" t="s">
        <v>439</v>
      </c>
      <c r="I557" s="21">
        <v>0</v>
      </c>
      <c r="J557" s="21">
        <v>1</v>
      </c>
      <c r="K557" s="21">
        <v>0</v>
      </c>
      <c r="L557" s="21">
        <v>0</v>
      </c>
      <c r="M557" s="21" t="s">
        <v>745</v>
      </c>
      <c r="N557" s="21">
        <v>42</v>
      </c>
      <c r="O557" s="21">
        <v>42</v>
      </c>
      <c r="P557" s="21">
        <v>0</v>
      </c>
      <c r="Q557" s="21">
        <v>1</v>
      </c>
      <c r="R557">
        <f>IFERROR(IF(I557=1,VLOOKUP(F557,Lookup!$A$2:$B$15,2,FALSE),0),0.5)</f>
        <v>0</v>
      </c>
      <c r="S557">
        <f>IF(K557=1,1,IFERROR(IF(H557="pass",VLOOKUP(F557,Lookup!$D$2:$E$26,2,FALSE),0),1.6))</f>
        <v>1.6</v>
      </c>
      <c r="T557" s="6">
        <f t="shared" si="25"/>
        <v>2.335</v>
      </c>
      <c r="U557" s="6">
        <f t="shared" si="26"/>
        <v>2.335</v>
      </c>
      <c r="V557" t="str">
        <f t="shared" si="24"/>
        <v>S.WATKINS, BAL</v>
      </c>
    </row>
    <row r="558" spans="1:22">
      <c r="A558">
        <v>342</v>
      </c>
      <c r="B558" s="21">
        <v>1</v>
      </c>
      <c r="C558" s="21" t="s">
        <v>8</v>
      </c>
      <c r="D558" s="21" t="s">
        <v>0</v>
      </c>
      <c r="E558" s="21">
        <v>63</v>
      </c>
      <c r="F558" s="21">
        <v>37</v>
      </c>
      <c r="G558" s="21" t="s">
        <v>847</v>
      </c>
      <c r="H558" s="21" t="s">
        <v>439</v>
      </c>
      <c r="I558" s="21">
        <v>0</v>
      </c>
      <c r="J558" s="21">
        <v>1</v>
      </c>
      <c r="K558" s="21">
        <v>0</v>
      </c>
      <c r="L558" s="21">
        <v>0</v>
      </c>
      <c r="M558" s="21" t="s">
        <v>737</v>
      </c>
      <c r="N558" s="21">
        <v>7</v>
      </c>
      <c r="O558" s="21">
        <v>7</v>
      </c>
      <c r="P558" s="21">
        <v>0</v>
      </c>
      <c r="Q558" s="21">
        <v>1</v>
      </c>
      <c r="R558">
        <f>IFERROR(IF(I558=1,VLOOKUP(F558,Lookup!$A$2:$B$15,2,FALSE),0),0.5)</f>
        <v>0</v>
      </c>
      <c r="S558">
        <f>IF(K558=1,1,IFERROR(IF(H558="pass",VLOOKUP(F558,Lookup!$D$2:$E$26,2,FALSE),0),1.6))</f>
        <v>1.6</v>
      </c>
      <c r="T558" s="6">
        <f t="shared" si="25"/>
        <v>1.7225000000000001</v>
      </c>
      <c r="U558" s="6">
        <f t="shared" si="26"/>
        <v>1.7225000000000001</v>
      </c>
      <c r="V558" t="str">
        <f t="shared" si="24"/>
        <v>H.RENFROW, LV</v>
      </c>
    </row>
    <row r="559" spans="1:22">
      <c r="A559">
        <v>343</v>
      </c>
      <c r="B559" s="21">
        <v>1</v>
      </c>
      <c r="C559" s="21" t="s">
        <v>8</v>
      </c>
      <c r="D559" s="21" t="s">
        <v>0</v>
      </c>
      <c r="E559" s="21">
        <v>56</v>
      </c>
      <c r="F559" s="21">
        <v>44</v>
      </c>
      <c r="G559" s="21" t="s">
        <v>848</v>
      </c>
      <c r="H559" s="21" t="s">
        <v>439</v>
      </c>
      <c r="I559" s="21">
        <v>0</v>
      </c>
      <c r="J559" s="21">
        <v>1</v>
      </c>
      <c r="K559" s="21">
        <v>0</v>
      </c>
      <c r="L559" s="21">
        <v>0</v>
      </c>
      <c r="M559" s="21" t="s">
        <v>786</v>
      </c>
      <c r="N559" s="21">
        <v>8</v>
      </c>
      <c r="O559" s="21">
        <v>8</v>
      </c>
      <c r="P559" s="21">
        <v>0</v>
      </c>
      <c r="Q559" s="21">
        <v>1</v>
      </c>
      <c r="R559">
        <f>IFERROR(IF(I559=1,VLOOKUP(F559,Lookup!$A$2:$B$15,2,FALSE),0),0.5)</f>
        <v>0</v>
      </c>
      <c r="S559">
        <f>IF(K559=1,1,IFERROR(IF(H559="pass",VLOOKUP(F559,Lookup!$D$2:$E$26,2,FALSE),0),1.6))</f>
        <v>1.6</v>
      </c>
      <c r="T559" s="6">
        <f t="shared" si="25"/>
        <v>1.74</v>
      </c>
      <c r="U559" s="6">
        <f t="shared" si="26"/>
        <v>1.74</v>
      </c>
      <c r="V559" t="str">
        <f t="shared" si="24"/>
        <v>H.RUGGS, LV</v>
      </c>
    </row>
    <row r="560" spans="1:22">
      <c r="A560">
        <v>344</v>
      </c>
      <c r="B560" s="21">
        <v>1</v>
      </c>
      <c r="C560" s="21" t="s">
        <v>8</v>
      </c>
      <c r="D560" s="21" t="s">
        <v>0</v>
      </c>
      <c r="E560" s="21">
        <v>47</v>
      </c>
      <c r="F560" s="21">
        <v>53</v>
      </c>
      <c r="G560" s="21" t="s">
        <v>849</v>
      </c>
      <c r="H560" s="21" t="s">
        <v>439</v>
      </c>
      <c r="I560" s="21">
        <v>0</v>
      </c>
      <c r="J560" s="21">
        <v>1</v>
      </c>
      <c r="K560" s="21">
        <v>0</v>
      </c>
      <c r="L560" s="21">
        <v>0</v>
      </c>
      <c r="M560" s="21" t="s">
        <v>726</v>
      </c>
      <c r="N560" s="21">
        <v>6</v>
      </c>
      <c r="O560" s="21">
        <v>6</v>
      </c>
      <c r="P560" s="21">
        <v>0</v>
      </c>
      <c r="Q560" s="21">
        <v>1</v>
      </c>
      <c r="R560">
        <f>IFERROR(IF(I560=1,VLOOKUP(F560,Lookup!$A$2:$B$15,2,FALSE),0),0.5)</f>
        <v>0</v>
      </c>
      <c r="S560">
        <f>IF(K560=1,1,IFERROR(IF(H560="pass",VLOOKUP(F560,Lookup!$D$2:$E$26,2,FALSE),0),1.6))</f>
        <v>1.6</v>
      </c>
      <c r="T560" s="6">
        <f t="shared" si="25"/>
        <v>1.7050000000000001</v>
      </c>
      <c r="U560" s="6">
        <f t="shared" si="26"/>
        <v>1.7050000000000001</v>
      </c>
      <c r="V560" t="str">
        <f t="shared" si="24"/>
        <v>D.WALLER, LV</v>
      </c>
    </row>
    <row r="561" spans="1:22">
      <c r="A561">
        <v>346</v>
      </c>
      <c r="B561" s="21">
        <v>1</v>
      </c>
      <c r="C561" s="21" t="s">
        <v>8</v>
      </c>
      <c r="D561" s="21" t="s">
        <v>0</v>
      </c>
      <c r="E561" s="21">
        <v>47</v>
      </c>
      <c r="F561" s="21">
        <v>53</v>
      </c>
      <c r="G561" s="21" t="s">
        <v>850</v>
      </c>
      <c r="H561" s="21" t="s">
        <v>439</v>
      </c>
      <c r="I561" s="21">
        <v>0</v>
      </c>
      <c r="J561" s="21">
        <v>1</v>
      </c>
      <c r="K561" s="21">
        <v>0</v>
      </c>
      <c r="L561" s="21">
        <v>0</v>
      </c>
      <c r="M561" s="21" t="s">
        <v>786</v>
      </c>
      <c r="N561" s="21">
        <v>30</v>
      </c>
      <c r="O561" s="21">
        <v>30</v>
      </c>
      <c r="P561" s="21">
        <v>0</v>
      </c>
      <c r="Q561" s="21">
        <v>1</v>
      </c>
      <c r="R561">
        <f>IFERROR(IF(I561=1,VLOOKUP(F561,Lookup!$A$2:$B$15,2,FALSE),0),0.5)</f>
        <v>0</v>
      </c>
      <c r="S561">
        <f>IF(K561=1,1,IFERROR(IF(H561="pass",VLOOKUP(F561,Lookup!$D$2:$E$26,2,FALSE),0),1.6))</f>
        <v>1.6</v>
      </c>
      <c r="T561" s="6">
        <f t="shared" si="25"/>
        <v>2.125</v>
      </c>
      <c r="U561" s="6">
        <f t="shared" si="26"/>
        <v>2.125</v>
      </c>
      <c r="V561" t="str">
        <f t="shared" si="24"/>
        <v>H.RUGGS, LV</v>
      </c>
    </row>
    <row r="562" spans="1:22">
      <c r="A562">
        <v>348</v>
      </c>
      <c r="B562" s="21">
        <v>1</v>
      </c>
      <c r="C562" s="21" t="s">
        <v>8</v>
      </c>
      <c r="D562" s="21" t="s">
        <v>0</v>
      </c>
      <c r="E562" s="21">
        <v>20</v>
      </c>
      <c r="F562" s="21">
        <v>80</v>
      </c>
      <c r="G562" s="21" t="s">
        <v>851</v>
      </c>
      <c r="H562" s="21" t="s">
        <v>439</v>
      </c>
      <c r="I562" s="21">
        <v>0</v>
      </c>
      <c r="J562" s="21">
        <v>1</v>
      </c>
      <c r="K562" s="21">
        <v>0</v>
      </c>
      <c r="L562" s="21">
        <v>0</v>
      </c>
      <c r="M562" s="21" t="s">
        <v>726</v>
      </c>
      <c r="N562" s="21">
        <v>8</v>
      </c>
      <c r="O562" s="21">
        <v>8</v>
      </c>
      <c r="P562" s="21">
        <v>0</v>
      </c>
      <c r="Q562" s="21">
        <v>1</v>
      </c>
      <c r="R562">
        <f>IFERROR(IF(I562=1,VLOOKUP(F562,Lookup!$A$2:$B$15,2,FALSE),0),0.5)</f>
        <v>0</v>
      </c>
      <c r="S562">
        <f>IF(K562=1,1,IFERROR(IF(H562="pass",VLOOKUP(F562,Lookup!$D$2:$E$26,2,FALSE),0),1.6))</f>
        <v>1.8</v>
      </c>
      <c r="T562" s="6">
        <f t="shared" si="25"/>
        <v>1.74</v>
      </c>
      <c r="U562" s="6">
        <f t="shared" si="26"/>
        <v>1.7796000000000003</v>
      </c>
      <c r="V562" t="str">
        <f t="shared" si="24"/>
        <v>D.WALLER, LV</v>
      </c>
    </row>
    <row r="563" spans="1:22">
      <c r="A563">
        <v>349</v>
      </c>
      <c r="B563" s="21">
        <v>1</v>
      </c>
      <c r="C563" s="21" t="s">
        <v>8</v>
      </c>
      <c r="D563" s="21" t="s">
        <v>0</v>
      </c>
      <c r="E563" s="21">
        <v>10</v>
      </c>
      <c r="F563" s="21">
        <v>90</v>
      </c>
      <c r="G563" s="21" t="s">
        <v>852</v>
      </c>
      <c r="H563" s="21" t="s">
        <v>439</v>
      </c>
      <c r="I563" s="21">
        <v>0</v>
      </c>
      <c r="J563" s="21">
        <v>1</v>
      </c>
      <c r="K563" s="21">
        <v>0</v>
      </c>
      <c r="L563" s="21">
        <v>0</v>
      </c>
      <c r="M563" s="21" t="s">
        <v>726</v>
      </c>
      <c r="N563" s="21">
        <v>6</v>
      </c>
      <c r="O563" s="21">
        <v>6</v>
      </c>
      <c r="P563" s="21">
        <v>0</v>
      </c>
      <c r="Q563" s="21">
        <v>1</v>
      </c>
      <c r="R563">
        <f>IFERROR(IF(I563=1,VLOOKUP(F563,Lookup!$A$2:$B$15,2,FALSE),0),0.5)</f>
        <v>0</v>
      </c>
      <c r="S563">
        <f>IF(K563=1,1,IFERROR(IF(H563="pass",VLOOKUP(F563,Lookup!$D$2:$E$26,2,FALSE),0),1.6))</f>
        <v>2.2000000000000002</v>
      </c>
      <c r="T563" s="6">
        <f t="shared" si="25"/>
        <v>1.7050000000000001</v>
      </c>
      <c r="U563" s="6">
        <f t="shared" si="26"/>
        <v>2.0317000000000003</v>
      </c>
      <c r="V563" t="str">
        <f t="shared" si="24"/>
        <v>D.WALLER, LV</v>
      </c>
    </row>
    <row r="564" spans="1:22">
      <c r="A564">
        <v>353</v>
      </c>
      <c r="B564" s="21">
        <v>1</v>
      </c>
      <c r="C564" s="21" t="s">
        <v>0</v>
      </c>
      <c r="D564" s="21" t="s">
        <v>8</v>
      </c>
      <c r="E564" s="21">
        <v>74</v>
      </c>
      <c r="F564" s="21">
        <v>26</v>
      </c>
      <c r="G564" s="21" t="s">
        <v>854</v>
      </c>
      <c r="H564" s="21" t="s">
        <v>439</v>
      </c>
      <c r="I564" s="21">
        <v>0</v>
      </c>
      <c r="J564" s="21">
        <v>1</v>
      </c>
      <c r="K564" s="21">
        <v>0</v>
      </c>
      <c r="L564" s="21">
        <v>0</v>
      </c>
      <c r="M564" s="21" t="s">
        <v>814</v>
      </c>
      <c r="N564" s="21">
        <v>5</v>
      </c>
      <c r="O564" s="21">
        <v>5</v>
      </c>
      <c r="P564" s="21">
        <v>0</v>
      </c>
      <c r="Q564" s="21">
        <v>1</v>
      </c>
      <c r="R564">
        <f>IFERROR(IF(I564=1,VLOOKUP(F564,Lookup!$A$2:$B$15,2,FALSE),0),0.5)</f>
        <v>0</v>
      </c>
      <c r="S564">
        <f>IF(K564=1,1,IFERROR(IF(H564="pass",VLOOKUP(F564,Lookup!$D$2:$E$26,2,FALSE),0),1.6))</f>
        <v>1.6</v>
      </c>
      <c r="T564" s="6">
        <f t="shared" si="25"/>
        <v>1.6875</v>
      </c>
      <c r="U564" s="6">
        <f t="shared" si="26"/>
        <v>1.6875</v>
      </c>
      <c r="V564" t="str">
        <f t="shared" si="24"/>
        <v>P.RICARD, BAL</v>
      </c>
    </row>
    <row r="565" spans="1:22">
      <c r="A565">
        <v>368</v>
      </c>
      <c r="B565" s="21">
        <v>1</v>
      </c>
      <c r="C565" s="21" t="s">
        <v>8</v>
      </c>
      <c r="D565" s="21" t="s">
        <v>0</v>
      </c>
      <c r="E565" s="21">
        <v>55</v>
      </c>
      <c r="F565" s="21">
        <v>45</v>
      </c>
      <c r="G565" s="21" t="s">
        <v>860</v>
      </c>
      <c r="H565" s="21" t="s">
        <v>439</v>
      </c>
      <c r="I565" s="21">
        <v>0</v>
      </c>
      <c r="J565" s="21">
        <v>1</v>
      </c>
      <c r="K565" s="21">
        <v>0</v>
      </c>
      <c r="L565" s="21">
        <v>0</v>
      </c>
      <c r="M565" s="21" t="s">
        <v>804</v>
      </c>
      <c r="N565" s="21">
        <v>18</v>
      </c>
      <c r="O565" s="21">
        <v>18</v>
      </c>
      <c r="P565" s="21">
        <v>0</v>
      </c>
      <c r="Q565" s="21">
        <v>1</v>
      </c>
      <c r="R565">
        <f>IFERROR(IF(I565=1,VLOOKUP(F565,Lookup!$A$2:$B$15,2,FALSE),0),0.5)</f>
        <v>0</v>
      </c>
      <c r="S565">
        <f>IF(K565=1,1,IFERROR(IF(H565="pass",VLOOKUP(F565,Lookup!$D$2:$E$26,2,FALSE),0),1.6))</f>
        <v>1.6</v>
      </c>
      <c r="T565" s="6">
        <f t="shared" si="25"/>
        <v>1.915</v>
      </c>
      <c r="U565" s="6">
        <f t="shared" si="26"/>
        <v>1.915</v>
      </c>
      <c r="V565" t="str">
        <f t="shared" si="24"/>
        <v>B.EDWARDS, LV</v>
      </c>
    </row>
    <row r="566" spans="1:22">
      <c r="A566">
        <v>377</v>
      </c>
      <c r="B566" s="21">
        <v>1</v>
      </c>
      <c r="C566" s="21" t="s">
        <v>8</v>
      </c>
      <c r="D566" s="21" t="s">
        <v>0</v>
      </c>
      <c r="E566" s="21">
        <v>66</v>
      </c>
      <c r="F566" s="21">
        <v>34</v>
      </c>
      <c r="G566" s="21" t="s">
        <v>863</v>
      </c>
      <c r="H566" s="21" t="s">
        <v>439</v>
      </c>
      <c r="I566" s="21">
        <v>0</v>
      </c>
      <c r="J566" s="21">
        <v>1</v>
      </c>
      <c r="K566" s="21">
        <v>0</v>
      </c>
      <c r="L566" s="21">
        <v>0</v>
      </c>
      <c r="M566" s="21" t="s">
        <v>737</v>
      </c>
      <c r="N566" s="21">
        <v>0</v>
      </c>
      <c r="O566" s="21">
        <v>0</v>
      </c>
      <c r="P566" s="21">
        <v>0</v>
      </c>
      <c r="Q566" s="21">
        <v>1</v>
      </c>
      <c r="R566">
        <f>IFERROR(IF(I566=1,VLOOKUP(F566,Lookup!$A$2:$B$15,2,FALSE),0),0.5)</f>
        <v>0</v>
      </c>
      <c r="S566">
        <f>IF(K566=1,1,IFERROR(IF(H566="pass",VLOOKUP(F566,Lookup!$D$2:$E$26,2,FALSE),0),1.6))</f>
        <v>1.6</v>
      </c>
      <c r="T566" s="6">
        <f t="shared" si="25"/>
        <v>1.6</v>
      </c>
      <c r="U566" s="6">
        <f t="shared" si="26"/>
        <v>1.6</v>
      </c>
      <c r="V566" t="str">
        <f t="shared" si="24"/>
        <v>H.RENFROW, LV</v>
      </c>
    </row>
    <row r="567" spans="1:22">
      <c r="A567">
        <v>381</v>
      </c>
      <c r="B567" s="21">
        <v>1</v>
      </c>
      <c r="C567" s="21" t="s">
        <v>8</v>
      </c>
      <c r="D567" s="21" t="s">
        <v>0</v>
      </c>
      <c r="E567" s="21">
        <v>33</v>
      </c>
      <c r="F567" s="21">
        <v>67</v>
      </c>
      <c r="G567" s="21" t="s">
        <v>865</v>
      </c>
      <c r="H567" s="21" t="s">
        <v>439</v>
      </c>
      <c r="I567" s="21">
        <v>0</v>
      </c>
      <c r="J567" s="21">
        <v>1</v>
      </c>
      <c r="K567" s="21">
        <v>0</v>
      </c>
      <c r="L567" s="21">
        <v>0</v>
      </c>
      <c r="M567" s="21" t="s">
        <v>804</v>
      </c>
      <c r="N567" s="21">
        <v>23</v>
      </c>
      <c r="O567" s="21">
        <v>23</v>
      </c>
      <c r="P567" s="21">
        <v>0</v>
      </c>
      <c r="Q567" s="21">
        <v>1</v>
      </c>
      <c r="R567">
        <f>IFERROR(IF(I567=1,VLOOKUP(F567,Lookup!$A$2:$B$15,2,FALSE),0),0.5)</f>
        <v>0</v>
      </c>
      <c r="S567">
        <f>IF(K567=1,1,IFERROR(IF(H567="pass",VLOOKUP(F567,Lookup!$D$2:$E$26,2,FALSE),0),1.6))</f>
        <v>1.6</v>
      </c>
      <c r="T567" s="6">
        <f t="shared" si="25"/>
        <v>2.0024999999999999</v>
      </c>
      <c r="U567" s="6">
        <f t="shared" si="26"/>
        <v>2.0024999999999999</v>
      </c>
      <c r="V567" t="str">
        <f t="shared" si="24"/>
        <v>B.EDWARDS, LV</v>
      </c>
    </row>
    <row r="568" spans="1:22">
      <c r="A568">
        <v>385</v>
      </c>
      <c r="B568" s="21">
        <v>1</v>
      </c>
      <c r="C568" s="21" t="s">
        <v>8</v>
      </c>
      <c r="D568" s="21" t="s">
        <v>0</v>
      </c>
      <c r="E568" s="21">
        <v>5</v>
      </c>
      <c r="F568" s="21">
        <v>95</v>
      </c>
      <c r="G568" s="21" t="s">
        <v>867</v>
      </c>
      <c r="H568" s="21" t="s">
        <v>439</v>
      </c>
      <c r="I568" s="21">
        <v>0</v>
      </c>
      <c r="J568" s="21">
        <v>1</v>
      </c>
      <c r="K568" s="21">
        <v>0</v>
      </c>
      <c r="L568" s="21">
        <v>0</v>
      </c>
      <c r="M568" s="21" t="s">
        <v>737</v>
      </c>
      <c r="N568" s="21">
        <v>5</v>
      </c>
      <c r="O568" s="21">
        <v>5</v>
      </c>
      <c r="P568" s="21">
        <v>0</v>
      </c>
      <c r="Q568" s="21">
        <v>1</v>
      </c>
      <c r="R568">
        <f>IFERROR(IF(I568=1,VLOOKUP(F568,Lookup!$A$2:$B$15,2,FALSE),0),0.5)</f>
        <v>0</v>
      </c>
      <c r="S568">
        <f>IF(K568=1,1,IFERROR(IF(H568="pass",VLOOKUP(F568,Lookup!$D$2:$E$26,2,FALSE),0),1.6))</f>
        <v>3.2</v>
      </c>
      <c r="T568" s="6">
        <f t="shared" si="25"/>
        <v>1.6875</v>
      </c>
      <c r="U568" s="6">
        <f t="shared" si="26"/>
        <v>3.2</v>
      </c>
      <c r="V568" t="str">
        <f t="shared" si="24"/>
        <v>H.RENFROW, LV</v>
      </c>
    </row>
    <row r="569" spans="1:22">
      <c r="A569">
        <v>386</v>
      </c>
      <c r="B569" s="21">
        <v>1</v>
      </c>
      <c r="C569" s="21" t="s">
        <v>8</v>
      </c>
      <c r="D569" s="21" t="s">
        <v>0</v>
      </c>
      <c r="E569" s="21">
        <v>5</v>
      </c>
      <c r="F569" s="21">
        <v>95</v>
      </c>
      <c r="G569" s="21" t="s">
        <v>868</v>
      </c>
      <c r="H569" s="21" t="s">
        <v>439</v>
      </c>
      <c r="I569" s="21">
        <v>0</v>
      </c>
      <c r="J569" s="21">
        <v>1</v>
      </c>
      <c r="K569" s="21">
        <v>0</v>
      </c>
      <c r="L569" s="21">
        <v>0</v>
      </c>
      <c r="M569" s="21" t="s">
        <v>869</v>
      </c>
      <c r="N569" s="21">
        <v>5</v>
      </c>
      <c r="O569" s="21">
        <v>5</v>
      </c>
      <c r="P569" s="21">
        <v>0</v>
      </c>
      <c r="Q569" s="21">
        <v>1</v>
      </c>
      <c r="R569">
        <f>IFERROR(IF(I569=1,VLOOKUP(F569,Lookup!$A$2:$B$15,2,FALSE),0),0.5)</f>
        <v>0</v>
      </c>
      <c r="S569">
        <f>IF(K569=1,1,IFERROR(IF(H569="pass",VLOOKUP(F569,Lookup!$D$2:$E$26,2,FALSE),0),1.6))</f>
        <v>3.2</v>
      </c>
      <c r="T569" s="6">
        <f t="shared" si="25"/>
        <v>1.6875</v>
      </c>
      <c r="U569" s="6">
        <f t="shared" si="26"/>
        <v>3.2</v>
      </c>
      <c r="V569" t="str">
        <f t="shared" si="24"/>
        <v>W.SNEAD, LV</v>
      </c>
    </row>
    <row r="570" spans="1:22">
      <c r="A570">
        <v>391</v>
      </c>
      <c r="B570" s="21">
        <v>1</v>
      </c>
      <c r="C570" s="21" t="s">
        <v>0</v>
      </c>
      <c r="D570" s="21" t="s">
        <v>8</v>
      </c>
      <c r="E570" s="21">
        <v>67</v>
      </c>
      <c r="F570" s="21">
        <v>33</v>
      </c>
      <c r="G570" s="21" t="s">
        <v>872</v>
      </c>
      <c r="H570" s="21" t="s">
        <v>439</v>
      </c>
      <c r="I570" s="21">
        <v>0</v>
      </c>
      <c r="J570" s="21">
        <v>1</v>
      </c>
      <c r="K570" s="21">
        <v>0</v>
      </c>
      <c r="L570" s="21">
        <v>0</v>
      </c>
      <c r="M570" s="21" t="s">
        <v>747</v>
      </c>
      <c r="N570" s="21">
        <v>11</v>
      </c>
      <c r="O570" s="21">
        <v>11</v>
      </c>
      <c r="P570" s="21">
        <v>0</v>
      </c>
      <c r="Q570" s="21">
        <v>1</v>
      </c>
      <c r="R570">
        <f>IFERROR(IF(I570=1,VLOOKUP(F570,Lookup!$A$2:$B$15,2,FALSE),0),0.5)</f>
        <v>0</v>
      </c>
      <c r="S570">
        <f>IF(K570=1,1,IFERROR(IF(H570="pass",VLOOKUP(F570,Lookup!$D$2:$E$26,2,FALSE),0),1.6))</f>
        <v>1.6</v>
      </c>
      <c r="T570" s="6">
        <f t="shared" si="25"/>
        <v>1.7925</v>
      </c>
      <c r="U570" s="6">
        <f t="shared" si="26"/>
        <v>1.7925</v>
      </c>
      <c r="V570" t="str">
        <f t="shared" si="24"/>
        <v>M.ANDREWS, BAL</v>
      </c>
    </row>
    <row r="571" spans="1:22">
      <c r="A571">
        <v>395</v>
      </c>
      <c r="B571" s="21">
        <v>1</v>
      </c>
      <c r="C571" s="21" t="s">
        <v>8</v>
      </c>
      <c r="D571" s="21" t="s">
        <v>0</v>
      </c>
      <c r="E571" s="21">
        <v>31</v>
      </c>
      <c r="F571" s="21">
        <v>69</v>
      </c>
      <c r="G571" s="21" t="s">
        <v>874</v>
      </c>
      <c r="H571" s="21" t="s">
        <v>439</v>
      </c>
      <c r="I571" s="21">
        <v>0</v>
      </c>
      <c r="J571" s="21">
        <v>1</v>
      </c>
      <c r="K571" s="21">
        <v>0</v>
      </c>
      <c r="L571" s="21">
        <v>0</v>
      </c>
      <c r="M571" s="21" t="s">
        <v>798</v>
      </c>
      <c r="N571" s="21">
        <v>26</v>
      </c>
      <c r="O571" s="21">
        <v>26</v>
      </c>
      <c r="P571" s="21">
        <v>0</v>
      </c>
      <c r="Q571" s="21">
        <v>1</v>
      </c>
      <c r="R571">
        <f>IFERROR(IF(I571=1,VLOOKUP(F571,Lookup!$A$2:$B$15,2,FALSE),0),0.5)</f>
        <v>0</v>
      </c>
      <c r="S571">
        <f>IF(K571=1,1,IFERROR(IF(H571="pass",VLOOKUP(F571,Lookup!$D$2:$E$26,2,FALSE),0),1.6))</f>
        <v>1.6</v>
      </c>
      <c r="T571" s="6">
        <f t="shared" si="25"/>
        <v>2.0550000000000002</v>
      </c>
      <c r="U571" s="6">
        <f t="shared" si="26"/>
        <v>2.0550000000000002</v>
      </c>
      <c r="V571" t="str">
        <f t="shared" si="24"/>
        <v>Z.JONES, LV</v>
      </c>
    </row>
    <row r="572" spans="1:22">
      <c r="A572">
        <v>399</v>
      </c>
      <c r="B572" s="21">
        <v>1</v>
      </c>
      <c r="C572" s="21" t="s">
        <v>17</v>
      </c>
      <c r="D572" s="21" t="s">
        <v>875</v>
      </c>
      <c r="E572" s="21">
        <v>57</v>
      </c>
      <c r="F572" s="21">
        <v>43</v>
      </c>
      <c r="G572" s="21" t="s">
        <v>876</v>
      </c>
      <c r="H572" s="21" t="s">
        <v>439</v>
      </c>
      <c r="I572" s="21">
        <v>0</v>
      </c>
      <c r="J572" s="21">
        <v>1</v>
      </c>
      <c r="K572" s="21">
        <v>0</v>
      </c>
      <c r="L572" s="21">
        <v>0</v>
      </c>
      <c r="M572" s="21" t="s">
        <v>877</v>
      </c>
      <c r="N572" s="21">
        <v>4</v>
      </c>
      <c r="O572" s="21">
        <v>4</v>
      </c>
      <c r="P572" s="21">
        <v>0</v>
      </c>
      <c r="Q572" s="21">
        <v>1</v>
      </c>
      <c r="R572">
        <f>IFERROR(IF(I572=1,VLOOKUP(F572,Lookup!$A$2:$B$15,2,FALSE),0),0.5)</f>
        <v>0</v>
      </c>
      <c r="S572">
        <f>IF(K572=1,1,IFERROR(IF(H572="pass",VLOOKUP(F572,Lookup!$D$2:$E$26,2,FALSE),0),1.6))</f>
        <v>1.6</v>
      </c>
      <c r="T572" s="6">
        <f t="shared" si="25"/>
        <v>1.6700000000000002</v>
      </c>
      <c r="U572" s="6">
        <f t="shared" si="26"/>
        <v>1.6700000000000002</v>
      </c>
      <c r="V572" t="str">
        <f t="shared" si="24"/>
        <v>D.MOONEY, CHI</v>
      </c>
    </row>
    <row r="573" spans="1:22">
      <c r="A573">
        <v>402</v>
      </c>
      <c r="B573" s="21">
        <v>1</v>
      </c>
      <c r="C573" s="21" t="s">
        <v>17</v>
      </c>
      <c r="D573" s="21" t="s">
        <v>875</v>
      </c>
      <c r="E573" s="21">
        <v>12</v>
      </c>
      <c r="F573" s="21">
        <v>88</v>
      </c>
      <c r="G573" s="21" t="s">
        <v>882</v>
      </c>
      <c r="H573" s="21" t="s">
        <v>439</v>
      </c>
      <c r="I573" s="21">
        <v>0</v>
      </c>
      <c r="J573" s="21">
        <v>1</v>
      </c>
      <c r="K573" s="21">
        <v>0</v>
      </c>
      <c r="L573" s="21">
        <v>0</v>
      </c>
      <c r="M573" s="21" t="s">
        <v>883</v>
      </c>
      <c r="N573" s="21">
        <v>7</v>
      </c>
      <c r="O573" s="21">
        <v>7</v>
      </c>
      <c r="P573" s="21">
        <v>0</v>
      </c>
      <c r="Q573" s="21">
        <v>1</v>
      </c>
      <c r="R573">
        <f>IFERROR(IF(I573=1,VLOOKUP(F573,Lookup!$A$2:$B$15,2,FALSE),0),0.5)</f>
        <v>0</v>
      </c>
      <c r="S573">
        <f>IF(K573=1,1,IFERROR(IF(H573="pass",VLOOKUP(F573,Lookup!$D$2:$E$26,2,FALSE),0),1.6))</f>
        <v>2.2000000000000002</v>
      </c>
      <c r="T573" s="6">
        <f t="shared" si="25"/>
        <v>1.7225000000000001</v>
      </c>
      <c r="U573" s="6">
        <f t="shared" si="26"/>
        <v>2.0376500000000002</v>
      </c>
      <c r="V573" t="str">
        <f t="shared" si="24"/>
        <v>M.GOODWIN, CHI</v>
      </c>
    </row>
    <row r="574" spans="1:22">
      <c r="A574">
        <v>405</v>
      </c>
      <c r="B574" s="21">
        <v>1</v>
      </c>
      <c r="C574" s="21" t="s">
        <v>17</v>
      </c>
      <c r="D574" s="21" t="s">
        <v>875</v>
      </c>
      <c r="E574" s="21">
        <v>8</v>
      </c>
      <c r="F574" s="21">
        <v>92</v>
      </c>
      <c r="G574" s="21" t="s">
        <v>884</v>
      </c>
      <c r="H574" s="21" t="s">
        <v>439</v>
      </c>
      <c r="I574" s="21">
        <v>0</v>
      </c>
      <c r="J574" s="21">
        <v>1</v>
      </c>
      <c r="K574" s="21">
        <v>0</v>
      </c>
      <c r="L574" s="21">
        <v>0</v>
      </c>
      <c r="M574" s="21" t="s">
        <v>877</v>
      </c>
      <c r="N574" s="21">
        <v>8</v>
      </c>
      <c r="O574" s="21">
        <v>8</v>
      </c>
      <c r="P574" s="21">
        <v>0</v>
      </c>
      <c r="Q574" s="21">
        <v>1</v>
      </c>
      <c r="R574">
        <f>IFERROR(IF(I574=1,VLOOKUP(F574,Lookup!$A$2:$B$15,2,FALSE),0),0.5)</f>
        <v>0</v>
      </c>
      <c r="S574">
        <f>IF(K574=1,1,IFERROR(IF(H574="pass",VLOOKUP(F574,Lookup!$D$2:$E$26,2,FALSE),0),1.6))</f>
        <v>2.7</v>
      </c>
      <c r="T574" s="6">
        <f t="shared" si="25"/>
        <v>1.74</v>
      </c>
      <c r="U574" s="6">
        <f t="shared" si="26"/>
        <v>2.3736000000000002</v>
      </c>
      <c r="V574" t="str">
        <f t="shared" si="24"/>
        <v>D.MOONEY, CHI</v>
      </c>
    </row>
    <row r="575" spans="1:22">
      <c r="A575">
        <v>407</v>
      </c>
      <c r="B575" s="21">
        <v>1</v>
      </c>
      <c r="C575" s="21" t="s">
        <v>875</v>
      </c>
      <c r="D575" s="21" t="s">
        <v>17</v>
      </c>
      <c r="E575" s="21">
        <v>74</v>
      </c>
      <c r="F575" s="21">
        <v>26</v>
      </c>
      <c r="G575" s="21" t="s">
        <v>887</v>
      </c>
      <c r="H575" s="21" t="s">
        <v>439</v>
      </c>
      <c r="I575" s="21">
        <v>0</v>
      </c>
      <c r="J575" s="21">
        <v>1</v>
      </c>
      <c r="K575" s="21">
        <v>0</v>
      </c>
      <c r="L575" s="21">
        <v>0</v>
      </c>
      <c r="M575" s="21" t="s">
        <v>888</v>
      </c>
      <c r="N575" s="21">
        <v>5</v>
      </c>
      <c r="O575" s="21">
        <v>5</v>
      </c>
      <c r="P575" s="21">
        <v>0</v>
      </c>
      <c r="Q575" s="21">
        <v>1</v>
      </c>
      <c r="R575">
        <f>IFERROR(IF(I575=1,VLOOKUP(F575,Lookup!$A$2:$B$15,2,FALSE),0),0.5)</f>
        <v>0</v>
      </c>
      <c r="S575">
        <f>IF(K575=1,1,IFERROR(IF(H575="pass",VLOOKUP(F575,Lookup!$D$2:$E$26,2,FALSE),0),1.6))</f>
        <v>1.6</v>
      </c>
      <c r="T575" s="6">
        <f t="shared" si="25"/>
        <v>1.6875</v>
      </c>
      <c r="U575" s="6">
        <f t="shared" si="26"/>
        <v>1.6875</v>
      </c>
      <c r="V575" t="str">
        <f t="shared" si="24"/>
        <v>T.HIGBEE, LA</v>
      </c>
    </row>
    <row r="576" spans="1:22">
      <c r="A576">
        <v>408</v>
      </c>
      <c r="B576" s="21">
        <v>1</v>
      </c>
      <c r="C576" s="21" t="s">
        <v>875</v>
      </c>
      <c r="D576" s="21" t="s">
        <v>17</v>
      </c>
      <c r="E576" s="21">
        <v>67</v>
      </c>
      <c r="F576" s="21">
        <v>33</v>
      </c>
      <c r="G576" s="21" t="s">
        <v>889</v>
      </c>
      <c r="H576" s="21" t="s">
        <v>439</v>
      </c>
      <c r="I576" s="21">
        <v>0</v>
      </c>
      <c r="J576" s="21">
        <v>1</v>
      </c>
      <c r="K576" s="21">
        <v>0</v>
      </c>
      <c r="L576" s="21">
        <v>0</v>
      </c>
      <c r="M576" s="21" t="s">
        <v>890</v>
      </c>
      <c r="N576" s="21">
        <v>45</v>
      </c>
      <c r="O576" s="21">
        <v>45</v>
      </c>
      <c r="P576" s="21">
        <v>0</v>
      </c>
      <c r="Q576" s="21">
        <v>1</v>
      </c>
      <c r="R576">
        <f>IFERROR(IF(I576=1,VLOOKUP(F576,Lookup!$A$2:$B$15,2,FALSE),0),0.5)</f>
        <v>0</v>
      </c>
      <c r="S576">
        <f>IF(K576=1,1,IFERROR(IF(H576="pass",VLOOKUP(F576,Lookup!$D$2:$E$26,2,FALSE),0),1.6))</f>
        <v>1.6</v>
      </c>
      <c r="T576" s="6">
        <f t="shared" si="25"/>
        <v>2.3875000000000002</v>
      </c>
      <c r="U576" s="6">
        <f t="shared" si="26"/>
        <v>2.3875000000000002</v>
      </c>
      <c r="V576" t="str">
        <f t="shared" si="24"/>
        <v>V.JEFFERSON, LA</v>
      </c>
    </row>
    <row r="577" spans="1:22">
      <c r="A577">
        <v>412</v>
      </c>
      <c r="B577" s="21">
        <v>1</v>
      </c>
      <c r="C577" s="21" t="s">
        <v>17</v>
      </c>
      <c r="D577" s="21" t="s">
        <v>875</v>
      </c>
      <c r="E577" s="21">
        <v>62</v>
      </c>
      <c r="F577" s="21">
        <v>38</v>
      </c>
      <c r="G577" s="21" t="s">
        <v>892</v>
      </c>
      <c r="H577" s="21" t="s">
        <v>439</v>
      </c>
      <c r="I577" s="21">
        <v>0</v>
      </c>
      <c r="J577" s="21">
        <v>1</v>
      </c>
      <c r="K577" s="21">
        <v>0</v>
      </c>
      <c r="L577" s="21">
        <v>0</v>
      </c>
      <c r="M577" s="21" t="s">
        <v>893</v>
      </c>
      <c r="N577" s="21">
        <v>5</v>
      </c>
      <c r="O577" s="21">
        <v>5</v>
      </c>
      <c r="P577" s="21">
        <v>0</v>
      </c>
      <c r="Q577" s="21">
        <v>1</v>
      </c>
      <c r="R577">
        <f>IFERROR(IF(I577=1,VLOOKUP(F577,Lookup!$A$2:$B$15,2,FALSE),0),0.5)</f>
        <v>0</v>
      </c>
      <c r="S577">
        <f>IF(K577=1,1,IFERROR(IF(H577="pass",VLOOKUP(F577,Lookup!$D$2:$E$26,2,FALSE),0),1.6))</f>
        <v>1.6</v>
      </c>
      <c r="T577" s="6">
        <f t="shared" si="25"/>
        <v>1.6875</v>
      </c>
      <c r="U577" s="6">
        <f t="shared" si="26"/>
        <v>1.6875</v>
      </c>
      <c r="V577" t="str">
        <f t="shared" si="24"/>
        <v>A.ROBINSON, CHI</v>
      </c>
    </row>
    <row r="578" spans="1:22">
      <c r="A578">
        <v>413</v>
      </c>
      <c r="B578" s="21">
        <v>1</v>
      </c>
      <c r="C578" s="21" t="s">
        <v>17</v>
      </c>
      <c r="D578" s="21" t="s">
        <v>875</v>
      </c>
      <c r="E578" s="21">
        <v>57</v>
      </c>
      <c r="F578" s="21">
        <v>43</v>
      </c>
      <c r="G578" s="21" t="s">
        <v>894</v>
      </c>
      <c r="H578" s="21" t="s">
        <v>439</v>
      </c>
      <c r="I578" s="21">
        <v>0</v>
      </c>
      <c r="J578" s="21">
        <v>1</v>
      </c>
      <c r="K578" s="21">
        <v>0</v>
      </c>
      <c r="L578" s="21">
        <v>0</v>
      </c>
      <c r="M578" s="21" t="s">
        <v>895</v>
      </c>
      <c r="N578" s="21">
        <v>7</v>
      </c>
      <c r="O578" s="21">
        <v>7</v>
      </c>
      <c r="P578" s="21">
        <v>0</v>
      </c>
      <c r="Q578" s="21">
        <v>1</v>
      </c>
      <c r="R578">
        <f>IFERROR(IF(I578=1,VLOOKUP(F578,Lookup!$A$2:$B$15,2,FALSE),0),0.5)</f>
        <v>0</v>
      </c>
      <c r="S578">
        <f>IF(K578=1,1,IFERROR(IF(H578="pass",VLOOKUP(F578,Lookup!$D$2:$E$26,2,FALSE),0),1.6))</f>
        <v>1.6</v>
      </c>
      <c r="T578" s="6">
        <f t="shared" si="25"/>
        <v>1.7225000000000001</v>
      </c>
      <c r="U578" s="6">
        <f t="shared" si="26"/>
        <v>1.7225000000000001</v>
      </c>
      <c r="V578" t="str">
        <f t="shared" ref="V578:V641" si="27">IF(M578="A.St","A. ST. BROWN, DET",IF(M578="Dj.Moore","D.MOORE, CAR",IF(M578="Mi.Carter","M.CARTER, NYJ",UPPER(M578)&amp;", "&amp;C578)))</f>
        <v>C.KMET, CHI</v>
      </c>
    </row>
    <row r="579" spans="1:22">
      <c r="A579">
        <v>414</v>
      </c>
      <c r="B579" s="21">
        <v>1</v>
      </c>
      <c r="C579" s="21" t="s">
        <v>17</v>
      </c>
      <c r="D579" s="21" t="s">
        <v>875</v>
      </c>
      <c r="E579" s="21">
        <v>47</v>
      </c>
      <c r="F579" s="21">
        <v>53</v>
      </c>
      <c r="G579" s="21" t="s">
        <v>896</v>
      </c>
      <c r="H579" s="21" t="s">
        <v>439</v>
      </c>
      <c r="I579" s="21">
        <v>0</v>
      </c>
      <c r="J579" s="21">
        <v>1</v>
      </c>
      <c r="K579" s="21">
        <v>0</v>
      </c>
      <c r="L579" s="21">
        <v>0</v>
      </c>
      <c r="M579" s="21" t="s">
        <v>893</v>
      </c>
      <c r="N579" s="21">
        <v>4</v>
      </c>
      <c r="O579" s="21">
        <v>4</v>
      </c>
      <c r="P579" s="21">
        <v>0</v>
      </c>
      <c r="Q579" s="21">
        <v>1</v>
      </c>
      <c r="R579">
        <f>IFERROR(IF(I579=1,VLOOKUP(F579,Lookup!$A$2:$B$15,2,FALSE),0),0.5)</f>
        <v>0</v>
      </c>
      <c r="S579">
        <f>IF(K579=1,1,IFERROR(IF(H579="pass",VLOOKUP(F579,Lookup!$D$2:$E$26,2,FALSE),0),1.6))</f>
        <v>1.6</v>
      </c>
      <c r="T579" s="6">
        <f t="shared" ref="T579:T642" si="28">IFERROR(1.6+0.7/40*N579,0)</f>
        <v>1.6700000000000002</v>
      </c>
      <c r="U579" s="6">
        <f t="shared" ref="U579:U642" si="29">R579+IF(S579&gt;=3.2,S579,IF(AND(S579&lt;3.2,S579&gt;=1.8),S579*0.66+T579*0.34,T579))+K579*0.4735*2</f>
        <v>1.6700000000000002</v>
      </c>
      <c r="V579" t="str">
        <f t="shared" si="27"/>
        <v>A.ROBINSON, CHI</v>
      </c>
    </row>
    <row r="580" spans="1:22">
      <c r="A580">
        <v>416</v>
      </c>
      <c r="B580" s="21">
        <v>1</v>
      </c>
      <c r="C580" s="21" t="s">
        <v>17</v>
      </c>
      <c r="D580" s="21" t="s">
        <v>875</v>
      </c>
      <c r="E580" s="21">
        <v>45</v>
      </c>
      <c r="F580" s="21">
        <v>55</v>
      </c>
      <c r="G580" s="21" t="s">
        <v>898</v>
      </c>
      <c r="H580" s="21" t="s">
        <v>439</v>
      </c>
      <c r="I580" s="21">
        <v>0</v>
      </c>
      <c r="J580" s="21">
        <v>1</v>
      </c>
      <c r="K580" s="21">
        <v>0</v>
      </c>
      <c r="L580" s="21">
        <v>0</v>
      </c>
      <c r="M580" s="21" t="s">
        <v>881</v>
      </c>
      <c r="N580" s="21">
        <v>-2</v>
      </c>
      <c r="O580" s="21">
        <v>-2</v>
      </c>
      <c r="P580" s="21">
        <v>0</v>
      </c>
      <c r="Q580" s="21">
        <v>1</v>
      </c>
      <c r="R580">
        <f>IFERROR(IF(I580=1,VLOOKUP(F580,Lookup!$A$2:$B$15,2,FALSE),0),0.5)</f>
        <v>0</v>
      </c>
      <c r="S580">
        <f>IF(K580=1,1,IFERROR(IF(H580="pass",VLOOKUP(F580,Lookup!$D$2:$E$26,2,FALSE),0),1.6))</f>
        <v>1.6</v>
      </c>
      <c r="T580" s="6">
        <f t="shared" si="28"/>
        <v>1.5650000000000002</v>
      </c>
      <c r="U580" s="6">
        <f t="shared" si="29"/>
        <v>1.5650000000000002</v>
      </c>
      <c r="V580" t="str">
        <f t="shared" si="27"/>
        <v>D.WILLIAMS, CHI</v>
      </c>
    </row>
    <row r="581" spans="1:22">
      <c r="A581">
        <v>417</v>
      </c>
      <c r="B581" s="21">
        <v>1</v>
      </c>
      <c r="C581" s="21" t="s">
        <v>17</v>
      </c>
      <c r="D581" s="21" t="s">
        <v>875</v>
      </c>
      <c r="E581" s="21">
        <v>41</v>
      </c>
      <c r="F581" s="21">
        <v>59</v>
      </c>
      <c r="G581" s="21" t="s">
        <v>899</v>
      </c>
      <c r="H581" s="21" t="s">
        <v>439</v>
      </c>
      <c r="I581" s="21">
        <v>0</v>
      </c>
      <c r="J581" s="21">
        <v>1</v>
      </c>
      <c r="K581" s="21">
        <v>0</v>
      </c>
      <c r="L581" s="21">
        <v>0</v>
      </c>
      <c r="M581" s="21" t="s">
        <v>893</v>
      </c>
      <c r="N581" s="21">
        <v>5</v>
      </c>
      <c r="O581" s="21">
        <v>5</v>
      </c>
      <c r="P581" s="21">
        <v>0</v>
      </c>
      <c r="Q581" s="21">
        <v>1</v>
      </c>
      <c r="R581">
        <f>IFERROR(IF(I581=1,VLOOKUP(F581,Lookup!$A$2:$B$15,2,FALSE),0),0.5)</f>
        <v>0</v>
      </c>
      <c r="S581">
        <f>IF(K581=1,1,IFERROR(IF(H581="pass",VLOOKUP(F581,Lookup!$D$2:$E$26,2,FALSE),0),1.6))</f>
        <v>1.6</v>
      </c>
      <c r="T581" s="6">
        <f t="shared" si="28"/>
        <v>1.6875</v>
      </c>
      <c r="U581" s="6">
        <f t="shared" si="29"/>
        <v>1.6875</v>
      </c>
      <c r="V581" t="str">
        <f t="shared" si="27"/>
        <v>A.ROBINSON, CHI</v>
      </c>
    </row>
    <row r="582" spans="1:22">
      <c r="A582">
        <v>418</v>
      </c>
      <c r="B582" s="21">
        <v>1</v>
      </c>
      <c r="C582" s="21" t="s">
        <v>875</v>
      </c>
      <c r="D582" s="21" t="s">
        <v>17</v>
      </c>
      <c r="E582" s="21">
        <v>59</v>
      </c>
      <c r="F582" s="21">
        <v>41</v>
      </c>
      <c r="G582" s="21" t="s">
        <v>900</v>
      </c>
      <c r="H582" s="21" t="s">
        <v>439</v>
      </c>
      <c r="I582" s="21">
        <v>0</v>
      </c>
      <c r="J582" s="21">
        <v>1</v>
      </c>
      <c r="K582" s="21">
        <v>0</v>
      </c>
      <c r="L582" s="21">
        <v>0</v>
      </c>
      <c r="M582" s="21" t="s">
        <v>901</v>
      </c>
      <c r="N582" s="21">
        <v>1</v>
      </c>
      <c r="O582" s="21">
        <v>1</v>
      </c>
      <c r="P582" s="21">
        <v>0</v>
      </c>
      <c r="Q582" s="21">
        <v>1</v>
      </c>
      <c r="R582">
        <f>IFERROR(IF(I582=1,VLOOKUP(F582,Lookup!$A$2:$B$15,2,FALSE),0),0.5)</f>
        <v>0</v>
      </c>
      <c r="S582">
        <f>IF(K582=1,1,IFERROR(IF(H582="pass",VLOOKUP(F582,Lookup!$D$2:$E$26,2,FALSE),0),1.6))</f>
        <v>1.6</v>
      </c>
      <c r="T582" s="6">
        <f t="shared" si="28"/>
        <v>1.6175000000000002</v>
      </c>
      <c r="U582" s="6">
        <f t="shared" si="29"/>
        <v>1.6175000000000002</v>
      </c>
      <c r="V582" t="str">
        <f t="shared" si="27"/>
        <v>C.KUPP, LA</v>
      </c>
    </row>
    <row r="583" spans="1:22">
      <c r="A583">
        <v>419</v>
      </c>
      <c r="B583" s="21">
        <v>1</v>
      </c>
      <c r="C583" s="21" t="s">
        <v>875</v>
      </c>
      <c r="D583" s="21" t="s">
        <v>17</v>
      </c>
      <c r="E583" s="21">
        <v>58</v>
      </c>
      <c r="F583" s="21">
        <v>42</v>
      </c>
      <c r="G583" s="21" t="s">
        <v>902</v>
      </c>
      <c r="H583" s="21" t="s">
        <v>439</v>
      </c>
      <c r="I583" s="21">
        <v>0</v>
      </c>
      <c r="J583" s="21">
        <v>1</v>
      </c>
      <c r="K583" s="21">
        <v>0</v>
      </c>
      <c r="L583" s="21">
        <v>0</v>
      </c>
      <c r="M583" s="21" t="s">
        <v>903</v>
      </c>
      <c r="N583" s="21">
        <v>18</v>
      </c>
      <c r="O583" s="21">
        <v>18</v>
      </c>
      <c r="P583" s="21">
        <v>0</v>
      </c>
      <c r="Q583" s="21">
        <v>1</v>
      </c>
      <c r="R583">
        <f>IFERROR(IF(I583=1,VLOOKUP(F583,Lookup!$A$2:$B$15,2,FALSE),0),0.5)</f>
        <v>0</v>
      </c>
      <c r="S583">
        <f>IF(K583=1,1,IFERROR(IF(H583="pass",VLOOKUP(F583,Lookup!$D$2:$E$26,2,FALSE),0),1.6))</f>
        <v>1.6</v>
      </c>
      <c r="T583" s="6">
        <f t="shared" si="28"/>
        <v>1.915</v>
      </c>
      <c r="U583" s="6">
        <f t="shared" si="29"/>
        <v>1.915</v>
      </c>
      <c r="V583" t="str">
        <f t="shared" si="27"/>
        <v>D.JACKSON, LA</v>
      </c>
    </row>
    <row r="584" spans="1:22">
      <c r="A584">
        <v>421</v>
      </c>
      <c r="B584" s="21">
        <v>1</v>
      </c>
      <c r="C584" s="21" t="s">
        <v>875</v>
      </c>
      <c r="D584" s="21" t="s">
        <v>17</v>
      </c>
      <c r="E584" s="21">
        <v>39</v>
      </c>
      <c r="F584" s="21">
        <v>61</v>
      </c>
      <c r="G584" s="21" t="s">
        <v>906</v>
      </c>
      <c r="H584" s="21" t="s">
        <v>439</v>
      </c>
      <c r="I584" s="21">
        <v>0</v>
      </c>
      <c r="J584" s="21">
        <v>1</v>
      </c>
      <c r="K584" s="21">
        <v>0</v>
      </c>
      <c r="L584" s="21">
        <v>0</v>
      </c>
      <c r="M584" s="21" t="s">
        <v>901</v>
      </c>
      <c r="N584" s="21">
        <v>4</v>
      </c>
      <c r="O584" s="21">
        <v>4</v>
      </c>
      <c r="P584" s="21">
        <v>0</v>
      </c>
      <c r="Q584" s="21">
        <v>1</v>
      </c>
      <c r="R584">
        <f>IFERROR(IF(I584=1,VLOOKUP(F584,Lookup!$A$2:$B$15,2,FALSE),0),0.5)</f>
        <v>0</v>
      </c>
      <c r="S584">
        <f>IF(K584=1,1,IFERROR(IF(H584="pass",VLOOKUP(F584,Lookup!$D$2:$E$26,2,FALSE),0),1.6))</f>
        <v>1.6</v>
      </c>
      <c r="T584" s="6">
        <f t="shared" si="28"/>
        <v>1.6700000000000002</v>
      </c>
      <c r="U584" s="6">
        <f t="shared" si="29"/>
        <v>1.6700000000000002</v>
      </c>
      <c r="V584" t="str">
        <f t="shared" si="27"/>
        <v>C.KUPP, LA</v>
      </c>
    </row>
    <row r="585" spans="1:22">
      <c r="A585">
        <v>422</v>
      </c>
      <c r="B585" s="21">
        <v>1</v>
      </c>
      <c r="C585" s="21" t="s">
        <v>875</v>
      </c>
      <c r="D585" s="21" t="s">
        <v>17</v>
      </c>
      <c r="E585" s="21">
        <v>35</v>
      </c>
      <c r="F585" s="21">
        <v>65</v>
      </c>
      <c r="G585" s="21" t="s">
        <v>907</v>
      </c>
      <c r="H585" s="21" t="s">
        <v>439</v>
      </c>
      <c r="I585" s="21">
        <v>0</v>
      </c>
      <c r="J585" s="21">
        <v>1</v>
      </c>
      <c r="K585" s="21">
        <v>0</v>
      </c>
      <c r="L585" s="21">
        <v>0</v>
      </c>
      <c r="M585" s="21" t="s">
        <v>890</v>
      </c>
      <c r="N585" s="21">
        <v>30</v>
      </c>
      <c r="O585" s="21">
        <v>30</v>
      </c>
      <c r="P585" s="21">
        <v>0</v>
      </c>
      <c r="Q585" s="21">
        <v>1</v>
      </c>
      <c r="R585">
        <f>IFERROR(IF(I585=1,VLOOKUP(F585,Lookup!$A$2:$B$15,2,FALSE),0),0.5)</f>
        <v>0</v>
      </c>
      <c r="S585">
        <f>IF(K585=1,1,IFERROR(IF(H585="pass",VLOOKUP(F585,Lookup!$D$2:$E$26,2,FALSE),0),1.6))</f>
        <v>1.6</v>
      </c>
      <c r="T585" s="6">
        <f t="shared" si="28"/>
        <v>2.125</v>
      </c>
      <c r="U585" s="6">
        <f t="shared" si="29"/>
        <v>2.125</v>
      </c>
      <c r="V585" t="str">
        <f t="shared" si="27"/>
        <v>V.JEFFERSON, LA</v>
      </c>
    </row>
    <row r="586" spans="1:22">
      <c r="A586">
        <v>428</v>
      </c>
      <c r="B586" s="21">
        <v>1</v>
      </c>
      <c r="C586" s="21" t="s">
        <v>17</v>
      </c>
      <c r="D586" s="21" t="s">
        <v>875</v>
      </c>
      <c r="E586" s="21">
        <v>46</v>
      </c>
      <c r="F586" s="21">
        <v>54</v>
      </c>
      <c r="G586" s="21" t="s">
        <v>911</v>
      </c>
      <c r="H586" s="21" t="s">
        <v>439</v>
      </c>
      <c r="I586" s="21">
        <v>0</v>
      </c>
      <c r="J586" s="21">
        <v>1</v>
      </c>
      <c r="K586" s="21">
        <v>0</v>
      </c>
      <c r="L586" s="21">
        <v>0</v>
      </c>
      <c r="M586" s="21" t="s">
        <v>877</v>
      </c>
      <c r="N586" s="21">
        <v>-2</v>
      </c>
      <c r="O586" s="21">
        <v>-2</v>
      </c>
      <c r="P586" s="21">
        <v>0</v>
      </c>
      <c r="Q586" s="21">
        <v>1</v>
      </c>
      <c r="R586">
        <f>IFERROR(IF(I586=1,VLOOKUP(F586,Lookup!$A$2:$B$15,2,FALSE),0),0.5)</f>
        <v>0</v>
      </c>
      <c r="S586">
        <f>IF(K586=1,1,IFERROR(IF(H586="pass",VLOOKUP(F586,Lookup!$D$2:$E$26,2,FALSE),0),1.6))</f>
        <v>1.6</v>
      </c>
      <c r="T586" s="6">
        <f t="shared" si="28"/>
        <v>1.5650000000000002</v>
      </c>
      <c r="U586" s="6">
        <f t="shared" si="29"/>
        <v>1.5650000000000002</v>
      </c>
      <c r="V586" t="str">
        <f t="shared" si="27"/>
        <v>D.MOONEY, CHI</v>
      </c>
    </row>
    <row r="587" spans="1:22">
      <c r="A587">
        <v>429</v>
      </c>
      <c r="B587" s="21">
        <v>1</v>
      </c>
      <c r="C587" s="21" t="s">
        <v>17</v>
      </c>
      <c r="D587" s="21" t="s">
        <v>875</v>
      </c>
      <c r="E587" s="21">
        <v>48</v>
      </c>
      <c r="F587" s="21">
        <v>52</v>
      </c>
      <c r="G587" s="21" t="s">
        <v>912</v>
      </c>
      <c r="H587" s="21" t="s">
        <v>439</v>
      </c>
      <c r="I587" s="21">
        <v>0</v>
      </c>
      <c r="J587" s="21">
        <v>1</v>
      </c>
      <c r="K587" s="21">
        <v>0</v>
      </c>
      <c r="L587" s="21">
        <v>0</v>
      </c>
      <c r="M587" s="21" t="s">
        <v>913</v>
      </c>
      <c r="N587" s="21">
        <v>10</v>
      </c>
      <c r="O587" s="21">
        <v>10</v>
      </c>
      <c r="P587" s="21">
        <v>0</v>
      </c>
      <c r="Q587" s="21">
        <v>1</v>
      </c>
      <c r="R587">
        <f>IFERROR(IF(I587=1,VLOOKUP(F587,Lookup!$A$2:$B$15,2,FALSE),0),0.5)</f>
        <v>0</v>
      </c>
      <c r="S587">
        <f>IF(K587=1,1,IFERROR(IF(H587="pass",VLOOKUP(F587,Lookup!$D$2:$E$26,2,FALSE),0),1.6))</f>
        <v>1.6</v>
      </c>
      <c r="T587" s="6">
        <f t="shared" si="28"/>
        <v>1.7750000000000001</v>
      </c>
      <c r="U587" s="6">
        <f t="shared" si="29"/>
        <v>1.7750000000000001</v>
      </c>
      <c r="V587" t="str">
        <f t="shared" si="27"/>
        <v>D.BYRD, CHI</v>
      </c>
    </row>
    <row r="588" spans="1:22">
      <c r="A588">
        <v>431</v>
      </c>
      <c r="B588" s="21">
        <v>1</v>
      </c>
      <c r="C588" s="21" t="s">
        <v>875</v>
      </c>
      <c r="D588" s="21" t="s">
        <v>17</v>
      </c>
      <c r="E588" s="21">
        <v>58</v>
      </c>
      <c r="F588" s="21">
        <v>42</v>
      </c>
      <c r="G588" s="21" t="s">
        <v>914</v>
      </c>
      <c r="H588" s="21" t="s">
        <v>439</v>
      </c>
      <c r="I588" s="21">
        <v>0</v>
      </c>
      <c r="J588" s="21">
        <v>1</v>
      </c>
      <c r="K588" s="21">
        <v>0</v>
      </c>
      <c r="L588" s="21">
        <v>0</v>
      </c>
      <c r="M588" s="21" t="s">
        <v>888</v>
      </c>
      <c r="N588" s="21">
        <v>-4</v>
      </c>
      <c r="O588" s="21">
        <v>-4</v>
      </c>
      <c r="P588" s="21">
        <v>0</v>
      </c>
      <c r="Q588" s="21">
        <v>1</v>
      </c>
      <c r="R588">
        <f>IFERROR(IF(I588=1,VLOOKUP(F588,Lookup!$A$2:$B$15,2,FALSE),0),0.5)</f>
        <v>0</v>
      </c>
      <c r="S588">
        <f>IF(K588=1,1,IFERROR(IF(H588="pass",VLOOKUP(F588,Lookup!$D$2:$E$26,2,FALSE),0),1.6))</f>
        <v>1.6</v>
      </c>
      <c r="T588" s="6">
        <f t="shared" si="28"/>
        <v>1.53</v>
      </c>
      <c r="U588" s="6">
        <f t="shared" si="29"/>
        <v>1.53</v>
      </c>
      <c r="V588" t="str">
        <f t="shared" si="27"/>
        <v>T.HIGBEE, LA</v>
      </c>
    </row>
    <row r="589" spans="1:22">
      <c r="A589">
        <v>437</v>
      </c>
      <c r="B589" s="21">
        <v>1</v>
      </c>
      <c r="C589" s="21" t="s">
        <v>875</v>
      </c>
      <c r="D589" s="21" t="s">
        <v>17</v>
      </c>
      <c r="E589" s="21">
        <v>32</v>
      </c>
      <c r="F589" s="21">
        <v>68</v>
      </c>
      <c r="G589" s="21" t="s">
        <v>919</v>
      </c>
      <c r="H589" s="21" t="s">
        <v>439</v>
      </c>
      <c r="I589" s="21">
        <v>0</v>
      </c>
      <c r="J589" s="21">
        <v>1</v>
      </c>
      <c r="K589" s="21">
        <v>0</v>
      </c>
      <c r="L589" s="21">
        <v>0</v>
      </c>
      <c r="M589" s="21" t="s">
        <v>890</v>
      </c>
      <c r="N589" s="21">
        <v>12</v>
      </c>
      <c r="O589" s="21">
        <v>12</v>
      </c>
      <c r="P589" s="21">
        <v>0</v>
      </c>
      <c r="Q589" s="21">
        <v>1</v>
      </c>
      <c r="R589">
        <f>IFERROR(IF(I589=1,VLOOKUP(F589,Lookup!$A$2:$B$15,2,FALSE),0),0.5)</f>
        <v>0</v>
      </c>
      <c r="S589">
        <f>IF(K589=1,1,IFERROR(IF(H589="pass",VLOOKUP(F589,Lookup!$D$2:$E$26,2,FALSE),0),1.6))</f>
        <v>1.6</v>
      </c>
      <c r="T589" s="6">
        <f t="shared" si="28"/>
        <v>1.81</v>
      </c>
      <c r="U589" s="6">
        <f t="shared" si="29"/>
        <v>1.81</v>
      </c>
      <c r="V589" t="str">
        <f t="shared" si="27"/>
        <v>V.JEFFERSON, LA</v>
      </c>
    </row>
    <row r="590" spans="1:22">
      <c r="A590">
        <v>438</v>
      </c>
      <c r="B590" s="21">
        <v>1</v>
      </c>
      <c r="C590" s="21" t="s">
        <v>875</v>
      </c>
      <c r="D590" s="21" t="s">
        <v>17</v>
      </c>
      <c r="E590" s="21">
        <v>19</v>
      </c>
      <c r="F590" s="21">
        <v>81</v>
      </c>
      <c r="G590" s="21" t="s">
        <v>920</v>
      </c>
      <c r="H590" s="21" t="s">
        <v>439</v>
      </c>
      <c r="I590" s="21">
        <v>0</v>
      </c>
      <c r="J590" s="21">
        <v>1</v>
      </c>
      <c r="K590" s="21">
        <v>0</v>
      </c>
      <c r="L590" s="21">
        <v>0</v>
      </c>
      <c r="M590" s="21" t="s">
        <v>886</v>
      </c>
      <c r="N590" s="21">
        <v>3</v>
      </c>
      <c r="O590" s="21">
        <v>3</v>
      </c>
      <c r="P590" s="21">
        <v>0</v>
      </c>
      <c r="Q590" s="21">
        <v>1</v>
      </c>
      <c r="R590">
        <f>IFERROR(IF(I590=1,VLOOKUP(F590,Lookup!$A$2:$B$15,2,FALSE),0),0.5)</f>
        <v>0</v>
      </c>
      <c r="S590">
        <f>IF(K590=1,1,IFERROR(IF(H590="pass",VLOOKUP(F590,Lookup!$D$2:$E$26,2,FALSE),0),1.6))</f>
        <v>2</v>
      </c>
      <c r="T590" s="6">
        <f t="shared" si="28"/>
        <v>1.6525000000000001</v>
      </c>
      <c r="U590" s="6">
        <f t="shared" si="29"/>
        <v>1.88185</v>
      </c>
      <c r="V590" t="str">
        <f t="shared" si="27"/>
        <v>D.HENDERSON, LA</v>
      </c>
    </row>
    <row r="591" spans="1:22">
      <c r="A591">
        <v>440</v>
      </c>
      <c r="B591" s="21">
        <v>1</v>
      </c>
      <c r="C591" s="21" t="s">
        <v>875</v>
      </c>
      <c r="D591" s="21" t="s">
        <v>17</v>
      </c>
      <c r="E591" s="21">
        <v>4</v>
      </c>
      <c r="F591" s="21">
        <v>96</v>
      </c>
      <c r="G591" s="21" t="s">
        <v>922</v>
      </c>
      <c r="H591" s="21" t="s">
        <v>439</v>
      </c>
      <c r="I591" s="21">
        <v>0</v>
      </c>
      <c r="J591" s="21">
        <v>1</v>
      </c>
      <c r="K591" s="21">
        <v>0</v>
      </c>
      <c r="L591" s="21">
        <v>0</v>
      </c>
      <c r="M591" s="21" t="s">
        <v>901</v>
      </c>
      <c r="N591" s="21">
        <v>4</v>
      </c>
      <c r="O591" s="21">
        <v>4</v>
      </c>
      <c r="P591" s="21">
        <v>0</v>
      </c>
      <c r="Q591" s="21">
        <v>1</v>
      </c>
      <c r="R591">
        <f>IFERROR(IF(I591=1,VLOOKUP(F591,Lookup!$A$2:$B$15,2,FALSE),0),0.5)</f>
        <v>0</v>
      </c>
      <c r="S591">
        <f>IF(K591=1,1,IFERROR(IF(H591="pass",VLOOKUP(F591,Lookup!$D$2:$E$26,2,FALSE),0),1.6))</f>
        <v>3.2</v>
      </c>
      <c r="T591" s="6">
        <f t="shared" si="28"/>
        <v>1.6700000000000002</v>
      </c>
      <c r="U591" s="6">
        <f t="shared" si="29"/>
        <v>3.2</v>
      </c>
      <c r="V591" t="str">
        <f t="shared" si="27"/>
        <v>C.KUPP, LA</v>
      </c>
    </row>
    <row r="592" spans="1:22">
      <c r="A592">
        <v>441</v>
      </c>
      <c r="B592" s="21">
        <v>1</v>
      </c>
      <c r="C592" s="21" t="s">
        <v>875</v>
      </c>
      <c r="D592" s="21" t="s">
        <v>17</v>
      </c>
      <c r="E592" s="21">
        <v>4</v>
      </c>
      <c r="F592" s="21">
        <v>96</v>
      </c>
      <c r="G592" s="21" t="s">
        <v>923</v>
      </c>
      <c r="H592" s="21" t="s">
        <v>439</v>
      </c>
      <c r="I592" s="21">
        <v>0</v>
      </c>
      <c r="J592" s="21">
        <v>1</v>
      </c>
      <c r="K592" s="21">
        <v>0</v>
      </c>
      <c r="L592" s="21">
        <v>0</v>
      </c>
      <c r="M592" s="21" t="s">
        <v>917</v>
      </c>
      <c r="N592" s="21">
        <v>4</v>
      </c>
      <c r="O592" s="21">
        <v>4</v>
      </c>
      <c r="P592" s="21">
        <v>0</v>
      </c>
      <c r="Q592" s="21">
        <v>1</v>
      </c>
      <c r="R592">
        <f>IFERROR(IF(I592=1,VLOOKUP(F592,Lookup!$A$2:$B$15,2,FALSE),0),0.5)</f>
        <v>0</v>
      </c>
      <c r="S592">
        <f>IF(K592=1,1,IFERROR(IF(H592="pass",VLOOKUP(F592,Lookup!$D$2:$E$26,2,FALSE),0),1.6))</f>
        <v>3.2</v>
      </c>
      <c r="T592" s="6">
        <f t="shared" si="28"/>
        <v>1.6700000000000002</v>
      </c>
      <c r="U592" s="6">
        <f t="shared" si="29"/>
        <v>3.2</v>
      </c>
      <c r="V592" t="str">
        <f t="shared" si="27"/>
        <v>R.WOODS, LA</v>
      </c>
    </row>
    <row r="593" spans="1:22">
      <c r="A593">
        <v>445</v>
      </c>
      <c r="B593" s="21">
        <v>1</v>
      </c>
      <c r="C593" s="21" t="s">
        <v>17</v>
      </c>
      <c r="D593" s="21" t="s">
        <v>875</v>
      </c>
      <c r="E593" s="21">
        <v>74</v>
      </c>
      <c r="F593" s="21">
        <v>26</v>
      </c>
      <c r="G593" s="21" t="s">
        <v>925</v>
      </c>
      <c r="H593" s="21" t="s">
        <v>439</v>
      </c>
      <c r="I593" s="21">
        <v>0</v>
      </c>
      <c r="J593" s="21">
        <v>1</v>
      </c>
      <c r="K593" s="21">
        <v>0</v>
      </c>
      <c r="L593" s="21">
        <v>0</v>
      </c>
      <c r="M593" s="21" t="s">
        <v>877</v>
      </c>
      <c r="N593" s="21">
        <v>8</v>
      </c>
      <c r="O593" s="21">
        <v>8</v>
      </c>
      <c r="P593" s="21">
        <v>0</v>
      </c>
      <c r="Q593" s="21">
        <v>1</v>
      </c>
      <c r="R593">
        <f>IFERROR(IF(I593=1,VLOOKUP(F593,Lookup!$A$2:$B$15,2,FALSE),0),0.5)</f>
        <v>0</v>
      </c>
      <c r="S593">
        <f>IF(K593=1,1,IFERROR(IF(H593="pass",VLOOKUP(F593,Lookup!$D$2:$E$26,2,FALSE),0),1.6))</f>
        <v>1.6</v>
      </c>
      <c r="T593" s="6">
        <f t="shared" si="28"/>
        <v>1.74</v>
      </c>
      <c r="U593" s="6">
        <f t="shared" si="29"/>
        <v>1.74</v>
      </c>
      <c r="V593" t="str">
        <f t="shared" si="27"/>
        <v>D.MOONEY, CHI</v>
      </c>
    </row>
    <row r="594" spans="1:22">
      <c r="A594">
        <v>446</v>
      </c>
      <c r="B594" s="21">
        <v>1</v>
      </c>
      <c r="C594" s="21" t="s">
        <v>17</v>
      </c>
      <c r="D594" s="21" t="s">
        <v>875</v>
      </c>
      <c r="E594" s="21">
        <v>65</v>
      </c>
      <c r="F594" s="21">
        <v>35</v>
      </c>
      <c r="G594" s="21" t="s">
        <v>926</v>
      </c>
      <c r="H594" s="21" t="s">
        <v>439</v>
      </c>
      <c r="I594" s="21">
        <v>0</v>
      </c>
      <c r="J594" s="21">
        <v>1</v>
      </c>
      <c r="K594" s="21">
        <v>0</v>
      </c>
      <c r="L594" s="21">
        <v>0</v>
      </c>
      <c r="M594" s="21" t="s">
        <v>883</v>
      </c>
      <c r="N594" s="21">
        <v>7</v>
      </c>
      <c r="O594" s="21">
        <v>7</v>
      </c>
      <c r="P594" s="21">
        <v>0</v>
      </c>
      <c r="Q594" s="21">
        <v>1</v>
      </c>
      <c r="R594">
        <f>IFERROR(IF(I594=1,VLOOKUP(F594,Lookup!$A$2:$B$15,2,FALSE),0),0.5)</f>
        <v>0</v>
      </c>
      <c r="S594">
        <f>IF(K594=1,1,IFERROR(IF(H594="pass",VLOOKUP(F594,Lookup!$D$2:$E$26,2,FALSE),0),1.6))</f>
        <v>1.6</v>
      </c>
      <c r="T594" s="6">
        <f t="shared" si="28"/>
        <v>1.7225000000000001</v>
      </c>
      <c r="U594" s="6">
        <f t="shared" si="29"/>
        <v>1.7225000000000001</v>
      </c>
      <c r="V594" t="str">
        <f t="shared" si="27"/>
        <v>M.GOODWIN, CHI</v>
      </c>
    </row>
    <row r="595" spans="1:22">
      <c r="A595">
        <v>449</v>
      </c>
      <c r="B595" s="21">
        <v>1</v>
      </c>
      <c r="C595" s="21" t="s">
        <v>17</v>
      </c>
      <c r="D595" s="21" t="s">
        <v>875</v>
      </c>
      <c r="E595" s="21">
        <v>50</v>
      </c>
      <c r="F595" s="21">
        <v>50</v>
      </c>
      <c r="G595" s="21" t="s">
        <v>929</v>
      </c>
      <c r="H595" s="21" t="s">
        <v>439</v>
      </c>
      <c r="I595" s="21">
        <v>0</v>
      </c>
      <c r="J595" s="21">
        <v>1</v>
      </c>
      <c r="K595" s="21">
        <v>0</v>
      </c>
      <c r="L595" s="21">
        <v>0</v>
      </c>
      <c r="M595" s="21" t="s">
        <v>913</v>
      </c>
      <c r="N595" s="21">
        <v>-2</v>
      </c>
      <c r="O595" s="21">
        <v>-2</v>
      </c>
      <c r="P595" s="21">
        <v>0</v>
      </c>
      <c r="Q595" s="21">
        <v>1</v>
      </c>
      <c r="R595">
        <f>IFERROR(IF(I595=1,VLOOKUP(F595,Lookup!$A$2:$B$15,2,FALSE),0),0.5)</f>
        <v>0</v>
      </c>
      <c r="S595">
        <f>IF(K595=1,1,IFERROR(IF(H595="pass",VLOOKUP(F595,Lookup!$D$2:$E$26,2,FALSE),0),1.6))</f>
        <v>1.6</v>
      </c>
      <c r="T595" s="6">
        <f t="shared" si="28"/>
        <v>1.5650000000000002</v>
      </c>
      <c r="U595" s="6">
        <f t="shared" si="29"/>
        <v>1.5650000000000002</v>
      </c>
      <c r="V595" t="str">
        <f t="shared" si="27"/>
        <v>D.BYRD, CHI</v>
      </c>
    </row>
    <row r="596" spans="1:22">
      <c r="A596">
        <v>450</v>
      </c>
      <c r="B596" s="21">
        <v>1</v>
      </c>
      <c r="C596" s="21" t="s">
        <v>17</v>
      </c>
      <c r="D596" s="21" t="s">
        <v>875</v>
      </c>
      <c r="E596" s="21">
        <v>47</v>
      </c>
      <c r="F596" s="21">
        <v>53</v>
      </c>
      <c r="G596" s="21" t="s">
        <v>930</v>
      </c>
      <c r="H596" s="21" t="s">
        <v>439</v>
      </c>
      <c r="I596" s="21">
        <v>0</v>
      </c>
      <c r="J596" s="21">
        <v>1</v>
      </c>
      <c r="K596" s="21">
        <v>0</v>
      </c>
      <c r="L596" s="21">
        <v>0</v>
      </c>
      <c r="M596" s="21" t="s">
        <v>893</v>
      </c>
      <c r="N596" s="21">
        <v>7</v>
      </c>
      <c r="O596" s="21">
        <v>7</v>
      </c>
      <c r="P596" s="21">
        <v>0</v>
      </c>
      <c r="Q596" s="21">
        <v>1</v>
      </c>
      <c r="R596">
        <f>IFERROR(IF(I596=1,VLOOKUP(F596,Lookup!$A$2:$B$15,2,FALSE),0),0.5)</f>
        <v>0</v>
      </c>
      <c r="S596">
        <f>IF(K596=1,1,IFERROR(IF(H596="pass",VLOOKUP(F596,Lookup!$D$2:$E$26,2,FALSE),0),1.6))</f>
        <v>1.6</v>
      </c>
      <c r="T596" s="6">
        <f t="shared" si="28"/>
        <v>1.7225000000000001</v>
      </c>
      <c r="U596" s="6">
        <f t="shared" si="29"/>
        <v>1.7225000000000001</v>
      </c>
      <c r="V596" t="str">
        <f t="shared" si="27"/>
        <v>A.ROBINSON, CHI</v>
      </c>
    </row>
    <row r="597" spans="1:22">
      <c r="A597">
        <v>457</v>
      </c>
      <c r="B597" s="21">
        <v>1</v>
      </c>
      <c r="C597" s="21" t="s">
        <v>17</v>
      </c>
      <c r="D597" s="21" t="s">
        <v>875</v>
      </c>
      <c r="E597" s="21">
        <v>55</v>
      </c>
      <c r="F597" s="21">
        <v>45</v>
      </c>
      <c r="G597" s="21" t="s">
        <v>933</v>
      </c>
      <c r="H597" s="21" t="s">
        <v>439</v>
      </c>
      <c r="I597" s="21">
        <v>0</v>
      </c>
      <c r="J597" s="21">
        <v>1</v>
      </c>
      <c r="K597" s="21">
        <v>0</v>
      </c>
      <c r="L597" s="21">
        <v>0</v>
      </c>
      <c r="M597" s="21" t="s">
        <v>895</v>
      </c>
      <c r="N597" s="21">
        <v>1</v>
      </c>
      <c r="O597" s="21">
        <v>1</v>
      </c>
      <c r="P597" s="21">
        <v>0</v>
      </c>
      <c r="Q597" s="21">
        <v>1</v>
      </c>
      <c r="R597">
        <f>IFERROR(IF(I597=1,VLOOKUP(F597,Lookup!$A$2:$B$15,2,FALSE),0),0.5)</f>
        <v>0</v>
      </c>
      <c r="S597">
        <f>IF(K597=1,1,IFERROR(IF(H597="pass",VLOOKUP(F597,Lookup!$D$2:$E$26,2,FALSE),0),1.6))</f>
        <v>1.6</v>
      </c>
      <c r="T597" s="6">
        <f t="shared" si="28"/>
        <v>1.6175000000000002</v>
      </c>
      <c r="U597" s="6">
        <f t="shared" si="29"/>
        <v>1.6175000000000002</v>
      </c>
      <c r="V597" t="str">
        <f t="shared" si="27"/>
        <v>C.KMET, CHI</v>
      </c>
    </row>
    <row r="598" spans="1:22">
      <c r="A598">
        <v>460</v>
      </c>
      <c r="B598" s="21">
        <v>1</v>
      </c>
      <c r="C598" s="21" t="s">
        <v>17</v>
      </c>
      <c r="D598" s="21" t="s">
        <v>875</v>
      </c>
      <c r="E598" s="21">
        <v>32</v>
      </c>
      <c r="F598" s="21">
        <v>68</v>
      </c>
      <c r="G598" s="21" t="s">
        <v>936</v>
      </c>
      <c r="H598" s="21" t="s">
        <v>439</v>
      </c>
      <c r="I598" s="21">
        <v>0</v>
      </c>
      <c r="J598" s="21">
        <v>1</v>
      </c>
      <c r="K598" s="21">
        <v>0</v>
      </c>
      <c r="L598" s="21">
        <v>0</v>
      </c>
      <c r="M598" s="21" t="s">
        <v>893</v>
      </c>
      <c r="N598" s="21">
        <v>6</v>
      </c>
      <c r="O598" s="21">
        <v>6</v>
      </c>
      <c r="P598" s="21">
        <v>0</v>
      </c>
      <c r="Q598" s="21">
        <v>1</v>
      </c>
      <c r="R598">
        <f>IFERROR(IF(I598=1,VLOOKUP(F598,Lookup!$A$2:$B$15,2,FALSE),0),0.5)</f>
        <v>0</v>
      </c>
      <c r="S598">
        <f>IF(K598=1,1,IFERROR(IF(H598="pass",VLOOKUP(F598,Lookup!$D$2:$E$26,2,FALSE),0),1.6))</f>
        <v>1.6</v>
      </c>
      <c r="T598" s="6">
        <f t="shared" si="28"/>
        <v>1.7050000000000001</v>
      </c>
      <c r="U598" s="6">
        <f t="shared" si="29"/>
        <v>1.7050000000000001</v>
      </c>
      <c r="V598" t="str">
        <f t="shared" si="27"/>
        <v>A.ROBINSON, CHI</v>
      </c>
    </row>
    <row r="599" spans="1:22">
      <c r="A599">
        <v>463</v>
      </c>
      <c r="B599" s="21">
        <v>1</v>
      </c>
      <c r="C599" s="21" t="s">
        <v>17</v>
      </c>
      <c r="D599" s="21" t="s">
        <v>875</v>
      </c>
      <c r="E599" s="21">
        <v>20</v>
      </c>
      <c r="F599" s="21">
        <v>80</v>
      </c>
      <c r="G599" s="21" t="s">
        <v>938</v>
      </c>
      <c r="H599" s="21" t="s">
        <v>439</v>
      </c>
      <c r="I599" s="21">
        <v>0</v>
      </c>
      <c r="J599" s="21">
        <v>1</v>
      </c>
      <c r="K599" s="21">
        <v>0</v>
      </c>
      <c r="L599" s="21">
        <v>0</v>
      </c>
      <c r="M599" s="21" t="s">
        <v>893</v>
      </c>
      <c r="N599" s="21">
        <v>3</v>
      </c>
      <c r="O599" s="21">
        <v>3</v>
      </c>
      <c r="P599" s="21">
        <v>0</v>
      </c>
      <c r="Q599" s="21">
        <v>1</v>
      </c>
      <c r="R599">
        <f>IFERROR(IF(I599=1,VLOOKUP(F599,Lookup!$A$2:$B$15,2,FALSE),0),0.5)</f>
        <v>0</v>
      </c>
      <c r="S599">
        <f>IF(K599=1,1,IFERROR(IF(H599="pass",VLOOKUP(F599,Lookup!$D$2:$E$26,2,FALSE),0),1.6))</f>
        <v>1.8</v>
      </c>
      <c r="T599" s="6">
        <f t="shared" si="28"/>
        <v>1.6525000000000001</v>
      </c>
      <c r="U599" s="6">
        <f t="shared" si="29"/>
        <v>1.7498500000000003</v>
      </c>
      <c r="V599" t="str">
        <f t="shared" si="27"/>
        <v>A.ROBINSON, CHI</v>
      </c>
    </row>
    <row r="600" spans="1:22">
      <c r="A600">
        <v>476</v>
      </c>
      <c r="B600" s="21">
        <v>1</v>
      </c>
      <c r="C600" s="21" t="s">
        <v>875</v>
      </c>
      <c r="D600" s="21" t="s">
        <v>17</v>
      </c>
      <c r="E600" s="21">
        <v>56</v>
      </c>
      <c r="F600" s="21">
        <v>44</v>
      </c>
      <c r="G600" s="21" t="s">
        <v>944</v>
      </c>
      <c r="H600" s="21" t="s">
        <v>439</v>
      </c>
      <c r="I600" s="21">
        <v>0</v>
      </c>
      <c r="J600" s="21">
        <v>1</v>
      </c>
      <c r="K600" s="21">
        <v>0</v>
      </c>
      <c r="L600" s="21">
        <v>0</v>
      </c>
      <c r="M600" s="21" t="s">
        <v>901</v>
      </c>
      <c r="N600" s="21">
        <v>45</v>
      </c>
      <c r="O600" s="21">
        <v>45</v>
      </c>
      <c r="P600" s="21">
        <v>0</v>
      </c>
      <c r="Q600" s="21">
        <v>1</v>
      </c>
      <c r="R600">
        <f>IFERROR(IF(I600=1,VLOOKUP(F600,Lookup!$A$2:$B$15,2,FALSE),0),0.5)</f>
        <v>0</v>
      </c>
      <c r="S600">
        <f>IF(K600=1,1,IFERROR(IF(H600="pass",VLOOKUP(F600,Lookup!$D$2:$E$26,2,FALSE),0),1.6))</f>
        <v>1.6</v>
      </c>
      <c r="T600" s="6">
        <f t="shared" si="28"/>
        <v>2.3875000000000002</v>
      </c>
      <c r="U600" s="6">
        <f t="shared" si="29"/>
        <v>2.3875000000000002</v>
      </c>
      <c r="V600" t="str">
        <f t="shared" si="27"/>
        <v>C.KUPP, LA</v>
      </c>
    </row>
    <row r="601" spans="1:22">
      <c r="A601">
        <v>481</v>
      </c>
      <c r="B601" s="21">
        <v>1</v>
      </c>
      <c r="C601" s="21" t="s">
        <v>17</v>
      </c>
      <c r="D601" s="21" t="s">
        <v>875</v>
      </c>
      <c r="E601" s="21">
        <v>74</v>
      </c>
      <c r="F601" s="21">
        <v>26</v>
      </c>
      <c r="G601" s="21" t="s">
        <v>947</v>
      </c>
      <c r="H601" s="21" t="s">
        <v>439</v>
      </c>
      <c r="I601" s="21">
        <v>0</v>
      </c>
      <c r="J601" s="21">
        <v>1</v>
      </c>
      <c r="K601" s="21">
        <v>0</v>
      </c>
      <c r="L601" s="21">
        <v>0</v>
      </c>
      <c r="M601" s="21" t="s">
        <v>893</v>
      </c>
      <c r="N601" s="21">
        <v>7</v>
      </c>
      <c r="O601" s="21">
        <v>7</v>
      </c>
      <c r="P601" s="21">
        <v>0</v>
      </c>
      <c r="Q601" s="21">
        <v>1</v>
      </c>
      <c r="R601">
        <f>IFERROR(IF(I601=1,VLOOKUP(F601,Lookup!$A$2:$B$15,2,FALSE),0),0.5)</f>
        <v>0</v>
      </c>
      <c r="S601">
        <f>IF(K601=1,1,IFERROR(IF(H601="pass",VLOOKUP(F601,Lookup!$D$2:$E$26,2,FALSE),0),1.6))</f>
        <v>1.6</v>
      </c>
      <c r="T601" s="6">
        <f t="shared" si="28"/>
        <v>1.7225000000000001</v>
      </c>
      <c r="U601" s="6">
        <f t="shared" si="29"/>
        <v>1.7225000000000001</v>
      </c>
      <c r="V601" t="str">
        <f t="shared" si="27"/>
        <v>A.ROBINSON, CHI</v>
      </c>
    </row>
    <row r="602" spans="1:22">
      <c r="A602">
        <v>483</v>
      </c>
      <c r="B602" s="21">
        <v>1</v>
      </c>
      <c r="C602" s="21" t="s">
        <v>17</v>
      </c>
      <c r="D602" s="21" t="s">
        <v>875</v>
      </c>
      <c r="E602" s="21">
        <v>61</v>
      </c>
      <c r="F602" s="21">
        <v>39</v>
      </c>
      <c r="G602" s="21" t="s">
        <v>949</v>
      </c>
      <c r="H602" s="21" t="s">
        <v>439</v>
      </c>
      <c r="I602" s="21">
        <v>0</v>
      </c>
      <c r="J602" s="21">
        <v>1</v>
      </c>
      <c r="K602" s="21">
        <v>0</v>
      </c>
      <c r="L602" s="21">
        <v>0</v>
      </c>
      <c r="M602" s="21" t="s">
        <v>879</v>
      </c>
      <c r="N602" s="21">
        <v>0</v>
      </c>
      <c r="O602" s="21">
        <v>0</v>
      </c>
      <c r="P602" s="21">
        <v>0</v>
      </c>
      <c r="Q602" s="21">
        <v>1</v>
      </c>
      <c r="R602">
        <f>IFERROR(IF(I602=1,VLOOKUP(F602,Lookup!$A$2:$B$15,2,FALSE),0),0.5)</f>
        <v>0</v>
      </c>
      <c r="S602">
        <f>IF(K602=1,1,IFERROR(IF(H602="pass",VLOOKUP(F602,Lookup!$D$2:$E$26,2,FALSE),0),1.6))</f>
        <v>1.6</v>
      </c>
      <c r="T602" s="6">
        <f t="shared" si="28"/>
        <v>1.6</v>
      </c>
      <c r="U602" s="6">
        <f t="shared" si="29"/>
        <v>1.6</v>
      </c>
      <c r="V602" t="str">
        <f t="shared" si="27"/>
        <v>D.MONTGOMERY, CHI</v>
      </c>
    </row>
    <row r="603" spans="1:22">
      <c r="A603">
        <v>484</v>
      </c>
      <c r="B603" s="21">
        <v>1</v>
      </c>
      <c r="C603" s="21" t="s">
        <v>17</v>
      </c>
      <c r="D603" s="21" t="s">
        <v>875</v>
      </c>
      <c r="E603" s="21">
        <v>51</v>
      </c>
      <c r="F603" s="21">
        <v>49</v>
      </c>
      <c r="G603" s="21" t="s">
        <v>950</v>
      </c>
      <c r="H603" s="21" t="s">
        <v>439</v>
      </c>
      <c r="I603" s="21">
        <v>0</v>
      </c>
      <c r="J603" s="21">
        <v>1</v>
      </c>
      <c r="K603" s="21">
        <v>0</v>
      </c>
      <c r="L603" s="21">
        <v>0</v>
      </c>
      <c r="M603" s="21" t="s">
        <v>895</v>
      </c>
      <c r="N603" s="21">
        <v>6</v>
      </c>
      <c r="O603" s="21">
        <v>6</v>
      </c>
      <c r="P603" s="21">
        <v>0</v>
      </c>
      <c r="Q603" s="21">
        <v>1</v>
      </c>
      <c r="R603">
        <f>IFERROR(IF(I603=1,VLOOKUP(F603,Lookup!$A$2:$B$15,2,FALSE),0),0.5)</f>
        <v>0</v>
      </c>
      <c r="S603">
        <f>IF(K603=1,1,IFERROR(IF(H603="pass",VLOOKUP(F603,Lookup!$D$2:$E$26,2,FALSE),0),1.6))</f>
        <v>1.6</v>
      </c>
      <c r="T603" s="6">
        <f t="shared" si="28"/>
        <v>1.7050000000000001</v>
      </c>
      <c r="U603" s="6">
        <f t="shared" si="29"/>
        <v>1.7050000000000001</v>
      </c>
      <c r="V603" t="str">
        <f t="shared" si="27"/>
        <v>C.KMET, CHI</v>
      </c>
    </row>
    <row r="604" spans="1:22">
      <c r="A604">
        <v>485</v>
      </c>
      <c r="B604" s="21">
        <v>1</v>
      </c>
      <c r="C604" s="21" t="s">
        <v>17</v>
      </c>
      <c r="D604" s="21" t="s">
        <v>875</v>
      </c>
      <c r="E604" s="21">
        <v>51</v>
      </c>
      <c r="F604" s="21">
        <v>49</v>
      </c>
      <c r="G604" s="21" t="s">
        <v>951</v>
      </c>
      <c r="H604" s="21" t="s">
        <v>439</v>
      </c>
      <c r="I604" s="21">
        <v>0</v>
      </c>
      <c r="J604" s="21">
        <v>1</v>
      </c>
      <c r="K604" s="21">
        <v>0</v>
      </c>
      <c r="L604" s="21">
        <v>0</v>
      </c>
      <c r="M604" s="21" t="s">
        <v>881</v>
      </c>
      <c r="N604" s="21">
        <v>-3</v>
      </c>
      <c r="O604" s="21">
        <v>-3</v>
      </c>
      <c r="P604" s="21">
        <v>0</v>
      </c>
      <c r="Q604" s="21">
        <v>1</v>
      </c>
      <c r="R604">
        <f>IFERROR(IF(I604=1,VLOOKUP(F604,Lookup!$A$2:$B$15,2,FALSE),0),0.5)</f>
        <v>0</v>
      </c>
      <c r="S604">
        <f>IF(K604=1,1,IFERROR(IF(H604="pass",VLOOKUP(F604,Lookup!$D$2:$E$26,2,FALSE),0),1.6))</f>
        <v>1.6</v>
      </c>
      <c r="T604" s="6">
        <f t="shared" si="28"/>
        <v>1.5475000000000001</v>
      </c>
      <c r="U604" s="6">
        <f t="shared" si="29"/>
        <v>1.5475000000000001</v>
      </c>
      <c r="V604" t="str">
        <f t="shared" si="27"/>
        <v>D.WILLIAMS, CHI</v>
      </c>
    </row>
    <row r="605" spans="1:22">
      <c r="A605">
        <v>486</v>
      </c>
      <c r="B605" s="21">
        <v>1</v>
      </c>
      <c r="C605" s="21" t="s">
        <v>17</v>
      </c>
      <c r="D605" s="21" t="s">
        <v>875</v>
      </c>
      <c r="E605" s="21">
        <v>43</v>
      </c>
      <c r="F605" s="21">
        <v>57</v>
      </c>
      <c r="G605" s="21" t="s">
        <v>952</v>
      </c>
      <c r="H605" s="21" t="s">
        <v>439</v>
      </c>
      <c r="I605" s="21">
        <v>0</v>
      </c>
      <c r="J605" s="21">
        <v>1</v>
      </c>
      <c r="K605" s="21">
        <v>0</v>
      </c>
      <c r="L605" s="21">
        <v>0</v>
      </c>
      <c r="M605" s="21" t="s">
        <v>895</v>
      </c>
      <c r="N605" s="21">
        <v>2</v>
      </c>
      <c r="O605" s="21">
        <v>2</v>
      </c>
      <c r="P605" s="21">
        <v>0</v>
      </c>
      <c r="Q605" s="21">
        <v>1</v>
      </c>
      <c r="R605">
        <f>IFERROR(IF(I605=1,VLOOKUP(F605,Lookup!$A$2:$B$15,2,FALSE),0),0.5)</f>
        <v>0</v>
      </c>
      <c r="S605">
        <f>IF(K605=1,1,IFERROR(IF(H605="pass",VLOOKUP(F605,Lookup!$D$2:$E$26,2,FALSE),0),1.6))</f>
        <v>1.6</v>
      </c>
      <c r="T605" s="6">
        <f t="shared" si="28"/>
        <v>1.635</v>
      </c>
      <c r="U605" s="6">
        <f t="shared" si="29"/>
        <v>1.635</v>
      </c>
      <c r="V605" t="str">
        <f t="shared" si="27"/>
        <v>C.KMET, CHI</v>
      </c>
    </row>
    <row r="606" spans="1:22">
      <c r="A606">
        <v>488</v>
      </c>
      <c r="B606" s="21">
        <v>1</v>
      </c>
      <c r="C606" s="21" t="s">
        <v>17</v>
      </c>
      <c r="D606" s="21" t="s">
        <v>875</v>
      </c>
      <c r="E606" s="21">
        <v>36</v>
      </c>
      <c r="F606" s="21">
        <v>64</v>
      </c>
      <c r="G606" s="21" t="s">
        <v>954</v>
      </c>
      <c r="H606" s="21" t="s">
        <v>439</v>
      </c>
      <c r="I606" s="21">
        <v>0</v>
      </c>
      <c r="J606" s="21">
        <v>1</v>
      </c>
      <c r="K606" s="21">
        <v>0</v>
      </c>
      <c r="L606" s="21">
        <v>0</v>
      </c>
      <c r="M606" s="21" t="s">
        <v>883</v>
      </c>
      <c r="N606" s="21">
        <v>6</v>
      </c>
      <c r="O606" s="21">
        <v>6</v>
      </c>
      <c r="P606" s="21">
        <v>0</v>
      </c>
      <c r="Q606" s="21">
        <v>1</v>
      </c>
      <c r="R606">
        <f>IFERROR(IF(I606=1,VLOOKUP(F606,Lookup!$A$2:$B$15,2,FALSE),0),0.5)</f>
        <v>0</v>
      </c>
      <c r="S606">
        <f>IF(K606=1,1,IFERROR(IF(H606="pass",VLOOKUP(F606,Lookup!$D$2:$E$26,2,FALSE),0),1.6))</f>
        <v>1.6</v>
      </c>
      <c r="T606" s="6">
        <f t="shared" si="28"/>
        <v>1.7050000000000001</v>
      </c>
      <c r="U606" s="6">
        <f t="shared" si="29"/>
        <v>1.7050000000000001</v>
      </c>
      <c r="V606" t="str">
        <f t="shared" si="27"/>
        <v>M.GOODWIN, CHI</v>
      </c>
    </row>
    <row r="607" spans="1:22">
      <c r="A607">
        <v>491</v>
      </c>
      <c r="B607" s="21">
        <v>1</v>
      </c>
      <c r="C607" s="21" t="s">
        <v>17</v>
      </c>
      <c r="D607" s="21" t="s">
        <v>875</v>
      </c>
      <c r="E607" s="21">
        <v>16</v>
      </c>
      <c r="F607" s="21">
        <v>84</v>
      </c>
      <c r="G607" s="21" t="s">
        <v>957</v>
      </c>
      <c r="H607" s="21" t="s">
        <v>439</v>
      </c>
      <c r="I607" s="21">
        <v>0</v>
      </c>
      <c r="J607" s="21">
        <v>1</v>
      </c>
      <c r="K607" s="21">
        <v>0</v>
      </c>
      <c r="L607" s="21">
        <v>0</v>
      </c>
      <c r="M607" s="21" t="s">
        <v>893</v>
      </c>
      <c r="N607" s="21">
        <v>-1</v>
      </c>
      <c r="O607" s="21">
        <v>-1</v>
      </c>
      <c r="P607" s="21">
        <v>0</v>
      </c>
      <c r="Q607" s="21">
        <v>1</v>
      </c>
      <c r="R607">
        <f>IFERROR(IF(I607=1,VLOOKUP(F607,Lookup!$A$2:$B$15,2,FALSE),0),0.5)</f>
        <v>0</v>
      </c>
      <c r="S607">
        <f>IF(K607=1,1,IFERROR(IF(H607="pass",VLOOKUP(F607,Lookup!$D$2:$E$26,2,FALSE),0),1.6))</f>
        <v>2</v>
      </c>
      <c r="T607" s="6">
        <f t="shared" si="28"/>
        <v>1.5825</v>
      </c>
      <c r="U607" s="6">
        <f t="shared" si="29"/>
        <v>1.85805</v>
      </c>
      <c r="V607" t="str">
        <f t="shared" si="27"/>
        <v>A.ROBINSON, CHI</v>
      </c>
    </row>
    <row r="608" spans="1:22">
      <c r="A608">
        <v>494</v>
      </c>
      <c r="B608" s="21">
        <v>1</v>
      </c>
      <c r="C608" s="21" t="s">
        <v>17</v>
      </c>
      <c r="D608" s="21" t="s">
        <v>875</v>
      </c>
      <c r="E608" s="21">
        <v>14</v>
      </c>
      <c r="F608" s="21">
        <v>86</v>
      </c>
      <c r="G608" s="21" t="s">
        <v>959</v>
      </c>
      <c r="H608" s="21" t="s">
        <v>439</v>
      </c>
      <c r="I608" s="21">
        <v>0</v>
      </c>
      <c r="J608" s="21">
        <v>1</v>
      </c>
      <c r="K608" s="21">
        <v>0</v>
      </c>
      <c r="L608" s="21">
        <v>0</v>
      </c>
      <c r="M608" s="21" t="s">
        <v>960</v>
      </c>
      <c r="N608" s="21">
        <v>10</v>
      </c>
      <c r="O608" s="21">
        <v>10</v>
      </c>
      <c r="P608" s="21">
        <v>0</v>
      </c>
      <c r="Q608" s="21">
        <v>1</v>
      </c>
      <c r="R608">
        <f>IFERROR(IF(I608=1,VLOOKUP(F608,Lookup!$A$2:$B$15,2,FALSE),0),0.5)</f>
        <v>0</v>
      </c>
      <c r="S608">
        <f>IF(K608=1,1,IFERROR(IF(H608="pass",VLOOKUP(F608,Lookup!$D$2:$E$26,2,FALSE),0),1.6))</f>
        <v>2</v>
      </c>
      <c r="T608" s="6">
        <f t="shared" si="28"/>
        <v>1.7750000000000001</v>
      </c>
      <c r="U608" s="6">
        <f t="shared" si="29"/>
        <v>1.9235000000000002</v>
      </c>
      <c r="V608" t="str">
        <f t="shared" si="27"/>
        <v>J.GRAHAM, CHI</v>
      </c>
    </row>
    <row r="609" spans="1:22">
      <c r="A609">
        <v>499</v>
      </c>
      <c r="B609" s="21">
        <v>1</v>
      </c>
      <c r="C609" s="21" t="s">
        <v>875</v>
      </c>
      <c r="D609" s="21" t="s">
        <v>17</v>
      </c>
      <c r="E609" s="21">
        <v>70</v>
      </c>
      <c r="F609" s="21">
        <v>30</v>
      </c>
      <c r="G609" s="21" t="s">
        <v>964</v>
      </c>
      <c r="H609" s="21" t="s">
        <v>439</v>
      </c>
      <c r="I609" s="21">
        <v>0</v>
      </c>
      <c r="J609" s="21">
        <v>1</v>
      </c>
      <c r="K609" s="21">
        <v>0</v>
      </c>
      <c r="L609" s="21">
        <v>0</v>
      </c>
      <c r="M609" s="21" t="s">
        <v>901</v>
      </c>
      <c r="N609" s="21">
        <v>5</v>
      </c>
      <c r="O609" s="21">
        <v>5</v>
      </c>
      <c r="P609" s="21">
        <v>0</v>
      </c>
      <c r="Q609" s="21">
        <v>1</v>
      </c>
      <c r="R609">
        <f>IFERROR(IF(I609=1,VLOOKUP(F609,Lookup!$A$2:$B$15,2,FALSE),0),0.5)</f>
        <v>0</v>
      </c>
      <c r="S609">
        <f>IF(K609=1,1,IFERROR(IF(H609="pass",VLOOKUP(F609,Lookup!$D$2:$E$26,2,FALSE),0),1.6))</f>
        <v>1.6</v>
      </c>
      <c r="T609" s="6">
        <f t="shared" si="28"/>
        <v>1.6875</v>
      </c>
      <c r="U609" s="6">
        <f t="shared" si="29"/>
        <v>1.6875</v>
      </c>
      <c r="V609" t="str">
        <f t="shared" si="27"/>
        <v>C.KUPP, LA</v>
      </c>
    </row>
    <row r="610" spans="1:22">
      <c r="A610">
        <v>500</v>
      </c>
      <c r="B610" s="21">
        <v>1</v>
      </c>
      <c r="C610" s="21" t="s">
        <v>875</v>
      </c>
      <c r="D610" s="21" t="s">
        <v>17</v>
      </c>
      <c r="E610" s="21">
        <v>70</v>
      </c>
      <c r="F610" s="21">
        <v>30</v>
      </c>
      <c r="G610" s="21" t="s">
        <v>965</v>
      </c>
      <c r="H610" s="21" t="s">
        <v>439</v>
      </c>
      <c r="I610" s="21">
        <v>0</v>
      </c>
      <c r="J610" s="21">
        <v>1</v>
      </c>
      <c r="K610" s="21">
        <v>0</v>
      </c>
      <c r="L610" s="21">
        <v>0</v>
      </c>
      <c r="M610" s="21" t="s">
        <v>888</v>
      </c>
      <c r="N610" s="21">
        <v>6</v>
      </c>
      <c r="O610" s="21">
        <v>6</v>
      </c>
      <c r="P610" s="21">
        <v>0</v>
      </c>
      <c r="Q610" s="21">
        <v>1</v>
      </c>
      <c r="R610">
        <f>IFERROR(IF(I610=1,VLOOKUP(F610,Lookup!$A$2:$B$15,2,FALSE),0),0.5)</f>
        <v>0</v>
      </c>
      <c r="S610">
        <f>IF(K610=1,1,IFERROR(IF(H610="pass",VLOOKUP(F610,Lookup!$D$2:$E$26,2,FALSE),0),1.6))</f>
        <v>1.6</v>
      </c>
      <c r="T610" s="6">
        <f t="shared" si="28"/>
        <v>1.7050000000000001</v>
      </c>
      <c r="U610" s="6">
        <f t="shared" si="29"/>
        <v>1.7050000000000001</v>
      </c>
      <c r="V610" t="str">
        <f t="shared" si="27"/>
        <v>T.HIGBEE, LA</v>
      </c>
    </row>
    <row r="611" spans="1:22">
      <c r="A611">
        <v>501</v>
      </c>
      <c r="B611" s="21">
        <v>1</v>
      </c>
      <c r="C611" s="21" t="s">
        <v>875</v>
      </c>
      <c r="D611" s="21" t="s">
        <v>17</v>
      </c>
      <c r="E611" s="21">
        <v>64</v>
      </c>
      <c r="F611" s="21">
        <v>36</v>
      </c>
      <c r="G611" s="21" t="s">
        <v>966</v>
      </c>
      <c r="H611" s="21" t="s">
        <v>439</v>
      </c>
      <c r="I611" s="21">
        <v>0</v>
      </c>
      <c r="J611" s="21">
        <v>1</v>
      </c>
      <c r="K611" s="21">
        <v>0</v>
      </c>
      <c r="L611" s="21">
        <v>0</v>
      </c>
      <c r="M611" s="21" t="s">
        <v>888</v>
      </c>
      <c r="N611" s="21">
        <v>19</v>
      </c>
      <c r="O611" s="21">
        <v>19</v>
      </c>
      <c r="P611" s="21">
        <v>0</v>
      </c>
      <c r="Q611" s="21">
        <v>1</v>
      </c>
      <c r="R611">
        <f>IFERROR(IF(I611=1,VLOOKUP(F611,Lookup!$A$2:$B$15,2,FALSE),0),0.5)</f>
        <v>0</v>
      </c>
      <c r="S611">
        <f>IF(K611=1,1,IFERROR(IF(H611="pass",VLOOKUP(F611,Lookup!$D$2:$E$26,2,FALSE),0),1.6))</f>
        <v>1.6</v>
      </c>
      <c r="T611" s="6">
        <f t="shared" si="28"/>
        <v>1.9325000000000001</v>
      </c>
      <c r="U611" s="6">
        <f t="shared" si="29"/>
        <v>1.9325000000000001</v>
      </c>
      <c r="V611" t="str">
        <f t="shared" si="27"/>
        <v>T.HIGBEE, LA</v>
      </c>
    </row>
    <row r="612" spans="1:22">
      <c r="A612">
        <v>502</v>
      </c>
      <c r="B612" s="21">
        <v>1</v>
      </c>
      <c r="C612" s="21" t="s">
        <v>875</v>
      </c>
      <c r="D612" s="21" t="s">
        <v>17</v>
      </c>
      <c r="E612" s="21">
        <v>27</v>
      </c>
      <c r="F612" s="21">
        <v>73</v>
      </c>
      <c r="G612" s="21" t="s">
        <v>967</v>
      </c>
      <c r="H612" s="21" t="s">
        <v>439</v>
      </c>
      <c r="I612" s="21">
        <v>0</v>
      </c>
      <c r="J612" s="21">
        <v>1</v>
      </c>
      <c r="K612" s="21">
        <v>0</v>
      </c>
      <c r="L612" s="21">
        <v>0</v>
      </c>
      <c r="M612" s="21" t="s">
        <v>903</v>
      </c>
      <c r="N612" s="21">
        <v>-2</v>
      </c>
      <c r="O612" s="21">
        <v>-2</v>
      </c>
      <c r="P612" s="21">
        <v>0</v>
      </c>
      <c r="Q612" s="21">
        <v>1</v>
      </c>
      <c r="R612">
        <f>IFERROR(IF(I612=1,VLOOKUP(F612,Lookup!$A$2:$B$15,2,FALSE),0),0.5)</f>
        <v>0</v>
      </c>
      <c r="S612">
        <f>IF(K612=1,1,IFERROR(IF(H612="pass",VLOOKUP(F612,Lookup!$D$2:$E$26,2,FALSE),0),1.6))</f>
        <v>1.6</v>
      </c>
      <c r="T612" s="6">
        <f t="shared" si="28"/>
        <v>1.5650000000000002</v>
      </c>
      <c r="U612" s="6">
        <f t="shared" si="29"/>
        <v>1.5650000000000002</v>
      </c>
      <c r="V612" t="str">
        <f t="shared" si="27"/>
        <v>D.JACKSON, LA</v>
      </c>
    </row>
    <row r="613" spans="1:22">
      <c r="A613">
        <v>503</v>
      </c>
      <c r="B613" s="21">
        <v>1</v>
      </c>
      <c r="C613" s="21" t="s">
        <v>875</v>
      </c>
      <c r="D613" s="21" t="s">
        <v>17</v>
      </c>
      <c r="E613" s="21">
        <v>24</v>
      </c>
      <c r="F613" s="21">
        <v>76</v>
      </c>
      <c r="G613" s="21" t="s">
        <v>968</v>
      </c>
      <c r="H613" s="21" t="s">
        <v>439</v>
      </c>
      <c r="I613" s="21">
        <v>0</v>
      </c>
      <c r="J613" s="21">
        <v>1</v>
      </c>
      <c r="K613" s="21">
        <v>0</v>
      </c>
      <c r="L613" s="21">
        <v>0</v>
      </c>
      <c r="M613" s="21" t="s">
        <v>901</v>
      </c>
      <c r="N613" s="21">
        <v>5</v>
      </c>
      <c r="O613" s="21">
        <v>5</v>
      </c>
      <c r="P613" s="21">
        <v>0</v>
      </c>
      <c r="Q613" s="21">
        <v>1</v>
      </c>
      <c r="R613">
        <f>IFERROR(IF(I613=1,VLOOKUP(F613,Lookup!$A$2:$B$15,2,FALSE),0),0.5)</f>
        <v>0</v>
      </c>
      <c r="S613">
        <f>IF(K613=1,1,IFERROR(IF(H613="pass",VLOOKUP(F613,Lookup!$D$2:$E$26,2,FALSE),0),1.6))</f>
        <v>1.8</v>
      </c>
      <c r="T613" s="6">
        <f t="shared" si="28"/>
        <v>1.6875</v>
      </c>
      <c r="U613" s="6">
        <f t="shared" si="29"/>
        <v>1.7617500000000001</v>
      </c>
      <c r="V613" t="str">
        <f t="shared" si="27"/>
        <v>C.KUPP, LA</v>
      </c>
    </row>
    <row r="614" spans="1:22">
      <c r="A614">
        <v>504</v>
      </c>
      <c r="B614" s="21">
        <v>1</v>
      </c>
      <c r="C614" s="21" t="s">
        <v>875</v>
      </c>
      <c r="D614" s="21" t="s">
        <v>17</v>
      </c>
      <c r="E614" s="21">
        <v>18</v>
      </c>
      <c r="F614" s="21">
        <v>82</v>
      </c>
      <c r="G614" s="21" t="s">
        <v>969</v>
      </c>
      <c r="H614" s="21" t="s">
        <v>439</v>
      </c>
      <c r="I614" s="21">
        <v>0</v>
      </c>
      <c r="J614" s="21">
        <v>1</v>
      </c>
      <c r="K614" s="21">
        <v>0</v>
      </c>
      <c r="L614" s="21">
        <v>0</v>
      </c>
      <c r="M614" s="21" t="s">
        <v>901</v>
      </c>
      <c r="N614" s="21">
        <v>4</v>
      </c>
      <c r="O614" s="21">
        <v>4</v>
      </c>
      <c r="P614" s="21">
        <v>0</v>
      </c>
      <c r="Q614" s="21">
        <v>1</v>
      </c>
      <c r="R614">
        <f>IFERROR(IF(I614=1,VLOOKUP(F614,Lookup!$A$2:$B$15,2,FALSE),0),0.5)</f>
        <v>0</v>
      </c>
      <c r="S614">
        <f>IF(K614=1,1,IFERROR(IF(H614="pass",VLOOKUP(F614,Lookup!$D$2:$E$26,2,FALSE),0),1.6))</f>
        <v>2</v>
      </c>
      <c r="T614" s="6">
        <f t="shared" si="28"/>
        <v>1.6700000000000002</v>
      </c>
      <c r="U614" s="6">
        <f t="shared" si="29"/>
        <v>1.8878000000000001</v>
      </c>
      <c r="V614" t="str">
        <f t="shared" si="27"/>
        <v>C.KUPP, LA</v>
      </c>
    </row>
    <row r="615" spans="1:22">
      <c r="A615">
        <v>509</v>
      </c>
      <c r="B615" s="21">
        <v>1</v>
      </c>
      <c r="C615" s="21" t="s">
        <v>17</v>
      </c>
      <c r="D615" s="21" t="s">
        <v>875</v>
      </c>
      <c r="E615" s="21">
        <v>74</v>
      </c>
      <c r="F615" s="21">
        <v>26</v>
      </c>
      <c r="G615" s="21" t="s">
        <v>972</v>
      </c>
      <c r="H615" s="21" t="s">
        <v>439</v>
      </c>
      <c r="I615" s="21">
        <v>0</v>
      </c>
      <c r="J615" s="21">
        <v>1</v>
      </c>
      <c r="K615" s="21">
        <v>0</v>
      </c>
      <c r="L615" s="21">
        <v>0</v>
      </c>
      <c r="M615" s="21" t="s">
        <v>881</v>
      </c>
      <c r="N615" s="21">
        <v>4</v>
      </c>
      <c r="O615" s="21">
        <v>4</v>
      </c>
      <c r="P615" s="21">
        <v>0</v>
      </c>
      <c r="Q615" s="21">
        <v>1</v>
      </c>
      <c r="R615">
        <f>IFERROR(IF(I615=1,VLOOKUP(F615,Lookup!$A$2:$B$15,2,FALSE),0),0.5)</f>
        <v>0</v>
      </c>
      <c r="S615">
        <f>IF(K615=1,1,IFERROR(IF(H615="pass",VLOOKUP(F615,Lookup!$D$2:$E$26,2,FALSE),0),1.6))</f>
        <v>1.6</v>
      </c>
      <c r="T615" s="6">
        <f t="shared" si="28"/>
        <v>1.6700000000000002</v>
      </c>
      <c r="U615" s="6">
        <f t="shared" si="29"/>
        <v>1.6700000000000002</v>
      </c>
      <c r="V615" t="str">
        <f t="shared" si="27"/>
        <v>D.WILLIAMS, CHI</v>
      </c>
    </row>
    <row r="616" spans="1:22">
      <c r="A616">
        <v>510</v>
      </c>
      <c r="B616" s="21">
        <v>1</v>
      </c>
      <c r="C616" s="21" t="s">
        <v>17</v>
      </c>
      <c r="D616" s="21" t="s">
        <v>875</v>
      </c>
      <c r="E616" s="21">
        <v>63</v>
      </c>
      <c r="F616" s="21">
        <v>37</v>
      </c>
      <c r="G616" s="21" t="s">
        <v>973</v>
      </c>
      <c r="H616" s="21" t="s">
        <v>439</v>
      </c>
      <c r="I616" s="21">
        <v>0</v>
      </c>
      <c r="J616" s="21">
        <v>1</v>
      </c>
      <c r="K616" s="21">
        <v>0</v>
      </c>
      <c r="L616" s="21">
        <v>0</v>
      </c>
      <c r="M616" s="21" t="s">
        <v>893</v>
      </c>
      <c r="N616" s="21">
        <v>0</v>
      </c>
      <c r="O616" s="21">
        <v>0</v>
      </c>
      <c r="P616" s="21">
        <v>0</v>
      </c>
      <c r="Q616" s="21">
        <v>1</v>
      </c>
      <c r="R616">
        <f>IFERROR(IF(I616=1,VLOOKUP(F616,Lookup!$A$2:$B$15,2,FALSE),0),0.5)</f>
        <v>0</v>
      </c>
      <c r="S616">
        <f>IF(K616=1,1,IFERROR(IF(H616="pass",VLOOKUP(F616,Lookup!$D$2:$E$26,2,FALSE),0),1.6))</f>
        <v>1.6</v>
      </c>
      <c r="T616" s="6">
        <f t="shared" si="28"/>
        <v>1.6</v>
      </c>
      <c r="U616" s="6">
        <f t="shared" si="29"/>
        <v>1.6</v>
      </c>
      <c r="V616" t="str">
        <f t="shared" si="27"/>
        <v>A.ROBINSON, CHI</v>
      </c>
    </row>
    <row r="617" spans="1:22">
      <c r="A617">
        <v>514</v>
      </c>
      <c r="B617" s="21">
        <v>1</v>
      </c>
      <c r="C617" s="21" t="s">
        <v>17</v>
      </c>
      <c r="D617" s="21" t="s">
        <v>875</v>
      </c>
      <c r="E617" s="21">
        <v>50</v>
      </c>
      <c r="F617" s="21">
        <v>50</v>
      </c>
      <c r="G617" s="21" t="s">
        <v>976</v>
      </c>
      <c r="H617" s="21" t="s">
        <v>439</v>
      </c>
      <c r="I617" s="21">
        <v>0</v>
      </c>
      <c r="J617" s="21">
        <v>1</v>
      </c>
      <c r="K617" s="21">
        <v>0</v>
      </c>
      <c r="L617" s="21">
        <v>0</v>
      </c>
      <c r="M617" s="21" t="s">
        <v>877</v>
      </c>
      <c r="N617" s="21">
        <v>6</v>
      </c>
      <c r="O617" s="21">
        <v>6</v>
      </c>
      <c r="P617" s="21">
        <v>0</v>
      </c>
      <c r="Q617" s="21">
        <v>1</v>
      </c>
      <c r="R617">
        <f>IFERROR(IF(I617=1,VLOOKUP(F617,Lookup!$A$2:$B$15,2,FALSE),0),0.5)</f>
        <v>0</v>
      </c>
      <c r="S617">
        <f>IF(K617=1,1,IFERROR(IF(H617="pass",VLOOKUP(F617,Lookup!$D$2:$E$26,2,FALSE),0),1.6))</f>
        <v>1.6</v>
      </c>
      <c r="T617" s="6">
        <f t="shared" si="28"/>
        <v>1.7050000000000001</v>
      </c>
      <c r="U617" s="6">
        <f t="shared" si="29"/>
        <v>1.7050000000000001</v>
      </c>
      <c r="V617" t="str">
        <f t="shared" si="27"/>
        <v>D.MOONEY, CHI</v>
      </c>
    </row>
    <row r="618" spans="1:22">
      <c r="A618">
        <v>516</v>
      </c>
      <c r="B618" s="21">
        <v>1</v>
      </c>
      <c r="C618" s="21" t="s">
        <v>17</v>
      </c>
      <c r="D618" s="21" t="s">
        <v>875</v>
      </c>
      <c r="E618" s="21">
        <v>37</v>
      </c>
      <c r="F618" s="21">
        <v>63</v>
      </c>
      <c r="G618" s="21" t="s">
        <v>977</v>
      </c>
      <c r="H618" s="21" t="s">
        <v>439</v>
      </c>
      <c r="I618" s="21">
        <v>0</v>
      </c>
      <c r="J618" s="21">
        <v>1</v>
      </c>
      <c r="K618" s="21">
        <v>0</v>
      </c>
      <c r="L618" s="21">
        <v>0</v>
      </c>
      <c r="M618" s="21" t="s">
        <v>895</v>
      </c>
      <c r="N618" s="21">
        <v>1</v>
      </c>
      <c r="O618" s="21">
        <v>1</v>
      </c>
      <c r="P618" s="21">
        <v>0</v>
      </c>
      <c r="Q618" s="21">
        <v>1</v>
      </c>
      <c r="R618">
        <f>IFERROR(IF(I618=1,VLOOKUP(F618,Lookup!$A$2:$B$15,2,FALSE),0),0.5)</f>
        <v>0</v>
      </c>
      <c r="S618">
        <f>IF(K618=1,1,IFERROR(IF(H618="pass",VLOOKUP(F618,Lookup!$D$2:$E$26,2,FALSE),0),1.6))</f>
        <v>1.6</v>
      </c>
      <c r="T618" s="6">
        <f t="shared" si="28"/>
        <v>1.6175000000000002</v>
      </c>
      <c r="U618" s="6">
        <f t="shared" si="29"/>
        <v>1.6175000000000002</v>
      </c>
      <c r="V618" t="str">
        <f t="shared" si="27"/>
        <v>C.KMET, CHI</v>
      </c>
    </row>
    <row r="619" spans="1:22">
      <c r="A619">
        <v>519</v>
      </c>
      <c r="B619" s="21">
        <v>1</v>
      </c>
      <c r="C619" s="21" t="s">
        <v>17</v>
      </c>
      <c r="D619" s="21" t="s">
        <v>875</v>
      </c>
      <c r="E619" s="21">
        <v>40</v>
      </c>
      <c r="F619" s="21">
        <v>60</v>
      </c>
      <c r="G619" s="21" t="s">
        <v>979</v>
      </c>
      <c r="H619" s="21" t="s">
        <v>439</v>
      </c>
      <c r="I619" s="21">
        <v>0</v>
      </c>
      <c r="J619" s="21">
        <v>1</v>
      </c>
      <c r="K619" s="21">
        <v>0</v>
      </c>
      <c r="L619" s="21">
        <v>0</v>
      </c>
      <c r="M619" s="21" t="s">
        <v>895</v>
      </c>
      <c r="N619" s="21">
        <v>9</v>
      </c>
      <c r="O619" s="21">
        <v>9</v>
      </c>
      <c r="P619" s="21">
        <v>0</v>
      </c>
      <c r="Q619" s="21">
        <v>1</v>
      </c>
      <c r="R619">
        <f>IFERROR(IF(I619=1,VLOOKUP(F619,Lookup!$A$2:$B$15,2,FALSE),0),0.5)</f>
        <v>0</v>
      </c>
      <c r="S619">
        <f>IF(K619=1,1,IFERROR(IF(H619="pass",VLOOKUP(F619,Lookup!$D$2:$E$26,2,FALSE),0),1.6))</f>
        <v>1.6</v>
      </c>
      <c r="T619" s="6">
        <f t="shared" si="28"/>
        <v>1.7575000000000001</v>
      </c>
      <c r="U619" s="6">
        <f t="shared" si="29"/>
        <v>1.7575000000000001</v>
      </c>
      <c r="V619" t="str">
        <f t="shared" si="27"/>
        <v>C.KMET, CHI</v>
      </c>
    </row>
    <row r="620" spans="1:22">
      <c r="A620">
        <v>520</v>
      </c>
      <c r="B620" s="21">
        <v>1</v>
      </c>
      <c r="C620" s="21" t="s">
        <v>17</v>
      </c>
      <c r="D620" s="21" t="s">
        <v>875</v>
      </c>
      <c r="E620" s="21">
        <v>40</v>
      </c>
      <c r="F620" s="21">
        <v>60</v>
      </c>
      <c r="G620" s="21" t="s">
        <v>980</v>
      </c>
      <c r="H620" s="21" t="s">
        <v>439</v>
      </c>
      <c r="I620" s="21">
        <v>0</v>
      </c>
      <c r="J620" s="21">
        <v>1</v>
      </c>
      <c r="K620" s="21">
        <v>0</v>
      </c>
      <c r="L620" s="21">
        <v>0</v>
      </c>
      <c r="M620" s="21" t="s">
        <v>895</v>
      </c>
      <c r="N620" s="21">
        <v>5</v>
      </c>
      <c r="O620" s="21">
        <v>5</v>
      </c>
      <c r="P620" s="21">
        <v>0</v>
      </c>
      <c r="Q620" s="21">
        <v>1</v>
      </c>
      <c r="R620">
        <f>IFERROR(IF(I620=1,VLOOKUP(F620,Lookup!$A$2:$B$15,2,FALSE),0),0.5)</f>
        <v>0</v>
      </c>
      <c r="S620">
        <f>IF(K620=1,1,IFERROR(IF(H620="pass",VLOOKUP(F620,Lookup!$D$2:$E$26,2,FALSE),0),1.6))</f>
        <v>1.6</v>
      </c>
      <c r="T620" s="6">
        <f t="shared" si="28"/>
        <v>1.6875</v>
      </c>
      <c r="U620" s="6">
        <f t="shared" si="29"/>
        <v>1.6875</v>
      </c>
      <c r="V620" t="str">
        <f t="shared" si="27"/>
        <v>C.KMET, CHI</v>
      </c>
    </row>
    <row r="621" spans="1:22">
      <c r="A621">
        <v>521</v>
      </c>
      <c r="B621" s="21">
        <v>1</v>
      </c>
      <c r="C621" s="21" t="s">
        <v>17</v>
      </c>
      <c r="D621" s="21" t="s">
        <v>875</v>
      </c>
      <c r="E621" s="21">
        <v>30</v>
      </c>
      <c r="F621" s="21">
        <v>70</v>
      </c>
      <c r="G621" s="21" t="s">
        <v>981</v>
      </c>
      <c r="H621" s="21" t="s">
        <v>439</v>
      </c>
      <c r="I621" s="21">
        <v>0</v>
      </c>
      <c r="J621" s="21">
        <v>1</v>
      </c>
      <c r="K621" s="21">
        <v>0</v>
      </c>
      <c r="L621" s="21">
        <v>0</v>
      </c>
      <c r="M621" s="21" t="s">
        <v>877</v>
      </c>
      <c r="N621" s="21">
        <v>13</v>
      </c>
      <c r="O621" s="21">
        <v>13</v>
      </c>
      <c r="P621" s="21">
        <v>0</v>
      </c>
      <c r="Q621" s="21">
        <v>1</v>
      </c>
      <c r="R621">
        <f>IFERROR(IF(I621=1,VLOOKUP(F621,Lookup!$A$2:$B$15,2,FALSE),0),0.5)</f>
        <v>0</v>
      </c>
      <c r="S621">
        <f>IF(K621=1,1,IFERROR(IF(H621="pass",VLOOKUP(F621,Lookup!$D$2:$E$26,2,FALSE),0),1.6))</f>
        <v>1.6</v>
      </c>
      <c r="T621" s="6">
        <f t="shared" si="28"/>
        <v>1.8275000000000001</v>
      </c>
      <c r="U621" s="6">
        <f t="shared" si="29"/>
        <v>1.8275000000000001</v>
      </c>
      <c r="V621" t="str">
        <f t="shared" si="27"/>
        <v>D.MOONEY, CHI</v>
      </c>
    </row>
    <row r="622" spans="1:22">
      <c r="A622">
        <v>528</v>
      </c>
      <c r="B622" s="21">
        <v>1</v>
      </c>
      <c r="C622" s="21" t="s">
        <v>875</v>
      </c>
      <c r="D622" s="21" t="s">
        <v>17</v>
      </c>
      <c r="E622" s="21">
        <v>36</v>
      </c>
      <c r="F622" s="21">
        <v>64</v>
      </c>
      <c r="G622" s="21" t="s">
        <v>987</v>
      </c>
      <c r="H622" s="21" t="s">
        <v>439</v>
      </c>
      <c r="I622" s="21">
        <v>0</v>
      </c>
      <c r="J622" s="21">
        <v>1</v>
      </c>
      <c r="K622" s="21">
        <v>0</v>
      </c>
      <c r="L622" s="21">
        <v>0</v>
      </c>
      <c r="M622" s="21" t="s">
        <v>901</v>
      </c>
      <c r="N622" s="21">
        <v>-3</v>
      </c>
      <c r="O622" s="21">
        <v>-3</v>
      </c>
      <c r="P622" s="21">
        <v>0</v>
      </c>
      <c r="Q622" s="21">
        <v>1</v>
      </c>
      <c r="R622">
        <f>IFERROR(IF(I622=1,VLOOKUP(F622,Lookup!$A$2:$B$15,2,FALSE),0),0.5)</f>
        <v>0</v>
      </c>
      <c r="S622">
        <f>IF(K622=1,1,IFERROR(IF(H622="pass",VLOOKUP(F622,Lookup!$D$2:$E$26,2,FALSE),0),1.6))</f>
        <v>1.6</v>
      </c>
      <c r="T622" s="6">
        <f t="shared" si="28"/>
        <v>1.5475000000000001</v>
      </c>
      <c r="U622" s="6">
        <f t="shared" si="29"/>
        <v>1.5475000000000001</v>
      </c>
      <c r="V622" t="str">
        <f t="shared" si="27"/>
        <v>C.KUPP, LA</v>
      </c>
    </row>
    <row r="623" spans="1:22">
      <c r="A623">
        <v>530</v>
      </c>
      <c r="B623" s="21">
        <v>1</v>
      </c>
      <c r="C623" s="21" t="s">
        <v>875</v>
      </c>
      <c r="D623" s="21" t="s">
        <v>17</v>
      </c>
      <c r="E623" s="21">
        <v>31</v>
      </c>
      <c r="F623" s="21">
        <v>69</v>
      </c>
      <c r="G623" s="21" t="s">
        <v>988</v>
      </c>
      <c r="H623" s="21" t="s">
        <v>439</v>
      </c>
      <c r="I623" s="21">
        <v>0</v>
      </c>
      <c r="J623" s="21">
        <v>1</v>
      </c>
      <c r="K623" s="21">
        <v>0</v>
      </c>
      <c r="L623" s="21">
        <v>0</v>
      </c>
      <c r="M623" s="21" t="s">
        <v>901</v>
      </c>
      <c r="N623" s="21">
        <v>7</v>
      </c>
      <c r="O623" s="21">
        <v>7</v>
      </c>
      <c r="P623" s="21">
        <v>0</v>
      </c>
      <c r="Q623" s="21">
        <v>1</v>
      </c>
      <c r="R623">
        <f>IFERROR(IF(I623=1,VLOOKUP(F623,Lookup!$A$2:$B$15,2,FALSE),0),0.5)</f>
        <v>0</v>
      </c>
      <c r="S623">
        <f>IF(K623=1,1,IFERROR(IF(H623="pass",VLOOKUP(F623,Lookup!$D$2:$E$26,2,FALSE),0),1.6))</f>
        <v>1.6</v>
      </c>
      <c r="T623" s="6">
        <f t="shared" si="28"/>
        <v>1.7225000000000001</v>
      </c>
      <c r="U623" s="6">
        <f t="shared" si="29"/>
        <v>1.7225000000000001</v>
      </c>
      <c r="V623" t="str">
        <f t="shared" si="27"/>
        <v>C.KUPP, LA</v>
      </c>
    </row>
    <row r="624" spans="1:22">
      <c r="A624">
        <v>533</v>
      </c>
      <c r="B624" s="21">
        <v>1</v>
      </c>
      <c r="C624" s="21" t="s">
        <v>875</v>
      </c>
      <c r="D624" s="21" t="s">
        <v>17</v>
      </c>
      <c r="E624" s="21">
        <v>5</v>
      </c>
      <c r="F624" s="21">
        <v>95</v>
      </c>
      <c r="G624" s="21" t="s">
        <v>992</v>
      </c>
      <c r="H624" s="21" t="s">
        <v>439</v>
      </c>
      <c r="I624" s="21">
        <v>0</v>
      </c>
      <c r="J624" s="21">
        <v>1</v>
      </c>
      <c r="K624" s="21">
        <v>0</v>
      </c>
      <c r="L624" s="21">
        <v>0</v>
      </c>
      <c r="M624" s="21" t="s">
        <v>888</v>
      </c>
      <c r="N624" s="21">
        <v>5</v>
      </c>
      <c r="O624" s="21">
        <v>5</v>
      </c>
      <c r="P624" s="21">
        <v>0</v>
      </c>
      <c r="Q624" s="21">
        <v>1</v>
      </c>
      <c r="R624">
        <f>IFERROR(IF(I624=1,VLOOKUP(F624,Lookup!$A$2:$B$15,2,FALSE),0),0.5)</f>
        <v>0</v>
      </c>
      <c r="S624">
        <f>IF(K624=1,1,IFERROR(IF(H624="pass",VLOOKUP(F624,Lookup!$D$2:$E$26,2,FALSE),0),1.6))</f>
        <v>3.2</v>
      </c>
      <c r="T624" s="6">
        <f t="shared" si="28"/>
        <v>1.6875</v>
      </c>
      <c r="U624" s="6">
        <f t="shared" si="29"/>
        <v>3.2</v>
      </c>
      <c r="V624" t="str">
        <f t="shared" si="27"/>
        <v>T.HIGBEE, LA</v>
      </c>
    </row>
    <row r="625" spans="1:22">
      <c r="A625">
        <v>536</v>
      </c>
      <c r="B625" s="21">
        <v>1</v>
      </c>
      <c r="C625" s="21" t="s">
        <v>875</v>
      </c>
      <c r="D625" s="21" t="s">
        <v>17</v>
      </c>
      <c r="E625" s="21">
        <v>2</v>
      </c>
      <c r="F625" s="21">
        <v>98</v>
      </c>
      <c r="G625" s="21" t="s">
        <v>994</v>
      </c>
      <c r="H625" s="21" t="s">
        <v>439</v>
      </c>
      <c r="I625" s="21">
        <v>0</v>
      </c>
      <c r="J625" s="21">
        <v>1</v>
      </c>
      <c r="K625" s="21">
        <v>0</v>
      </c>
      <c r="L625" s="21">
        <v>0</v>
      </c>
      <c r="M625" s="21" t="s">
        <v>917</v>
      </c>
      <c r="N625" s="21">
        <v>2</v>
      </c>
      <c r="O625" s="21">
        <v>2</v>
      </c>
      <c r="P625" s="21">
        <v>0</v>
      </c>
      <c r="Q625" s="21">
        <v>1</v>
      </c>
      <c r="R625">
        <f>IFERROR(IF(I625=1,VLOOKUP(F625,Lookup!$A$2:$B$15,2,FALSE),0),0.5)</f>
        <v>0</v>
      </c>
      <c r="S625">
        <f>IF(K625=1,1,IFERROR(IF(H625="pass",VLOOKUP(F625,Lookup!$D$2:$E$26,2,FALSE),0),1.6))</f>
        <v>3.7</v>
      </c>
      <c r="T625" s="6">
        <f t="shared" si="28"/>
        <v>1.635</v>
      </c>
      <c r="U625" s="6">
        <f t="shared" si="29"/>
        <v>3.7</v>
      </c>
      <c r="V625" t="str">
        <f t="shared" si="27"/>
        <v>R.WOODS, LA</v>
      </c>
    </row>
    <row r="626" spans="1:22">
      <c r="A626">
        <v>540</v>
      </c>
      <c r="B626" s="21">
        <v>1</v>
      </c>
      <c r="C626" s="21" t="s">
        <v>17</v>
      </c>
      <c r="D626" s="21" t="s">
        <v>875</v>
      </c>
      <c r="E626" s="21">
        <v>70</v>
      </c>
      <c r="F626" s="21">
        <v>30</v>
      </c>
      <c r="G626" s="21" t="s">
        <v>996</v>
      </c>
      <c r="H626" s="21" t="s">
        <v>439</v>
      </c>
      <c r="I626" s="21">
        <v>0</v>
      </c>
      <c r="J626" s="21">
        <v>1</v>
      </c>
      <c r="K626" s="21">
        <v>0</v>
      </c>
      <c r="L626" s="21">
        <v>0</v>
      </c>
      <c r="M626" s="21" t="s">
        <v>913</v>
      </c>
      <c r="N626" s="21">
        <v>5</v>
      </c>
      <c r="O626" s="21">
        <v>5</v>
      </c>
      <c r="P626" s="21">
        <v>0</v>
      </c>
      <c r="Q626" s="21">
        <v>1</v>
      </c>
      <c r="R626">
        <f>IFERROR(IF(I626=1,VLOOKUP(F626,Lookup!$A$2:$B$15,2,FALSE),0),0.5)</f>
        <v>0</v>
      </c>
      <c r="S626">
        <f>IF(K626=1,1,IFERROR(IF(H626="pass",VLOOKUP(F626,Lookup!$D$2:$E$26,2,FALSE),0),1.6))</f>
        <v>1.6</v>
      </c>
      <c r="T626" s="6">
        <f t="shared" si="28"/>
        <v>1.6875</v>
      </c>
      <c r="U626" s="6">
        <f t="shared" si="29"/>
        <v>1.6875</v>
      </c>
      <c r="V626" t="str">
        <f t="shared" si="27"/>
        <v>D.BYRD, CHI</v>
      </c>
    </row>
    <row r="627" spans="1:22">
      <c r="A627">
        <v>541</v>
      </c>
      <c r="B627" s="21">
        <v>1</v>
      </c>
      <c r="C627" s="21" t="s">
        <v>17</v>
      </c>
      <c r="D627" s="21" t="s">
        <v>875</v>
      </c>
      <c r="E627" s="21">
        <v>64</v>
      </c>
      <c r="F627" s="21">
        <v>36</v>
      </c>
      <c r="G627" s="21" t="s">
        <v>997</v>
      </c>
      <c r="H627" s="21" t="s">
        <v>439</v>
      </c>
      <c r="I627" s="21">
        <v>0</v>
      </c>
      <c r="J627" s="21">
        <v>1</v>
      </c>
      <c r="K627" s="21">
        <v>0</v>
      </c>
      <c r="L627" s="21">
        <v>0</v>
      </c>
      <c r="M627" s="21" t="s">
        <v>893</v>
      </c>
      <c r="N627" s="21">
        <v>1</v>
      </c>
      <c r="O627" s="21">
        <v>1</v>
      </c>
      <c r="P627" s="21">
        <v>0</v>
      </c>
      <c r="Q627" s="21">
        <v>1</v>
      </c>
      <c r="R627">
        <f>IFERROR(IF(I627=1,VLOOKUP(F627,Lookup!$A$2:$B$15,2,FALSE),0),0.5)</f>
        <v>0</v>
      </c>
      <c r="S627">
        <f>IF(K627=1,1,IFERROR(IF(H627="pass",VLOOKUP(F627,Lookup!$D$2:$E$26,2,FALSE),0),1.6))</f>
        <v>1.6</v>
      </c>
      <c r="T627" s="6">
        <f t="shared" si="28"/>
        <v>1.6175000000000002</v>
      </c>
      <c r="U627" s="6">
        <f t="shared" si="29"/>
        <v>1.6175000000000002</v>
      </c>
      <c r="V627" t="str">
        <f t="shared" si="27"/>
        <v>A.ROBINSON, CHI</v>
      </c>
    </row>
    <row r="628" spans="1:22">
      <c r="A628">
        <v>542</v>
      </c>
      <c r="B628" s="21">
        <v>1</v>
      </c>
      <c r="C628" s="21" t="s">
        <v>17</v>
      </c>
      <c r="D628" s="21" t="s">
        <v>875</v>
      </c>
      <c r="E628" s="21">
        <v>64</v>
      </c>
      <c r="F628" s="21">
        <v>36</v>
      </c>
      <c r="G628" s="21" t="s">
        <v>998</v>
      </c>
      <c r="H628" s="21" t="s">
        <v>439</v>
      </c>
      <c r="I628" s="21">
        <v>0</v>
      </c>
      <c r="J628" s="21">
        <v>1</v>
      </c>
      <c r="K628" s="21">
        <v>0</v>
      </c>
      <c r="L628" s="21">
        <v>0</v>
      </c>
      <c r="M628" s="21" t="s">
        <v>881</v>
      </c>
      <c r="N628" s="21">
        <v>-3</v>
      </c>
      <c r="O628" s="21">
        <v>-3</v>
      </c>
      <c r="P628" s="21">
        <v>0</v>
      </c>
      <c r="Q628" s="21">
        <v>1</v>
      </c>
      <c r="R628">
        <f>IFERROR(IF(I628=1,VLOOKUP(F628,Lookup!$A$2:$B$15,2,FALSE),0),0.5)</f>
        <v>0</v>
      </c>
      <c r="S628">
        <f>IF(K628=1,1,IFERROR(IF(H628="pass",VLOOKUP(F628,Lookup!$D$2:$E$26,2,FALSE),0),1.6))</f>
        <v>1.6</v>
      </c>
      <c r="T628" s="6">
        <f t="shared" si="28"/>
        <v>1.5475000000000001</v>
      </c>
      <c r="U628" s="6">
        <f t="shared" si="29"/>
        <v>1.5475000000000001</v>
      </c>
      <c r="V628" t="str">
        <f t="shared" si="27"/>
        <v>D.WILLIAMS, CHI</v>
      </c>
    </row>
    <row r="629" spans="1:22">
      <c r="A629">
        <v>543</v>
      </c>
      <c r="B629" s="21">
        <v>1</v>
      </c>
      <c r="C629" s="21" t="s">
        <v>17</v>
      </c>
      <c r="D629" s="21" t="s">
        <v>875</v>
      </c>
      <c r="E629" s="21">
        <v>64</v>
      </c>
      <c r="F629" s="21">
        <v>36</v>
      </c>
      <c r="G629" s="21" t="s">
        <v>999</v>
      </c>
      <c r="H629" s="21" t="s">
        <v>439</v>
      </c>
      <c r="I629" s="21">
        <v>0</v>
      </c>
      <c r="J629" s="21">
        <v>1</v>
      </c>
      <c r="K629" s="21">
        <v>0</v>
      </c>
      <c r="L629" s="21">
        <v>0</v>
      </c>
      <c r="M629" s="21" t="s">
        <v>960</v>
      </c>
      <c r="N629" s="21">
        <v>2</v>
      </c>
      <c r="O629" s="21">
        <v>2</v>
      </c>
      <c r="P629" s="21">
        <v>0</v>
      </c>
      <c r="Q629" s="21">
        <v>1</v>
      </c>
      <c r="R629">
        <f>IFERROR(IF(I629=1,VLOOKUP(F629,Lookup!$A$2:$B$15,2,FALSE),0),0.5)</f>
        <v>0</v>
      </c>
      <c r="S629">
        <f>IF(K629=1,1,IFERROR(IF(H629="pass",VLOOKUP(F629,Lookup!$D$2:$E$26,2,FALSE),0),1.6))</f>
        <v>1.6</v>
      </c>
      <c r="T629" s="6">
        <f t="shared" si="28"/>
        <v>1.635</v>
      </c>
      <c r="U629" s="6">
        <f t="shared" si="29"/>
        <v>1.635</v>
      </c>
      <c r="V629" t="str">
        <f t="shared" si="27"/>
        <v>J.GRAHAM, CHI</v>
      </c>
    </row>
    <row r="630" spans="1:22">
      <c r="A630">
        <v>557</v>
      </c>
      <c r="B630" s="21">
        <v>1</v>
      </c>
      <c r="C630" s="21" t="s">
        <v>4</v>
      </c>
      <c r="D630" s="21" t="s">
        <v>9</v>
      </c>
      <c r="E630" s="21">
        <v>59</v>
      </c>
      <c r="F630" s="21">
        <v>41</v>
      </c>
      <c r="G630" s="21" t="s">
        <v>1006</v>
      </c>
      <c r="H630" s="21" t="s">
        <v>439</v>
      </c>
      <c r="I630" s="21">
        <v>0</v>
      </c>
      <c r="J630" s="21">
        <v>1</v>
      </c>
      <c r="K630" s="21">
        <v>0</v>
      </c>
      <c r="L630" s="21">
        <v>0</v>
      </c>
      <c r="M630" s="21" t="s">
        <v>1007</v>
      </c>
      <c r="N630" s="21">
        <v>3</v>
      </c>
      <c r="O630" s="21">
        <v>3</v>
      </c>
      <c r="P630" s="21">
        <v>0</v>
      </c>
      <c r="Q630" s="21">
        <v>1</v>
      </c>
      <c r="R630">
        <f>IFERROR(IF(I630=1,VLOOKUP(F630,Lookup!$A$2:$B$15,2,FALSE),0),0.5)</f>
        <v>0</v>
      </c>
      <c r="S630">
        <f>IF(K630=1,1,IFERROR(IF(H630="pass",VLOOKUP(F630,Lookup!$D$2:$E$26,2,FALSE),0),1.6))</f>
        <v>1.6</v>
      </c>
      <c r="T630" s="6">
        <f t="shared" si="28"/>
        <v>1.6525000000000001</v>
      </c>
      <c r="U630" s="6">
        <f t="shared" si="29"/>
        <v>1.6525000000000001</v>
      </c>
      <c r="V630" t="str">
        <f t="shared" si="27"/>
        <v>A.HOOPER, CLE</v>
      </c>
    </row>
    <row r="631" spans="1:22">
      <c r="A631">
        <v>558</v>
      </c>
      <c r="B631" s="21">
        <v>1</v>
      </c>
      <c r="C631" s="21" t="s">
        <v>4</v>
      </c>
      <c r="D631" s="21" t="s">
        <v>9</v>
      </c>
      <c r="E631" s="21">
        <v>45</v>
      </c>
      <c r="F631" s="21">
        <v>55</v>
      </c>
      <c r="G631" s="21" t="s">
        <v>1008</v>
      </c>
      <c r="H631" s="21" t="s">
        <v>439</v>
      </c>
      <c r="I631" s="21">
        <v>0</v>
      </c>
      <c r="J631" s="21">
        <v>1</v>
      </c>
      <c r="K631" s="21">
        <v>0</v>
      </c>
      <c r="L631" s="21">
        <v>0</v>
      </c>
      <c r="M631" s="21" t="s">
        <v>1009</v>
      </c>
      <c r="N631" s="21">
        <v>4</v>
      </c>
      <c r="O631" s="21">
        <v>4</v>
      </c>
      <c r="P631" s="21">
        <v>0</v>
      </c>
      <c r="Q631" s="21">
        <v>1</v>
      </c>
      <c r="R631">
        <f>IFERROR(IF(I631=1,VLOOKUP(F631,Lookup!$A$2:$B$15,2,FALSE),0),0.5)</f>
        <v>0</v>
      </c>
      <c r="S631">
        <f>IF(K631=1,1,IFERROR(IF(H631="pass",VLOOKUP(F631,Lookup!$D$2:$E$26,2,FALSE),0),1.6))</f>
        <v>1.6</v>
      </c>
      <c r="T631" s="6">
        <f t="shared" si="28"/>
        <v>1.6700000000000002</v>
      </c>
      <c r="U631" s="6">
        <f t="shared" si="29"/>
        <v>1.6700000000000002</v>
      </c>
      <c r="V631" t="str">
        <f t="shared" si="27"/>
        <v>A.JANOVICH, CLE</v>
      </c>
    </row>
    <row r="632" spans="1:22">
      <c r="A632">
        <v>560</v>
      </c>
      <c r="B632" s="21">
        <v>1</v>
      </c>
      <c r="C632" s="21" t="s">
        <v>4</v>
      </c>
      <c r="D632" s="21" t="s">
        <v>9</v>
      </c>
      <c r="E632" s="21">
        <v>38</v>
      </c>
      <c r="F632" s="21">
        <v>62</v>
      </c>
      <c r="G632" s="21" t="s">
        <v>1010</v>
      </c>
      <c r="H632" s="21" t="s">
        <v>439</v>
      </c>
      <c r="I632" s="21">
        <v>0</v>
      </c>
      <c r="J632" s="21">
        <v>1</v>
      </c>
      <c r="K632" s="21">
        <v>0</v>
      </c>
      <c r="L632" s="21">
        <v>0</v>
      </c>
      <c r="M632" s="21" t="s">
        <v>1011</v>
      </c>
      <c r="N632" s="21">
        <v>16</v>
      </c>
      <c r="O632" s="21">
        <v>16</v>
      </c>
      <c r="P632" s="21">
        <v>0</v>
      </c>
      <c r="Q632" s="21">
        <v>1</v>
      </c>
      <c r="R632">
        <f>IFERROR(IF(I632=1,VLOOKUP(F632,Lookup!$A$2:$B$15,2,FALSE),0),0.5)</f>
        <v>0</v>
      </c>
      <c r="S632">
        <f>IF(K632=1,1,IFERROR(IF(H632="pass",VLOOKUP(F632,Lookup!$D$2:$E$26,2,FALSE),0),1.6))</f>
        <v>1.6</v>
      </c>
      <c r="T632" s="6">
        <f t="shared" si="28"/>
        <v>1.8800000000000001</v>
      </c>
      <c r="U632" s="6">
        <f t="shared" si="29"/>
        <v>1.8800000000000001</v>
      </c>
      <c r="V632" t="str">
        <f t="shared" si="27"/>
        <v>A.SCHWARTZ, CLE</v>
      </c>
    </row>
    <row r="633" spans="1:22">
      <c r="A633">
        <v>562</v>
      </c>
      <c r="B633" s="21">
        <v>1</v>
      </c>
      <c r="C633" s="21" t="s">
        <v>4</v>
      </c>
      <c r="D633" s="21" t="s">
        <v>9</v>
      </c>
      <c r="E633" s="21">
        <v>23</v>
      </c>
      <c r="F633" s="21">
        <v>77</v>
      </c>
      <c r="G633" s="21" t="s">
        <v>1013</v>
      </c>
      <c r="H633" s="21" t="s">
        <v>439</v>
      </c>
      <c r="I633" s="21">
        <v>0</v>
      </c>
      <c r="J633" s="21">
        <v>1</v>
      </c>
      <c r="K633" s="21">
        <v>0</v>
      </c>
      <c r="L633" s="21">
        <v>0</v>
      </c>
      <c r="M633" s="21" t="s">
        <v>1014</v>
      </c>
      <c r="N633" s="21">
        <v>18</v>
      </c>
      <c r="O633" s="21">
        <v>18</v>
      </c>
      <c r="P633" s="21">
        <v>0</v>
      </c>
      <c r="Q633" s="21">
        <v>1</v>
      </c>
      <c r="R633">
        <f>IFERROR(IF(I633=1,VLOOKUP(F633,Lookup!$A$2:$B$15,2,FALSE),0),0.5)</f>
        <v>0</v>
      </c>
      <c r="S633">
        <f>IF(K633=1,1,IFERROR(IF(H633="pass",VLOOKUP(F633,Lookup!$D$2:$E$26,2,FALSE),0),1.6))</f>
        <v>1.8</v>
      </c>
      <c r="T633" s="6">
        <f t="shared" si="28"/>
        <v>1.915</v>
      </c>
      <c r="U633" s="6">
        <f t="shared" si="29"/>
        <v>1.8391000000000002</v>
      </c>
      <c r="V633" t="str">
        <f t="shared" si="27"/>
        <v>D.NJOKU, CLE</v>
      </c>
    </row>
    <row r="634" spans="1:22">
      <c r="A634">
        <v>563</v>
      </c>
      <c r="B634" s="21">
        <v>1</v>
      </c>
      <c r="C634" s="21" t="s">
        <v>4</v>
      </c>
      <c r="D634" s="21" t="s">
        <v>9</v>
      </c>
      <c r="E634" s="21">
        <v>23</v>
      </c>
      <c r="F634" s="21">
        <v>77</v>
      </c>
      <c r="G634" s="21" t="s">
        <v>1015</v>
      </c>
      <c r="H634" s="21" t="s">
        <v>439</v>
      </c>
      <c r="I634" s="21">
        <v>0</v>
      </c>
      <c r="J634" s="21">
        <v>1</v>
      </c>
      <c r="K634" s="21">
        <v>0</v>
      </c>
      <c r="L634" s="21">
        <v>0</v>
      </c>
      <c r="M634" s="21" t="s">
        <v>1007</v>
      </c>
      <c r="N634" s="21">
        <v>8</v>
      </c>
      <c r="O634" s="21">
        <v>8</v>
      </c>
      <c r="P634" s="21">
        <v>0</v>
      </c>
      <c r="Q634" s="21">
        <v>1</v>
      </c>
      <c r="R634">
        <f>IFERROR(IF(I634=1,VLOOKUP(F634,Lookup!$A$2:$B$15,2,FALSE),0),0.5)</f>
        <v>0</v>
      </c>
      <c r="S634">
        <f>IF(K634=1,1,IFERROR(IF(H634="pass",VLOOKUP(F634,Lookup!$D$2:$E$26,2,FALSE),0),1.6))</f>
        <v>1.8</v>
      </c>
      <c r="T634" s="6">
        <f t="shared" si="28"/>
        <v>1.74</v>
      </c>
      <c r="U634" s="6">
        <f t="shared" si="29"/>
        <v>1.7796000000000003</v>
      </c>
      <c r="V634" t="str">
        <f t="shared" si="27"/>
        <v>A.HOOPER, CLE</v>
      </c>
    </row>
    <row r="635" spans="1:22">
      <c r="A635">
        <v>564</v>
      </c>
      <c r="B635" s="21">
        <v>1</v>
      </c>
      <c r="C635" s="21" t="s">
        <v>4</v>
      </c>
      <c r="D635" s="21" t="s">
        <v>9</v>
      </c>
      <c r="E635" s="21">
        <v>15</v>
      </c>
      <c r="F635" s="21">
        <v>85</v>
      </c>
      <c r="G635" s="21" t="s">
        <v>1016</v>
      </c>
      <c r="H635" s="21" t="s">
        <v>439</v>
      </c>
      <c r="I635" s="21">
        <v>0</v>
      </c>
      <c r="J635" s="21">
        <v>1</v>
      </c>
      <c r="K635" s="21">
        <v>0</v>
      </c>
      <c r="L635" s="21">
        <v>0</v>
      </c>
      <c r="M635" s="21" t="s">
        <v>1007</v>
      </c>
      <c r="N635" s="21">
        <v>5</v>
      </c>
      <c r="O635" s="21">
        <v>5</v>
      </c>
      <c r="P635" s="21">
        <v>0</v>
      </c>
      <c r="Q635" s="21">
        <v>1</v>
      </c>
      <c r="R635">
        <f>IFERROR(IF(I635=1,VLOOKUP(F635,Lookup!$A$2:$B$15,2,FALSE),0),0.5)</f>
        <v>0</v>
      </c>
      <c r="S635">
        <f>IF(K635=1,1,IFERROR(IF(H635="pass",VLOOKUP(F635,Lookup!$D$2:$E$26,2,FALSE),0),1.6))</f>
        <v>2</v>
      </c>
      <c r="T635" s="6">
        <f t="shared" si="28"/>
        <v>1.6875</v>
      </c>
      <c r="U635" s="6">
        <f t="shared" si="29"/>
        <v>1.8937500000000003</v>
      </c>
      <c r="V635" t="str">
        <f t="shared" si="27"/>
        <v>A.HOOPER, CLE</v>
      </c>
    </row>
    <row r="636" spans="1:22">
      <c r="A636">
        <v>573</v>
      </c>
      <c r="B636" s="21">
        <v>1</v>
      </c>
      <c r="C636" s="21" t="s">
        <v>9</v>
      </c>
      <c r="D636" s="21" t="s">
        <v>4</v>
      </c>
      <c r="E636" s="21">
        <v>62</v>
      </c>
      <c r="F636" s="21">
        <v>38</v>
      </c>
      <c r="G636" s="21" t="s">
        <v>1025</v>
      </c>
      <c r="H636" s="21" t="s">
        <v>439</v>
      </c>
      <c r="I636" s="21">
        <v>0</v>
      </c>
      <c r="J636" s="21">
        <v>1</v>
      </c>
      <c r="K636" s="21">
        <v>0</v>
      </c>
      <c r="L636" s="21">
        <v>0</v>
      </c>
      <c r="M636" s="21" t="s">
        <v>1023</v>
      </c>
      <c r="N636" s="21">
        <v>6</v>
      </c>
      <c r="O636" s="21">
        <v>6</v>
      </c>
      <c r="P636" s="21">
        <v>0</v>
      </c>
      <c r="Q636" s="21">
        <v>1</v>
      </c>
      <c r="R636">
        <f>IFERROR(IF(I636=1,VLOOKUP(F636,Lookup!$A$2:$B$15,2,FALSE),0),0.5)</f>
        <v>0</v>
      </c>
      <c r="S636">
        <f>IF(K636=1,1,IFERROR(IF(H636="pass",VLOOKUP(F636,Lookup!$D$2:$E$26,2,FALSE),0),1.6))</f>
        <v>1.6</v>
      </c>
      <c r="T636" s="6">
        <f t="shared" si="28"/>
        <v>1.7050000000000001</v>
      </c>
      <c r="U636" s="6">
        <f t="shared" si="29"/>
        <v>1.7050000000000001</v>
      </c>
      <c r="V636" t="str">
        <f t="shared" si="27"/>
        <v>T.KELCE, KC</v>
      </c>
    </row>
    <row r="637" spans="1:22">
      <c r="A637">
        <v>574</v>
      </c>
      <c r="B637" s="21">
        <v>1</v>
      </c>
      <c r="C637" s="21" t="s">
        <v>9</v>
      </c>
      <c r="D637" s="21" t="s">
        <v>4</v>
      </c>
      <c r="E637" s="21">
        <v>53</v>
      </c>
      <c r="F637" s="21">
        <v>47</v>
      </c>
      <c r="G637" s="21" t="s">
        <v>1026</v>
      </c>
      <c r="H637" s="21" t="s">
        <v>439</v>
      </c>
      <c r="I637" s="21">
        <v>0</v>
      </c>
      <c r="J637" s="21">
        <v>1</v>
      </c>
      <c r="K637" s="21">
        <v>0</v>
      </c>
      <c r="L637" s="21">
        <v>0</v>
      </c>
      <c r="M637" s="21" t="s">
        <v>1021</v>
      </c>
      <c r="N637" s="21">
        <v>0</v>
      </c>
      <c r="O637" s="21">
        <v>0</v>
      </c>
      <c r="P637" s="21">
        <v>0</v>
      </c>
      <c r="Q637" s="21">
        <v>1</v>
      </c>
      <c r="R637">
        <f>IFERROR(IF(I637=1,VLOOKUP(F637,Lookup!$A$2:$B$15,2,FALSE),0),0.5)</f>
        <v>0</v>
      </c>
      <c r="S637">
        <f>IF(K637=1,1,IFERROR(IF(H637="pass",VLOOKUP(F637,Lookup!$D$2:$E$26,2,FALSE),0),1.6))</f>
        <v>1.6</v>
      </c>
      <c r="T637" s="6">
        <f t="shared" si="28"/>
        <v>1.6</v>
      </c>
      <c r="U637" s="6">
        <f t="shared" si="29"/>
        <v>1.6</v>
      </c>
      <c r="V637" t="str">
        <f t="shared" si="27"/>
        <v>C.EDWARDS-HELAIRE, KC</v>
      </c>
    </row>
    <row r="638" spans="1:22">
      <c r="A638">
        <v>575</v>
      </c>
      <c r="B638" s="21">
        <v>1</v>
      </c>
      <c r="C638" s="21" t="s">
        <v>9</v>
      </c>
      <c r="D638" s="21" t="s">
        <v>4</v>
      </c>
      <c r="E638" s="21">
        <v>42</v>
      </c>
      <c r="F638" s="21">
        <v>58</v>
      </c>
      <c r="G638" s="21" t="s">
        <v>1027</v>
      </c>
      <c r="H638" s="21" t="s">
        <v>439</v>
      </c>
      <c r="I638" s="21">
        <v>0</v>
      </c>
      <c r="J638" s="21">
        <v>1</v>
      </c>
      <c r="K638" s="21">
        <v>0</v>
      </c>
      <c r="L638" s="21">
        <v>0</v>
      </c>
      <c r="M638" s="21" t="s">
        <v>1028</v>
      </c>
      <c r="N638" s="21">
        <v>17</v>
      </c>
      <c r="O638" s="21">
        <v>17</v>
      </c>
      <c r="P638" s="21">
        <v>0</v>
      </c>
      <c r="Q638" s="21">
        <v>1</v>
      </c>
      <c r="R638">
        <f>IFERROR(IF(I638=1,VLOOKUP(F638,Lookup!$A$2:$B$15,2,FALSE),0),0.5)</f>
        <v>0</v>
      </c>
      <c r="S638">
        <f>IF(K638=1,1,IFERROR(IF(H638="pass",VLOOKUP(F638,Lookup!$D$2:$E$26,2,FALSE),0),1.6))</f>
        <v>1.6</v>
      </c>
      <c r="T638" s="6">
        <f t="shared" si="28"/>
        <v>1.8975</v>
      </c>
      <c r="U638" s="6">
        <f t="shared" si="29"/>
        <v>1.8975</v>
      </c>
      <c r="V638" t="str">
        <f t="shared" si="27"/>
        <v>T.HILL, KC</v>
      </c>
    </row>
    <row r="639" spans="1:22">
      <c r="A639">
        <v>577</v>
      </c>
      <c r="B639" s="21">
        <v>1</v>
      </c>
      <c r="C639" s="21" t="s">
        <v>9</v>
      </c>
      <c r="D639" s="21" t="s">
        <v>4</v>
      </c>
      <c r="E639" s="21">
        <v>14</v>
      </c>
      <c r="F639" s="21">
        <v>86</v>
      </c>
      <c r="G639" s="21" t="s">
        <v>1030</v>
      </c>
      <c r="H639" s="21" t="s">
        <v>439</v>
      </c>
      <c r="I639" s="21">
        <v>0</v>
      </c>
      <c r="J639" s="21">
        <v>1</v>
      </c>
      <c r="K639" s="21">
        <v>0</v>
      </c>
      <c r="L639" s="21">
        <v>0</v>
      </c>
      <c r="M639" s="21" t="s">
        <v>1028</v>
      </c>
      <c r="N639" s="21">
        <v>14</v>
      </c>
      <c r="O639" s="21">
        <v>14</v>
      </c>
      <c r="P639" s="21">
        <v>0</v>
      </c>
      <c r="Q639" s="21">
        <v>1</v>
      </c>
      <c r="R639">
        <f>IFERROR(IF(I639=1,VLOOKUP(F639,Lookup!$A$2:$B$15,2,FALSE),0),0.5)</f>
        <v>0</v>
      </c>
      <c r="S639">
        <f>IF(K639=1,1,IFERROR(IF(H639="pass",VLOOKUP(F639,Lookup!$D$2:$E$26,2,FALSE),0),1.6))</f>
        <v>2</v>
      </c>
      <c r="T639" s="6">
        <f t="shared" si="28"/>
        <v>1.845</v>
      </c>
      <c r="U639" s="6">
        <f t="shared" si="29"/>
        <v>1.9473000000000003</v>
      </c>
      <c r="V639" t="str">
        <f t="shared" si="27"/>
        <v>T.HILL, KC</v>
      </c>
    </row>
    <row r="640" spans="1:22">
      <c r="A640">
        <v>580</v>
      </c>
      <c r="B640" s="21">
        <v>1</v>
      </c>
      <c r="C640" s="21" t="s">
        <v>9</v>
      </c>
      <c r="D640" s="21" t="s">
        <v>4</v>
      </c>
      <c r="E640" s="21">
        <v>19</v>
      </c>
      <c r="F640" s="21">
        <v>81</v>
      </c>
      <c r="G640" s="21" t="s">
        <v>1031</v>
      </c>
      <c r="H640" s="21" t="s">
        <v>439</v>
      </c>
      <c r="I640" s="21">
        <v>0</v>
      </c>
      <c r="J640" s="21">
        <v>1</v>
      </c>
      <c r="K640" s="21">
        <v>0</v>
      </c>
      <c r="L640" s="21">
        <v>0</v>
      </c>
      <c r="M640" s="21" t="s">
        <v>1032</v>
      </c>
      <c r="N640" s="21">
        <v>8</v>
      </c>
      <c r="O640" s="21">
        <v>8</v>
      </c>
      <c r="P640" s="21">
        <v>0</v>
      </c>
      <c r="Q640" s="21">
        <v>1</v>
      </c>
      <c r="R640">
        <f>IFERROR(IF(I640=1,VLOOKUP(F640,Lookup!$A$2:$B$15,2,FALSE),0),0.5)</f>
        <v>0</v>
      </c>
      <c r="S640">
        <f>IF(K640=1,1,IFERROR(IF(H640="pass",VLOOKUP(F640,Lookup!$D$2:$E$26,2,FALSE),0),1.6))</f>
        <v>2</v>
      </c>
      <c r="T640" s="6">
        <f t="shared" si="28"/>
        <v>1.74</v>
      </c>
      <c r="U640" s="6">
        <f t="shared" si="29"/>
        <v>1.9116</v>
      </c>
      <c r="V640" t="str">
        <f t="shared" si="27"/>
        <v>D.ROBINSON, KC</v>
      </c>
    </row>
    <row r="641" spans="1:22">
      <c r="A641">
        <v>584</v>
      </c>
      <c r="B641" s="21">
        <v>1</v>
      </c>
      <c r="C641" s="21" t="s">
        <v>4</v>
      </c>
      <c r="D641" s="21" t="s">
        <v>9</v>
      </c>
      <c r="E641" s="21">
        <v>31</v>
      </c>
      <c r="F641" s="21">
        <v>69</v>
      </c>
      <c r="G641" s="21" t="s">
        <v>1034</v>
      </c>
      <c r="H641" s="21" t="s">
        <v>439</v>
      </c>
      <c r="I641" s="21">
        <v>0</v>
      </c>
      <c r="J641" s="21">
        <v>1</v>
      </c>
      <c r="K641" s="21">
        <v>0</v>
      </c>
      <c r="L641" s="21">
        <v>0</v>
      </c>
      <c r="M641" s="21" t="s">
        <v>1035</v>
      </c>
      <c r="N641" s="21">
        <v>2</v>
      </c>
      <c r="O641" s="21">
        <v>2</v>
      </c>
      <c r="P641" s="21">
        <v>0</v>
      </c>
      <c r="Q641" s="21">
        <v>1</v>
      </c>
      <c r="R641">
        <f>IFERROR(IF(I641=1,VLOOKUP(F641,Lookup!$A$2:$B$15,2,FALSE),0),0.5)</f>
        <v>0</v>
      </c>
      <c r="S641">
        <f>IF(K641=1,1,IFERROR(IF(H641="pass",VLOOKUP(F641,Lookup!$D$2:$E$26,2,FALSE),0),1.6))</f>
        <v>1.6</v>
      </c>
      <c r="T641" s="6">
        <f t="shared" si="28"/>
        <v>1.635</v>
      </c>
      <c r="U641" s="6">
        <f t="shared" si="29"/>
        <v>1.635</v>
      </c>
      <c r="V641" t="str">
        <f t="shared" si="27"/>
        <v>H.BRYANT, CLE</v>
      </c>
    </row>
    <row r="642" spans="1:22">
      <c r="A642">
        <v>587</v>
      </c>
      <c r="B642" s="21">
        <v>1</v>
      </c>
      <c r="C642" s="21" t="s">
        <v>4</v>
      </c>
      <c r="D642" s="21" t="s">
        <v>9</v>
      </c>
      <c r="E642" s="21">
        <v>12</v>
      </c>
      <c r="F642" s="21">
        <v>88</v>
      </c>
      <c r="G642" s="21" t="s">
        <v>1037</v>
      </c>
      <c r="H642" s="21" t="s">
        <v>439</v>
      </c>
      <c r="I642" s="21">
        <v>0</v>
      </c>
      <c r="J642" s="21">
        <v>1</v>
      </c>
      <c r="K642" s="21">
        <v>0</v>
      </c>
      <c r="L642" s="21">
        <v>0</v>
      </c>
      <c r="M642" s="21" t="s">
        <v>1014</v>
      </c>
      <c r="N642" s="21">
        <v>3</v>
      </c>
      <c r="O642" s="21">
        <v>3</v>
      </c>
      <c r="P642" s="21">
        <v>0</v>
      </c>
      <c r="Q642" s="21">
        <v>1</v>
      </c>
      <c r="R642">
        <f>IFERROR(IF(I642=1,VLOOKUP(F642,Lookup!$A$2:$B$15,2,FALSE),0),0.5)</f>
        <v>0</v>
      </c>
      <c r="S642">
        <f>IF(K642=1,1,IFERROR(IF(H642="pass",VLOOKUP(F642,Lookup!$D$2:$E$26,2,FALSE),0),1.6))</f>
        <v>2.2000000000000002</v>
      </c>
      <c r="T642" s="6">
        <f t="shared" si="28"/>
        <v>1.6525000000000001</v>
      </c>
      <c r="U642" s="6">
        <f t="shared" si="29"/>
        <v>2.0138500000000001</v>
      </c>
      <c r="V642" t="str">
        <f t="shared" ref="V642:V705" si="30">IF(M642="A.St","A. ST. BROWN, DET",IF(M642="Dj.Moore","D.MOORE, CAR",IF(M642="Mi.Carter","M.CARTER, NYJ",UPPER(M642)&amp;", "&amp;C642)))</f>
        <v>D.NJOKU, CLE</v>
      </c>
    </row>
    <row r="643" spans="1:22">
      <c r="A643">
        <v>595</v>
      </c>
      <c r="B643" s="21">
        <v>1</v>
      </c>
      <c r="C643" s="21" t="s">
        <v>9</v>
      </c>
      <c r="D643" s="21" t="s">
        <v>4</v>
      </c>
      <c r="E643" s="21">
        <v>64</v>
      </c>
      <c r="F643" s="21">
        <v>36</v>
      </c>
      <c r="G643" s="21" t="s">
        <v>1045</v>
      </c>
      <c r="H643" s="21" t="s">
        <v>439</v>
      </c>
      <c r="I643" s="21">
        <v>0</v>
      </c>
      <c r="J643" s="21">
        <v>1</v>
      </c>
      <c r="K643" s="21">
        <v>0</v>
      </c>
      <c r="L643" s="21">
        <v>0</v>
      </c>
      <c r="M643" s="21" t="s">
        <v>1028</v>
      </c>
      <c r="N643" s="21">
        <v>-4</v>
      </c>
      <c r="O643" s="21">
        <v>-4</v>
      </c>
      <c r="P643" s="21">
        <v>0</v>
      </c>
      <c r="Q643" s="21">
        <v>1</v>
      </c>
      <c r="R643">
        <f>IFERROR(IF(I643=1,VLOOKUP(F643,Lookup!$A$2:$B$15,2,FALSE),0),0.5)</f>
        <v>0</v>
      </c>
      <c r="S643">
        <f>IF(K643=1,1,IFERROR(IF(H643="pass",VLOOKUP(F643,Lookup!$D$2:$E$26,2,FALSE),0),1.6))</f>
        <v>1.6</v>
      </c>
      <c r="T643" s="6">
        <f t="shared" ref="T643:T706" si="31">IFERROR(1.6+0.7/40*N643,0)</f>
        <v>1.53</v>
      </c>
      <c r="U643" s="6">
        <f t="shared" ref="U643:U706" si="32">R643+IF(S643&gt;=3.2,S643,IF(AND(S643&lt;3.2,S643&gt;=1.8),S643*0.66+T643*0.34,T643))+K643*0.4735*2</f>
        <v>1.53</v>
      </c>
      <c r="V643" t="str">
        <f t="shared" si="30"/>
        <v>T.HILL, KC</v>
      </c>
    </row>
    <row r="644" spans="1:22">
      <c r="A644">
        <v>597</v>
      </c>
      <c r="B644" s="21">
        <v>1</v>
      </c>
      <c r="C644" s="21" t="s">
        <v>9</v>
      </c>
      <c r="D644" s="21" t="s">
        <v>4</v>
      </c>
      <c r="E644" s="21">
        <v>65</v>
      </c>
      <c r="F644" s="21">
        <v>35</v>
      </c>
      <c r="G644" s="21" t="s">
        <v>1046</v>
      </c>
      <c r="H644" s="21" t="s">
        <v>439</v>
      </c>
      <c r="I644" s="21">
        <v>0</v>
      </c>
      <c r="J644" s="21">
        <v>1</v>
      </c>
      <c r="K644" s="21">
        <v>0</v>
      </c>
      <c r="L644" s="21">
        <v>0</v>
      </c>
      <c r="M644" s="21" t="s">
        <v>1047</v>
      </c>
      <c r="N644" s="21">
        <v>-3</v>
      </c>
      <c r="O644" s="21">
        <v>-3</v>
      </c>
      <c r="P644" s="21">
        <v>0</v>
      </c>
      <c r="Q644" s="21">
        <v>1</v>
      </c>
      <c r="R644">
        <f>IFERROR(IF(I644=1,VLOOKUP(F644,Lookup!$A$2:$B$15,2,FALSE),0),0.5)</f>
        <v>0</v>
      </c>
      <c r="S644">
        <f>IF(K644=1,1,IFERROR(IF(H644="pass",VLOOKUP(F644,Lookup!$D$2:$E$26,2,FALSE),0),1.6))</f>
        <v>1.6</v>
      </c>
      <c r="T644" s="6">
        <f t="shared" si="31"/>
        <v>1.5475000000000001</v>
      </c>
      <c r="U644" s="6">
        <f t="shared" si="32"/>
        <v>1.5475000000000001</v>
      </c>
      <c r="V644" t="str">
        <f t="shared" si="30"/>
        <v>M.HARDMAN, KC</v>
      </c>
    </row>
    <row r="645" spans="1:22">
      <c r="A645">
        <v>598</v>
      </c>
      <c r="B645" s="21">
        <v>1</v>
      </c>
      <c r="C645" s="21" t="s">
        <v>9</v>
      </c>
      <c r="D645" s="21" t="s">
        <v>4</v>
      </c>
      <c r="E645" s="21">
        <v>61</v>
      </c>
      <c r="F645" s="21">
        <v>39</v>
      </c>
      <c r="G645" s="21" t="s">
        <v>1048</v>
      </c>
      <c r="H645" s="21" t="s">
        <v>439</v>
      </c>
      <c r="I645" s="21">
        <v>0</v>
      </c>
      <c r="J645" s="21">
        <v>1</v>
      </c>
      <c r="K645" s="21">
        <v>0</v>
      </c>
      <c r="L645" s="21">
        <v>0</v>
      </c>
      <c r="M645" s="21" t="s">
        <v>1028</v>
      </c>
      <c r="N645" s="21">
        <v>11</v>
      </c>
      <c r="O645" s="21">
        <v>11</v>
      </c>
      <c r="P645" s="21">
        <v>0</v>
      </c>
      <c r="Q645" s="21">
        <v>1</v>
      </c>
      <c r="R645">
        <f>IFERROR(IF(I645=1,VLOOKUP(F645,Lookup!$A$2:$B$15,2,FALSE),0),0.5)</f>
        <v>0</v>
      </c>
      <c r="S645">
        <f>IF(K645=1,1,IFERROR(IF(H645="pass",VLOOKUP(F645,Lookup!$D$2:$E$26,2,FALSE),0),1.6))</f>
        <v>1.6</v>
      </c>
      <c r="T645" s="6">
        <f t="shared" si="31"/>
        <v>1.7925</v>
      </c>
      <c r="U645" s="6">
        <f t="shared" si="32"/>
        <v>1.7925</v>
      </c>
      <c r="V645" t="str">
        <f t="shared" si="30"/>
        <v>T.HILL, KC</v>
      </c>
    </row>
    <row r="646" spans="1:22">
      <c r="A646">
        <v>599</v>
      </c>
      <c r="B646" s="21">
        <v>1</v>
      </c>
      <c r="C646" s="21" t="s">
        <v>9</v>
      </c>
      <c r="D646" s="21" t="s">
        <v>4</v>
      </c>
      <c r="E646" s="21">
        <v>50</v>
      </c>
      <c r="F646" s="21">
        <v>50</v>
      </c>
      <c r="G646" s="21" t="s">
        <v>1049</v>
      </c>
      <c r="H646" s="21" t="s">
        <v>439</v>
      </c>
      <c r="I646" s="21">
        <v>0</v>
      </c>
      <c r="J646" s="21">
        <v>1</v>
      </c>
      <c r="K646" s="21">
        <v>0</v>
      </c>
      <c r="L646" s="21">
        <v>0</v>
      </c>
      <c r="M646" s="21" t="s">
        <v>1028</v>
      </c>
      <c r="N646" s="21">
        <v>38</v>
      </c>
      <c r="O646" s="21">
        <v>38</v>
      </c>
      <c r="P646" s="21">
        <v>0</v>
      </c>
      <c r="Q646" s="21">
        <v>1</v>
      </c>
      <c r="R646">
        <f>IFERROR(IF(I646=1,VLOOKUP(F646,Lookup!$A$2:$B$15,2,FALSE),0),0.5)</f>
        <v>0</v>
      </c>
      <c r="S646">
        <f>IF(K646=1,1,IFERROR(IF(H646="pass",VLOOKUP(F646,Lookup!$D$2:$E$26,2,FALSE),0),1.6))</f>
        <v>1.6</v>
      </c>
      <c r="T646" s="6">
        <f t="shared" si="31"/>
        <v>2.2650000000000001</v>
      </c>
      <c r="U646" s="6">
        <f t="shared" si="32"/>
        <v>2.2650000000000001</v>
      </c>
      <c r="V646" t="str">
        <f t="shared" si="30"/>
        <v>T.HILL, KC</v>
      </c>
    </row>
    <row r="647" spans="1:22">
      <c r="A647">
        <v>600</v>
      </c>
      <c r="B647" s="21">
        <v>1</v>
      </c>
      <c r="C647" s="21" t="s">
        <v>9</v>
      </c>
      <c r="D647" s="21" t="s">
        <v>4</v>
      </c>
      <c r="E647" s="21">
        <v>50</v>
      </c>
      <c r="F647" s="21">
        <v>50</v>
      </c>
      <c r="G647" s="21" t="s">
        <v>1050</v>
      </c>
      <c r="H647" s="21" t="s">
        <v>439</v>
      </c>
      <c r="I647" s="21">
        <v>0</v>
      </c>
      <c r="J647" s="21">
        <v>1</v>
      </c>
      <c r="K647" s="21">
        <v>0</v>
      </c>
      <c r="L647" s="21">
        <v>0</v>
      </c>
      <c r="M647" s="21" t="s">
        <v>1051</v>
      </c>
      <c r="N647" s="21">
        <v>3</v>
      </c>
      <c r="O647" s="21">
        <v>3</v>
      </c>
      <c r="P647" s="21">
        <v>0</v>
      </c>
      <c r="Q647" s="21">
        <v>1</v>
      </c>
      <c r="R647">
        <f>IFERROR(IF(I647=1,VLOOKUP(F647,Lookup!$A$2:$B$15,2,FALSE),0),0.5)</f>
        <v>0</v>
      </c>
      <c r="S647">
        <f>IF(K647=1,1,IFERROR(IF(H647="pass",VLOOKUP(F647,Lookup!$D$2:$E$26,2,FALSE),0),1.6))</f>
        <v>1.6</v>
      </c>
      <c r="T647" s="6">
        <f t="shared" si="31"/>
        <v>1.6525000000000001</v>
      </c>
      <c r="U647" s="6">
        <f t="shared" si="32"/>
        <v>1.6525000000000001</v>
      </c>
      <c r="V647" t="str">
        <f t="shared" si="30"/>
        <v>B.PRINGLE, KC</v>
      </c>
    </row>
    <row r="648" spans="1:22">
      <c r="A648">
        <v>601</v>
      </c>
      <c r="B648" s="21">
        <v>1</v>
      </c>
      <c r="C648" s="21" t="s">
        <v>9</v>
      </c>
      <c r="D648" s="21" t="s">
        <v>4</v>
      </c>
      <c r="E648" s="21">
        <v>44</v>
      </c>
      <c r="F648" s="21">
        <v>56</v>
      </c>
      <c r="G648" s="21" t="s">
        <v>1052</v>
      </c>
      <c r="H648" s="21" t="s">
        <v>439</v>
      </c>
      <c r="I648" s="21">
        <v>0</v>
      </c>
      <c r="J648" s="21">
        <v>1</v>
      </c>
      <c r="K648" s="21">
        <v>0</v>
      </c>
      <c r="L648" s="21">
        <v>0</v>
      </c>
      <c r="M648" s="21" t="s">
        <v>1028</v>
      </c>
      <c r="N648" s="21">
        <v>24</v>
      </c>
      <c r="O648" s="21">
        <v>24</v>
      </c>
      <c r="P648" s="21">
        <v>0</v>
      </c>
      <c r="Q648" s="21">
        <v>1</v>
      </c>
      <c r="R648">
        <f>IFERROR(IF(I648=1,VLOOKUP(F648,Lookup!$A$2:$B$15,2,FALSE),0),0.5)</f>
        <v>0</v>
      </c>
      <c r="S648">
        <f>IF(K648=1,1,IFERROR(IF(H648="pass",VLOOKUP(F648,Lookup!$D$2:$E$26,2,FALSE),0),1.6))</f>
        <v>1.6</v>
      </c>
      <c r="T648" s="6">
        <f t="shared" si="31"/>
        <v>2.02</v>
      </c>
      <c r="U648" s="6">
        <f t="shared" si="32"/>
        <v>2.02</v>
      </c>
      <c r="V648" t="str">
        <f t="shared" si="30"/>
        <v>T.HILL, KC</v>
      </c>
    </row>
    <row r="649" spans="1:22">
      <c r="A649">
        <v>602</v>
      </c>
      <c r="B649" s="21">
        <v>1</v>
      </c>
      <c r="C649" s="21" t="s">
        <v>9</v>
      </c>
      <c r="D649" s="21" t="s">
        <v>4</v>
      </c>
      <c r="E649" s="21">
        <v>22</v>
      </c>
      <c r="F649" s="21">
        <v>78</v>
      </c>
      <c r="G649" s="21" t="s">
        <v>1053</v>
      </c>
      <c r="H649" s="21" t="s">
        <v>439</v>
      </c>
      <c r="I649" s="21">
        <v>0</v>
      </c>
      <c r="J649" s="21">
        <v>1</v>
      </c>
      <c r="K649" s="21">
        <v>0</v>
      </c>
      <c r="L649" s="21">
        <v>0</v>
      </c>
      <c r="M649" s="21" t="s">
        <v>1023</v>
      </c>
      <c r="N649" s="21">
        <v>12</v>
      </c>
      <c r="O649" s="21">
        <v>12</v>
      </c>
      <c r="P649" s="21">
        <v>0</v>
      </c>
      <c r="Q649" s="21">
        <v>1</v>
      </c>
      <c r="R649">
        <f>IFERROR(IF(I649=1,VLOOKUP(F649,Lookup!$A$2:$B$15,2,FALSE),0),0.5)</f>
        <v>0</v>
      </c>
      <c r="S649">
        <f>IF(K649=1,1,IFERROR(IF(H649="pass",VLOOKUP(F649,Lookup!$D$2:$E$26,2,FALSE),0),1.6))</f>
        <v>1.8</v>
      </c>
      <c r="T649" s="6">
        <f t="shared" si="31"/>
        <v>1.81</v>
      </c>
      <c r="U649" s="6">
        <f t="shared" si="32"/>
        <v>1.8034000000000003</v>
      </c>
      <c r="V649" t="str">
        <f t="shared" si="30"/>
        <v>T.KELCE, KC</v>
      </c>
    </row>
    <row r="650" spans="1:22">
      <c r="A650">
        <v>603</v>
      </c>
      <c r="B650" s="21">
        <v>1</v>
      </c>
      <c r="C650" s="21" t="s">
        <v>9</v>
      </c>
      <c r="D650" s="21" t="s">
        <v>4</v>
      </c>
      <c r="E650" s="21">
        <v>3</v>
      </c>
      <c r="F650" s="21">
        <v>97</v>
      </c>
      <c r="G650" s="21" t="s">
        <v>1054</v>
      </c>
      <c r="H650" s="21" t="s">
        <v>439</v>
      </c>
      <c r="I650" s="21">
        <v>0</v>
      </c>
      <c r="J650" s="21">
        <v>1</v>
      </c>
      <c r="K650" s="21">
        <v>0</v>
      </c>
      <c r="L650" s="21">
        <v>0</v>
      </c>
      <c r="M650" s="21" t="s">
        <v>1055</v>
      </c>
      <c r="N650" s="21">
        <v>0</v>
      </c>
      <c r="O650" s="21">
        <v>0</v>
      </c>
      <c r="P650" s="21">
        <v>0</v>
      </c>
      <c r="Q650" s="21">
        <v>1</v>
      </c>
      <c r="R650">
        <f>IFERROR(IF(I650=1,VLOOKUP(F650,Lookup!$A$2:$B$15,2,FALSE),0),0.5)</f>
        <v>0</v>
      </c>
      <c r="S650">
        <f>IF(K650=1,1,IFERROR(IF(H650="pass",VLOOKUP(F650,Lookup!$D$2:$E$26,2,FALSE),0),1.6))</f>
        <v>3.5</v>
      </c>
      <c r="T650" s="6">
        <f t="shared" si="31"/>
        <v>1.6</v>
      </c>
      <c r="U650" s="6">
        <f t="shared" si="32"/>
        <v>3.5</v>
      </c>
      <c r="V650" t="str">
        <f t="shared" si="30"/>
        <v>M.REMMERS, KC</v>
      </c>
    </row>
    <row r="651" spans="1:22">
      <c r="A651">
        <v>712</v>
      </c>
      <c r="B651" s="21">
        <v>1</v>
      </c>
      <c r="C651" s="21" t="s">
        <v>4</v>
      </c>
      <c r="D651" s="21" t="s">
        <v>9</v>
      </c>
      <c r="E651" s="21">
        <v>71</v>
      </c>
      <c r="F651" s="21">
        <v>29</v>
      </c>
      <c r="G651" s="21" t="s">
        <v>1058</v>
      </c>
      <c r="H651" s="21" t="s">
        <v>439</v>
      </c>
      <c r="I651" s="21">
        <v>0</v>
      </c>
      <c r="J651" s="21">
        <v>1</v>
      </c>
      <c r="K651" s="21">
        <v>0</v>
      </c>
      <c r="L651" s="21">
        <v>0</v>
      </c>
      <c r="M651" s="21" t="s">
        <v>1003</v>
      </c>
      <c r="N651" s="21">
        <v>-4</v>
      </c>
      <c r="O651" s="21">
        <v>-4</v>
      </c>
      <c r="P651" s="21">
        <v>0</v>
      </c>
      <c r="Q651" s="21">
        <v>1</v>
      </c>
      <c r="R651">
        <f>IFERROR(IF(I651=1,VLOOKUP(F651,Lookup!$A$2:$B$15,2,FALSE),0),0.5)</f>
        <v>0</v>
      </c>
      <c r="S651">
        <f>IF(K651=1,1,IFERROR(IF(H651="pass",VLOOKUP(F651,Lookup!$D$2:$E$26,2,FALSE),0),1.6))</f>
        <v>1.6</v>
      </c>
      <c r="T651" s="6">
        <f t="shared" si="31"/>
        <v>1.53</v>
      </c>
      <c r="U651" s="6">
        <f t="shared" si="32"/>
        <v>1.53</v>
      </c>
      <c r="V651" t="str">
        <f t="shared" si="30"/>
        <v>K.HUNT, CLE</v>
      </c>
    </row>
    <row r="652" spans="1:22">
      <c r="A652">
        <v>611</v>
      </c>
      <c r="B652" s="21">
        <v>1</v>
      </c>
      <c r="C652" s="21" t="s">
        <v>4</v>
      </c>
      <c r="D652" s="21" t="s">
        <v>9</v>
      </c>
      <c r="E652" s="21">
        <v>50</v>
      </c>
      <c r="F652" s="21">
        <v>50</v>
      </c>
      <c r="G652" s="21" t="s">
        <v>1059</v>
      </c>
      <c r="H652" s="21" t="s">
        <v>439</v>
      </c>
      <c r="I652" s="21">
        <v>0</v>
      </c>
      <c r="J652" s="21">
        <v>1</v>
      </c>
      <c r="K652" s="21">
        <v>0</v>
      </c>
      <c r="L652" s="21">
        <v>0</v>
      </c>
      <c r="M652" s="21" t="s">
        <v>1040</v>
      </c>
      <c r="N652" s="21">
        <v>9</v>
      </c>
      <c r="O652" s="21">
        <v>9</v>
      </c>
      <c r="P652" s="21">
        <v>0</v>
      </c>
      <c r="Q652" s="21">
        <v>1</v>
      </c>
      <c r="R652">
        <f>IFERROR(IF(I652=1,VLOOKUP(F652,Lookup!$A$2:$B$15,2,FALSE),0),0.5)</f>
        <v>0</v>
      </c>
      <c r="S652">
        <f>IF(K652=1,1,IFERROR(IF(H652="pass",VLOOKUP(F652,Lookup!$D$2:$E$26,2,FALSE),0),1.6))</f>
        <v>1.6</v>
      </c>
      <c r="T652" s="6">
        <f t="shared" si="31"/>
        <v>1.7575000000000001</v>
      </c>
      <c r="U652" s="6">
        <f t="shared" si="32"/>
        <v>1.7575000000000001</v>
      </c>
      <c r="V652" t="str">
        <f t="shared" si="30"/>
        <v>J.LANDRY, CLE</v>
      </c>
    </row>
    <row r="653" spans="1:22">
      <c r="A653">
        <v>617</v>
      </c>
      <c r="B653" s="21">
        <v>1</v>
      </c>
      <c r="C653" s="21" t="s">
        <v>9</v>
      </c>
      <c r="D653" s="21" t="s">
        <v>4</v>
      </c>
      <c r="E653" s="21">
        <v>73</v>
      </c>
      <c r="F653" s="21">
        <v>27</v>
      </c>
      <c r="G653" s="21" t="s">
        <v>1063</v>
      </c>
      <c r="H653" s="21" t="s">
        <v>439</v>
      </c>
      <c r="I653" s="21">
        <v>0</v>
      </c>
      <c r="J653" s="21">
        <v>1</v>
      </c>
      <c r="K653" s="21">
        <v>0</v>
      </c>
      <c r="L653" s="21">
        <v>0</v>
      </c>
      <c r="M653" s="21" t="s">
        <v>1028</v>
      </c>
      <c r="N653" s="21">
        <v>22</v>
      </c>
      <c r="O653" s="21">
        <v>22</v>
      </c>
      <c r="P653" s="21">
        <v>0</v>
      </c>
      <c r="Q653" s="21">
        <v>1</v>
      </c>
      <c r="R653">
        <f>IFERROR(IF(I653=1,VLOOKUP(F653,Lookup!$A$2:$B$15,2,FALSE),0),0.5)</f>
        <v>0</v>
      </c>
      <c r="S653">
        <f>IF(K653=1,1,IFERROR(IF(H653="pass",VLOOKUP(F653,Lookup!$D$2:$E$26,2,FALSE),0),1.6))</f>
        <v>1.6</v>
      </c>
      <c r="T653" s="6">
        <f t="shared" si="31"/>
        <v>1.9850000000000001</v>
      </c>
      <c r="U653" s="6">
        <f t="shared" si="32"/>
        <v>1.9850000000000001</v>
      </c>
      <c r="V653" t="str">
        <f t="shared" si="30"/>
        <v>T.HILL, KC</v>
      </c>
    </row>
    <row r="654" spans="1:22">
      <c r="A654">
        <v>620</v>
      </c>
      <c r="B654" s="21">
        <v>1</v>
      </c>
      <c r="C654" s="21" t="s">
        <v>9</v>
      </c>
      <c r="D654" s="21" t="s">
        <v>4</v>
      </c>
      <c r="E654" s="21">
        <v>45</v>
      </c>
      <c r="F654" s="21">
        <v>55</v>
      </c>
      <c r="G654" s="21" t="s">
        <v>1064</v>
      </c>
      <c r="H654" s="21" t="s">
        <v>439</v>
      </c>
      <c r="I654" s="21">
        <v>0</v>
      </c>
      <c r="J654" s="21">
        <v>1</v>
      </c>
      <c r="K654" s="21">
        <v>0</v>
      </c>
      <c r="L654" s="21">
        <v>0</v>
      </c>
      <c r="M654" s="21" t="s">
        <v>1051</v>
      </c>
      <c r="N654" s="21">
        <v>0</v>
      </c>
      <c r="O654" s="21">
        <v>0</v>
      </c>
      <c r="P654" s="21">
        <v>0</v>
      </c>
      <c r="Q654" s="21">
        <v>1</v>
      </c>
      <c r="R654">
        <f>IFERROR(IF(I654=1,VLOOKUP(F654,Lookup!$A$2:$B$15,2,FALSE),0),0.5)</f>
        <v>0</v>
      </c>
      <c r="S654">
        <f>IF(K654=1,1,IFERROR(IF(H654="pass",VLOOKUP(F654,Lookup!$D$2:$E$26,2,FALSE),0),1.6))</f>
        <v>1.6</v>
      </c>
      <c r="T654" s="6">
        <f t="shared" si="31"/>
        <v>1.6</v>
      </c>
      <c r="U654" s="6">
        <f t="shared" si="32"/>
        <v>1.6</v>
      </c>
      <c r="V654" t="str">
        <f t="shared" si="30"/>
        <v>B.PRINGLE, KC</v>
      </c>
    </row>
    <row r="655" spans="1:22">
      <c r="A655">
        <v>621</v>
      </c>
      <c r="B655" s="21">
        <v>1</v>
      </c>
      <c r="C655" s="21" t="s">
        <v>9</v>
      </c>
      <c r="D655" s="21" t="s">
        <v>4</v>
      </c>
      <c r="E655" s="21">
        <v>45</v>
      </c>
      <c r="F655" s="21">
        <v>55</v>
      </c>
      <c r="G655" s="21" t="s">
        <v>1065</v>
      </c>
      <c r="H655" s="21" t="s">
        <v>439</v>
      </c>
      <c r="I655" s="21">
        <v>0</v>
      </c>
      <c r="J655" s="21">
        <v>1</v>
      </c>
      <c r="K655" s="21">
        <v>0</v>
      </c>
      <c r="L655" s="21">
        <v>0</v>
      </c>
      <c r="M655" s="21" t="s">
        <v>1028</v>
      </c>
      <c r="N655" s="21">
        <v>26</v>
      </c>
      <c r="O655" s="21">
        <v>26</v>
      </c>
      <c r="P655" s="21">
        <v>0</v>
      </c>
      <c r="Q655" s="21">
        <v>1</v>
      </c>
      <c r="R655">
        <f>IFERROR(IF(I655=1,VLOOKUP(F655,Lookup!$A$2:$B$15,2,FALSE),0),0.5)</f>
        <v>0</v>
      </c>
      <c r="S655">
        <f>IF(K655=1,1,IFERROR(IF(H655="pass",VLOOKUP(F655,Lookup!$D$2:$E$26,2,FALSE),0),1.6))</f>
        <v>1.6</v>
      </c>
      <c r="T655" s="6">
        <f t="shared" si="31"/>
        <v>2.0550000000000002</v>
      </c>
      <c r="U655" s="6">
        <f t="shared" si="32"/>
        <v>2.0550000000000002</v>
      </c>
      <c r="V655" t="str">
        <f t="shared" si="30"/>
        <v>T.HILL, KC</v>
      </c>
    </row>
    <row r="656" spans="1:22">
      <c r="A656">
        <v>555</v>
      </c>
      <c r="B656" s="21">
        <v>1</v>
      </c>
      <c r="C656" s="21" t="s">
        <v>4</v>
      </c>
      <c r="D656" s="21" t="s">
        <v>9</v>
      </c>
      <c r="E656" s="21">
        <v>73</v>
      </c>
      <c r="F656" s="21">
        <v>27</v>
      </c>
      <c r="G656" s="21" t="s">
        <v>1066</v>
      </c>
      <c r="H656" s="21" t="s">
        <v>439</v>
      </c>
      <c r="I656" s="21">
        <v>0</v>
      </c>
      <c r="J656" s="21">
        <v>1</v>
      </c>
      <c r="K656" s="21">
        <v>0</v>
      </c>
      <c r="L656" s="21">
        <v>0</v>
      </c>
      <c r="M656" s="21" t="s">
        <v>1061</v>
      </c>
      <c r="N656" s="21">
        <v>-1</v>
      </c>
      <c r="O656" s="21">
        <v>-1</v>
      </c>
      <c r="P656" s="21">
        <v>0</v>
      </c>
      <c r="Q656" s="21">
        <v>1</v>
      </c>
      <c r="R656">
        <f>IFERROR(IF(I656=1,VLOOKUP(F656,Lookup!$A$2:$B$15,2,FALSE),0),0.5)</f>
        <v>0</v>
      </c>
      <c r="S656">
        <f>IF(K656=1,1,IFERROR(IF(H656="pass",VLOOKUP(F656,Lookup!$D$2:$E$26,2,FALSE),0),1.6))</f>
        <v>1.6</v>
      </c>
      <c r="T656" s="6">
        <f t="shared" si="31"/>
        <v>1.5825</v>
      </c>
      <c r="U656" s="6">
        <f t="shared" si="32"/>
        <v>1.5825</v>
      </c>
      <c r="V656" t="str">
        <f t="shared" si="30"/>
        <v>N.CHUBB, CLE</v>
      </c>
    </row>
    <row r="657" spans="1:22">
      <c r="A657">
        <v>630</v>
      </c>
      <c r="B657" s="21">
        <v>1</v>
      </c>
      <c r="C657" s="21" t="s">
        <v>4</v>
      </c>
      <c r="D657" s="21" t="s">
        <v>9</v>
      </c>
      <c r="E657" s="21">
        <v>36</v>
      </c>
      <c r="F657" s="21">
        <v>64</v>
      </c>
      <c r="G657" s="21" t="s">
        <v>1069</v>
      </c>
      <c r="H657" s="21" t="s">
        <v>439</v>
      </c>
      <c r="I657" s="21">
        <v>0</v>
      </c>
      <c r="J657" s="21">
        <v>1</v>
      </c>
      <c r="K657" s="21">
        <v>0</v>
      </c>
      <c r="L657" s="21">
        <v>0</v>
      </c>
      <c r="M657" s="21" t="s">
        <v>1011</v>
      </c>
      <c r="N657" s="21">
        <v>36</v>
      </c>
      <c r="O657" s="21">
        <v>36</v>
      </c>
      <c r="P657" s="21">
        <v>0</v>
      </c>
      <c r="Q657" s="21">
        <v>1</v>
      </c>
      <c r="R657">
        <f>IFERROR(IF(I657=1,VLOOKUP(F657,Lookup!$A$2:$B$15,2,FALSE),0),0.5)</f>
        <v>0</v>
      </c>
      <c r="S657">
        <f>IF(K657=1,1,IFERROR(IF(H657="pass",VLOOKUP(F657,Lookup!$D$2:$E$26,2,FALSE),0),1.6))</f>
        <v>1.6</v>
      </c>
      <c r="T657" s="6">
        <f t="shared" si="31"/>
        <v>2.23</v>
      </c>
      <c r="U657" s="6">
        <f t="shared" si="32"/>
        <v>2.23</v>
      </c>
      <c r="V657" t="str">
        <f t="shared" si="30"/>
        <v>A.SCHWARTZ, CLE</v>
      </c>
    </row>
    <row r="658" spans="1:22">
      <c r="A658">
        <v>634</v>
      </c>
      <c r="B658" s="21">
        <v>1</v>
      </c>
      <c r="C658" s="21" t="s">
        <v>4</v>
      </c>
      <c r="D658" s="21" t="s">
        <v>9</v>
      </c>
      <c r="E658" s="21">
        <v>57</v>
      </c>
      <c r="F658" s="21">
        <v>43</v>
      </c>
      <c r="G658" s="21" t="s">
        <v>1070</v>
      </c>
      <c r="H658" s="21" t="s">
        <v>439</v>
      </c>
      <c r="I658" s="21">
        <v>0</v>
      </c>
      <c r="J658" s="21">
        <v>1</v>
      </c>
      <c r="K658" s="21">
        <v>0</v>
      </c>
      <c r="L658" s="21">
        <v>0</v>
      </c>
      <c r="M658" s="21" t="s">
        <v>1040</v>
      </c>
      <c r="N658" s="21">
        <v>3</v>
      </c>
      <c r="O658" s="21">
        <v>3</v>
      </c>
      <c r="P658" s="21">
        <v>0</v>
      </c>
      <c r="Q658" s="21">
        <v>1</v>
      </c>
      <c r="R658">
        <f>IFERROR(IF(I658=1,VLOOKUP(F658,Lookup!$A$2:$B$15,2,FALSE),0),0.5)</f>
        <v>0</v>
      </c>
      <c r="S658">
        <f>IF(K658=1,1,IFERROR(IF(H658="pass",VLOOKUP(F658,Lookup!$D$2:$E$26,2,FALSE),0),1.6))</f>
        <v>1.6</v>
      </c>
      <c r="T658" s="6">
        <f t="shared" si="31"/>
        <v>1.6525000000000001</v>
      </c>
      <c r="U658" s="6">
        <f t="shared" si="32"/>
        <v>1.6525000000000001</v>
      </c>
      <c r="V658" t="str">
        <f t="shared" si="30"/>
        <v>J.LANDRY, CLE</v>
      </c>
    </row>
    <row r="659" spans="1:22">
      <c r="A659">
        <v>639</v>
      </c>
      <c r="B659" s="21">
        <v>1</v>
      </c>
      <c r="C659" s="21" t="s">
        <v>9</v>
      </c>
      <c r="D659" s="21" t="s">
        <v>4</v>
      </c>
      <c r="E659" s="21">
        <v>68</v>
      </c>
      <c r="F659" s="21">
        <v>32</v>
      </c>
      <c r="G659" s="21" t="s">
        <v>1073</v>
      </c>
      <c r="H659" s="21" t="s">
        <v>439</v>
      </c>
      <c r="I659" s="21">
        <v>0</v>
      </c>
      <c r="J659" s="21">
        <v>1</v>
      </c>
      <c r="K659" s="21">
        <v>0</v>
      </c>
      <c r="L659" s="21">
        <v>0</v>
      </c>
      <c r="M659" s="21" t="s">
        <v>1028</v>
      </c>
      <c r="N659" s="21">
        <v>6</v>
      </c>
      <c r="O659" s="21">
        <v>6</v>
      </c>
      <c r="P659" s="21">
        <v>0</v>
      </c>
      <c r="Q659" s="21">
        <v>1</v>
      </c>
      <c r="R659">
        <f>IFERROR(IF(I659=1,VLOOKUP(F659,Lookup!$A$2:$B$15,2,FALSE),0),0.5)</f>
        <v>0</v>
      </c>
      <c r="S659">
        <f>IF(K659=1,1,IFERROR(IF(H659="pass",VLOOKUP(F659,Lookup!$D$2:$E$26,2,FALSE),0),1.6))</f>
        <v>1.6</v>
      </c>
      <c r="T659" s="6">
        <f t="shared" si="31"/>
        <v>1.7050000000000001</v>
      </c>
      <c r="U659" s="6">
        <f t="shared" si="32"/>
        <v>1.7050000000000001</v>
      </c>
      <c r="V659" t="str">
        <f t="shared" si="30"/>
        <v>T.HILL, KC</v>
      </c>
    </row>
    <row r="660" spans="1:22">
      <c r="A660">
        <v>641</v>
      </c>
      <c r="B660" s="21">
        <v>1</v>
      </c>
      <c r="C660" s="21" t="s">
        <v>9</v>
      </c>
      <c r="D660" s="21" t="s">
        <v>4</v>
      </c>
      <c r="E660" s="21">
        <v>58</v>
      </c>
      <c r="F660" s="21">
        <v>42</v>
      </c>
      <c r="G660" s="21" t="s">
        <v>1075</v>
      </c>
      <c r="H660" s="21" t="s">
        <v>439</v>
      </c>
      <c r="I660" s="21">
        <v>0</v>
      </c>
      <c r="J660" s="21">
        <v>1</v>
      </c>
      <c r="K660" s="21">
        <v>0</v>
      </c>
      <c r="L660" s="21">
        <v>0</v>
      </c>
      <c r="M660" s="21" t="s">
        <v>1047</v>
      </c>
      <c r="N660" s="21">
        <v>5</v>
      </c>
      <c r="O660" s="21">
        <v>5</v>
      </c>
      <c r="P660" s="21">
        <v>0</v>
      </c>
      <c r="Q660" s="21">
        <v>1</v>
      </c>
      <c r="R660">
        <f>IFERROR(IF(I660=1,VLOOKUP(F660,Lookup!$A$2:$B$15,2,FALSE),0),0.5)</f>
        <v>0</v>
      </c>
      <c r="S660">
        <f>IF(K660=1,1,IFERROR(IF(H660="pass",VLOOKUP(F660,Lookup!$D$2:$E$26,2,FALSE),0),1.6))</f>
        <v>1.6</v>
      </c>
      <c r="T660" s="6">
        <f t="shared" si="31"/>
        <v>1.6875</v>
      </c>
      <c r="U660" s="6">
        <f t="shared" si="32"/>
        <v>1.6875</v>
      </c>
      <c r="V660" t="str">
        <f t="shared" si="30"/>
        <v>M.HARDMAN, KC</v>
      </c>
    </row>
    <row r="661" spans="1:22">
      <c r="A661">
        <v>643</v>
      </c>
      <c r="B661" s="21">
        <v>1</v>
      </c>
      <c r="C661" s="21" t="s">
        <v>9</v>
      </c>
      <c r="D661" s="21" t="s">
        <v>4</v>
      </c>
      <c r="E661" s="21">
        <v>51</v>
      </c>
      <c r="F661" s="21">
        <v>49</v>
      </c>
      <c r="G661" s="21" t="s">
        <v>1076</v>
      </c>
      <c r="H661" s="21" t="s">
        <v>439</v>
      </c>
      <c r="I661" s="21">
        <v>0</v>
      </c>
      <c r="J661" s="21">
        <v>1</v>
      </c>
      <c r="K661" s="21">
        <v>0</v>
      </c>
      <c r="L661" s="21">
        <v>0</v>
      </c>
      <c r="M661" s="21" t="s">
        <v>1023</v>
      </c>
      <c r="N661" s="21">
        <v>6</v>
      </c>
      <c r="O661" s="21">
        <v>6</v>
      </c>
      <c r="P661" s="21">
        <v>0</v>
      </c>
      <c r="Q661" s="21">
        <v>1</v>
      </c>
      <c r="R661">
        <f>IFERROR(IF(I661=1,VLOOKUP(F661,Lookup!$A$2:$B$15,2,FALSE),0),0.5)</f>
        <v>0</v>
      </c>
      <c r="S661">
        <f>IF(K661=1,1,IFERROR(IF(H661="pass",VLOOKUP(F661,Lookup!$D$2:$E$26,2,FALSE),0),1.6))</f>
        <v>1.6</v>
      </c>
      <c r="T661" s="6">
        <f t="shared" si="31"/>
        <v>1.7050000000000001</v>
      </c>
      <c r="U661" s="6">
        <f t="shared" si="32"/>
        <v>1.7050000000000001</v>
      </c>
      <c r="V661" t="str">
        <f t="shared" si="30"/>
        <v>T.KELCE, KC</v>
      </c>
    </row>
    <row r="662" spans="1:22">
      <c r="A662">
        <v>644</v>
      </c>
      <c r="B662" s="21">
        <v>1</v>
      </c>
      <c r="C662" s="21" t="s">
        <v>9</v>
      </c>
      <c r="D662" s="21" t="s">
        <v>4</v>
      </c>
      <c r="E662" s="21">
        <v>39</v>
      </c>
      <c r="F662" s="21">
        <v>61</v>
      </c>
      <c r="G662" s="21" t="s">
        <v>1077</v>
      </c>
      <c r="H662" s="21" t="s">
        <v>439</v>
      </c>
      <c r="I662" s="21">
        <v>0</v>
      </c>
      <c r="J662" s="21">
        <v>1</v>
      </c>
      <c r="K662" s="21">
        <v>0</v>
      </c>
      <c r="L662" s="21">
        <v>0</v>
      </c>
      <c r="M662" s="21" t="s">
        <v>1023</v>
      </c>
      <c r="N662" s="21">
        <v>9</v>
      </c>
      <c r="O662" s="21">
        <v>9</v>
      </c>
      <c r="P662" s="21">
        <v>0</v>
      </c>
      <c r="Q662" s="21">
        <v>1</v>
      </c>
      <c r="R662">
        <f>IFERROR(IF(I662=1,VLOOKUP(F662,Lookup!$A$2:$B$15,2,FALSE),0),0.5)</f>
        <v>0</v>
      </c>
      <c r="S662">
        <f>IF(K662=1,1,IFERROR(IF(H662="pass",VLOOKUP(F662,Lookup!$D$2:$E$26,2,FALSE),0),1.6))</f>
        <v>1.6</v>
      </c>
      <c r="T662" s="6">
        <f t="shared" si="31"/>
        <v>1.7575000000000001</v>
      </c>
      <c r="U662" s="6">
        <f t="shared" si="32"/>
        <v>1.7575000000000001</v>
      </c>
      <c r="V662" t="str">
        <f t="shared" si="30"/>
        <v>T.KELCE, KC</v>
      </c>
    </row>
    <row r="663" spans="1:22">
      <c r="A663">
        <v>648</v>
      </c>
      <c r="B663" s="21">
        <v>1</v>
      </c>
      <c r="C663" s="21" t="s">
        <v>9</v>
      </c>
      <c r="D663" s="21" t="s">
        <v>4</v>
      </c>
      <c r="E663" s="21">
        <v>19</v>
      </c>
      <c r="F663" s="21">
        <v>81</v>
      </c>
      <c r="G663" s="21" t="s">
        <v>1080</v>
      </c>
      <c r="H663" s="21" t="s">
        <v>439</v>
      </c>
      <c r="I663" s="21">
        <v>0</v>
      </c>
      <c r="J663" s="21">
        <v>1</v>
      </c>
      <c r="K663" s="21">
        <v>0</v>
      </c>
      <c r="L663" s="21">
        <v>0</v>
      </c>
      <c r="M663" s="21" t="s">
        <v>1028</v>
      </c>
      <c r="N663" s="21">
        <v>8</v>
      </c>
      <c r="O663" s="21">
        <v>8</v>
      </c>
      <c r="P663" s="21">
        <v>0</v>
      </c>
      <c r="Q663" s="21">
        <v>1</v>
      </c>
      <c r="R663">
        <f>IFERROR(IF(I663=1,VLOOKUP(F663,Lookup!$A$2:$B$15,2,FALSE),0),0.5)</f>
        <v>0</v>
      </c>
      <c r="S663">
        <f>IF(K663=1,1,IFERROR(IF(H663="pass",VLOOKUP(F663,Lookup!$D$2:$E$26,2,FALSE),0),1.6))</f>
        <v>2</v>
      </c>
      <c r="T663" s="6">
        <f t="shared" si="31"/>
        <v>1.74</v>
      </c>
      <c r="U663" s="6">
        <f t="shared" si="32"/>
        <v>1.9116</v>
      </c>
      <c r="V663" t="str">
        <f t="shared" si="30"/>
        <v>T.HILL, KC</v>
      </c>
    </row>
    <row r="664" spans="1:22">
      <c r="A664">
        <v>652</v>
      </c>
      <c r="B664" s="21">
        <v>1</v>
      </c>
      <c r="C664" s="21" t="s">
        <v>9</v>
      </c>
      <c r="D664" s="21" t="s">
        <v>4</v>
      </c>
      <c r="E664" s="21">
        <v>11</v>
      </c>
      <c r="F664" s="21">
        <v>89</v>
      </c>
      <c r="G664" s="21" t="s">
        <v>1081</v>
      </c>
      <c r="H664" s="21" t="s">
        <v>439</v>
      </c>
      <c r="I664" s="21">
        <v>0</v>
      </c>
      <c r="J664" s="21">
        <v>1</v>
      </c>
      <c r="K664" s="21">
        <v>0</v>
      </c>
      <c r="L664" s="21">
        <v>0</v>
      </c>
      <c r="M664" s="21" t="s">
        <v>1023</v>
      </c>
      <c r="N664" s="21">
        <v>7</v>
      </c>
      <c r="O664" s="21">
        <v>7</v>
      </c>
      <c r="P664" s="21">
        <v>0</v>
      </c>
      <c r="Q664" s="21">
        <v>1</v>
      </c>
      <c r="R664">
        <f>IFERROR(IF(I664=1,VLOOKUP(F664,Lookup!$A$2:$B$15,2,FALSE),0),0.5)</f>
        <v>0</v>
      </c>
      <c r="S664">
        <f>IF(K664=1,1,IFERROR(IF(H664="pass",VLOOKUP(F664,Lookup!$D$2:$E$26,2,FALSE),0),1.6))</f>
        <v>2.2000000000000002</v>
      </c>
      <c r="T664" s="6">
        <f t="shared" si="31"/>
        <v>1.7225000000000001</v>
      </c>
      <c r="U664" s="6">
        <f t="shared" si="32"/>
        <v>2.0376500000000002</v>
      </c>
      <c r="V664" t="str">
        <f t="shared" si="30"/>
        <v>T.KELCE, KC</v>
      </c>
    </row>
    <row r="665" spans="1:22">
      <c r="A665">
        <v>659</v>
      </c>
      <c r="B665" s="21">
        <v>1</v>
      </c>
      <c r="C665" s="21" t="s">
        <v>9</v>
      </c>
      <c r="D665" s="21" t="s">
        <v>4</v>
      </c>
      <c r="E665" s="21">
        <v>52</v>
      </c>
      <c r="F665" s="21">
        <v>48</v>
      </c>
      <c r="G665" s="21" t="s">
        <v>1086</v>
      </c>
      <c r="H665" s="21" t="s">
        <v>439</v>
      </c>
      <c r="I665" s="21">
        <v>0</v>
      </c>
      <c r="J665" s="21">
        <v>1</v>
      </c>
      <c r="K665" s="21">
        <v>0</v>
      </c>
      <c r="L665" s="21">
        <v>0</v>
      </c>
      <c r="M665" s="21" t="s">
        <v>1047</v>
      </c>
      <c r="N665" s="21">
        <v>-1</v>
      </c>
      <c r="O665" s="21">
        <v>-1</v>
      </c>
      <c r="P665" s="21">
        <v>0</v>
      </c>
      <c r="Q665" s="21">
        <v>1</v>
      </c>
      <c r="R665">
        <f>IFERROR(IF(I665=1,VLOOKUP(F665,Lookup!$A$2:$B$15,2,FALSE),0),0.5)</f>
        <v>0</v>
      </c>
      <c r="S665">
        <f>IF(K665=1,1,IFERROR(IF(H665="pass",VLOOKUP(F665,Lookup!$D$2:$E$26,2,FALSE),0),1.6))</f>
        <v>1.6</v>
      </c>
      <c r="T665" s="6">
        <f t="shared" si="31"/>
        <v>1.5825</v>
      </c>
      <c r="U665" s="6">
        <f t="shared" si="32"/>
        <v>1.5825</v>
      </c>
      <c r="V665" t="str">
        <f t="shared" si="30"/>
        <v>M.HARDMAN, KC</v>
      </c>
    </row>
    <row r="666" spans="1:22">
      <c r="A666">
        <v>662</v>
      </c>
      <c r="B666" s="21">
        <v>1</v>
      </c>
      <c r="C666" s="21" t="s">
        <v>9</v>
      </c>
      <c r="D666" s="21" t="s">
        <v>4</v>
      </c>
      <c r="E666" s="21">
        <v>37</v>
      </c>
      <c r="F666" s="21">
        <v>63</v>
      </c>
      <c r="G666" s="21" t="s">
        <v>1090</v>
      </c>
      <c r="H666" s="21" t="s">
        <v>439</v>
      </c>
      <c r="I666" s="21">
        <v>0</v>
      </c>
      <c r="J666" s="21">
        <v>1</v>
      </c>
      <c r="K666" s="21">
        <v>0</v>
      </c>
      <c r="L666" s="21">
        <v>0</v>
      </c>
      <c r="M666" s="21" t="s">
        <v>1088</v>
      </c>
      <c r="N666" s="21">
        <v>1</v>
      </c>
      <c r="O666" s="21">
        <v>1</v>
      </c>
      <c r="P666" s="21">
        <v>0</v>
      </c>
      <c r="Q666" s="21">
        <v>1</v>
      </c>
      <c r="R666">
        <f>IFERROR(IF(I666=1,VLOOKUP(F666,Lookup!$A$2:$B$15,2,FALSE),0),0.5)</f>
        <v>0</v>
      </c>
      <c r="S666">
        <f>IF(K666=1,1,IFERROR(IF(H666="pass",VLOOKUP(F666,Lookup!$D$2:$E$26,2,FALSE),0),1.6))</f>
        <v>1.6</v>
      </c>
      <c r="T666" s="6">
        <f t="shared" si="31"/>
        <v>1.6175000000000002</v>
      </c>
      <c r="U666" s="6">
        <f t="shared" si="32"/>
        <v>1.6175000000000002</v>
      </c>
      <c r="V666" t="str">
        <f t="shared" si="30"/>
        <v>B.BELL, KC</v>
      </c>
    </row>
    <row r="667" spans="1:22">
      <c r="A667">
        <v>663</v>
      </c>
      <c r="B667" s="21">
        <v>1</v>
      </c>
      <c r="C667" s="21" t="s">
        <v>9</v>
      </c>
      <c r="D667" s="21" t="s">
        <v>4</v>
      </c>
      <c r="E667" s="21">
        <v>34</v>
      </c>
      <c r="F667" s="21">
        <v>66</v>
      </c>
      <c r="G667" s="21" t="s">
        <v>1091</v>
      </c>
      <c r="H667" s="21" t="s">
        <v>439</v>
      </c>
      <c r="I667" s="21">
        <v>0</v>
      </c>
      <c r="J667" s="21">
        <v>1</v>
      </c>
      <c r="K667" s="21">
        <v>0</v>
      </c>
      <c r="L667" s="21">
        <v>0</v>
      </c>
      <c r="M667" s="21" t="s">
        <v>1021</v>
      </c>
      <c r="N667" s="21">
        <v>-3</v>
      </c>
      <c r="O667" s="21">
        <v>-3</v>
      </c>
      <c r="P667" s="21">
        <v>0</v>
      </c>
      <c r="Q667" s="21">
        <v>1</v>
      </c>
      <c r="R667">
        <f>IFERROR(IF(I667=1,VLOOKUP(F667,Lookup!$A$2:$B$15,2,FALSE),0),0.5)</f>
        <v>0</v>
      </c>
      <c r="S667">
        <f>IF(K667=1,1,IFERROR(IF(H667="pass",VLOOKUP(F667,Lookup!$D$2:$E$26,2,FALSE),0),1.6))</f>
        <v>1.6</v>
      </c>
      <c r="T667" s="6">
        <f t="shared" si="31"/>
        <v>1.5475000000000001</v>
      </c>
      <c r="U667" s="6">
        <f t="shared" si="32"/>
        <v>1.5475000000000001</v>
      </c>
      <c r="V667" t="str">
        <f t="shared" si="30"/>
        <v>C.EDWARDS-HELAIRE, KC</v>
      </c>
    </row>
    <row r="668" spans="1:22">
      <c r="A668">
        <v>667</v>
      </c>
      <c r="B668" s="21">
        <v>1</v>
      </c>
      <c r="C668" s="21" t="s">
        <v>9</v>
      </c>
      <c r="D668" s="21" t="s">
        <v>4</v>
      </c>
      <c r="E668" s="21">
        <v>25</v>
      </c>
      <c r="F668" s="21">
        <v>75</v>
      </c>
      <c r="G668" s="21" t="s">
        <v>1094</v>
      </c>
      <c r="H668" s="21" t="s">
        <v>439</v>
      </c>
      <c r="I668" s="21">
        <v>0</v>
      </c>
      <c r="J668" s="21">
        <v>1</v>
      </c>
      <c r="K668" s="21">
        <v>0</v>
      </c>
      <c r="L668" s="21">
        <v>0</v>
      </c>
      <c r="M668" s="21" t="s">
        <v>1032</v>
      </c>
      <c r="N668" s="21">
        <v>25</v>
      </c>
      <c r="O668" s="21">
        <v>25</v>
      </c>
      <c r="P668" s="21">
        <v>0</v>
      </c>
      <c r="Q668" s="21">
        <v>1</v>
      </c>
      <c r="R668">
        <f>IFERROR(IF(I668=1,VLOOKUP(F668,Lookup!$A$2:$B$15,2,FALSE),0),0.5)</f>
        <v>0</v>
      </c>
      <c r="S668">
        <f>IF(K668=1,1,IFERROR(IF(H668="pass",VLOOKUP(F668,Lookup!$D$2:$E$26,2,FALSE),0),1.6))</f>
        <v>1.8</v>
      </c>
      <c r="T668" s="6">
        <f t="shared" si="31"/>
        <v>2.0375000000000001</v>
      </c>
      <c r="U668" s="6">
        <f t="shared" si="32"/>
        <v>1.8807500000000004</v>
      </c>
      <c r="V668" t="str">
        <f t="shared" si="30"/>
        <v>D.ROBINSON, KC</v>
      </c>
    </row>
    <row r="669" spans="1:22">
      <c r="A669">
        <v>610</v>
      </c>
      <c r="B669" s="21">
        <v>1</v>
      </c>
      <c r="C669" s="21" t="s">
        <v>4</v>
      </c>
      <c r="D669" s="21" t="s">
        <v>9</v>
      </c>
      <c r="E669" s="21">
        <v>60</v>
      </c>
      <c r="F669" s="21">
        <v>40</v>
      </c>
      <c r="G669" s="21" t="s">
        <v>1096</v>
      </c>
      <c r="H669" s="21" t="s">
        <v>439</v>
      </c>
      <c r="I669" s="21">
        <v>0</v>
      </c>
      <c r="J669" s="21">
        <v>1</v>
      </c>
      <c r="K669" s="21">
        <v>0</v>
      </c>
      <c r="L669" s="21">
        <v>0</v>
      </c>
      <c r="M669" s="21" t="s">
        <v>1061</v>
      </c>
      <c r="N669" s="21">
        <v>-3</v>
      </c>
      <c r="O669" s="21">
        <v>-3</v>
      </c>
      <c r="P669" s="21">
        <v>0</v>
      </c>
      <c r="Q669" s="21">
        <v>1</v>
      </c>
      <c r="R669">
        <f>IFERROR(IF(I669=1,VLOOKUP(F669,Lookup!$A$2:$B$15,2,FALSE),0),0.5)</f>
        <v>0</v>
      </c>
      <c r="S669">
        <f>IF(K669=1,1,IFERROR(IF(H669="pass",VLOOKUP(F669,Lookup!$D$2:$E$26,2,FALSE),0),1.6))</f>
        <v>1.6</v>
      </c>
      <c r="T669" s="6">
        <f t="shared" si="31"/>
        <v>1.5475000000000001</v>
      </c>
      <c r="U669" s="6">
        <f t="shared" si="32"/>
        <v>1.5475000000000001</v>
      </c>
      <c r="V669" t="str">
        <f t="shared" si="30"/>
        <v>N.CHUBB, CLE</v>
      </c>
    </row>
    <row r="670" spans="1:22">
      <c r="A670">
        <v>673</v>
      </c>
      <c r="B670" s="21">
        <v>1</v>
      </c>
      <c r="C670" s="21" t="s">
        <v>4</v>
      </c>
      <c r="D670" s="21" t="s">
        <v>9</v>
      </c>
      <c r="E670" s="21">
        <v>62</v>
      </c>
      <c r="F670" s="21">
        <v>38</v>
      </c>
      <c r="G670" s="21" t="s">
        <v>1097</v>
      </c>
      <c r="H670" s="21" t="s">
        <v>439</v>
      </c>
      <c r="I670" s="21">
        <v>0</v>
      </c>
      <c r="J670" s="21">
        <v>1</v>
      </c>
      <c r="K670" s="21">
        <v>0</v>
      </c>
      <c r="L670" s="21">
        <v>0</v>
      </c>
      <c r="M670" s="21" t="s">
        <v>1040</v>
      </c>
      <c r="N670" s="21">
        <v>-7</v>
      </c>
      <c r="O670" s="21">
        <v>-7</v>
      </c>
      <c r="P670" s="21">
        <v>0</v>
      </c>
      <c r="Q670" s="21">
        <v>1</v>
      </c>
      <c r="R670">
        <f>IFERROR(IF(I670=1,VLOOKUP(F670,Lookup!$A$2:$B$15,2,FALSE),0),0.5)</f>
        <v>0</v>
      </c>
      <c r="S670">
        <f>IF(K670=1,1,IFERROR(IF(H670="pass",VLOOKUP(F670,Lookup!$D$2:$E$26,2,FALSE),0),1.6))</f>
        <v>1.6</v>
      </c>
      <c r="T670" s="6">
        <f t="shared" si="31"/>
        <v>1.4775</v>
      </c>
      <c r="U670" s="6">
        <f t="shared" si="32"/>
        <v>1.4775</v>
      </c>
      <c r="V670" t="str">
        <f t="shared" si="30"/>
        <v>J.LANDRY, CLE</v>
      </c>
    </row>
    <row r="671" spans="1:22">
      <c r="A671">
        <v>675</v>
      </c>
      <c r="B671" s="21">
        <v>1</v>
      </c>
      <c r="C671" s="21" t="s">
        <v>4</v>
      </c>
      <c r="D671" s="21" t="s">
        <v>9</v>
      </c>
      <c r="E671" s="21">
        <v>47</v>
      </c>
      <c r="F671" s="21">
        <v>53</v>
      </c>
      <c r="G671" s="21" t="s">
        <v>1099</v>
      </c>
      <c r="H671" s="21" t="s">
        <v>439</v>
      </c>
      <c r="I671" s="21">
        <v>0</v>
      </c>
      <c r="J671" s="21">
        <v>1</v>
      </c>
      <c r="K671" s="21">
        <v>0</v>
      </c>
      <c r="L671" s="21">
        <v>0</v>
      </c>
      <c r="M671" s="21" t="s">
        <v>1014</v>
      </c>
      <c r="N671" s="21">
        <v>22</v>
      </c>
      <c r="O671" s="21">
        <v>22</v>
      </c>
      <c r="P671" s="21">
        <v>0</v>
      </c>
      <c r="Q671" s="21">
        <v>1</v>
      </c>
      <c r="R671">
        <f>IFERROR(IF(I671=1,VLOOKUP(F671,Lookup!$A$2:$B$15,2,FALSE),0),0.5)</f>
        <v>0</v>
      </c>
      <c r="S671">
        <f>IF(K671=1,1,IFERROR(IF(H671="pass",VLOOKUP(F671,Lookup!$D$2:$E$26,2,FALSE),0),1.6))</f>
        <v>1.6</v>
      </c>
      <c r="T671" s="6">
        <f t="shared" si="31"/>
        <v>1.9850000000000001</v>
      </c>
      <c r="U671" s="6">
        <f t="shared" si="32"/>
        <v>1.9850000000000001</v>
      </c>
      <c r="V671" t="str">
        <f t="shared" si="30"/>
        <v>D.NJOKU, CLE</v>
      </c>
    </row>
    <row r="672" spans="1:22">
      <c r="A672">
        <v>691</v>
      </c>
      <c r="B672" s="21">
        <v>1</v>
      </c>
      <c r="C672" s="21" t="s">
        <v>9</v>
      </c>
      <c r="D672" s="21" t="s">
        <v>4</v>
      </c>
      <c r="E672" s="21">
        <v>8</v>
      </c>
      <c r="F672" s="21">
        <v>92</v>
      </c>
      <c r="G672" s="21" t="s">
        <v>1111</v>
      </c>
      <c r="H672" s="21" t="s">
        <v>439</v>
      </c>
      <c r="I672" s="21">
        <v>0</v>
      </c>
      <c r="J672" s="21">
        <v>1</v>
      </c>
      <c r="K672" s="21">
        <v>0</v>
      </c>
      <c r="L672" s="21">
        <v>0</v>
      </c>
      <c r="M672" s="21" t="s">
        <v>1023</v>
      </c>
      <c r="N672" s="21">
        <v>4</v>
      </c>
      <c r="O672" s="21">
        <v>4</v>
      </c>
      <c r="P672" s="21">
        <v>0</v>
      </c>
      <c r="Q672" s="21">
        <v>1</v>
      </c>
      <c r="R672">
        <f>IFERROR(IF(I672=1,VLOOKUP(F672,Lookup!$A$2:$B$15,2,FALSE),0),0.5)</f>
        <v>0</v>
      </c>
      <c r="S672">
        <f>IF(K672=1,1,IFERROR(IF(H672="pass",VLOOKUP(F672,Lookup!$D$2:$E$26,2,FALSE),0),1.6))</f>
        <v>2.7</v>
      </c>
      <c r="T672" s="6">
        <f t="shared" si="31"/>
        <v>1.6700000000000002</v>
      </c>
      <c r="U672" s="6">
        <f t="shared" si="32"/>
        <v>2.3498000000000001</v>
      </c>
      <c r="V672" t="str">
        <f t="shared" si="30"/>
        <v>T.KELCE, KC</v>
      </c>
    </row>
    <row r="673" spans="1:22">
      <c r="A673">
        <v>697</v>
      </c>
      <c r="B673" s="21">
        <v>1</v>
      </c>
      <c r="C673" s="21" t="s">
        <v>4</v>
      </c>
      <c r="D673" s="21" t="s">
        <v>9</v>
      </c>
      <c r="E673" s="21">
        <v>72</v>
      </c>
      <c r="F673" s="21">
        <v>28</v>
      </c>
      <c r="G673" s="21" t="s">
        <v>1115</v>
      </c>
      <c r="H673" s="21" t="s">
        <v>439</v>
      </c>
      <c r="I673" s="21">
        <v>0</v>
      </c>
      <c r="J673" s="21">
        <v>1</v>
      </c>
      <c r="K673" s="21">
        <v>0</v>
      </c>
      <c r="L673" s="21">
        <v>0</v>
      </c>
      <c r="M673" s="21" t="s">
        <v>1011</v>
      </c>
      <c r="N673" s="21">
        <v>28</v>
      </c>
      <c r="O673" s="21">
        <v>28</v>
      </c>
      <c r="P673" s="21">
        <v>0</v>
      </c>
      <c r="Q673" s="21">
        <v>1</v>
      </c>
      <c r="R673">
        <f>IFERROR(IF(I673=1,VLOOKUP(F673,Lookup!$A$2:$B$15,2,FALSE),0),0.5)</f>
        <v>0</v>
      </c>
      <c r="S673">
        <f>IF(K673=1,1,IFERROR(IF(H673="pass",VLOOKUP(F673,Lookup!$D$2:$E$26,2,FALSE),0),1.6))</f>
        <v>1.6</v>
      </c>
      <c r="T673" s="6">
        <f t="shared" si="31"/>
        <v>2.09</v>
      </c>
      <c r="U673" s="6">
        <f t="shared" si="32"/>
        <v>2.09</v>
      </c>
      <c r="V673" t="str">
        <f t="shared" si="30"/>
        <v>A.SCHWARTZ, CLE</v>
      </c>
    </row>
    <row r="674" spans="1:22">
      <c r="A674">
        <v>700</v>
      </c>
      <c r="B674" s="21">
        <v>1</v>
      </c>
      <c r="C674" s="21" t="s">
        <v>9</v>
      </c>
      <c r="D674" s="21" t="s">
        <v>4</v>
      </c>
      <c r="E674" s="21">
        <v>69</v>
      </c>
      <c r="F674" s="21">
        <v>31</v>
      </c>
      <c r="G674" s="21" t="s">
        <v>1117</v>
      </c>
      <c r="H674" s="21" t="s">
        <v>439</v>
      </c>
      <c r="I674" s="21">
        <v>0</v>
      </c>
      <c r="J674" s="21">
        <v>1</v>
      </c>
      <c r="K674" s="21">
        <v>0</v>
      </c>
      <c r="L674" s="21">
        <v>0</v>
      </c>
      <c r="M674" s="21" t="s">
        <v>1021</v>
      </c>
      <c r="N674" s="21">
        <v>-1</v>
      </c>
      <c r="O674" s="21">
        <v>-1</v>
      </c>
      <c r="P674" s="21">
        <v>0</v>
      </c>
      <c r="Q674" s="21">
        <v>1</v>
      </c>
      <c r="R674">
        <f>IFERROR(IF(I674=1,VLOOKUP(F674,Lookup!$A$2:$B$15,2,FALSE),0),0.5)</f>
        <v>0</v>
      </c>
      <c r="S674">
        <f>IF(K674=1,1,IFERROR(IF(H674="pass",VLOOKUP(F674,Lookup!$D$2:$E$26,2,FALSE),0),1.6))</f>
        <v>1.6</v>
      </c>
      <c r="T674" s="6">
        <f t="shared" si="31"/>
        <v>1.5825</v>
      </c>
      <c r="U674" s="6">
        <f t="shared" si="32"/>
        <v>1.5825</v>
      </c>
      <c r="V674" t="str">
        <f t="shared" si="30"/>
        <v>C.EDWARDS-HELAIRE, KC</v>
      </c>
    </row>
    <row r="675" spans="1:22">
      <c r="A675">
        <v>701</v>
      </c>
      <c r="B675" s="21">
        <v>1</v>
      </c>
      <c r="C675" s="21" t="s">
        <v>9</v>
      </c>
      <c r="D675" s="21" t="s">
        <v>4</v>
      </c>
      <c r="E675" s="21">
        <v>65</v>
      </c>
      <c r="F675" s="21">
        <v>35</v>
      </c>
      <c r="G675" s="21" t="s">
        <v>1118</v>
      </c>
      <c r="H675" s="21" t="s">
        <v>439</v>
      </c>
      <c r="I675" s="21">
        <v>0</v>
      </c>
      <c r="J675" s="21">
        <v>1</v>
      </c>
      <c r="K675" s="21">
        <v>0</v>
      </c>
      <c r="L675" s="21">
        <v>0</v>
      </c>
      <c r="M675" s="21" t="s">
        <v>1028</v>
      </c>
      <c r="N675" s="21">
        <v>11</v>
      </c>
      <c r="O675" s="21">
        <v>11</v>
      </c>
      <c r="P675" s="21">
        <v>0</v>
      </c>
      <c r="Q675" s="21">
        <v>1</v>
      </c>
      <c r="R675">
        <f>IFERROR(IF(I675=1,VLOOKUP(F675,Lookup!$A$2:$B$15,2,FALSE),0),0.5)</f>
        <v>0</v>
      </c>
      <c r="S675">
        <f>IF(K675=1,1,IFERROR(IF(H675="pass",VLOOKUP(F675,Lookup!$D$2:$E$26,2,FALSE),0),1.6))</f>
        <v>1.6</v>
      </c>
      <c r="T675" s="6">
        <f t="shared" si="31"/>
        <v>1.7925</v>
      </c>
      <c r="U675" s="6">
        <f t="shared" si="32"/>
        <v>1.7925</v>
      </c>
      <c r="V675" t="str">
        <f t="shared" si="30"/>
        <v>T.HILL, KC</v>
      </c>
    </row>
    <row r="676" spans="1:22">
      <c r="A676">
        <v>705</v>
      </c>
      <c r="B676" s="21">
        <v>1</v>
      </c>
      <c r="C676" s="21" t="s">
        <v>9</v>
      </c>
      <c r="D676" s="21" t="s">
        <v>4</v>
      </c>
      <c r="E676" s="21">
        <v>51</v>
      </c>
      <c r="F676" s="21">
        <v>49</v>
      </c>
      <c r="G676" s="21" t="s">
        <v>1120</v>
      </c>
      <c r="H676" s="21" t="s">
        <v>439</v>
      </c>
      <c r="I676" s="21">
        <v>0</v>
      </c>
      <c r="J676" s="21">
        <v>1</v>
      </c>
      <c r="K676" s="21">
        <v>0</v>
      </c>
      <c r="L676" s="21">
        <v>0</v>
      </c>
      <c r="M676" s="21" t="s">
        <v>1028</v>
      </c>
      <c r="N676" s="21">
        <v>6</v>
      </c>
      <c r="O676" s="21">
        <v>6</v>
      </c>
      <c r="P676" s="21">
        <v>0</v>
      </c>
      <c r="Q676" s="21">
        <v>1</v>
      </c>
      <c r="R676">
        <f>IFERROR(IF(I676=1,VLOOKUP(F676,Lookup!$A$2:$B$15,2,FALSE),0),0.5)</f>
        <v>0</v>
      </c>
      <c r="S676">
        <f>IF(K676=1,1,IFERROR(IF(H676="pass",VLOOKUP(F676,Lookup!$D$2:$E$26,2,FALSE),0),1.6))</f>
        <v>1.6</v>
      </c>
      <c r="T676" s="6">
        <f t="shared" si="31"/>
        <v>1.7050000000000001</v>
      </c>
      <c r="U676" s="6">
        <f t="shared" si="32"/>
        <v>1.7050000000000001</v>
      </c>
      <c r="V676" t="str">
        <f t="shared" si="30"/>
        <v>T.HILL, KC</v>
      </c>
    </row>
    <row r="677" spans="1:22">
      <c r="A677">
        <v>713</v>
      </c>
      <c r="B677" s="21">
        <v>1</v>
      </c>
      <c r="C677" s="21" t="s">
        <v>4</v>
      </c>
      <c r="D677" s="21" t="s">
        <v>9</v>
      </c>
      <c r="E677" s="21">
        <v>52</v>
      </c>
      <c r="F677" s="21">
        <v>48</v>
      </c>
      <c r="G677" s="21" t="s">
        <v>1126</v>
      </c>
      <c r="H677" s="21" t="s">
        <v>439</v>
      </c>
      <c r="I677" s="21">
        <v>0</v>
      </c>
      <c r="J677" s="21">
        <v>1</v>
      </c>
      <c r="K677" s="21">
        <v>0</v>
      </c>
      <c r="L677" s="21">
        <v>0</v>
      </c>
      <c r="M677" s="21" t="s">
        <v>1035</v>
      </c>
      <c r="N677" s="21">
        <v>10</v>
      </c>
      <c r="O677" s="21">
        <v>10</v>
      </c>
      <c r="P677" s="21">
        <v>0</v>
      </c>
      <c r="Q677" s="21">
        <v>1</v>
      </c>
      <c r="R677">
        <f>IFERROR(IF(I677=1,VLOOKUP(F677,Lookup!$A$2:$B$15,2,FALSE),0),0.5)</f>
        <v>0</v>
      </c>
      <c r="S677">
        <f>IF(K677=1,1,IFERROR(IF(H677="pass",VLOOKUP(F677,Lookup!$D$2:$E$26,2,FALSE),0),1.6))</f>
        <v>1.6</v>
      </c>
      <c r="T677" s="6">
        <f t="shared" si="31"/>
        <v>1.7750000000000001</v>
      </c>
      <c r="U677" s="6">
        <f t="shared" si="32"/>
        <v>1.7750000000000001</v>
      </c>
      <c r="V677" t="str">
        <f t="shared" si="30"/>
        <v>H.BRYANT, CLE</v>
      </c>
    </row>
    <row r="678" spans="1:22">
      <c r="A678">
        <v>721</v>
      </c>
      <c r="B678" s="21">
        <v>1</v>
      </c>
      <c r="C678" s="21" t="s">
        <v>18</v>
      </c>
      <c r="D678" s="21" t="s">
        <v>2</v>
      </c>
      <c r="E678" s="21">
        <v>67</v>
      </c>
      <c r="F678" s="21">
        <v>33</v>
      </c>
      <c r="G678" s="21" t="s">
        <v>1130</v>
      </c>
      <c r="H678" s="21" t="s">
        <v>439</v>
      </c>
      <c r="I678" s="21">
        <v>0</v>
      </c>
      <c r="J678" s="21">
        <v>1</v>
      </c>
      <c r="K678" s="21">
        <v>0</v>
      </c>
      <c r="L678" s="21">
        <v>0</v>
      </c>
      <c r="M678" s="21" t="s">
        <v>1131</v>
      </c>
      <c r="N678" s="21">
        <v>17</v>
      </c>
      <c r="O678" s="21">
        <v>17</v>
      </c>
      <c r="P678" s="21">
        <v>0</v>
      </c>
      <c r="Q678" s="21">
        <v>1</v>
      </c>
      <c r="R678">
        <f>IFERROR(IF(I678=1,VLOOKUP(F678,Lookup!$A$2:$B$15,2,FALSE),0),0.5)</f>
        <v>0</v>
      </c>
      <c r="S678">
        <f>IF(K678=1,1,IFERROR(IF(H678="pass",VLOOKUP(F678,Lookup!$D$2:$E$26,2,FALSE),0),1.6))</f>
        <v>1.6</v>
      </c>
      <c r="T678" s="6">
        <f t="shared" si="31"/>
        <v>1.8975</v>
      </c>
      <c r="U678" s="6">
        <f t="shared" si="32"/>
        <v>1.8975</v>
      </c>
      <c r="V678" t="str">
        <f t="shared" si="30"/>
        <v>C.GODWIN, TB</v>
      </c>
    </row>
    <row r="679" spans="1:22">
      <c r="A679">
        <v>725</v>
      </c>
      <c r="B679" s="21">
        <v>1</v>
      </c>
      <c r="C679" s="21" t="s">
        <v>2</v>
      </c>
      <c r="D679" s="21" t="s">
        <v>18</v>
      </c>
      <c r="E679" s="21">
        <v>66</v>
      </c>
      <c r="F679" s="21">
        <v>34</v>
      </c>
      <c r="G679" s="21" t="s">
        <v>1136</v>
      </c>
      <c r="H679" s="21" t="s">
        <v>439</v>
      </c>
      <c r="I679" s="21">
        <v>0</v>
      </c>
      <c r="J679" s="21">
        <v>1</v>
      </c>
      <c r="K679" s="21">
        <v>0</v>
      </c>
      <c r="L679" s="21">
        <v>0</v>
      </c>
      <c r="M679" s="21" t="s">
        <v>1137</v>
      </c>
      <c r="N679" s="21">
        <v>5</v>
      </c>
      <c r="O679" s="21">
        <v>5</v>
      </c>
      <c r="P679" s="21">
        <v>0</v>
      </c>
      <c r="Q679" s="21">
        <v>1</v>
      </c>
      <c r="R679">
        <f>IFERROR(IF(I679=1,VLOOKUP(F679,Lookup!$A$2:$B$15,2,FALSE),0),0.5)</f>
        <v>0</v>
      </c>
      <c r="S679">
        <f>IF(K679=1,1,IFERROR(IF(H679="pass",VLOOKUP(F679,Lookup!$D$2:$E$26,2,FALSE),0),1.6))</f>
        <v>1.6</v>
      </c>
      <c r="T679" s="6">
        <f t="shared" si="31"/>
        <v>1.6875</v>
      </c>
      <c r="U679" s="6">
        <f t="shared" si="32"/>
        <v>1.6875</v>
      </c>
      <c r="V679" t="str">
        <f t="shared" si="30"/>
        <v>D.SCHULTZ, DAL</v>
      </c>
    </row>
    <row r="680" spans="1:22">
      <c r="A680">
        <v>728</v>
      </c>
      <c r="B680" s="21">
        <v>1</v>
      </c>
      <c r="C680" s="21" t="s">
        <v>2</v>
      </c>
      <c r="D680" s="21" t="s">
        <v>18</v>
      </c>
      <c r="E680" s="21">
        <v>55</v>
      </c>
      <c r="F680" s="21">
        <v>45</v>
      </c>
      <c r="G680" s="21" t="s">
        <v>1140</v>
      </c>
      <c r="H680" s="21" t="s">
        <v>439</v>
      </c>
      <c r="I680" s="21">
        <v>0</v>
      </c>
      <c r="J680" s="21">
        <v>1</v>
      </c>
      <c r="K680" s="21">
        <v>0</v>
      </c>
      <c r="L680" s="21">
        <v>0</v>
      </c>
      <c r="M680" s="21" t="s">
        <v>1137</v>
      </c>
      <c r="N680" s="21">
        <v>-3</v>
      </c>
      <c r="O680" s="21">
        <v>-3</v>
      </c>
      <c r="P680" s="21">
        <v>0</v>
      </c>
      <c r="Q680" s="21">
        <v>1</v>
      </c>
      <c r="R680">
        <f>IFERROR(IF(I680=1,VLOOKUP(F680,Lookup!$A$2:$B$15,2,FALSE),0),0.5)</f>
        <v>0</v>
      </c>
      <c r="S680">
        <f>IF(K680=1,1,IFERROR(IF(H680="pass",VLOOKUP(F680,Lookup!$D$2:$E$26,2,FALSE),0),1.6))</f>
        <v>1.6</v>
      </c>
      <c r="T680" s="6">
        <f t="shared" si="31"/>
        <v>1.5475000000000001</v>
      </c>
      <c r="U680" s="6">
        <f t="shared" si="32"/>
        <v>1.5475000000000001</v>
      </c>
      <c r="V680" t="str">
        <f t="shared" si="30"/>
        <v>D.SCHULTZ, DAL</v>
      </c>
    </row>
    <row r="681" spans="1:22">
      <c r="A681">
        <v>729</v>
      </c>
      <c r="B681" s="21">
        <v>1</v>
      </c>
      <c r="C681" s="21" t="s">
        <v>2</v>
      </c>
      <c r="D681" s="21" t="s">
        <v>18</v>
      </c>
      <c r="E681" s="21">
        <v>39</v>
      </c>
      <c r="F681" s="21">
        <v>61</v>
      </c>
      <c r="G681" s="21" t="s">
        <v>1141</v>
      </c>
      <c r="H681" s="21" t="s">
        <v>439</v>
      </c>
      <c r="I681" s="21">
        <v>0</v>
      </c>
      <c r="J681" s="21">
        <v>1</v>
      </c>
      <c r="K681" s="21">
        <v>0</v>
      </c>
      <c r="L681" s="21">
        <v>0</v>
      </c>
      <c r="M681" s="21" t="s">
        <v>1142</v>
      </c>
      <c r="N681" s="21">
        <v>20</v>
      </c>
      <c r="O681" s="21">
        <v>20</v>
      </c>
      <c r="P681" s="21">
        <v>0</v>
      </c>
      <c r="Q681" s="21">
        <v>1</v>
      </c>
      <c r="R681">
        <f>IFERROR(IF(I681=1,VLOOKUP(F681,Lookup!$A$2:$B$15,2,FALSE),0),0.5)</f>
        <v>0</v>
      </c>
      <c r="S681">
        <f>IF(K681=1,1,IFERROR(IF(H681="pass",VLOOKUP(F681,Lookup!$D$2:$E$26,2,FALSE),0),1.6))</f>
        <v>1.6</v>
      </c>
      <c r="T681" s="6">
        <f t="shared" si="31"/>
        <v>1.9500000000000002</v>
      </c>
      <c r="U681" s="6">
        <f t="shared" si="32"/>
        <v>1.9500000000000002</v>
      </c>
      <c r="V681" t="str">
        <f t="shared" si="30"/>
        <v>C.LAMB, DAL</v>
      </c>
    </row>
    <row r="682" spans="1:22">
      <c r="A682">
        <v>730</v>
      </c>
      <c r="B682" s="21">
        <v>1</v>
      </c>
      <c r="C682" s="21" t="s">
        <v>2</v>
      </c>
      <c r="D682" s="21" t="s">
        <v>18</v>
      </c>
      <c r="E682" s="21">
        <v>39</v>
      </c>
      <c r="F682" s="21">
        <v>61</v>
      </c>
      <c r="G682" s="21" t="s">
        <v>1143</v>
      </c>
      <c r="H682" s="21" t="s">
        <v>439</v>
      </c>
      <c r="I682" s="21">
        <v>0</v>
      </c>
      <c r="J682" s="21">
        <v>1</v>
      </c>
      <c r="K682" s="21">
        <v>0</v>
      </c>
      <c r="L682" s="21">
        <v>0</v>
      </c>
      <c r="M682" s="21" t="s">
        <v>1142</v>
      </c>
      <c r="N682" s="21">
        <v>5</v>
      </c>
      <c r="O682" s="21">
        <v>5</v>
      </c>
      <c r="P682" s="21">
        <v>0</v>
      </c>
      <c r="Q682" s="21">
        <v>1</v>
      </c>
      <c r="R682">
        <f>IFERROR(IF(I682=1,VLOOKUP(F682,Lookup!$A$2:$B$15,2,FALSE),0),0.5)</f>
        <v>0</v>
      </c>
      <c r="S682">
        <f>IF(K682=1,1,IFERROR(IF(H682="pass",VLOOKUP(F682,Lookup!$D$2:$E$26,2,FALSE),0),1.6))</f>
        <v>1.6</v>
      </c>
      <c r="T682" s="6">
        <f t="shared" si="31"/>
        <v>1.6875</v>
      </c>
      <c r="U682" s="6">
        <f t="shared" si="32"/>
        <v>1.6875</v>
      </c>
      <c r="V682" t="str">
        <f t="shared" si="30"/>
        <v>C.LAMB, DAL</v>
      </c>
    </row>
    <row r="683" spans="1:22">
      <c r="A683">
        <v>732</v>
      </c>
      <c r="B683" s="21">
        <v>1</v>
      </c>
      <c r="C683" s="21" t="s">
        <v>2</v>
      </c>
      <c r="D683" s="21" t="s">
        <v>18</v>
      </c>
      <c r="E683" s="21">
        <v>44</v>
      </c>
      <c r="F683" s="21">
        <v>56</v>
      </c>
      <c r="G683" s="21" t="s">
        <v>1144</v>
      </c>
      <c r="H683" s="21" t="s">
        <v>439</v>
      </c>
      <c r="I683" s="21">
        <v>0</v>
      </c>
      <c r="J683" s="21">
        <v>1</v>
      </c>
      <c r="K683" s="21">
        <v>0</v>
      </c>
      <c r="L683" s="21">
        <v>0</v>
      </c>
      <c r="M683" s="21" t="s">
        <v>1142</v>
      </c>
      <c r="N683" s="21">
        <v>14</v>
      </c>
      <c r="O683" s="21">
        <v>14</v>
      </c>
      <c r="P683" s="21">
        <v>0</v>
      </c>
      <c r="Q683" s="21">
        <v>1</v>
      </c>
      <c r="R683">
        <f>IFERROR(IF(I683=1,VLOOKUP(F683,Lookup!$A$2:$B$15,2,FALSE),0),0.5)</f>
        <v>0</v>
      </c>
      <c r="S683">
        <f>IF(K683=1,1,IFERROR(IF(H683="pass",VLOOKUP(F683,Lookup!$D$2:$E$26,2,FALSE),0),1.6))</f>
        <v>1.6</v>
      </c>
      <c r="T683" s="6">
        <f t="shared" si="31"/>
        <v>1.845</v>
      </c>
      <c r="U683" s="6">
        <f t="shared" si="32"/>
        <v>1.845</v>
      </c>
      <c r="V683" t="str">
        <f t="shared" si="30"/>
        <v>C.LAMB, DAL</v>
      </c>
    </row>
    <row r="684" spans="1:22">
      <c r="A684">
        <v>738</v>
      </c>
      <c r="B684" s="21">
        <v>1</v>
      </c>
      <c r="C684" s="21" t="s">
        <v>18</v>
      </c>
      <c r="D684" s="21" t="s">
        <v>2</v>
      </c>
      <c r="E684" s="21">
        <v>60</v>
      </c>
      <c r="F684" s="21">
        <v>40</v>
      </c>
      <c r="G684" s="21" t="s">
        <v>1152</v>
      </c>
      <c r="H684" s="21" t="s">
        <v>439</v>
      </c>
      <c r="I684" s="21">
        <v>0</v>
      </c>
      <c r="J684" s="21">
        <v>1</v>
      </c>
      <c r="K684" s="21">
        <v>0</v>
      </c>
      <c r="L684" s="21">
        <v>0</v>
      </c>
      <c r="M684" s="21" t="s">
        <v>632</v>
      </c>
      <c r="N684" s="21">
        <v>26</v>
      </c>
      <c r="O684" s="21">
        <v>26</v>
      </c>
      <c r="P684" s="21">
        <v>0</v>
      </c>
      <c r="Q684" s="21">
        <v>1</v>
      </c>
      <c r="R684">
        <f>IFERROR(IF(I684=1,VLOOKUP(F684,Lookup!$A$2:$B$15,2,FALSE),0),0.5)</f>
        <v>0</v>
      </c>
      <c r="S684">
        <f>IF(K684=1,1,IFERROR(IF(H684="pass",VLOOKUP(F684,Lookup!$D$2:$E$26,2,FALSE),0),1.6))</f>
        <v>1.6</v>
      </c>
      <c r="T684" s="6">
        <f t="shared" si="31"/>
        <v>2.0550000000000002</v>
      </c>
      <c r="U684" s="6">
        <f t="shared" si="32"/>
        <v>2.0550000000000002</v>
      </c>
      <c r="V684" t="str">
        <f t="shared" si="30"/>
        <v>A.BROWN, TB</v>
      </c>
    </row>
    <row r="685" spans="1:22">
      <c r="A685">
        <v>739</v>
      </c>
      <c r="B685" s="21">
        <v>1</v>
      </c>
      <c r="C685" s="21" t="s">
        <v>18</v>
      </c>
      <c r="D685" s="21" t="s">
        <v>2</v>
      </c>
      <c r="E685" s="21">
        <v>32</v>
      </c>
      <c r="F685" s="21">
        <v>68</v>
      </c>
      <c r="G685" s="21" t="s">
        <v>1153</v>
      </c>
      <c r="H685" s="21" t="s">
        <v>439</v>
      </c>
      <c r="I685" s="21">
        <v>0</v>
      </c>
      <c r="J685" s="21">
        <v>1</v>
      </c>
      <c r="K685" s="21">
        <v>0</v>
      </c>
      <c r="L685" s="21">
        <v>0</v>
      </c>
      <c r="M685" s="21" t="s">
        <v>632</v>
      </c>
      <c r="N685" s="21">
        <v>13</v>
      </c>
      <c r="O685" s="21">
        <v>13</v>
      </c>
      <c r="P685" s="21">
        <v>0</v>
      </c>
      <c r="Q685" s="21">
        <v>1</v>
      </c>
      <c r="R685">
        <f>IFERROR(IF(I685=1,VLOOKUP(F685,Lookup!$A$2:$B$15,2,FALSE),0),0.5)</f>
        <v>0</v>
      </c>
      <c r="S685">
        <f>IF(K685=1,1,IFERROR(IF(H685="pass",VLOOKUP(F685,Lookup!$D$2:$E$26,2,FALSE),0),1.6))</f>
        <v>1.6</v>
      </c>
      <c r="T685" s="6">
        <f t="shared" si="31"/>
        <v>1.8275000000000001</v>
      </c>
      <c r="U685" s="6">
        <f t="shared" si="32"/>
        <v>1.8275000000000001</v>
      </c>
      <c r="V685" t="str">
        <f t="shared" si="30"/>
        <v>A.BROWN, TB</v>
      </c>
    </row>
    <row r="686" spans="1:22">
      <c r="A686">
        <v>741</v>
      </c>
      <c r="B686" s="21">
        <v>1</v>
      </c>
      <c r="C686" s="21" t="s">
        <v>18</v>
      </c>
      <c r="D686" s="21" t="s">
        <v>2</v>
      </c>
      <c r="E686" s="21">
        <v>13</v>
      </c>
      <c r="F686" s="21">
        <v>87</v>
      </c>
      <c r="G686" s="21" t="s">
        <v>1155</v>
      </c>
      <c r="H686" s="21" t="s">
        <v>439</v>
      </c>
      <c r="I686" s="21">
        <v>0</v>
      </c>
      <c r="J686" s="21">
        <v>1</v>
      </c>
      <c r="K686" s="21">
        <v>0</v>
      </c>
      <c r="L686" s="21">
        <v>0</v>
      </c>
      <c r="M686" s="21" t="s">
        <v>1131</v>
      </c>
      <c r="N686" s="21">
        <v>6</v>
      </c>
      <c r="O686" s="21">
        <v>6</v>
      </c>
      <c r="P686" s="21">
        <v>0</v>
      </c>
      <c r="Q686" s="21">
        <v>1</v>
      </c>
      <c r="R686">
        <f>IFERROR(IF(I686=1,VLOOKUP(F686,Lookup!$A$2:$B$15,2,FALSE),0),0.5)</f>
        <v>0</v>
      </c>
      <c r="S686">
        <f>IF(K686=1,1,IFERROR(IF(H686="pass",VLOOKUP(F686,Lookup!$D$2:$E$26,2,FALSE),0),1.6))</f>
        <v>2.2000000000000002</v>
      </c>
      <c r="T686" s="6">
        <f t="shared" si="31"/>
        <v>1.7050000000000001</v>
      </c>
      <c r="U686" s="6">
        <f t="shared" si="32"/>
        <v>2.0317000000000003</v>
      </c>
      <c r="V686" t="str">
        <f t="shared" si="30"/>
        <v>C.GODWIN, TB</v>
      </c>
    </row>
    <row r="687" spans="1:22">
      <c r="A687">
        <v>742</v>
      </c>
      <c r="B687" s="21">
        <v>1</v>
      </c>
      <c r="C687" s="21" t="s">
        <v>18</v>
      </c>
      <c r="D687" s="21" t="s">
        <v>2</v>
      </c>
      <c r="E687" s="21">
        <v>5</v>
      </c>
      <c r="F687" s="21">
        <v>95</v>
      </c>
      <c r="G687" s="21" t="s">
        <v>1156</v>
      </c>
      <c r="H687" s="21" t="s">
        <v>439</v>
      </c>
      <c r="I687" s="21">
        <v>0</v>
      </c>
      <c r="J687" s="21">
        <v>1</v>
      </c>
      <c r="K687" s="21">
        <v>0</v>
      </c>
      <c r="L687" s="21">
        <v>0</v>
      </c>
      <c r="M687" s="21" t="s">
        <v>1131</v>
      </c>
      <c r="N687" s="21">
        <v>5</v>
      </c>
      <c r="O687" s="21">
        <v>5</v>
      </c>
      <c r="P687" s="21">
        <v>0</v>
      </c>
      <c r="Q687" s="21">
        <v>1</v>
      </c>
      <c r="R687">
        <f>IFERROR(IF(I687=1,VLOOKUP(F687,Lookup!$A$2:$B$15,2,FALSE),0),0.5)</f>
        <v>0</v>
      </c>
      <c r="S687">
        <f>IF(K687=1,1,IFERROR(IF(H687="pass",VLOOKUP(F687,Lookup!$D$2:$E$26,2,FALSE),0),1.6))</f>
        <v>3.2</v>
      </c>
      <c r="T687" s="6">
        <f t="shared" si="31"/>
        <v>1.6875</v>
      </c>
      <c r="U687" s="6">
        <f t="shared" si="32"/>
        <v>3.2</v>
      </c>
      <c r="V687" t="str">
        <f t="shared" si="30"/>
        <v>C.GODWIN, TB</v>
      </c>
    </row>
    <row r="688" spans="1:22">
      <c r="A688">
        <v>746</v>
      </c>
      <c r="B688" s="21">
        <v>1</v>
      </c>
      <c r="C688" s="21" t="s">
        <v>2</v>
      </c>
      <c r="D688" s="21" t="s">
        <v>18</v>
      </c>
      <c r="E688" s="21">
        <v>64</v>
      </c>
      <c r="F688" s="21">
        <v>36</v>
      </c>
      <c r="G688" s="21" t="s">
        <v>1159</v>
      </c>
      <c r="H688" s="21" t="s">
        <v>439</v>
      </c>
      <c r="I688" s="21">
        <v>0</v>
      </c>
      <c r="J688" s="21">
        <v>1</v>
      </c>
      <c r="K688" s="21">
        <v>0</v>
      </c>
      <c r="L688" s="21">
        <v>0</v>
      </c>
      <c r="M688" s="21" t="s">
        <v>1160</v>
      </c>
      <c r="N688" s="21">
        <v>-4</v>
      </c>
      <c r="O688" s="21">
        <v>-4</v>
      </c>
      <c r="P688" s="21">
        <v>0</v>
      </c>
      <c r="Q688" s="21">
        <v>1</v>
      </c>
      <c r="R688">
        <f>IFERROR(IF(I688=1,VLOOKUP(F688,Lookup!$A$2:$B$15,2,FALSE),0),0.5)</f>
        <v>0</v>
      </c>
      <c r="S688">
        <f>IF(K688=1,1,IFERROR(IF(H688="pass",VLOOKUP(F688,Lookup!$D$2:$E$26,2,FALSE),0),1.6))</f>
        <v>1.6</v>
      </c>
      <c r="T688" s="6">
        <f t="shared" si="31"/>
        <v>1.53</v>
      </c>
      <c r="U688" s="6">
        <f t="shared" si="32"/>
        <v>1.53</v>
      </c>
      <c r="V688" t="str">
        <f t="shared" si="30"/>
        <v>M.GALLUP, DAL</v>
      </c>
    </row>
    <row r="689" spans="1:22">
      <c r="A689">
        <v>747</v>
      </c>
      <c r="B689" s="21">
        <v>1</v>
      </c>
      <c r="C689" s="21" t="s">
        <v>2</v>
      </c>
      <c r="D689" s="21" t="s">
        <v>18</v>
      </c>
      <c r="E689" s="21">
        <v>56</v>
      </c>
      <c r="F689" s="21">
        <v>44</v>
      </c>
      <c r="G689" s="21" t="s">
        <v>1161</v>
      </c>
      <c r="H689" s="21" t="s">
        <v>439</v>
      </c>
      <c r="I689" s="21">
        <v>0</v>
      </c>
      <c r="J689" s="21">
        <v>1</v>
      </c>
      <c r="K689" s="21">
        <v>0</v>
      </c>
      <c r="L689" s="21">
        <v>0</v>
      </c>
      <c r="M689" s="21" t="s">
        <v>1160</v>
      </c>
      <c r="N689" s="21">
        <v>8</v>
      </c>
      <c r="O689" s="21">
        <v>8</v>
      </c>
      <c r="P689" s="21">
        <v>0</v>
      </c>
      <c r="Q689" s="21">
        <v>1</v>
      </c>
      <c r="R689">
        <f>IFERROR(IF(I689=1,VLOOKUP(F689,Lookup!$A$2:$B$15,2,FALSE),0),0.5)</f>
        <v>0</v>
      </c>
      <c r="S689">
        <f>IF(K689=1,1,IFERROR(IF(H689="pass",VLOOKUP(F689,Lookup!$D$2:$E$26,2,FALSE),0),1.6))</f>
        <v>1.6</v>
      </c>
      <c r="T689" s="6">
        <f t="shared" si="31"/>
        <v>1.74</v>
      </c>
      <c r="U689" s="6">
        <f t="shared" si="32"/>
        <v>1.74</v>
      </c>
      <c r="V689" t="str">
        <f t="shared" si="30"/>
        <v>M.GALLUP, DAL</v>
      </c>
    </row>
    <row r="690" spans="1:22">
      <c r="A690">
        <v>748</v>
      </c>
      <c r="B690" s="21">
        <v>1</v>
      </c>
      <c r="C690" s="21" t="s">
        <v>2</v>
      </c>
      <c r="D690" s="21" t="s">
        <v>18</v>
      </c>
      <c r="E690" s="21">
        <v>44</v>
      </c>
      <c r="F690" s="21">
        <v>56</v>
      </c>
      <c r="G690" s="21" t="s">
        <v>1162</v>
      </c>
      <c r="H690" s="21" t="s">
        <v>439</v>
      </c>
      <c r="I690" s="21">
        <v>0</v>
      </c>
      <c r="J690" s="21">
        <v>1</v>
      </c>
      <c r="K690" s="21">
        <v>0</v>
      </c>
      <c r="L690" s="21">
        <v>0</v>
      </c>
      <c r="M690" s="21" t="s">
        <v>1158</v>
      </c>
      <c r="N690" s="21">
        <v>-4</v>
      </c>
      <c r="O690" s="21">
        <v>-4</v>
      </c>
      <c r="P690" s="21">
        <v>0</v>
      </c>
      <c r="Q690" s="21">
        <v>1</v>
      </c>
      <c r="R690">
        <f>IFERROR(IF(I690=1,VLOOKUP(F690,Lookup!$A$2:$B$15,2,FALSE),0),0.5)</f>
        <v>0</v>
      </c>
      <c r="S690">
        <f>IF(K690=1,1,IFERROR(IF(H690="pass",VLOOKUP(F690,Lookup!$D$2:$E$26,2,FALSE),0),1.6))</f>
        <v>1.6</v>
      </c>
      <c r="T690" s="6">
        <f t="shared" si="31"/>
        <v>1.53</v>
      </c>
      <c r="U690" s="6">
        <f t="shared" si="32"/>
        <v>1.53</v>
      </c>
      <c r="V690" t="str">
        <f t="shared" si="30"/>
        <v>T.POLLARD, DAL</v>
      </c>
    </row>
    <row r="691" spans="1:22">
      <c r="A691">
        <v>749</v>
      </c>
      <c r="B691" s="21">
        <v>1</v>
      </c>
      <c r="C691" s="21" t="s">
        <v>2</v>
      </c>
      <c r="D691" s="21" t="s">
        <v>18</v>
      </c>
      <c r="E691" s="21">
        <v>37</v>
      </c>
      <c r="F691" s="21">
        <v>63</v>
      </c>
      <c r="G691" s="21" t="s">
        <v>1163</v>
      </c>
      <c r="H691" s="21" t="s">
        <v>439</v>
      </c>
      <c r="I691" s="21">
        <v>0</v>
      </c>
      <c r="J691" s="21">
        <v>1</v>
      </c>
      <c r="K691" s="21">
        <v>0</v>
      </c>
      <c r="L691" s="21">
        <v>0</v>
      </c>
      <c r="M691" s="21" t="s">
        <v>1160</v>
      </c>
      <c r="N691" s="21">
        <v>8</v>
      </c>
      <c r="O691" s="21">
        <v>8</v>
      </c>
      <c r="P691" s="21">
        <v>0</v>
      </c>
      <c r="Q691" s="21">
        <v>1</v>
      </c>
      <c r="R691">
        <f>IFERROR(IF(I691=1,VLOOKUP(F691,Lookup!$A$2:$B$15,2,FALSE),0),0.5)</f>
        <v>0</v>
      </c>
      <c r="S691">
        <f>IF(K691=1,1,IFERROR(IF(H691="pass",VLOOKUP(F691,Lookup!$D$2:$E$26,2,FALSE),0),1.6))</f>
        <v>1.6</v>
      </c>
      <c r="T691" s="6">
        <f t="shared" si="31"/>
        <v>1.74</v>
      </c>
      <c r="U691" s="6">
        <f t="shared" si="32"/>
        <v>1.74</v>
      </c>
      <c r="V691" t="str">
        <f t="shared" si="30"/>
        <v>M.GALLUP, DAL</v>
      </c>
    </row>
    <row r="692" spans="1:22">
      <c r="A692">
        <v>750</v>
      </c>
      <c r="B692" s="21">
        <v>1</v>
      </c>
      <c r="C692" s="21" t="s">
        <v>2</v>
      </c>
      <c r="D692" s="21" t="s">
        <v>18</v>
      </c>
      <c r="E692" s="21">
        <v>29</v>
      </c>
      <c r="F692" s="21">
        <v>71</v>
      </c>
      <c r="G692" s="21" t="s">
        <v>1164</v>
      </c>
      <c r="H692" s="21" t="s">
        <v>439</v>
      </c>
      <c r="I692" s="21">
        <v>0</v>
      </c>
      <c r="J692" s="21">
        <v>1</v>
      </c>
      <c r="K692" s="21">
        <v>0</v>
      </c>
      <c r="L692" s="21">
        <v>0</v>
      </c>
      <c r="M692" s="21" t="s">
        <v>1165</v>
      </c>
      <c r="N692" s="21">
        <v>2</v>
      </c>
      <c r="O692" s="21">
        <v>2</v>
      </c>
      <c r="P692" s="21">
        <v>0</v>
      </c>
      <c r="Q692" s="21">
        <v>1</v>
      </c>
      <c r="R692">
        <f>IFERROR(IF(I692=1,VLOOKUP(F692,Lookup!$A$2:$B$15,2,FALSE),0),0.5)</f>
        <v>0</v>
      </c>
      <c r="S692">
        <f>IF(K692=1,1,IFERROR(IF(H692="pass",VLOOKUP(F692,Lookup!$D$2:$E$26,2,FALSE),0),1.6))</f>
        <v>1.6</v>
      </c>
      <c r="T692" s="6">
        <f t="shared" si="31"/>
        <v>1.635</v>
      </c>
      <c r="U692" s="6">
        <f t="shared" si="32"/>
        <v>1.635</v>
      </c>
      <c r="V692" t="str">
        <f t="shared" si="30"/>
        <v>B.JARWIN, DAL</v>
      </c>
    </row>
    <row r="693" spans="1:22">
      <c r="A693">
        <v>751</v>
      </c>
      <c r="B693" s="21">
        <v>1</v>
      </c>
      <c r="C693" s="21" t="s">
        <v>2</v>
      </c>
      <c r="D693" s="21" t="s">
        <v>18</v>
      </c>
      <c r="E693" s="21">
        <v>22</v>
      </c>
      <c r="F693" s="21">
        <v>78</v>
      </c>
      <c r="G693" s="21" t="s">
        <v>1166</v>
      </c>
      <c r="H693" s="21" t="s">
        <v>439</v>
      </c>
      <c r="I693" s="21">
        <v>0</v>
      </c>
      <c r="J693" s="21">
        <v>1</v>
      </c>
      <c r="K693" s="21">
        <v>0</v>
      </c>
      <c r="L693" s="21">
        <v>0</v>
      </c>
      <c r="M693" s="21" t="s">
        <v>1142</v>
      </c>
      <c r="N693" s="21">
        <v>15</v>
      </c>
      <c r="O693" s="21">
        <v>15</v>
      </c>
      <c r="P693" s="21">
        <v>0</v>
      </c>
      <c r="Q693" s="21">
        <v>1</v>
      </c>
      <c r="R693">
        <f>IFERROR(IF(I693=1,VLOOKUP(F693,Lookup!$A$2:$B$15,2,FALSE),0),0.5)</f>
        <v>0</v>
      </c>
      <c r="S693">
        <f>IF(K693=1,1,IFERROR(IF(H693="pass",VLOOKUP(F693,Lookup!$D$2:$E$26,2,FALSE),0),1.6))</f>
        <v>1.8</v>
      </c>
      <c r="T693" s="6">
        <f t="shared" si="31"/>
        <v>1.8625</v>
      </c>
      <c r="U693" s="6">
        <f t="shared" si="32"/>
        <v>1.8212500000000003</v>
      </c>
      <c r="V693" t="str">
        <f t="shared" si="30"/>
        <v>C.LAMB, DAL</v>
      </c>
    </row>
    <row r="694" spans="1:22">
      <c r="A694">
        <v>755</v>
      </c>
      <c r="B694" s="21">
        <v>1</v>
      </c>
      <c r="C694" s="21" t="s">
        <v>18</v>
      </c>
      <c r="D694" s="21" t="s">
        <v>2</v>
      </c>
      <c r="E694" s="21">
        <v>72</v>
      </c>
      <c r="F694" s="21">
        <v>28</v>
      </c>
      <c r="G694" s="21" t="s">
        <v>1168</v>
      </c>
      <c r="H694" s="21" t="s">
        <v>439</v>
      </c>
      <c r="I694" s="21">
        <v>0</v>
      </c>
      <c r="J694" s="21">
        <v>1</v>
      </c>
      <c r="K694" s="21">
        <v>0</v>
      </c>
      <c r="L694" s="21">
        <v>0</v>
      </c>
      <c r="M694" s="21" t="s">
        <v>632</v>
      </c>
      <c r="N694" s="21">
        <v>16</v>
      </c>
      <c r="O694" s="21">
        <v>16</v>
      </c>
      <c r="P694" s="21">
        <v>0</v>
      </c>
      <c r="Q694" s="21">
        <v>1</v>
      </c>
      <c r="R694">
        <f>IFERROR(IF(I694=1,VLOOKUP(F694,Lookup!$A$2:$B$15,2,FALSE),0),0.5)</f>
        <v>0</v>
      </c>
      <c r="S694">
        <f>IF(K694=1,1,IFERROR(IF(H694="pass",VLOOKUP(F694,Lookup!$D$2:$E$26,2,FALSE),0),1.6))</f>
        <v>1.6</v>
      </c>
      <c r="T694" s="6">
        <f t="shared" si="31"/>
        <v>1.8800000000000001</v>
      </c>
      <c r="U694" s="6">
        <f t="shared" si="32"/>
        <v>1.8800000000000001</v>
      </c>
      <c r="V694" t="str">
        <f t="shared" si="30"/>
        <v>A.BROWN, TB</v>
      </c>
    </row>
    <row r="695" spans="1:22">
      <c r="A695">
        <v>757</v>
      </c>
      <c r="B695" s="21">
        <v>1</v>
      </c>
      <c r="C695" s="21" t="s">
        <v>18</v>
      </c>
      <c r="D695" s="21" t="s">
        <v>2</v>
      </c>
      <c r="E695" s="21">
        <v>40</v>
      </c>
      <c r="F695" s="21">
        <v>60</v>
      </c>
      <c r="G695" s="21" t="s">
        <v>1170</v>
      </c>
      <c r="H695" s="21" t="s">
        <v>439</v>
      </c>
      <c r="I695" s="21">
        <v>0</v>
      </c>
      <c r="J695" s="21">
        <v>1</v>
      </c>
      <c r="K695" s="21">
        <v>0</v>
      </c>
      <c r="L695" s="21">
        <v>0</v>
      </c>
      <c r="M695" s="21" t="s">
        <v>1128</v>
      </c>
      <c r="N695" s="21">
        <v>3</v>
      </c>
      <c r="O695" s="21">
        <v>3</v>
      </c>
      <c r="P695" s="21">
        <v>0</v>
      </c>
      <c r="Q695" s="21">
        <v>1</v>
      </c>
      <c r="R695">
        <f>IFERROR(IF(I695=1,VLOOKUP(F695,Lookup!$A$2:$B$15,2,FALSE),0),0.5)</f>
        <v>0</v>
      </c>
      <c r="S695">
        <f>IF(K695=1,1,IFERROR(IF(H695="pass",VLOOKUP(F695,Lookup!$D$2:$E$26,2,FALSE),0),1.6))</f>
        <v>1.6</v>
      </c>
      <c r="T695" s="6">
        <f t="shared" si="31"/>
        <v>1.6525000000000001</v>
      </c>
      <c r="U695" s="6">
        <f t="shared" si="32"/>
        <v>1.6525000000000001</v>
      </c>
      <c r="V695" t="str">
        <f t="shared" si="30"/>
        <v>L.FOURNETTE, TB</v>
      </c>
    </row>
    <row r="696" spans="1:22">
      <c r="A696">
        <v>758</v>
      </c>
      <c r="B696" s="21">
        <v>1</v>
      </c>
      <c r="C696" s="21" t="s">
        <v>18</v>
      </c>
      <c r="D696" s="21" t="s">
        <v>2</v>
      </c>
      <c r="E696" s="21">
        <v>40</v>
      </c>
      <c r="F696" s="21">
        <v>60</v>
      </c>
      <c r="G696" s="21" t="s">
        <v>1171</v>
      </c>
      <c r="H696" s="21" t="s">
        <v>439</v>
      </c>
      <c r="I696" s="21">
        <v>0</v>
      </c>
      <c r="J696" s="21">
        <v>1</v>
      </c>
      <c r="K696" s="21">
        <v>0</v>
      </c>
      <c r="L696" s="21">
        <v>0</v>
      </c>
      <c r="M696" s="21" t="s">
        <v>632</v>
      </c>
      <c r="N696" s="21">
        <v>15</v>
      </c>
      <c r="O696" s="21">
        <v>15</v>
      </c>
      <c r="P696" s="21">
        <v>0</v>
      </c>
      <c r="Q696" s="21">
        <v>1</v>
      </c>
      <c r="R696">
        <f>IFERROR(IF(I696=1,VLOOKUP(F696,Lookup!$A$2:$B$15,2,FALSE),0),0.5)</f>
        <v>0</v>
      </c>
      <c r="S696">
        <f>IF(K696=1,1,IFERROR(IF(H696="pass",VLOOKUP(F696,Lookup!$D$2:$E$26,2,FALSE),0),1.6))</f>
        <v>1.6</v>
      </c>
      <c r="T696" s="6">
        <f t="shared" si="31"/>
        <v>1.8625</v>
      </c>
      <c r="U696" s="6">
        <f t="shared" si="32"/>
        <v>1.8625</v>
      </c>
      <c r="V696" t="str">
        <f t="shared" si="30"/>
        <v>A.BROWN, TB</v>
      </c>
    </row>
    <row r="697" spans="1:22">
      <c r="A697">
        <v>768</v>
      </c>
      <c r="B697" s="21">
        <v>1</v>
      </c>
      <c r="C697" s="21" t="s">
        <v>18</v>
      </c>
      <c r="D697" s="21" t="s">
        <v>2</v>
      </c>
      <c r="E697" s="21">
        <v>48</v>
      </c>
      <c r="F697" s="21">
        <v>52</v>
      </c>
      <c r="G697" s="21" t="s">
        <v>1177</v>
      </c>
      <c r="H697" s="21" t="s">
        <v>439</v>
      </c>
      <c r="I697" s="21">
        <v>0</v>
      </c>
      <c r="J697" s="21">
        <v>1</v>
      </c>
      <c r="K697" s="21">
        <v>0</v>
      </c>
      <c r="L697" s="21">
        <v>0</v>
      </c>
      <c r="M697" s="21" t="s">
        <v>1151</v>
      </c>
      <c r="N697" s="21">
        <v>5</v>
      </c>
      <c r="O697" s="21">
        <v>5</v>
      </c>
      <c r="P697" s="21">
        <v>0</v>
      </c>
      <c r="Q697" s="21">
        <v>1</v>
      </c>
      <c r="R697">
        <f>IFERROR(IF(I697=1,VLOOKUP(F697,Lookup!$A$2:$B$15,2,FALSE),0),0.5)</f>
        <v>0</v>
      </c>
      <c r="S697">
        <f>IF(K697=1,1,IFERROR(IF(H697="pass",VLOOKUP(F697,Lookup!$D$2:$E$26,2,FALSE),0),1.6))</f>
        <v>1.6</v>
      </c>
      <c r="T697" s="6">
        <f t="shared" si="31"/>
        <v>1.6875</v>
      </c>
      <c r="U697" s="6">
        <f t="shared" si="32"/>
        <v>1.6875</v>
      </c>
      <c r="V697" t="str">
        <f t="shared" si="30"/>
        <v>R.GRONKOWSKI, TB</v>
      </c>
    </row>
    <row r="698" spans="1:22">
      <c r="A698">
        <v>769</v>
      </c>
      <c r="B698" s="21">
        <v>1</v>
      </c>
      <c r="C698" s="21" t="s">
        <v>18</v>
      </c>
      <c r="D698" s="21" t="s">
        <v>2</v>
      </c>
      <c r="E698" s="21">
        <v>43</v>
      </c>
      <c r="F698" s="21">
        <v>57</v>
      </c>
      <c r="G698" s="21" t="s">
        <v>1178</v>
      </c>
      <c r="H698" s="21" t="s">
        <v>439</v>
      </c>
      <c r="I698" s="21">
        <v>0</v>
      </c>
      <c r="J698" s="21">
        <v>1</v>
      </c>
      <c r="K698" s="21">
        <v>0</v>
      </c>
      <c r="L698" s="21">
        <v>0</v>
      </c>
      <c r="M698" s="21" t="s">
        <v>1131</v>
      </c>
      <c r="N698" s="21">
        <v>3</v>
      </c>
      <c r="O698" s="21">
        <v>3</v>
      </c>
      <c r="P698" s="21">
        <v>0</v>
      </c>
      <c r="Q698" s="21">
        <v>1</v>
      </c>
      <c r="R698">
        <f>IFERROR(IF(I698=1,VLOOKUP(F698,Lookup!$A$2:$B$15,2,FALSE),0),0.5)</f>
        <v>0</v>
      </c>
      <c r="S698">
        <f>IF(K698=1,1,IFERROR(IF(H698="pass",VLOOKUP(F698,Lookup!$D$2:$E$26,2,FALSE),0),1.6))</f>
        <v>1.6</v>
      </c>
      <c r="T698" s="6">
        <f t="shared" si="31"/>
        <v>1.6525000000000001</v>
      </c>
      <c r="U698" s="6">
        <f t="shared" si="32"/>
        <v>1.6525000000000001</v>
      </c>
      <c r="V698" t="str">
        <f t="shared" si="30"/>
        <v>C.GODWIN, TB</v>
      </c>
    </row>
    <row r="699" spans="1:22">
      <c r="A699">
        <v>770</v>
      </c>
      <c r="B699" s="21">
        <v>1</v>
      </c>
      <c r="C699" s="21" t="s">
        <v>18</v>
      </c>
      <c r="D699" s="21" t="s">
        <v>2</v>
      </c>
      <c r="E699" s="21">
        <v>24</v>
      </c>
      <c r="F699" s="21">
        <v>76</v>
      </c>
      <c r="G699" s="21" t="s">
        <v>1179</v>
      </c>
      <c r="H699" s="21" t="s">
        <v>439</v>
      </c>
      <c r="I699" s="21">
        <v>0</v>
      </c>
      <c r="J699" s="21">
        <v>1</v>
      </c>
      <c r="K699" s="21">
        <v>0</v>
      </c>
      <c r="L699" s="21">
        <v>0</v>
      </c>
      <c r="M699" s="21" t="s">
        <v>1131</v>
      </c>
      <c r="N699" s="21">
        <v>14</v>
      </c>
      <c r="O699" s="21">
        <v>14</v>
      </c>
      <c r="P699" s="21">
        <v>0</v>
      </c>
      <c r="Q699" s="21">
        <v>1</v>
      </c>
      <c r="R699">
        <f>IFERROR(IF(I699=1,VLOOKUP(F699,Lookup!$A$2:$B$15,2,FALSE),0),0.5)</f>
        <v>0</v>
      </c>
      <c r="S699">
        <f>IF(K699=1,1,IFERROR(IF(H699="pass",VLOOKUP(F699,Lookup!$D$2:$E$26,2,FALSE),0),1.6))</f>
        <v>1.8</v>
      </c>
      <c r="T699" s="6">
        <f t="shared" si="31"/>
        <v>1.845</v>
      </c>
      <c r="U699" s="6">
        <f t="shared" si="32"/>
        <v>1.8153000000000001</v>
      </c>
      <c r="V699" t="str">
        <f t="shared" si="30"/>
        <v>C.GODWIN, TB</v>
      </c>
    </row>
    <row r="700" spans="1:22">
      <c r="A700">
        <v>772</v>
      </c>
      <c r="B700" s="21">
        <v>1</v>
      </c>
      <c r="C700" s="21" t="s">
        <v>18</v>
      </c>
      <c r="D700" s="21" t="s">
        <v>2</v>
      </c>
      <c r="E700" s="21">
        <v>2</v>
      </c>
      <c r="F700" s="21">
        <v>98</v>
      </c>
      <c r="G700" s="21" t="s">
        <v>1181</v>
      </c>
      <c r="H700" s="21" t="s">
        <v>439</v>
      </c>
      <c r="I700" s="21">
        <v>0</v>
      </c>
      <c r="J700" s="21">
        <v>1</v>
      </c>
      <c r="K700" s="21">
        <v>0</v>
      </c>
      <c r="L700" s="21">
        <v>0</v>
      </c>
      <c r="M700" s="21" t="s">
        <v>1151</v>
      </c>
      <c r="N700" s="21">
        <v>2</v>
      </c>
      <c r="O700" s="21">
        <v>2</v>
      </c>
      <c r="P700" s="21">
        <v>0</v>
      </c>
      <c r="Q700" s="21">
        <v>1</v>
      </c>
      <c r="R700">
        <f>IFERROR(IF(I700=1,VLOOKUP(F700,Lookup!$A$2:$B$15,2,FALSE),0),0.5)</f>
        <v>0</v>
      </c>
      <c r="S700">
        <f>IF(K700=1,1,IFERROR(IF(H700="pass",VLOOKUP(F700,Lookup!$D$2:$E$26,2,FALSE),0),1.6))</f>
        <v>3.7</v>
      </c>
      <c r="T700" s="6">
        <f t="shared" si="31"/>
        <v>1.635</v>
      </c>
      <c r="U700" s="6">
        <f t="shared" si="32"/>
        <v>3.7</v>
      </c>
      <c r="V700" t="str">
        <f t="shared" si="30"/>
        <v>R.GRONKOWSKI, TB</v>
      </c>
    </row>
    <row r="701" spans="1:22">
      <c r="A701">
        <v>777</v>
      </c>
      <c r="B701" s="21">
        <v>1</v>
      </c>
      <c r="C701" s="21" t="s">
        <v>2</v>
      </c>
      <c r="D701" s="21" t="s">
        <v>18</v>
      </c>
      <c r="E701" s="21">
        <v>39</v>
      </c>
      <c r="F701" s="21">
        <v>61</v>
      </c>
      <c r="G701" s="21" t="s">
        <v>1183</v>
      </c>
      <c r="H701" s="21" t="s">
        <v>439</v>
      </c>
      <c r="I701" s="21">
        <v>0</v>
      </c>
      <c r="J701" s="21">
        <v>1</v>
      </c>
      <c r="K701" s="21">
        <v>0</v>
      </c>
      <c r="L701" s="21">
        <v>0</v>
      </c>
      <c r="M701" s="21" t="s">
        <v>1165</v>
      </c>
      <c r="N701" s="21">
        <v>6</v>
      </c>
      <c r="O701" s="21">
        <v>6</v>
      </c>
      <c r="P701" s="21">
        <v>0</v>
      </c>
      <c r="Q701" s="21">
        <v>1</v>
      </c>
      <c r="R701">
        <f>IFERROR(IF(I701=1,VLOOKUP(F701,Lookup!$A$2:$B$15,2,FALSE),0),0.5)</f>
        <v>0</v>
      </c>
      <c r="S701">
        <f>IF(K701=1,1,IFERROR(IF(H701="pass",VLOOKUP(F701,Lookup!$D$2:$E$26,2,FALSE),0),1.6))</f>
        <v>1.6</v>
      </c>
      <c r="T701" s="6">
        <f t="shared" si="31"/>
        <v>1.7050000000000001</v>
      </c>
      <c r="U701" s="6">
        <f t="shared" si="32"/>
        <v>1.7050000000000001</v>
      </c>
      <c r="V701" t="str">
        <f t="shared" si="30"/>
        <v>B.JARWIN, DAL</v>
      </c>
    </row>
    <row r="702" spans="1:22">
      <c r="A702">
        <v>778</v>
      </c>
      <c r="B702" s="21">
        <v>1</v>
      </c>
      <c r="C702" s="21" t="s">
        <v>2</v>
      </c>
      <c r="D702" s="21" t="s">
        <v>18</v>
      </c>
      <c r="E702" s="21">
        <v>33</v>
      </c>
      <c r="F702" s="21">
        <v>67</v>
      </c>
      <c r="G702" s="21" t="s">
        <v>1184</v>
      </c>
      <c r="H702" s="21" t="s">
        <v>439</v>
      </c>
      <c r="I702" s="21">
        <v>0</v>
      </c>
      <c r="J702" s="21">
        <v>1</v>
      </c>
      <c r="K702" s="21">
        <v>0</v>
      </c>
      <c r="L702" s="21">
        <v>0</v>
      </c>
      <c r="M702" s="21" t="s">
        <v>1160</v>
      </c>
      <c r="N702" s="21">
        <v>-2</v>
      </c>
      <c r="O702" s="21">
        <v>-2</v>
      </c>
      <c r="P702" s="21">
        <v>0</v>
      </c>
      <c r="Q702" s="21">
        <v>1</v>
      </c>
      <c r="R702">
        <f>IFERROR(IF(I702=1,VLOOKUP(F702,Lookup!$A$2:$B$15,2,FALSE),0),0.5)</f>
        <v>0</v>
      </c>
      <c r="S702">
        <f>IF(K702=1,1,IFERROR(IF(H702="pass",VLOOKUP(F702,Lookup!$D$2:$E$26,2,FALSE),0),1.6))</f>
        <v>1.6</v>
      </c>
      <c r="T702" s="6">
        <f t="shared" si="31"/>
        <v>1.5650000000000002</v>
      </c>
      <c r="U702" s="6">
        <f t="shared" si="32"/>
        <v>1.5650000000000002</v>
      </c>
      <c r="V702" t="str">
        <f t="shared" si="30"/>
        <v>M.GALLUP, DAL</v>
      </c>
    </row>
    <row r="703" spans="1:22">
      <c r="A703">
        <v>780</v>
      </c>
      <c r="B703" s="21">
        <v>1</v>
      </c>
      <c r="C703" s="21" t="s">
        <v>2</v>
      </c>
      <c r="D703" s="21" t="s">
        <v>18</v>
      </c>
      <c r="E703" s="21">
        <v>20</v>
      </c>
      <c r="F703" s="21">
        <v>80</v>
      </c>
      <c r="G703" s="21" t="s">
        <v>1185</v>
      </c>
      <c r="H703" s="21" t="s">
        <v>439</v>
      </c>
      <c r="I703" s="21">
        <v>0</v>
      </c>
      <c r="J703" s="21">
        <v>1</v>
      </c>
      <c r="K703" s="21">
        <v>0</v>
      </c>
      <c r="L703" s="21">
        <v>0</v>
      </c>
      <c r="M703" s="21" t="s">
        <v>1135</v>
      </c>
      <c r="N703" s="21">
        <v>-3</v>
      </c>
      <c r="O703" s="21">
        <v>-3</v>
      </c>
      <c r="P703" s="21">
        <v>0</v>
      </c>
      <c r="Q703" s="21">
        <v>1</v>
      </c>
      <c r="R703">
        <f>IFERROR(IF(I703=1,VLOOKUP(F703,Lookup!$A$2:$B$15,2,FALSE),0),0.5)</f>
        <v>0</v>
      </c>
      <c r="S703">
        <f>IF(K703=1,1,IFERROR(IF(H703="pass",VLOOKUP(F703,Lookup!$D$2:$E$26,2,FALSE),0),1.6))</f>
        <v>1.8</v>
      </c>
      <c r="T703" s="6">
        <f t="shared" si="31"/>
        <v>1.5475000000000001</v>
      </c>
      <c r="U703" s="6">
        <f t="shared" si="32"/>
        <v>1.7141500000000003</v>
      </c>
      <c r="V703" t="str">
        <f t="shared" si="30"/>
        <v>E.ELLIOTT, DAL</v>
      </c>
    </row>
    <row r="704" spans="1:22">
      <c r="A704">
        <v>781</v>
      </c>
      <c r="B704" s="21">
        <v>1</v>
      </c>
      <c r="C704" s="21" t="s">
        <v>2</v>
      </c>
      <c r="D704" s="21" t="s">
        <v>18</v>
      </c>
      <c r="E704" s="21">
        <v>17</v>
      </c>
      <c r="F704" s="21">
        <v>83</v>
      </c>
      <c r="G704" s="21" t="s">
        <v>1186</v>
      </c>
      <c r="H704" s="21" t="s">
        <v>439</v>
      </c>
      <c r="I704" s="21">
        <v>0</v>
      </c>
      <c r="J704" s="21">
        <v>1</v>
      </c>
      <c r="K704" s="21">
        <v>0</v>
      </c>
      <c r="L704" s="21">
        <v>0</v>
      </c>
      <c r="M704" s="21" t="s">
        <v>1133</v>
      </c>
      <c r="N704" s="21">
        <v>4</v>
      </c>
      <c r="O704" s="21">
        <v>4</v>
      </c>
      <c r="P704" s="21">
        <v>0</v>
      </c>
      <c r="Q704" s="21">
        <v>1</v>
      </c>
      <c r="R704">
        <f>IFERROR(IF(I704=1,VLOOKUP(F704,Lookup!$A$2:$B$15,2,FALSE),0),0.5)</f>
        <v>0</v>
      </c>
      <c r="S704">
        <f>IF(K704=1,1,IFERROR(IF(H704="pass",VLOOKUP(F704,Lookup!$D$2:$E$26,2,FALSE),0),1.6))</f>
        <v>2</v>
      </c>
      <c r="T704" s="6">
        <f t="shared" si="31"/>
        <v>1.6700000000000002</v>
      </c>
      <c r="U704" s="6">
        <f t="shared" si="32"/>
        <v>1.8878000000000001</v>
      </c>
      <c r="V704" t="str">
        <f t="shared" si="30"/>
        <v>A.COOPER, DAL</v>
      </c>
    </row>
    <row r="705" spans="1:22">
      <c r="A705">
        <v>782</v>
      </c>
      <c r="B705" s="21">
        <v>1</v>
      </c>
      <c r="C705" s="21" t="s">
        <v>2</v>
      </c>
      <c r="D705" s="21" t="s">
        <v>18</v>
      </c>
      <c r="E705" s="21">
        <v>13</v>
      </c>
      <c r="F705" s="21">
        <v>87</v>
      </c>
      <c r="G705" s="21" t="s">
        <v>1187</v>
      </c>
      <c r="H705" s="21" t="s">
        <v>439</v>
      </c>
      <c r="I705" s="21">
        <v>0</v>
      </c>
      <c r="J705" s="21">
        <v>1</v>
      </c>
      <c r="K705" s="21">
        <v>0</v>
      </c>
      <c r="L705" s="21">
        <v>0</v>
      </c>
      <c r="M705" s="21" t="s">
        <v>1142</v>
      </c>
      <c r="N705" s="21">
        <v>13</v>
      </c>
      <c r="O705" s="21">
        <v>13</v>
      </c>
      <c r="P705" s="21">
        <v>0</v>
      </c>
      <c r="Q705" s="21">
        <v>1</v>
      </c>
      <c r="R705">
        <f>IFERROR(IF(I705=1,VLOOKUP(F705,Lookup!$A$2:$B$15,2,FALSE),0),0.5)</f>
        <v>0</v>
      </c>
      <c r="S705">
        <f>IF(K705=1,1,IFERROR(IF(H705="pass",VLOOKUP(F705,Lookup!$D$2:$E$26,2,FALSE),0),1.6))</f>
        <v>2.2000000000000002</v>
      </c>
      <c r="T705" s="6">
        <f t="shared" si="31"/>
        <v>1.8275000000000001</v>
      </c>
      <c r="U705" s="6">
        <f t="shared" si="32"/>
        <v>2.0733500000000005</v>
      </c>
      <c r="V705" t="str">
        <f t="shared" si="30"/>
        <v>C.LAMB, DAL</v>
      </c>
    </row>
    <row r="706" spans="1:22">
      <c r="A706">
        <v>786</v>
      </c>
      <c r="B706" s="21">
        <v>1</v>
      </c>
      <c r="C706" s="21" t="s">
        <v>2</v>
      </c>
      <c r="D706" s="21" t="s">
        <v>18</v>
      </c>
      <c r="E706" s="21">
        <v>25</v>
      </c>
      <c r="F706" s="21">
        <v>75</v>
      </c>
      <c r="G706" s="21" t="s">
        <v>1190</v>
      </c>
      <c r="H706" s="21" t="s">
        <v>439</v>
      </c>
      <c r="I706" s="21">
        <v>0</v>
      </c>
      <c r="J706" s="21">
        <v>1</v>
      </c>
      <c r="K706" s="21">
        <v>0</v>
      </c>
      <c r="L706" s="21">
        <v>0</v>
      </c>
      <c r="M706" s="21" t="s">
        <v>1142</v>
      </c>
      <c r="N706" s="21">
        <v>25</v>
      </c>
      <c r="O706" s="21">
        <v>25</v>
      </c>
      <c r="P706" s="21">
        <v>0</v>
      </c>
      <c r="Q706" s="21">
        <v>1</v>
      </c>
      <c r="R706">
        <f>IFERROR(IF(I706=1,VLOOKUP(F706,Lookup!$A$2:$B$15,2,FALSE),0),0.5)</f>
        <v>0</v>
      </c>
      <c r="S706">
        <f>IF(K706=1,1,IFERROR(IF(H706="pass",VLOOKUP(F706,Lookup!$D$2:$E$26,2,FALSE),0),1.6))</f>
        <v>1.8</v>
      </c>
      <c r="T706" s="6">
        <f t="shared" si="31"/>
        <v>2.0375000000000001</v>
      </c>
      <c r="U706" s="6">
        <f t="shared" si="32"/>
        <v>1.8807500000000004</v>
      </c>
      <c r="V706" t="str">
        <f t="shared" ref="V706:V769" si="33">IF(M706="A.St","A. ST. BROWN, DET",IF(M706="Dj.Moore","D.MOORE, CAR",IF(M706="Mi.Carter","M.CARTER, NYJ",UPPER(M706)&amp;", "&amp;C706)))</f>
        <v>C.LAMB, DAL</v>
      </c>
    </row>
    <row r="707" spans="1:22">
      <c r="A707">
        <v>788</v>
      </c>
      <c r="B707" s="21">
        <v>1</v>
      </c>
      <c r="C707" s="21" t="s">
        <v>2</v>
      </c>
      <c r="D707" s="21" t="s">
        <v>18</v>
      </c>
      <c r="E707" s="21">
        <v>25</v>
      </c>
      <c r="F707" s="21">
        <v>75</v>
      </c>
      <c r="G707" s="21" t="s">
        <v>1191</v>
      </c>
      <c r="H707" s="21" t="s">
        <v>439</v>
      </c>
      <c r="I707" s="21">
        <v>0</v>
      </c>
      <c r="J707" s="21">
        <v>1</v>
      </c>
      <c r="K707" s="21">
        <v>0</v>
      </c>
      <c r="L707" s="21">
        <v>0</v>
      </c>
      <c r="M707" s="21" t="s">
        <v>1173</v>
      </c>
      <c r="N707" s="21">
        <v>13</v>
      </c>
      <c r="O707" s="21">
        <v>13</v>
      </c>
      <c r="P707" s="21">
        <v>0</v>
      </c>
      <c r="Q707" s="21">
        <v>1</v>
      </c>
      <c r="R707">
        <f>IFERROR(IF(I707=1,VLOOKUP(F707,Lookup!$A$2:$B$15,2,FALSE),0),0.5)</f>
        <v>0</v>
      </c>
      <c r="S707">
        <f>IF(K707=1,1,IFERROR(IF(H707="pass",VLOOKUP(F707,Lookup!$D$2:$E$26,2,FALSE),0),1.6))</f>
        <v>1.8</v>
      </c>
      <c r="T707" s="6">
        <f t="shared" ref="T707:T770" si="34">IFERROR(1.6+0.7/40*N707,0)</f>
        <v>1.8275000000000001</v>
      </c>
      <c r="U707" s="6">
        <f t="shared" ref="U707:U770" si="35">R707+IF(S707&gt;=3.2,S707,IF(AND(S707&lt;3.2,S707&gt;=1.8),S707*0.66+T707*0.34,T707))+K707*0.4735*2</f>
        <v>1.8093500000000002</v>
      </c>
      <c r="V707" t="str">
        <f t="shared" si="33"/>
        <v>C.WILSON, DAL</v>
      </c>
    </row>
    <row r="708" spans="1:22">
      <c r="A708">
        <v>790</v>
      </c>
      <c r="B708" s="21">
        <v>1</v>
      </c>
      <c r="C708" s="21" t="s">
        <v>2</v>
      </c>
      <c r="D708" s="21" t="s">
        <v>18</v>
      </c>
      <c r="E708" s="21">
        <v>5</v>
      </c>
      <c r="F708" s="21">
        <v>95</v>
      </c>
      <c r="G708" s="21" t="s">
        <v>1192</v>
      </c>
      <c r="H708" s="21" t="s">
        <v>439</v>
      </c>
      <c r="I708" s="21">
        <v>0</v>
      </c>
      <c r="J708" s="21">
        <v>1</v>
      </c>
      <c r="K708" s="21">
        <v>0</v>
      </c>
      <c r="L708" s="21">
        <v>0</v>
      </c>
      <c r="M708" s="21" t="s">
        <v>1133</v>
      </c>
      <c r="N708" s="21">
        <v>5</v>
      </c>
      <c r="O708" s="21">
        <v>5</v>
      </c>
      <c r="P708" s="21">
        <v>0</v>
      </c>
      <c r="Q708" s="21">
        <v>1</v>
      </c>
      <c r="R708">
        <f>IFERROR(IF(I708=1,VLOOKUP(F708,Lookup!$A$2:$B$15,2,FALSE),0),0.5)</f>
        <v>0</v>
      </c>
      <c r="S708">
        <f>IF(K708=1,1,IFERROR(IF(H708="pass",VLOOKUP(F708,Lookup!$D$2:$E$26,2,FALSE),0),1.6))</f>
        <v>3.2</v>
      </c>
      <c r="T708" s="6">
        <f t="shared" si="34"/>
        <v>1.6875</v>
      </c>
      <c r="U708" s="6">
        <f t="shared" si="35"/>
        <v>3.2</v>
      </c>
      <c r="V708" t="str">
        <f t="shared" si="33"/>
        <v>A.COOPER, DAL</v>
      </c>
    </row>
    <row r="709" spans="1:22">
      <c r="A709">
        <v>794</v>
      </c>
      <c r="B709" s="21">
        <v>1</v>
      </c>
      <c r="C709" s="21" t="s">
        <v>2</v>
      </c>
      <c r="D709" s="21" t="s">
        <v>18</v>
      </c>
      <c r="E709" s="21">
        <v>21</v>
      </c>
      <c r="F709" s="21">
        <v>79</v>
      </c>
      <c r="G709" s="21" t="s">
        <v>1194</v>
      </c>
      <c r="H709" s="21" t="s">
        <v>439</v>
      </c>
      <c r="I709" s="21">
        <v>0</v>
      </c>
      <c r="J709" s="21">
        <v>1</v>
      </c>
      <c r="K709" s="21">
        <v>0</v>
      </c>
      <c r="L709" s="21">
        <v>0</v>
      </c>
      <c r="M709" s="21" t="s">
        <v>1142</v>
      </c>
      <c r="N709" s="21">
        <v>-3</v>
      </c>
      <c r="O709" s="21">
        <v>-3</v>
      </c>
      <c r="P709" s="21">
        <v>0</v>
      </c>
      <c r="Q709" s="21">
        <v>1</v>
      </c>
      <c r="R709">
        <f>IFERROR(IF(I709=1,VLOOKUP(F709,Lookup!$A$2:$B$15,2,FALSE),0),0.5)</f>
        <v>0</v>
      </c>
      <c r="S709">
        <f>IF(K709=1,1,IFERROR(IF(H709="pass",VLOOKUP(F709,Lookup!$D$2:$E$26,2,FALSE),0),1.6))</f>
        <v>1.8</v>
      </c>
      <c r="T709" s="6">
        <f t="shared" si="34"/>
        <v>1.5475000000000001</v>
      </c>
      <c r="U709" s="6">
        <f t="shared" si="35"/>
        <v>1.7141500000000003</v>
      </c>
      <c r="V709" t="str">
        <f t="shared" si="33"/>
        <v>C.LAMB, DAL</v>
      </c>
    </row>
    <row r="710" spans="1:22">
      <c r="A710">
        <v>795</v>
      </c>
      <c r="B710" s="21">
        <v>1</v>
      </c>
      <c r="C710" s="21" t="s">
        <v>2</v>
      </c>
      <c r="D710" s="21" t="s">
        <v>18</v>
      </c>
      <c r="E710" s="21">
        <v>17</v>
      </c>
      <c r="F710" s="21">
        <v>83</v>
      </c>
      <c r="G710" s="21" t="s">
        <v>1195</v>
      </c>
      <c r="H710" s="21" t="s">
        <v>439</v>
      </c>
      <c r="I710" s="21">
        <v>0</v>
      </c>
      <c r="J710" s="21">
        <v>1</v>
      </c>
      <c r="K710" s="21">
        <v>0</v>
      </c>
      <c r="L710" s="21">
        <v>0</v>
      </c>
      <c r="M710" s="21" t="s">
        <v>1160</v>
      </c>
      <c r="N710" s="21">
        <v>17</v>
      </c>
      <c r="O710" s="21">
        <v>17</v>
      </c>
      <c r="P710" s="21">
        <v>0</v>
      </c>
      <c r="Q710" s="21">
        <v>1</v>
      </c>
      <c r="R710">
        <f>IFERROR(IF(I710=1,VLOOKUP(F710,Lookup!$A$2:$B$15,2,FALSE),0),0.5)</f>
        <v>0</v>
      </c>
      <c r="S710">
        <f>IF(K710=1,1,IFERROR(IF(H710="pass",VLOOKUP(F710,Lookup!$D$2:$E$26,2,FALSE),0),1.6))</f>
        <v>2</v>
      </c>
      <c r="T710" s="6">
        <f t="shared" si="34"/>
        <v>1.8975</v>
      </c>
      <c r="U710" s="6">
        <f t="shared" si="35"/>
        <v>1.96515</v>
      </c>
      <c r="V710" t="str">
        <f t="shared" si="33"/>
        <v>M.GALLUP, DAL</v>
      </c>
    </row>
    <row r="711" spans="1:22">
      <c r="A711">
        <v>796</v>
      </c>
      <c r="B711" s="21">
        <v>1</v>
      </c>
      <c r="C711" s="21" t="s">
        <v>2</v>
      </c>
      <c r="D711" s="21" t="s">
        <v>18</v>
      </c>
      <c r="E711" s="21">
        <v>17</v>
      </c>
      <c r="F711" s="21">
        <v>83</v>
      </c>
      <c r="G711" s="21" t="s">
        <v>1196</v>
      </c>
      <c r="H711" s="21" t="s">
        <v>439</v>
      </c>
      <c r="I711" s="21">
        <v>0</v>
      </c>
      <c r="J711" s="21">
        <v>1</v>
      </c>
      <c r="K711" s="21">
        <v>0</v>
      </c>
      <c r="L711" s="21">
        <v>0</v>
      </c>
      <c r="M711" s="21" t="s">
        <v>1142</v>
      </c>
      <c r="N711" s="21">
        <v>10</v>
      </c>
      <c r="O711" s="21">
        <v>10</v>
      </c>
      <c r="P711" s="21">
        <v>0</v>
      </c>
      <c r="Q711" s="21">
        <v>1</v>
      </c>
      <c r="R711">
        <f>IFERROR(IF(I711=1,VLOOKUP(F711,Lookup!$A$2:$B$15,2,FALSE),0),0.5)</f>
        <v>0</v>
      </c>
      <c r="S711">
        <f>IF(K711=1,1,IFERROR(IF(H711="pass",VLOOKUP(F711,Lookup!$D$2:$E$26,2,FALSE),0),1.6))</f>
        <v>2</v>
      </c>
      <c r="T711" s="6">
        <f t="shared" si="34"/>
        <v>1.7750000000000001</v>
      </c>
      <c r="U711" s="6">
        <f t="shared" si="35"/>
        <v>1.9235000000000002</v>
      </c>
      <c r="V711" t="str">
        <f t="shared" si="33"/>
        <v>C.LAMB, DAL</v>
      </c>
    </row>
    <row r="712" spans="1:22">
      <c r="A712">
        <v>799</v>
      </c>
      <c r="B712" s="21">
        <v>1</v>
      </c>
      <c r="C712" s="21" t="s">
        <v>18</v>
      </c>
      <c r="D712" s="21" t="s">
        <v>2</v>
      </c>
      <c r="E712" s="21">
        <v>57</v>
      </c>
      <c r="F712" s="21">
        <v>43</v>
      </c>
      <c r="G712" s="21" t="s">
        <v>1197</v>
      </c>
      <c r="H712" s="21" t="s">
        <v>439</v>
      </c>
      <c r="I712" s="21">
        <v>0</v>
      </c>
      <c r="J712" s="21">
        <v>1</v>
      </c>
      <c r="K712" s="21">
        <v>0</v>
      </c>
      <c r="L712" s="21">
        <v>0</v>
      </c>
      <c r="M712" s="21" t="s">
        <v>1131</v>
      </c>
      <c r="N712" s="21">
        <v>5</v>
      </c>
      <c r="O712" s="21">
        <v>5</v>
      </c>
      <c r="P712" s="21">
        <v>0</v>
      </c>
      <c r="Q712" s="21">
        <v>1</v>
      </c>
      <c r="R712">
        <f>IFERROR(IF(I712=1,VLOOKUP(F712,Lookup!$A$2:$B$15,2,FALSE),0),0.5)</f>
        <v>0</v>
      </c>
      <c r="S712">
        <f>IF(K712=1,1,IFERROR(IF(H712="pass",VLOOKUP(F712,Lookup!$D$2:$E$26,2,FALSE),0),1.6))</f>
        <v>1.6</v>
      </c>
      <c r="T712" s="6">
        <f t="shared" si="34"/>
        <v>1.6875</v>
      </c>
      <c r="U712" s="6">
        <f t="shared" si="35"/>
        <v>1.6875</v>
      </c>
      <c r="V712" t="str">
        <f t="shared" si="33"/>
        <v>C.GODWIN, TB</v>
      </c>
    </row>
    <row r="713" spans="1:22">
      <c r="A713">
        <v>800</v>
      </c>
      <c r="B713" s="21">
        <v>1</v>
      </c>
      <c r="C713" s="21" t="s">
        <v>18</v>
      </c>
      <c r="D713" s="21" t="s">
        <v>2</v>
      </c>
      <c r="E713" s="21">
        <v>47</v>
      </c>
      <c r="F713" s="21">
        <v>53</v>
      </c>
      <c r="G713" s="21" t="s">
        <v>1198</v>
      </c>
      <c r="H713" s="21" t="s">
        <v>439</v>
      </c>
      <c r="I713" s="21">
        <v>0</v>
      </c>
      <c r="J713" s="21">
        <v>1</v>
      </c>
      <c r="K713" s="21">
        <v>0</v>
      </c>
      <c r="L713" s="21">
        <v>0</v>
      </c>
      <c r="M713" s="21" t="s">
        <v>632</v>
      </c>
      <c r="N713" s="21">
        <v>45</v>
      </c>
      <c r="O713" s="21">
        <v>45</v>
      </c>
      <c r="P713" s="21">
        <v>0</v>
      </c>
      <c r="Q713" s="21">
        <v>1</v>
      </c>
      <c r="R713">
        <f>IFERROR(IF(I713=1,VLOOKUP(F713,Lookup!$A$2:$B$15,2,FALSE),0),0.5)</f>
        <v>0</v>
      </c>
      <c r="S713">
        <f>IF(K713=1,1,IFERROR(IF(H713="pass",VLOOKUP(F713,Lookup!$D$2:$E$26,2,FALSE),0),1.6))</f>
        <v>1.6</v>
      </c>
      <c r="T713" s="6">
        <f t="shared" si="34"/>
        <v>2.3875000000000002</v>
      </c>
      <c r="U713" s="6">
        <f t="shared" si="35"/>
        <v>2.3875000000000002</v>
      </c>
      <c r="V713" t="str">
        <f t="shared" si="33"/>
        <v>A.BROWN, TB</v>
      </c>
    </row>
    <row r="714" spans="1:22">
      <c r="A714">
        <v>806</v>
      </c>
      <c r="B714" s="21">
        <v>1</v>
      </c>
      <c r="C714" s="21" t="s">
        <v>2</v>
      </c>
      <c r="D714" s="21" t="s">
        <v>18</v>
      </c>
      <c r="E714" s="21">
        <v>38</v>
      </c>
      <c r="F714" s="21">
        <v>62</v>
      </c>
      <c r="G714" s="21" t="s">
        <v>1200</v>
      </c>
      <c r="H714" s="21" t="s">
        <v>439</v>
      </c>
      <c r="I714" s="21">
        <v>0</v>
      </c>
      <c r="J714" s="21">
        <v>1</v>
      </c>
      <c r="K714" s="21">
        <v>0</v>
      </c>
      <c r="L714" s="21">
        <v>0</v>
      </c>
      <c r="M714" s="21" t="s">
        <v>1133</v>
      </c>
      <c r="N714" s="21">
        <v>6</v>
      </c>
      <c r="O714" s="21">
        <v>6</v>
      </c>
      <c r="P714" s="21">
        <v>0</v>
      </c>
      <c r="Q714" s="21">
        <v>1</v>
      </c>
      <c r="R714">
        <f>IFERROR(IF(I714=1,VLOOKUP(F714,Lookup!$A$2:$B$15,2,FALSE),0),0.5)</f>
        <v>0</v>
      </c>
      <c r="S714">
        <f>IF(K714=1,1,IFERROR(IF(H714="pass",VLOOKUP(F714,Lookup!$D$2:$E$26,2,FALSE),0),1.6))</f>
        <v>1.6</v>
      </c>
      <c r="T714" s="6">
        <f t="shared" si="34"/>
        <v>1.7050000000000001</v>
      </c>
      <c r="U714" s="6">
        <f t="shared" si="35"/>
        <v>1.7050000000000001</v>
      </c>
      <c r="V714" t="str">
        <f t="shared" si="33"/>
        <v>A.COOPER, DAL</v>
      </c>
    </row>
    <row r="715" spans="1:22">
      <c r="A715">
        <v>807</v>
      </c>
      <c r="B715" s="21">
        <v>1</v>
      </c>
      <c r="C715" s="21" t="s">
        <v>2</v>
      </c>
      <c r="D715" s="21" t="s">
        <v>18</v>
      </c>
      <c r="E715" s="21">
        <v>31</v>
      </c>
      <c r="F715" s="21">
        <v>69</v>
      </c>
      <c r="G715" s="21" t="s">
        <v>1201</v>
      </c>
      <c r="H715" s="21" t="s">
        <v>439</v>
      </c>
      <c r="I715" s="21">
        <v>0</v>
      </c>
      <c r="J715" s="21">
        <v>1</v>
      </c>
      <c r="K715" s="21">
        <v>0</v>
      </c>
      <c r="L715" s="21">
        <v>0</v>
      </c>
      <c r="M715" s="21" t="s">
        <v>1160</v>
      </c>
      <c r="N715" s="21">
        <v>9</v>
      </c>
      <c r="O715" s="21">
        <v>9</v>
      </c>
      <c r="P715" s="21">
        <v>0</v>
      </c>
      <c r="Q715" s="21">
        <v>1</v>
      </c>
      <c r="R715">
        <f>IFERROR(IF(I715=1,VLOOKUP(F715,Lookup!$A$2:$B$15,2,FALSE),0),0.5)</f>
        <v>0</v>
      </c>
      <c r="S715">
        <f>IF(K715=1,1,IFERROR(IF(H715="pass",VLOOKUP(F715,Lookup!$D$2:$E$26,2,FALSE),0),1.6))</f>
        <v>1.6</v>
      </c>
      <c r="T715" s="6">
        <f t="shared" si="34"/>
        <v>1.7575000000000001</v>
      </c>
      <c r="U715" s="6">
        <f t="shared" si="35"/>
        <v>1.7575000000000001</v>
      </c>
      <c r="V715" t="str">
        <f t="shared" si="33"/>
        <v>M.GALLUP, DAL</v>
      </c>
    </row>
    <row r="716" spans="1:22">
      <c r="A716">
        <v>808</v>
      </c>
      <c r="B716" s="21">
        <v>1</v>
      </c>
      <c r="C716" s="21" t="s">
        <v>2</v>
      </c>
      <c r="D716" s="21" t="s">
        <v>18</v>
      </c>
      <c r="E716" s="21">
        <v>31</v>
      </c>
      <c r="F716" s="21">
        <v>69</v>
      </c>
      <c r="G716" s="21" t="s">
        <v>1202</v>
      </c>
      <c r="H716" s="21" t="s">
        <v>439</v>
      </c>
      <c r="I716" s="21">
        <v>0</v>
      </c>
      <c r="J716" s="21">
        <v>1</v>
      </c>
      <c r="K716" s="21">
        <v>0</v>
      </c>
      <c r="L716" s="21">
        <v>0</v>
      </c>
      <c r="M716" s="21" t="s">
        <v>1142</v>
      </c>
      <c r="N716" s="21">
        <v>5</v>
      </c>
      <c r="O716" s="21">
        <v>5</v>
      </c>
      <c r="P716" s="21">
        <v>0</v>
      </c>
      <c r="Q716" s="21">
        <v>1</v>
      </c>
      <c r="R716">
        <f>IFERROR(IF(I716=1,VLOOKUP(F716,Lookup!$A$2:$B$15,2,FALSE),0),0.5)</f>
        <v>0</v>
      </c>
      <c r="S716">
        <f>IF(K716=1,1,IFERROR(IF(H716="pass",VLOOKUP(F716,Lookup!$D$2:$E$26,2,FALSE),0),1.6))</f>
        <v>1.6</v>
      </c>
      <c r="T716" s="6">
        <f t="shared" si="34"/>
        <v>1.6875</v>
      </c>
      <c r="U716" s="6">
        <f t="shared" si="35"/>
        <v>1.6875</v>
      </c>
      <c r="V716" t="str">
        <f t="shared" si="33"/>
        <v>C.LAMB, DAL</v>
      </c>
    </row>
    <row r="717" spans="1:22">
      <c r="A717">
        <v>815</v>
      </c>
      <c r="B717" s="21">
        <v>1</v>
      </c>
      <c r="C717" s="21" t="s">
        <v>18</v>
      </c>
      <c r="D717" s="21" t="s">
        <v>2</v>
      </c>
      <c r="E717" s="21">
        <v>50</v>
      </c>
      <c r="F717" s="21">
        <v>50</v>
      </c>
      <c r="G717" s="21" t="s">
        <v>1203</v>
      </c>
      <c r="H717" s="21" t="s">
        <v>439</v>
      </c>
      <c r="I717" s="21">
        <v>0</v>
      </c>
      <c r="J717" s="21">
        <v>1</v>
      </c>
      <c r="K717" s="21">
        <v>0</v>
      </c>
      <c r="L717" s="21">
        <v>0</v>
      </c>
      <c r="M717" s="21" t="s">
        <v>1204</v>
      </c>
      <c r="N717" s="21">
        <v>20</v>
      </c>
      <c r="O717" s="21">
        <v>20</v>
      </c>
      <c r="P717" s="21">
        <v>0</v>
      </c>
      <c r="Q717" s="21">
        <v>1</v>
      </c>
      <c r="R717">
        <f>IFERROR(IF(I717=1,VLOOKUP(F717,Lookup!$A$2:$B$15,2,FALSE),0),0.5)</f>
        <v>0</v>
      </c>
      <c r="S717">
        <f>IF(K717=1,1,IFERROR(IF(H717="pass",VLOOKUP(F717,Lookup!$D$2:$E$26,2,FALSE),0),1.6))</f>
        <v>1.6</v>
      </c>
      <c r="T717" s="6">
        <f t="shared" si="34"/>
        <v>1.9500000000000002</v>
      </c>
      <c r="U717" s="6">
        <f t="shared" si="35"/>
        <v>1.9500000000000002</v>
      </c>
      <c r="V717" t="str">
        <f t="shared" si="33"/>
        <v>G.BERNARD, TB</v>
      </c>
    </row>
    <row r="718" spans="1:22">
      <c r="A718">
        <v>816</v>
      </c>
      <c r="B718" s="21">
        <v>1</v>
      </c>
      <c r="C718" s="21" t="s">
        <v>18</v>
      </c>
      <c r="D718" s="21" t="s">
        <v>2</v>
      </c>
      <c r="E718" s="21">
        <v>50</v>
      </c>
      <c r="F718" s="21">
        <v>50</v>
      </c>
      <c r="G718" s="21" t="s">
        <v>1205</v>
      </c>
      <c r="H718" s="21" t="s">
        <v>439</v>
      </c>
      <c r="I718" s="21">
        <v>0</v>
      </c>
      <c r="J718" s="21">
        <v>1</v>
      </c>
      <c r="K718" s="21">
        <v>0</v>
      </c>
      <c r="L718" s="21">
        <v>0</v>
      </c>
      <c r="M718" s="21" t="s">
        <v>1206</v>
      </c>
      <c r="N718" s="21">
        <v>10</v>
      </c>
      <c r="O718" s="21">
        <v>10</v>
      </c>
      <c r="P718" s="21">
        <v>0</v>
      </c>
      <c r="Q718" s="21">
        <v>1</v>
      </c>
      <c r="R718">
        <f>IFERROR(IF(I718=1,VLOOKUP(F718,Lookup!$A$2:$B$15,2,FALSE),0),0.5)</f>
        <v>0</v>
      </c>
      <c r="S718">
        <f>IF(K718=1,1,IFERROR(IF(H718="pass",VLOOKUP(F718,Lookup!$D$2:$E$26,2,FALSE),0),1.6))</f>
        <v>1.6</v>
      </c>
      <c r="T718" s="6">
        <f t="shared" si="34"/>
        <v>1.7750000000000001</v>
      </c>
      <c r="U718" s="6">
        <f t="shared" si="35"/>
        <v>1.7750000000000001</v>
      </c>
      <c r="V718" t="str">
        <f t="shared" si="33"/>
        <v>T.JOHNSON, TB</v>
      </c>
    </row>
    <row r="719" spans="1:22">
      <c r="A719">
        <v>822</v>
      </c>
      <c r="B719" s="21">
        <v>1</v>
      </c>
      <c r="C719" s="21" t="s">
        <v>2</v>
      </c>
      <c r="D719" s="21" t="s">
        <v>18</v>
      </c>
      <c r="E719" s="21">
        <v>70</v>
      </c>
      <c r="F719" s="21">
        <v>30</v>
      </c>
      <c r="G719" s="21" t="s">
        <v>1209</v>
      </c>
      <c r="H719" s="21" t="s">
        <v>439</v>
      </c>
      <c r="I719" s="21">
        <v>0</v>
      </c>
      <c r="J719" s="21">
        <v>1</v>
      </c>
      <c r="K719" s="21">
        <v>0</v>
      </c>
      <c r="L719" s="21">
        <v>0</v>
      </c>
      <c r="M719" s="21" t="s">
        <v>1133</v>
      </c>
      <c r="N719" s="21">
        <v>11</v>
      </c>
      <c r="O719" s="21">
        <v>11</v>
      </c>
      <c r="P719" s="21">
        <v>0</v>
      </c>
      <c r="Q719" s="21">
        <v>1</v>
      </c>
      <c r="R719">
        <f>IFERROR(IF(I719=1,VLOOKUP(F719,Lookup!$A$2:$B$15,2,FALSE),0),0.5)</f>
        <v>0</v>
      </c>
      <c r="S719">
        <f>IF(K719=1,1,IFERROR(IF(H719="pass",VLOOKUP(F719,Lookup!$D$2:$E$26,2,FALSE),0),1.6))</f>
        <v>1.6</v>
      </c>
      <c r="T719" s="6">
        <f t="shared" si="34"/>
        <v>1.7925</v>
      </c>
      <c r="U719" s="6">
        <f t="shared" si="35"/>
        <v>1.7925</v>
      </c>
      <c r="V719" t="str">
        <f t="shared" si="33"/>
        <v>A.COOPER, DAL</v>
      </c>
    </row>
    <row r="720" spans="1:22">
      <c r="A720">
        <v>823</v>
      </c>
      <c r="B720" s="21">
        <v>1</v>
      </c>
      <c r="C720" s="21" t="s">
        <v>2</v>
      </c>
      <c r="D720" s="21" t="s">
        <v>18</v>
      </c>
      <c r="E720" s="21">
        <v>54</v>
      </c>
      <c r="F720" s="21">
        <v>46</v>
      </c>
      <c r="G720" s="21" t="s">
        <v>1210</v>
      </c>
      <c r="H720" s="21" t="s">
        <v>439</v>
      </c>
      <c r="I720" s="21">
        <v>0</v>
      </c>
      <c r="J720" s="21">
        <v>1</v>
      </c>
      <c r="K720" s="21">
        <v>0</v>
      </c>
      <c r="L720" s="21">
        <v>0</v>
      </c>
      <c r="M720" s="21" t="s">
        <v>1133</v>
      </c>
      <c r="N720" s="21">
        <v>6</v>
      </c>
      <c r="O720" s="21">
        <v>6</v>
      </c>
      <c r="P720" s="21">
        <v>0</v>
      </c>
      <c r="Q720" s="21">
        <v>1</v>
      </c>
      <c r="R720">
        <f>IFERROR(IF(I720=1,VLOOKUP(F720,Lookup!$A$2:$B$15,2,FALSE),0),0.5)</f>
        <v>0</v>
      </c>
      <c r="S720">
        <f>IF(K720=1,1,IFERROR(IF(H720="pass",VLOOKUP(F720,Lookup!$D$2:$E$26,2,FALSE),0),1.6))</f>
        <v>1.6</v>
      </c>
      <c r="T720" s="6">
        <f t="shared" si="34"/>
        <v>1.7050000000000001</v>
      </c>
      <c r="U720" s="6">
        <f t="shared" si="35"/>
        <v>1.7050000000000001</v>
      </c>
      <c r="V720" t="str">
        <f t="shared" si="33"/>
        <v>A.COOPER, DAL</v>
      </c>
    </row>
    <row r="721" spans="1:22">
      <c r="A721">
        <v>825</v>
      </c>
      <c r="B721" s="21">
        <v>1</v>
      </c>
      <c r="C721" s="21" t="s">
        <v>2</v>
      </c>
      <c r="D721" s="21" t="s">
        <v>18</v>
      </c>
      <c r="E721" s="21">
        <v>48</v>
      </c>
      <c r="F721" s="21">
        <v>52</v>
      </c>
      <c r="G721" s="21" t="s">
        <v>1212</v>
      </c>
      <c r="H721" s="21" t="s">
        <v>439</v>
      </c>
      <c r="I721" s="21">
        <v>0</v>
      </c>
      <c r="J721" s="21">
        <v>1</v>
      </c>
      <c r="K721" s="21">
        <v>0</v>
      </c>
      <c r="L721" s="21">
        <v>0</v>
      </c>
      <c r="M721" s="21" t="s">
        <v>1133</v>
      </c>
      <c r="N721" s="21">
        <v>14</v>
      </c>
      <c r="O721" s="21">
        <v>14</v>
      </c>
      <c r="P721" s="21">
        <v>0</v>
      </c>
      <c r="Q721" s="21">
        <v>1</v>
      </c>
      <c r="R721">
        <f>IFERROR(IF(I721=1,VLOOKUP(F721,Lookup!$A$2:$B$15,2,FALSE),0),0.5)</f>
        <v>0</v>
      </c>
      <c r="S721">
        <f>IF(K721=1,1,IFERROR(IF(H721="pass",VLOOKUP(F721,Lookup!$D$2:$E$26,2,FALSE),0),1.6))</f>
        <v>1.6</v>
      </c>
      <c r="T721" s="6">
        <f t="shared" si="34"/>
        <v>1.845</v>
      </c>
      <c r="U721" s="6">
        <f t="shared" si="35"/>
        <v>1.845</v>
      </c>
      <c r="V721" t="str">
        <f t="shared" si="33"/>
        <v>A.COOPER, DAL</v>
      </c>
    </row>
    <row r="722" spans="1:22">
      <c r="A722">
        <v>826</v>
      </c>
      <c r="B722" s="21">
        <v>1</v>
      </c>
      <c r="C722" s="21" t="s">
        <v>2</v>
      </c>
      <c r="D722" s="21" t="s">
        <v>18</v>
      </c>
      <c r="E722" s="21">
        <v>34</v>
      </c>
      <c r="F722" s="21">
        <v>66</v>
      </c>
      <c r="G722" s="21" t="s">
        <v>1213</v>
      </c>
      <c r="H722" s="21" t="s">
        <v>439</v>
      </c>
      <c r="I722" s="21">
        <v>0</v>
      </c>
      <c r="J722" s="21">
        <v>1</v>
      </c>
      <c r="K722" s="21">
        <v>0</v>
      </c>
      <c r="L722" s="21">
        <v>0</v>
      </c>
      <c r="M722" s="21" t="s">
        <v>1160</v>
      </c>
      <c r="N722" s="21">
        <v>6</v>
      </c>
      <c r="O722" s="21">
        <v>6</v>
      </c>
      <c r="P722" s="21">
        <v>0</v>
      </c>
      <c r="Q722" s="21">
        <v>1</v>
      </c>
      <c r="R722">
        <f>IFERROR(IF(I722=1,VLOOKUP(F722,Lookup!$A$2:$B$15,2,FALSE),0),0.5)</f>
        <v>0</v>
      </c>
      <c r="S722">
        <f>IF(K722=1,1,IFERROR(IF(H722="pass",VLOOKUP(F722,Lookup!$D$2:$E$26,2,FALSE),0),1.6))</f>
        <v>1.6</v>
      </c>
      <c r="T722" s="6">
        <f t="shared" si="34"/>
        <v>1.7050000000000001</v>
      </c>
      <c r="U722" s="6">
        <f t="shared" si="35"/>
        <v>1.7050000000000001</v>
      </c>
      <c r="V722" t="str">
        <f t="shared" si="33"/>
        <v>M.GALLUP, DAL</v>
      </c>
    </row>
    <row r="723" spans="1:22">
      <c r="A723">
        <v>828</v>
      </c>
      <c r="B723" s="21">
        <v>1</v>
      </c>
      <c r="C723" s="21" t="s">
        <v>2</v>
      </c>
      <c r="D723" s="21" t="s">
        <v>18</v>
      </c>
      <c r="E723" s="21">
        <v>18</v>
      </c>
      <c r="F723" s="21">
        <v>82</v>
      </c>
      <c r="G723" s="21" t="s">
        <v>1214</v>
      </c>
      <c r="H723" s="21" t="s">
        <v>439</v>
      </c>
      <c r="I723" s="21">
        <v>0</v>
      </c>
      <c r="J723" s="21">
        <v>1</v>
      </c>
      <c r="K723" s="21">
        <v>0</v>
      </c>
      <c r="L723" s="21">
        <v>0</v>
      </c>
      <c r="M723" s="21" t="s">
        <v>1158</v>
      </c>
      <c r="N723" s="21">
        <v>-4</v>
      </c>
      <c r="O723" s="21">
        <v>-4</v>
      </c>
      <c r="P723" s="21">
        <v>0</v>
      </c>
      <c r="Q723" s="21">
        <v>1</v>
      </c>
      <c r="R723">
        <f>IFERROR(IF(I723=1,VLOOKUP(F723,Lookup!$A$2:$B$15,2,FALSE),0),0.5)</f>
        <v>0</v>
      </c>
      <c r="S723">
        <f>IF(K723=1,1,IFERROR(IF(H723="pass",VLOOKUP(F723,Lookup!$D$2:$E$26,2,FALSE),0),1.6))</f>
        <v>2</v>
      </c>
      <c r="T723" s="6">
        <f t="shared" si="34"/>
        <v>1.53</v>
      </c>
      <c r="U723" s="6">
        <f t="shared" si="35"/>
        <v>1.8402000000000001</v>
      </c>
      <c r="V723" t="str">
        <f t="shared" si="33"/>
        <v>T.POLLARD, DAL</v>
      </c>
    </row>
    <row r="724" spans="1:22">
      <c r="A724">
        <v>829</v>
      </c>
      <c r="B724" s="21">
        <v>1</v>
      </c>
      <c r="C724" s="21" t="s">
        <v>2</v>
      </c>
      <c r="D724" s="21" t="s">
        <v>18</v>
      </c>
      <c r="E724" s="21">
        <v>12</v>
      </c>
      <c r="F724" s="21">
        <v>88</v>
      </c>
      <c r="G724" s="21" t="s">
        <v>1215</v>
      </c>
      <c r="H724" s="21" t="s">
        <v>439</v>
      </c>
      <c r="I724" s="21">
        <v>0</v>
      </c>
      <c r="J724" s="21">
        <v>1</v>
      </c>
      <c r="K724" s="21">
        <v>0</v>
      </c>
      <c r="L724" s="21">
        <v>0</v>
      </c>
      <c r="M724" s="21" t="s">
        <v>1133</v>
      </c>
      <c r="N724" s="21">
        <v>4</v>
      </c>
      <c r="O724" s="21">
        <v>4</v>
      </c>
      <c r="P724" s="21">
        <v>0</v>
      </c>
      <c r="Q724" s="21">
        <v>1</v>
      </c>
      <c r="R724">
        <f>IFERROR(IF(I724=1,VLOOKUP(F724,Lookup!$A$2:$B$15,2,FALSE),0),0.5)</f>
        <v>0</v>
      </c>
      <c r="S724">
        <f>IF(K724=1,1,IFERROR(IF(H724="pass",VLOOKUP(F724,Lookup!$D$2:$E$26,2,FALSE),0),1.6))</f>
        <v>2.2000000000000002</v>
      </c>
      <c r="T724" s="6">
        <f t="shared" si="34"/>
        <v>1.6700000000000002</v>
      </c>
      <c r="U724" s="6">
        <f t="shared" si="35"/>
        <v>2.0198</v>
      </c>
      <c r="V724" t="str">
        <f t="shared" si="33"/>
        <v>A.COOPER, DAL</v>
      </c>
    </row>
    <row r="725" spans="1:22">
      <c r="A725">
        <v>831</v>
      </c>
      <c r="B725" s="21">
        <v>1</v>
      </c>
      <c r="C725" s="21" t="s">
        <v>2</v>
      </c>
      <c r="D725" s="21" t="s">
        <v>18</v>
      </c>
      <c r="E725" s="21">
        <v>5</v>
      </c>
      <c r="F725" s="21">
        <v>95</v>
      </c>
      <c r="G725" s="21" t="s">
        <v>1218</v>
      </c>
      <c r="H725" s="21" t="s">
        <v>439</v>
      </c>
      <c r="I725" s="21">
        <v>0</v>
      </c>
      <c r="J725" s="21">
        <v>1</v>
      </c>
      <c r="K725" s="21">
        <v>0</v>
      </c>
      <c r="L725" s="21">
        <v>0</v>
      </c>
      <c r="M725" s="21" t="s">
        <v>1135</v>
      </c>
      <c r="N725" s="21">
        <v>3</v>
      </c>
      <c r="O725" s="21">
        <v>3</v>
      </c>
      <c r="P725" s="21">
        <v>0</v>
      </c>
      <c r="Q725" s="21">
        <v>1</v>
      </c>
      <c r="R725">
        <f>IFERROR(IF(I725=1,VLOOKUP(F725,Lookup!$A$2:$B$15,2,FALSE),0),0.5)</f>
        <v>0</v>
      </c>
      <c r="S725">
        <f>IF(K725=1,1,IFERROR(IF(H725="pass",VLOOKUP(F725,Lookup!$D$2:$E$26,2,FALSE),0),1.6))</f>
        <v>3.2</v>
      </c>
      <c r="T725" s="6">
        <f t="shared" si="34"/>
        <v>1.6525000000000001</v>
      </c>
      <c r="U725" s="6">
        <f t="shared" si="35"/>
        <v>3.2</v>
      </c>
      <c r="V725" t="str">
        <f t="shared" si="33"/>
        <v>E.ELLIOTT, DAL</v>
      </c>
    </row>
    <row r="726" spans="1:22">
      <c r="A726">
        <v>835</v>
      </c>
      <c r="B726" s="21">
        <v>1</v>
      </c>
      <c r="C726" s="21" t="s">
        <v>18</v>
      </c>
      <c r="D726" s="21" t="s">
        <v>2</v>
      </c>
      <c r="E726" s="21">
        <v>67</v>
      </c>
      <c r="F726" s="21">
        <v>33</v>
      </c>
      <c r="G726" s="21" t="s">
        <v>1220</v>
      </c>
      <c r="H726" s="21" t="s">
        <v>439</v>
      </c>
      <c r="I726" s="21">
        <v>0</v>
      </c>
      <c r="J726" s="21">
        <v>1</v>
      </c>
      <c r="K726" s="21">
        <v>0</v>
      </c>
      <c r="L726" s="21">
        <v>0</v>
      </c>
      <c r="M726" s="21" t="s">
        <v>1131</v>
      </c>
      <c r="N726" s="21">
        <v>3</v>
      </c>
      <c r="O726" s="21">
        <v>3</v>
      </c>
      <c r="P726" s="21">
        <v>0</v>
      </c>
      <c r="Q726" s="21">
        <v>1</v>
      </c>
      <c r="R726">
        <f>IFERROR(IF(I726=1,VLOOKUP(F726,Lookup!$A$2:$B$15,2,FALSE),0),0.5)</f>
        <v>0</v>
      </c>
      <c r="S726">
        <f>IF(K726=1,1,IFERROR(IF(H726="pass",VLOOKUP(F726,Lookup!$D$2:$E$26,2,FALSE),0),1.6))</f>
        <v>1.6</v>
      </c>
      <c r="T726" s="6">
        <f t="shared" si="34"/>
        <v>1.6525000000000001</v>
      </c>
      <c r="U726" s="6">
        <f t="shared" si="35"/>
        <v>1.6525000000000001</v>
      </c>
      <c r="V726" t="str">
        <f t="shared" si="33"/>
        <v>C.GODWIN, TB</v>
      </c>
    </row>
    <row r="727" spans="1:22">
      <c r="A727">
        <v>836</v>
      </c>
      <c r="B727" s="21">
        <v>1</v>
      </c>
      <c r="C727" s="21" t="s">
        <v>18</v>
      </c>
      <c r="D727" s="21" t="s">
        <v>2</v>
      </c>
      <c r="E727" s="21">
        <v>67</v>
      </c>
      <c r="F727" s="21">
        <v>33</v>
      </c>
      <c r="G727" s="21" t="s">
        <v>1221</v>
      </c>
      <c r="H727" s="21" t="s">
        <v>439</v>
      </c>
      <c r="I727" s="21">
        <v>0</v>
      </c>
      <c r="J727" s="21">
        <v>1</v>
      </c>
      <c r="K727" s="21">
        <v>0</v>
      </c>
      <c r="L727" s="21">
        <v>0</v>
      </c>
      <c r="M727" s="21" t="s">
        <v>1131</v>
      </c>
      <c r="N727" s="21">
        <v>9</v>
      </c>
      <c r="O727" s="21">
        <v>9</v>
      </c>
      <c r="P727" s="21">
        <v>0</v>
      </c>
      <c r="Q727" s="21">
        <v>1</v>
      </c>
      <c r="R727">
        <f>IFERROR(IF(I727=1,VLOOKUP(F727,Lookup!$A$2:$B$15,2,FALSE),0),0.5)</f>
        <v>0</v>
      </c>
      <c r="S727">
        <f>IF(K727=1,1,IFERROR(IF(H727="pass",VLOOKUP(F727,Lookup!$D$2:$E$26,2,FALSE),0),1.6))</f>
        <v>1.6</v>
      </c>
      <c r="T727" s="6">
        <f t="shared" si="34"/>
        <v>1.7575000000000001</v>
      </c>
      <c r="U727" s="6">
        <f t="shared" si="35"/>
        <v>1.7575000000000001</v>
      </c>
      <c r="V727" t="str">
        <f t="shared" si="33"/>
        <v>C.GODWIN, TB</v>
      </c>
    </row>
    <row r="728" spans="1:22">
      <c r="A728">
        <v>837</v>
      </c>
      <c r="B728" s="21">
        <v>1</v>
      </c>
      <c r="C728" s="21" t="s">
        <v>18</v>
      </c>
      <c r="D728" s="21" t="s">
        <v>2</v>
      </c>
      <c r="E728" s="21">
        <v>67</v>
      </c>
      <c r="F728" s="21">
        <v>33</v>
      </c>
      <c r="G728" s="21" t="s">
        <v>1222</v>
      </c>
      <c r="H728" s="21" t="s">
        <v>439</v>
      </c>
      <c r="I728" s="21">
        <v>0</v>
      </c>
      <c r="J728" s="21">
        <v>1</v>
      </c>
      <c r="K728" s="21">
        <v>0</v>
      </c>
      <c r="L728" s="21">
        <v>0</v>
      </c>
      <c r="M728" s="21" t="s">
        <v>1131</v>
      </c>
      <c r="N728" s="21">
        <v>0</v>
      </c>
      <c r="O728" s="21">
        <v>0</v>
      </c>
      <c r="P728" s="21">
        <v>0</v>
      </c>
      <c r="Q728" s="21">
        <v>1</v>
      </c>
      <c r="R728">
        <f>IFERROR(IF(I728=1,VLOOKUP(F728,Lookup!$A$2:$B$15,2,FALSE),0),0.5)</f>
        <v>0</v>
      </c>
      <c r="S728">
        <f>IF(K728=1,1,IFERROR(IF(H728="pass",VLOOKUP(F728,Lookup!$D$2:$E$26,2,FALSE),0),1.6))</f>
        <v>1.6</v>
      </c>
      <c r="T728" s="6">
        <f t="shared" si="34"/>
        <v>1.6</v>
      </c>
      <c r="U728" s="6">
        <f t="shared" si="35"/>
        <v>1.6</v>
      </c>
      <c r="V728" t="str">
        <f t="shared" si="33"/>
        <v>C.GODWIN, TB</v>
      </c>
    </row>
    <row r="729" spans="1:22">
      <c r="A729">
        <v>841</v>
      </c>
      <c r="B729" s="21">
        <v>1</v>
      </c>
      <c r="C729" s="21" t="s">
        <v>18</v>
      </c>
      <c r="D729" s="21" t="s">
        <v>2</v>
      </c>
      <c r="E729" s="21">
        <v>35</v>
      </c>
      <c r="F729" s="21">
        <v>65</v>
      </c>
      <c r="G729" s="21" t="s">
        <v>1224</v>
      </c>
      <c r="H729" s="21" t="s">
        <v>439</v>
      </c>
      <c r="I729" s="21">
        <v>0</v>
      </c>
      <c r="J729" s="21">
        <v>1</v>
      </c>
      <c r="K729" s="21">
        <v>0</v>
      </c>
      <c r="L729" s="21">
        <v>0</v>
      </c>
      <c r="M729" s="21" t="s">
        <v>1151</v>
      </c>
      <c r="N729" s="21">
        <v>17</v>
      </c>
      <c r="O729" s="21">
        <v>17</v>
      </c>
      <c r="P729" s="21">
        <v>0</v>
      </c>
      <c r="Q729" s="21">
        <v>1</v>
      </c>
      <c r="R729">
        <f>IFERROR(IF(I729=1,VLOOKUP(F729,Lookup!$A$2:$B$15,2,FALSE),0),0.5)</f>
        <v>0</v>
      </c>
      <c r="S729">
        <f>IF(K729=1,1,IFERROR(IF(H729="pass",VLOOKUP(F729,Lookup!$D$2:$E$26,2,FALSE),0),1.6))</f>
        <v>1.6</v>
      </c>
      <c r="T729" s="6">
        <f t="shared" si="34"/>
        <v>1.8975</v>
      </c>
      <c r="U729" s="6">
        <f t="shared" si="35"/>
        <v>1.8975</v>
      </c>
      <c r="V729" t="str">
        <f t="shared" si="33"/>
        <v>R.GRONKOWSKI, TB</v>
      </c>
    </row>
    <row r="730" spans="1:22">
      <c r="A730">
        <v>842</v>
      </c>
      <c r="B730" s="21">
        <v>1</v>
      </c>
      <c r="C730" s="21" t="s">
        <v>18</v>
      </c>
      <c r="D730" s="21" t="s">
        <v>2</v>
      </c>
      <c r="E730" s="21">
        <v>15</v>
      </c>
      <c r="F730" s="21">
        <v>85</v>
      </c>
      <c r="G730" s="21" t="s">
        <v>1225</v>
      </c>
      <c r="H730" s="21" t="s">
        <v>439</v>
      </c>
      <c r="I730" s="21">
        <v>0</v>
      </c>
      <c r="J730" s="21">
        <v>1</v>
      </c>
      <c r="K730" s="21">
        <v>0</v>
      </c>
      <c r="L730" s="21">
        <v>0</v>
      </c>
      <c r="M730" s="21" t="s">
        <v>1131</v>
      </c>
      <c r="N730" s="21">
        <v>-2</v>
      </c>
      <c r="O730" s="21">
        <v>-2</v>
      </c>
      <c r="P730" s="21">
        <v>0</v>
      </c>
      <c r="Q730" s="21">
        <v>1</v>
      </c>
      <c r="R730">
        <f>IFERROR(IF(I730=1,VLOOKUP(F730,Lookup!$A$2:$B$15,2,FALSE),0),0.5)</f>
        <v>0</v>
      </c>
      <c r="S730">
        <f>IF(K730=1,1,IFERROR(IF(H730="pass",VLOOKUP(F730,Lookup!$D$2:$E$26,2,FALSE),0),1.6))</f>
        <v>2</v>
      </c>
      <c r="T730" s="6">
        <f t="shared" si="34"/>
        <v>1.5650000000000002</v>
      </c>
      <c r="U730" s="6">
        <f t="shared" si="35"/>
        <v>1.8521000000000001</v>
      </c>
      <c r="V730" t="str">
        <f t="shared" si="33"/>
        <v>C.GODWIN, TB</v>
      </c>
    </row>
    <row r="731" spans="1:22">
      <c r="A731">
        <v>843</v>
      </c>
      <c r="B731" s="21">
        <v>1</v>
      </c>
      <c r="C731" s="21" t="s">
        <v>18</v>
      </c>
      <c r="D731" s="21" t="s">
        <v>2</v>
      </c>
      <c r="E731" s="21">
        <v>13</v>
      </c>
      <c r="F731" s="21">
        <v>87</v>
      </c>
      <c r="G731" s="21" t="s">
        <v>1226</v>
      </c>
      <c r="H731" s="21" t="s">
        <v>439</v>
      </c>
      <c r="I731" s="21">
        <v>0</v>
      </c>
      <c r="J731" s="21">
        <v>1</v>
      </c>
      <c r="K731" s="21">
        <v>0</v>
      </c>
      <c r="L731" s="21">
        <v>0</v>
      </c>
      <c r="M731" s="21" t="s">
        <v>1128</v>
      </c>
      <c r="N731" s="21">
        <v>-2</v>
      </c>
      <c r="O731" s="21">
        <v>-2</v>
      </c>
      <c r="P731" s="21">
        <v>0</v>
      </c>
      <c r="Q731" s="21">
        <v>1</v>
      </c>
      <c r="R731">
        <f>IFERROR(IF(I731=1,VLOOKUP(F731,Lookup!$A$2:$B$15,2,FALSE),0),0.5)</f>
        <v>0</v>
      </c>
      <c r="S731">
        <f>IF(K731=1,1,IFERROR(IF(H731="pass",VLOOKUP(F731,Lookup!$D$2:$E$26,2,FALSE),0),1.6))</f>
        <v>2.2000000000000002</v>
      </c>
      <c r="T731" s="6">
        <f t="shared" si="34"/>
        <v>1.5650000000000002</v>
      </c>
      <c r="U731" s="6">
        <f t="shared" si="35"/>
        <v>1.9841000000000002</v>
      </c>
      <c r="V731" t="str">
        <f t="shared" si="33"/>
        <v>L.FOURNETTE, TB</v>
      </c>
    </row>
    <row r="732" spans="1:22">
      <c r="A732">
        <v>844</v>
      </c>
      <c r="B732" s="21">
        <v>1</v>
      </c>
      <c r="C732" s="21" t="s">
        <v>18</v>
      </c>
      <c r="D732" s="21" t="s">
        <v>2</v>
      </c>
      <c r="E732" s="21">
        <v>11</v>
      </c>
      <c r="F732" s="21">
        <v>89</v>
      </c>
      <c r="G732" s="21" t="s">
        <v>1227</v>
      </c>
      <c r="H732" s="21" t="s">
        <v>439</v>
      </c>
      <c r="I732" s="21">
        <v>0</v>
      </c>
      <c r="J732" s="21">
        <v>1</v>
      </c>
      <c r="K732" s="21">
        <v>0</v>
      </c>
      <c r="L732" s="21">
        <v>0</v>
      </c>
      <c r="M732" s="21" t="s">
        <v>1151</v>
      </c>
      <c r="N732" s="21">
        <v>3</v>
      </c>
      <c r="O732" s="21">
        <v>3</v>
      </c>
      <c r="P732" s="21">
        <v>0</v>
      </c>
      <c r="Q732" s="21">
        <v>1</v>
      </c>
      <c r="R732">
        <f>IFERROR(IF(I732=1,VLOOKUP(F732,Lookup!$A$2:$B$15,2,FALSE),0),0.5)</f>
        <v>0</v>
      </c>
      <c r="S732">
        <f>IF(K732=1,1,IFERROR(IF(H732="pass",VLOOKUP(F732,Lookup!$D$2:$E$26,2,FALSE),0),1.6))</f>
        <v>2.2000000000000002</v>
      </c>
      <c r="T732" s="6">
        <f t="shared" si="34"/>
        <v>1.6525000000000001</v>
      </c>
      <c r="U732" s="6">
        <f t="shared" si="35"/>
        <v>2.0138500000000001</v>
      </c>
      <c r="V732" t="str">
        <f t="shared" si="33"/>
        <v>R.GRONKOWSKI, TB</v>
      </c>
    </row>
    <row r="733" spans="1:22">
      <c r="A733">
        <v>848</v>
      </c>
      <c r="B733" s="21">
        <v>1</v>
      </c>
      <c r="C733" s="21" t="s">
        <v>2</v>
      </c>
      <c r="D733" s="21" t="s">
        <v>18</v>
      </c>
      <c r="E733" s="21">
        <v>62</v>
      </c>
      <c r="F733" s="21">
        <v>38</v>
      </c>
      <c r="G733" s="21" t="s">
        <v>1229</v>
      </c>
      <c r="H733" s="21" t="s">
        <v>439</v>
      </c>
      <c r="I733" s="21">
        <v>0</v>
      </c>
      <c r="J733" s="21">
        <v>1</v>
      </c>
      <c r="K733" s="21">
        <v>0</v>
      </c>
      <c r="L733" s="21">
        <v>0</v>
      </c>
      <c r="M733" s="21" t="s">
        <v>1165</v>
      </c>
      <c r="N733" s="21">
        <v>7</v>
      </c>
      <c r="O733" s="21">
        <v>7</v>
      </c>
      <c r="P733" s="21">
        <v>0</v>
      </c>
      <c r="Q733" s="21">
        <v>1</v>
      </c>
      <c r="R733">
        <f>IFERROR(IF(I733=1,VLOOKUP(F733,Lookup!$A$2:$B$15,2,FALSE),0),0.5)</f>
        <v>0</v>
      </c>
      <c r="S733">
        <f>IF(K733=1,1,IFERROR(IF(H733="pass",VLOOKUP(F733,Lookup!$D$2:$E$26,2,FALSE),0),1.6))</f>
        <v>1.6</v>
      </c>
      <c r="T733" s="6">
        <f t="shared" si="34"/>
        <v>1.7225000000000001</v>
      </c>
      <c r="U733" s="6">
        <f t="shared" si="35"/>
        <v>1.7225000000000001</v>
      </c>
      <c r="V733" t="str">
        <f t="shared" si="33"/>
        <v>B.JARWIN, DAL</v>
      </c>
    </row>
    <row r="734" spans="1:22">
      <c r="A734">
        <v>850</v>
      </c>
      <c r="B734" s="21">
        <v>1</v>
      </c>
      <c r="C734" s="21" t="s">
        <v>2</v>
      </c>
      <c r="D734" s="21" t="s">
        <v>18</v>
      </c>
      <c r="E734" s="21">
        <v>52</v>
      </c>
      <c r="F734" s="21">
        <v>48</v>
      </c>
      <c r="G734" s="21" t="s">
        <v>1231</v>
      </c>
      <c r="H734" s="21" t="s">
        <v>439</v>
      </c>
      <c r="I734" s="21">
        <v>0</v>
      </c>
      <c r="J734" s="21">
        <v>1</v>
      </c>
      <c r="K734" s="21">
        <v>0</v>
      </c>
      <c r="L734" s="21">
        <v>0</v>
      </c>
      <c r="M734" s="21" t="s">
        <v>1137</v>
      </c>
      <c r="N734" s="21">
        <v>4</v>
      </c>
      <c r="O734" s="21">
        <v>4</v>
      </c>
      <c r="P734" s="21">
        <v>0</v>
      </c>
      <c r="Q734" s="21">
        <v>1</v>
      </c>
      <c r="R734">
        <f>IFERROR(IF(I734=1,VLOOKUP(F734,Lookup!$A$2:$B$15,2,FALSE),0),0.5)</f>
        <v>0</v>
      </c>
      <c r="S734">
        <f>IF(K734=1,1,IFERROR(IF(H734="pass",VLOOKUP(F734,Lookup!$D$2:$E$26,2,FALSE),0),1.6))</f>
        <v>1.6</v>
      </c>
      <c r="T734" s="6">
        <f t="shared" si="34"/>
        <v>1.6700000000000002</v>
      </c>
      <c r="U734" s="6">
        <f t="shared" si="35"/>
        <v>1.6700000000000002</v>
      </c>
      <c r="V734" t="str">
        <f t="shared" si="33"/>
        <v>D.SCHULTZ, DAL</v>
      </c>
    </row>
    <row r="735" spans="1:22">
      <c r="A735">
        <v>852</v>
      </c>
      <c r="B735" s="21">
        <v>1</v>
      </c>
      <c r="C735" s="21" t="s">
        <v>2</v>
      </c>
      <c r="D735" s="21" t="s">
        <v>18</v>
      </c>
      <c r="E735" s="21">
        <v>42</v>
      </c>
      <c r="F735" s="21">
        <v>58</v>
      </c>
      <c r="G735" s="21" t="s">
        <v>1233</v>
      </c>
      <c r="H735" s="21" t="s">
        <v>439</v>
      </c>
      <c r="I735" s="21">
        <v>0</v>
      </c>
      <c r="J735" s="21">
        <v>1</v>
      </c>
      <c r="K735" s="21">
        <v>0</v>
      </c>
      <c r="L735" s="21">
        <v>0</v>
      </c>
      <c r="M735" s="21" t="s">
        <v>1142</v>
      </c>
      <c r="N735" s="21">
        <v>3</v>
      </c>
      <c r="O735" s="21">
        <v>3</v>
      </c>
      <c r="P735" s="21">
        <v>0</v>
      </c>
      <c r="Q735" s="21">
        <v>1</v>
      </c>
      <c r="R735">
        <f>IFERROR(IF(I735=1,VLOOKUP(F735,Lookup!$A$2:$B$15,2,FALSE),0),0.5)</f>
        <v>0</v>
      </c>
      <c r="S735">
        <f>IF(K735=1,1,IFERROR(IF(H735="pass",VLOOKUP(F735,Lookup!$D$2:$E$26,2,FALSE),0),1.6))</f>
        <v>1.6</v>
      </c>
      <c r="T735" s="6">
        <f t="shared" si="34"/>
        <v>1.6525000000000001</v>
      </c>
      <c r="U735" s="6">
        <f t="shared" si="35"/>
        <v>1.6525000000000001</v>
      </c>
      <c r="V735" t="str">
        <f t="shared" si="33"/>
        <v>C.LAMB, DAL</v>
      </c>
    </row>
    <row r="736" spans="1:22">
      <c r="A736">
        <v>853</v>
      </c>
      <c r="B736" s="21">
        <v>1</v>
      </c>
      <c r="C736" s="21" t="s">
        <v>2</v>
      </c>
      <c r="D736" s="21" t="s">
        <v>18</v>
      </c>
      <c r="E736" s="21">
        <v>33</v>
      </c>
      <c r="F736" s="21">
        <v>67</v>
      </c>
      <c r="G736" s="21" t="s">
        <v>1234</v>
      </c>
      <c r="H736" s="21" t="s">
        <v>439</v>
      </c>
      <c r="I736" s="21">
        <v>0</v>
      </c>
      <c r="J736" s="21">
        <v>1</v>
      </c>
      <c r="K736" s="21">
        <v>0</v>
      </c>
      <c r="L736" s="21">
        <v>0</v>
      </c>
      <c r="M736" s="21" t="s">
        <v>1137</v>
      </c>
      <c r="N736" s="21">
        <v>6</v>
      </c>
      <c r="O736" s="21">
        <v>6</v>
      </c>
      <c r="P736" s="21">
        <v>0</v>
      </c>
      <c r="Q736" s="21">
        <v>1</v>
      </c>
      <c r="R736">
        <f>IFERROR(IF(I736=1,VLOOKUP(F736,Lookup!$A$2:$B$15,2,FALSE),0),0.5)</f>
        <v>0</v>
      </c>
      <c r="S736">
        <f>IF(K736=1,1,IFERROR(IF(H736="pass",VLOOKUP(F736,Lookup!$D$2:$E$26,2,FALSE),0),1.6))</f>
        <v>1.6</v>
      </c>
      <c r="T736" s="6">
        <f t="shared" si="34"/>
        <v>1.7050000000000001</v>
      </c>
      <c r="U736" s="6">
        <f t="shared" si="35"/>
        <v>1.7050000000000001</v>
      </c>
      <c r="V736" t="str">
        <f t="shared" si="33"/>
        <v>D.SCHULTZ, DAL</v>
      </c>
    </row>
    <row r="737" spans="1:22">
      <c r="A737">
        <v>856</v>
      </c>
      <c r="B737" s="21">
        <v>1</v>
      </c>
      <c r="C737" s="21" t="s">
        <v>2</v>
      </c>
      <c r="D737" s="21" t="s">
        <v>18</v>
      </c>
      <c r="E737" s="21">
        <v>21</v>
      </c>
      <c r="F737" s="21">
        <v>79</v>
      </c>
      <c r="G737" s="21" t="s">
        <v>1236</v>
      </c>
      <c r="H737" s="21" t="s">
        <v>439</v>
      </c>
      <c r="I737" s="21">
        <v>0</v>
      </c>
      <c r="J737" s="21">
        <v>1</v>
      </c>
      <c r="K737" s="21">
        <v>0</v>
      </c>
      <c r="L737" s="21">
        <v>0</v>
      </c>
      <c r="M737" s="21" t="s">
        <v>1133</v>
      </c>
      <c r="N737" s="21">
        <v>21</v>
      </c>
      <c r="O737" s="21">
        <v>21</v>
      </c>
      <c r="P737" s="21">
        <v>0</v>
      </c>
      <c r="Q737" s="21">
        <v>1</v>
      </c>
      <c r="R737">
        <f>IFERROR(IF(I737=1,VLOOKUP(F737,Lookup!$A$2:$B$15,2,FALSE),0),0.5)</f>
        <v>0</v>
      </c>
      <c r="S737">
        <f>IF(K737=1,1,IFERROR(IF(H737="pass",VLOOKUP(F737,Lookup!$D$2:$E$26,2,FALSE),0),1.6))</f>
        <v>1.8</v>
      </c>
      <c r="T737" s="6">
        <f t="shared" si="34"/>
        <v>1.9675</v>
      </c>
      <c r="U737" s="6">
        <f t="shared" si="35"/>
        <v>1.8569500000000003</v>
      </c>
      <c r="V737" t="str">
        <f t="shared" si="33"/>
        <v>A.COOPER, DAL</v>
      </c>
    </row>
    <row r="738" spans="1:22">
      <c r="A738">
        <v>863</v>
      </c>
      <c r="B738" s="21">
        <v>1</v>
      </c>
      <c r="C738" s="21" t="s">
        <v>18</v>
      </c>
      <c r="D738" s="21" t="s">
        <v>2</v>
      </c>
      <c r="E738" s="21">
        <v>53</v>
      </c>
      <c r="F738" s="21">
        <v>47</v>
      </c>
      <c r="G738" s="21" t="s">
        <v>1239</v>
      </c>
      <c r="H738" s="21" t="s">
        <v>439</v>
      </c>
      <c r="I738" s="21">
        <v>0</v>
      </c>
      <c r="J738" s="21">
        <v>1</v>
      </c>
      <c r="K738" s="21">
        <v>0</v>
      </c>
      <c r="L738" s="21">
        <v>0</v>
      </c>
      <c r="M738" s="21" t="s">
        <v>1128</v>
      </c>
      <c r="N738" s="21">
        <v>-2</v>
      </c>
      <c r="O738" s="21">
        <v>-2</v>
      </c>
      <c r="P738" s="21">
        <v>0</v>
      </c>
      <c r="Q738" s="21">
        <v>1</v>
      </c>
      <c r="R738">
        <f>IFERROR(IF(I738=1,VLOOKUP(F738,Lookup!$A$2:$B$15,2,FALSE),0),0.5)</f>
        <v>0</v>
      </c>
      <c r="S738">
        <f>IF(K738=1,1,IFERROR(IF(H738="pass",VLOOKUP(F738,Lookup!$D$2:$E$26,2,FALSE),0),1.6))</f>
        <v>1.6</v>
      </c>
      <c r="T738" s="6">
        <f t="shared" si="34"/>
        <v>1.5650000000000002</v>
      </c>
      <c r="U738" s="6">
        <f t="shared" si="35"/>
        <v>1.5650000000000002</v>
      </c>
      <c r="V738" t="str">
        <f t="shared" si="33"/>
        <v>L.FOURNETTE, TB</v>
      </c>
    </row>
    <row r="739" spans="1:22">
      <c r="A739">
        <v>864</v>
      </c>
      <c r="B739" s="21">
        <v>1</v>
      </c>
      <c r="C739" s="21" t="s">
        <v>18</v>
      </c>
      <c r="D739" s="21" t="s">
        <v>2</v>
      </c>
      <c r="E739" s="21">
        <v>52</v>
      </c>
      <c r="F739" s="21">
        <v>48</v>
      </c>
      <c r="G739" s="21" t="s">
        <v>1240</v>
      </c>
      <c r="H739" s="21" t="s">
        <v>439</v>
      </c>
      <c r="I739" s="21">
        <v>0</v>
      </c>
      <c r="J739" s="21">
        <v>1</v>
      </c>
      <c r="K739" s="21">
        <v>0</v>
      </c>
      <c r="L739" s="21">
        <v>0</v>
      </c>
      <c r="M739" s="21" t="s">
        <v>1148</v>
      </c>
      <c r="N739" s="21">
        <v>5</v>
      </c>
      <c r="O739" s="21">
        <v>5</v>
      </c>
      <c r="P739" s="21">
        <v>0</v>
      </c>
      <c r="Q739" s="21">
        <v>1</v>
      </c>
      <c r="R739">
        <f>IFERROR(IF(I739=1,VLOOKUP(F739,Lookup!$A$2:$B$15,2,FALSE),0),0.5)</f>
        <v>0</v>
      </c>
      <c r="S739">
        <f>IF(K739=1,1,IFERROR(IF(H739="pass",VLOOKUP(F739,Lookup!$D$2:$E$26,2,FALSE),0),1.6))</f>
        <v>1.6</v>
      </c>
      <c r="T739" s="6">
        <f t="shared" si="34"/>
        <v>1.6875</v>
      </c>
      <c r="U739" s="6">
        <f t="shared" si="35"/>
        <v>1.6875</v>
      </c>
      <c r="V739" t="str">
        <f t="shared" si="33"/>
        <v>M.EVANS, TB</v>
      </c>
    </row>
    <row r="740" spans="1:22">
      <c r="A740">
        <v>866</v>
      </c>
      <c r="B740" s="21">
        <v>1</v>
      </c>
      <c r="C740" s="21" t="s">
        <v>18</v>
      </c>
      <c r="D740" s="21" t="s">
        <v>2</v>
      </c>
      <c r="E740" s="21">
        <v>47</v>
      </c>
      <c r="F740" s="21">
        <v>53</v>
      </c>
      <c r="G740" s="21" t="s">
        <v>1242</v>
      </c>
      <c r="H740" s="21" t="s">
        <v>439</v>
      </c>
      <c r="I740" s="21">
        <v>0</v>
      </c>
      <c r="J740" s="21">
        <v>1</v>
      </c>
      <c r="K740" s="21">
        <v>0</v>
      </c>
      <c r="L740" s="21">
        <v>0</v>
      </c>
      <c r="M740" s="21" t="s">
        <v>1148</v>
      </c>
      <c r="N740" s="21">
        <v>13</v>
      </c>
      <c r="O740" s="21">
        <v>13</v>
      </c>
      <c r="P740" s="21">
        <v>0</v>
      </c>
      <c r="Q740" s="21">
        <v>1</v>
      </c>
      <c r="R740">
        <f>IFERROR(IF(I740=1,VLOOKUP(F740,Lookup!$A$2:$B$15,2,FALSE),0),0.5)</f>
        <v>0</v>
      </c>
      <c r="S740">
        <f>IF(K740=1,1,IFERROR(IF(H740="pass",VLOOKUP(F740,Lookup!$D$2:$E$26,2,FALSE),0),1.6))</f>
        <v>1.6</v>
      </c>
      <c r="T740" s="6">
        <f t="shared" si="34"/>
        <v>1.8275000000000001</v>
      </c>
      <c r="U740" s="6">
        <f t="shared" si="35"/>
        <v>1.8275000000000001</v>
      </c>
      <c r="V740" t="str">
        <f t="shared" si="33"/>
        <v>M.EVANS, TB</v>
      </c>
    </row>
    <row r="741" spans="1:22">
      <c r="A741">
        <v>867</v>
      </c>
      <c r="B741" s="21">
        <v>1</v>
      </c>
      <c r="C741" s="21" t="s">
        <v>18</v>
      </c>
      <c r="D741" s="21" t="s">
        <v>2</v>
      </c>
      <c r="E741" s="21">
        <v>47</v>
      </c>
      <c r="F741" s="21">
        <v>53</v>
      </c>
      <c r="G741" s="21" t="s">
        <v>1243</v>
      </c>
      <c r="H741" s="21" t="s">
        <v>439</v>
      </c>
      <c r="I741" s="21">
        <v>0</v>
      </c>
      <c r="J741" s="21">
        <v>1</v>
      </c>
      <c r="K741" s="21">
        <v>0</v>
      </c>
      <c r="L741" s="21">
        <v>0</v>
      </c>
      <c r="M741" s="21" t="s">
        <v>1131</v>
      </c>
      <c r="N741" s="21">
        <v>35</v>
      </c>
      <c r="O741" s="21">
        <v>35</v>
      </c>
      <c r="P741" s="21">
        <v>0</v>
      </c>
      <c r="Q741" s="21">
        <v>1</v>
      </c>
      <c r="R741">
        <f>IFERROR(IF(I741=1,VLOOKUP(F741,Lookup!$A$2:$B$15,2,FALSE),0),0.5)</f>
        <v>0</v>
      </c>
      <c r="S741">
        <f>IF(K741=1,1,IFERROR(IF(H741="pass",VLOOKUP(F741,Lookup!$D$2:$E$26,2,FALSE),0),1.6))</f>
        <v>1.6</v>
      </c>
      <c r="T741" s="6">
        <f t="shared" si="34"/>
        <v>2.2124999999999999</v>
      </c>
      <c r="U741" s="6">
        <f t="shared" si="35"/>
        <v>2.2124999999999999</v>
      </c>
      <c r="V741" t="str">
        <f t="shared" si="33"/>
        <v>C.GODWIN, TB</v>
      </c>
    </row>
    <row r="742" spans="1:22">
      <c r="A742">
        <v>873</v>
      </c>
      <c r="B742" s="21">
        <v>1</v>
      </c>
      <c r="C742" s="21" t="s">
        <v>18</v>
      </c>
      <c r="D742" s="21" t="s">
        <v>2</v>
      </c>
      <c r="E742" s="21">
        <v>63</v>
      </c>
      <c r="F742" s="21">
        <v>37</v>
      </c>
      <c r="G742" s="21" t="s">
        <v>1247</v>
      </c>
      <c r="H742" s="21" t="s">
        <v>439</v>
      </c>
      <c r="I742" s="21">
        <v>0</v>
      </c>
      <c r="J742" s="21">
        <v>1</v>
      </c>
      <c r="K742" s="21">
        <v>0</v>
      </c>
      <c r="L742" s="21">
        <v>0</v>
      </c>
      <c r="M742" s="21" t="s">
        <v>1151</v>
      </c>
      <c r="N742" s="21">
        <v>2</v>
      </c>
      <c r="O742" s="21">
        <v>2</v>
      </c>
      <c r="P742" s="21">
        <v>0</v>
      </c>
      <c r="Q742" s="21">
        <v>1</v>
      </c>
      <c r="R742">
        <f>IFERROR(IF(I742=1,VLOOKUP(F742,Lookup!$A$2:$B$15,2,FALSE),0),0.5)</f>
        <v>0</v>
      </c>
      <c r="S742">
        <f>IF(K742=1,1,IFERROR(IF(H742="pass",VLOOKUP(F742,Lookup!$D$2:$E$26,2,FALSE),0),1.6))</f>
        <v>1.6</v>
      </c>
      <c r="T742" s="6">
        <f t="shared" si="34"/>
        <v>1.635</v>
      </c>
      <c r="U742" s="6">
        <f t="shared" si="35"/>
        <v>1.635</v>
      </c>
      <c r="V742" t="str">
        <f t="shared" si="33"/>
        <v>R.GRONKOWSKI, TB</v>
      </c>
    </row>
    <row r="743" spans="1:22">
      <c r="A743">
        <v>874</v>
      </c>
      <c r="B743" s="21">
        <v>1</v>
      </c>
      <c r="C743" s="21" t="s">
        <v>18</v>
      </c>
      <c r="D743" s="21" t="s">
        <v>2</v>
      </c>
      <c r="E743" s="21">
        <v>56</v>
      </c>
      <c r="F743" s="21">
        <v>44</v>
      </c>
      <c r="G743" s="21" t="s">
        <v>1248</v>
      </c>
      <c r="H743" s="21" t="s">
        <v>439</v>
      </c>
      <c r="I743" s="21">
        <v>0</v>
      </c>
      <c r="J743" s="21">
        <v>1</v>
      </c>
      <c r="K743" s="21">
        <v>0</v>
      </c>
      <c r="L743" s="21">
        <v>0</v>
      </c>
      <c r="M743" s="21" t="s">
        <v>1131</v>
      </c>
      <c r="N743" s="21">
        <v>-2</v>
      </c>
      <c r="O743" s="21">
        <v>-2</v>
      </c>
      <c r="P743" s="21">
        <v>0</v>
      </c>
      <c r="Q743" s="21">
        <v>1</v>
      </c>
      <c r="R743">
        <f>IFERROR(IF(I743=1,VLOOKUP(F743,Lookup!$A$2:$B$15,2,FALSE),0),0.5)</f>
        <v>0</v>
      </c>
      <c r="S743">
        <f>IF(K743=1,1,IFERROR(IF(H743="pass",VLOOKUP(F743,Lookup!$D$2:$E$26,2,FALSE),0),1.6))</f>
        <v>1.6</v>
      </c>
      <c r="T743" s="6">
        <f t="shared" si="34"/>
        <v>1.5650000000000002</v>
      </c>
      <c r="U743" s="6">
        <f t="shared" si="35"/>
        <v>1.5650000000000002</v>
      </c>
      <c r="V743" t="str">
        <f t="shared" si="33"/>
        <v>C.GODWIN, TB</v>
      </c>
    </row>
    <row r="744" spans="1:22">
      <c r="A744">
        <v>876</v>
      </c>
      <c r="B744" s="21">
        <v>1</v>
      </c>
      <c r="C744" s="21" t="s">
        <v>18</v>
      </c>
      <c r="D744" s="21" t="s">
        <v>2</v>
      </c>
      <c r="E744" s="21">
        <v>41</v>
      </c>
      <c r="F744" s="21">
        <v>59</v>
      </c>
      <c r="G744" s="21" t="s">
        <v>1250</v>
      </c>
      <c r="H744" s="21" t="s">
        <v>439</v>
      </c>
      <c r="I744" s="21">
        <v>0</v>
      </c>
      <c r="J744" s="21">
        <v>1</v>
      </c>
      <c r="K744" s="21">
        <v>0</v>
      </c>
      <c r="L744" s="21">
        <v>0</v>
      </c>
      <c r="M744" s="21" t="s">
        <v>1128</v>
      </c>
      <c r="N744" s="21">
        <v>4</v>
      </c>
      <c r="O744" s="21">
        <v>4</v>
      </c>
      <c r="P744" s="21">
        <v>0</v>
      </c>
      <c r="Q744" s="21">
        <v>1</v>
      </c>
      <c r="R744">
        <f>IFERROR(IF(I744=1,VLOOKUP(F744,Lookup!$A$2:$B$15,2,FALSE),0),0.5)</f>
        <v>0</v>
      </c>
      <c r="S744">
        <f>IF(K744=1,1,IFERROR(IF(H744="pass",VLOOKUP(F744,Lookup!$D$2:$E$26,2,FALSE),0),1.6))</f>
        <v>1.6</v>
      </c>
      <c r="T744" s="6">
        <f t="shared" si="34"/>
        <v>1.6700000000000002</v>
      </c>
      <c r="U744" s="6">
        <f t="shared" si="35"/>
        <v>1.6700000000000002</v>
      </c>
      <c r="V744" t="str">
        <f t="shared" si="33"/>
        <v>L.FOURNETTE, TB</v>
      </c>
    </row>
    <row r="745" spans="1:22">
      <c r="A745">
        <v>878</v>
      </c>
      <c r="B745" s="21">
        <v>1</v>
      </c>
      <c r="C745" s="21" t="s">
        <v>18</v>
      </c>
      <c r="D745" s="21" t="s">
        <v>2</v>
      </c>
      <c r="E745" s="21">
        <v>39</v>
      </c>
      <c r="F745" s="21">
        <v>61</v>
      </c>
      <c r="G745" s="21" t="s">
        <v>1251</v>
      </c>
      <c r="H745" s="21" t="s">
        <v>439</v>
      </c>
      <c r="I745" s="21">
        <v>0</v>
      </c>
      <c r="J745" s="21">
        <v>1</v>
      </c>
      <c r="K745" s="21">
        <v>0</v>
      </c>
      <c r="L745" s="21">
        <v>0</v>
      </c>
      <c r="M745" s="21" t="s">
        <v>1148</v>
      </c>
      <c r="N745" s="21">
        <v>6</v>
      </c>
      <c r="O745" s="21">
        <v>6</v>
      </c>
      <c r="P745" s="21">
        <v>0</v>
      </c>
      <c r="Q745" s="21">
        <v>1</v>
      </c>
      <c r="R745">
        <f>IFERROR(IF(I745=1,VLOOKUP(F745,Lookup!$A$2:$B$15,2,FALSE),0),0.5)</f>
        <v>0</v>
      </c>
      <c r="S745">
        <f>IF(K745=1,1,IFERROR(IF(H745="pass",VLOOKUP(F745,Lookup!$D$2:$E$26,2,FALSE),0),1.6))</f>
        <v>1.6</v>
      </c>
      <c r="T745" s="6">
        <f t="shared" si="34"/>
        <v>1.7050000000000001</v>
      </c>
      <c r="U745" s="6">
        <f t="shared" si="35"/>
        <v>1.7050000000000001</v>
      </c>
      <c r="V745" t="str">
        <f t="shared" si="33"/>
        <v>M.EVANS, TB</v>
      </c>
    </row>
    <row r="746" spans="1:22">
      <c r="A746">
        <v>879</v>
      </c>
      <c r="B746" s="21">
        <v>1</v>
      </c>
      <c r="C746" s="21" t="s">
        <v>18</v>
      </c>
      <c r="D746" s="21" t="s">
        <v>2</v>
      </c>
      <c r="E746" s="21">
        <v>30</v>
      </c>
      <c r="F746" s="21">
        <v>70</v>
      </c>
      <c r="G746" s="21" t="s">
        <v>1252</v>
      </c>
      <c r="H746" s="21" t="s">
        <v>439</v>
      </c>
      <c r="I746" s="21">
        <v>0</v>
      </c>
      <c r="J746" s="21">
        <v>1</v>
      </c>
      <c r="K746" s="21">
        <v>0</v>
      </c>
      <c r="L746" s="21">
        <v>0</v>
      </c>
      <c r="M746" s="21" t="s">
        <v>1128</v>
      </c>
      <c r="N746" s="21">
        <v>-5</v>
      </c>
      <c r="O746" s="21">
        <v>-5</v>
      </c>
      <c r="P746" s="21">
        <v>0</v>
      </c>
      <c r="Q746" s="21">
        <v>1</v>
      </c>
      <c r="R746">
        <f>IFERROR(IF(I746=1,VLOOKUP(F746,Lookup!$A$2:$B$15,2,FALSE),0),0.5)</f>
        <v>0</v>
      </c>
      <c r="S746">
        <f>IF(K746=1,1,IFERROR(IF(H746="pass",VLOOKUP(F746,Lookup!$D$2:$E$26,2,FALSE),0),1.6))</f>
        <v>1.6</v>
      </c>
      <c r="T746" s="6">
        <f t="shared" si="34"/>
        <v>1.5125000000000002</v>
      </c>
      <c r="U746" s="6">
        <f t="shared" si="35"/>
        <v>1.5125000000000002</v>
      </c>
      <c r="V746" t="str">
        <f t="shared" si="33"/>
        <v>L.FOURNETTE, TB</v>
      </c>
    </row>
    <row r="747" spans="1:22">
      <c r="A747">
        <v>880</v>
      </c>
      <c r="B747" s="21">
        <v>1</v>
      </c>
      <c r="C747" s="21" t="s">
        <v>18</v>
      </c>
      <c r="D747" s="21" t="s">
        <v>2</v>
      </c>
      <c r="E747" s="21">
        <v>23</v>
      </c>
      <c r="F747" s="21">
        <v>77</v>
      </c>
      <c r="G747" s="21" t="s">
        <v>1253</v>
      </c>
      <c r="H747" s="21" t="s">
        <v>439</v>
      </c>
      <c r="I747" s="21">
        <v>0</v>
      </c>
      <c r="J747" s="21">
        <v>1</v>
      </c>
      <c r="K747" s="21">
        <v>0</v>
      </c>
      <c r="L747" s="21">
        <v>0</v>
      </c>
      <c r="M747" s="21" t="s">
        <v>632</v>
      </c>
      <c r="N747" s="21">
        <v>-6</v>
      </c>
      <c r="O747" s="21">
        <v>-6</v>
      </c>
      <c r="P747" s="21">
        <v>0</v>
      </c>
      <c r="Q747" s="21">
        <v>1</v>
      </c>
      <c r="R747">
        <f>IFERROR(IF(I747=1,VLOOKUP(F747,Lookup!$A$2:$B$15,2,FALSE),0),0.5)</f>
        <v>0</v>
      </c>
      <c r="S747">
        <f>IF(K747=1,1,IFERROR(IF(H747="pass",VLOOKUP(F747,Lookup!$D$2:$E$26,2,FALSE),0),1.6))</f>
        <v>1.8</v>
      </c>
      <c r="T747" s="6">
        <f t="shared" si="34"/>
        <v>1.4950000000000001</v>
      </c>
      <c r="U747" s="6">
        <f t="shared" si="35"/>
        <v>1.6963000000000004</v>
      </c>
      <c r="V747" t="str">
        <f t="shared" si="33"/>
        <v>A.BROWN, TB</v>
      </c>
    </row>
    <row r="748" spans="1:22">
      <c r="A748">
        <v>883</v>
      </c>
      <c r="B748" s="21">
        <v>1</v>
      </c>
      <c r="C748" s="21" t="s">
        <v>18</v>
      </c>
      <c r="D748" s="21" t="s">
        <v>2</v>
      </c>
      <c r="E748" s="21">
        <v>13</v>
      </c>
      <c r="F748" s="21">
        <v>87</v>
      </c>
      <c r="G748" s="21" t="s">
        <v>1256</v>
      </c>
      <c r="H748" s="21" t="s">
        <v>439</v>
      </c>
      <c r="I748" s="21">
        <v>0</v>
      </c>
      <c r="J748" s="21">
        <v>1</v>
      </c>
      <c r="K748" s="21">
        <v>0</v>
      </c>
      <c r="L748" s="21">
        <v>0</v>
      </c>
      <c r="M748" s="21" t="s">
        <v>1131</v>
      </c>
      <c r="N748" s="21">
        <v>0</v>
      </c>
      <c r="O748" s="21">
        <v>0</v>
      </c>
      <c r="P748" s="21">
        <v>0</v>
      </c>
      <c r="Q748" s="21">
        <v>1</v>
      </c>
      <c r="R748">
        <f>IFERROR(IF(I748=1,VLOOKUP(F748,Lookup!$A$2:$B$15,2,FALSE),0),0.5)</f>
        <v>0</v>
      </c>
      <c r="S748">
        <f>IF(K748=1,1,IFERROR(IF(H748="pass",VLOOKUP(F748,Lookup!$D$2:$E$26,2,FALSE),0),1.6))</f>
        <v>2.2000000000000002</v>
      </c>
      <c r="T748" s="6">
        <f t="shared" si="34"/>
        <v>1.6</v>
      </c>
      <c r="U748" s="6">
        <f t="shared" si="35"/>
        <v>1.9960000000000002</v>
      </c>
      <c r="V748" t="str">
        <f t="shared" si="33"/>
        <v>C.GODWIN, TB</v>
      </c>
    </row>
    <row r="749" spans="1:22">
      <c r="A749">
        <v>889</v>
      </c>
      <c r="B749" s="21">
        <v>1</v>
      </c>
      <c r="C749" s="21" t="s">
        <v>2</v>
      </c>
      <c r="D749" s="21" t="s">
        <v>18</v>
      </c>
      <c r="E749" s="21">
        <v>64</v>
      </c>
      <c r="F749" s="21">
        <v>36</v>
      </c>
      <c r="G749" s="21" t="s">
        <v>1261</v>
      </c>
      <c r="H749" s="21" t="s">
        <v>439</v>
      </c>
      <c r="I749" s="21">
        <v>0</v>
      </c>
      <c r="J749" s="21">
        <v>1</v>
      </c>
      <c r="K749" s="21">
        <v>0</v>
      </c>
      <c r="L749" s="21">
        <v>0</v>
      </c>
      <c r="M749" s="21" t="s">
        <v>1165</v>
      </c>
      <c r="N749" s="21">
        <v>0</v>
      </c>
      <c r="O749" s="21">
        <v>0</v>
      </c>
      <c r="P749" s="21">
        <v>0</v>
      </c>
      <c r="Q749" s="21">
        <v>1</v>
      </c>
      <c r="R749">
        <f>IFERROR(IF(I749=1,VLOOKUP(F749,Lookup!$A$2:$B$15,2,FALSE),0),0.5)</f>
        <v>0</v>
      </c>
      <c r="S749">
        <f>IF(K749=1,1,IFERROR(IF(H749="pass",VLOOKUP(F749,Lookup!$D$2:$E$26,2,FALSE),0),1.6))</f>
        <v>1.6</v>
      </c>
      <c r="T749" s="6">
        <f t="shared" si="34"/>
        <v>1.6</v>
      </c>
      <c r="U749" s="6">
        <f t="shared" si="35"/>
        <v>1.6</v>
      </c>
      <c r="V749" t="str">
        <f t="shared" si="33"/>
        <v>B.JARWIN, DAL</v>
      </c>
    </row>
    <row r="750" spans="1:22">
      <c r="A750">
        <v>891</v>
      </c>
      <c r="B750" s="21">
        <v>1</v>
      </c>
      <c r="C750" s="21" t="s">
        <v>2</v>
      </c>
      <c r="D750" s="21" t="s">
        <v>18</v>
      </c>
      <c r="E750" s="21">
        <v>74</v>
      </c>
      <c r="F750" s="21">
        <v>26</v>
      </c>
      <c r="G750" s="21" t="s">
        <v>1262</v>
      </c>
      <c r="H750" s="21" t="s">
        <v>439</v>
      </c>
      <c r="I750" s="21">
        <v>0</v>
      </c>
      <c r="J750" s="21">
        <v>1</v>
      </c>
      <c r="K750" s="21">
        <v>0</v>
      </c>
      <c r="L750" s="21">
        <v>0</v>
      </c>
      <c r="M750" s="21" t="s">
        <v>1173</v>
      </c>
      <c r="N750" s="21">
        <v>9</v>
      </c>
      <c r="O750" s="21">
        <v>9</v>
      </c>
      <c r="P750" s="21">
        <v>0</v>
      </c>
      <c r="Q750" s="21">
        <v>1</v>
      </c>
      <c r="R750">
        <f>IFERROR(IF(I750=1,VLOOKUP(F750,Lookup!$A$2:$B$15,2,FALSE),0),0.5)</f>
        <v>0</v>
      </c>
      <c r="S750">
        <f>IF(K750=1,1,IFERROR(IF(H750="pass",VLOOKUP(F750,Lookup!$D$2:$E$26,2,FALSE),0),1.6))</f>
        <v>1.6</v>
      </c>
      <c r="T750" s="6">
        <f t="shared" si="34"/>
        <v>1.7575000000000001</v>
      </c>
      <c r="U750" s="6">
        <f t="shared" si="35"/>
        <v>1.7575000000000001</v>
      </c>
      <c r="V750" t="str">
        <f t="shared" si="33"/>
        <v>C.WILSON, DAL</v>
      </c>
    </row>
    <row r="751" spans="1:22">
      <c r="A751">
        <v>893</v>
      </c>
      <c r="B751" s="21">
        <v>1</v>
      </c>
      <c r="C751" s="21" t="s">
        <v>2</v>
      </c>
      <c r="D751" s="21" t="s">
        <v>18</v>
      </c>
      <c r="E751" s="21">
        <v>65</v>
      </c>
      <c r="F751" s="21">
        <v>35</v>
      </c>
      <c r="G751" s="21" t="s">
        <v>1263</v>
      </c>
      <c r="H751" s="21" t="s">
        <v>439</v>
      </c>
      <c r="I751" s="21">
        <v>0</v>
      </c>
      <c r="J751" s="21">
        <v>1</v>
      </c>
      <c r="K751" s="21">
        <v>0</v>
      </c>
      <c r="L751" s="21">
        <v>0</v>
      </c>
      <c r="M751" s="21" t="s">
        <v>1142</v>
      </c>
      <c r="N751" s="21">
        <v>6</v>
      </c>
      <c r="O751" s="21">
        <v>6</v>
      </c>
      <c r="P751" s="21">
        <v>0</v>
      </c>
      <c r="Q751" s="21">
        <v>1</v>
      </c>
      <c r="R751">
        <f>IFERROR(IF(I751=1,VLOOKUP(F751,Lookup!$A$2:$B$15,2,FALSE),0),0.5)</f>
        <v>0</v>
      </c>
      <c r="S751">
        <f>IF(K751=1,1,IFERROR(IF(H751="pass",VLOOKUP(F751,Lookup!$D$2:$E$26,2,FALSE),0),1.6))</f>
        <v>1.6</v>
      </c>
      <c r="T751" s="6">
        <f t="shared" si="34"/>
        <v>1.7050000000000001</v>
      </c>
      <c r="U751" s="6">
        <f t="shared" si="35"/>
        <v>1.7050000000000001</v>
      </c>
      <c r="V751" t="str">
        <f t="shared" si="33"/>
        <v>C.LAMB, DAL</v>
      </c>
    </row>
    <row r="752" spans="1:22">
      <c r="A752">
        <v>895</v>
      </c>
      <c r="B752" s="21">
        <v>1</v>
      </c>
      <c r="C752" s="21" t="s">
        <v>2</v>
      </c>
      <c r="D752" s="21" t="s">
        <v>18</v>
      </c>
      <c r="E752" s="21">
        <v>34</v>
      </c>
      <c r="F752" s="21">
        <v>66</v>
      </c>
      <c r="G752" s="21" t="s">
        <v>1264</v>
      </c>
      <c r="H752" s="21" t="s">
        <v>439</v>
      </c>
      <c r="I752" s="21">
        <v>0</v>
      </c>
      <c r="J752" s="21">
        <v>1</v>
      </c>
      <c r="K752" s="21">
        <v>0</v>
      </c>
      <c r="L752" s="21">
        <v>0</v>
      </c>
      <c r="M752" s="21" t="s">
        <v>1142</v>
      </c>
      <c r="N752" s="21">
        <v>6</v>
      </c>
      <c r="O752" s="21">
        <v>6</v>
      </c>
      <c r="P752" s="21">
        <v>0</v>
      </c>
      <c r="Q752" s="21">
        <v>1</v>
      </c>
      <c r="R752">
        <f>IFERROR(IF(I752=1,VLOOKUP(F752,Lookup!$A$2:$B$15,2,FALSE),0),0.5)</f>
        <v>0</v>
      </c>
      <c r="S752">
        <f>IF(K752=1,1,IFERROR(IF(H752="pass",VLOOKUP(F752,Lookup!$D$2:$E$26,2,FALSE),0),1.6))</f>
        <v>1.6</v>
      </c>
      <c r="T752" s="6">
        <f t="shared" si="34"/>
        <v>1.7050000000000001</v>
      </c>
      <c r="U752" s="6">
        <f t="shared" si="35"/>
        <v>1.7050000000000001</v>
      </c>
      <c r="V752" t="str">
        <f t="shared" si="33"/>
        <v>C.LAMB, DAL</v>
      </c>
    </row>
    <row r="753" spans="1:22">
      <c r="A753">
        <v>899</v>
      </c>
      <c r="B753" s="21">
        <v>1</v>
      </c>
      <c r="C753" s="21" t="s">
        <v>2</v>
      </c>
      <c r="D753" s="21" t="s">
        <v>18</v>
      </c>
      <c r="E753" s="21">
        <v>40</v>
      </c>
      <c r="F753" s="21">
        <v>60</v>
      </c>
      <c r="G753" s="21" t="s">
        <v>1266</v>
      </c>
      <c r="H753" s="21" t="s">
        <v>439</v>
      </c>
      <c r="I753" s="21">
        <v>0</v>
      </c>
      <c r="J753" s="21">
        <v>1</v>
      </c>
      <c r="K753" s="21">
        <v>0</v>
      </c>
      <c r="L753" s="21">
        <v>0</v>
      </c>
      <c r="M753" s="21" t="s">
        <v>1133</v>
      </c>
      <c r="N753" s="21">
        <v>3</v>
      </c>
      <c r="O753" s="21">
        <v>3</v>
      </c>
      <c r="P753" s="21">
        <v>0</v>
      </c>
      <c r="Q753" s="21">
        <v>1</v>
      </c>
      <c r="R753">
        <f>IFERROR(IF(I753=1,VLOOKUP(F753,Lookup!$A$2:$B$15,2,FALSE),0),0.5)</f>
        <v>0</v>
      </c>
      <c r="S753">
        <f>IF(K753=1,1,IFERROR(IF(H753="pass",VLOOKUP(F753,Lookup!$D$2:$E$26,2,FALSE),0),1.6))</f>
        <v>1.6</v>
      </c>
      <c r="T753" s="6">
        <f t="shared" si="34"/>
        <v>1.6525000000000001</v>
      </c>
      <c r="U753" s="6">
        <f t="shared" si="35"/>
        <v>1.6525000000000001</v>
      </c>
      <c r="V753" t="str">
        <f t="shared" si="33"/>
        <v>A.COOPER, DAL</v>
      </c>
    </row>
    <row r="754" spans="1:22">
      <c r="A754">
        <v>904</v>
      </c>
      <c r="B754" s="21">
        <v>1</v>
      </c>
      <c r="C754" s="21" t="s">
        <v>18</v>
      </c>
      <c r="D754" s="21" t="s">
        <v>2</v>
      </c>
      <c r="E754" s="21">
        <v>67</v>
      </c>
      <c r="F754" s="21">
        <v>33</v>
      </c>
      <c r="G754" s="21" t="s">
        <v>1268</v>
      </c>
      <c r="H754" s="21" t="s">
        <v>439</v>
      </c>
      <c r="I754" s="21">
        <v>0</v>
      </c>
      <c r="J754" s="21">
        <v>1</v>
      </c>
      <c r="K754" s="21">
        <v>0</v>
      </c>
      <c r="L754" s="21">
        <v>0</v>
      </c>
      <c r="M754" s="21" t="s">
        <v>1148</v>
      </c>
      <c r="N754" s="21">
        <v>8</v>
      </c>
      <c r="O754" s="21">
        <v>8</v>
      </c>
      <c r="P754" s="21">
        <v>0</v>
      </c>
      <c r="Q754" s="21">
        <v>1</v>
      </c>
      <c r="R754">
        <f>IFERROR(IF(I754=1,VLOOKUP(F754,Lookup!$A$2:$B$15,2,FALSE),0),0.5)</f>
        <v>0</v>
      </c>
      <c r="S754">
        <f>IF(K754=1,1,IFERROR(IF(H754="pass",VLOOKUP(F754,Lookup!$D$2:$E$26,2,FALSE),0),1.6))</f>
        <v>1.6</v>
      </c>
      <c r="T754" s="6">
        <f t="shared" si="34"/>
        <v>1.74</v>
      </c>
      <c r="U754" s="6">
        <f t="shared" si="35"/>
        <v>1.74</v>
      </c>
      <c r="V754" t="str">
        <f t="shared" si="33"/>
        <v>M.EVANS, TB</v>
      </c>
    </row>
    <row r="755" spans="1:22">
      <c r="A755">
        <v>905</v>
      </c>
      <c r="B755" s="21">
        <v>1</v>
      </c>
      <c r="C755" s="21" t="s">
        <v>18</v>
      </c>
      <c r="D755" s="21" t="s">
        <v>2</v>
      </c>
      <c r="E755" s="21">
        <v>67</v>
      </c>
      <c r="F755" s="21">
        <v>33</v>
      </c>
      <c r="G755" s="21" t="s">
        <v>1269</v>
      </c>
      <c r="H755" s="21" t="s">
        <v>439</v>
      </c>
      <c r="I755" s="21">
        <v>0</v>
      </c>
      <c r="J755" s="21">
        <v>1</v>
      </c>
      <c r="K755" s="21">
        <v>0</v>
      </c>
      <c r="L755" s="21">
        <v>0</v>
      </c>
      <c r="M755" s="21" t="s">
        <v>1204</v>
      </c>
      <c r="N755" s="21">
        <v>4</v>
      </c>
      <c r="O755" s="21">
        <v>4</v>
      </c>
      <c r="P755" s="21">
        <v>0</v>
      </c>
      <c r="Q755" s="21">
        <v>1</v>
      </c>
      <c r="R755">
        <f>IFERROR(IF(I755=1,VLOOKUP(F755,Lookup!$A$2:$B$15,2,FALSE),0),0.5)</f>
        <v>0</v>
      </c>
      <c r="S755">
        <f>IF(K755=1,1,IFERROR(IF(H755="pass",VLOOKUP(F755,Lookup!$D$2:$E$26,2,FALSE),0),1.6))</f>
        <v>1.6</v>
      </c>
      <c r="T755" s="6">
        <f t="shared" si="34"/>
        <v>1.6700000000000002</v>
      </c>
      <c r="U755" s="6">
        <f t="shared" si="35"/>
        <v>1.6700000000000002</v>
      </c>
      <c r="V755" t="str">
        <f t="shared" si="33"/>
        <v>G.BERNARD, TB</v>
      </c>
    </row>
    <row r="756" spans="1:22">
      <c r="A756">
        <v>908</v>
      </c>
      <c r="B756" s="21">
        <v>1</v>
      </c>
      <c r="C756" s="21" t="s">
        <v>18</v>
      </c>
      <c r="D756" s="21" t="s">
        <v>2</v>
      </c>
      <c r="E756" s="21">
        <v>68</v>
      </c>
      <c r="F756" s="21">
        <v>32</v>
      </c>
      <c r="G756" s="21" t="s">
        <v>1270</v>
      </c>
      <c r="H756" s="21" t="s">
        <v>439</v>
      </c>
      <c r="I756" s="21">
        <v>0</v>
      </c>
      <c r="J756" s="21">
        <v>1</v>
      </c>
      <c r="K756" s="21">
        <v>0</v>
      </c>
      <c r="L756" s="21">
        <v>0</v>
      </c>
      <c r="M756" s="21" t="s">
        <v>1151</v>
      </c>
      <c r="N756" s="21">
        <v>-2</v>
      </c>
      <c r="O756" s="21">
        <v>-2</v>
      </c>
      <c r="P756" s="21">
        <v>0</v>
      </c>
      <c r="Q756" s="21">
        <v>1</v>
      </c>
      <c r="R756">
        <f>IFERROR(IF(I756=1,VLOOKUP(F756,Lookup!$A$2:$B$15,2,FALSE),0),0.5)</f>
        <v>0</v>
      </c>
      <c r="S756">
        <f>IF(K756=1,1,IFERROR(IF(H756="pass",VLOOKUP(F756,Lookup!$D$2:$E$26,2,FALSE),0),1.6))</f>
        <v>1.6</v>
      </c>
      <c r="T756" s="6">
        <f t="shared" si="34"/>
        <v>1.5650000000000002</v>
      </c>
      <c r="U756" s="6">
        <f t="shared" si="35"/>
        <v>1.5650000000000002</v>
      </c>
      <c r="V756" t="str">
        <f t="shared" si="33"/>
        <v>R.GRONKOWSKI, TB</v>
      </c>
    </row>
    <row r="757" spans="1:22">
      <c r="A757">
        <v>909</v>
      </c>
      <c r="B757" s="21">
        <v>1</v>
      </c>
      <c r="C757" s="21" t="s">
        <v>18</v>
      </c>
      <c r="D757" s="21" t="s">
        <v>2</v>
      </c>
      <c r="E757" s="21">
        <v>62</v>
      </c>
      <c r="F757" s="21">
        <v>38</v>
      </c>
      <c r="G757" s="21" t="s">
        <v>1271</v>
      </c>
      <c r="H757" s="21" t="s">
        <v>439</v>
      </c>
      <c r="I757" s="21">
        <v>0</v>
      </c>
      <c r="J757" s="21">
        <v>1</v>
      </c>
      <c r="K757" s="21">
        <v>0</v>
      </c>
      <c r="L757" s="21">
        <v>0</v>
      </c>
      <c r="M757" s="21" t="s">
        <v>1151</v>
      </c>
      <c r="N757" s="21">
        <v>9</v>
      </c>
      <c r="O757" s="21">
        <v>9</v>
      </c>
      <c r="P757" s="21">
        <v>0</v>
      </c>
      <c r="Q757" s="21">
        <v>1</v>
      </c>
      <c r="R757">
        <f>IFERROR(IF(I757=1,VLOOKUP(F757,Lookup!$A$2:$B$15,2,FALSE),0),0.5)</f>
        <v>0</v>
      </c>
      <c r="S757">
        <f>IF(K757=1,1,IFERROR(IF(H757="pass",VLOOKUP(F757,Lookup!$D$2:$E$26,2,FALSE),0),1.6))</f>
        <v>1.6</v>
      </c>
      <c r="T757" s="6">
        <f t="shared" si="34"/>
        <v>1.7575000000000001</v>
      </c>
      <c r="U757" s="6">
        <f t="shared" si="35"/>
        <v>1.7575000000000001</v>
      </c>
      <c r="V757" t="str">
        <f t="shared" si="33"/>
        <v>R.GRONKOWSKI, TB</v>
      </c>
    </row>
    <row r="758" spans="1:22">
      <c r="A758">
        <v>910</v>
      </c>
      <c r="B758" s="21">
        <v>1</v>
      </c>
      <c r="C758" s="21" t="s">
        <v>18</v>
      </c>
      <c r="D758" s="21" t="s">
        <v>2</v>
      </c>
      <c r="E758" s="21">
        <v>42</v>
      </c>
      <c r="F758" s="21">
        <v>58</v>
      </c>
      <c r="G758" s="21" t="s">
        <v>1272</v>
      </c>
      <c r="H758" s="21" t="s">
        <v>439</v>
      </c>
      <c r="I758" s="21">
        <v>0</v>
      </c>
      <c r="J758" s="21">
        <v>1</v>
      </c>
      <c r="K758" s="21">
        <v>0</v>
      </c>
      <c r="L758" s="21">
        <v>0</v>
      </c>
      <c r="M758" s="21" t="s">
        <v>632</v>
      </c>
      <c r="N758" s="21">
        <v>35</v>
      </c>
      <c r="O758" s="21">
        <v>35</v>
      </c>
      <c r="P758" s="21">
        <v>0</v>
      </c>
      <c r="Q758" s="21">
        <v>1</v>
      </c>
      <c r="R758">
        <f>IFERROR(IF(I758=1,VLOOKUP(F758,Lookup!$A$2:$B$15,2,FALSE),0),0.5)</f>
        <v>0</v>
      </c>
      <c r="S758">
        <f>IF(K758=1,1,IFERROR(IF(H758="pass",VLOOKUP(F758,Lookup!$D$2:$E$26,2,FALSE),0),1.6))</f>
        <v>1.6</v>
      </c>
      <c r="T758" s="6">
        <f t="shared" si="34"/>
        <v>2.2124999999999999</v>
      </c>
      <c r="U758" s="6">
        <f t="shared" si="35"/>
        <v>2.2124999999999999</v>
      </c>
      <c r="V758" t="str">
        <f t="shared" si="33"/>
        <v>A.BROWN, TB</v>
      </c>
    </row>
    <row r="759" spans="1:22">
      <c r="A759">
        <v>911</v>
      </c>
      <c r="B759" s="21">
        <v>1</v>
      </c>
      <c r="C759" s="21" t="s">
        <v>18</v>
      </c>
      <c r="D759" s="21" t="s">
        <v>2</v>
      </c>
      <c r="E759" s="21">
        <v>42</v>
      </c>
      <c r="F759" s="21">
        <v>58</v>
      </c>
      <c r="G759" s="21" t="s">
        <v>1273</v>
      </c>
      <c r="H759" s="21" t="s">
        <v>439</v>
      </c>
      <c r="I759" s="21">
        <v>0</v>
      </c>
      <c r="J759" s="21">
        <v>1</v>
      </c>
      <c r="K759" s="21">
        <v>0</v>
      </c>
      <c r="L759" s="21">
        <v>0</v>
      </c>
      <c r="M759" s="21" t="s">
        <v>1131</v>
      </c>
      <c r="N759" s="21">
        <v>18</v>
      </c>
      <c r="O759" s="21">
        <v>18</v>
      </c>
      <c r="P759" s="21">
        <v>0</v>
      </c>
      <c r="Q759" s="21">
        <v>1</v>
      </c>
      <c r="R759">
        <f>IFERROR(IF(I759=1,VLOOKUP(F759,Lookup!$A$2:$B$15,2,FALSE),0),0.5)</f>
        <v>0</v>
      </c>
      <c r="S759">
        <f>IF(K759=1,1,IFERROR(IF(H759="pass",VLOOKUP(F759,Lookup!$D$2:$E$26,2,FALSE),0),1.6))</f>
        <v>1.6</v>
      </c>
      <c r="T759" s="6">
        <f t="shared" si="34"/>
        <v>1.915</v>
      </c>
      <c r="U759" s="6">
        <f t="shared" si="35"/>
        <v>1.915</v>
      </c>
      <c r="V759" t="str">
        <f t="shared" si="33"/>
        <v>C.GODWIN, TB</v>
      </c>
    </row>
    <row r="760" spans="1:22">
      <c r="A760">
        <v>923</v>
      </c>
      <c r="B760" s="21">
        <v>1</v>
      </c>
      <c r="C760" s="21" t="s">
        <v>3</v>
      </c>
      <c r="D760" s="21" t="s">
        <v>27</v>
      </c>
      <c r="E760" s="21">
        <v>72</v>
      </c>
      <c r="F760" s="21">
        <v>28</v>
      </c>
      <c r="G760" s="21" t="s">
        <v>1277</v>
      </c>
      <c r="H760" s="21" t="s">
        <v>439</v>
      </c>
      <c r="I760" s="21">
        <v>0</v>
      </c>
      <c r="J760" s="21">
        <v>1</v>
      </c>
      <c r="K760" s="21">
        <v>0</v>
      </c>
      <c r="L760" s="21">
        <v>0</v>
      </c>
      <c r="M760" s="21" t="s">
        <v>1278</v>
      </c>
      <c r="N760" s="21">
        <v>5</v>
      </c>
      <c r="O760" s="21">
        <v>5</v>
      </c>
      <c r="P760" s="21">
        <v>0</v>
      </c>
      <c r="Q760" s="21">
        <v>1</v>
      </c>
      <c r="R760">
        <f>IFERROR(IF(I760=1,VLOOKUP(F760,Lookup!$A$2:$B$15,2,FALSE),0),0.5)</f>
        <v>0</v>
      </c>
      <c r="S760">
        <f>IF(K760=1,1,IFERROR(IF(H760="pass",VLOOKUP(F760,Lookup!$D$2:$E$26,2,FALSE),0),1.6))</f>
        <v>1.6</v>
      </c>
      <c r="T760" s="6">
        <f t="shared" si="34"/>
        <v>1.6875</v>
      </c>
      <c r="U760" s="6">
        <f t="shared" si="35"/>
        <v>1.6875</v>
      </c>
      <c r="V760" t="str">
        <f t="shared" si="33"/>
        <v>D.SLAYTON, NYG</v>
      </c>
    </row>
    <row r="761" spans="1:22">
      <c r="A761">
        <v>924</v>
      </c>
      <c r="B761" s="21">
        <v>1</v>
      </c>
      <c r="C761" s="21" t="s">
        <v>3</v>
      </c>
      <c r="D761" s="21" t="s">
        <v>27</v>
      </c>
      <c r="E761" s="21">
        <v>72</v>
      </c>
      <c r="F761" s="21">
        <v>28</v>
      </c>
      <c r="G761" s="21" t="s">
        <v>1279</v>
      </c>
      <c r="H761" s="21" t="s">
        <v>439</v>
      </c>
      <c r="I761" s="21">
        <v>0</v>
      </c>
      <c r="J761" s="21">
        <v>1</v>
      </c>
      <c r="K761" s="21">
        <v>0</v>
      </c>
      <c r="L761" s="21">
        <v>0</v>
      </c>
      <c r="M761" s="21" t="s">
        <v>1278</v>
      </c>
      <c r="N761" s="21">
        <v>38</v>
      </c>
      <c r="O761" s="21">
        <v>38</v>
      </c>
      <c r="P761" s="21">
        <v>0</v>
      </c>
      <c r="Q761" s="21">
        <v>1</v>
      </c>
      <c r="R761">
        <f>IFERROR(IF(I761=1,VLOOKUP(F761,Lookup!$A$2:$B$15,2,FALSE),0),0.5)</f>
        <v>0</v>
      </c>
      <c r="S761">
        <f>IF(K761=1,1,IFERROR(IF(H761="pass",VLOOKUP(F761,Lookup!$D$2:$E$26,2,FALSE),0),1.6))</f>
        <v>1.6</v>
      </c>
      <c r="T761" s="6">
        <f t="shared" si="34"/>
        <v>2.2650000000000001</v>
      </c>
      <c r="U761" s="6">
        <f t="shared" si="35"/>
        <v>2.2650000000000001</v>
      </c>
      <c r="V761" t="str">
        <f t="shared" si="33"/>
        <v>D.SLAYTON, NYG</v>
      </c>
    </row>
    <row r="762" spans="1:22">
      <c r="A762">
        <v>925</v>
      </c>
      <c r="B762" s="21">
        <v>1</v>
      </c>
      <c r="C762" s="21" t="s">
        <v>3</v>
      </c>
      <c r="D762" s="21" t="s">
        <v>27</v>
      </c>
      <c r="E762" s="21">
        <v>30</v>
      </c>
      <c r="F762" s="21">
        <v>70</v>
      </c>
      <c r="G762" s="21" t="s">
        <v>1280</v>
      </c>
      <c r="H762" s="21" t="s">
        <v>439</v>
      </c>
      <c r="I762" s="21">
        <v>0</v>
      </c>
      <c r="J762" s="21">
        <v>1</v>
      </c>
      <c r="K762" s="21">
        <v>0</v>
      </c>
      <c r="L762" s="21">
        <v>0</v>
      </c>
      <c r="M762" s="21" t="s">
        <v>1281</v>
      </c>
      <c r="N762" s="21">
        <v>-4</v>
      </c>
      <c r="O762" s="21">
        <v>-4</v>
      </c>
      <c r="P762" s="21">
        <v>0</v>
      </c>
      <c r="Q762" s="21">
        <v>1</v>
      </c>
      <c r="R762">
        <f>IFERROR(IF(I762=1,VLOOKUP(F762,Lookup!$A$2:$B$15,2,FALSE),0),0.5)</f>
        <v>0</v>
      </c>
      <c r="S762">
        <f>IF(K762=1,1,IFERROR(IF(H762="pass",VLOOKUP(F762,Lookup!$D$2:$E$26,2,FALSE),0),1.6))</f>
        <v>1.6</v>
      </c>
      <c r="T762" s="6">
        <f t="shared" si="34"/>
        <v>1.53</v>
      </c>
      <c r="U762" s="6">
        <f t="shared" si="35"/>
        <v>1.53</v>
      </c>
      <c r="V762" t="str">
        <f t="shared" si="33"/>
        <v>K.TONEY, NYG</v>
      </c>
    </row>
    <row r="763" spans="1:22">
      <c r="A763">
        <v>927</v>
      </c>
      <c r="B763" s="21">
        <v>1</v>
      </c>
      <c r="C763" s="21" t="s">
        <v>3</v>
      </c>
      <c r="D763" s="21" t="s">
        <v>27</v>
      </c>
      <c r="E763" s="21">
        <v>38</v>
      </c>
      <c r="F763" s="21">
        <v>62</v>
      </c>
      <c r="G763" s="21" t="s">
        <v>1284</v>
      </c>
      <c r="H763" s="21" t="s">
        <v>439</v>
      </c>
      <c r="I763" s="21">
        <v>0</v>
      </c>
      <c r="J763" s="21">
        <v>1</v>
      </c>
      <c r="K763" s="21">
        <v>0</v>
      </c>
      <c r="L763" s="21">
        <v>0</v>
      </c>
      <c r="M763" s="21" t="s">
        <v>1285</v>
      </c>
      <c r="N763" s="21">
        <v>7</v>
      </c>
      <c r="O763" s="21">
        <v>7</v>
      </c>
      <c r="P763" s="21">
        <v>0</v>
      </c>
      <c r="Q763" s="21">
        <v>1</v>
      </c>
      <c r="R763">
        <f>IFERROR(IF(I763=1,VLOOKUP(F763,Lookup!$A$2:$B$15,2,FALSE),0),0.5)</f>
        <v>0</v>
      </c>
      <c r="S763">
        <f>IF(K763=1,1,IFERROR(IF(H763="pass",VLOOKUP(F763,Lookup!$D$2:$E$26,2,FALSE),0),1.6))</f>
        <v>1.6</v>
      </c>
      <c r="T763" s="6">
        <f t="shared" si="34"/>
        <v>1.7225000000000001</v>
      </c>
      <c r="U763" s="6">
        <f t="shared" si="35"/>
        <v>1.7225000000000001</v>
      </c>
      <c r="V763" t="str">
        <f t="shared" si="33"/>
        <v>S.SHEPARD, NYG</v>
      </c>
    </row>
    <row r="764" spans="1:22">
      <c r="A764">
        <v>934</v>
      </c>
      <c r="B764" s="21">
        <v>1</v>
      </c>
      <c r="C764" s="21" t="s">
        <v>27</v>
      </c>
      <c r="D764" s="21" t="s">
        <v>3</v>
      </c>
      <c r="E764" s="21">
        <v>59</v>
      </c>
      <c r="F764" s="21">
        <v>41</v>
      </c>
      <c r="G764" s="21" t="s">
        <v>1293</v>
      </c>
      <c r="H764" s="21" t="s">
        <v>439</v>
      </c>
      <c r="I764" s="21">
        <v>0</v>
      </c>
      <c r="J764" s="21">
        <v>1</v>
      </c>
      <c r="K764" s="21">
        <v>0</v>
      </c>
      <c r="L764" s="21">
        <v>0</v>
      </c>
      <c r="M764" s="21" t="s">
        <v>1294</v>
      </c>
      <c r="N764" s="21">
        <v>31</v>
      </c>
      <c r="O764" s="21">
        <v>31</v>
      </c>
      <c r="P764" s="21">
        <v>0</v>
      </c>
      <c r="Q764" s="21">
        <v>1</v>
      </c>
      <c r="R764">
        <f>IFERROR(IF(I764=1,VLOOKUP(F764,Lookup!$A$2:$B$15,2,FALSE),0),0.5)</f>
        <v>0</v>
      </c>
      <c r="S764">
        <f>IF(K764=1,1,IFERROR(IF(H764="pass",VLOOKUP(F764,Lookup!$D$2:$E$26,2,FALSE),0),1.6))</f>
        <v>1.6</v>
      </c>
      <c r="T764" s="6">
        <f t="shared" si="34"/>
        <v>2.1425000000000001</v>
      </c>
      <c r="U764" s="6">
        <f t="shared" si="35"/>
        <v>2.1425000000000001</v>
      </c>
      <c r="V764" t="str">
        <f t="shared" si="33"/>
        <v>C.SUTTON, DEN</v>
      </c>
    </row>
    <row r="765" spans="1:22">
      <c r="A765">
        <v>937</v>
      </c>
      <c r="B765" s="21">
        <v>1</v>
      </c>
      <c r="C765" s="21" t="s">
        <v>3</v>
      </c>
      <c r="D765" s="21" t="s">
        <v>27</v>
      </c>
      <c r="E765" s="21">
        <v>74</v>
      </c>
      <c r="F765" s="21">
        <v>26</v>
      </c>
      <c r="G765" s="21" t="s">
        <v>1296</v>
      </c>
      <c r="H765" s="21" t="s">
        <v>439</v>
      </c>
      <c r="I765" s="21">
        <v>0</v>
      </c>
      <c r="J765" s="21">
        <v>1</v>
      </c>
      <c r="K765" s="21">
        <v>0</v>
      </c>
      <c r="L765" s="21">
        <v>0</v>
      </c>
      <c r="M765" s="21" t="s">
        <v>1281</v>
      </c>
      <c r="N765" s="21">
        <v>-6</v>
      </c>
      <c r="O765" s="21">
        <v>-6</v>
      </c>
      <c r="P765" s="21">
        <v>0</v>
      </c>
      <c r="Q765" s="21">
        <v>1</v>
      </c>
      <c r="R765">
        <f>IFERROR(IF(I765=1,VLOOKUP(F765,Lookup!$A$2:$B$15,2,FALSE),0),0.5)</f>
        <v>0</v>
      </c>
      <c r="S765">
        <f>IF(K765=1,1,IFERROR(IF(H765="pass",VLOOKUP(F765,Lookup!$D$2:$E$26,2,FALSE),0),1.6))</f>
        <v>1.6</v>
      </c>
      <c r="T765" s="6">
        <f t="shared" si="34"/>
        <v>1.4950000000000001</v>
      </c>
      <c r="U765" s="6">
        <f t="shared" si="35"/>
        <v>1.4950000000000001</v>
      </c>
      <c r="V765" t="str">
        <f t="shared" si="33"/>
        <v>K.TONEY, NYG</v>
      </c>
    </row>
    <row r="766" spans="1:22">
      <c r="A766">
        <v>940</v>
      </c>
      <c r="B766" s="21">
        <v>1</v>
      </c>
      <c r="C766" s="21" t="s">
        <v>27</v>
      </c>
      <c r="D766" s="21" t="s">
        <v>3</v>
      </c>
      <c r="E766" s="21">
        <v>67</v>
      </c>
      <c r="F766" s="21">
        <v>33</v>
      </c>
      <c r="G766" s="21" t="s">
        <v>1297</v>
      </c>
      <c r="H766" s="21" t="s">
        <v>439</v>
      </c>
      <c r="I766" s="21">
        <v>0</v>
      </c>
      <c r="J766" s="21">
        <v>1</v>
      </c>
      <c r="K766" s="21">
        <v>0</v>
      </c>
      <c r="L766" s="21">
        <v>0</v>
      </c>
      <c r="M766" s="21" t="s">
        <v>1298</v>
      </c>
      <c r="N766" s="21">
        <v>16</v>
      </c>
      <c r="O766" s="21">
        <v>16</v>
      </c>
      <c r="P766" s="21">
        <v>0</v>
      </c>
      <c r="Q766" s="21">
        <v>1</v>
      </c>
      <c r="R766">
        <f>IFERROR(IF(I766=1,VLOOKUP(F766,Lookup!$A$2:$B$15,2,FALSE),0),0.5)</f>
        <v>0</v>
      </c>
      <c r="S766">
        <f>IF(K766=1,1,IFERROR(IF(H766="pass",VLOOKUP(F766,Lookup!$D$2:$E$26,2,FALSE),0),1.6))</f>
        <v>1.6</v>
      </c>
      <c r="T766" s="6">
        <f t="shared" si="34"/>
        <v>1.8800000000000001</v>
      </c>
      <c r="U766" s="6">
        <f t="shared" si="35"/>
        <v>1.8800000000000001</v>
      </c>
      <c r="V766" t="str">
        <f t="shared" si="33"/>
        <v>J.JEUDY, DEN</v>
      </c>
    </row>
    <row r="767" spans="1:22">
      <c r="A767">
        <v>941</v>
      </c>
      <c r="B767" s="21">
        <v>1</v>
      </c>
      <c r="C767" s="21" t="s">
        <v>27</v>
      </c>
      <c r="D767" s="21" t="s">
        <v>3</v>
      </c>
      <c r="E767" s="21">
        <v>54</v>
      </c>
      <c r="F767" s="21">
        <v>46</v>
      </c>
      <c r="G767" s="21" t="s">
        <v>1299</v>
      </c>
      <c r="H767" s="21" t="s">
        <v>439</v>
      </c>
      <c r="I767" s="21">
        <v>0</v>
      </c>
      <c r="J767" s="21">
        <v>1</v>
      </c>
      <c r="K767" s="21">
        <v>0</v>
      </c>
      <c r="L767" s="21">
        <v>0</v>
      </c>
      <c r="M767" s="21" t="s">
        <v>1300</v>
      </c>
      <c r="N767" s="21">
        <v>-1</v>
      </c>
      <c r="O767" s="21">
        <v>-1</v>
      </c>
      <c r="P767" s="21">
        <v>0</v>
      </c>
      <c r="Q767" s="21">
        <v>1</v>
      </c>
      <c r="R767">
        <f>IFERROR(IF(I767=1,VLOOKUP(F767,Lookup!$A$2:$B$15,2,FALSE),0),0.5)</f>
        <v>0</v>
      </c>
      <c r="S767">
        <f>IF(K767=1,1,IFERROR(IF(H767="pass",VLOOKUP(F767,Lookup!$D$2:$E$26,2,FALSE),0),1.6))</f>
        <v>1.6</v>
      </c>
      <c r="T767" s="6">
        <f t="shared" si="34"/>
        <v>1.5825</v>
      </c>
      <c r="U767" s="6">
        <f t="shared" si="35"/>
        <v>1.5825</v>
      </c>
      <c r="V767" t="str">
        <f t="shared" si="33"/>
        <v>E.SAUBERT, DEN</v>
      </c>
    </row>
    <row r="768" spans="1:22">
      <c r="A768">
        <v>944</v>
      </c>
      <c r="B768" s="21">
        <v>1</v>
      </c>
      <c r="C768" s="21" t="s">
        <v>27</v>
      </c>
      <c r="D768" s="21" t="s">
        <v>3</v>
      </c>
      <c r="E768" s="21">
        <v>46</v>
      </c>
      <c r="F768" s="21">
        <v>54</v>
      </c>
      <c r="G768" s="21" t="s">
        <v>1303</v>
      </c>
      <c r="H768" s="21" t="s">
        <v>439</v>
      </c>
      <c r="I768" s="21">
        <v>0</v>
      </c>
      <c r="J768" s="21">
        <v>1</v>
      </c>
      <c r="K768" s="21">
        <v>0</v>
      </c>
      <c r="L768" s="21">
        <v>0</v>
      </c>
      <c r="M768" s="21" t="s">
        <v>1304</v>
      </c>
      <c r="N768" s="21">
        <v>6</v>
      </c>
      <c r="O768" s="21">
        <v>6</v>
      </c>
      <c r="P768" s="21">
        <v>0</v>
      </c>
      <c r="Q768" s="21">
        <v>1</v>
      </c>
      <c r="R768">
        <f>IFERROR(IF(I768=1,VLOOKUP(F768,Lookup!$A$2:$B$15,2,FALSE),0),0.5)</f>
        <v>0</v>
      </c>
      <c r="S768">
        <f>IF(K768=1,1,IFERROR(IF(H768="pass",VLOOKUP(F768,Lookup!$D$2:$E$26,2,FALSE),0),1.6))</f>
        <v>1.6</v>
      </c>
      <c r="T768" s="6">
        <f t="shared" si="34"/>
        <v>1.7050000000000001</v>
      </c>
      <c r="U768" s="6">
        <f t="shared" si="35"/>
        <v>1.7050000000000001</v>
      </c>
      <c r="V768" t="str">
        <f t="shared" si="33"/>
        <v>T.PATRICK, DEN</v>
      </c>
    </row>
    <row r="769" spans="1:22">
      <c r="A769">
        <v>946</v>
      </c>
      <c r="B769" s="21">
        <v>1</v>
      </c>
      <c r="C769" s="21" t="s">
        <v>27</v>
      </c>
      <c r="D769" s="21" t="s">
        <v>3</v>
      </c>
      <c r="E769" s="21">
        <v>38</v>
      </c>
      <c r="F769" s="21">
        <v>62</v>
      </c>
      <c r="G769" s="21" t="s">
        <v>1306</v>
      </c>
      <c r="H769" s="21" t="s">
        <v>439</v>
      </c>
      <c r="I769" s="21">
        <v>0</v>
      </c>
      <c r="J769" s="21">
        <v>1</v>
      </c>
      <c r="K769" s="21">
        <v>0</v>
      </c>
      <c r="L769" s="21">
        <v>0</v>
      </c>
      <c r="M769" s="21" t="s">
        <v>1287</v>
      </c>
      <c r="N769" s="21">
        <v>1</v>
      </c>
      <c r="O769" s="21">
        <v>1</v>
      </c>
      <c r="P769" s="21">
        <v>0</v>
      </c>
      <c r="Q769" s="21">
        <v>1</v>
      </c>
      <c r="R769">
        <f>IFERROR(IF(I769=1,VLOOKUP(F769,Lookup!$A$2:$B$15,2,FALSE),0),0.5)</f>
        <v>0</v>
      </c>
      <c r="S769">
        <f>IF(K769=1,1,IFERROR(IF(H769="pass",VLOOKUP(F769,Lookup!$D$2:$E$26,2,FALSE),0),1.6))</f>
        <v>1.6</v>
      </c>
      <c r="T769" s="6">
        <f t="shared" si="34"/>
        <v>1.6175000000000002</v>
      </c>
      <c r="U769" s="6">
        <f t="shared" si="35"/>
        <v>1.6175000000000002</v>
      </c>
      <c r="V769" t="str">
        <f t="shared" si="33"/>
        <v>M.GORDON, DEN</v>
      </c>
    </row>
    <row r="770" spans="1:22">
      <c r="A770">
        <v>947</v>
      </c>
      <c r="B770" s="21">
        <v>1</v>
      </c>
      <c r="C770" s="21" t="s">
        <v>27</v>
      </c>
      <c r="D770" s="21" t="s">
        <v>3</v>
      </c>
      <c r="E770" s="21">
        <v>37</v>
      </c>
      <c r="F770" s="21">
        <v>63</v>
      </c>
      <c r="G770" s="21" t="s">
        <v>1307</v>
      </c>
      <c r="H770" s="21" t="s">
        <v>439</v>
      </c>
      <c r="I770" s="21">
        <v>0</v>
      </c>
      <c r="J770" s="21">
        <v>1</v>
      </c>
      <c r="K770" s="21">
        <v>0</v>
      </c>
      <c r="L770" s="21">
        <v>0</v>
      </c>
      <c r="M770" s="21" t="s">
        <v>1298</v>
      </c>
      <c r="N770" s="21">
        <v>19</v>
      </c>
      <c r="O770" s="21">
        <v>19</v>
      </c>
      <c r="P770" s="21">
        <v>0</v>
      </c>
      <c r="Q770" s="21">
        <v>1</v>
      </c>
      <c r="R770">
        <f>IFERROR(IF(I770=1,VLOOKUP(F770,Lookup!$A$2:$B$15,2,FALSE),0),0.5)</f>
        <v>0</v>
      </c>
      <c r="S770">
        <f>IF(K770=1,1,IFERROR(IF(H770="pass",VLOOKUP(F770,Lookup!$D$2:$E$26,2,FALSE),0),1.6))</f>
        <v>1.6</v>
      </c>
      <c r="T770" s="6">
        <f t="shared" si="34"/>
        <v>1.9325000000000001</v>
      </c>
      <c r="U770" s="6">
        <f t="shared" si="35"/>
        <v>1.9325000000000001</v>
      </c>
      <c r="V770" t="str">
        <f t="shared" ref="V770:V833" si="36">IF(M770="A.St","A. ST. BROWN, DET",IF(M770="Dj.Moore","D.MOORE, CAR",IF(M770="Mi.Carter","M.CARTER, NYJ",UPPER(M770)&amp;", "&amp;C770)))</f>
        <v>J.JEUDY, DEN</v>
      </c>
    </row>
    <row r="771" spans="1:22">
      <c r="A771">
        <v>948</v>
      </c>
      <c r="B771" s="21">
        <v>1</v>
      </c>
      <c r="C771" s="21" t="s">
        <v>27</v>
      </c>
      <c r="D771" s="21" t="s">
        <v>3</v>
      </c>
      <c r="E771" s="21">
        <v>37</v>
      </c>
      <c r="F771" s="21">
        <v>63</v>
      </c>
      <c r="G771" s="21" t="s">
        <v>1308</v>
      </c>
      <c r="H771" s="21" t="s">
        <v>439</v>
      </c>
      <c r="I771" s="21">
        <v>0</v>
      </c>
      <c r="J771" s="21">
        <v>1</v>
      </c>
      <c r="K771" s="21">
        <v>0</v>
      </c>
      <c r="L771" s="21">
        <v>0</v>
      </c>
      <c r="M771" s="21" t="s">
        <v>1304</v>
      </c>
      <c r="N771" s="21">
        <v>13</v>
      </c>
      <c r="O771" s="21">
        <v>13</v>
      </c>
      <c r="P771" s="21">
        <v>0</v>
      </c>
      <c r="Q771" s="21">
        <v>1</v>
      </c>
      <c r="R771">
        <f>IFERROR(IF(I771=1,VLOOKUP(F771,Lookup!$A$2:$B$15,2,FALSE),0),0.5)</f>
        <v>0</v>
      </c>
      <c r="S771">
        <f>IF(K771=1,1,IFERROR(IF(H771="pass",VLOOKUP(F771,Lookup!$D$2:$E$26,2,FALSE),0),1.6))</f>
        <v>1.6</v>
      </c>
      <c r="T771" s="6">
        <f t="shared" ref="T771:T834" si="37">IFERROR(1.6+0.7/40*N771,0)</f>
        <v>1.8275000000000001</v>
      </c>
      <c r="U771" s="6">
        <f t="shared" ref="U771:U834" si="38">R771+IF(S771&gt;=3.2,S771,IF(AND(S771&lt;3.2,S771&gt;=1.8),S771*0.66+T771*0.34,T771))+K771*0.4735*2</f>
        <v>1.8275000000000001</v>
      </c>
      <c r="V771" t="str">
        <f t="shared" si="36"/>
        <v>T.PATRICK, DEN</v>
      </c>
    </row>
    <row r="772" spans="1:22">
      <c r="A772">
        <v>950</v>
      </c>
      <c r="B772" s="21">
        <v>1</v>
      </c>
      <c r="C772" s="21" t="s">
        <v>27</v>
      </c>
      <c r="D772" s="21" t="s">
        <v>3</v>
      </c>
      <c r="E772" s="21">
        <v>20</v>
      </c>
      <c r="F772" s="21">
        <v>80</v>
      </c>
      <c r="G772" s="21" t="s">
        <v>1310</v>
      </c>
      <c r="H772" s="21" t="s">
        <v>439</v>
      </c>
      <c r="I772" s="21">
        <v>0</v>
      </c>
      <c r="J772" s="21">
        <v>1</v>
      </c>
      <c r="K772" s="21">
        <v>0</v>
      </c>
      <c r="L772" s="21">
        <v>0</v>
      </c>
      <c r="M772" s="21" t="s">
        <v>1311</v>
      </c>
      <c r="N772" s="21">
        <v>7</v>
      </c>
      <c r="O772" s="21">
        <v>7</v>
      </c>
      <c r="P772" s="21">
        <v>0</v>
      </c>
      <c r="Q772" s="21">
        <v>1</v>
      </c>
      <c r="R772">
        <f>IFERROR(IF(I772=1,VLOOKUP(F772,Lookup!$A$2:$B$15,2,FALSE),0),0.5)</f>
        <v>0</v>
      </c>
      <c r="S772">
        <f>IF(K772=1,1,IFERROR(IF(H772="pass",VLOOKUP(F772,Lookup!$D$2:$E$26,2,FALSE),0),1.6))</f>
        <v>1.8</v>
      </c>
      <c r="T772" s="6">
        <f t="shared" si="37"/>
        <v>1.7225000000000001</v>
      </c>
      <c r="U772" s="6">
        <f t="shared" si="38"/>
        <v>1.7736500000000004</v>
      </c>
      <c r="V772" t="str">
        <f t="shared" si="36"/>
        <v>K.HAMLER, DEN</v>
      </c>
    </row>
    <row r="773" spans="1:22">
      <c r="A773">
        <v>952</v>
      </c>
      <c r="B773" s="21">
        <v>1</v>
      </c>
      <c r="C773" s="21" t="s">
        <v>27</v>
      </c>
      <c r="D773" s="21" t="s">
        <v>3</v>
      </c>
      <c r="E773" s="21">
        <v>11</v>
      </c>
      <c r="F773" s="21">
        <v>89</v>
      </c>
      <c r="G773" s="21" t="s">
        <v>1312</v>
      </c>
      <c r="H773" s="21" t="s">
        <v>439</v>
      </c>
      <c r="I773" s="21">
        <v>0</v>
      </c>
      <c r="J773" s="21">
        <v>1</v>
      </c>
      <c r="K773" s="21">
        <v>0</v>
      </c>
      <c r="L773" s="21">
        <v>0</v>
      </c>
      <c r="M773" s="21" t="s">
        <v>1289</v>
      </c>
      <c r="N773" s="21">
        <v>-6</v>
      </c>
      <c r="O773" s="21">
        <v>-6</v>
      </c>
      <c r="P773" s="21">
        <v>0</v>
      </c>
      <c r="Q773" s="21">
        <v>1</v>
      </c>
      <c r="R773">
        <f>IFERROR(IF(I773=1,VLOOKUP(F773,Lookup!$A$2:$B$15,2,FALSE),0),0.5)</f>
        <v>0</v>
      </c>
      <c r="S773">
        <f>IF(K773=1,1,IFERROR(IF(H773="pass",VLOOKUP(F773,Lookup!$D$2:$E$26,2,FALSE),0),1.6))</f>
        <v>2.2000000000000002</v>
      </c>
      <c r="T773" s="6">
        <f t="shared" si="37"/>
        <v>1.4950000000000001</v>
      </c>
      <c r="U773" s="6">
        <f t="shared" si="38"/>
        <v>1.9603000000000002</v>
      </c>
      <c r="V773" t="str">
        <f t="shared" si="36"/>
        <v>N.FANT, DEN</v>
      </c>
    </row>
    <row r="774" spans="1:22">
      <c r="A774">
        <v>959</v>
      </c>
      <c r="B774" s="21">
        <v>1</v>
      </c>
      <c r="C774" s="21" t="s">
        <v>3</v>
      </c>
      <c r="D774" s="21" t="s">
        <v>27</v>
      </c>
      <c r="E774" s="21">
        <v>56</v>
      </c>
      <c r="F774" s="21">
        <v>44</v>
      </c>
      <c r="G774" s="21" t="s">
        <v>1317</v>
      </c>
      <c r="H774" s="21" t="s">
        <v>439</v>
      </c>
      <c r="I774" s="21">
        <v>0</v>
      </c>
      <c r="J774" s="21">
        <v>1</v>
      </c>
      <c r="K774" s="21">
        <v>0</v>
      </c>
      <c r="L774" s="21">
        <v>0</v>
      </c>
      <c r="M774" s="21" t="s">
        <v>1276</v>
      </c>
      <c r="N774" s="21">
        <v>-6</v>
      </c>
      <c r="O774" s="21">
        <v>-6</v>
      </c>
      <c r="P774" s="21">
        <v>0</v>
      </c>
      <c r="Q774" s="21">
        <v>1</v>
      </c>
      <c r="R774">
        <f>IFERROR(IF(I774=1,VLOOKUP(F774,Lookup!$A$2:$B$15,2,FALSE),0),0.5)</f>
        <v>0</v>
      </c>
      <c r="S774">
        <f>IF(K774=1,1,IFERROR(IF(H774="pass",VLOOKUP(F774,Lookup!$D$2:$E$26,2,FALSE),0),1.6))</f>
        <v>1.6</v>
      </c>
      <c r="T774" s="6">
        <f t="shared" si="37"/>
        <v>1.4950000000000001</v>
      </c>
      <c r="U774" s="6">
        <f t="shared" si="38"/>
        <v>1.4950000000000001</v>
      </c>
      <c r="V774" t="str">
        <f t="shared" si="36"/>
        <v>S.BARKLEY, NYG</v>
      </c>
    </row>
    <row r="775" spans="1:22">
      <c r="A775">
        <v>961</v>
      </c>
      <c r="B775" s="21">
        <v>1</v>
      </c>
      <c r="C775" s="21" t="s">
        <v>3</v>
      </c>
      <c r="D775" s="21" t="s">
        <v>27</v>
      </c>
      <c r="E775" s="21">
        <v>50</v>
      </c>
      <c r="F775" s="21">
        <v>50</v>
      </c>
      <c r="G775" s="21" t="s">
        <v>1318</v>
      </c>
      <c r="H775" s="21" t="s">
        <v>439</v>
      </c>
      <c r="I775" s="21">
        <v>0</v>
      </c>
      <c r="J775" s="21">
        <v>1</v>
      </c>
      <c r="K775" s="21">
        <v>0</v>
      </c>
      <c r="L775" s="21">
        <v>0</v>
      </c>
      <c r="M775" s="21" t="s">
        <v>1283</v>
      </c>
      <c r="N775" s="21">
        <v>2</v>
      </c>
      <c r="O775" s="21">
        <v>2</v>
      </c>
      <c r="P775" s="21">
        <v>0</v>
      </c>
      <c r="Q775" s="21">
        <v>1</v>
      </c>
      <c r="R775">
        <f>IFERROR(IF(I775=1,VLOOKUP(F775,Lookup!$A$2:$B$15,2,FALSE),0),0.5)</f>
        <v>0</v>
      </c>
      <c r="S775">
        <f>IF(K775=1,1,IFERROR(IF(H775="pass",VLOOKUP(F775,Lookup!$D$2:$E$26,2,FALSE),0),1.6))</f>
        <v>1.6</v>
      </c>
      <c r="T775" s="6">
        <f t="shared" si="37"/>
        <v>1.635</v>
      </c>
      <c r="U775" s="6">
        <f t="shared" si="38"/>
        <v>1.635</v>
      </c>
      <c r="V775" t="str">
        <f t="shared" si="36"/>
        <v>D.BOOKER, NYG</v>
      </c>
    </row>
    <row r="776" spans="1:22">
      <c r="A776">
        <v>963</v>
      </c>
      <c r="B776" s="21">
        <v>1</v>
      </c>
      <c r="C776" s="21" t="s">
        <v>3</v>
      </c>
      <c r="D776" s="21" t="s">
        <v>27</v>
      </c>
      <c r="E776" s="21">
        <v>45</v>
      </c>
      <c r="F776" s="21">
        <v>55</v>
      </c>
      <c r="G776" s="21" t="s">
        <v>1320</v>
      </c>
      <c r="H776" s="21" t="s">
        <v>439</v>
      </c>
      <c r="I776" s="21">
        <v>0</v>
      </c>
      <c r="J776" s="21">
        <v>1</v>
      </c>
      <c r="K776" s="21">
        <v>0</v>
      </c>
      <c r="L776" s="21">
        <v>0</v>
      </c>
      <c r="M776" s="21" t="s">
        <v>1285</v>
      </c>
      <c r="N776" s="21">
        <v>5</v>
      </c>
      <c r="O776" s="21">
        <v>5</v>
      </c>
      <c r="P776" s="21">
        <v>0</v>
      </c>
      <c r="Q776" s="21">
        <v>1</v>
      </c>
      <c r="R776">
        <f>IFERROR(IF(I776=1,VLOOKUP(F776,Lookup!$A$2:$B$15,2,FALSE),0),0.5)</f>
        <v>0</v>
      </c>
      <c r="S776">
        <f>IF(K776=1,1,IFERROR(IF(H776="pass",VLOOKUP(F776,Lookup!$D$2:$E$26,2,FALSE),0),1.6))</f>
        <v>1.6</v>
      </c>
      <c r="T776" s="6">
        <f t="shared" si="37"/>
        <v>1.6875</v>
      </c>
      <c r="U776" s="6">
        <f t="shared" si="38"/>
        <v>1.6875</v>
      </c>
      <c r="V776" t="str">
        <f t="shared" si="36"/>
        <v>S.SHEPARD, NYG</v>
      </c>
    </row>
    <row r="777" spans="1:22">
      <c r="A777">
        <v>964</v>
      </c>
      <c r="B777" s="21">
        <v>1</v>
      </c>
      <c r="C777" s="21" t="s">
        <v>3</v>
      </c>
      <c r="D777" s="21" t="s">
        <v>27</v>
      </c>
      <c r="E777" s="21">
        <v>37</v>
      </c>
      <c r="F777" s="21">
        <v>63</v>
      </c>
      <c r="G777" s="21" t="s">
        <v>1321</v>
      </c>
      <c r="H777" s="21" t="s">
        <v>439</v>
      </c>
      <c r="I777" s="21">
        <v>0</v>
      </c>
      <c r="J777" s="21">
        <v>1</v>
      </c>
      <c r="K777" s="21">
        <v>0</v>
      </c>
      <c r="L777" s="21">
        <v>0</v>
      </c>
      <c r="M777" s="21" t="s">
        <v>1285</v>
      </c>
      <c r="N777" s="21">
        <v>16</v>
      </c>
      <c r="O777" s="21">
        <v>16</v>
      </c>
      <c r="P777" s="21">
        <v>0</v>
      </c>
      <c r="Q777" s="21">
        <v>1</v>
      </c>
      <c r="R777">
        <f>IFERROR(IF(I777=1,VLOOKUP(F777,Lookup!$A$2:$B$15,2,FALSE),0),0.5)</f>
        <v>0</v>
      </c>
      <c r="S777">
        <f>IF(K777=1,1,IFERROR(IF(H777="pass",VLOOKUP(F777,Lookup!$D$2:$E$26,2,FALSE),0),1.6))</f>
        <v>1.6</v>
      </c>
      <c r="T777" s="6">
        <f t="shared" si="37"/>
        <v>1.8800000000000001</v>
      </c>
      <c r="U777" s="6">
        <f t="shared" si="38"/>
        <v>1.8800000000000001</v>
      </c>
      <c r="V777" t="str">
        <f t="shared" si="36"/>
        <v>S.SHEPARD, NYG</v>
      </c>
    </row>
    <row r="778" spans="1:22">
      <c r="A778">
        <v>969</v>
      </c>
      <c r="B778" s="21">
        <v>1</v>
      </c>
      <c r="C778" s="21" t="s">
        <v>27</v>
      </c>
      <c r="D778" s="21" t="s">
        <v>3</v>
      </c>
      <c r="E778" s="21">
        <v>63</v>
      </c>
      <c r="F778" s="21">
        <v>37</v>
      </c>
      <c r="G778" s="21" t="s">
        <v>1324</v>
      </c>
      <c r="H778" s="21" t="s">
        <v>439</v>
      </c>
      <c r="I778" s="21">
        <v>0</v>
      </c>
      <c r="J778" s="21">
        <v>1</v>
      </c>
      <c r="K778" s="21">
        <v>0</v>
      </c>
      <c r="L778" s="21">
        <v>0</v>
      </c>
      <c r="M778" s="21" t="s">
        <v>1289</v>
      </c>
      <c r="N778" s="21">
        <v>13</v>
      </c>
      <c r="O778" s="21">
        <v>13</v>
      </c>
      <c r="P778" s="21">
        <v>0</v>
      </c>
      <c r="Q778" s="21">
        <v>1</v>
      </c>
      <c r="R778">
        <f>IFERROR(IF(I778=1,VLOOKUP(F778,Lookup!$A$2:$B$15,2,FALSE),0),0.5)</f>
        <v>0</v>
      </c>
      <c r="S778">
        <f>IF(K778=1,1,IFERROR(IF(H778="pass",VLOOKUP(F778,Lookup!$D$2:$E$26,2,FALSE),0),1.6))</f>
        <v>1.6</v>
      </c>
      <c r="T778" s="6">
        <f t="shared" si="37"/>
        <v>1.8275000000000001</v>
      </c>
      <c r="U778" s="6">
        <f t="shared" si="38"/>
        <v>1.8275000000000001</v>
      </c>
      <c r="V778" t="str">
        <f t="shared" si="36"/>
        <v>N.FANT, DEN</v>
      </c>
    </row>
    <row r="779" spans="1:22">
      <c r="A779">
        <v>970</v>
      </c>
      <c r="B779" s="21">
        <v>1</v>
      </c>
      <c r="C779" s="21" t="s">
        <v>27</v>
      </c>
      <c r="D779" s="21" t="s">
        <v>3</v>
      </c>
      <c r="E779" s="21">
        <v>38</v>
      </c>
      <c r="F779" s="21">
        <v>62</v>
      </c>
      <c r="G779" s="21" t="s">
        <v>1325</v>
      </c>
      <c r="H779" s="21" t="s">
        <v>439</v>
      </c>
      <c r="I779" s="21">
        <v>0</v>
      </c>
      <c r="J779" s="21">
        <v>1</v>
      </c>
      <c r="K779" s="21">
        <v>0</v>
      </c>
      <c r="L779" s="21">
        <v>0</v>
      </c>
      <c r="M779" s="21" t="s">
        <v>1292</v>
      </c>
      <c r="N779" s="21">
        <v>-8</v>
      </c>
      <c r="O779" s="21">
        <v>-8</v>
      </c>
      <c r="P779" s="21">
        <v>0</v>
      </c>
      <c r="Q779" s="21">
        <v>1</v>
      </c>
      <c r="R779">
        <f>IFERROR(IF(I779=1,VLOOKUP(F779,Lookup!$A$2:$B$15,2,FALSE),0),0.5)</f>
        <v>0</v>
      </c>
      <c r="S779">
        <f>IF(K779=1,1,IFERROR(IF(H779="pass",VLOOKUP(F779,Lookup!$D$2:$E$26,2,FALSE),0),1.6))</f>
        <v>1.6</v>
      </c>
      <c r="T779" s="6">
        <f t="shared" si="37"/>
        <v>1.4600000000000002</v>
      </c>
      <c r="U779" s="6">
        <f t="shared" si="38"/>
        <v>1.4600000000000002</v>
      </c>
      <c r="V779" t="str">
        <f t="shared" si="36"/>
        <v>J.WILLIAMS, DEN</v>
      </c>
    </row>
    <row r="780" spans="1:22">
      <c r="A780">
        <v>971</v>
      </c>
      <c r="B780" s="21">
        <v>1</v>
      </c>
      <c r="C780" s="21" t="s">
        <v>27</v>
      </c>
      <c r="D780" s="21" t="s">
        <v>3</v>
      </c>
      <c r="E780" s="21">
        <v>42</v>
      </c>
      <c r="F780" s="21">
        <v>58</v>
      </c>
      <c r="G780" s="21" t="s">
        <v>1326</v>
      </c>
      <c r="H780" s="21" t="s">
        <v>439</v>
      </c>
      <c r="I780" s="21">
        <v>0</v>
      </c>
      <c r="J780" s="21">
        <v>1</v>
      </c>
      <c r="K780" s="21">
        <v>0</v>
      </c>
      <c r="L780" s="21">
        <v>0</v>
      </c>
      <c r="M780" s="21" t="s">
        <v>1298</v>
      </c>
      <c r="N780" s="21">
        <v>5</v>
      </c>
      <c r="O780" s="21">
        <v>5</v>
      </c>
      <c r="P780" s="21">
        <v>0</v>
      </c>
      <c r="Q780" s="21">
        <v>1</v>
      </c>
      <c r="R780">
        <f>IFERROR(IF(I780=1,VLOOKUP(F780,Lookup!$A$2:$B$15,2,FALSE),0),0.5)</f>
        <v>0</v>
      </c>
      <c r="S780">
        <f>IF(K780=1,1,IFERROR(IF(H780="pass",VLOOKUP(F780,Lookup!$D$2:$E$26,2,FALSE),0),1.6))</f>
        <v>1.6</v>
      </c>
      <c r="T780" s="6">
        <f t="shared" si="37"/>
        <v>1.6875</v>
      </c>
      <c r="U780" s="6">
        <f t="shared" si="38"/>
        <v>1.6875</v>
      </c>
      <c r="V780" t="str">
        <f t="shared" si="36"/>
        <v>J.JEUDY, DEN</v>
      </c>
    </row>
    <row r="781" spans="1:22">
      <c r="A781">
        <v>972</v>
      </c>
      <c r="B781" s="21">
        <v>1</v>
      </c>
      <c r="C781" s="21" t="s">
        <v>27</v>
      </c>
      <c r="D781" s="21" t="s">
        <v>3</v>
      </c>
      <c r="E781" s="21">
        <v>37</v>
      </c>
      <c r="F781" s="21">
        <v>63</v>
      </c>
      <c r="G781" s="21" t="s">
        <v>1327</v>
      </c>
      <c r="H781" s="21" t="s">
        <v>439</v>
      </c>
      <c r="I781" s="21">
        <v>0</v>
      </c>
      <c r="J781" s="21">
        <v>1</v>
      </c>
      <c r="K781" s="21">
        <v>0</v>
      </c>
      <c r="L781" s="21">
        <v>0</v>
      </c>
      <c r="M781" s="21" t="s">
        <v>1298</v>
      </c>
      <c r="N781" s="21">
        <v>2</v>
      </c>
      <c r="O781" s="21">
        <v>2</v>
      </c>
      <c r="P781" s="21">
        <v>0</v>
      </c>
      <c r="Q781" s="21">
        <v>1</v>
      </c>
      <c r="R781">
        <f>IFERROR(IF(I781=1,VLOOKUP(F781,Lookup!$A$2:$B$15,2,FALSE),0),0.5)</f>
        <v>0</v>
      </c>
      <c r="S781">
        <f>IF(K781=1,1,IFERROR(IF(H781="pass",VLOOKUP(F781,Lookup!$D$2:$E$26,2,FALSE),0),1.6))</f>
        <v>1.6</v>
      </c>
      <c r="T781" s="6">
        <f t="shared" si="37"/>
        <v>1.635</v>
      </c>
      <c r="U781" s="6">
        <f t="shared" si="38"/>
        <v>1.635</v>
      </c>
      <c r="V781" t="str">
        <f t="shared" si="36"/>
        <v>J.JEUDY, DEN</v>
      </c>
    </row>
    <row r="782" spans="1:22">
      <c r="A782">
        <v>974</v>
      </c>
      <c r="B782" s="21">
        <v>1</v>
      </c>
      <c r="C782" s="21" t="s">
        <v>27</v>
      </c>
      <c r="D782" s="21" t="s">
        <v>3</v>
      </c>
      <c r="E782" s="21">
        <v>10</v>
      </c>
      <c r="F782" s="21">
        <v>90</v>
      </c>
      <c r="G782" s="21" t="s">
        <v>1328</v>
      </c>
      <c r="H782" s="21" t="s">
        <v>439</v>
      </c>
      <c r="I782" s="21">
        <v>0</v>
      </c>
      <c r="J782" s="21">
        <v>1</v>
      </c>
      <c r="K782" s="21">
        <v>0</v>
      </c>
      <c r="L782" s="21">
        <v>0</v>
      </c>
      <c r="M782" s="21" t="s">
        <v>1329</v>
      </c>
      <c r="N782" s="21">
        <v>0</v>
      </c>
      <c r="O782" s="21">
        <v>0</v>
      </c>
      <c r="P782" s="21">
        <v>0</v>
      </c>
      <c r="Q782" s="21">
        <v>1</v>
      </c>
      <c r="R782">
        <f>IFERROR(IF(I782=1,VLOOKUP(F782,Lookup!$A$2:$B$15,2,FALSE),0),0.5)</f>
        <v>0</v>
      </c>
      <c r="S782">
        <f>IF(K782=1,1,IFERROR(IF(H782="pass",VLOOKUP(F782,Lookup!$D$2:$E$26,2,FALSE),0),1.6))</f>
        <v>2.2000000000000002</v>
      </c>
      <c r="T782" s="6">
        <f t="shared" si="37"/>
        <v>1.6</v>
      </c>
      <c r="U782" s="6">
        <f t="shared" si="38"/>
        <v>1.9960000000000002</v>
      </c>
      <c r="V782" t="str">
        <f t="shared" si="36"/>
        <v>A.OKWUEGBUNAM, DEN</v>
      </c>
    </row>
    <row r="783" spans="1:22">
      <c r="A783">
        <v>979</v>
      </c>
      <c r="B783" s="21">
        <v>1</v>
      </c>
      <c r="C783" s="21" t="s">
        <v>27</v>
      </c>
      <c r="D783" s="21" t="s">
        <v>3</v>
      </c>
      <c r="E783" s="21">
        <v>57</v>
      </c>
      <c r="F783" s="21">
        <v>43</v>
      </c>
      <c r="G783" s="21" t="s">
        <v>1335</v>
      </c>
      <c r="H783" s="21" t="s">
        <v>439</v>
      </c>
      <c r="I783" s="21">
        <v>0</v>
      </c>
      <c r="J783" s="21">
        <v>1</v>
      </c>
      <c r="K783" s="21">
        <v>0</v>
      </c>
      <c r="L783" s="21">
        <v>0</v>
      </c>
      <c r="M783" s="21" t="s">
        <v>1289</v>
      </c>
      <c r="N783" s="21">
        <v>1</v>
      </c>
      <c r="O783" s="21">
        <v>1</v>
      </c>
      <c r="P783" s="21">
        <v>0</v>
      </c>
      <c r="Q783" s="21">
        <v>1</v>
      </c>
      <c r="R783">
        <f>IFERROR(IF(I783=1,VLOOKUP(F783,Lookup!$A$2:$B$15,2,FALSE),0),0.5)</f>
        <v>0</v>
      </c>
      <c r="S783">
        <f>IF(K783=1,1,IFERROR(IF(H783="pass",VLOOKUP(F783,Lookup!$D$2:$E$26,2,FALSE),0),1.6))</f>
        <v>1.6</v>
      </c>
      <c r="T783" s="6">
        <f t="shared" si="37"/>
        <v>1.6175000000000002</v>
      </c>
      <c r="U783" s="6">
        <f t="shared" si="38"/>
        <v>1.6175000000000002</v>
      </c>
      <c r="V783" t="str">
        <f t="shared" si="36"/>
        <v>N.FANT, DEN</v>
      </c>
    </row>
    <row r="784" spans="1:22">
      <c r="A784">
        <v>982</v>
      </c>
      <c r="B784" s="21">
        <v>1</v>
      </c>
      <c r="C784" s="21" t="s">
        <v>27</v>
      </c>
      <c r="D784" s="21" t="s">
        <v>3</v>
      </c>
      <c r="E784" s="21">
        <v>55</v>
      </c>
      <c r="F784" s="21">
        <v>45</v>
      </c>
      <c r="G784" s="21" t="s">
        <v>1337</v>
      </c>
      <c r="H784" s="21" t="s">
        <v>439</v>
      </c>
      <c r="I784" s="21">
        <v>0</v>
      </c>
      <c r="J784" s="21">
        <v>1</v>
      </c>
      <c r="K784" s="21">
        <v>0</v>
      </c>
      <c r="L784" s="21">
        <v>0</v>
      </c>
      <c r="M784" s="21" t="s">
        <v>1298</v>
      </c>
      <c r="N784" s="21">
        <v>6</v>
      </c>
      <c r="O784" s="21">
        <v>6</v>
      </c>
      <c r="P784" s="21">
        <v>0</v>
      </c>
      <c r="Q784" s="21">
        <v>1</v>
      </c>
      <c r="R784">
        <f>IFERROR(IF(I784=1,VLOOKUP(F784,Lookup!$A$2:$B$15,2,FALSE),0),0.5)</f>
        <v>0</v>
      </c>
      <c r="S784">
        <f>IF(K784=1,1,IFERROR(IF(H784="pass",VLOOKUP(F784,Lookup!$D$2:$E$26,2,FALSE),0),1.6))</f>
        <v>1.6</v>
      </c>
      <c r="T784" s="6">
        <f t="shared" si="37"/>
        <v>1.7050000000000001</v>
      </c>
      <c r="U784" s="6">
        <f t="shared" si="38"/>
        <v>1.7050000000000001</v>
      </c>
      <c r="V784" t="str">
        <f t="shared" si="36"/>
        <v>J.JEUDY, DEN</v>
      </c>
    </row>
    <row r="785" spans="1:22">
      <c r="A785">
        <v>984</v>
      </c>
      <c r="B785" s="21">
        <v>1</v>
      </c>
      <c r="C785" s="21" t="s">
        <v>27</v>
      </c>
      <c r="D785" s="21" t="s">
        <v>3</v>
      </c>
      <c r="E785" s="21">
        <v>49</v>
      </c>
      <c r="F785" s="21">
        <v>51</v>
      </c>
      <c r="G785" s="21" t="s">
        <v>1338</v>
      </c>
      <c r="H785" s="21" t="s">
        <v>439</v>
      </c>
      <c r="I785" s="21">
        <v>0</v>
      </c>
      <c r="J785" s="21">
        <v>1</v>
      </c>
      <c r="K785" s="21">
        <v>0</v>
      </c>
      <c r="L785" s="21">
        <v>0</v>
      </c>
      <c r="M785" s="21" t="s">
        <v>1294</v>
      </c>
      <c r="N785" s="21">
        <v>14</v>
      </c>
      <c r="O785" s="21">
        <v>14</v>
      </c>
      <c r="P785" s="21">
        <v>0</v>
      </c>
      <c r="Q785" s="21">
        <v>1</v>
      </c>
      <c r="R785">
        <f>IFERROR(IF(I785=1,VLOOKUP(F785,Lookup!$A$2:$B$15,2,FALSE),0),0.5)</f>
        <v>0</v>
      </c>
      <c r="S785">
        <f>IF(K785=1,1,IFERROR(IF(H785="pass",VLOOKUP(F785,Lookup!$D$2:$E$26,2,FALSE),0),1.6))</f>
        <v>1.6</v>
      </c>
      <c r="T785" s="6">
        <f t="shared" si="37"/>
        <v>1.845</v>
      </c>
      <c r="U785" s="6">
        <f t="shared" si="38"/>
        <v>1.845</v>
      </c>
      <c r="V785" t="str">
        <f t="shared" si="36"/>
        <v>C.SUTTON, DEN</v>
      </c>
    </row>
    <row r="786" spans="1:22">
      <c r="A786">
        <v>985</v>
      </c>
      <c r="B786" s="21">
        <v>1</v>
      </c>
      <c r="C786" s="21" t="s">
        <v>27</v>
      </c>
      <c r="D786" s="21" t="s">
        <v>3</v>
      </c>
      <c r="E786" s="21">
        <v>35</v>
      </c>
      <c r="F786" s="21">
        <v>65</v>
      </c>
      <c r="G786" s="21" t="s">
        <v>1339</v>
      </c>
      <c r="H786" s="21" t="s">
        <v>439</v>
      </c>
      <c r="I786" s="21">
        <v>0</v>
      </c>
      <c r="J786" s="21">
        <v>1</v>
      </c>
      <c r="K786" s="21">
        <v>0</v>
      </c>
      <c r="L786" s="21">
        <v>0</v>
      </c>
      <c r="M786" s="21" t="s">
        <v>1298</v>
      </c>
      <c r="N786" s="21">
        <v>15</v>
      </c>
      <c r="O786" s="21">
        <v>15</v>
      </c>
      <c r="P786" s="21">
        <v>0</v>
      </c>
      <c r="Q786" s="21">
        <v>1</v>
      </c>
      <c r="R786">
        <f>IFERROR(IF(I786=1,VLOOKUP(F786,Lookup!$A$2:$B$15,2,FALSE),0),0.5)</f>
        <v>0</v>
      </c>
      <c r="S786">
        <f>IF(K786=1,1,IFERROR(IF(H786="pass",VLOOKUP(F786,Lookup!$D$2:$E$26,2,FALSE),0),1.6))</f>
        <v>1.6</v>
      </c>
      <c r="T786" s="6">
        <f t="shared" si="37"/>
        <v>1.8625</v>
      </c>
      <c r="U786" s="6">
        <f t="shared" si="38"/>
        <v>1.8625</v>
      </c>
      <c r="V786" t="str">
        <f t="shared" si="36"/>
        <v>J.JEUDY, DEN</v>
      </c>
    </row>
    <row r="787" spans="1:22">
      <c r="A787">
        <v>986</v>
      </c>
      <c r="B787" s="21">
        <v>1</v>
      </c>
      <c r="C787" s="21" t="s">
        <v>27</v>
      </c>
      <c r="D787" s="21" t="s">
        <v>3</v>
      </c>
      <c r="E787" s="21">
        <v>18</v>
      </c>
      <c r="F787" s="21">
        <v>82</v>
      </c>
      <c r="G787" s="21" t="s">
        <v>1340</v>
      </c>
      <c r="H787" s="21" t="s">
        <v>439</v>
      </c>
      <c r="I787" s="21">
        <v>0</v>
      </c>
      <c r="J787" s="21">
        <v>1</v>
      </c>
      <c r="K787" s="21">
        <v>0</v>
      </c>
      <c r="L787" s="21">
        <v>0</v>
      </c>
      <c r="M787" s="21" t="s">
        <v>1304</v>
      </c>
      <c r="N787" s="21">
        <v>13</v>
      </c>
      <c r="O787" s="21">
        <v>13</v>
      </c>
      <c r="P787" s="21">
        <v>0</v>
      </c>
      <c r="Q787" s="21">
        <v>1</v>
      </c>
      <c r="R787">
        <f>IFERROR(IF(I787=1,VLOOKUP(F787,Lookup!$A$2:$B$15,2,FALSE),0),0.5)</f>
        <v>0</v>
      </c>
      <c r="S787">
        <f>IF(K787=1,1,IFERROR(IF(H787="pass",VLOOKUP(F787,Lookup!$D$2:$E$26,2,FALSE),0),1.6))</f>
        <v>2</v>
      </c>
      <c r="T787" s="6">
        <f t="shared" si="37"/>
        <v>1.8275000000000001</v>
      </c>
      <c r="U787" s="6">
        <f t="shared" si="38"/>
        <v>1.9413500000000001</v>
      </c>
      <c r="V787" t="str">
        <f t="shared" si="36"/>
        <v>T.PATRICK, DEN</v>
      </c>
    </row>
    <row r="788" spans="1:22">
      <c r="A788">
        <v>988</v>
      </c>
      <c r="B788" s="21">
        <v>1</v>
      </c>
      <c r="C788" s="21" t="s">
        <v>27</v>
      </c>
      <c r="D788" s="21" t="s">
        <v>3</v>
      </c>
      <c r="E788" s="21">
        <v>2</v>
      </c>
      <c r="F788" s="21">
        <v>98</v>
      </c>
      <c r="G788" s="21" t="s">
        <v>1341</v>
      </c>
      <c r="H788" s="21" t="s">
        <v>439</v>
      </c>
      <c r="I788" s="21">
        <v>0</v>
      </c>
      <c r="J788" s="21">
        <v>1</v>
      </c>
      <c r="K788" s="21">
        <v>0</v>
      </c>
      <c r="L788" s="21">
        <v>0</v>
      </c>
      <c r="M788" s="21" t="s">
        <v>1304</v>
      </c>
      <c r="N788" s="21">
        <v>2</v>
      </c>
      <c r="O788" s="21">
        <v>2</v>
      </c>
      <c r="P788" s="21">
        <v>0</v>
      </c>
      <c r="Q788" s="21">
        <v>1</v>
      </c>
      <c r="R788">
        <f>IFERROR(IF(I788=1,VLOOKUP(F788,Lookup!$A$2:$B$15,2,FALSE),0),0.5)</f>
        <v>0</v>
      </c>
      <c r="S788">
        <f>IF(K788=1,1,IFERROR(IF(H788="pass",VLOOKUP(F788,Lookup!$D$2:$E$26,2,FALSE),0),1.6))</f>
        <v>3.7</v>
      </c>
      <c r="T788" s="6">
        <f t="shared" si="37"/>
        <v>1.635</v>
      </c>
      <c r="U788" s="6">
        <f t="shared" si="38"/>
        <v>3.7</v>
      </c>
      <c r="V788" t="str">
        <f t="shared" si="36"/>
        <v>T.PATRICK, DEN</v>
      </c>
    </row>
    <row r="789" spans="1:22">
      <c r="A789">
        <v>995</v>
      </c>
      <c r="B789" s="21">
        <v>1</v>
      </c>
      <c r="C789" s="21" t="s">
        <v>27</v>
      </c>
      <c r="D789" s="21" t="s">
        <v>3</v>
      </c>
      <c r="E789" s="21">
        <v>70</v>
      </c>
      <c r="F789" s="21">
        <v>30</v>
      </c>
      <c r="G789" s="21" t="s">
        <v>1343</v>
      </c>
      <c r="H789" s="21" t="s">
        <v>439</v>
      </c>
      <c r="I789" s="21">
        <v>0</v>
      </c>
      <c r="J789" s="21">
        <v>1</v>
      </c>
      <c r="K789" s="21">
        <v>0</v>
      </c>
      <c r="L789" s="21">
        <v>0</v>
      </c>
      <c r="M789" s="21" t="s">
        <v>1294</v>
      </c>
      <c r="N789" s="21">
        <v>6</v>
      </c>
      <c r="O789" s="21">
        <v>6</v>
      </c>
      <c r="P789" s="21">
        <v>0</v>
      </c>
      <c r="Q789" s="21">
        <v>1</v>
      </c>
      <c r="R789">
        <f>IFERROR(IF(I789=1,VLOOKUP(F789,Lookup!$A$2:$B$15,2,FALSE),0),0.5)</f>
        <v>0</v>
      </c>
      <c r="S789">
        <f>IF(K789=1,1,IFERROR(IF(H789="pass",VLOOKUP(F789,Lookup!$D$2:$E$26,2,FALSE),0),1.6))</f>
        <v>1.6</v>
      </c>
      <c r="T789" s="6">
        <f t="shared" si="37"/>
        <v>1.7050000000000001</v>
      </c>
      <c r="U789" s="6">
        <f t="shared" si="38"/>
        <v>1.7050000000000001</v>
      </c>
      <c r="V789" t="str">
        <f t="shared" si="36"/>
        <v>C.SUTTON, DEN</v>
      </c>
    </row>
    <row r="790" spans="1:22">
      <c r="A790">
        <v>996</v>
      </c>
      <c r="B790" s="21">
        <v>1</v>
      </c>
      <c r="C790" s="21" t="s">
        <v>27</v>
      </c>
      <c r="D790" s="21" t="s">
        <v>3</v>
      </c>
      <c r="E790" s="21">
        <v>70</v>
      </c>
      <c r="F790" s="21">
        <v>30</v>
      </c>
      <c r="G790" s="21" t="s">
        <v>1344</v>
      </c>
      <c r="H790" s="21" t="s">
        <v>439</v>
      </c>
      <c r="I790" s="21">
        <v>0</v>
      </c>
      <c r="J790" s="21">
        <v>1</v>
      </c>
      <c r="K790" s="21">
        <v>0</v>
      </c>
      <c r="L790" s="21">
        <v>0</v>
      </c>
      <c r="M790" s="21" t="s">
        <v>1311</v>
      </c>
      <c r="N790" s="21">
        <v>8</v>
      </c>
      <c r="O790" s="21">
        <v>8</v>
      </c>
      <c r="P790" s="21">
        <v>0</v>
      </c>
      <c r="Q790" s="21">
        <v>1</v>
      </c>
      <c r="R790">
        <f>IFERROR(IF(I790=1,VLOOKUP(F790,Lookup!$A$2:$B$15,2,FALSE),0),0.5)</f>
        <v>0</v>
      </c>
      <c r="S790">
        <f>IF(K790=1,1,IFERROR(IF(H790="pass",VLOOKUP(F790,Lookup!$D$2:$E$26,2,FALSE),0),1.6))</f>
        <v>1.6</v>
      </c>
      <c r="T790" s="6">
        <f t="shared" si="37"/>
        <v>1.74</v>
      </c>
      <c r="U790" s="6">
        <f t="shared" si="38"/>
        <v>1.74</v>
      </c>
      <c r="V790" t="str">
        <f t="shared" si="36"/>
        <v>K.HAMLER, DEN</v>
      </c>
    </row>
    <row r="791" spans="1:22">
      <c r="A791">
        <v>998</v>
      </c>
      <c r="B791" s="21">
        <v>1</v>
      </c>
      <c r="C791" s="21" t="s">
        <v>27</v>
      </c>
      <c r="D791" s="21" t="s">
        <v>3</v>
      </c>
      <c r="E791" s="21">
        <v>56</v>
      </c>
      <c r="F791" s="21">
        <v>44</v>
      </c>
      <c r="G791" s="21" t="s">
        <v>1346</v>
      </c>
      <c r="H791" s="21" t="s">
        <v>439</v>
      </c>
      <c r="I791" s="21">
        <v>0</v>
      </c>
      <c r="J791" s="21">
        <v>1</v>
      </c>
      <c r="K791" s="21">
        <v>0</v>
      </c>
      <c r="L791" s="21">
        <v>0</v>
      </c>
      <c r="M791" s="21" t="s">
        <v>1289</v>
      </c>
      <c r="N791" s="21">
        <v>24</v>
      </c>
      <c r="O791" s="21">
        <v>24</v>
      </c>
      <c r="P791" s="21">
        <v>0</v>
      </c>
      <c r="Q791" s="21">
        <v>1</v>
      </c>
      <c r="R791">
        <f>IFERROR(IF(I791=1,VLOOKUP(F791,Lookup!$A$2:$B$15,2,FALSE),0),0.5)</f>
        <v>0</v>
      </c>
      <c r="S791">
        <f>IF(K791=1,1,IFERROR(IF(H791="pass",VLOOKUP(F791,Lookup!$D$2:$E$26,2,FALSE),0),1.6))</f>
        <v>1.6</v>
      </c>
      <c r="T791" s="6">
        <f t="shared" si="37"/>
        <v>2.02</v>
      </c>
      <c r="U791" s="6">
        <f t="shared" si="38"/>
        <v>2.02</v>
      </c>
      <c r="V791" t="str">
        <f t="shared" si="36"/>
        <v>N.FANT, DEN</v>
      </c>
    </row>
    <row r="792" spans="1:22">
      <c r="A792">
        <v>999</v>
      </c>
      <c r="B792" s="21">
        <v>1</v>
      </c>
      <c r="C792" s="21" t="s">
        <v>27</v>
      </c>
      <c r="D792" s="21" t="s">
        <v>3</v>
      </c>
      <c r="E792" s="21">
        <v>56</v>
      </c>
      <c r="F792" s="21">
        <v>44</v>
      </c>
      <c r="G792" s="21" t="s">
        <v>1347</v>
      </c>
      <c r="H792" s="21" t="s">
        <v>439</v>
      </c>
      <c r="I792" s="21">
        <v>0</v>
      </c>
      <c r="J792" s="21">
        <v>1</v>
      </c>
      <c r="K792" s="21">
        <v>0</v>
      </c>
      <c r="L792" s="21">
        <v>0</v>
      </c>
      <c r="M792" s="21" t="s">
        <v>1329</v>
      </c>
      <c r="N792" s="21">
        <v>5</v>
      </c>
      <c r="O792" s="21">
        <v>5</v>
      </c>
      <c r="P792" s="21">
        <v>0</v>
      </c>
      <c r="Q792" s="21">
        <v>1</v>
      </c>
      <c r="R792">
        <f>IFERROR(IF(I792=1,VLOOKUP(F792,Lookup!$A$2:$B$15,2,FALSE),0),0.5)</f>
        <v>0</v>
      </c>
      <c r="S792">
        <f>IF(K792=1,1,IFERROR(IF(H792="pass",VLOOKUP(F792,Lookup!$D$2:$E$26,2,FALSE),0),1.6))</f>
        <v>1.6</v>
      </c>
      <c r="T792" s="6">
        <f t="shared" si="37"/>
        <v>1.6875</v>
      </c>
      <c r="U792" s="6">
        <f t="shared" si="38"/>
        <v>1.6875</v>
      </c>
      <c r="V792" t="str">
        <f t="shared" si="36"/>
        <v>A.OKWUEGBUNAM, DEN</v>
      </c>
    </row>
    <row r="793" spans="1:22">
      <c r="A793">
        <v>1000</v>
      </c>
      <c r="B793" s="21">
        <v>1</v>
      </c>
      <c r="C793" s="21" t="s">
        <v>27</v>
      </c>
      <c r="D793" s="21" t="s">
        <v>3</v>
      </c>
      <c r="E793" s="21">
        <v>50</v>
      </c>
      <c r="F793" s="21">
        <v>50</v>
      </c>
      <c r="G793" s="21" t="s">
        <v>1348</v>
      </c>
      <c r="H793" s="21" t="s">
        <v>439</v>
      </c>
      <c r="I793" s="21">
        <v>0</v>
      </c>
      <c r="J793" s="21">
        <v>1</v>
      </c>
      <c r="K793" s="21">
        <v>0</v>
      </c>
      <c r="L793" s="21">
        <v>0</v>
      </c>
      <c r="M793" s="21" t="s">
        <v>1311</v>
      </c>
      <c r="N793" s="21">
        <v>49</v>
      </c>
      <c r="O793" s="21">
        <v>49</v>
      </c>
      <c r="P793" s="21">
        <v>0</v>
      </c>
      <c r="Q793" s="21">
        <v>1</v>
      </c>
      <c r="R793">
        <f>IFERROR(IF(I793=1,VLOOKUP(F793,Lookup!$A$2:$B$15,2,FALSE),0),0.5)</f>
        <v>0</v>
      </c>
      <c r="S793">
        <f>IF(K793=1,1,IFERROR(IF(H793="pass",VLOOKUP(F793,Lookup!$D$2:$E$26,2,FALSE),0),1.6))</f>
        <v>1.6</v>
      </c>
      <c r="T793" s="6">
        <f t="shared" si="37"/>
        <v>2.4575</v>
      </c>
      <c r="U793" s="6">
        <f t="shared" si="38"/>
        <v>2.4575</v>
      </c>
      <c r="V793" t="str">
        <f t="shared" si="36"/>
        <v>K.HAMLER, DEN</v>
      </c>
    </row>
    <row r="794" spans="1:22">
      <c r="A794">
        <v>1002</v>
      </c>
      <c r="B794" s="21">
        <v>1</v>
      </c>
      <c r="C794" s="21" t="s">
        <v>27</v>
      </c>
      <c r="D794" s="21" t="s">
        <v>3</v>
      </c>
      <c r="E794" s="21">
        <v>44</v>
      </c>
      <c r="F794" s="21">
        <v>56</v>
      </c>
      <c r="G794" s="21" t="s">
        <v>1350</v>
      </c>
      <c r="H794" s="21" t="s">
        <v>439</v>
      </c>
      <c r="I794" s="21">
        <v>0</v>
      </c>
      <c r="J794" s="21">
        <v>1</v>
      </c>
      <c r="K794" s="21">
        <v>0</v>
      </c>
      <c r="L794" s="21">
        <v>0</v>
      </c>
      <c r="M794" s="21" t="s">
        <v>1289</v>
      </c>
      <c r="N794" s="21">
        <v>4</v>
      </c>
      <c r="O794" s="21">
        <v>4</v>
      </c>
      <c r="P794" s="21">
        <v>0</v>
      </c>
      <c r="Q794" s="21">
        <v>1</v>
      </c>
      <c r="R794">
        <f>IFERROR(IF(I794=1,VLOOKUP(F794,Lookup!$A$2:$B$15,2,FALSE),0),0.5)</f>
        <v>0</v>
      </c>
      <c r="S794">
        <f>IF(K794=1,1,IFERROR(IF(H794="pass",VLOOKUP(F794,Lookup!$D$2:$E$26,2,FALSE),0),1.6))</f>
        <v>1.6</v>
      </c>
      <c r="T794" s="6">
        <f t="shared" si="37"/>
        <v>1.6700000000000002</v>
      </c>
      <c r="U794" s="6">
        <f t="shared" si="38"/>
        <v>1.6700000000000002</v>
      </c>
      <c r="V794" t="str">
        <f t="shared" si="36"/>
        <v>N.FANT, DEN</v>
      </c>
    </row>
    <row r="795" spans="1:22">
      <c r="A795">
        <v>1005</v>
      </c>
      <c r="B795" s="21">
        <v>1</v>
      </c>
      <c r="C795" s="21" t="s">
        <v>27</v>
      </c>
      <c r="D795" s="21" t="s">
        <v>3</v>
      </c>
      <c r="E795" s="21">
        <v>33</v>
      </c>
      <c r="F795" s="21">
        <v>67</v>
      </c>
      <c r="G795" s="21" t="s">
        <v>1352</v>
      </c>
      <c r="H795" s="21" t="s">
        <v>439</v>
      </c>
      <c r="I795" s="21">
        <v>0</v>
      </c>
      <c r="J795" s="21">
        <v>1</v>
      </c>
      <c r="K795" s="21">
        <v>0</v>
      </c>
      <c r="L795" s="21">
        <v>0</v>
      </c>
      <c r="M795" s="21" t="s">
        <v>1298</v>
      </c>
      <c r="N795" s="21">
        <v>20</v>
      </c>
      <c r="O795" s="21">
        <v>20</v>
      </c>
      <c r="P795" s="21">
        <v>0</v>
      </c>
      <c r="Q795" s="21">
        <v>1</v>
      </c>
      <c r="R795">
        <f>IFERROR(IF(I795=1,VLOOKUP(F795,Lookup!$A$2:$B$15,2,FALSE),0),0.5)</f>
        <v>0</v>
      </c>
      <c r="S795">
        <f>IF(K795=1,1,IFERROR(IF(H795="pass",VLOOKUP(F795,Lookup!$D$2:$E$26,2,FALSE),0),1.6))</f>
        <v>1.6</v>
      </c>
      <c r="T795" s="6">
        <f t="shared" si="37"/>
        <v>1.9500000000000002</v>
      </c>
      <c r="U795" s="6">
        <f t="shared" si="38"/>
        <v>1.9500000000000002</v>
      </c>
      <c r="V795" t="str">
        <f t="shared" si="36"/>
        <v>J.JEUDY, DEN</v>
      </c>
    </row>
    <row r="796" spans="1:22">
      <c r="A796">
        <v>1008</v>
      </c>
      <c r="B796" s="21">
        <v>1</v>
      </c>
      <c r="C796" s="21" t="s">
        <v>27</v>
      </c>
      <c r="D796" s="21" t="s">
        <v>3</v>
      </c>
      <c r="E796" s="21">
        <v>11</v>
      </c>
      <c r="F796" s="21">
        <v>89</v>
      </c>
      <c r="G796" s="21" t="s">
        <v>1354</v>
      </c>
      <c r="H796" s="21" t="s">
        <v>439</v>
      </c>
      <c r="I796" s="21">
        <v>0</v>
      </c>
      <c r="J796" s="21">
        <v>1</v>
      </c>
      <c r="K796" s="21">
        <v>0</v>
      </c>
      <c r="L796" s="21">
        <v>0</v>
      </c>
      <c r="M796" s="21" t="s">
        <v>1289</v>
      </c>
      <c r="N796" s="21">
        <v>5</v>
      </c>
      <c r="O796" s="21">
        <v>5</v>
      </c>
      <c r="P796" s="21">
        <v>0</v>
      </c>
      <c r="Q796" s="21">
        <v>1</v>
      </c>
      <c r="R796">
        <f>IFERROR(IF(I796=1,VLOOKUP(F796,Lookup!$A$2:$B$15,2,FALSE),0),0.5)</f>
        <v>0</v>
      </c>
      <c r="S796">
        <f>IF(K796=1,1,IFERROR(IF(H796="pass",VLOOKUP(F796,Lookup!$D$2:$E$26,2,FALSE),0),1.6))</f>
        <v>2.2000000000000002</v>
      </c>
      <c r="T796" s="6">
        <f t="shared" si="37"/>
        <v>1.6875</v>
      </c>
      <c r="U796" s="6">
        <f t="shared" si="38"/>
        <v>2.0257500000000004</v>
      </c>
      <c r="V796" t="str">
        <f t="shared" si="36"/>
        <v>N.FANT, DEN</v>
      </c>
    </row>
    <row r="797" spans="1:22">
      <c r="A797">
        <v>1009</v>
      </c>
      <c r="B797" s="21">
        <v>1</v>
      </c>
      <c r="C797" s="21" t="s">
        <v>27</v>
      </c>
      <c r="D797" s="21" t="s">
        <v>3</v>
      </c>
      <c r="E797" s="21">
        <v>4</v>
      </c>
      <c r="F797" s="21">
        <v>96</v>
      </c>
      <c r="G797" s="21" t="s">
        <v>1355</v>
      </c>
      <c r="H797" s="21" t="s">
        <v>439</v>
      </c>
      <c r="I797" s="21">
        <v>0</v>
      </c>
      <c r="J797" s="21">
        <v>1</v>
      </c>
      <c r="K797" s="21">
        <v>0</v>
      </c>
      <c r="L797" s="21">
        <v>0</v>
      </c>
      <c r="M797" s="21" t="s">
        <v>1329</v>
      </c>
      <c r="N797" s="21">
        <v>-3</v>
      </c>
      <c r="O797" s="21">
        <v>-3</v>
      </c>
      <c r="P797" s="21">
        <v>0</v>
      </c>
      <c r="Q797" s="21">
        <v>1</v>
      </c>
      <c r="R797">
        <f>IFERROR(IF(I797=1,VLOOKUP(F797,Lookup!$A$2:$B$15,2,FALSE),0),0.5)</f>
        <v>0</v>
      </c>
      <c r="S797">
        <f>IF(K797=1,1,IFERROR(IF(H797="pass",VLOOKUP(F797,Lookup!$D$2:$E$26,2,FALSE),0),1.6))</f>
        <v>3.2</v>
      </c>
      <c r="T797" s="6">
        <f t="shared" si="37"/>
        <v>1.5475000000000001</v>
      </c>
      <c r="U797" s="6">
        <f t="shared" si="38"/>
        <v>3.2</v>
      </c>
      <c r="V797" t="str">
        <f t="shared" si="36"/>
        <v>A.OKWUEGBUNAM, DEN</v>
      </c>
    </row>
    <row r="798" spans="1:22">
      <c r="A798">
        <v>1014</v>
      </c>
      <c r="B798" s="21">
        <v>1</v>
      </c>
      <c r="C798" s="21" t="s">
        <v>3</v>
      </c>
      <c r="D798" s="21" t="s">
        <v>27</v>
      </c>
      <c r="E798" s="21">
        <v>70</v>
      </c>
      <c r="F798" s="21">
        <v>30</v>
      </c>
      <c r="G798" s="21" t="s">
        <v>1357</v>
      </c>
      <c r="H798" s="21" t="s">
        <v>439</v>
      </c>
      <c r="I798" s="21">
        <v>0</v>
      </c>
      <c r="J798" s="21">
        <v>1</v>
      </c>
      <c r="K798" s="21">
        <v>0</v>
      </c>
      <c r="L798" s="21">
        <v>0</v>
      </c>
      <c r="M798" s="21" t="s">
        <v>1334</v>
      </c>
      <c r="N798" s="21">
        <v>5</v>
      </c>
      <c r="O798" s="21">
        <v>5</v>
      </c>
      <c r="P798" s="21">
        <v>0</v>
      </c>
      <c r="Q798" s="21">
        <v>1</v>
      </c>
      <c r="R798">
        <f>IFERROR(IF(I798=1,VLOOKUP(F798,Lookup!$A$2:$B$15,2,FALSE),0),0.5)</f>
        <v>0</v>
      </c>
      <c r="S798">
        <f>IF(K798=1,1,IFERROR(IF(H798="pass",VLOOKUP(F798,Lookup!$D$2:$E$26,2,FALSE),0),1.6))</f>
        <v>1.6</v>
      </c>
      <c r="T798" s="6">
        <f t="shared" si="37"/>
        <v>1.6875</v>
      </c>
      <c r="U798" s="6">
        <f t="shared" si="38"/>
        <v>1.6875</v>
      </c>
      <c r="V798" t="str">
        <f t="shared" si="36"/>
        <v>K.RUDOLPH, NYG</v>
      </c>
    </row>
    <row r="799" spans="1:22">
      <c r="A799">
        <v>1015</v>
      </c>
      <c r="B799" s="21">
        <v>1</v>
      </c>
      <c r="C799" s="21" t="s">
        <v>3</v>
      </c>
      <c r="D799" s="21" t="s">
        <v>27</v>
      </c>
      <c r="E799" s="21">
        <v>70</v>
      </c>
      <c r="F799" s="21">
        <v>30</v>
      </c>
      <c r="G799" s="21" t="s">
        <v>1358</v>
      </c>
      <c r="H799" s="21" t="s">
        <v>439</v>
      </c>
      <c r="I799" s="21">
        <v>0</v>
      </c>
      <c r="J799" s="21">
        <v>1</v>
      </c>
      <c r="K799" s="21">
        <v>0</v>
      </c>
      <c r="L799" s="21">
        <v>0</v>
      </c>
      <c r="M799" s="21" t="s">
        <v>1285</v>
      </c>
      <c r="N799" s="21">
        <v>6</v>
      </c>
      <c r="O799" s="21">
        <v>6</v>
      </c>
      <c r="P799" s="21">
        <v>0</v>
      </c>
      <c r="Q799" s="21">
        <v>1</v>
      </c>
      <c r="R799">
        <f>IFERROR(IF(I799=1,VLOOKUP(F799,Lookup!$A$2:$B$15,2,FALSE),0),0.5)</f>
        <v>0</v>
      </c>
      <c r="S799">
        <f>IF(K799=1,1,IFERROR(IF(H799="pass",VLOOKUP(F799,Lookup!$D$2:$E$26,2,FALSE),0),1.6))</f>
        <v>1.6</v>
      </c>
      <c r="T799" s="6">
        <f t="shared" si="37"/>
        <v>1.7050000000000001</v>
      </c>
      <c r="U799" s="6">
        <f t="shared" si="38"/>
        <v>1.7050000000000001</v>
      </c>
      <c r="V799" t="str">
        <f t="shared" si="36"/>
        <v>S.SHEPARD, NYG</v>
      </c>
    </row>
    <row r="800" spans="1:22">
      <c r="A800">
        <v>1017</v>
      </c>
      <c r="B800" s="21">
        <v>1</v>
      </c>
      <c r="C800" s="21" t="s">
        <v>3</v>
      </c>
      <c r="D800" s="21" t="s">
        <v>27</v>
      </c>
      <c r="E800" s="21">
        <v>53</v>
      </c>
      <c r="F800" s="21">
        <v>47</v>
      </c>
      <c r="G800" s="21" t="s">
        <v>1360</v>
      </c>
      <c r="H800" s="21" t="s">
        <v>439</v>
      </c>
      <c r="I800" s="21">
        <v>0</v>
      </c>
      <c r="J800" s="21">
        <v>1</v>
      </c>
      <c r="K800" s="21">
        <v>0</v>
      </c>
      <c r="L800" s="21">
        <v>0</v>
      </c>
      <c r="M800" s="21" t="s">
        <v>1285</v>
      </c>
      <c r="N800" s="21">
        <v>13</v>
      </c>
      <c r="O800" s="21">
        <v>13</v>
      </c>
      <c r="P800" s="21">
        <v>0</v>
      </c>
      <c r="Q800" s="21">
        <v>1</v>
      </c>
      <c r="R800">
        <f>IFERROR(IF(I800=1,VLOOKUP(F800,Lookup!$A$2:$B$15,2,FALSE),0),0.5)</f>
        <v>0</v>
      </c>
      <c r="S800">
        <f>IF(K800=1,1,IFERROR(IF(H800="pass",VLOOKUP(F800,Lookup!$D$2:$E$26,2,FALSE),0),1.6))</f>
        <v>1.6</v>
      </c>
      <c r="T800" s="6">
        <f t="shared" si="37"/>
        <v>1.8275000000000001</v>
      </c>
      <c r="U800" s="6">
        <f t="shared" si="38"/>
        <v>1.8275000000000001</v>
      </c>
      <c r="V800" t="str">
        <f t="shared" si="36"/>
        <v>S.SHEPARD, NYG</v>
      </c>
    </row>
    <row r="801" spans="1:22">
      <c r="A801">
        <v>1018</v>
      </c>
      <c r="B801" s="21">
        <v>1</v>
      </c>
      <c r="C801" s="21" t="s">
        <v>3</v>
      </c>
      <c r="D801" s="21" t="s">
        <v>27</v>
      </c>
      <c r="E801" s="21">
        <v>53</v>
      </c>
      <c r="F801" s="21">
        <v>47</v>
      </c>
      <c r="G801" s="21" t="s">
        <v>1361</v>
      </c>
      <c r="H801" s="21" t="s">
        <v>439</v>
      </c>
      <c r="I801" s="21">
        <v>0</v>
      </c>
      <c r="J801" s="21">
        <v>1</v>
      </c>
      <c r="K801" s="21">
        <v>0</v>
      </c>
      <c r="L801" s="21">
        <v>0</v>
      </c>
      <c r="M801" s="21" t="s">
        <v>1285</v>
      </c>
      <c r="N801" s="21">
        <v>15</v>
      </c>
      <c r="O801" s="21">
        <v>15</v>
      </c>
      <c r="P801" s="21">
        <v>0</v>
      </c>
      <c r="Q801" s="21">
        <v>1</v>
      </c>
      <c r="R801">
        <f>IFERROR(IF(I801=1,VLOOKUP(F801,Lookup!$A$2:$B$15,2,FALSE),0),0.5)</f>
        <v>0</v>
      </c>
      <c r="S801">
        <f>IF(K801=1,1,IFERROR(IF(H801="pass",VLOOKUP(F801,Lookup!$D$2:$E$26,2,FALSE),0),1.6))</f>
        <v>1.6</v>
      </c>
      <c r="T801" s="6">
        <f t="shared" si="37"/>
        <v>1.8625</v>
      </c>
      <c r="U801" s="6">
        <f t="shared" si="38"/>
        <v>1.8625</v>
      </c>
      <c r="V801" t="str">
        <f t="shared" si="36"/>
        <v>S.SHEPARD, NYG</v>
      </c>
    </row>
    <row r="802" spans="1:22">
      <c r="A802">
        <v>1019</v>
      </c>
      <c r="B802" s="21">
        <v>1</v>
      </c>
      <c r="C802" s="21" t="s">
        <v>3</v>
      </c>
      <c r="D802" s="21" t="s">
        <v>27</v>
      </c>
      <c r="E802" s="21">
        <v>33</v>
      </c>
      <c r="F802" s="21">
        <v>67</v>
      </c>
      <c r="G802" s="21" t="s">
        <v>1362</v>
      </c>
      <c r="H802" s="21" t="s">
        <v>439</v>
      </c>
      <c r="I802" s="21">
        <v>0</v>
      </c>
      <c r="J802" s="21">
        <v>1</v>
      </c>
      <c r="K802" s="21">
        <v>0</v>
      </c>
      <c r="L802" s="21">
        <v>0</v>
      </c>
      <c r="M802" s="21" t="s">
        <v>1278</v>
      </c>
      <c r="N802" s="21">
        <v>8</v>
      </c>
      <c r="O802" s="21">
        <v>8</v>
      </c>
      <c r="P802" s="21">
        <v>0</v>
      </c>
      <c r="Q802" s="21">
        <v>1</v>
      </c>
      <c r="R802">
        <f>IFERROR(IF(I802=1,VLOOKUP(F802,Lookup!$A$2:$B$15,2,FALSE),0),0.5)</f>
        <v>0</v>
      </c>
      <c r="S802">
        <f>IF(K802=1,1,IFERROR(IF(H802="pass",VLOOKUP(F802,Lookup!$D$2:$E$26,2,FALSE),0),1.6))</f>
        <v>1.6</v>
      </c>
      <c r="T802" s="6">
        <f t="shared" si="37"/>
        <v>1.74</v>
      </c>
      <c r="U802" s="6">
        <f t="shared" si="38"/>
        <v>1.74</v>
      </c>
      <c r="V802" t="str">
        <f t="shared" si="36"/>
        <v>D.SLAYTON, NYG</v>
      </c>
    </row>
    <row r="803" spans="1:22">
      <c r="A803">
        <v>1020</v>
      </c>
      <c r="B803" s="21">
        <v>1</v>
      </c>
      <c r="C803" s="21" t="s">
        <v>3</v>
      </c>
      <c r="D803" s="21" t="s">
        <v>27</v>
      </c>
      <c r="E803" s="21">
        <v>25</v>
      </c>
      <c r="F803" s="21">
        <v>75</v>
      </c>
      <c r="G803" s="21" t="s">
        <v>1363</v>
      </c>
      <c r="H803" s="21" t="s">
        <v>439</v>
      </c>
      <c r="I803" s="21">
        <v>0</v>
      </c>
      <c r="J803" s="21">
        <v>1</v>
      </c>
      <c r="K803" s="21">
        <v>0</v>
      </c>
      <c r="L803" s="21">
        <v>0</v>
      </c>
      <c r="M803" s="21" t="s">
        <v>1278</v>
      </c>
      <c r="N803" s="21">
        <v>4</v>
      </c>
      <c r="O803" s="21">
        <v>4</v>
      </c>
      <c r="P803" s="21">
        <v>0</v>
      </c>
      <c r="Q803" s="21">
        <v>1</v>
      </c>
      <c r="R803">
        <f>IFERROR(IF(I803=1,VLOOKUP(F803,Lookup!$A$2:$B$15,2,FALSE),0),0.5)</f>
        <v>0</v>
      </c>
      <c r="S803">
        <f>IF(K803=1,1,IFERROR(IF(H803="pass",VLOOKUP(F803,Lookup!$D$2:$E$26,2,FALSE),0),1.6))</f>
        <v>1.8</v>
      </c>
      <c r="T803" s="6">
        <f t="shared" si="37"/>
        <v>1.6700000000000002</v>
      </c>
      <c r="U803" s="6">
        <f t="shared" si="38"/>
        <v>1.7558000000000002</v>
      </c>
      <c r="V803" t="str">
        <f t="shared" si="36"/>
        <v>D.SLAYTON, NYG</v>
      </c>
    </row>
    <row r="804" spans="1:22">
      <c r="A804">
        <v>1032</v>
      </c>
      <c r="B804" s="21">
        <v>1</v>
      </c>
      <c r="C804" s="21" t="s">
        <v>27</v>
      </c>
      <c r="D804" s="21" t="s">
        <v>3</v>
      </c>
      <c r="E804" s="21">
        <v>31</v>
      </c>
      <c r="F804" s="21">
        <v>69</v>
      </c>
      <c r="G804" s="21" t="s">
        <v>1371</v>
      </c>
      <c r="H804" s="21" t="s">
        <v>439</v>
      </c>
      <c r="I804" s="21">
        <v>0</v>
      </c>
      <c r="J804" s="21">
        <v>1</v>
      </c>
      <c r="K804" s="21">
        <v>0</v>
      </c>
      <c r="L804" s="21">
        <v>0</v>
      </c>
      <c r="M804" s="21" t="s">
        <v>1287</v>
      </c>
      <c r="N804" s="21">
        <v>-4</v>
      </c>
      <c r="O804" s="21">
        <v>-4</v>
      </c>
      <c r="P804" s="21">
        <v>0</v>
      </c>
      <c r="Q804" s="21">
        <v>1</v>
      </c>
      <c r="R804">
        <f>IFERROR(IF(I804=1,VLOOKUP(F804,Lookup!$A$2:$B$15,2,FALSE),0),0.5)</f>
        <v>0</v>
      </c>
      <c r="S804">
        <f>IF(K804=1,1,IFERROR(IF(H804="pass",VLOOKUP(F804,Lookup!$D$2:$E$26,2,FALSE),0),1.6))</f>
        <v>1.6</v>
      </c>
      <c r="T804" s="6">
        <f t="shared" si="37"/>
        <v>1.53</v>
      </c>
      <c r="U804" s="6">
        <f t="shared" si="38"/>
        <v>1.53</v>
      </c>
      <c r="V804" t="str">
        <f t="shared" si="36"/>
        <v>M.GORDON, DEN</v>
      </c>
    </row>
    <row r="805" spans="1:22">
      <c r="A805">
        <v>1039</v>
      </c>
      <c r="B805" s="21">
        <v>1</v>
      </c>
      <c r="C805" s="21" t="s">
        <v>3</v>
      </c>
      <c r="D805" s="21" t="s">
        <v>27</v>
      </c>
      <c r="E805" s="21">
        <v>46</v>
      </c>
      <c r="F805" s="21">
        <v>54</v>
      </c>
      <c r="G805" s="21" t="s">
        <v>1374</v>
      </c>
      <c r="H805" s="21" t="s">
        <v>439</v>
      </c>
      <c r="I805" s="21">
        <v>0</v>
      </c>
      <c r="J805" s="21">
        <v>1</v>
      </c>
      <c r="K805" s="21">
        <v>0</v>
      </c>
      <c r="L805" s="21">
        <v>0</v>
      </c>
      <c r="M805" s="21" t="s">
        <v>1278</v>
      </c>
      <c r="N805" s="21">
        <v>2</v>
      </c>
      <c r="O805" s="21">
        <v>2</v>
      </c>
      <c r="P805" s="21">
        <v>0</v>
      </c>
      <c r="Q805" s="21">
        <v>1</v>
      </c>
      <c r="R805">
        <f>IFERROR(IF(I805=1,VLOOKUP(F805,Lookup!$A$2:$B$15,2,FALSE),0),0.5)</f>
        <v>0</v>
      </c>
      <c r="S805">
        <f>IF(K805=1,1,IFERROR(IF(H805="pass",VLOOKUP(F805,Lookup!$D$2:$E$26,2,FALSE),0),1.6))</f>
        <v>1.6</v>
      </c>
      <c r="T805" s="6">
        <f t="shared" si="37"/>
        <v>1.635</v>
      </c>
      <c r="U805" s="6">
        <f t="shared" si="38"/>
        <v>1.635</v>
      </c>
      <c r="V805" t="str">
        <f t="shared" si="36"/>
        <v>D.SLAYTON, NYG</v>
      </c>
    </row>
    <row r="806" spans="1:22">
      <c r="A806">
        <v>1042</v>
      </c>
      <c r="B806" s="21">
        <v>1</v>
      </c>
      <c r="C806" s="21" t="s">
        <v>3</v>
      </c>
      <c r="D806" s="21" t="s">
        <v>27</v>
      </c>
      <c r="E806" s="21">
        <v>36</v>
      </c>
      <c r="F806" s="21">
        <v>64</v>
      </c>
      <c r="G806" s="21" t="s">
        <v>1376</v>
      </c>
      <c r="H806" s="21" t="s">
        <v>439</v>
      </c>
      <c r="I806" s="21">
        <v>0</v>
      </c>
      <c r="J806" s="21">
        <v>1</v>
      </c>
      <c r="K806" s="21">
        <v>0</v>
      </c>
      <c r="L806" s="21">
        <v>0</v>
      </c>
      <c r="M806" s="21" t="s">
        <v>1315</v>
      </c>
      <c r="N806" s="21">
        <v>17</v>
      </c>
      <c r="O806" s="21">
        <v>17</v>
      </c>
      <c r="P806" s="21">
        <v>0</v>
      </c>
      <c r="Q806" s="21">
        <v>1</v>
      </c>
      <c r="R806">
        <f>IFERROR(IF(I806=1,VLOOKUP(F806,Lookup!$A$2:$B$15,2,FALSE),0),0.5)</f>
        <v>0</v>
      </c>
      <c r="S806">
        <f>IF(K806=1,1,IFERROR(IF(H806="pass",VLOOKUP(F806,Lookup!$D$2:$E$26,2,FALSE),0),1.6))</f>
        <v>1.6</v>
      </c>
      <c r="T806" s="6">
        <f t="shared" si="37"/>
        <v>1.8975</v>
      </c>
      <c r="U806" s="6">
        <f t="shared" si="38"/>
        <v>1.8975</v>
      </c>
      <c r="V806" t="str">
        <f t="shared" si="36"/>
        <v>K.GOLLADAY, NYG</v>
      </c>
    </row>
    <row r="807" spans="1:22">
      <c r="A807">
        <v>1043</v>
      </c>
      <c r="B807" s="21">
        <v>1</v>
      </c>
      <c r="C807" s="21" t="s">
        <v>3</v>
      </c>
      <c r="D807" s="21" t="s">
        <v>27</v>
      </c>
      <c r="E807" s="21">
        <v>19</v>
      </c>
      <c r="F807" s="21">
        <v>81</v>
      </c>
      <c r="G807" s="21" t="s">
        <v>1377</v>
      </c>
      <c r="H807" s="21" t="s">
        <v>439</v>
      </c>
      <c r="I807" s="21">
        <v>0</v>
      </c>
      <c r="J807" s="21">
        <v>1</v>
      </c>
      <c r="K807" s="21">
        <v>0</v>
      </c>
      <c r="L807" s="21">
        <v>0</v>
      </c>
      <c r="M807" s="21" t="s">
        <v>1276</v>
      </c>
      <c r="N807" s="21">
        <v>4</v>
      </c>
      <c r="O807" s="21">
        <v>4</v>
      </c>
      <c r="P807" s="21">
        <v>0</v>
      </c>
      <c r="Q807" s="21">
        <v>1</v>
      </c>
      <c r="R807">
        <f>IFERROR(IF(I807=1,VLOOKUP(F807,Lookup!$A$2:$B$15,2,FALSE),0),0.5)</f>
        <v>0</v>
      </c>
      <c r="S807">
        <f>IF(K807=1,1,IFERROR(IF(H807="pass",VLOOKUP(F807,Lookup!$D$2:$E$26,2,FALSE),0),1.6))</f>
        <v>2</v>
      </c>
      <c r="T807" s="6">
        <f t="shared" si="37"/>
        <v>1.6700000000000002</v>
      </c>
      <c r="U807" s="6">
        <f t="shared" si="38"/>
        <v>1.8878000000000001</v>
      </c>
      <c r="V807" t="str">
        <f t="shared" si="36"/>
        <v>S.BARKLEY, NYG</v>
      </c>
    </row>
    <row r="808" spans="1:22">
      <c r="A808">
        <v>1046</v>
      </c>
      <c r="B808" s="21">
        <v>1</v>
      </c>
      <c r="C808" s="21" t="s">
        <v>3</v>
      </c>
      <c r="D808" s="21" t="s">
        <v>27</v>
      </c>
      <c r="E808" s="21">
        <v>7</v>
      </c>
      <c r="F808" s="21">
        <v>93</v>
      </c>
      <c r="G808" s="21" t="s">
        <v>1379</v>
      </c>
      <c r="H808" s="21" t="s">
        <v>439</v>
      </c>
      <c r="I808" s="21">
        <v>0</v>
      </c>
      <c r="J808" s="21">
        <v>1</v>
      </c>
      <c r="K808" s="21">
        <v>0</v>
      </c>
      <c r="L808" s="21">
        <v>0</v>
      </c>
      <c r="M808" s="21" t="s">
        <v>1276</v>
      </c>
      <c r="N808" s="21">
        <v>7</v>
      </c>
      <c r="O808" s="21">
        <v>7</v>
      </c>
      <c r="P808" s="21">
        <v>0</v>
      </c>
      <c r="Q808" s="21">
        <v>1</v>
      </c>
      <c r="R808">
        <f>IFERROR(IF(I808=1,VLOOKUP(F808,Lookup!$A$2:$B$15,2,FALSE),0),0.5)</f>
        <v>0</v>
      </c>
      <c r="S808">
        <f>IF(K808=1,1,IFERROR(IF(H808="pass",VLOOKUP(F808,Lookup!$D$2:$E$26,2,FALSE),0),1.6))</f>
        <v>2.7</v>
      </c>
      <c r="T808" s="6">
        <f t="shared" si="37"/>
        <v>1.7225000000000001</v>
      </c>
      <c r="U808" s="6">
        <f t="shared" si="38"/>
        <v>2.3676500000000003</v>
      </c>
      <c r="V808" t="str">
        <f t="shared" si="36"/>
        <v>S.BARKLEY, NYG</v>
      </c>
    </row>
    <row r="809" spans="1:22">
      <c r="A809">
        <v>1048</v>
      </c>
      <c r="B809" s="21">
        <v>1</v>
      </c>
      <c r="C809" s="21" t="s">
        <v>3</v>
      </c>
      <c r="D809" s="21" t="s">
        <v>27</v>
      </c>
      <c r="E809" s="21">
        <v>6</v>
      </c>
      <c r="F809" s="21">
        <v>94</v>
      </c>
      <c r="G809" s="21" t="s">
        <v>1381</v>
      </c>
      <c r="H809" s="21" t="s">
        <v>439</v>
      </c>
      <c r="I809" s="21">
        <v>0</v>
      </c>
      <c r="J809" s="21">
        <v>1</v>
      </c>
      <c r="K809" s="21">
        <v>0</v>
      </c>
      <c r="L809" s="21">
        <v>0</v>
      </c>
      <c r="M809" s="21" t="s">
        <v>1334</v>
      </c>
      <c r="N809" s="21">
        <v>6</v>
      </c>
      <c r="O809" s="21">
        <v>6</v>
      </c>
      <c r="P809" s="21">
        <v>0</v>
      </c>
      <c r="Q809" s="21">
        <v>1</v>
      </c>
      <c r="R809">
        <f>IFERROR(IF(I809=1,VLOOKUP(F809,Lookup!$A$2:$B$15,2,FALSE),0),0.5)</f>
        <v>0</v>
      </c>
      <c r="S809">
        <f>IF(K809=1,1,IFERROR(IF(H809="pass",VLOOKUP(F809,Lookup!$D$2:$E$26,2,FALSE),0),1.6))</f>
        <v>2.8</v>
      </c>
      <c r="T809" s="6">
        <f t="shared" si="37"/>
        <v>1.7050000000000001</v>
      </c>
      <c r="U809" s="6">
        <f t="shared" si="38"/>
        <v>2.4276999999999997</v>
      </c>
      <c r="V809" t="str">
        <f t="shared" si="36"/>
        <v>K.RUDOLPH, NYG</v>
      </c>
    </row>
    <row r="810" spans="1:22">
      <c r="A810">
        <v>1049</v>
      </c>
      <c r="B810" s="21">
        <v>1</v>
      </c>
      <c r="C810" s="21" t="s">
        <v>3</v>
      </c>
      <c r="D810" s="21" t="s">
        <v>27</v>
      </c>
      <c r="E810" s="21">
        <v>6</v>
      </c>
      <c r="F810" s="21">
        <v>94</v>
      </c>
      <c r="G810" s="21" t="s">
        <v>1382</v>
      </c>
      <c r="H810" s="21" t="s">
        <v>439</v>
      </c>
      <c r="I810" s="21">
        <v>0</v>
      </c>
      <c r="J810" s="21">
        <v>1</v>
      </c>
      <c r="K810" s="21">
        <v>0</v>
      </c>
      <c r="L810" s="21">
        <v>0</v>
      </c>
      <c r="M810" s="21" t="s">
        <v>1315</v>
      </c>
      <c r="N810" s="21">
        <v>6</v>
      </c>
      <c r="O810" s="21">
        <v>6</v>
      </c>
      <c r="P810" s="21">
        <v>0</v>
      </c>
      <c r="Q810" s="21">
        <v>1</v>
      </c>
      <c r="R810">
        <f>IFERROR(IF(I810=1,VLOOKUP(F810,Lookup!$A$2:$B$15,2,FALSE),0),0.5)</f>
        <v>0</v>
      </c>
      <c r="S810">
        <f>IF(K810=1,1,IFERROR(IF(H810="pass",VLOOKUP(F810,Lookup!$D$2:$E$26,2,FALSE),0),1.6))</f>
        <v>2.8</v>
      </c>
      <c r="T810" s="6">
        <f t="shared" si="37"/>
        <v>1.7050000000000001</v>
      </c>
      <c r="U810" s="6">
        <f t="shared" si="38"/>
        <v>2.4276999999999997</v>
      </c>
      <c r="V810" t="str">
        <f t="shared" si="36"/>
        <v>K.GOLLADAY, NYG</v>
      </c>
    </row>
    <row r="811" spans="1:22">
      <c r="A811">
        <v>1056</v>
      </c>
      <c r="B811" s="21">
        <v>1</v>
      </c>
      <c r="C811" s="21" t="s">
        <v>3</v>
      </c>
      <c r="D811" s="21" t="s">
        <v>27</v>
      </c>
      <c r="E811" s="21">
        <v>52</v>
      </c>
      <c r="F811" s="21">
        <v>48</v>
      </c>
      <c r="G811" s="21" t="s">
        <v>1387</v>
      </c>
      <c r="H811" s="21" t="s">
        <v>439</v>
      </c>
      <c r="I811" s="21">
        <v>0</v>
      </c>
      <c r="J811" s="21">
        <v>1</v>
      </c>
      <c r="K811" s="21">
        <v>0</v>
      </c>
      <c r="L811" s="21">
        <v>0</v>
      </c>
      <c r="M811" s="21" t="s">
        <v>1315</v>
      </c>
      <c r="N811" s="21">
        <v>14</v>
      </c>
      <c r="O811" s="21">
        <v>14</v>
      </c>
      <c r="P811" s="21">
        <v>0</v>
      </c>
      <c r="Q811" s="21">
        <v>1</v>
      </c>
      <c r="R811">
        <f>IFERROR(IF(I811=1,VLOOKUP(F811,Lookup!$A$2:$B$15,2,FALSE),0),0.5)</f>
        <v>0</v>
      </c>
      <c r="S811">
        <f>IF(K811=1,1,IFERROR(IF(H811="pass",VLOOKUP(F811,Lookup!$D$2:$E$26,2,FALSE),0),1.6))</f>
        <v>1.6</v>
      </c>
      <c r="T811" s="6">
        <f t="shared" si="37"/>
        <v>1.845</v>
      </c>
      <c r="U811" s="6">
        <f t="shared" si="38"/>
        <v>1.845</v>
      </c>
      <c r="V811" t="str">
        <f t="shared" si="36"/>
        <v>K.GOLLADAY, NYG</v>
      </c>
    </row>
    <row r="812" spans="1:22">
      <c r="A812">
        <v>1057</v>
      </c>
      <c r="B812" s="21">
        <v>1</v>
      </c>
      <c r="C812" s="21" t="s">
        <v>3</v>
      </c>
      <c r="D812" s="21" t="s">
        <v>27</v>
      </c>
      <c r="E812" s="21">
        <v>38</v>
      </c>
      <c r="F812" s="21">
        <v>62</v>
      </c>
      <c r="G812" s="21" t="s">
        <v>1388</v>
      </c>
      <c r="H812" s="21" t="s">
        <v>439</v>
      </c>
      <c r="I812" s="21">
        <v>0</v>
      </c>
      <c r="J812" s="21">
        <v>1</v>
      </c>
      <c r="K812" s="21">
        <v>0</v>
      </c>
      <c r="L812" s="21">
        <v>0</v>
      </c>
      <c r="M812" s="21" t="s">
        <v>1334</v>
      </c>
      <c r="N812" s="21">
        <v>5</v>
      </c>
      <c r="O812" s="21">
        <v>5</v>
      </c>
      <c r="P812" s="21">
        <v>0</v>
      </c>
      <c r="Q812" s="21">
        <v>1</v>
      </c>
      <c r="R812">
        <f>IFERROR(IF(I812=1,VLOOKUP(F812,Lookup!$A$2:$B$15,2,FALSE),0),0.5)</f>
        <v>0</v>
      </c>
      <c r="S812">
        <f>IF(K812=1,1,IFERROR(IF(H812="pass",VLOOKUP(F812,Lookup!$D$2:$E$26,2,FALSE),0),1.6))</f>
        <v>1.6</v>
      </c>
      <c r="T812" s="6">
        <f t="shared" si="37"/>
        <v>1.6875</v>
      </c>
      <c r="U812" s="6">
        <f t="shared" si="38"/>
        <v>1.6875</v>
      </c>
      <c r="V812" t="str">
        <f t="shared" si="36"/>
        <v>K.RUDOLPH, NYG</v>
      </c>
    </row>
    <row r="813" spans="1:22">
      <c r="A813">
        <v>1058</v>
      </c>
      <c r="B813" s="21">
        <v>1</v>
      </c>
      <c r="C813" s="21" t="s">
        <v>3</v>
      </c>
      <c r="D813" s="21" t="s">
        <v>27</v>
      </c>
      <c r="E813" s="21">
        <v>32</v>
      </c>
      <c r="F813" s="21">
        <v>68</v>
      </c>
      <c r="G813" s="21" t="s">
        <v>1389</v>
      </c>
      <c r="H813" s="21" t="s">
        <v>439</v>
      </c>
      <c r="I813" s="21">
        <v>0</v>
      </c>
      <c r="J813" s="21">
        <v>1</v>
      </c>
      <c r="K813" s="21">
        <v>0</v>
      </c>
      <c r="L813" s="21">
        <v>0</v>
      </c>
      <c r="M813" s="21" t="s">
        <v>1315</v>
      </c>
      <c r="N813" s="21">
        <v>16</v>
      </c>
      <c r="O813" s="21">
        <v>16</v>
      </c>
      <c r="P813" s="21">
        <v>0</v>
      </c>
      <c r="Q813" s="21">
        <v>1</v>
      </c>
      <c r="R813">
        <f>IFERROR(IF(I813=1,VLOOKUP(F813,Lookup!$A$2:$B$15,2,FALSE),0),0.5)</f>
        <v>0</v>
      </c>
      <c r="S813">
        <f>IF(K813=1,1,IFERROR(IF(H813="pass",VLOOKUP(F813,Lookup!$D$2:$E$26,2,FALSE),0),1.6))</f>
        <v>1.6</v>
      </c>
      <c r="T813" s="6">
        <f t="shared" si="37"/>
        <v>1.8800000000000001</v>
      </c>
      <c r="U813" s="6">
        <f t="shared" si="38"/>
        <v>1.8800000000000001</v>
      </c>
      <c r="V813" t="str">
        <f t="shared" si="36"/>
        <v>K.GOLLADAY, NYG</v>
      </c>
    </row>
    <row r="814" spans="1:22">
      <c r="A814">
        <v>1059</v>
      </c>
      <c r="B814" s="21">
        <v>1</v>
      </c>
      <c r="C814" s="21" t="s">
        <v>3</v>
      </c>
      <c r="D814" s="21" t="s">
        <v>27</v>
      </c>
      <c r="E814" s="21">
        <v>16</v>
      </c>
      <c r="F814" s="21">
        <v>84</v>
      </c>
      <c r="G814" s="21" t="s">
        <v>1390</v>
      </c>
      <c r="H814" s="21" t="s">
        <v>439</v>
      </c>
      <c r="I814" s="21">
        <v>0</v>
      </c>
      <c r="J814" s="21">
        <v>1</v>
      </c>
      <c r="K814" s="21">
        <v>0</v>
      </c>
      <c r="L814" s="21">
        <v>0</v>
      </c>
      <c r="M814" s="21" t="s">
        <v>1334</v>
      </c>
      <c r="N814" s="21">
        <v>16</v>
      </c>
      <c r="O814" s="21">
        <v>16</v>
      </c>
      <c r="P814" s="21">
        <v>0</v>
      </c>
      <c r="Q814" s="21">
        <v>1</v>
      </c>
      <c r="R814">
        <f>IFERROR(IF(I814=1,VLOOKUP(F814,Lookup!$A$2:$B$15,2,FALSE),0),0.5)</f>
        <v>0</v>
      </c>
      <c r="S814">
        <f>IF(K814=1,1,IFERROR(IF(H814="pass",VLOOKUP(F814,Lookup!$D$2:$E$26,2,FALSE),0),1.6))</f>
        <v>2</v>
      </c>
      <c r="T814" s="6">
        <f t="shared" si="37"/>
        <v>1.8800000000000001</v>
      </c>
      <c r="U814" s="6">
        <f t="shared" si="38"/>
        <v>1.9592000000000001</v>
      </c>
      <c r="V814" t="str">
        <f t="shared" si="36"/>
        <v>K.RUDOLPH, NYG</v>
      </c>
    </row>
    <row r="815" spans="1:22">
      <c r="A815">
        <v>1060</v>
      </c>
      <c r="B815" s="21">
        <v>1</v>
      </c>
      <c r="C815" s="21" t="s">
        <v>3</v>
      </c>
      <c r="D815" s="21" t="s">
        <v>27</v>
      </c>
      <c r="E815" s="21">
        <v>16</v>
      </c>
      <c r="F815" s="21">
        <v>84</v>
      </c>
      <c r="G815" s="21" t="s">
        <v>1391</v>
      </c>
      <c r="H815" s="21" t="s">
        <v>439</v>
      </c>
      <c r="I815" s="21">
        <v>0</v>
      </c>
      <c r="J815" s="21">
        <v>1</v>
      </c>
      <c r="K815" s="21">
        <v>0</v>
      </c>
      <c r="L815" s="21">
        <v>0</v>
      </c>
      <c r="M815" s="21" t="s">
        <v>1278</v>
      </c>
      <c r="N815" s="21">
        <v>11</v>
      </c>
      <c r="O815" s="21">
        <v>11</v>
      </c>
      <c r="P815" s="21">
        <v>0</v>
      </c>
      <c r="Q815" s="21">
        <v>1</v>
      </c>
      <c r="R815">
        <f>IFERROR(IF(I815=1,VLOOKUP(F815,Lookup!$A$2:$B$15,2,FALSE),0),0.5)</f>
        <v>0</v>
      </c>
      <c r="S815">
        <f>IF(K815=1,1,IFERROR(IF(H815="pass",VLOOKUP(F815,Lookup!$D$2:$E$26,2,FALSE),0),1.6))</f>
        <v>2</v>
      </c>
      <c r="T815" s="6">
        <f t="shared" si="37"/>
        <v>1.7925</v>
      </c>
      <c r="U815" s="6">
        <f t="shared" si="38"/>
        <v>1.9294500000000001</v>
      </c>
      <c r="V815" t="str">
        <f t="shared" si="36"/>
        <v>D.SLAYTON, NYG</v>
      </c>
    </row>
    <row r="816" spans="1:22">
      <c r="A816">
        <v>1063</v>
      </c>
      <c r="B816" s="21">
        <v>1</v>
      </c>
      <c r="C816" s="21" t="s">
        <v>3</v>
      </c>
      <c r="D816" s="21" t="s">
        <v>27</v>
      </c>
      <c r="E816" s="21">
        <v>21</v>
      </c>
      <c r="F816" s="21">
        <v>79</v>
      </c>
      <c r="G816" s="21" t="s">
        <v>1392</v>
      </c>
      <c r="H816" s="21" t="s">
        <v>439</v>
      </c>
      <c r="I816" s="21">
        <v>0</v>
      </c>
      <c r="J816" s="21">
        <v>1</v>
      </c>
      <c r="K816" s="21">
        <v>0</v>
      </c>
      <c r="L816" s="21">
        <v>0</v>
      </c>
      <c r="M816" s="21" t="s">
        <v>1315</v>
      </c>
      <c r="N816" s="21">
        <v>21</v>
      </c>
      <c r="O816" s="21">
        <v>21</v>
      </c>
      <c r="P816" s="21">
        <v>0</v>
      </c>
      <c r="Q816" s="21">
        <v>1</v>
      </c>
      <c r="R816">
        <f>IFERROR(IF(I816=1,VLOOKUP(F816,Lookup!$A$2:$B$15,2,FALSE),0),0.5)</f>
        <v>0</v>
      </c>
      <c r="S816">
        <f>IF(K816=1,1,IFERROR(IF(H816="pass",VLOOKUP(F816,Lookup!$D$2:$E$26,2,FALSE),0),1.6))</f>
        <v>1.8</v>
      </c>
      <c r="T816" s="6">
        <f t="shared" si="37"/>
        <v>1.9675</v>
      </c>
      <c r="U816" s="6">
        <f t="shared" si="38"/>
        <v>1.8569500000000003</v>
      </c>
      <c r="V816" t="str">
        <f t="shared" si="36"/>
        <v>K.GOLLADAY, NYG</v>
      </c>
    </row>
    <row r="817" spans="1:22">
      <c r="A817">
        <v>1070</v>
      </c>
      <c r="B817" s="21">
        <v>1</v>
      </c>
      <c r="C817" s="21" t="s">
        <v>3</v>
      </c>
      <c r="D817" s="21" t="s">
        <v>27</v>
      </c>
      <c r="E817" s="21">
        <v>64</v>
      </c>
      <c r="F817" s="21">
        <v>36</v>
      </c>
      <c r="G817" s="21" t="s">
        <v>1396</v>
      </c>
      <c r="H817" s="21" t="s">
        <v>439</v>
      </c>
      <c r="I817" s="21">
        <v>0</v>
      </c>
      <c r="J817" s="21">
        <v>1</v>
      </c>
      <c r="K817" s="21">
        <v>0</v>
      </c>
      <c r="L817" s="21">
        <v>0</v>
      </c>
      <c r="M817" s="21" t="s">
        <v>1285</v>
      </c>
      <c r="N817" s="21">
        <v>15</v>
      </c>
      <c r="O817" s="21">
        <v>15</v>
      </c>
      <c r="P817" s="21">
        <v>0</v>
      </c>
      <c r="Q817" s="21">
        <v>1</v>
      </c>
      <c r="R817">
        <f>IFERROR(IF(I817=1,VLOOKUP(F817,Lookup!$A$2:$B$15,2,FALSE),0),0.5)</f>
        <v>0</v>
      </c>
      <c r="S817">
        <f>IF(K817=1,1,IFERROR(IF(H817="pass",VLOOKUP(F817,Lookup!$D$2:$E$26,2,FALSE),0),1.6))</f>
        <v>1.6</v>
      </c>
      <c r="T817" s="6">
        <f t="shared" si="37"/>
        <v>1.8625</v>
      </c>
      <c r="U817" s="6">
        <f t="shared" si="38"/>
        <v>1.8625</v>
      </c>
      <c r="V817" t="str">
        <f t="shared" si="36"/>
        <v>S.SHEPARD, NYG</v>
      </c>
    </row>
    <row r="818" spans="1:22">
      <c r="A818">
        <v>1071</v>
      </c>
      <c r="B818" s="21">
        <v>1</v>
      </c>
      <c r="C818" s="21" t="s">
        <v>3</v>
      </c>
      <c r="D818" s="21" t="s">
        <v>27</v>
      </c>
      <c r="E818" s="21">
        <v>48</v>
      </c>
      <c r="F818" s="21">
        <v>52</v>
      </c>
      <c r="G818" s="21" t="s">
        <v>1397</v>
      </c>
      <c r="H818" s="21" t="s">
        <v>439</v>
      </c>
      <c r="I818" s="21">
        <v>0</v>
      </c>
      <c r="J818" s="21">
        <v>1</v>
      </c>
      <c r="K818" s="21">
        <v>0</v>
      </c>
      <c r="L818" s="21">
        <v>0</v>
      </c>
      <c r="M818" s="21" t="s">
        <v>1398</v>
      </c>
      <c r="N818" s="21">
        <v>1</v>
      </c>
      <c r="O818" s="21">
        <v>1</v>
      </c>
      <c r="P818" s="21">
        <v>0</v>
      </c>
      <c r="Q818" s="21">
        <v>1</v>
      </c>
      <c r="R818">
        <f>IFERROR(IF(I818=1,VLOOKUP(F818,Lookup!$A$2:$B$15,2,FALSE),0),0.5)</f>
        <v>0</v>
      </c>
      <c r="S818">
        <f>IF(K818=1,1,IFERROR(IF(H818="pass",VLOOKUP(F818,Lookup!$D$2:$E$26,2,FALSE),0),1.6))</f>
        <v>1.6</v>
      </c>
      <c r="T818" s="6">
        <f t="shared" si="37"/>
        <v>1.6175000000000002</v>
      </c>
      <c r="U818" s="6">
        <f t="shared" si="38"/>
        <v>1.6175000000000002</v>
      </c>
      <c r="V818" t="str">
        <f t="shared" si="36"/>
        <v>G.BRIGHTWELL, NYG</v>
      </c>
    </row>
    <row r="819" spans="1:22">
      <c r="A819">
        <v>1072</v>
      </c>
      <c r="B819" s="21">
        <v>1</v>
      </c>
      <c r="C819" s="21" t="s">
        <v>3</v>
      </c>
      <c r="D819" s="21" t="s">
        <v>27</v>
      </c>
      <c r="E819" s="21">
        <v>42</v>
      </c>
      <c r="F819" s="21">
        <v>58</v>
      </c>
      <c r="G819" s="21" t="s">
        <v>1399</v>
      </c>
      <c r="H819" s="21" t="s">
        <v>439</v>
      </c>
      <c r="I819" s="21">
        <v>0</v>
      </c>
      <c r="J819" s="21">
        <v>1</v>
      </c>
      <c r="K819" s="21">
        <v>0</v>
      </c>
      <c r="L819" s="21">
        <v>0</v>
      </c>
      <c r="M819" s="21" t="s">
        <v>1285</v>
      </c>
      <c r="N819" s="21">
        <v>9</v>
      </c>
      <c r="O819" s="21">
        <v>9</v>
      </c>
      <c r="P819" s="21">
        <v>0</v>
      </c>
      <c r="Q819" s="21">
        <v>1</v>
      </c>
      <c r="R819">
        <f>IFERROR(IF(I819=1,VLOOKUP(F819,Lookup!$A$2:$B$15,2,FALSE),0),0.5)</f>
        <v>0</v>
      </c>
      <c r="S819">
        <f>IF(K819=1,1,IFERROR(IF(H819="pass",VLOOKUP(F819,Lookup!$D$2:$E$26,2,FALSE),0),1.6))</f>
        <v>1.6</v>
      </c>
      <c r="T819" s="6">
        <f t="shared" si="37"/>
        <v>1.7575000000000001</v>
      </c>
      <c r="U819" s="6">
        <f t="shared" si="38"/>
        <v>1.7575000000000001</v>
      </c>
      <c r="V819" t="str">
        <f t="shared" si="36"/>
        <v>S.SHEPARD, NYG</v>
      </c>
    </row>
    <row r="820" spans="1:22">
      <c r="A820">
        <v>1073</v>
      </c>
      <c r="B820" s="21">
        <v>1</v>
      </c>
      <c r="C820" s="21" t="s">
        <v>3</v>
      </c>
      <c r="D820" s="21" t="s">
        <v>27</v>
      </c>
      <c r="E820" s="21">
        <v>33</v>
      </c>
      <c r="F820" s="21">
        <v>67</v>
      </c>
      <c r="G820" s="21" t="s">
        <v>1400</v>
      </c>
      <c r="H820" s="21" t="s">
        <v>439</v>
      </c>
      <c r="I820" s="21">
        <v>0</v>
      </c>
      <c r="J820" s="21">
        <v>1</v>
      </c>
      <c r="K820" s="21">
        <v>0</v>
      </c>
      <c r="L820" s="21">
        <v>0</v>
      </c>
      <c r="M820" s="21" t="s">
        <v>1278</v>
      </c>
      <c r="N820" s="21">
        <v>15</v>
      </c>
      <c r="O820" s="21">
        <v>15</v>
      </c>
      <c r="P820" s="21">
        <v>0</v>
      </c>
      <c r="Q820" s="21">
        <v>1</v>
      </c>
      <c r="R820">
        <f>IFERROR(IF(I820=1,VLOOKUP(F820,Lookup!$A$2:$B$15,2,FALSE),0),0.5)</f>
        <v>0</v>
      </c>
      <c r="S820">
        <f>IF(K820=1,1,IFERROR(IF(H820="pass",VLOOKUP(F820,Lookup!$D$2:$E$26,2,FALSE),0),1.6))</f>
        <v>1.6</v>
      </c>
      <c r="T820" s="6">
        <f t="shared" si="37"/>
        <v>1.8625</v>
      </c>
      <c r="U820" s="6">
        <f t="shared" si="38"/>
        <v>1.8625</v>
      </c>
      <c r="V820" t="str">
        <f t="shared" si="36"/>
        <v>D.SLAYTON, NYG</v>
      </c>
    </row>
    <row r="821" spans="1:22">
      <c r="A821">
        <v>1075</v>
      </c>
      <c r="B821" s="21">
        <v>1</v>
      </c>
      <c r="C821" s="21" t="s">
        <v>3</v>
      </c>
      <c r="D821" s="21" t="s">
        <v>27</v>
      </c>
      <c r="E821" s="21">
        <v>18</v>
      </c>
      <c r="F821" s="21">
        <v>82</v>
      </c>
      <c r="G821" s="21" t="s">
        <v>1401</v>
      </c>
      <c r="H821" s="21" t="s">
        <v>439</v>
      </c>
      <c r="I821" s="21">
        <v>0</v>
      </c>
      <c r="J821" s="21">
        <v>1</v>
      </c>
      <c r="K821" s="21">
        <v>0</v>
      </c>
      <c r="L821" s="21">
        <v>0</v>
      </c>
      <c r="M821" s="21" t="s">
        <v>1285</v>
      </c>
      <c r="N821" s="21">
        <v>8</v>
      </c>
      <c r="O821" s="21">
        <v>8</v>
      </c>
      <c r="P821" s="21">
        <v>0</v>
      </c>
      <c r="Q821" s="21">
        <v>1</v>
      </c>
      <c r="R821">
        <f>IFERROR(IF(I821=1,VLOOKUP(F821,Lookup!$A$2:$B$15,2,FALSE),0),0.5)</f>
        <v>0</v>
      </c>
      <c r="S821">
        <f>IF(K821=1,1,IFERROR(IF(H821="pass",VLOOKUP(F821,Lookup!$D$2:$E$26,2,FALSE),0),1.6))</f>
        <v>2</v>
      </c>
      <c r="T821" s="6">
        <f t="shared" si="37"/>
        <v>1.74</v>
      </c>
      <c r="U821" s="6">
        <f t="shared" si="38"/>
        <v>1.9116</v>
      </c>
      <c r="V821" t="str">
        <f t="shared" si="36"/>
        <v>S.SHEPARD, NYG</v>
      </c>
    </row>
    <row r="822" spans="1:22">
      <c r="A822">
        <v>1076</v>
      </c>
      <c r="B822" s="21">
        <v>1</v>
      </c>
      <c r="C822" s="21" t="s">
        <v>3</v>
      </c>
      <c r="D822" s="21" t="s">
        <v>27</v>
      </c>
      <c r="E822" s="21">
        <v>10</v>
      </c>
      <c r="F822" s="21">
        <v>90</v>
      </c>
      <c r="G822" s="21" t="s">
        <v>1402</v>
      </c>
      <c r="H822" s="21" t="s">
        <v>439</v>
      </c>
      <c r="I822" s="21">
        <v>0</v>
      </c>
      <c r="J822" s="21">
        <v>1</v>
      </c>
      <c r="K822" s="21">
        <v>0</v>
      </c>
      <c r="L822" s="21">
        <v>0</v>
      </c>
      <c r="M822" s="21" t="s">
        <v>1403</v>
      </c>
      <c r="N822" s="21">
        <v>6</v>
      </c>
      <c r="O822" s="21">
        <v>6</v>
      </c>
      <c r="P822" s="21">
        <v>0</v>
      </c>
      <c r="Q822" s="21">
        <v>1</v>
      </c>
      <c r="R822">
        <f>IFERROR(IF(I822=1,VLOOKUP(F822,Lookup!$A$2:$B$15,2,FALSE),0),0.5)</f>
        <v>0</v>
      </c>
      <c r="S822">
        <f>IF(K822=1,1,IFERROR(IF(H822="pass",VLOOKUP(F822,Lookup!$D$2:$E$26,2,FALSE),0),1.6))</f>
        <v>2.2000000000000002</v>
      </c>
      <c r="T822" s="6">
        <f t="shared" si="37"/>
        <v>1.7050000000000001</v>
      </c>
      <c r="U822" s="6">
        <f t="shared" si="38"/>
        <v>2.0317000000000003</v>
      </c>
      <c r="V822" t="str">
        <f t="shared" si="36"/>
        <v>C.BOARD, NYG</v>
      </c>
    </row>
    <row r="823" spans="1:22">
      <c r="A823">
        <v>1082</v>
      </c>
      <c r="B823" s="21">
        <v>1</v>
      </c>
      <c r="C823" s="21" t="s">
        <v>29</v>
      </c>
      <c r="D823" s="21" t="s">
        <v>24</v>
      </c>
      <c r="E823" s="21">
        <v>74</v>
      </c>
      <c r="F823" s="21">
        <v>26</v>
      </c>
      <c r="G823" s="21" t="s">
        <v>1408</v>
      </c>
      <c r="H823" s="21" t="s">
        <v>439</v>
      </c>
      <c r="I823" s="21">
        <v>0</v>
      </c>
      <c r="J823" s="21">
        <v>1</v>
      </c>
      <c r="K823" s="21">
        <v>0</v>
      </c>
      <c r="L823" s="21">
        <v>0</v>
      </c>
      <c r="M823" s="21" t="s">
        <v>1409</v>
      </c>
      <c r="N823" s="21">
        <v>13</v>
      </c>
      <c r="O823" s="21">
        <v>13</v>
      </c>
      <c r="P823" s="21">
        <v>0</v>
      </c>
      <c r="Q823" s="21">
        <v>1</v>
      </c>
      <c r="R823">
        <f>IFERROR(IF(I823=1,VLOOKUP(F823,Lookup!$A$2:$B$15,2,FALSE),0),0.5)</f>
        <v>0</v>
      </c>
      <c r="S823">
        <f>IF(K823=1,1,IFERROR(IF(H823="pass",VLOOKUP(F823,Lookup!$D$2:$E$26,2,FALSE),0),1.6))</f>
        <v>1.6</v>
      </c>
      <c r="T823" s="6">
        <f t="shared" si="37"/>
        <v>1.8275000000000001</v>
      </c>
      <c r="U823" s="6">
        <f t="shared" si="38"/>
        <v>1.8275000000000001</v>
      </c>
      <c r="V823" t="str">
        <f t="shared" si="36"/>
        <v>M.CALLAWAY, NO</v>
      </c>
    </row>
    <row r="824" spans="1:22">
      <c r="A824">
        <v>1087</v>
      </c>
      <c r="B824" s="21">
        <v>1</v>
      </c>
      <c r="C824" s="21" t="s">
        <v>29</v>
      </c>
      <c r="D824" s="21" t="s">
        <v>24</v>
      </c>
      <c r="E824" s="21">
        <v>26</v>
      </c>
      <c r="F824" s="21">
        <v>74</v>
      </c>
      <c r="G824" s="21" t="s">
        <v>1412</v>
      </c>
      <c r="H824" s="21" t="s">
        <v>439</v>
      </c>
      <c r="I824" s="21">
        <v>0</v>
      </c>
      <c r="J824" s="21">
        <v>1</v>
      </c>
      <c r="K824" s="21">
        <v>0</v>
      </c>
      <c r="L824" s="21">
        <v>0</v>
      </c>
      <c r="M824" s="21" t="s">
        <v>1413</v>
      </c>
      <c r="N824" s="21">
        <v>5</v>
      </c>
      <c r="O824" s="21">
        <v>5</v>
      </c>
      <c r="P824" s="21">
        <v>0</v>
      </c>
      <c r="Q824" s="21">
        <v>1</v>
      </c>
      <c r="R824">
        <f>IFERROR(IF(I824=1,VLOOKUP(F824,Lookup!$A$2:$B$15,2,FALSE),0),0.5)</f>
        <v>0</v>
      </c>
      <c r="S824">
        <f>IF(K824=1,1,IFERROR(IF(H824="pass",VLOOKUP(F824,Lookup!$D$2:$E$26,2,FALSE),0),1.6))</f>
        <v>1.6</v>
      </c>
      <c r="T824" s="6">
        <f t="shared" si="37"/>
        <v>1.6875</v>
      </c>
      <c r="U824" s="6">
        <f t="shared" si="38"/>
        <v>1.6875</v>
      </c>
      <c r="V824" t="str">
        <f t="shared" si="36"/>
        <v>A.TRAUTMAN, NO</v>
      </c>
    </row>
    <row r="825" spans="1:22">
      <c r="A825">
        <v>1088</v>
      </c>
      <c r="B825" s="21">
        <v>1</v>
      </c>
      <c r="C825" s="21" t="s">
        <v>29</v>
      </c>
      <c r="D825" s="21" t="s">
        <v>24</v>
      </c>
      <c r="E825" s="21">
        <v>26</v>
      </c>
      <c r="F825" s="21">
        <v>74</v>
      </c>
      <c r="G825" s="21" t="s">
        <v>1414</v>
      </c>
      <c r="H825" s="21" t="s">
        <v>439</v>
      </c>
      <c r="I825" s="21">
        <v>0</v>
      </c>
      <c r="J825" s="21">
        <v>1</v>
      </c>
      <c r="K825" s="21">
        <v>0</v>
      </c>
      <c r="L825" s="21">
        <v>0</v>
      </c>
      <c r="M825" s="21" t="s">
        <v>1409</v>
      </c>
      <c r="N825" s="21">
        <v>26</v>
      </c>
      <c r="O825" s="21">
        <v>26</v>
      </c>
      <c r="P825" s="21">
        <v>0</v>
      </c>
      <c r="Q825" s="21">
        <v>1</v>
      </c>
      <c r="R825">
        <f>IFERROR(IF(I825=1,VLOOKUP(F825,Lookup!$A$2:$B$15,2,FALSE),0),0.5)</f>
        <v>0</v>
      </c>
      <c r="S825">
        <f>IF(K825=1,1,IFERROR(IF(H825="pass",VLOOKUP(F825,Lookup!$D$2:$E$26,2,FALSE),0),1.6))</f>
        <v>1.6</v>
      </c>
      <c r="T825" s="6">
        <f t="shared" si="37"/>
        <v>2.0550000000000002</v>
      </c>
      <c r="U825" s="6">
        <f t="shared" si="38"/>
        <v>2.0550000000000002</v>
      </c>
      <c r="V825" t="str">
        <f t="shared" si="36"/>
        <v>M.CALLAWAY, NO</v>
      </c>
    </row>
    <row r="826" spans="1:22">
      <c r="A826">
        <v>1093</v>
      </c>
      <c r="B826" s="21">
        <v>1</v>
      </c>
      <c r="C826" s="21" t="s">
        <v>24</v>
      </c>
      <c r="D826" s="21" t="s">
        <v>29</v>
      </c>
      <c r="E826" s="21">
        <v>72</v>
      </c>
      <c r="F826" s="21">
        <v>28</v>
      </c>
      <c r="G826" s="21" t="s">
        <v>1419</v>
      </c>
      <c r="H826" s="21" t="s">
        <v>439</v>
      </c>
      <c r="I826" s="21">
        <v>0</v>
      </c>
      <c r="J826" s="21">
        <v>1</v>
      </c>
      <c r="K826" s="21">
        <v>0</v>
      </c>
      <c r="L826" s="21">
        <v>0</v>
      </c>
      <c r="M826" s="21" t="s">
        <v>1416</v>
      </c>
      <c r="N826" s="21">
        <v>1</v>
      </c>
      <c r="O826" s="21">
        <v>1</v>
      </c>
      <c r="P826" s="21">
        <v>0</v>
      </c>
      <c r="Q826" s="21">
        <v>1</v>
      </c>
      <c r="R826">
        <f>IFERROR(IF(I826=1,VLOOKUP(F826,Lookup!$A$2:$B$15,2,FALSE),0),0.5)</f>
        <v>0</v>
      </c>
      <c r="S826">
        <f>IF(K826=1,1,IFERROR(IF(H826="pass",VLOOKUP(F826,Lookup!$D$2:$E$26,2,FALSE),0),1.6))</f>
        <v>1.6</v>
      </c>
      <c r="T826" s="6">
        <f t="shared" si="37"/>
        <v>1.6175000000000002</v>
      </c>
      <c r="U826" s="6">
        <f t="shared" si="38"/>
        <v>1.6175000000000002</v>
      </c>
      <c r="V826" t="str">
        <f t="shared" si="36"/>
        <v>A.JONES, GB</v>
      </c>
    </row>
    <row r="827" spans="1:22">
      <c r="A827">
        <v>1095</v>
      </c>
      <c r="B827" s="21">
        <v>1</v>
      </c>
      <c r="C827" s="21" t="s">
        <v>24</v>
      </c>
      <c r="D827" s="21" t="s">
        <v>29</v>
      </c>
      <c r="E827" s="21">
        <v>66</v>
      </c>
      <c r="F827" s="21">
        <v>34</v>
      </c>
      <c r="G827" s="21" t="s">
        <v>1420</v>
      </c>
      <c r="H827" s="21" t="s">
        <v>439</v>
      </c>
      <c r="I827" s="21">
        <v>0</v>
      </c>
      <c r="J827" s="21">
        <v>1</v>
      </c>
      <c r="K827" s="21">
        <v>0</v>
      </c>
      <c r="L827" s="21">
        <v>0</v>
      </c>
      <c r="M827" s="21" t="s">
        <v>1421</v>
      </c>
      <c r="N827" s="21">
        <v>1</v>
      </c>
      <c r="O827" s="21">
        <v>1</v>
      </c>
      <c r="P827" s="21">
        <v>0</v>
      </c>
      <c r="Q827" s="21">
        <v>1</v>
      </c>
      <c r="R827">
        <f>IFERROR(IF(I827=1,VLOOKUP(F827,Lookup!$A$2:$B$15,2,FALSE),0),0.5)</f>
        <v>0</v>
      </c>
      <c r="S827">
        <f>IF(K827=1,1,IFERROR(IF(H827="pass",VLOOKUP(F827,Lookup!$D$2:$E$26,2,FALSE),0),1.6))</f>
        <v>1.6</v>
      </c>
      <c r="T827" s="6">
        <f t="shared" si="37"/>
        <v>1.6175000000000002</v>
      </c>
      <c r="U827" s="6">
        <f t="shared" si="38"/>
        <v>1.6175000000000002</v>
      </c>
      <c r="V827" t="str">
        <f t="shared" si="36"/>
        <v>M.VALDES-SCANTLING, GB</v>
      </c>
    </row>
    <row r="828" spans="1:22">
      <c r="A828">
        <v>1097</v>
      </c>
      <c r="B828" s="21">
        <v>1</v>
      </c>
      <c r="C828" s="21" t="s">
        <v>24</v>
      </c>
      <c r="D828" s="21" t="s">
        <v>29</v>
      </c>
      <c r="E828" s="21">
        <v>62</v>
      </c>
      <c r="F828" s="21">
        <v>38</v>
      </c>
      <c r="G828" s="21" t="s">
        <v>1423</v>
      </c>
      <c r="H828" s="21" t="s">
        <v>439</v>
      </c>
      <c r="I828" s="21">
        <v>0</v>
      </c>
      <c r="J828" s="21">
        <v>1</v>
      </c>
      <c r="K828" s="21">
        <v>0</v>
      </c>
      <c r="L828" s="21">
        <v>0</v>
      </c>
      <c r="M828" s="21" t="s">
        <v>1424</v>
      </c>
      <c r="N828" s="21">
        <v>-1</v>
      </c>
      <c r="O828" s="21">
        <v>-1</v>
      </c>
      <c r="P828" s="21">
        <v>0</v>
      </c>
      <c r="Q828" s="21">
        <v>1</v>
      </c>
      <c r="R828">
        <f>IFERROR(IF(I828=1,VLOOKUP(F828,Lookup!$A$2:$B$15,2,FALSE),0),0.5)</f>
        <v>0</v>
      </c>
      <c r="S828">
        <f>IF(K828=1,1,IFERROR(IF(H828="pass",VLOOKUP(F828,Lookup!$D$2:$E$26,2,FALSE),0),1.6))</f>
        <v>1.6</v>
      </c>
      <c r="T828" s="6">
        <f t="shared" si="37"/>
        <v>1.5825</v>
      </c>
      <c r="U828" s="6">
        <f t="shared" si="38"/>
        <v>1.5825</v>
      </c>
      <c r="V828" t="str">
        <f t="shared" si="36"/>
        <v>R.TONYAN, GB</v>
      </c>
    </row>
    <row r="829" spans="1:22">
      <c r="A829">
        <v>1103</v>
      </c>
      <c r="B829" s="21">
        <v>1</v>
      </c>
      <c r="C829" s="21" t="s">
        <v>29</v>
      </c>
      <c r="D829" s="21" t="s">
        <v>24</v>
      </c>
      <c r="E829" s="21">
        <v>65</v>
      </c>
      <c r="F829" s="21">
        <v>35</v>
      </c>
      <c r="G829" s="21" t="s">
        <v>1429</v>
      </c>
      <c r="H829" s="21" t="s">
        <v>439</v>
      </c>
      <c r="I829" s="21">
        <v>0</v>
      </c>
      <c r="J829" s="21">
        <v>1</v>
      </c>
      <c r="K829" s="21">
        <v>0</v>
      </c>
      <c r="L829" s="21">
        <v>0</v>
      </c>
      <c r="M829" s="21" t="s">
        <v>1407</v>
      </c>
      <c r="N829" s="21">
        <v>-5</v>
      </c>
      <c r="O829" s="21">
        <v>-5</v>
      </c>
      <c r="P829" s="21">
        <v>0</v>
      </c>
      <c r="Q829" s="21">
        <v>1</v>
      </c>
      <c r="R829">
        <f>IFERROR(IF(I829=1,VLOOKUP(F829,Lookup!$A$2:$B$15,2,FALSE),0),0.5)</f>
        <v>0</v>
      </c>
      <c r="S829">
        <f>IF(K829=1,1,IFERROR(IF(H829="pass",VLOOKUP(F829,Lookup!$D$2:$E$26,2,FALSE),0),1.6))</f>
        <v>1.6</v>
      </c>
      <c r="T829" s="6">
        <f t="shared" si="37"/>
        <v>1.5125000000000002</v>
      </c>
      <c r="U829" s="6">
        <f t="shared" si="38"/>
        <v>1.5125000000000002</v>
      </c>
      <c r="V829" t="str">
        <f t="shared" si="36"/>
        <v>A.KAMARA, NO</v>
      </c>
    </row>
    <row r="830" spans="1:22">
      <c r="A830">
        <v>1105</v>
      </c>
      <c r="B830" s="21">
        <v>1</v>
      </c>
      <c r="C830" s="21" t="s">
        <v>29</v>
      </c>
      <c r="D830" s="21" t="s">
        <v>24</v>
      </c>
      <c r="E830" s="21">
        <v>54</v>
      </c>
      <c r="F830" s="21">
        <v>46</v>
      </c>
      <c r="G830" s="21" t="s">
        <v>1431</v>
      </c>
      <c r="H830" s="21" t="s">
        <v>439</v>
      </c>
      <c r="I830" s="21">
        <v>0</v>
      </c>
      <c r="J830" s="21">
        <v>1</v>
      </c>
      <c r="K830" s="21">
        <v>0</v>
      </c>
      <c r="L830" s="21">
        <v>0</v>
      </c>
      <c r="M830" s="21" t="s">
        <v>607</v>
      </c>
      <c r="N830" s="21">
        <v>17</v>
      </c>
      <c r="O830" s="21">
        <v>17</v>
      </c>
      <c r="P830" s="21">
        <v>0</v>
      </c>
      <c r="Q830" s="21">
        <v>1</v>
      </c>
      <c r="R830">
        <f>IFERROR(IF(I830=1,VLOOKUP(F830,Lookup!$A$2:$B$15,2,FALSE),0),0.5)</f>
        <v>0</v>
      </c>
      <c r="S830">
        <f>IF(K830=1,1,IFERROR(IF(H830="pass",VLOOKUP(F830,Lookup!$D$2:$E$26,2,FALSE),0),1.6))</f>
        <v>1.6</v>
      </c>
      <c r="T830" s="6">
        <f t="shared" si="37"/>
        <v>1.8975</v>
      </c>
      <c r="U830" s="6">
        <f t="shared" si="38"/>
        <v>1.8975</v>
      </c>
      <c r="V830" t="str">
        <f t="shared" si="36"/>
        <v>D.HARRIS, NO</v>
      </c>
    </row>
    <row r="831" spans="1:22">
      <c r="A831">
        <v>1111</v>
      </c>
      <c r="B831" s="21">
        <v>1</v>
      </c>
      <c r="C831" s="21" t="s">
        <v>29</v>
      </c>
      <c r="D831" s="21" t="s">
        <v>24</v>
      </c>
      <c r="E831" s="21">
        <v>17</v>
      </c>
      <c r="F831" s="21">
        <v>83</v>
      </c>
      <c r="G831" s="21" t="s">
        <v>1435</v>
      </c>
      <c r="H831" s="21" t="s">
        <v>439</v>
      </c>
      <c r="I831" s="21">
        <v>0</v>
      </c>
      <c r="J831" s="21">
        <v>1</v>
      </c>
      <c r="K831" s="21">
        <v>0</v>
      </c>
      <c r="L831" s="21">
        <v>0</v>
      </c>
      <c r="M831" s="21" t="s">
        <v>1407</v>
      </c>
      <c r="N831" s="21">
        <v>1</v>
      </c>
      <c r="O831" s="21">
        <v>1</v>
      </c>
      <c r="P831" s="21">
        <v>0</v>
      </c>
      <c r="Q831" s="21">
        <v>1</v>
      </c>
      <c r="R831">
        <f>IFERROR(IF(I831=1,VLOOKUP(F831,Lookup!$A$2:$B$15,2,FALSE),0),0.5)</f>
        <v>0</v>
      </c>
      <c r="S831">
        <f>IF(K831=1,1,IFERROR(IF(H831="pass",VLOOKUP(F831,Lookup!$D$2:$E$26,2,FALSE),0),1.6))</f>
        <v>2</v>
      </c>
      <c r="T831" s="6">
        <f t="shared" si="37"/>
        <v>1.6175000000000002</v>
      </c>
      <c r="U831" s="6">
        <f t="shared" si="38"/>
        <v>1.8699500000000002</v>
      </c>
      <c r="V831" t="str">
        <f t="shared" si="36"/>
        <v>A.KAMARA, NO</v>
      </c>
    </row>
    <row r="832" spans="1:22">
      <c r="A832">
        <v>1114</v>
      </c>
      <c r="B832" s="21">
        <v>1</v>
      </c>
      <c r="C832" s="21" t="s">
        <v>29</v>
      </c>
      <c r="D832" s="21" t="s">
        <v>24</v>
      </c>
      <c r="E832" s="21">
        <v>6</v>
      </c>
      <c r="F832" s="21">
        <v>94</v>
      </c>
      <c r="G832" s="21" t="s">
        <v>1437</v>
      </c>
      <c r="H832" s="21" t="s">
        <v>439</v>
      </c>
      <c r="I832" s="21">
        <v>0</v>
      </c>
      <c r="J832" s="21">
        <v>1</v>
      </c>
      <c r="K832" s="21">
        <v>0</v>
      </c>
      <c r="L832" s="21">
        <v>0</v>
      </c>
      <c r="M832" s="21" t="s">
        <v>1427</v>
      </c>
      <c r="N832" s="21">
        <v>0</v>
      </c>
      <c r="O832" s="21">
        <v>0</v>
      </c>
      <c r="P832" s="21">
        <v>0</v>
      </c>
      <c r="Q832" s="21">
        <v>1</v>
      </c>
      <c r="R832">
        <f>IFERROR(IF(I832=1,VLOOKUP(F832,Lookup!$A$2:$B$15,2,FALSE),0),0.5)</f>
        <v>0</v>
      </c>
      <c r="S832">
        <f>IF(K832=1,1,IFERROR(IF(H832="pass",VLOOKUP(F832,Lookup!$D$2:$E$26,2,FALSE),0),1.6))</f>
        <v>2.8</v>
      </c>
      <c r="T832" s="6">
        <f t="shared" si="37"/>
        <v>1.6</v>
      </c>
      <c r="U832" s="6">
        <f t="shared" si="38"/>
        <v>2.3919999999999999</v>
      </c>
      <c r="V832" t="str">
        <f t="shared" si="36"/>
        <v>T.JONES, NO</v>
      </c>
    </row>
    <row r="833" spans="1:22">
      <c r="A833">
        <v>1115</v>
      </c>
      <c r="B833" s="21">
        <v>1</v>
      </c>
      <c r="C833" s="21" t="s">
        <v>29</v>
      </c>
      <c r="D833" s="21" t="s">
        <v>24</v>
      </c>
      <c r="E833" s="21">
        <v>3</v>
      </c>
      <c r="F833" s="21">
        <v>97</v>
      </c>
      <c r="G833" s="21" t="s">
        <v>1438</v>
      </c>
      <c r="H833" s="21" t="s">
        <v>439</v>
      </c>
      <c r="I833" s="21">
        <v>0</v>
      </c>
      <c r="J833" s="21">
        <v>1</v>
      </c>
      <c r="K833" s="21">
        <v>0</v>
      </c>
      <c r="L833" s="21">
        <v>0</v>
      </c>
      <c r="M833" s="21" t="s">
        <v>1407</v>
      </c>
      <c r="N833" s="21">
        <v>-3</v>
      </c>
      <c r="O833" s="21">
        <v>-3</v>
      </c>
      <c r="P833" s="21">
        <v>0</v>
      </c>
      <c r="Q833" s="21">
        <v>1</v>
      </c>
      <c r="R833">
        <f>IFERROR(IF(I833=1,VLOOKUP(F833,Lookup!$A$2:$B$15,2,FALSE),0),0.5)</f>
        <v>0</v>
      </c>
      <c r="S833">
        <f>IF(K833=1,1,IFERROR(IF(H833="pass",VLOOKUP(F833,Lookup!$D$2:$E$26,2,FALSE),0),1.6))</f>
        <v>3.5</v>
      </c>
      <c r="T833" s="6">
        <f t="shared" si="37"/>
        <v>1.5475000000000001</v>
      </c>
      <c r="U833" s="6">
        <f t="shared" si="38"/>
        <v>3.5</v>
      </c>
      <c r="V833" t="str">
        <f t="shared" si="36"/>
        <v>A.KAMARA, NO</v>
      </c>
    </row>
    <row r="834" spans="1:22">
      <c r="A834">
        <v>1121</v>
      </c>
      <c r="B834" s="21">
        <v>1</v>
      </c>
      <c r="C834" s="21" t="s">
        <v>24</v>
      </c>
      <c r="D834" s="21" t="s">
        <v>29</v>
      </c>
      <c r="E834" s="21">
        <v>74</v>
      </c>
      <c r="F834" s="21">
        <v>26</v>
      </c>
      <c r="G834" s="21" t="s">
        <v>1442</v>
      </c>
      <c r="H834" s="21" t="s">
        <v>439</v>
      </c>
      <c r="I834" s="21">
        <v>0</v>
      </c>
      <c r="J834" s="21">
        <v>1</v>
      </c>
      <c r="K834" s="21">
        <v>0</v>
      </c>
      <c r="L834" s="21">
        <v>0</v>
      </c>
      <c r="M834" s="21" t="s">
        <v>1418</v>
      </c>
      <c r="N834" s="21">
        <v>7</v>
      </c>
      <c r="O834" s="21">
        <v>7</v>
      </c>
      <c r="P834" s="21">
        <v>0</v>
      </c>
      <c r="Q834" s="21">
        <v>1</v>
      </c>
      <c r="R834">
        <f>IFERROR(IF(I834=1,VLOOKUP(F834,Lookup!$A$2:$B$15,2,FALSE),0),0.5)</f>
        <v>0</v>
      </c>
      <c r="S834">
        <f>IF(K834=1,1,IFERROR(IF(H834="pass",VLOOKUP(F834,Lookup!$D$2:$E$26,2,FALSE),0),1.6))</f>
        <v>1.6</v>
      </c>
      <c r="T834" s="6">
        <f t="shared" si="37"/>
        <v>1.7225000000000001</v>
      </c>
      <c r="U834" s="6">
        <f t="shared" si="38"/>
        <v>1.7225000000000001</v>
      </c>
      <c r="V834" t="str">
        <f t="shared" ref="V834:V897" si="39">IF(M834="A.St","A. ST. BROWN, DET",IF(M834="Dj.Moore","D.MOORE, CAR",IF(M834="Mi.Carter","M.CARTER, NYJ",UPPER(M834)&amp;", "&amp;C834)))</f>
        <v>D.ADAMS, GB</v>
      </c>
    </row>
    <row r="835" spans="1:22">
      <c r="A835">
        <v>1122</v>
      </c>
      <c r="B835" s="21">
        <v>1</v>
      </c>
      <c r="C835" s="21" t="s">
        <v>24</v>
      </c>
      <c r="D835" s="21" t="s">
        <v>29</v>
      </c>
      <c r="E835" s="21">
        <v>67</v>
      </c>
      <c r="F835" s="21">
        <v>33</v>
      </c>
      <c r="G835" s="21" t="s">
        <v>1443</v>
      </c>
      <c r="H835" s="21" t="s">
        <v>439</v>
      </c>
      <c r="I835" s="21">
        <v>0</v>
      </c>
      <c r="J835" s="21">
        <v>1</v>
      </c>
      <c r="K835" s="21">
        <v>0</v>
      </c>
      <c r="L835" s="21">
        <v>0</v>
      </c>
      <c r="M835" s="21" t="s">
        <v>1421</v>
      </c>
      <c r="N835" s="21">
        <v>25</v>
      </c>
      <c r="O835" s="21">
        <v>25</v>
      </c>
      <c r="P835" s="21">
        <v>0</v>
      </c>
      <c r="Q835" s="21">
        <v>1</v>
      </c>
      <c r="R835">
        <f>IFERROR(IF(I835=1,VLOOKUP(F835,Lookup!$A$2:$B$15,2,FALSE),0),0.5)</f>
        <v>0</v>
      </c>
      <c r="S835">
        <f>IF(K835=1,1,IFERROR(IF(H835="pass",VLOOKUP(F835,Lookup!$D$2:$E$26,2,FALSE),0),1.6))</f>
        <v>1.6</v>
      </c>
      <c r="T835" s="6">
        <f t="shared" ref="T835:T898" si="40">IFERROR(1.6+0.7/40*N835,0)</f>
        <v>2.0375000000000001</v>
      </c>
      <c r="U835" s="6">
        <f t="shared" ref="U835:U893" si="41">R835+IF(S835&gt;=3.2,S835,IF(AND(S835&lt;3.2,S835&gt;=1.8),S835*0.66+T835*0.34,T835))+K835*0.4735*2</f>
        <v>2.0375000000000001</v>
      </c>
      <c r="V835" t="str">
        <f t="shared" si="39"/>
        <v>M.VALDES-SCANTLING, GB</v>
      </c>
    </row>
    <row r="836" spans="1:22">
      <c r="A836">
        <v>1134</v>
      </c>
      <c r="B836" s="21">
        <v>1</v>
      </c>
      <c r="C836" s="21" t="s">
        <v>29</v>
      </c>
      <c r="D836" s="21" t="s">
        <v>24</v>
      </c>
      <c r="E836" s="21">
        <v>41</v>
      </c>
      <c r="F836" s="21">
        <v>59</v>
      </c>
      <c r="G836" s="21" t="s">
        <v>1452</v>
      </c>
      <c r="H836" s="21" t="s">
        <v>439</v>
      </c>
      <c r="I836" s="21">
        <v>0</v>
      </c>
      <c r="J836" s="21">
        <v>1</v>
      </c>
      <c r="K836" s="21">
        <v>0</v>
      </c>
      <c r="L836" s="21">
        <v>0</v>
      </c>
      <c r="M836" s="21" t="s">
        <v>1453</v>
      </c>
      <c r="N836" s="21">
        <v>-5</v>
      </c>
      <c r="O836" s="21">
        <v>-5</v>
      </c>
      <c r="P836" s="21">
        <v>0</v>
      </c>
      <c r="Q836" s="21">
        <v>1</v>
      </c>
      <c r="R836">
        <f>IFERROR(IF(I836=1,VLOOKUP(F836,Lookup!$A$2:$B$15,2,FALSE),0),0.5)</f>
        <v>0</v>
      </c>
      <c r="S836">
        <f>IF(K836=1,1,IFERROR(IF(H836="pass",VLOOKUP(F836,Lookup!$D$2:$E$26,2,FALSE),0),1.6))</f>
        <v>1.6</v>
      </c>
      <c r="T836" s="6">
        <f t="shared" si="40"/>
        <v>1.5125000000000002</v>
      </c>
      <c r="U836" s="6">
        <f t="shared" si="41"/>
        <v>1.5125000000000002</v>
      </c>
      <c r="V836" t="str">
        <f t="shared" si="39"/>
        <v>J.JOHNSON, NO</v>
      </c>
    </row>
    <row r="837" spans="1:22">
      <c r="A837">
        <v>1137</v>
      </c>
      <c r="B837" s="21">
        <v>1</v>
      </c>
      <c r="C837" s="21" t="s">
        <v>29</v>
      </c>
      <c r="D837" s="21" t="s">
        <v>24</v>
      </c>
      <c r="E837" s="21">
        <v>9</v>
      </c>
      <c r="F837" s="21">
        <v>91</v>
      </c>
      <c r="G837" s="21" t="s">
        <v>1456</v>
      </c>
      <c r="H837" s="21" t="s">
        <v>439</v>
      </c>
      <c r="I837" s="21">
        <v>0</v>
      </c>
      <c r="J837" s="21">
        <v>1</v>
      </c>
      <c r="K837" s="21">
        <v>0</v>
      </c>
      <c r="L837" s="21">
        <v>0</v>
      </c>
      <c r="M837" s="21" t="s">
        <v>1457</v>
      </c>
      <c r="N837" s="21">
        <v>0</v>
      </c>
      <c r="O837" s="21">
        <v>0</v>
      </c>
      <c r="P837" s="21">
        <v>0</v>
      </c>
      <c r="Q837" s="21">
        <v>1</v>
      </c>
      <c r="R837">
        <f>IFERROR(IF(I837=1,VLOOKUP(F837,Lookup!$A$2:$B$15,2,FALSE),0),0.5)</f>
        <v>0</v>
      </c>
      <c r="S837">
        <f>IF(K837=1,1,IFERROR(IF(H837="pass",VLOOKUP(F837,Lookup!$D$2:$E$26,2,FALSE),0),1.6))</f>
        <v>2.5</v>
      </c>
      <c r="T837" s="6">
        <f t="shared" si="40"/>
        <v>1.6</v>
      </c>
      <c r="U837" s="6">
        <f t="shared" si="41"/>
        <v>2.194</v>
      </c>
      <c r="V837" t="str">
        <f t="shared" si="39"/>
        <v>T.MONTGOMERY, NO</v>
      </c>
    </row>
    <row r="838" spans="1:22">
      <c r="A838">
        <v>1142</v>
      </c>
      <c r="B838" s="21">
        <v>1</v>
      </c>
      <c r="C838" s="21" t="s">
        <v>29</v>
      </c>
      <c r="D838" s="21" t="s">
        <v>24</v>
      </c>
      <c r="E838" s="21">
        <v>1</v>
      </c>
      <c r="F838" s="21">
        <v>99</v>
      </c>
      <c r="G838" s="21" t="s">
        <v>1460</v>
      </c>
      <c r="H838" s="21" t="s">
        <v>439</v>
      </c>
      <c r="I838" s="21">
        <v>0</v>
      </c>
      <c r="J838" s="21">
        <v>1</v>
      </c>
      <c r="K838" s="21">
        <v>0</v>
      </c>
      <c r="L838" s="21">
        <v>0</v>
      </c>
      <c r="M838" s="21" t="s">
        <v>1453</v>
      </c>
      <c r="N838" s="21">
        <v>1</v>
      </c>
      <c r="O838" s="21">
        <v>1</v>
      </c>
      <c r="P838" s="21">
        <v>0</v>
      </c>
      <c r="Q838" s="21">
        <v>1</v>
      </c>
      <c r="R838">
        <f>IFERROR(IF(I838=1,VLOOKUP(F838,Lookup!$A$2:$B$15,2,FALSE),0),0.5)</f>
        <v>0</v>
      </c>
      <c r="S838">
        <f>IF(K838=1,1,IFERROR(IF(H838="pass",VLOOKUP(F838,Lookup!$D$2:$E$26,2,FALSE),0),1.6))</f>
        <v>4</v>
      </c>
      <c r="T838" s="6">
        <f t="shared" si="40"/>
        <v>1.6175000000000002</v>
      </c>
      <c r="U838" s="6">
        <f t="shared" si="41"/>
        <v>4</v>
      </c>
      <c r="V838" t="str">
        <f t="shared" si="39"/>
        <v>J.JOHNSON, NO</v>
      </c>
    </row>
    <row r="839" spans="1:22">
      <c r="A839">
        <v>1146</v>
      </c>
      <c r="B839" s="21">
        <v>1</v>
      </c>
      <c r="C839" s="21" t="s">
        <v>24</v>
      </c>
      <c r="D839" s="21" t="s">
        <v>29</v>
      </c>
      <c r="E839" s="21">
        <v>61</v>
      </c>
      <c r="F839" s="21">
        <v>39</v>
      </c>
      <c r="G839" s="21" t="s">
        <v>1463</v>
      </c>
      <c r="H839" s="21" t="s">
        <v>439</v>
      </c>
      <c r="I839" s="21">
        <v>0</v>
      </c>
      <c r="J839" s="21">
        <v>1</v>
      </c>
      <c r="K839" s="21">
        <v>0</v>
      </c>
      <c r="L839" s="21">
        <v>0</v>
      </c>
      <c r="M839" s="21" t="s">
        <v>1462</v>
      </c>
      <c r="N839" s="21">
        <v>15</v>
      </c>
      <c r="O839" s="21">
        <v>15</v>
      </c>
      <c r="P839" s="21">
        <v>0</v>
      </c>
      <c r="Q839" s="21">
        <v>1</v>
      </c>
      <c r="R839">
        <f>IFERROR(IF(I839=1,VLOOKUP(F839,Lookup!$A$2:$B$15,2,FALSE),0),0.5)</f>
        <v>0</v>
      </c>
      <c r="S839">
        <f>IF(K839=1,1,IFERROR(IF(H839="pass",VLOOKUP(F839,Lookup!$D$2:$E$26,2,FALSE),0),1.6))</f>
        <v>1.6</v>
      </c>
      <c r="T839" s="6">
        <f t="shared" si="40"/>
        <v>1.8625</v>
      </c>
      <c r="U839" s="6">
        <f t="shared" si="41"/>
        <v>1.8625</v>
      </c>
      <c r="V839" t="str">
        <f t="shared" si="39"/>
        <v>A.LAZARD, GB</v>
      </c>
    </row>
    <row r="840" spans="1:22">
      <c r="A840">
        <v>1147</v>
      </c>
      <c r="B840" s="21">
        <v>1</v>
      </c>
      <c r="C840" s="21" t="s">
        <v>24</v>
      </c>
      <c r="D840" s="21" t="s">
        <v>29</v>
      </c>
      <c r="E840" s="21">
        <v>61</v>
      </c>
      <c r="F840" s="21">
        <v>39</v>
      </c>
      <c r="G840" s="21" t="s">
        <v>1464</v>
      </c>
      <c r="H840" s="21" t="s">
        <v>439</v>
      </c>
      <c r="I840" s="21">
        <v>0</v>
      </c>
      <c r="J840" s="21">
        <v>1</v>
      </c>
      <c r="K840" s="21">
        <v>0</v>
      </c>
      <c r="L840" s="21">
        <v>0</v>
      </c>
      <c r="M840" s="21" t="s">
        <v>1421</v>
      </c>
      <c r="N840" s="21">
        <v>3</v>
      </c>
      <c r="O840" s="21">
        <v>3</v>
      </c>
      <c r="P840" s="21">
        <v>0</v>
      </c>
      <c r="Q840" s="21">
        <v>1</v>
      </c>
      <c r="R840">
        <f>IFERROR(IF(I840=1,VLOOKUP(F840,Lookup!$A$2:$B$15,2,FALSE),0),0.5)</f>
        <v>0</v>
      </c>
      <c r="S840">
        <f>IF(K840=1,1,IFERROR(IF(H840="pass",VLOOKUP(F840,Lookup!$D$2:$E$26,2,FALSE),0),1.6))</f>
        <v>1.6</v>
      </c>
      <c r="T840" s="6">
        <f t="shared" si="40"/>
        <v>1.6525000000000001</v>
      </c>
      <c r="U840" s="6">
        <f t="shared" si="41"/>
        <v>1.6525000000000001</v>
      </c>
      <c r="V840" t="str">
        <f t="shared" si="39"/>
        <v>M.VALDES-SCANTLING, GB</v>
      </c>
    </row>
    <row r="841" spans="1:22">
      <c r="A841">
        <v>1149</v>
      </c>
      <c r="B841" s="21">
        <v>1</v>
      </c>
      <c r="C841" s="21" t="s">
        <v>24</v>
      </c>
      <c r="D841" s="21" t="s">
        <v>29</v>
      </c>
      <c r="E841" s="21">
        <v>52</v>
      </c>
      <c r="F841" s="21">
        <v>48</v>
      </c>
      <c r="G841" s="21" t="s">
        <v>1465</v>
      </c>
      <c r="H841" s="21" t="s">
        <v>439</v>
      </c>
      <c r="I841" s="21">
        <v>0</v>
      </c>
      <c r="J841" s="21">
        <v>1</v>
      </c>
      <c r="K841" s="21">
        <v>0</v>
      </c>
      <c r="L841" s="21">
        <v>0</v>
      </c>
      <c r="M841" s="21" t="s">
        <v>1418</v>
      </c>
      <c r="N841" s="21">
        <v>30</v>
      </c>
      <c r="O841" s="21">
        <v>30</v>
      </c>
      <c r="P841" s="21">
        <v>0</v>
      </c>
      <c r="Q841" s="21">
        <v>1</v>
      </c>
      <c r="R841">
        <f>IFERROR(IF(I841=1,VLOOKUP(F841,Lookup!$A$2:$B$15,2,FALSE),0),0.5)</f>
        <v>0</v>
      </c>
      <c r="S841">
        <f>IF(K841=1,1,IFERROR(IF(H841="pass",VLOOKUP(F841,Lookup!$D$2:$E$26,2,FALSE),0),1.6))</f>
        <v>1.6</v>
      </c>
      <c r="T841" s="6">
        <f t="shared" si="40"/>
        <v>2.125</v>
      </c>
      <c r="U841" s="6">
        <f t="shared" si="41"/>
        <v>2.125</v>
      </c>
      <c r="V841" t="str">
        <f t="shared" si="39"/>
        <v>D.ADAMS, GB</v>
      </c>
    </row>
    <row r="842" spans="1:22">
      <c r="A842">
        <v>1152</v>
      </c>
      <c r="B842" s="21">
        <v>1</v>
      </c>
      <c r="C842" s="21" t="s">
        <v>24</v>
      </c>
      <c r="D842" s="21" t="s">
        <v>29</v>
      </c>
      <c r="E842" s="21">
        <v>21</v>
      </c>
      <c r="F842" s="21">
        <v>79</v>
      </c>
      <c r="G842" s="21" t="s">
        <v>1466</v>
      </c>
      <c r="H842" s="21" t="s">
        <v>439</v>
      </c>
      <c r="I842" s="21">
        <v>0</v>
      </c>
      <c r="J842" s="21">
        <v>1</v>
      </c>
      <c r="K842" s="21">
        <v>0</v>
      </c>
      <c r="L842" s="21">
        <v>0</v>
      </c>
      <c r="M842" s="21" t="s">
        <v>1424</v>
      </c>
      <c r="N842" s="21">
        <v>5</v>
      </c>
      <c r="O842" s="21">
        <v>5</v>
      </c>
      <c r="P842" s="21">
        <v>0</v>
      </c>
      <c r="Q842" s="21">
        <v>1</v>
      </c>
      <c r="R842">
        <f>IFERROR(IF(I842=1,VLOOKUP(F842,Lookup!$A$2:$B$15,2,FALSE),0),0.5)</f>
        <v>0</v>
      </c>
      <c r="S842">
        <f>IF(K842=1,1,IFERROR(IF(H842="pass",VLOOKUP(F842,Lookup!$D$2:$E$26,2,FALSE),0),1.6))</f>
        <v>1.8</v>
      </c>
      <c r="T842" s="6">
        <f t="shared" si="40"/>
        <v>1.6875</v>
      </c>
      <c r="U842" s="6">
        <f t="shared" si="41"/>
        <v>1.7617500000000001</v>
      </c>
      <c r="V842" t="str">
        <f t="shared" si="39"/>
        <v>R.TONYAN, GB</v>
      </c>
    </row>
    <row r="843" spans="1:22">
      <c r="A843">
        <v>1158</v>
      </c>
      <c r="B843" s="21">
        <v>1</v>
      </c>
      <c r="C843" s="21" t="s">
        <v>24</v>
      </c>
      <c r="D843" s="21" t="s">
        <v>29</v>
      </c>
      <c r="E843" s="21">
        <v>67</v>
      </c>
      <c r="F843" s="21">
        <v>33</v>
      </c>
      <c r="G843" s="21" t="s">
        <v>1468</v>
      </c>
      <c r="H843" s="21" t="s">
        <v>439</v>
      </c>
      <c r="I843" s="21">
        <v>0</v>
      </c>
      <c r="J843" s="21">
        <v>1</v>
      </c>
      <c r="K843" s="21">
        <v>0</v>
      </c>
      <c r="L843" s="21">
        <v>0</v>
      </c>
      <c r="M843" s="21" t="s">
        <v>1421</v>
      </c>
      <c r="N843" s="21">
        <v>7</v>
      </c>
      <c r="O843" s="21">
        <v>7</v>
      </c>
      <c r="P843" s="21">
        <v>0</v>
      </c>
      <c r="Q843" s="21">
        <v>1</v>
      </c>
      <c r="R843">
        <f>IFERROR(IF(I843=1,VLOOKUP(F843,Lookup!$A$2:$B$15,2,FALSE),0),0.5)</f>
        <v>0</v>
      </c>
      <c r="S843">
        <f>IF(K843=1,1,IFERROR(IF(H843="pass",VLOOKUP(F843,Lookup!$D$2:$E$26,2,FALSE),0),1.6))</f>
        <v>1.6</v>
      </c>
      <c r="T843" s="6">
        <f t="shared" si="40"/>
        <v>1.7225000000000001</v>
      </c>
      <c r="U843" s="6">
        <f t="shared" si="41"/>
        <v>1.7225000000000001</v>
      </c>
      <c r="V843" t="str">
        <f t="shared" si="39"/>
        <v>M.VALDES-SCANTLING, GB</v>
      </c>
    </row>
    <row r="844" spans="1:22">
      <c r="A844">
        <v>1159</v>
      </c>
      <c r="B844" s="21">
        <v>1</v>
      </c>
      <c r="C844" s="21" t="s">
        <v>24</v>
      </c>
      <c r="D844" s="21" t="s">
        <v>29</v>
      </c>
      <c r="E844" s="21">
        <v>57</v>
      </c>
      <c r="F844" s="21">
        <v>43</v>
      </c>
      <c r="G844" s="21" t="s">
        <v>1469</v>
      </c>
      <c r="H844" s="21" t="s">
        <v>439</v>
      </c>
      <c r="I844" s="21">
        <v>0</v>
      </c>
      <c r="J844" s="21">
        <v>1</v>
      </c>
      <c r="K844" s="21">
        <v>0</v>
      </c>
      <c r="L844" s="21">
        <v>0</v>
      </c>
      <c r="M844" s="21" t="s">
        <v>1470</v>
      </c>
      <c r="N844" s="21">
        <v>5</v>
      </c>
      <c r="O844" s="21">
        <v>5</v>
      </c>
      <c r="P844" s="21">
        <v>0</v>
      </c>
      <c r="Q844" s="21">
        <v>1</v>
      </c>
      <c r="R844">
        <f>IFERROR(IF(I844=1,VLOOKUP(F844,Lookup!$A$2:$B$15,2,FALSE),0),0.5)</f>
        <v>0</v>
      </c>
      <c r="S844">
        <f>IF(K844=1,1,IFERROR(IF(H844="pass",VLOOKUP(F844,Lookup!$D$2:$E$26,2,FALSE),0),1.6))</f>
        <v>1.6</v>
      </c>
      <c r="T844" s="6">
        <f t="shared" si="40"/>
        <v>1.6875</v>
      </c>
      <c r="U844" s="6">
        <f t="shared" si="41"/>
        <v>1.6875</v>
      </c>
      <c r="V844" t="str">
        <f t="shared" si="39"/>
        <v>M.LEWIS, GB</v>
      </c>
    </row>
    <row r="845" spans="1:22">
      <c r="A845">
        <v>1160</v>
      </c>
      <c r="B845" s="21">
        <v>1</v>
      </c>
      <c r="C845" s="21" t="s">
        <v>24</v>
      </c>
      <c r="D845" s="21" t="s">
        <v>29</v>
      </c>
      <c r="E845" s="21">
        <v>38</v>
      </c>
      <c r="F845" s="21">
        <v>62</v>
      </c>
      <c r="G845" s="21" t="s">
        <v>1471</v>
      </c>
      <c r="H845" s="21" t="s">
        <v>439</v>
      </c>
      <c r="I845" s="21">
        <v>0</v>
      </c>
      <c r="J845" s="21">
        <v>1</v>
      </c>
      <c r="K845" s="21">
        <v>0</v>
      </c>
      <c r="L845" s="21">
        <v>0</v>
      </c>
      <c r="M845" s="21" t="s">
        <v>1421</v>
      </c>
      <c r="N845" s="21">
        <v>38</v>
      </c>
      <c r="O845" s="21">
        <v>38</v>
      </c>
      <c r="P845" s="21">
        <v>0</v>
      </c>
      <c r="Q845" s="21">
        <v>1</v>
      </c>
      <c r="R845">
        <f>IFERROR(IF(I845=1,VLOOKUP(F845,Lookup!$A$2:$B$15,2,FALSE),0),0.5)</f>
        <v>0</v>
      </c>
      <c r="S845">
        <f>IF(K845=1,1,IFERROR(IF(H845="pass",VLOOKUP(F845,Lookup!$D$2:$E$26,2,FALSE),0),1.6))</f>
        <v>1.6</v>
      </c>
      <c r="T845" s="6">
        <f t="shared" si="40"/>
        <v>2.2650000000000001</v>
      </c>
      <c r="U845" s="6">
        <f t="shared" si="41"/>
        <v>2.2650000000000001</v>
      </c>
      <c r="V845" t="str">
        <f t="shared" si="39"/>
        <v>M.VALDES-SCANTLING, GB</v>
      </c>
    </row>
    <row r="846" spans="1:22">
      <c r="A846">
        <v>1161</v>
      </c>
      <c r="B846" s="21">
        <v>1</v>
      </c>
      <c r="C846" s="21" t="s">
        <v>24</v>
      </c>
      <c r="D846" s="21" t="s">
        <v>29</v>
      </c>
      <c r="E846" s="21">
        <v>38</v>
      </c>
      <c r="F846" s="21">
        <v>62</v>
      </c>
      <c r="G846" s="21" t="s">
        <v>1472</v>
      </c>
      <c r="H846" s="21" t="s">
        <v>439</v>
      </c>
      <c r="I846" s="21">
        <v>0</v>
      </c>
      <c r="J846" s="21">
        <v>1</v>
      </c>
      <c r="K846" s="21">
        <v>0</v>
      </c>
      <c r="L846" s="21">
        <v>0</v>
      </c>
      <c r="M846" s="21" t="s">
        <v>1416</v>
      </c>
      <c r="N846" s="21">
        <v>-2</v>
      </c>
      <c r="O846" s="21">
        <v>-2</v>
      </c>
      <c r="P846" s="21">
        <v>0</v>
      </c>
      <c r="Q846" s="21">
        <v>1</v>
      </c>
      <c r="R846">
        <f>IFERROR(IF(I846=1,VLOOKUP(F846,Lookup!$A$2:$B$15,2,FALSE),0),0.5)</f>
        <v>0</v>
      </c>
      <c r="S846">
        <f>IF(K846=1,1,IFERROR(IF(H846="pass",VLOOKUP(F846,Lookup!$D$2:$E$26,2,FALSE),0),1.6))</f>
        <v>1.6</v>
      </c>
      <c r="T846" s="6">
        <f t="shared" si="40"/>
        <v>1.5650000000000002</v>
      </c>
      <c r="U846" s="6">
        <f t="shared" si="41"/>
        <v>1.5650000000000002</v>
      </c>
      <c r="V846" t="str">
        <f t="shared" si="39"/>
        <v>A.JONES, GB</v>
      </c>
    </row>
    <row r="847" spans="1:22">
      <c r="A847">
        <v>1162</v>
      </c>
      <c r="B847" s="21">
        <v>1</v>
      </c>
      <c r="C847" s="21" t="s">
        <v>24</v>
      </c>
      <c r="D847" s="21" t="s">
        <v>29</v>
      </c>
      <c r="E847" s="21">
        <v>31</v>
      </c>
      <c r="F847" s="21">
        <v>69</v>
      </c>
      <c r="G847" s="21" t="s">
        <v>1473</v>
      </c>
      <c r="H847" s="21" t="s">
        <v>439</v>
      </c>
      <c r="I847" s="21">
        <v>0</v>
      </c>
      <c r="J847" s="21">
        <v>1</v>
      </c>
      <c r="K847" s="21">
        <v>0</v>
      </c>
      <c r="L847" s="21">
        <v>0</v>
      </c>
      <c r="M847" s="21" t="s">
        <v>1421</v>
      </c>
      <c r="N847" s="21">
        <v>21</v>
      </c>
      <c r="O847" s="21">
        <v>21</v>
      </c>
      <c r="P847" s="21">
        <v>0</v>
      </c>
      <c r="Q847" s="21">
        <v>1</v>
      </c>
      <c r="R847">
        <f>IFERROR(IF(I847=1,VLOOKUP(F847,Lookup!$A$2:$B$15,2,FALSE),0),0.5)</f>
        <v>0</v>
      </c>
      <c r="S847">
        <f>IF(K847=1,1,IFERROR(IF(H847="pass",VLOOKUP(F847,Lookup!$D$2:$E$26,2,FALSE),0),1.6))</f>
        <v>1.6</v>
      </c>
      <c r="T847" s="6">
        <f t="shared" si="40"/>
        <v>1.9675</v>
      </c>
      <c r="U847" s="6">
        <f t="shared" si="41"/>
        <v>1.9675</v>
      </c>
      <c r="V847" t="str">
        <f t="shared" si="39"/>
        <v>M.VALDES-SCANTLING, GB</v>
      </c>
    </row>
    <row r="848" spans="1:22">
      <c r="A848">
        <v>1164</v>
      </c>
      <c r="B848" s="21">
        <v>1</v>
      </c>
      <c r="C848" s="21" t="s">
        <v>24</v>
      </c>
      <c r="D848" s="21" t="s">
        <v>29</v>
      </c>
      <c r="E848" s="21">
        <v>25</v>
      </c>
      <c r="F848" s="21">
        <v>75</v>
      </c>
      <c r="G848" s="21" t="s">
        <v>1474</v>
      </c>
      <c r="H848" s="21" t="s">
        <v>439</v>
      </c>
      <c r="I848" s="21">
        <v>0</v>
      </c>
      <c r="J848" s="21">
        <v>1</v>
      </c>
      <c r="K848" s="21">
        <v>0</v>
      </c>
      <c r="L848" s="21">
        <v>0</v>
      </c>
      <c r="M848" s="21" t="s">
        <v>1418</v>
      </c>
      <c r="N848" s="21">
        <v>-1</v>
      </c>
      <c r="O848" s="21">
        <v>-1</v>
      </c>
      <c r="P848" s="21">
        <v>0</v>
      </c>
      <c r="Q848" s="21">
        <v>1</v>
      </c>
      <c r="R848">
        <f>IFERROR(IF(I848=1,VLOOKUP(F848,Lookup!$A$2:$B$15,2,FALSE),0),0.5)</f>
        <v>0</v>
      </c>
      <c r="S848">
        <f>IF(K848=1,1,IFERROR(IF(H848="pass",VLOOKUP(F848,Lookup!$D$2:$E$26,2,FALSE),0),1.6))</f>
        <v>1.8</v>
      </c>
      <c r="T848" s="6">
        <f t="shared" si="40"/>
        <v>1.5825</v>
      </c>
      <c r="U848" s="6">
        <f t="shared" si="41"/>
        <v>1.7260500000000003</v>
      </c>
      <c r="V848" t="str">
        <f t="shared" si="39"/>
        <v>D.ADAMS, GB</v>
      </c>
    </row>
    <row r="849" spans="1:22">
      <c r="A849">
        <v>1165</v>
      </c>
      <c r="B849" s="21">
        <v>1</v>
      </c>
      <c r="C849" s="21" t="s">
        <v>24</v>
      </c>
      <c r="D849" s="21" t="s">
        <v>29</v>
      </c>
      <c r="E849" s="21">
        <v>17</v>
      </c>
      <c r="F849" s="21">
        <v>83</v>
      </c>
      <c r="G849" s="21" t="s">
        <v>1475</v>
      </c>
      <c r="H849" s="21" t="s">
        <v>439</v>
      </c>
      <c r="I849" s="21">
        <v>0</v>
      </c>
      <c r="J849" s="21">
        <v>1</v>
      </c>
      <c r="K849" s="21">
        <v>0</v>
      </c>
      <c r="L849" s="21">
        <v>0</v>
      </c>
      <c r="M849" s="21" t="s">
        <v>1424</v>
      </c>
      <c r="N849" s="21">
        <v>-2</v>
      </c>
      <c r="O849" s="21">
        <v>-2</v>
      </c>
      <c r="P849" s="21">
        <v>0</v>
      </c>
      <c r="Q849" s="21">
        <v>1</v>
      </c>
      <c r="R849">
        <f>IFERROR(IF(I849=1,VLOOKUP(F849,Lookup!$A$2:$B$15,2,FALSE),0),0.5)</f>
        <v>0</v>
      </c>
      <c r="S849">
        <f>IF(K849=1,1,IFERROR(IF(H849="pass",VLOOKUP(F849,Lookup!$D$2:$E$26,2,FALSE),0),1.6))</f>
        <v>2</v>
      </c>
      <c r="T849" s="6">
        <f t="shared" si="40"/>
        <v>1.5650000000000002</v>
      </c>
      <c r="U849" s="6">
        <f t="shared" si="41"/>
        <v>1.8521000000000001</v>
      </c>
      <c r="V849" t="str">
        <f t="shared" si="39"/>
        <v>R.TONYAN, GB</v>
      </c>
    </row>
    <row r="850" spans="1:22">
      <c r="A850">
        <v>1167</v>
      </c>
      <c r="B850" s="21">
        <v>1</v>
      </c>
      <c r="C850" s="21" t="s">
        <v>24</v>
      </c>
      <c r="D850" s="21" t="s">
        <v>29</v>
      </c>
      <c r="E850" s="21">
        <v>9</v>
      </c>
      <c r="F850" s="21">
        <v>91</v>
      </c>
      <c r="G850" s="21" t="s">
        <v>1477</v>
      </c>
      <c r="H850" s="21" t="s">
        <v>439</v>
      </c>
      <c r="I850" s="21">
        <v>0</v>
      </c>
      <c r="J850" s="21">
        <v>1</v>
      </c>
      <c r="K850" s="21">
        <v>0</v>
      </c>
      <c r="L850" s="21">
        <v>0</v>
      </c>
      <c r="M850" s="21" t="s">
        <v>1418</v>
      </c>
      <c r="N850" s="21">
        <v>2</v>
      </c>
      <c r="O850" s="21">
        <v>2</v>
      </c>
      <c r="P850" s="21">
        <v>0</v>
      </c>
      <c r="Q850" s="21">
        <v>1</v>
      </c>
      <c r="R850">
        <f>IFERROR(IF(I850=1,VLOOKUP(F850,Lookup!$A$2:$B$15,2,FALSE),0),0.5)</f>
        <v>0</v>
      </c>
      <c r="S850">
        <f>IF(K850=1,1,IFERROR(IF(H850="pass",VLOOKUP(F850,Lookup!$D$2:$E$26,2,FALSE),0),1.6))</f>
        <v>2.5</v>
      </c>
      <c r="T850" s="6">
        <f t="shared" si="40"/>
        <v>1.635</v>
      </c>
      <c r="U850" s="6">
        <f t="shared" si="41"/>
        <v>2.2059000000000002</v>
      </c>
      <c r="V850" t="str">
        <f t="shared" si="39"/>
        <v>D.ADAMS, GB</v>
      </c>
    </row>
    <row r="851" spans="1:22">
      <c r="A851">
        <v>1168</v>
      </c>
      <c r="B851" s="21">
        <v>1</v>
      </c>
      <c r="C851" s="21" t="s">
        <v>29</v>
      </c>
      <c r="D851" s="21" t="s">
        <v>24</v>
      </c>
      <c r="E851" s="21">
        <v>60</v>
      </c>
      <c r="F851" s="21">
        <v>40</v>
      </c>
      <c r="G851" s="21" t="s">
        <v>1478</v>
      </c>
      <c r="H851" s="21" t="s">
        <v>439</v>
      </c>
      <c r="I851" s="21">
        <v>0</v>
      </c>
      <c r="J851" s="21">
        <v>1</v>
      </c>
      <c r="K851" s="21">
        <v>0</v>
      </c>
      <c r="L851" s="21">
        <v>0</v>
      </c>
      <c r="M851" s="21" t="s">
        <v>1413</v>
      </c>
      <c r="N851" s="21">
        <v>6</v>
      </c>
      <c r="O851" s="21">
        <v>6</v>
      </c>
      <c r="P851" s="21">
        <v>0</v>
      </c>
      <c r="Q851" s="21">
        <v>1</v>
      </c>
      <c r="R851">
        <f>IFERROR(IF(I851=1,VLOOKUP(F851,Lookup!$A$2:$B$15,2,FALSE),0),0.5)</f>
        <v>0</v>
      </c>
      <c r="S851">
        <f>IF(K851=1,1,IFERROR(IF(H851="pass",VLOOKUP(F851,Lookup!$D$2:$E$26,2,FALSE),0),1.6))</f>
        <v>1.6</v>
      </c>
      <c r="T851" s="6">
        <f t="shared" si="40"/>
        <v>1.7050000000000001</v>
      </c>
      <c r="U851" s="6">
        <f t="shared" si="41"/>
        <v>1.7050000000000001</v>
      </c>
      <c r="V851" t="str">
        <f t="shared" si="39"/>
        <v>A.TRAUTMAN, NO</v>
      </c>
    </row>
    <row r="852" spans="1:22">
      <c r="A852">
        <v>1172</v>
      </c>
      <c r="B852" s="21">
        <v>1</v>
      </c>
      <c r="C852" s="21" t="s">
        <v>29</v>
      </c>
      <c r="D852" s="21" t="s">
        <v>24</v>
      </c>
      <c r="E852" s="21">
        <v>54</v>
      </c>
      <c r="F852" s="21">
        <v>46</v>
      </c>
      <c r="G852" s="21" t="s">
        <v>1482</v>
      </c>
      <c r="H852" s="21" t="s">
        <v>439</v>
      </c>
      <c r="I852" s="21">
        <v>0</v>
      </c>
      <c r="J852" s="21">
        <v>1</v>
      </c>
      <c r="K852" s="21">
        <v>0</v>
      </c>
      <c r="L852" s="21">
        <v>0</v>
      </c>
      <c r="M852" s="21" t="s">
        <v>1413</v>
      </c>
      <c r="N852" s="21">
        <v>4</v>
      </c>
      <c r="O852" s="21">
        <v>4</v>
      </c>
      <c r="P852" s="21">
        <v>0</v>
      </c>
      <c r="Q852" s="21">
        <v>1</v>
      </c>
      <c r="R852">
        <f>IFERROR(IF(I852=1,VLOOKUP(F852,Lookup!$A$2:$B$15,2,FALSE),0),0.5)</f>
        <v>0</v>
      </c>
      <c r="S852">
        <f>IF(K852=1,1,IFERROR(IF(H852="pass",VLOOKUP(F852,Lookup!$D$2:$E$26,2,FALSE),0),1.6))</f>
        <v>1.6</v>
      </c>
      <c r="T852" s="6">
        <f t="shared" si="40"/>
        <v>1.6700000000000002</v>
      </c>
      <c r="U852" s="6">
        <f t="shared" si="41"/>
        <v>1.6700000000000002</v>
      </c>
      <c r="V852" t="str">
        <f t="shared" si="39"/>
        <v>A.TRAUTMAN, NO</v>
      </c>
    </row>
    <row r="853" spans="1:22">
      <c r="A853">
        <v>1173</v>
      </c>
      <c r="B853" s="21">
        <v>1</v>
      </c>
      <c r="C853" s="21" t="s">
        <v>29</v>
      </c>
      <c r="D853" s="21" t="s">
        <v>24</v>
      </c>
      <c r="E853" s="21">
        <v>50</v>
      </c>
      <c r="F853" s="21">
        <v>50</v>
      </c>
      <c r="G853" s="21" t="s">
        <v>1483</v>
      </c>
      <c r="H853" s="21" t="s">
        <v>439</v>
      </c>
      <c r="I853" s="21">
        <v>0</v>
      </c>
      <c r="J853" s="21">
        <v>1</v>
      </c>
      <c r="K853" s="21">
        <v>0</v>
      </c>
      <c r="L853" s="21">
        <v>0</v>
      </c>
      <c r="M853" s="21" t="s">
        <v>1407</v>
      </c>
      <c r="N853" s="21">
        <v>3</v>
      </c>
      <c r="O853" s="21">
        <v>3</v>
      </c>
      <c r="P853" s="21">
        <v>0</v>
      </c>
      <c r="Q853" s="21">
        <v>1</v>
      </c>
      <c r="R853">
        <f>IFERROR(IF(I853=1,VLOOKUP(F853,Lookup!$A$2:$B$15,2,FALSE),0),0.5)</f>
        <v>0</v>
      </c>
      <c r="S853">
        <f>IF(K853=1,1,IFERROR(IF(H853="pass",VLOOKUP(F853,Lookup!$D$2:$E$26,2,FALSE),0),1.6))</f>
        <v>1.6</v>
      </c>
      <c r="T853" s="6">
        <f t="shared" si="40"/>
        <v>1.6525000000000001</v>
      </c>
      <c r="U853" s="6">
        <f t="shared" si="41"/>
        <v>1.6525000000000001</v>
      </c>
      <c r="V853" t="str">
        <f t="shared" si="39"/>
        <v>A.KAMARA, NO</v>
      </c>
    </row>
    <row r="854" spans="1:22">
      <c r="A854">
        <v>1174</v>
      </c>
      <c r="B854" s="21">
        <v>1</v>
      </c>
      <c r="C854" s="21" t="s">
        <v>29</v>
      </c>
      <c r="D854" s="21" t="s">
        <v>24</v>
      </c>
      <c r="E854" s="21">
        <v>50</v>
      </c>
      <c r="F854" s="21">
        <v>50</v>
      </c>
      <c r="G854" s="21" t="s">
        <v>1484</v>
      </c>
      <c r="H854" s="21" t="s">
        <v>439</v>
      </c>
      <c r="I854" s="21">
        <v>0</v>
      </c>
      <c r="J854" s="21">
        <v>1</v>
      </c>
      <c r="K854" s="21">
        <v>0</v>
      </c>
      <c r="L854" s="21">
        <v>0</v>
      </c>
      <c r="M854" s="21" t="s">
        <v>1413</v>
      </c>
      <c r="N854" s="21">
        <v>6</v>
      </c>
      <c r="O854" s="21">
        <v>6</v>
      </c>
      <c r="P854" s="21">
        <v>0</v>
      </c>
      <c r="Q854" s="21">
        <v>1</v>
      </c>
      <c r="R854">
        <f>IFERROR(IF(I854=1,VLOOKUP(F854,Lookup!$A$2:$B$15,2,FALSE),0),0.5)</f>
        <v>0</v>
      </c>
      <c r="S854">
        <f>IF(K854=1,1,IFERROR(IF(H854="pass",VLOOKUP(F854,Lookup!$D$2:$E$26,2,FALSE),0),1.6))</f>
        <v>1.6</v>
      </c>
      <c r="T854" s="6">
        <f t="shared" si="40"/>
        <v>1.7050000000000001</v>
      </c>
      <c r="U854" s="6">
        <f t="shared" si="41"/>
        <v>1.7050000000000001</v>
      </c>
      <c r="V854" t="str">
        <f t="shared" si="39"/>
        <v>A.TRAUTMAN, NO</v>
      </c>
    </row>
    <row r="855" spans="1:22">
      <c r="A855">
        <v>1182</v>
      </c>
      <c r="B855" s="21">
        <v>1</v>
      </c>
      <c r="C855" s="21" t="s">
        <v>29</v>
      </c>
      <c r="D855" s="21" t="s">
        <v>24</v>
      </c>
      <c r="E855" s="21">
        <v>10</v>
      </c>
      <c r="F855" s="21">
        <v>90</v>
      </c>
      <c r="G855" s="21" t="s">
        <v>1490</v>
      </c>
      <c r="H855" s="21" t="s">
        <v>439</v>
      </c>
      <c r="I855" s="21">
        <v>0</v>
      </c>
      <c r="J855" s="21">
        <v>1</v>
      </c>
      <c r="K855" s="21">
        <v>0</v>
      </c>
      <c r="L855" s="21">
        <v>0</v>
      </c>
      <c r="M855" s="21" t="s">
        <v>1491</v>
      </c>
      <c r="N855" s="21">
        <v>10</v>
      </c>
      <c r="O855" s="21">
        <v>10</v>
      </c>
      <c r="P855" s="21">
        <v>0</v>
      </c>
      <c r="Q855" s="21">
        <v>1</v>
      </c>
      <c r="R855">
        <f>IFERROR(IF(I855=1,VLOOKUP(F855,Lookup!$A$2:$B$15,2,FALSE),0),0.5)</f>
        <v>0</v>
      </c>
      <c r="S855">
        <f>IF(K855=1,1,IFERROR(IF(H855="pass",VLOOKUP(F855,Lookup!$D$2:$E$26,2,FALSE),0),1.6))</f>
        <v>2.2000000000000002</v>
      </c>
      <c r="T855" s="6">
        <f t="shared" si="40"/>
        <v>1.7750000000000001</v>
      </c>
      <c r="U855" s="6">
        <f t="shared" si="41"/>
        <v>2.0555000000000003</v>
      </c>
      <c r="V855" t="str">
        <f t="shared" si="39"/>
        <v>C.HOGAN, NO</v>
      </c>
    </row>
    <row r="856" spans="1:22">
      <c r="A856">
        <v>1189</v>
      </c>
      <c r="B856" s="21">
        <v>1</v>
      </c>
      <c r="C856" s="21" t="s">
        <v>29</v>
      </c>
      <c r="D856" s="21" t="s">
        <v>24</v>
      </c>
      <c r="E856" s="21">
        <v>21</v>
      </c>
      <c r="F856" s="21">
        <v>79</v>
      </c>
      <c r="G856" s="21" t="s">
        <v>1495</v>
      </c>
      <c r="H856" s="21" t="s">
        <v>439</v>
      </c>
      <c r="I856" s="21">
        <v>0</v>
      </c>
      <c r="J856" s="21">
        <v>1</v>
      </c>
      <c r="K856" s="21">
        <v>0</v>
      </c>
      <c r="L856" s="21">
        <v>0</v>
      </c>
      <c r="M856" s="21" t="s">
        <v>1413</v>
      </c>
      <c r="N856" s="21">
        <v>13</v>
      </c>
      <c r="O856" s="21">
        <v>13</v>
      </c>
      <c r="P856" s="21">
        <v>0</v>
      </c>
      <c r="Q856" s="21">
        <v>1</v>
      </c>
      <c r="R856">
        <f>IFERROR(IF(I856=1,VLOOKUP(F856,Lookup!$A$2:$B$15,2,FALSE),0),0.5)</f>
        <v>0</v>
      </c>
      <c r="S856">
        <f>IF(K856=1,1,IFERROR(IF(H856="pass",VLOOKUP(F856,Lookup!$D$2:$E$26,2,FALSE),0),1.6))</f>
        <v>1.8</v>
      </c>
      <c r="T856" s="6">
        <f t="shared" si="40"/>
        <v>1.8275000000000001</v>
      </c>
      <c r="U856" s="6">
        <f t="shared" si="41"/>
        <v>1.8093500000000002</v>
      </c>
      <c r="V856" t="str">
        <f t="shared" si="39"/>
        <v>A.TRAUTMAN, NO</v>
      </c>
    </row>
    <row r="857" spans="1:22">
      <c r="A857">
        <v>1194</v>
      </c>
      <c r="B857" s="21">
        <v>1</v>
      </c>
      <c r="C857" s="21" t="s">
        <v>29</v>
      </c>
      <c r="D857" s="21" t="s">
        <v>24</v>
      </c>
      <c r="E857" s="21">
        <v>8</v>
      </c>
      <c r="F857" s="21">
        <v>92</v>
      </c>
      <c r="G857" s="21" t="s">
        <v>1498</v>
      </c>
      <c r="H857" s="21" t="s">
        <v>439</v>
      </c>
      <c r="I857" s="21">
        <v>0</v>
      </c>
      <c r="J857" s="21">
        <v>1</v>
      </c>
      <c r="K857" s="21">
        <v>0</v>
      </c>
      <c r="L857" s="21">
        <v>0</v>
      </c>
      <c r="M857" s="21" t="s">
        <v>1453</v>
      </c>
      <c r="N857" s="21">
        <v>8</v>
      </c>
      <c r="O857" s="21">
        <v>8</v>
      </c>
      <c r="P857" s="21">
        <v>0</v>
      </c>
      <c r="Q857" s="21">
        <v>1</v>
      </c>
      <c r="R857">
        <f>IFERROR(IF(I857=1,VLOOKUP(F857,Lookup!$A$2:$B$15,2,FALSE),0),0.5)</f>
        <v>0</v>
      </c>
      <c r="S857">
        <f>IF(K857=1,1,IFERROR(IF(H857="pass",VLOOKUP(F857,Lookup!$D$2:$E$26,2,FALSE),0),1.6))</f>
        <v>2.7</v>
      </c>
      <c r="T857" s="6">
        <f t="shared" si="40"/>
        <v>1.74</v>
      </c>
      <c r="U857" s="6">
        <f t="shared" si="41"/>
        <v>2.3736000000000002</v>
      </c>
      <c r="V857" t="str">
        <f t="shared" si="39"/>
        <v>J.JOHNSON, NO</v>
      </c>
    </row>
    <row r="858" spans="1:22">
      <c r="A858">
        <v>1198</v>
      </c>
      <c r="B858" s="21">
        <v>1</v>
      </c>
      <c r="C858" s="21" t="s">
        <v>24</v>
      </c>
      <c r="D858" s="21" t="s">
        <v>29</v>
      </c>
      <c r="E858" s="21">
        <v>73</v>
      </c>
      <c r="F858" s="21">
        <v>27</v>
      </c>
      <c r="G858" s="21" t="s">
        <v>1500</v>
      </c>
      <c r="H858" s="21" t="s">
        <v>439</v>
      </c>
      <c r="I858" s="21">
        <v>0</v>
      </c>
      <c r="J858" s="21">
        <v>1</v>
      </c>
      <c r="K858" s="21">
        <v>0</v>
      </c>
      <c r="L858" s="21">
        <v>0</v>
      </c>
      <c r="M858" s="21" t="s">
        <v>1440</v>
      </c>
      <c r="N858" s="21">
        <v>-4</v>
      </c>
      <c r="O858" s="21">
        <v>-4</v>
      </c>
      <c r="P858" s="21">
        <v>0</v>
      </c>
      <c r="Q858" s="21">
        <v>1</v>
      </c>
      <c r="R858">
        <f>IFERROR(IF(I858=1,VLOOKUP(F858,Lookup!$A$2:$B$15,2,FALSE),0),0.5)</f>
        <v>0</v>
      </c>
      <c r="S858">
        <f>IF(K858=1,1,IFERROR(IF(H858="pass",VLOOKUP(F858,Lookup!$D$2:$E$26,2,FALSE),0),1.6))</f>
        <v>1.6</v>
      </c>
      <c r="T858" s="6">
        <f t="shared" si="40"/>
        <v>1.53</v>
      </c>
      <c r="U858" s="6">
        <f t="shared" si="41"/>
        <v>1.53</v>
      </c>
      <c r="V858" t="str">
        <f t="shared" si="39"/>
        <v>A.DILLON, GB</v>
      </c>
    </row>
    <row r="859" spans="1:22">
      <c r="A859">
        <v>1206</v>
      </c>
      <c r="B859" s="21">
        <v>1</v>
      </c>
      <c r="C859" s="21" t="s">
        <v>29</v>
      </c>
      <c r="D859" s="21" t="s">
        <v>24</v>
      </c>
      <c r="E859" s="21">
        <v>55</v>
      </c>
      <c r="F859" s="21">
        <v>45</v>
      </c>
      <c r="G859" s="21" t="s">
        <v>1505</v>
      </c>
      <c r="H859" s="21" t="s">
        <v>439</v>
      </c>
      <c r="I859" s="21">
        <v>0</v>
      </c>
      <c r="J859" s="21">
        <v>1</v>
      </c>
      <c r="K859" s="21">
        <v>0</v>
      </c>
      <c r="L859" s="21">
        <v>0</v>
      </c>
      <c r="M859" s="21" t="s">
        <v>607</v>
      </c>
      <c r="N859" s="21">
        <v>49</v>
      </c>
      <c r="O859" s="21">
        <v>49</v>
      </c>
      <c r="P859" s="21">
        <v>0</v>
      </c>
      <c r="Q859" s="21">
        <v>1</v>
      </c>
      <c r="R859">
        <f>IFERROR(IF(I859=1,VLOOKUP(F859,Lookup!$A$2:$B$15,2,FALSE),0),0.5)</f>
        <v>0</v>
      </c>
      <c r="S859">
        <f>IF(K859=1,1,IFERROR(IF(H859="pass",VLOOKUP(F859,Lookup!$D$2:$E$26,2,FALSE),0),1.6))</f>
        <v>1.6</v>
      </c>
      <c r="T859" s="6">
        <f t="shared" si="40"/>
        <v>2.4575</v>
      </c>
      <c r="U859" s="6">
        <f t="shared" si="41"/>
        <v>2.4575</v>
      </c>
      <c r="V859" t="str">
        <f t="shared" si="39"/>
        <v>D.HARRIS, NO</v>
      </c>
    </row>
    <row r="860" spans="1:22">
      <c r="A860">
        <v>1211</v>
      </c>
      <c r="B860" s="21">
        <v>1</v>
      </c>
      <c r="C860" s="21" t="s">
        <v>24</v>
      </c>
      <c r="D860" s="21" t="s">
        <v>29</v>
      </c>
      <c r="E860" s="21">
        <v>72</v>
      </c>
      <c r="F860" s="21">
        <v>28</v>
      </c>
      <c r="G860" s="21" t="s">
        <v>1509</v>
      </c>
      <c r="H860" s="21" t="s">
        <v>439</v>
      </c>
      <c r="I860" s="21">
        <v>0</v>
      </c>
      <c r="J860" s="21">
        <v>1</v>
      </c>
      <c r="K860" s="21">
        <v>0</v>
      </c>
      <c r="L860" s="21">
        <v>0</v>
      </c>
      <c r="M860" s="21" t="s">
        <v>1510</v>
      </c>
      <c r="N860" s="21">
        <v>14</v>
      </c>
      <c r="O860" s="21">
        <v>14</v>
      </c>
      <c r="P860" s="21">
        <v>0</v>
      </c>
      <c r="Q860" s="21">
        <v>1</v>
      </c>
      <c r="R860">
        <f>IFERROR(IF(I860=1,VLOOKUP(F860,Lookup!$A$2:$B$15,2,FALSE),0),0.5)</f>
        <v>0</v>
      </c>
      <c r="S860">
        <f>IF(K860=1,1,IFERROR(IF(H860="pass",VLOOKUP(F860,Lookup!$D$2:$E$26,2,FALSE),0),1.6))</f>
        <v>1.6</v>
      </c>
      <c r="T860" s="6">
        <f t="shared" si="40"/>
        <v>1.845</v>
      </c>
      <c r="U860" s="6">
        <f t="shared" si="41"/>
        <v>1.845</v>
      </c>
      <c r="V860" t="str">
        <f t="shared" si="39"/>
        <v>AM.RODGERS, GB</v>
      </c>
    </row>
    <row r="861" spans="1:22">
      <c r="A861">
        <v>1213</v>
      </c>
      <c r="B861" s="21">
        <v>1</v>
      </c>
      <c r="C861" s="21" t="s">
        <v>24</v>
      </c>
      <c r="D861" s="21" t="s">
        <v>29</v>
      </c>
      <c r="E861" s="21">
        <v>51</v>
      </c>
      <c r="F861" s="21">
        <v>49</v>
      </c>
      <c r="G861" s="21" t="s">
        <v>1512</v>
      </c>
      <c r="H861" s="21" t="s">
        <v>439</v>
      </c>
      <c r="I861" s="21">
        <v>0</v>
      </c>
      <c r="J861" s="21">
        <v>1</v>
      </c>
      <c r="K861" s="21">
        <v>0</v>
      </c>
      <c r="L861" s="21">
        <v>0</v>
      </c>
      <c r="M861" s="21" t="s">
        <v>1424</v>
      </c>
      <c r="N861" s="21">
        <v>0</v>
      </c>
      <c r="O861" s="21">
        <v>0</v>
      </c>
      <c r="P861" s="21">
        <v>0</v>
      </c>
      <c r="Q861" s="21">
        <v>1</v>
      </c>
      <c r="R861">
        <f>IFERROR(IF(I861=1,VLOOKUP(F861,Lookup!$A$2:$B$15,2,FALSE),0),0.5)</f>
        <v>0</v>
      </c>
      <c r="S861">
        <f>IF(K861=1,1,IFERROR(IF(H861="pass",VLOOKUP(F861,Lookup!$D$2:$E$26,2,FALSE),0),1.6))</f>
        <v>1.6</v>
      </c>
      <c r="T861" s="6">
        <f t="shared" si="40"/>
        <v>1.6</v>
      </c>
      <c r="U861" s="6">
        <f t="shared" si="41"/>
        <v>1.6</v>
      </c>
      <c r="V861" t="str">
        <f t="shared" si="39"/>
        <v>R.TONYAN, GB</v>
      </c>
    </row>
    <row r="862" spans="1:22">
      <c r="A862">
        <v>1214</v>
      </c>
      <c r="B862" s="21">
        <v>1</v>
      </c>
      <c r="C862" s="21" t="s">
        <v>24</v>
      </c>
      <c r="D862" s="21" t="s">
        <v>29</v>
      </c>
      <c r="E862" s="21">
        <v>48</v>
      </c>
      <c r="F862" s="21">
        <v>52</v>
      </c>
      <c r="G862" s="21" t="s">
        <v>1513</v>
      </c>
      <c r="H862" s="21" t="s">
        <v>439</v>
      </c>
      <c r="I862" s="21">
        <v>0</v>
      </c>
      <c r="J862" s="21">
        <v>1</v>
      </c>
      <c r="K862" s="21">
        <v>0</v>
      </c>
      <c r="L862" s="21">
        <v>0</v>
      </c>
      <c r="M862" s="21" t="s">
        <v>1514</v>
      </c>
      <c r="N862" s="21">
        <v>24</v>
      </c>
      <c r="O862" s="21">
        <v>24</v>
      </c>
      <c r="P862" s="21">
        <v>0</v>
      </c>
      <c r="Q862" s="21">
        <v>1</v>
      </c>
      <c r="R862">
        <f>IFERROR(IF(I862=1,VLOOKUP(F862,Lookup!$A$2:$B$15,2,FALSE),0),0.5)</f>
        <v>0</v>
      </c>
      <c r="S862">
        <f>IF(K862=1,1,IFERROR(IF(H862="pass",VLOOKUP(F862,Lookup!$D$2:$E$26,2,FALSE),0),1.6))</f>
        <v>1.6</v>
      </c>
      <c r="T862" s="6">
        <f t="shared" si="40"/>
        <v>2.02</v>
      </c>
      <c r="U862" s="6">
        <f t="shared" si="41"/>
        <v>2.02</v>
      </c>
      <c r="V862" t="str">
        <f t="shared" si="39"/>
        <v>M.TAYLOR, GB</v>
      </c>
    </row>
    <row r="863" spans="1:22">
      <c r="A863">
        <v>1223</v>
      </c>
      <c r="B863" s="21">
        <v>1</v>
      </c>
      <c r="C863" s="21" t="s">
        <v>24</v>
      </c>
      <c r="D863" s="21" t="s">
        <v>29</v>
      </c>
      <c r="E863" s="21">
        <v>62</v>
      </c>
      <c r="F863" s="21">
        <v>38</v>
      </c>
      <c r="G863" s="21" t="s">
        <v>1519</v>
      </c>
      <c r="H863" s="21" t="s">
        <v>439</v>
      </c>
      <c r="I863" s="21">
        <v>0</v>
      </c>
      <c r="J863" s="21">
        <v>1</v>
      </c>
      <c r="K863" s="21">
        <v>0</v>
      </c>
      <c r="L863" s="21">
        <v>0</v>
      </c>
      <c r="M863" s="21" t="s">
        <v>1520</v>
      </c>
      <c r="N863" s="21">
        <v>29</v>
      </c>
      <c r="O863" s="21">
        <v>29</v>
      </c>
      <c r="P863" s="21">
        <v>0</v>
      </c>
      <c r="Q863" s="21">
        <v>1</v>
      </c>
      <c r="R863">
        <f>IFERROR(IF(I863=1,VLOOKUP(F863,Lookup!$A$2:$B$15,2,FALSE),0),0.5)</f>
        <v>0</v>
      </c>
      <c r="S863">
        <f>IF(K863=1,1,IFERROR(IF(H863="pass",VLOOKUP(F863,Lookup!$D$2:$E$26,2,FALSE),0),1.6))</f>
        <v>1.6</v>
      </c>
      <c r="T863" s="6">
        <f t="shared" si="40"/>
        <v>2.1074999999999999</v>
      </c>
      <c r="U863" s="6">
        <f t="shared" si="41"/>
        <v>2.1074999999999999</v>
      </c>
      <c r="V863" t="str">
        <f t="shared" si="39"/>
        <v>R.COBB, GB</v>
      </c>
    </row>
    <row r="864" spans="1:22">
      <c r="A864">
        <v>1225</v>
      </c>
      <c r="B864" s="21">
        <v>1</v>
      </c>
      <c r="C864" s="21" t="s">
        <v>24</v>
      </c>
      <c r="D864" s="21" t="s">
        <v>29</v>
      </c>
      <c r="E864" s="21">
        <v>29</v>
      </c>
      <c r="F864" s="21">
        <v>71</v>
      </c>
      <c r="G864" s="21" t="s">
        <v>1522</v>
      </c>
      <c r="H864" s="21" t="s">
        <v>439</v>
      </c>
      <c r="I864" s="21">
        <v>0</v>
      </c>
      <c r="J864" s="21">
        <v>1</v>
      </c>
      <c r="K864" s="21">
        <v>0</v>
      </c>
      <c r="L864" s="21">
        <v>0</v>
      </c>
      <c r="M864" s="21" t="s">
        <v>1462</v>
      </c>
      <c r="N864" s="21">
        <v>18</v>
      </c>
      <c r="O864" s="21">
        <v>18</v>
      </c>
      <c r="P864" s="21">
        <v>0</v>
      </c>
      <c r="Q864" s="21">
        <v>1</v>
      </c>
      <c r="R864">
        <f>IFERROR(IF(I864=1,VLOOKUP(F864,Lookup!$A$2:$B$15,2,FALSE),0),0.5)</f>
        <v>0</v>
      </c>
      <c r="S864">
        <f>IF(K864=1,1,IFERROR(IF(H864="pass",VLOOKUP(F864,Lookup!$D$2:$E$26,2,FALSE),0),1.6))</f>
        <v>1.6</v>
      </c>
      <c r="T864" s="6">
        <f t="shared" si="40"/>
        <v>1.915</v>
      </c>
      <c r="U864" s="6">
        <f t="shared" si="41"/>
        <v>1.915</v>
      </c>
      <c r="V864" t="str">
        <f t="shared" si="39"/>
        <v>A.LAZARD, GB</v>
      </c>
    </row>
    <row r="865" spans="1:22">
      <c r="A865">
        <v>1229</v>
      </c>
      <c r="B865" s="21">
        <v>1</v>
      </c>
      <c r="C865" s="21" t="s">
        <v>24</v>
      </c>
      <c r="D865" s="21" t="s">
        <v>29</v>
      </c>
      <c r="E865" s="21">
        <v>19</v>
      </c>
      <c r="F865" s="21">
        <v>81</v>
      </c>
      <c r="G865" s="21" t="s">
        <v>1525</v>
      </c>
      <c r="H865" s="21" t="s">
        <v>439</v>
      </c>
      <c r="I865" s="21">
        <v>0</v>
      </c>
      <c r="J865" s="21">
        <v>1</v>
      </c>
      <c r="K865" s="21">
        <v>0</v>
      </c>
      <c r="L865" s="21">
        <v>0</v>
      </c>
      <c r="M865" s="21" t="s">
        <v>1514</v>
      </c>
      <c r="N865" s="21">
        <v>-1</v>
      </c>
      <c r="O865" s="21">
        <v>-1</v>
      </c>
      <c r="P865" s="21">
        <v>0</v>
      </c>
      <c r="Q865" s="21">
        <v>1</v>
      </c>
      <c r="R865">
        <f>IFERROR(IF(I865=1,VLOOKUP(F865,Lookup!$A$2:$B$15,2,FALSE),0),0.5)</f>
        <v>0</v>
      </c>
      <c r="S865">
        <f>IF(K865=1,1,IFERROR(IF(H865="pass",VLOOKUP(F865,Lookup!$D$2:$E$26,2,FALSE),0),1.6))</f>
        <v>2</v>
      </c>
      <c r="T865" s="6">
        <f t="shared" si="40"/>
        <v>1.5825</v>
      </c>
      <c r="U865" s="6">
        <f t="shared" si="41"/>
        <v>1.85805</v>
      </c>
      <c r="V865" t="str">
        <f t="shared" si="39"/>
        <v>M.TAYLOR, GB</v>
      </c>
    </row>
    <row r="866" spans="1:22">
      <c r="A866">
        <v>1230</v>
      </c>
      <c r="B866" s="21">
        <v>1</v>
      </c>
      <c r="C866" s="21" t="s">
        <v>24</v>
      </c>
      <c r="D866" s="21" t="s">
        <v>29</v>
      </c>
      <c r="E866" s="21">
        <v>12</v>
      </c>
      <c r="F866" s="21">
        <v>88</v>
      </c>
      <c r="G866" s="21" t="s">
        <v>1526</v>
      </c>
      <c r="H866" s="21" t="s">
        <v>439</v>
      </c>
      <c r="I866" s="21">
        <v>0</v>
      </c>
      <c r="J866" s="21">
        <v>1</v>
      </c>
      <c r="K866" s="21">
        <v>0</v>
      </c>
      <c r="L866" s="21">
        <v>0</v>
      </c>
      <c r="M866" s="21" t="s">
        <v>1514</v>
      </c>
      <c r="N866" s="21">
        <v>7</v>
      </c>
      <c r="O866" s="21">
        <v>7</v>
      </c>
      <c r="P866" s="21">
        <v>0</v>
      </c>
      <c r="Q866" s="21">
        <v>1</v>
      </c>
      <c r="R866">
        <f>IFERROR(IF(I866=1,VLOOKUP(F866,Lookup!$A$2:$B$15,2,FALSE),0),0.5)</f>
        <v>0</v>
      </c>
      <c r="S866">
        <f>IF(K866=1,1,IFERROR(IF(H866="pass",VLOOKUP(F866,Lookup!$D$2:$E$26,2,FALSE),0),1.6))</f>
        <v>2.2000000000000002</v>
      </c>
      <c r="T866" s="6">
        <f t="shared" si="40"/>
        <v>1.7225000000000001</v>
      </c>
      <c r="U866" s="6">
        <f t="shared" si="41"/>
        <v>2.0376500000000002</v>
      </c>
      <c r="V866" t="str">
        <f t="shared" si="39"/>
        <v>M.TAYLOR, GB</v>
      </c>
    </row>
    <row r="867" spans="1:22">
      <c r="A867">
        <v>1238</v>
      </c>
      <c r="B867" s="21">
        <v>1</v>
      </c>
      <c r="C867" s="21" t="s">
        <v>19</v>
      </c>
      <c r="D867" s="21" t="s">
        <v>20</v>
      </c>
      <c r="E867" s="21">
        <v>69</v>
      </c>
      <c r="F867" s="21">
        <v>31</v>
      </c>
      <c r="G867" s="21" t="s">
        <v>1529</v>
      </c>
      <c r="H867" s="21" t="s">
        <v>439</v>
      </c>
      <c r="I867" s="21">
        <v>0</v>
      </c>
      <c r="J867" s="21">
        <v>1</v>
      </c>
      <c r="K867" s="21">
        <v>0</v>
      </c>
      <c r="L867" s="21">
        <v>0</v>
      </c>
      <c r="M867" s="21" t="s">
        <v>1530</v>
      </c>
      <c r="N867" s="21">
        <v>3</v>
      </c>
      <c r="O867" s="21">
        <v>3</v>
      </c>
      <c r="P867" s="21">
        <v>0</v>
      </c>
      <c r="Q867" s="21">
        <v>1</v>
      </c>
      <c r="R867">
        <f>IFERROR(IF(I867=1,VLOOKUP(F867,Lookup!$A$2:$B$15,2,FALSE),0),0.5)</f>
        <v>0</v>
      </c>
      <c r="S867">
        <f>IF(K867=1,1,IFERROR(IF(H867="pass",VLOOKUP(F867,Lookup!$D$2:$E$26,2,FALSE),0),1.6))</f>
        <v>1.6</v>
      </c>
      <c r="T867" s="6">
        <f t="shared" si="40"/>
        <v>1.6525000000000001</v>
      </c>
      <c r="U867" s="6">
        <f t="shared" si="41"/>
        <v>1.6525000000000001</v>
      </c>
      <c r="V867" t="str">
        <f t="shared" si="39"/>
        <v>B.COOKS, HOU</v>
      </c>
    </row>
    <row r="868" spans="1:22">
      <c r="A868">
        <v>1239</v>
      </c>
      <c r="B868" s="21">
        <v>1</v>
      </c>
      <c r="C868" s="21" t="s">
        <v>19</v>
      </c>
      <c r="D868" s="21" t="s">
        <v>20</v>
      </c>
      <c r="E868" s="21">
        <v>69</v>
      </c>
      <c r="F868" s="21">
        <v>31</v>
      </c>
      <c r="G868" s="21" t="s">
        <v>1531</v>
      </c>
      <c r="H868" s="21" t="s">
        <v>439</v>
      </c>
      <c r="I868" s="21">
        <v>0</v>
      </c>
      <c r="J868" s="21">
        <v>1</v>
      </c>
      <c r="K868" s="21">
        <v>0</v>
      </c>
      <c r="L868" s="21">
        <v>0</v>
      </c>
      <c r="M868" s="21" t="s">
        <v>1532</v>
      </c>
      <c r="N868" s="21">
        <v>7</v>
      </c>
      <c r="O868" s="21">
        <v>7</v>
      </c>
      <c r="P868" s="21">
        <v>0</v>
      </c>
      <c r="Q868" s="21">
        <v>1</v>
      </c>
      <c r="R868">
        <f>IFERROR(IF(I868=1,VLOOKUP(F868,Lookup!$A$2:$B$15,2,FALSE),0),0.5)</f>
        <v>0</v>
      </c>
      <c r="S868">
        <f>IF(K868=1,1,IFERROR(IF(H868="pass",VLOOKUP(F868,Lookup!$D$2:$E$26,2,FALSE),0),1.6))</f>
        <v>1.6</v>
      </c>
      <c r="T868" s="6">
        <f t="shared" si="40"/>
        <v>1.7225000000000001</v>
      </c>
      <c r="U868" s="6">
        <f t="shared" si="41"/>
        <v>1.7225000000000001</v>
      </c>
      <c r="V868" t="str">
        <f t="shared" si="39"/>
        <v>N.COLLINS, HOU</v>
      </c>
    </row>
    <row r="869" spans="1:22">
      <c r="A869">
        <v>1249</v>
      </c>
      <c r="B869" s="21">
        <v>1</v>
      </c>
      <c r="C869" s="21" t="s">
        <v>19</v>
      </c>
      <c r="D869" s="21" t="s">
        <v>20</v>
      </c>
      <c r="E869" s="21">
        <v>73</v>
      </c>
      <c r="F869" s="21">
        <v>27</v>
      </c>
      <c r="G869" s="21" t="s">
        <v>1539</v>
      </c>
      <c r="H869" s="21" t="s">
        <v>439</v>
      </c>
      <c r="I869" s="21">
        <v>0</v>
      </c>
      <c r="J869" s="21">
        <v>1</v>
      </c>
      <c r="K869" s="21">
        <v>0</v>
      </c>
      <c r="L869" s="21">
        <v>0</v>
      </c>
      <c r="M869" s="21" t="s">
        <v>1540</v>
      </c>
      <c r="N869" s="21">
        <v>33</v>
      </c>
      <c r="O869" s="21">
        <v>33</v>
      </c>
      <c r="P869" s="21">
        <v>0</v>
      </c>
      <c r="Q869" s="21">
        <v>1</v>
      </c>
      <c r="R869">
        <f>IFERROR(IF(I869=1,VLOOKUP(F869,Lookup!$A$2:$B$15,2,FALSE),0),0.5)</f>
        <v>0</v>
      </c>
      <c r="S869">
        <f>IF(K869=1,1,IFERROR(IF(H869="pass",VLOOKUP(F869,Lookup!$D$2:$E$26,2,FALSE),0),1.6))</f>
        <v>1.6</v>
      </c>
      <c r="T869" s="6">
        <f t="shared" si="40"/>
        <v>2.1775000000000002</v>
      </c>
      <c r="U869" s="6">
        <f t="shared" si="41"/>
        <v>2.1775000000000002</v>
      </c>
      <c r="V869" t="str">
        <f t="shared" si="39"/>
        <v>P.BROWN, HOU</v>
      </c>
    </row>
    <row r="870" spans="1:22">
      <c r="A870">
        <v>1251</v>
      </c>
      <c r="B870" s="21">
        <v>1</v>
      </c>
      <c r="C870" s="21" t="s">
        <v>19</v>
      </c>
      <c r="D870" s="21" t="s">
        <v>20</v>
      </c>
      <c r="E870" s="21">
        <v>66</v>
      </c>
      <c r="F870" s="21">
        <v>34</v>
      </c>
      <c r="G870" s="21" t="s">
        <v>1541</v>
      </c>
      <c r="H870" s="21" t="s">
        <v>439</v>
      </c>
      <c r="I870" s="21">
        <v>0</v>
      </c>
      <c r="J870" s="21">
        <v>1</v>
      </c>
      <c r="K870" s="21">
        <v>0</v>
      </c>
      <c r="L870" s="21">
        <v>0</v>
      </c>
      <c r="M870" s="21" t="s">
        <v>1540</v>
      </c>
      <c r="N870" s="21">
        <v>2</v>
      </c>
      <c r="O870" s="21">
        <v>2</v>
      </c>
      <c r="P870" s="21">
        <v>0</v>
      </c>
      <c r="Q870" s="21">
        <v>1</v>
      </c>
      <c r="R870">
        <f>IFERROR(IF(I870=1,VLOOKUP(F870,Lookup!$A$2:$B$15,2,FALSE),0),0.5)</f>
        <v>0</v>
      </c>
      <c r="S870">
        <f>IF(K870=1,1,IFERROR(IF(H870="pass",VLOOKUP(F870,Lookup!$D$2:$E$26,2,FALSE),0),1.6))</f>
        <v>1.6</v>
      </c>
      <c r="T870" s="6">
        <f t="shared" si="40"/>
        <v>1.635</v>
      </c>
      <c r="U870" s="6">
        <f t="shared" si="41"/>
        <v>1.635</v>
      </c>
      <c r="V870" t="str">
        <f t="shared" si="39"/>
        <v>P.BROWN, HOU</v>
      </c>
    </row>
    <row r="871" spans="1:22">
      <c r="A871">
        <v>1253</v>
      </c>
      <c r="B871" s="21">
        <v>1</v>
      </c>
      <c r="C871" s="21" t="s">
        <v>19</v>
      </c>
      <c r="D871" s="21" t="s">
        <v>20</v>
      </c>
      <c r="E871" s="21">
        <v>58</v>
      </c>
      <c r="F871" s="21">
        <v>42</v>
      </c>
      <c r="G871" s="21" t="s">
        <v>1542</v>
      </c>
      <c r="H871" s="21" t="s">
        <v>439</v>
      </c>
      <c r="I871" s="21">
        <v>0</v>
      </c>
      <c r="J871" s="21">
        <v>1</v>
      </c>
      <c r="K871" s="21">
        <v>0</v>
      </c>
      <c r="L871" s="21">
        <v>0</v>
      </c>
      <c r="M871" s="21" t="s">
        <v>1543</v>
      </c>
      <c r="N871" s="21">
        <v>5</v>
      </c>
      <c r="O871" s="21">
        <v>5</v>
      </c>
      <c r="P871" s="21">
        <v>0</v>
      </c>
      <c r="Q871" s="21">
        <v>1</v>
      </c>
      <c r="R871">
        <f>IFERROR(IF(I871=1,VLOOKUP(F871,Lookup!$A$2:$B$15,2,FALSE),0),0.5)</f>
        <v>0</v>
      </c>
      <c r="S871">
        <f>IF(K871=1,1,IFERROR(IF(H871="pass",VLOOKUP(F871,Lookup!$D$2:$E$26,2,FALSE),0),1.6))</f>
        <v>1.6</v>
      </c>
      <c r="T871" s="6">
        <f t="shared" si="40"/>
        <v>1.6875</v>
      </c>
      <c r="U871" s="6">
        <f t="shared" si="41"/>
        <v>1.6875</v>
      </c>
      <c r="V871" t="str">
        <f t="shared" si="39"/>
        <v>D.AMENDOLA, HOU</v>
      </c>
    </row>
    <row r="872" spans="1:22">
      <c r="A872">
        <v>1254</v>
      </c>
      <c r="B872" s="21">
        <v>1</v>
      </c>
      <c r="C872" s="21" t="s">
        <v>19</v>
      </c>
      <c r="D872" s="21" t="s">
        <v>20</v>
      </c>
      <c r="E872" s="21">
        <v>50</v>
      </c>
      <c r="F872" s="21">
        <v>50</v>
      </c>
      <c r="G872" s="21" t="s">
        <v>1544</v>
      </c>
      <c r="H872" s="21" t="s">
        <v>439</v>
      </c>
      <c r="I872" s="21">
        <v>0</v>
      </c>
      <c r="J872" s="21">
        <v>1</v>
      </c>
      <c r="K872" s="21">
        <v>0</v>
      </c>
      <c r="L872" s="21">
        <v>0</v>
      </c>
      <c r="M872" s="21" t="s">
        <v>1543</v>
      </c>
      <c r="N872" s="21">
        <v>6</v>
      </c>
      <c r="O872" s="21">
        <v>6</v>
      </c>
      <c r="P872" s="21">
        <v>0</v>
      </c>
      <c r="Q872" s="21">
        <v>1</v>
      </c>
      <c r="R872">
        <f>IFERROR(IF(I872=1,VLOOKUP(F872,Lookup!$A$2:$B$15,2,FALSE),0),0.5)</f>
        <v>0</v>
      </c>
      <c r="S872">
        <f>IF(K872=1,1,IFERROR(IF(H872="pass",VLOOKUP(F872,Lookup!$D$2:$E$26,2,FALSE),0),1.6))</f>
        <v>1.6</v>
      </c>
      <c r="T872" s="6">
        <f t="shared" si="40"/>
        <v>1.7050000000000001</v>
      </c>
      <c r="U872" s="6">
        <f t="shared" si="41"/>
        <v>1.7050000000000001</v>
      </c>
      <c r="V872" t="str">
        <f t="shared" si="39"/>
        <v>D.AMENDOLA, HOU</v>
      </c>
    </row>
    <row r="873" spans="1:22">
      <c r="A873">
        <v>1257</v>
      </c>
      <c r="B873" s="21">
        <v>1</v>
      </c>
      <c r="C873" s="21" t="s">
        <v>19</v>
      </c>
      <c r="D873" s="21" t="s">
        <v>20</v>
      </c>
      <c r="E873" s="21">
        <v>42</v>
      </c>
      <c r="F873" s="21">
        <v>58</v>
      </c>
      <c r="G873" s="21" t="s">
        <v>1548</v>
      </c>
      <c r="H873" s="21" t="s">
        <v>439</v>
      </c>
      <c r="I873" s="21">
        <v>0</v>
      </c>
      <c r="J873" s="21">
        <v>1</v>
      </c>
      <c r="K873" s="21">
        <v>0</v>
      </c>
      <c r="L873" s="21">
        <v>0</v>
      </c>
      <c r="M873" s="21" t="s">
        <v>1530</v>
      </c>
      <c r="N873" s="21">
        <v>34</v>
      </c>
      <c r="O873" s="21">
        <v>34</v>
      </c>
      <c r="P873" s="21">
        <v>0</v>
      </c>
      <c r="Q873" s="21">
        <v>1</v>
      </c>
      <c r="R873">
        <f>IFERROR(IF(I873=1,VLOOKUP(F873,Lookup!$A$2:$B$15,2,FALSE),0),0.5)</f>
        <v>0</v>
      </c>
      <c r="S873">
        <f>IF(K873=1,1,IFERROR(IF(H873="pass",VLOOKUP(F873,Lookup!$D$2:$E$26,2,FALSE),0),1.6))</f>
        <v>1.6</v>
      </c>
      <c r="T873" s="6">
        <f t="shared" si="40"/>
        <v>2.1950000000000003</v>
      </c>
      <c r="U873" s="6">
        <f t="shared" si="41"/>
        <v>2.1950000000000003</v>
      </c>
      <c r="V873" t="str">
        <f t="shared" si="39"/>
        <v>B.COOKS, HOU</v>
      </c>
    </row>
    <row r="874" spans="1:22">
      <c r="A874">
        <v>1258</v>
      </c>
      <c r="B874" s="21">
        <v>1</v>
      </c>
      <c r="C874" s="21" t="s">
        <v>19</v>
      </c>
      <c r="D874" s="21" t="s">
        <v>20</v>
      </c>
      <c r="E874" s="21">
        <v>2</v>
      </c>
      <c r="F874" s="21">
        <v>98</v>
      </c>
      <c r="G874" s="21" t="s">
        <v>1549</v>
      </c>
      <c r="H874" s="21" t="s">
        <v>439</v>
      </c>
      <c r="I874" s="21">
        <v>0</v>
      </c>
      <c r="J874" s="21">
        <v>1</v>
      </c>
      <c r="K874" s="21">
        <v>0</v>
      </c>
      <c r="L874" s="21">
        <v>0</v>
      </c>
      <c r="M874" s="21" t="s">
        <v>1550</v>
      </c>
      <c r="N874" s="21">
        <v>-3</v>
      </c>
      <c r="O874" s="21">
        <v>-3</v>
      </c>
      <c r="P874" s="21">
        <v>0</v>
      </c>
      <c r="Q874" s="21">
        <v>1</v>
      </c>
      <c r="R874">
        <f>IFERROR(IF(I874=1,VLOOKUP(F874,Lookup!$A$2:$B$15,2,FALSE),0),0.5)</f>
        <v>0</v>
      </c>
      <c r="S874">
        <f>IF(K874=1,1,IFERROR(IF(H874="pass",VLOOKUP(F874,Lookup!$D$2:$E$26,2,FALSE),0),1.6))</f>
        <v>3.7</v>
      </c>
      <c r="T874" s="6">
        <f t="shared" si="40"/>
        <v>1.5475000000000001</v>
      </c>
      <c r="U874" s="6">
        <f t="shared" si="41"/>
        <v>3.7</v>
      </c>
      <c r="V874" t="str">
        <f t="shared" si="39"/>
        <v>P.LINDSAY, HOU</v>
      </c>
    </row>
    <row r="875" spans="1:22">
      <c r="A875">
        <v>1265</v>
      </c>
      <c r="B875" s="21">
        <v>1</v>
      </c>
      <c r="C875" s="21" t="s">
        <v>20</v>
      </c>
      <c r="D875" s="21" t="s">
        <v>19</v>
      </c>
      <c r="E875" s="21">
        <v>52</v>
      </c>
      <c r="F875" s="21">
        <v>48</v>
      </c>
      <c r="G875" s="21" t="s">
        <v>1555</v>
      </c>
      <c r="H875" s="21" t="s">
        <v>439</v>
      </c>
      <c r="I875" s="21">
        <v>0</v>
      </c>
      <c r="J875" s="21">
        <v>1</v>
      </c>
      <c r="K875" s="21">
        <v>0</v>
      </c>
      <c r="L875" s="21">
        <v>0</v>
      </c>
      <c r="M875" s="21" t="s">
        <v>1554</v>
      </c>
      <c r="N875" s="21">
        <v>11</v>
      </c>
      <c r="O875" s="21">
        <v>11</v>
      </c>
      <c r="P875" s="21">
        <v>0</v>
      </c>
      <c r="Q875" s="21">
        <v>1</v>
      </c>
      <c r="R875">
        <f>IFERROR(IF(I875=1,VLOOKUP(F875,Lookup!$A$2:$B$15,2,FALSE),0),0.5)</f>
        <v>0</v>
      </c>
      <c r="S875">
        <f>IF(K875=1,1,IFERROR(IF(H875="pass",VLOOKUP(F875,Lookup!$D$2:$E$26,2,FALSE),0),1.6))</f>
        <v>1.6</v>
      </c>
      <c r="T875" s="6">
        <f t="shared" si="40"/>
        <v>1.7925</v>
      </c>
      <c r="U875" s="6">
        <f t="shared" si="41"/>
        <v>1.7925</v>
      </c>
      <c r="V875" t="str">
        <f t="shared" si="39"/>
        <v>M.JONES, JAX</v>
      </c>
    </row>
    <row r="876" spans="1:22">
      <c r="A876">
        <v>1266</v>
      </c>
      <c r="B876" s="21">
        <v>1</v>
      </c>
      <c r="C876" s="21" t="s">
        <v>20</v>
      </c>
      <c r="D876" s="21" t="s">
        <v>19</v>
      </c>
      <c r="E876" s="21">
        <v>37</v>
      </c>
      <c r="F876" s="21">
        <v>63</v>
      </c>
      <c r="G876" s="21" t="s">
        <v>1556</v>
      </c>
      <c r="H876" s="21" t="s">
        <v>439</v>
      </c>
      <c r="I876" s="21">
        <v>0</v>
      </c>
      <c r="J876" s="21">
        <v>1</v>
      </c>
      <c r="K876" s="21">
        <v>0</v>
      </c>
      <c r="L876" s="21">
        <v>0</v>
      </c>
      <c r="M876" s="21" t="s">
        <v>1557</v>
      </c>
      <c r="N876" s="21">
        <v>7</v>
      </c>
      <c r="O876" s="21">
        <v>7</v>
      </c>
      <c r="P876" s="21">
        <v>0</v>
      </c>
      <c r="Q876" s="21">
        <v>1</v>
      </c>
      <c r="R876">
        <f>IFERROR(IF(I876=1,VLOOKUP(F876,Lookup!$A$2:$B$15,2,FALSE),0),0.5)</f>
        <v>0</v>
      </c>
      <c r="S876">
        <f>IF(K876=1,1,IFERROR(IF(H876="pass",VLOOKUP(F876,Lookup!$D$2:$E$26,2,FALSE),0),1.6))</f>
        <v>1.6</v>
      </c>
      <c r="T876" s="6">
        <f t="shared" si="40"/>
        <v>1.7225000000000001</v>
      </c>
      <c r="U876" s="6">
        <f t="shared" si="41"/>
        <v>1.7225000000000001</v>
      </c>
      <c r="V876" t="str">
        <f t="shared" si="39"/>
        <v>J.O'SHAUGHNESSY, JAX</v>
      </c>
    </row>
    <row r="877" spans="1:22">
      <c r="A877">
        <v>1267</v>
      </c>
      <c r="B877" s="21">
        <v>1</v>
      </c>
      <c r="C877" s="21" t="s">
        <v>20</v>
      </c>
      <c r="D877" s="21" t="s">
        <v>19</v>
      </c>
      <c r="E877" s="21">
        <v>37</v>
      </c>
      <c r="F877" s="21">
        <v>63</v>
      </c>
      <c r="G877" s="21" t="s">
        <v>1558</v>
      </c>
      <c r="H877" s="21" t="s">
        <v>439</v>
      </c>
      <c r="I877" s="21">
        <v>0</v>
      </c>
      <c r="J877" s="21">
        <v>1</v>
      </c>
      <c r="K877" s="21">
        <v>0</v>
      </c>
      <c r="L877" s="21">
        <v>0</v>
      </c>
      <c r="M877" s="21" t="s">
        <v>1534</v>
      </c>
      <c r="N877" s="21">
        <v>9</v>
      </c>
      <c r="O877" s="21">
        <v>9</v>
      </c>
      <c r="P877" s="21">
        <v>0</v>
      </c>
      <c r="Q877" s="21">
        <v>1</v>
      </c>
      <c r="R877">
        <f>IFERROR(IF(I877=1,VLOOKUP(F877,Lookup!$A$2:$B$15,2,FALSE),0),0.5)</f>
        <v>0</v>
      </c>
      <c r="S877">
        <f>IF(K877=1,1,IFERROR(IF(H877="pass",VLOOKUP(F877,Lookup!$D$2:$E$26,2,FALSE),0),1.6))</f>
        <v>1.6</v>
      </c>
      <c r="T877" s="6">
        <f t="shared" si="40"/>
        <v>1.7575000000000001</v>
      </c>
      <c r="U877" s="6">
        <f t="shared" si="41"/>
        <v>1.7575000000000001</v>
      </c>
      <c r="V877" t="str">
        <f t="shared" si="39"/>
        <v>D.CHARK, JAX</v>
      </c>
    </row>
    <row r="878" spans="1:22">
      <c r="A878">
        <v>1269</v>
      </c>
      <c r="B878" s="21">
        <v>1</v>
      </c>
      <c r="C878" s="21" t="s">
        <v>19</v>
      </c>
      <c r="D878" s="21" t="s">
        <v>20</v>
      </c>
      <c r="E878" s="21">
        <v>55</v>
      </c>
      <c r="F878" s="21">
        <v>45</v>
      </c>
      <c r="G878" s="21" t="s">
        <v>1559</v>
      </c>
      <c r="H878" s="21" t="s">
        <v>439</v>
      </c>
      <c r="I878" s="21">
        <v>0</v>
      </c>
      <c r="J878" s="21">
        <v>1</v>
      </c>
      <c r="K878" s="21">
        <v>0</v>
      </c>
      <c r="L878" s="21">
        <v>0</v>
      </c>
      <c r="M878" s="21" t="s">
        <v>1560</v>
      </c>
      <c r="N878" s="21">
        <v>13</v>
      </c>
      <c r="O878" s="21">
        <v>13</v>
      </c>
      <c r="P878" s="21">
        <v>0</v>
      </c>
      <c r="Q878" s="21">
        <v>1</v>
      </c>
      <c r="R878">
        <f>IFERROR(IF(I878=1,VLOOKUP(F878,Lookup!$A$2:$B$15,2,FALSE),0),0.5)</f>
        <v>0</v>
      </c>
      <c r="S878">
        <f>IF(K878=1,1,IFERROR(IF(H878="pass",VLOOKUP(F878,Lookup!$D$2:$E$26,2,FALSE),0),1.6))</f>
        <v>1.6</v>
      </c>
      <c r="T878" s="6">
        <f t="shared" si="40"/>
        <v>1.8275000000000001</v>
      </c>
      <c r="U878" s="6">
        <f t="shared" si="41"/>
        <v>1.8275000000000001</v>
      </c>
      <c r="V878" t="str">
        <f t="shared" si="39"/>
        <v>C.CONLEY, HOU</v>
      </c>
    </row>
    <row r="879" spans="1:22">
      <c r="A879">
        <v>1270</v>
      </c>
      <c r="B879" s="21">
        <v>1</v>
      </c>
      <c r="C879" s="21" t="s">
        <v>19</v>
      </c>
      <c r="D879" s="21" t="s">
        <v>20</v>
      </c>
      <c r="E879" s="21">
        <v>38</v>
      </c>
      <c r="F879" s="21">
        <v>62</v>
      </c>
      <c r="G879" s="21" t="s">
        <v>1561</v>
      </c>
      <c r="H879" s="21" t="s">
        <v>439</v>
      </c>
      <c r="I879" s="21">
        <v>0</v>
      </c>
      <c r="J879" s="21">
        <v>1</v>
      </c>
      <c r="K879" s="21">
        <v>0</v>
      </c>
      <c r="L879" s="21">
        <v>0</v>
      </c>
      <c r="M879" s="21" t="s">
        <v>1540</v>
      </c>
      <c r="N879" s="21">
        <v>12</v>
      </c>
      <c r="O879" s="21">
        <v>12</v>
      </c>
      <c r="P879" s="21">
        <v>0</v>
      </c>
      <c r="Q879" s="21">
        <v>1</v>
      </c>
      <c r="R879">
        <f>IFERROR(IF(I879=1,VLOOKUP(F879,Lookup!$A$2:$B$15,2,FALSE),0),0.5)</f>
        <v>0</v>
      </c>
      <c r="S879">
        <f>IF(K879=1,1,IFERROR(IF(H879="pass",VLOOKUP(F879,Lookup!$D$2:$E$26,2,FALSE),0),1.6))</f>
        <v>1.6</v>
      </c>
      <c r="T879" s="6">
        <f t="shared" si="40"/>
        <v>1.81</v>
      </c>
      <c r="U879" s="6">
        <f t="shared" si="41"/>
        <v>1.81</v>
      </c>
      <c r="V879" t="str">
        <f t="shared" si="39"/>
        <v>P.BROWN, HOU</v>
      </c>
    </row>
    <row r="880" spans="1:22">
      <c r="A880">
        <v>1272</v>
      </c>
      <c r="B880" s="21">
        <v>1</v>
      </c>
      <c r="C880" s="21" t="s">
        <v>19</v>
      </c>
      <c r="D880" s="21" t="s">
        <v>20</v>
      </c>
      <c r="E880" s="21">
        <v>7</v>
      </c>
      <c r="F880" s="21">
        <v>93</v>
      </c>
      <c r="G880" s="21" t="s">
        <v>1563</v>
      </c>
      <c r="H880" s="21" t="s">
        <v>439</v>
      </c>
      <c r="I880" s="21">
        <v>0</v>
      </c>
      <c r="J880" s="21">
        <v>1</v>
      </c>
      <c r="K880" s="21">
        <v>0</v>
      </c>
      <c r="L880" s="21">
        <v>0</v>
      </c>
      <c r="M880" s="21" t="s">
        <v>1547</v>
      </c>
      <c r="N880" s="21">
        <v>5</v>
      </c>
      <c r="O880" s="21">
        <v>5</v>
      </c>
      <c r="P880" s="21">
        <v>0</v>
      </c>
      <c r="Q880" s="21">
        <v>1</v>
      </c>
      <c r="R880">
        <f>IFERROR(IF(I880=1,VLOOKUP(F880,Lookup!$A$2:$B$15,2,FALSE),0),0.5)</f>
        <v>0</v>
      </c>
      <c r="S880">
        <f>IF(K880=1,1,IFERROR(IF(H880="pass",VLOOKUP(F880,Lookup!$D$2:$E$26,2,FALSE),0),1.6))</f>
        <v>2.7</v>
      </c>
      <c r="T880" s="6">
        <f t="shared" si="40"/>
        <v>1.6875</v>
      </c>
      <c r="U880" s="6">
        <f t="shared" si="41"/>
        <v>2.3557500000000005</v>
      </c>
      <c r="V880" t="str">
        <f t="shared" si="39"/>
        <v>D.JOHNSON, HOU</v>
      </c>
    </row>
    <row r="881" spans="1:22">
      <c r="A881">
        <v>1273</v>
      </c>
      <c r="B881" s="21">
        <v>1</v>
      </c>
      <c r="C881" s="21" t="s">
        <v>19</v>
      </c>
      <c r="D881" s="21" t="s">
        <v>20</v>
      </c>
      <c r="E881" s="21">
        <v>7</v>
      </c>
      <c r="F881" s="21">
        <v>93</v>
      </c>
      <c r="G881" s="21" t="s">
        <v>1564</v>
      </c>
      <c r="H881" s="21" t="s">
        <v>439</v>
      </c>
      <c r="I881" s="21">
        <v>0</v>
      </c>
      <c r="J881" s="21">
        <v>1</v>
      </c>
      <c r="K881" s="21">
        <v>0</v>
      </c>
      <c r="L881" s="21">
        <v>0</v>
      </c>
      <c r="M881" s="21" t="s">
        <v>1547</v>
      </c>
      <c r="N881" s="21">
        <v>5</v>
      </c>
      <c r="O881" s="21">
        <v>5</v>
      </c>
      <c r="P881" s="21">
        <v>0</v>
      </c>
      <c r="Q881" s="21">
        <v>1</v>
      </c>
      <c r="R881">
        <f>IFERROR(IF(I881=1,VLOOKUP(F881,Lookup!$A$2:$B$15,2,FALSE),0),0.5)</f>
        <v>0</v>
      </c>
      <c r="S881">
        <f>IF(K881=1,1,IFERROR(IF(H881="pass",VLOOKUP(F881,Lookup!$D$2:$E$26,2,FALSE),0),1.6))</f>
        <v>2.7</v>
      </c>
      <c r="T881" s="6">
        <f t="shared" si="40"/>
        <v>1.6875</v>
      </c>
      <c r="U881" s="6">
        <f t="shared" si="41"/>
        <v>2.3557500000000005</v>
      </c>
      <c r="V881" t="str">
        <f t="shared" si="39"/>
        <v>D.JOHNSON, HOU</v>
      </c>
    </row>
    <row r="882" spans="1:22">
      <c r="A882">
        <v>1277</v>
      </c>
      <c r="B882" s="21">
        <v>1</v>
      </c>
      <c r="C882" s="21" t="s">
        <v>20</v>
      </c>
      <c r="D882" s="21" t="s">
        <v>19</v>
      </c>
      <c r="E882" s="21">
        <v>67</v>
      </c>
      <c r="F882" s="21">
        <v>33</v>
      </c>
      <c r="G882" s="21" t="s">
        <v>1566</v>
      </c>
      <c r="H882" s="21" t="s">
        <v>439</v>
      </c>
      <c r="I882" s="21">
        <v>0</v>
      </c>
      <c r="J882" s="21">
        <v>1</v>
      </c>
      <c r="K882" s="21">
        <v>0</v>
      </c>
      <c r="L882" s="21">
        <v>0</v>
      </c>
      <c r="M882" s="21" t="s">
        <v>1536</v>
      </c>
      <c r="N882" s="21">
        <v>-2</v>
      </c>
      <c r="O882" s="21">
        <v>-2</v>
      </c>
      <c r="P882" s="21">
        <v>0</v>
      </c>
      <c r="Q882" s="21">
        <v>1</v>
      </c>
      <c r="R882">
        <f>IFERROR(IF(I882=1,VLOOKUP(F882,Lookup!$A$2:$B$15,2,FALSE),0),0.5)</f>
        <v>0</v>
      </c>
      <c r="S882">
        <f>IF(K882=1,1,IFERROR(IF(H882="pass",VLOOKUP(F882,Lookup!$D$2:$E$26,2,FALSE),0),1.6))</f>
        <v>1.6</v>
      </c>
      <c r="T882" s="6">
        <f t="shared" si="40"/>
        <v>1.5650000000000002</v>
      </c>
      <c r="U882" s="6">
        <f t="shared" si="41"/>
        <v>1.5650000000000002</v>
      </c>
      <c r="V882" t="str">
        <f t="shared" si="39"/>
        <v>L.SHENAULT, JAX</v>
      </c>
    </row>
    <row r="883" spans="1:22">
      <c r="A883">
        <v>1280</v>
      </c>
      <c r="B883" s="21">
        <v>1</v>
      </c>
      <c r="C883" s="21" t="s">
        <v>20</v>
      </c>
      <c r="D883" s="21" t="s">
        <v>19</v>
      </c>
      <c r="E883" s="21">
        <v>70</v>
      </c>
      <c r="F883" s="21">
        <v>30</v>
      </c>
      <c r="G883" s="21" t="s">
        <v>1569</v>
      </c>
      <c r="H883" s="21" t="s">
        <v>439</v>
      </c>
      <c r="I883" s="21">
        <v>0</v>
      </c>
      <c r="J883" s="21">
        <v>1</v>
      </c>
      <c r="K883" s="21">
        <v>0</v>
      </c>
      <c r="L883" s="21">
        <v>0</v>
      </c>
      <c r="M883" s="21" t="s">
        <v>1536</v>
      </c>
      <c r="N883" s="21">
        <v>-4</v>
      </c>
      <c r="O883" s="21">
        <v>-4</v>
      </c>
      <c r="P883" s="21">
        <v>0</v>
      </c>
      <c r="Q883" s="21">
        <v>1</v>
      </c>
      <c r="R883">
        <f>IFERROR(IF(I883=1,VLOOKUP(F883,Lookup!$A$2:$B$15,2,FALSE),0),0.5)</f>
        <v>0</v>
      </c>
      <c r="S883">
        <f>IF(K883=1,1,IFERROR(IF(H883="pass",VLOOKUP(F883,Lookup!$D$2:$E$26,2,FALSE),0),1.6))</f>
        <v>1.6</v>
      </c>
      <c r="T883" s="6">
        <f t="shared" si="40"/>
        <v>1.53</v>
      </c>
      <c r="U883" s="6">
        <f t="shared" si="41"/>
        <v>1.53</v>
      </c>
      <c r="V883" t="str">
        <f t="shared" si="39"/>
        <v>L.SHENAULT, JAX</v>
      </c>
    </row>
    <row r="884" spans="1:22">
      <c r="A884">
        <v>1281</v>
      </c>
      <c r="B884" s="21">
        <v>1</v>
      </c>
      <c r="C884" s="21" t="s">
        <v>20</v>
      </c>
      <c r="D884" s="21" t="s">
        <v>19</v>
      </c>
      <c r="E884" s="21">
        <v>71</v>
      </c>
      <c r="F884" s="21">
        <v>29</v>
      </c>
      <c r="G884" s="21" t="s">
        <v>1570</v>
      </c>
      <c r="H884" s="21" t="s">
        <v>439</v>
      </c>
      <c r="I884" s="21">
        <v>0</v>
      </c>
      <c r="J884" s="21">
        <v>1</v>
      </c>
      <c r="K884" s="21">
        <v>0</v>
      </c>
      <c r="L884" s="21">
        <v>0</v>
      </c>
      <c r="M884" s="21" t="s">
        <v>1554</v>
      </c>
      <c r="N884" s="21">
        <v>12</v>
      </c>
      <c r="O884" s="21">
        <v>12</v>
      </c>
      <c r="P884" s="21">
        <v>0</v>
      </c>
      <c r="Q884" s="21">
        <v>1</v>
      </c>
      <c r="R884">
        <f>IFERROR(IF(I884=1,VLOOKUP(F884,Lookup!$A$2:$B$15,2,FALSE),0),0.5)</f>
        <v>0</v>
      </c>
      <c r="S884">
        <f>IF(K884=1,1,IFERROR(IF(H884="pass",VLOOKUP(F884,Lookup!$D$2:$E$26,2,FALSE),0),1.6))</f>
        <v>1.6</v>
      </c>
      <c r="T884" s="6">
        <f t="shared" si="40"/>
        <v>1.81</v>
      </c>
      <c r="U884" s="6">
        <f t="shared" si="41"/>
        <v>1.81</v>
      </c>
      <c r="V884" t="str">
        <f t="shared" si="39"/>
        <v>M.JONES, JAX</v>
      </c>
    </row>
    <row r="885" spans="1:22">
      <c r="A885">
        <v>1283</v>
      </c>
      <c r="B885" s="21">
        <v>1</v>
      </c>
      <c r="C885" s="21" t="s">
        <v>20</v>
      </c>
      <c r="D885" s="21" t="s">
        <v>19</v>
      </c>
      <c r="E885" s="21">
        <v>71</v>
      </c>
      <c r="F885" s="21">
        <v>29</v>
      </c>
      <c r="G885" s="21" t="s">
        <v>1571</v>
      </c>
      <c r="H885" s="21" t="s">
        <v>439</v>
      </c>
      <c r="I885" s="21">
        <v>0</v>
      </c>
      <c r="J885" s="21">
        <v>1</v>
      </c>
      <c r="K885" s="21">
        <v>0</v>
      </c>
      <c r="L885" s="21">
        <v>0</v>
      </c>
      <c r="M885" s="21" t="s">
        <v>1534</v>
      </c>
      <c r="N885" s="21">
        <v>20</v>
      </c>
      <c r="O885" s="21">
        <v>20</v>
      </c>
      <c r="P885" s="21">
        <v>0</v>
      </c>
      <c r="Q885" s="21">
        <v>1</v>
      </c>
      <c r="R885">
        <f>IFERROR(IF(I885=1,VLOOKUP(F885,Lookup!$A$2:$B$15,2,FALSE),0),0.5)</f>
        <v>0</v>
      </c>
      <c r="S885">
        <f>IF(K885=1,1,IFERROR(IF(H885="pass",VLOOKUP(F885,Lookup!$D$2:$E$26,2,FALSE),0),1.6))</f>
        <v>1.6</v>
      </c>
      <c r="T885" s="6">
        <f t="shared" si="40"/>
        <v>1.9500000000000002</v>
      </c>
      <c r="U885" s="6">
        <f t="shared" si="41"/>
        <v>1.9500000000000002</v>
      </c>
      <c r="V885" t="str">
        <f t="shared" si="39"/>
        <v>D.CHARK, JAX</v>
      </c>
    </row>
    <row r="886" spans="1:22">
      <c r="A886">
        <v>1286</v>
      </c>
      <c r="B886" s="21">
        <v>1</v>
      </c>
      <c r="C886" s="21" t="s">
        <v>20</v>
      </c>
      <c r="D886" s="21" t="s">
        <v>19</v>
      </c>
      <c r="E886" s="21">
        <v>30</v>
      </c>
      <c r="F886" s="21">
        <v>70</v>
      </c>
      <c r="G886" s="21" t="s">
        <v>1574</v>
      </c>
      <c r="H886" s="21" t="s">
        <v>439</v>
      </c>
      <c r="I886" s="21">
        <v>0</v>
      </c>
      <c r="J886" s="21">
        <v>1</v>
      </c>
      <c r="K886" s="21">
        <v>0</v>
      </c>
      <c r="L886" s="21">
        <v>0</v>
      </c>
      <c r="M886" s="21" t="s">
        <v>1534</v>
      </c>
      <c r="N886" s="21">
        <v>9</v>
      </c>
      <c r="O886" s="21">
        <v>9</v>
      </c>
      <c r="P886" s="21">
        <v>0</v>
      </c>
      <c r="Q886" s="21">
        <v>1</v>
      </c>
      <c r="R886">
        <f>IFERROR(IF(I886=1,VLOOKUP(F886,Lookup!$A$2:$B$15,2,FALSE),0),0.5)</f>
        <v>0</v>
      </c>
      <c r="S886">
        <f>IF(K886=1,1,IFERROR(IF(H886="pass",VLOOKUP(F886,Lookup!$D$2:$E$26,2,FALSE),0),1.6))</f>
        <v>1.6</v>
      </c>
      <c r="T886" s="6">
        <f t="shared" si="40"/>
        <v>1.7575000000000001</v>
      </c>
      <c r="U886" s="6">
        <f t="shared" si="41"/>
        <v>1.7575000000000001</v>
      </c>
      <c r="V886" t="str">
        <f t="shared" si="39"/>
        <v>D.CHARK, JAX</v>
      </c>
    </row>
    <row r="887" spans="1:22">
      <c r="A887">
        <v>1290</v>
      </c>
      <c r="B887" s="21">
        <v>1</v>
      </c>
      <c r="C887" s="21" t="s">
        <v>20</v>
      </c>
      <c r="D887" s="21" t="s">
        <v>19</v>
      </c>
      <c r="E887" s="21">
        <v>22</v>
      </c>
      <c r="F887" s="21">
        <v>78</v>
      </c>
      <c r="G887" s="21" t="s">
        <v>1577</v>
      </c>
      <c r="H887" s="21" t="s">
        <v>439</v>
      </c>
      <c r="I887" s="21">
        <v>0</v>
      </c>
      <c r="J887" s="21">
        <v>1</v>
      </c>
      <c r="K887" s="21">
        <v>0</v>
      </c>
      <c r="L887" s="21">
        <v>0</v>
      </c>
      <c r="M887" s="21" t="s">
        <v>1578</v>
      </c>
      <c r="N887" s="21">
        <v>18</v>
      </c>
      <c r="O887" s="21">
        <v>18</v>
      </c>
      <c r="P887" s="21">
        <v>0</v>
      </c>
      <c r="Q887" s="21">
        <v>1</v>
      </c>
      <c r="R887">
        <f>IFERROR(IF(I887=1,VLOOKUP(F887,Lookup!$A$2:$B$15,2,FALSE),0),0.5)</f>
        <v>0</v>
      </c>
      <c r="S887">
        <f>IF(K887=1,1,IFERROR(IF(H887="pass",VLOOKUP(F887,Lookup!$D$2:$E$26,2,FALSE),0),1.6))</f>
        <v>1.8</v>
      </c>
      <c r="T887" s="6">
        <f t="shared" si="40"/>
        <v>1.915</v>
      </c>
      <c r="U887" s="6">
        <f t="shared" si="41"/>
        <v>1.8391000000000002</v>
      </c>
      <c r="V887" t="str">
        <f t="shared" si="39"/>
        <v>C.MANHERTZ, JAX</v>
      </c>
    </row>
    <row r="888" spans="1:22">
      <c r="A888">
        <v>1294</v>
      </c>
      <c r="B888" s="21">
        <v>1</v>
      </c>
      <c r="C888" s="21" t="s">
        <v>19</v>
      </c>
      <c r="D888" s="21" t="s">
        <v>20</v>
      </c>
      <c r="E888" s="21">
        <v>73</v>
      </c>
      <c r="F888" s="21">
        <v>27</v>
      </c>
      <c r="G888" s="21" t="s">
        <v>1580</v>
      </c>
      <c r="H888" s="21" t="s">
        <v>439</v>
      </c>
      <c r="I888" s="21">
        <v>0</v>
      </c>
      <c r="J888" s="21">
        <v>1</v>
      </c>
      <c r="K888" s="21">
        <v>0</v>
      </c>
      <c r="L888" s="21">
        <v>0</v>
      </c>
      <c r="M888" s="21" t="s">
        <v>1530</v>
      </c>
      <c r="N888" s="21">
        <v>24</v>
      </c>
      <c r="O888" s="21">
        <v>24</v>
      </c>
      <c r="P888" s="21">
        <v>0</v>
      </c>
      <c r="Q888" s="21">
        <v>1</v>
      </c>
      <c r="R888">
        <f>IFERROR(IF(I888=1,VLOOKUP(F888,Lookup!$A$2:$B$15,2,FALSE),0),0.5)</f>
        <v>0</v>
      </c>
      <c r="S888">
        <f>IF(K888=1,1,IFERROR(IF(H888="pass",VLOOKUP(F888,Lookup!$D$2:$E$26,2,FALSE),0),1.6))</f>
        <v>1.6</v>
      </c>
      <c r="T888" s="6">
        <f t="shared" si="40"/>
        <v>2.02</v>
      </c>
      <c r="U888" s="6">
        <f t="shared" si="41"/>
        <v>2.02</v>
      </c>
      <c r="V888" t="str">
        <f t="shared" si="39"/>
        <v>B.COOKS, HOU</v>
      </c>
    </row>
    <row r="889" spans="1:22">
      <c r="A889">
        <v>1297</v>
      </c>
      <c r="B889" s="21">
        <v>1</v>
      </c>
      <c r="C889" s="21" t="s">
        <v>19</v>
      </c>
      <c r="D889" s="21" t="s">
        <v>20</v>
      </c>
      <c r="E889" s="21">
        <v>41</v>
      </c>
      <c r="F889" s="21">
        <v>59</v>
      </c>
      <c r="G889" s="21" t="s">
        <v>1582</v>
      </c>
      <c r="H889" s="21" t="s">
        <v>439</v>
      </c>
      <c r="I889" s="21">
        <v>0</v>
      </c>
      <c r="J889" s="21">
        <v>1</v>
      </c>
      <c r="K889" s="21">
        <v>0</v>
      </c>
      <c r="L889" s="21">
        <v>0</v>
      </c>
      <c r="M889" s="21" t="s">
        <v>1530</v>
      </c>
      <c r="N889" s="21">
        <v>3</v>
      </c>
      <c r="O889" s="21">
        <v>3</v>
      </c>
      <c r="P889" s="21">
        <v>0</v>
      </c>
      <c r="Q889" s="21">
        <v>1</v>
      </c>
      <c r="R889">
        <f>IFERROR(IF(I889=1,VLOOKUP(F889,Lookup!$A$2:$B$15,2,FALSE),0),0.5)</f>
        <v>0</v>
      </c>
      <c r="S889">
        <f>IF(K889=1,1,IFERROR(IF(H889="pass",VLOOKUP(F889,Lookup!$D$2:$E$26,2,FALSE),0),1.6))</f>
        <v>1.6</v>
      </c>
      <c r="T889" s="6">
        <f t="shared" si="40"/>
        <v>1.6525000000000001</v>
      </c>
      <c r="U889" s="6">
        <f t="shared" si="41"/>
        <v>1.6525000000000001</v>
      </c>
      <c r="V889" t="str">
        <f t="shared" si="39"/>
        <v>B.COOKS, HOU</v>
      </c>
    </row>
    <row r="890" spans="1:22">
      <c r="A890">
        <v>1300</v>
      </c>
      <c r="B890" s="21">
        <v>1</v>
      </c>
      <c r="C890" s="21" t="s">
        <v>19</v>
      </c>
      <c r="D890" s="21" t="s">
        <v>20</v>
      </c>
      <c r="E890" s="21">
        <v>32</v>
      </c>
      <c r="F890" s="21">
        <v>68</v>
      </c>
      <c r="G890" s="21" t="s">
        <v>1584</v>
      </c>
      <c r="H890" s="21" t="s">
        <v>439</v>
      </c>
      <c r="I890" s="21">
        <v>0</v>
      </c>
      <c r="J890" s="21">
        <v>1</v>
      </c>
      <c r="K890" s="21">
        <v>0</v>
      </c>
      <c r="L890" s="21">
        <v>0</v>
      </c>
      <c r="M890" s="21" t="s">
        <v>1560</v>
      </c>
      <c r="N890" s="21">
        <v>7</v>
      </c>
      <c r="O890" s="21">
        <v>7</v>
      </c>
      <c r="P890" s="21">
        <v>0</v>
      </c>
      <c r="Q890" s="21">
        <v>1</v>
      </c>
      <c r="R890">
        <f>IFERROR(IF(I890=1,VLOOKUP(F890,Lookup!$A$2:$B$15,2,FALSE),0),0.5)</f>
        <v>0</v>
      </c>
      <c r="S890">
        <f>IF(K890=1,1,IFERROR(IF(H890="pass",VLOOKUP(F890,Lookup!$D$2:$E$26,2,FALSE),0),1.6))</f>
        <v>1.6</v>
      </c>
      <c r="T890" s="6">
        <f t="shared" si="40"/>
        <v>1.7225000000000001</v>
      </c>
      <c r="U890" s="6">
        <f t="shared" si="41"/>
        <v>1.7225000000000001</v>
      </c>
      <c r="V890" t="str">
        <f t="shared" si="39"/>
        <v>C.CONLEY, HOU</v>
      </c>
    </row>
    <row r="891" spans="1:22">
      <c r="A891">
        <v>1301</v>
      </c>
      <c r="B891" s="21">
        <v>1</v>
      </c>
      <c r="C891" s="21" t="s">
        <v>19</v>
      </c>
      <c r="D891" s="21" t="s">
        <v>20</v>
      </c>
      <c r="E891" s="21">
        <v>22</v>
      </c>
      <c r="F891" s="21">
        <v>78</v>
      </c>
      <c r="G891" s="21" t="s">
        <v>1585</v>
      </c>
      <c r="H891" s="21" t="s">
        <v>439</v>
      </c>
      <c r="I891" s="21">
        <v>0</v>
      </c>
      <c r="J891" s="21">
        <v>1</v>
      </c>
      <c r="K891" s="21">
        <v>0</v>
      </c>
      <c r="L891" s="21">
        <v>0</v>
      </c>
      <c r="M891" s="21" t="s">
        <v>1586</v>
      </c>
      <c r="N891" s="21">
        <v>2</v>
      </c>
      <c r="O891" s="21">
        <v>2</v>
      </c>
      <c r="P891" s="21">
        <v>0</v>
      </c>
      <c r="Q891" s="21">
        <v>1</v>
      </c>
      <c r="R891">
        <f>IFERROR(IF(I891=1,VLOOKUP(F891,Lookup!$A$2:$B$15,2,FALSE),0),0.5)</f>
        <v>0</v>
      </c>
      <c r="S891">
        <f>IF(K891=1,1,IFERROR(IF(H891="pass",VLOOKUP(F891,Lookup!$D$2:$E$26,2,FALSE),0),1.6))</f>
        <v>1.8</v>
      </c>
      <c r="T891" s="6">
        <f t="shared" si="40"/>
        <v>1.635</v>
      </c>
      <c r="U891" s="6">
        <f t="shared" si="41"/>
        <v>1.7439000000000002</v>
      </c>
      <c r="V891" t="str">
        <f t="shared" si="39"/>
        <v>R.BURKHEAD, HOU</v>
      </c>
    </row>
    <row r="892" spans="1:22">
      <c r="A892">
        <v>1309</v>
      </c>
      <c r="B892" s="21">
        <v>1</v>
      </c>
      <c r="C892" s="21" t="s">
        <v>20</v>
      </c>
      <c r="D892" s="21" t="s">
        <v>19</v>
      </c>
      <c r="E892" s="21">
        <v>57</v>
      </c>
      <c r="F892" s="21">
        <v>43</v>
      </c>
      <c r="G892" s="21" t="s">
        <v>1591</v>
      </c>
      <c r="H892" s="21" t="s">
        <v>439</v>
      </c>
      <c r="I892" s="21">
        <v>0</v>
      </c>
      <c r="J892" s="21">
        <v>1</v>
      </c>
      <c r="K892" s="21">
        <v>0</v>
      </c>
      <c r="L892" s="21">
        <v>0</v>
      </c>
      <c r="M892" s="21" t="s">
        <v>1554</v>
      </c>
      <c r="N892" s="21">
        <v>5</v>
      </c>
      <c r="O892" s="21">
        <v>5</v>
      </c>
      <c r="P892" s="21">
        <v>0</v>
      </c>
      <c r="Q892" s="21">
        <v>1</v>
      </c>
      <c r="R892">
        <f>IFERROR(IF(I892=1,VLOOKUP(F892,Lookup!$A$2:$B$15,2,FALSE),0),0.5)</f>
        <v>0</v>
      </c>
      <c r="S892">
        <f>IF(K892=1,1,IFERROR(IF(H892="pass",VLOOKUP(F892,Lookup!$D$2:$E$26,2,FALSE),0),1.6))</f>
        <v>1.6</v>
      </c>
      <c r="T892" s="6">
        <f t="shared" si="40"/>
        <v>1.6875</v>
      </c>
      <c r="U892" s="6">
        <f t="shared" si="41"/>
        <v>1.6875</v>
      </c>
      <c r="V892" t="str">
        <f t="shared" si="39"/>
        <v>M.JONES, JAX</v>
      </c>
    </row>
    <row r="893" spans="1:22">
      <c r="A893">
        <v>1310</v>
      </c>
      <c r="B893" s="21">
        <v>1</v>
      </c>
      <c r="C893" s="21" t="s">
        <v>20</v>
      </c>
      <c r="D893" s="21" t="s">
        <v>19</v>
      </c>
      <c r="E893" s="21">
        <v>50</v>
      </c>
      <c r="F893" s="21">
        <v>50</v>
      </c>
      <c r="G893" s="21" t="s">
        <v>1592</v>
      </c>
      <c r="H893" s="21" t="s">
        <v>439</v>
      </c>
      <c r="I893" s="21">
        <v>0</v>
      </c>
      <c r="J893" s="21">
        <v>1</v>
      </c>
      <c r="K893" s="21">
        <v>0</v>
      </c>
      <c r="L893" s="21">
        <v>0</v>
      </c>
      <c r="M893" s="21" t="s">
        <v>1593</v>
      </c>
      <c r="N893" s="21">
        <v>19</v>
      </c>
      <c r="O893" s="21">
        <v>19</v>
      </c>
      <c r="P893" s="21">
        <v>0</v>
      </c>
      <c r="Q893" s="21">
        <v>1</v>
      </c>
      <c r="R893">
        <f>IFERROR(IF(I893=1,VLOOKUP(F893,Lookup!$A$2:$B$15,2,FALSE),0),0.5)</f>
        <v>0</v>
      </c>
      <c r="S893">
        <f>IF(K893=1,1,IFERROR(IF(H893="pass",VLOOKUP(F893,Lookup!$D$2:$E$26,2,FALSE),0),1.6))</f>
        <v>1.6</v>
      </c>
      <c r="T893" s="6">
        <f t="shared" si="40"/>
        <v>1.9325000000000001</v>
      </c>
      <c r="U893" s="6">
        <f t="shared" si="41"/>
        <v>1.9325000000000001</v>
      </c>
      <c r="V893" t="str">
        <f t="shared" si="39"/>
        <v>D.SMITH, JAX</v>
      </c>
    </row>
    <row r="894" spans="1:22">
      <c r="A894">
        <v>1260</v>
      </c>
      <c r="B894" s="21">
        <v>1</v>
      </c>
      <c r="C894" s="21" t="s">
        <v>19</v>
      </c>
      <c r="D894" s="21" t="s">
        <v>20</v>
      </c>
      <c r="E894" s="21">
        <v>1</v>
      </c>
      <c r="F894" s="21">
        <v>99</v>
      </c>
      <c r="G894" s="21" t="s">
        <v>1552</v>
      </c>
      <c r="H894" s="21" t="s">
        <v>585</v>
      </c>
      <c r="I894" s="21">
        <v>1</v>
      </c>
      <c r="J894" s="21">
        <v>0</v>
      </c>
      <c r="K894" s="21">
        <v>0</v>
      </c>
      <c r="L894" s="21">
        <v>0</v>
      </c>
      <c r="M894" s="21" t="s">
        <v>1528</v>
      </c>
      <c r="N894" s="21" t="s">
        <v>587</v>
      </c>
      <c r="O894" s="21">
        <v>0</v>
      </c>
      <c r="P894" s="21">
        <v>1</v>
      </c>
      <c r="Q894" s="21">
        <v>0</v>
      </c>
      <c r="R894">
        <f>IFERROR(IF(I894=1,VLOOKUP(F894,Lookup!$A$2:$B$15,2,FALSE),0),0.5)</f>
        <v>3.3</v>
      </c>
      <c r="S894">
        <f>IF(K894=1,1,IFERROR(IF(H894="pass",VLOOKUP(F894,Lookup!$D$2:$E$26,2,FALSE),0),1.6))</f>
        <v>0</v>
      </c>
      <c r="T894" s="6">
        <f t="shared" si="40"/>
        <v>0</v>
      </c>
      <c r="U894" s="6">
        <f t="shared" ref="U894:U957" si="42">R894+IF(S894&gt;=3.2,S894,IF(AND(S894&lt;3.2,S894&gt;=1.8),S894*0.66+T894*0.34,T894))+K894*0.4735*2</f>
        <v>3.3</v>
      </c>
      <c r="V894" t="str">
        <f t="shared" si="39"/>
        <v>M.INGRAM, HOU</v>
      </c>
    </row>
    <row r="895" spans="1:22">
      <c r="A895">
        <v>1324</v>
      </c>
      <c r="B895" s="21">
        <v>1</v>
      </c>
      <c r="C895" s="21" t="s">
        <v>19</v>
      </c>
      <c r="D895" s="21" t="s">
        <v>20</v>
      </c>
      <c r="E895" s="21">
        <v>12</v>
      </c>
      <c r="F895" s="21">
        <v>88</v>
      </c>
      <c r="G895" s="21" t="s">
        <v>1601</v>
      </c>
      <c r="H895" s="21" t="s">
        <v>439</v>
      </c>
      <c r="I895" s="21">
        <v>0</v>
      </c>
      <c r="J895" s="21">
        <v>1</v>
      </c>
      <c r="K895" s="21">
        <v>0</v>
      </c>
      <c r="L895" s="21">
        <v>0</v>
      </c>
      <c r="M895" s="21" t="s">
        <v>1602</v>
      </c>
      <c r="N895" s="21">
        <v>12</v>
      </c>
      <c r="O895" s="21">
        <v>12</v>
      </c>
      <c r="P895" s="21">
        <v>0</v>
      </c>
      <c r="Q895" s="21">
        <v>1</v>
      </c>
      <c r="R895">
        <f>IFERROR(IF(I895=1,VLOOKUP(F895,Lookup!$A$2:$B$15,2,FALSE),0),0.5)</f>
        <v>0</v>
      </c>
      <c r="S895">
        <f>IF(K895=1,1,IFERROR(IF(H895="pass",VLOOKUP(F895,Lookup!$D$2:$E$26,2,FALSE),0),1.6))</f>
        <v>2.2000000000000002</v>
      </c>
      <c r="T895" s="6">
        <f t="shared" si="40"/>
        <v>1.81</v>
      </c>
      <c r="U895" s="6">
        <f t="shared" si="42"/>
        <v>2.0674000000000001</v>
      </c>
      <c r="V895" t="str">
        <f t="shared" si="39"/>
        <v>J.AKINS, HOU</v>
      </c>
    </row>
    <row r="896" spans="1:22">
      <c r="A896">
        <v>1333</v>
      </c>
      <c r="B896" s="21">
        <v>1</v>
      </c>
      <c r="C896" s="21" t="s">
        <v>19</v>
      </c>
      <c r="D896" s="21" t="s">
        <v>20</v>
      </c>
      <c r="E896" s="21">
        <v>69</v>
      </c>
      <c r="F896" s="21">
        <v>31</v>
      </c>
      <c r="G896" s="21" t="s">
        <v>1606</v>
      </c>
      <c r="H896" s="21" t="s">
        <v>439</v>
      </c>
      <c r="I896" s="21">
        <v>0</v>
      </c>
      <c r="J896" s="21">
        <v>1</v>
      </c>
      <c r="K896" s="21">
        <v>0</v>
      </c>
      <c r="L896" s="21">
        <v>0</v>
      </c>
      <c r="M896" s="21" t="s">
        <v>1543</v>
      </c>
      <c r="N896" s="21">
        <v>7</v>
      </c>
      <c r="O896" s="21">
        <v>7</v>
      </c>
      <c r="P896" s="21">
        <v>0</v>
      </c>
      <c r="Q896" s="21">
        <v>1</v>
      </c>
      <c r="R896">
        <f>IFERROR(IF(I896=1,VLOOKUP(F896,Lookup!$A$2:$B$15,2,FALSE),0),0.5)</f>
        <v>0</v>
      </c>
      <c r="S896">
        <f>IF(K896=1,1,IFERROR(IF(H896="pass",VLOOKUP(F896,Lookup!$D$2:$E$26,2,FALSE),0),1.6))</f>
        <v>1.6</v>
      </c>
      <c r="T896" s="6">
        <f t="shared" si="40"/>
        <v>1.7225000000000001</v>
      </c>
      <c r="U896" s="6">
        <f t="shared" si="42"/>
        <v>1.7225000000000001</v>
      </c>
      <c r="V896" t="str">
        <f t="shared" si="39"/>
        <v>D.AMENDOLA, HOU</v>
      </c>
    </row>
    <row r="897" spans="1:22">
      <c r="A897">
        <v>1334</v>
      </c>
      <c r="B897" s="21">
        <v>1</v>
      </c>
      <c r="C897" s="21" t="s">
        <v>19</v>
      </c>
      <c r="D897" s="21" t="s">
        <v>20</v>
      </c>
      <c r="E897" s="21">
        <v>62</v>
      </c>
      <c r="F897" s="21">
        <v>38</v>
      </c>
      <c r="G897" s="21" t="s">
        <v>1607</v>
      </c>
      <c r="H897" s="21" t="s">
        <v>439</v>
      </c>
      <c r="I897" s="21">
        <v>0</v>
      </c>
      <c r="J897" s="21">
        <v>1</v>
      </c>
      <c r="K897" s="21">
        <v>0</v>
      </c>
      <c r="L897" s="21">
        <v>0</v>
      </c>
      <c r="M897" s="21" t="s">
        <v>1547</v>
      </c>
      <c r="N897" s="21">
        <v>0</v>
      </c>
      <c r="O897" s="21">
        <v>0</v>
      </c>
      <c r="P897" s="21">
        <v>0</v>
      </c>
      <c r="Q897" s="21">
        <v>1</v>
      </c>
      <c r="R897">
        <f>IFERROR(IF(I897=1,VLOOKUP(F897,Lookup!$A$2:$B$15,2,FALSE),0),0.5)</f>
        <v>0</v>
      </c>
      <c r="S897">
        <f>IF(K897=1,1,IFERROR(IF(H897="pass",VLOOKUP(F897,Lookup!$D$2:$E$26,2,FALSE),0),1.6))</f>
        <v>1.6</v>
      </c>
      <c r="T897" s="6">
        <f t="shared" si="40"/>
        <v>1.6</v>
      </c>
      <c r="U897" s="6">
        <f t="shared" si="42"/>
        <v>1.6</v>
      </c>
      <c r="V897" t="str">
        <f t="shared" si="39"/>
        <v>D.JOHNSON, HOU</v>
      </c>
    </row>
    <row r="898" spans="1:22">
      <c r="A898">
        <v>1335</v>
      </c>
      <c r="B898" s="21">
        <v>1</v>
      </c>
      <c r="C898" s="21" t="s">
        <v>19</v>
      </c>
      <c r="D898" s="21" t="s">
        <v>20</v>
      </c>
      <c r="E898" s="21">
        <v>60</v>
      </c>
      <c r="F898" s="21">
        <v>40</v>
      </c>
      <c r="G898" s="21" t="s">
        <v>1608</v>
      </c>
      <c r="H898" s="21" t="s">
        <v>439</v>
      </c>
      <c r="I898" s="21">
        <v>0</v>
      </c>
      <c r="J898" s="21">
        <v>1</v>
      </c>
      <c r="K898" s="21">
        <v>0</v>
      </c>
      <c r="L898" s="21">
        <v>0</v>
      </c>
      <c r="M898" s="21" t="s">
        <v>1530</v>
      </c>
      <c r="N898" s="21">
        <v>52</v>
      </c>
      <c r="O898" s="21">
        <v>52</v>
      </c>
      <c r="P898" s="21">
        <v>0</v>
      </c>
      <c r="Q898" s="21">
        <v>1</v>
      </c>
      <c r="R898">
        <f>IFERROR(IF(I898=1,VLOOKUP(F898,Lookup!$A$2:$B$15,2,FALSE),0),0.5)</f>
        <v>0</v>
      </c>
      <c r="S898">
        <f>IF(K898=1,1,IFERROR(IF(H898="pass",VLOOKUP(F898,Lookup!$D$2:$E$26,2,FALSE),0),1.6))</f>
        <v>1.6</v>
      </c>
      <c r="T898" s="6">
        <f t="shared" si="40"/>
        <v>2.5099999999999998</v>
      </c>
      <c r="U898" s="6">
        <f t="shared" si="42"/>
        <v>2.5099999999999998</v>
      </c>
      <c r="V898" t="str">
        <f t="shared" ref="V898:V961" si="43">IF(M898="A.St","A. ST. BROWN, DET",IF(M898="Dj.Moore","D.MOORE, CAR",IF(M898="Mi.Carter","M.CARTER, NYJ",UPPER(M898)&amp;", "&amp;C898)))</f>
        <v>B.COOKS, HOU</v>
      </c>
    </row>
    <row r="899" spans="1:22">
      <c r="A899">
        <v>1337</v>
      </c>
      <c r="B899" s="21">
        <v>1</v>
      </c>
      <c r="C899" s="21" t="s">
        <v>19</v>
      </c>
      <c r="D899" s="21" t="s">
        <v>20</v>
      </c>
      <c r="E899" s="21">
        <v>8</v>
      </c>
      <c r="F899" s="21">
        <v>92</v>
      </c>
      <c r="G899" s="21" t="s">
        <v>1609</v>
      </c>
      <c r="H899" s="21" t="s">
        <v>439</v>
      </c>
      <c r="I899" s="21">
        <v>0</v>
      </c>
      <c r="J899" s="21">
        <v>1</v>
      </c>
      <c r="K899" s="21">
        <v>0</v>
      </c>
      <c r="L899" s="21">
        <v>0</v>
      </c>
      <c r="M899" s="21" t="s">
        <v>1543</v>
      </c>
      <c r="N899" s="21">
        <v>5</v>
      </c>
      <c r="O899" s="21">
        <v>5</v>
      </c>
      <c r="P899" s="21">
        <v>0</v>
      </c>
      <c r="Q899" s="21">
        <v>1</v>
      </c>
      <c r="R899">
        <f>IFERROR(IF(I899=1,VLOOKUP(F899,Lookup!$A$2:$B$15,2,FALSE),0),0.5)</f>
        <v>0</v>
      </c>
      <c r="S899">
        <f>IF(K899=1,1,IFERROR(IF(H899="pass",VLOOKUP(F899,Lookup!$D$2:$E$26,2,FALSE),0),1.6))</f>
        <v>2.7</v>
      </c>
      <c r="T899" s="6">
        <f t="shared" ref="T899:T962" si="44">IFERROR(1.6+0.7/40*N899,0)</f>
        <v>1.6875</v>
      </c>
      <c r="U899" s="6">
        <f t="shared" si="42"/>
        <v>2.3557500000000005</v>
      </c>
      <c r="V899" t="str">
        <f t="shared" si="43"/>
        <v>D.AMENDOLA, HOU</v>
      </c>
    </row>
    <row r="900" spans="1:22">
      <c r="A900">
        <v>1345</v>
      </c>
      <c r="B900" s="21">
        <v>1</v>
      </c>
      <c r="C900" s="21" t="s">
        <v>20</v>
      </c>
      <c r="D900" s="21" t="s">
        <v>19</v>
      </c>
      <c r="E900" s="21">
        <v>70</v>
      </c>
      <c r="F900" s="21">
        <v>30</v>
      </c>
      <c r="G900" s="21" t="s">
        <v>1612</v>
      </c>
      <c r="H900" s="21" t="s">
        <v>439</v>
      </c>
      <c r="I900" s="21">
        <v>0</v>
      </c>
      <c r="J900" s="21">
        <v>1</v>
      </c>
      <c r="K900" s="21">
        <v>0</v>
      </c>
      <c r="L900" s="21">
        <v>0</v>
      </c>
      <c r="M900" s="21" t="s">
        <v>1536</v>
      </c>
      <c r="N900" s="21">
        <v>2</v>
      </c>
      <c r="O900" s="21">
        <v>2</v>
      </c>
      <c r="P900" s="21">
        <v>0</v>
      </c>
      <c r="Q900" s="21">
        <v>1</v>
      </c>
      <c r="R900">
        <f>IFERROR(IF(I900=1,VLOOKUP(F900,Lookup!$A$2:$B$15,2,FALSE),0),0.5)</f>
        <v>0</v>
      </c>
      <c r="S900">
        <f>IF(K900=1,1,IFERROR(IF(H900="pass",VLOOKUP(F900,Lookup!$D$2:$E$26,2,FALSE),0),1.6))</f>
        <v>1.6</v>
      </c>
      <c r="T900" s="6">
        <f t="shared" si="44"/>
        <v>1.635</v>
      </c>
      <c r="U900" s="6">
        <f t="shared" si="42"/>
        <v>1.635</v>
      </c>
      <c r="V900" t="str">
        <f t="shared" si="43"/>
        <v>L.SHENAULT, JAX</v>
      </c>
    </row>
    <row r="901" spans="1:22">
      <c r="A901">
        <v>1349</v>
      </c>
      <c r="B901" s="21">
        <v>1</v>
      </c>
      <c r="C901" s="21" t="s">
        <v>19</v>
      </c>
      <c r="D901" s="21" t="s">
        <v>20</v>
      </c>
      <c r="E901" s="21">
        <v>66</v>
      </c>
      <c r="F901" s="21">
        <v>34</v>
      </c>
      <c r="G901" s="21" t="s">
        <v>1615</v>
      </c>
      <c r="H901" s="21" t="s">
        <v>439</v>
      </c>
      <c r="I901" s="21">
        <v>0</v>
      </c>
      <c r="J901" s="21">
        <v>1</v>
      </c>
      <c r="K901" s="21">
        <v>0</v>
      </c>
      <c r="L901" s="21">
        <v>0</v>
      </c>
      <c r="M901" s="21" t="s">
        <v>1532</v>
      </c>
      <c r="N901" s="21">
        <v>5</v>
      </c>
      <c r="O901" s="21">
        <v>5</v>
      </c>
      <c r="P901" s="21">
        <v>0</v>
      </c>
      <c r="Q901" s="21">
        <v>1</v>
      </c>
      <c r="R901">
        <f>IFERROR(IF(I901=1,VLOOKUP(F901,Lookup!$A$2:$B$15,2,FALSE),0),0.5)</f>
        <v>0</v>
      </c>
      <c r="S901">
        <f>IF(K901=1,1,IFERROR(IF(H901="pass",VLOOKUP(F901,Lookup!$D$2:$E$26,2,FALSE),0),1.6))</f>
        <v>1.6</v>
      </c>
      <c r="T901" s="6">
        <f t="shared" si="44"/>
        <v>1.6875</v>
      </c>
      <c r="U901" s="6">
        <f t="shared" si="42"/>
        <v>1.6875</v>
      </c>
      <c r="V901" t="str">
        <f t="shared" si="43"/>
        <v>N.COLLINS, HOU</v>
      </c>
    </row>
    <row r="902" spans="1:22">
      <c r="A902">
        <v>1350</v>
      </c>
      <c r="B902" s="21">
        <v>1</v>
      </c>
      <c r="C902" s="21" t="s">
        <v>19</v>
      </c>
      <c r="D902" s="21" t="s">
        <v>20</v>
      </c>
      <c r="E902" s="21">
        <v>59</v>
      </c>
      <c r="F902" s="21">
        <v>41</v>
      </c>
      <c r="G902" s="21" t="s">
        <v>1616</v>
      </c>
      <c r="H902" s="21" t="s">
        <v>439</v>
      </c>
      <c r="I902" s="21">
        <v>0</v>
      </c>
      <c r="J902" s="21">
        <v>1</v>
      </c>
      <c r="K902" s="21">
        <v>0</v>
      </c>
      <c r="L902" s="21">
        <v>0</v>
      </c>
      <c r="M902" s="21" t="s">
        <v>1547</v>
      </c>
      <c r="N902" s="21">
        <v>-1</v>
      </c>
      <c r="O902" s="21">
        <v>-1</v>
      </c>
      <c r="P902" s="21">
        <v>0</v>
      </c>
      <c r="Q902" s="21">
        <v>1</v>
      </c>
      <c r="R902">
        <f>IFERROR(IF(I902=1,VLOOKUP(F902,Lookup!$A$2:$B$15,2,FALSE),0),0.5)</f>
        <v>0</v>
      </c>
      <c r="S902">
        <f>IF(K902=1,1,IFERROR(IF(H902="pass",VLOOKUP(F902,Lookup!$D$2:$E$26,2,FALSE),0),1.6))</f>
        <v>1.6</v>
      </c>
      <c r="T902" s="6">
        <f t="shared" si="44"/>
        <v>1.5825</v>
      </c>
      <c r="U902" s="6">
        <f t="shared" si="42"/>
        <v>1.5825</v>
      </c>
      <c r="V902" t="str">
        <f t="shared" si="43"/>
        <v>D.JOHNSON, HOU</v>
      </c>
    </row>
    <row r="903" spans="1:22">
      <c r="A903">
        <v>1362</v>
      </c>
      <c r="B903" s="21">
        <v>1</v>
      </c>
      <c r="C903" s="21" t="s">
        <v>19</v>
      </c>
      <c r="D903" s="21" t="s">
        <v>20</v>
      </c>
      <c r="E903" s="21">
        <v>57</v>
      </c>
      <c r="F903" s="21">
        <v>43</v>
      </c>
      <c r="G903" s="21" t="s">
        <v>1625</v>
      </c>
      <c r="H903" s="21" t="s">
        <v>439</v>
      </c>
      <c r="I903" s="21">
        <v>0</v>
      </c>
      <c r="J903" s="21">
        <v>1</v>
      </c>
      <c r="K903" s="21">
        <v>0</v>
      </c>
      <c r="L903" s="21">
        <v>0</v>
      </c>
      <c r="M903" s="21" t="s">
        <v>1540</v>
      </c>
      <c r="N903" s="21">
        <v>1</v>
      </c>
      <c r="O903" s="21">
        <v>1</v>
      </c>
      <c r="P903" s="21">
        <v>0</v>
      </c>
      <c r="Q903" s="21">
        <v>1</v>
      </c>
      <c r="R903">
        <f>IFERROR(IF(I903=1,VLOOKUP(F903,Lookup!$A$2:$B$15,2,FALSE),0),0.5)</f>
        <v>0</v>
      </c>
      <c r="S903">
        <f>IF(K903=1,1,IFERROR(IF(H903="pass",VLOOKUP(F903,Lookup!$D$2:$E$26,2,FALSE),0),1.6))</f>
        <v>1.6</v>
      </c>
      <c r="T903" s="6">
        <f t="shared" si="44"/>
        <v>1.6175000000000002</v>
      </c>
      <c r="U903" s="6">
        <f t="shared" si="42"/>
        <v>1.6175000000000002</v>
      </c>
      <c r="V903" t="str">
        <f t="shared" si="43"/>
        <v>P.BROWN, HOU</v>
      </c>
    </row>
    <row r="904" spans="1:22">
      <c r="A904">
        <v>1366</v>
      </c>
      <c r="B904" s="21">
        <v>1</v>
      </c>
      <c r="C904" s="21" t="s">
        <v>19</v>
      </c>
      <c r="D904" s="21" t="s">
        <v>20</v>
      </c>
      <c r="E904" s="21">
        <v>34</v>
      </c>
      <c r="F904" s="21">
        <v>66</v>
      </c>
      <c r="G904" s="21" t="s">
        <v>1629</v>
      </c>
      <c r="H904" s="21" t="s">
        <v>439</v>
      </c>
      <c r="I904" s="21">
        <v>0</v>
      </c>
      <c r="J904" s="21">
        <v>1</v>
      </c>
      <c r="K904" s="21">
        <v>0</v>
      </c>
      <c r="L904" s="21">
        <v>0</v>
      </c>
      <c r="M904" s="21" t="s">
        <v>1540</v>
      </c>
      <c r="N904" s="21">
        <v>18</v>
      </c>
      <c r="O904" s="21">
        <v>18</v>
      </c>
      <c r="P904" s="21">
        <v>0</v>
      </c>
      <c r="Q904" s="21">
        <v>1</v>
      </c>
      <c r="R904">
        <f>IFERROR(IF(I904=1,VLOOKUP(F904,Lookup!$A$2:$B$15,2,FALSE),0),0.5)</f>
        <v>0</v>
      </c>
      <c r="S904">
        <f>IF(K904=1,1,IFERROR(IF(H904="pass",VLOOKUP(F904,Lookup!$D$2:$E$26,2,FALSE),0),1.6))</f>
        <v>1.6</v>
      </c>
      <c r="T904" s="6">
        <f t="shared" si="44"/>
        <v>1.915</v>
      </c>
      <c r="U904" s="6">
        <f t="shared" si="42"/>
        <v>1.915</v>
      </c>
      <c r="V904" t="str">
        <f t="shared" si="43"/>
        <v>P.BROWN, HOU</v>
      </c>
    </row>
    <row r="905" spans="1:22">
      <c r="A905">
        <v>1372</v>
      </c>
      <c r="B905" s="21">
        <v>1</v>
      </c>
      <c r="C905" s="21" t="s">
        <v>20</v>
      </c>
      <c r="D905" s="21" t="s">
        <v>19</v>
      </c>
      <c r="E905" s="21">
        <v>71</v>
      </c>
      <c r="F905" s="21">
        <v>29</v>
      </c>
      <c r="G905" s="21" t="s">
        <v>1633</v>
      </c>
      <c r="H905" s="21" t="s">
        <v>439</v>
      </c>
      <c r="I905" s="21">
        <v>0</v>
      </c>
      <c r="J905" s="21">
        <v>1</v>
      </c>
      <c r="K905" s="21">
        <v>0</v>
      </c>
      <c r="L905" s="21">
        <v>0</v>
      </c>
      <c r="M905" s="21" t="s">
        <v>1576</v>
      </c>
      <c r="N905" s="21">
        <v>6</v>
      </c>
      <c r="O905" s="21">
        <v>6</v>
      </c>
      <c r="P905" s="21">
        <v>0</v>
      </c>
      <c r="Q905" s="21">
        <v>1</v>
      </c>
      <c r="R905">
        <f>IFERROR(IF(I905=1,VLOOKUP(F905,Lookup!$A$2:$B$15,2,FALSE),0),0.5)</f>
        <v>0</v>
      </c>
      <c r="S905">
        <f>IF(K905=1,1,IFERROR(IF(H905="pass",VLOOKUP(F905,Lookup!$D$2:$E$26,2,FALSE),0),1.6))</f>
        <v>1.6</v>
      </c>
      <c r="T905" s="6">
        <f t="shared" si="44"/>
        <v>1.7050000000000001</v>
      </c>
      <c r="U905" s="6">
        <f t="shared" si="42"/>
        <v>1.7050000000000001</v>
      </c>
      <c r="V905" t="str">
        <f t="shared" si="43"/>
        <v>J.ROBINSON, JAX</v>
      </c>
    </row>
    <row r="906" spans="1:22">
      <c r="A906">
        <v>1373</v>
      </c>
      <c r="B906" s="21">
        <v>1</v>
      </c>
      <c r="C906" s="21" t="s">
        <v>20</v>
      </c>
      <c r="D906" s="21" t="s">
        <v>19</v>
      </c>
      <c r="E906" s="21">
        <v>41</v>
      </c>
      <c r="F906" s="21">
        <v>59</v>
      </c>
      <c r="G906" s="21" t="s">
        <v>1634</v>
      </c>
      <c r="H906" s="21" t="s">
        <v>439</v>
      </c>
      <c r="I906" s="21">
        <v>0</v>
      </c>
      <c r="J906" s="21">
        <v>1</v>
      </c>
      <c r="K906" s="21">
        <v>0</v>
      </c>
      <c r="L906" s="21">
        <v>0</v>
      </c>
      <c r="M906" s="21" t="s">
        <v>1534</v>
      </c>
      <c r="N906" s="21">
        <v>38</v>
      </c>
      <c r="O906" s="21">
        <v>38</v>
      </c>
      <c r="P906" s="21">
        <v>0</v>
      </c>
      <c r="Q906" s="21">
        <v>1</v>
      </c>
      <c r="R906">
        <f>IFERROR(IF(I906=1,VLOOKUP(F906,Lookup!$A$2:$B$15,2,FALSE),0),0.5)</f>
        <v>0</v>
      </c>
      <c r="S906">
        <f>IF(K906=1,1,IFERROR(IF(H906="pass",VLOOKUP(F906,Lookup!$D$2:$E$26,2,FALSE),0),1.6))</f>
        <v>1.6</v>
      </c>
      <c r="T906" s="6">
        <f t="shared" si="44"/>
        <v>2.2650000000000001</v>
      </c>
      <c r="U906" s="6">
        <f t="shared" si="42"/>
        <v>2.2650000000000001</v>
      </c>
      <c r="V906" t="str">
        <f t="shared" si="43"/>
        <v>D.CHARK, JAX</v>
      </c>
    </row>
    <row r="907" spans="1:22">
      <c r="A907">
        <v>1378</v>
      </c>
      <c r="B907" s="21">
        <v>1</v>
      </c>
      <c r="C907" s="21" t="s">
        <v>19</v>
      </c>
      <c r="D907" s="21" t="s">
        <v>20</v>
      </c>
      <c r="E907" s="21">
        <v>72</v>
      </c>
      <c r="F907" s="21">
        <v>28</v>
      </c>
      <c r="G907" s="21" t="s">
        <v>1637</v>
      </c>
      <c r="H907" s="21" t="s">
        <v>439</v>
      </c>
      <c r="I907" s="21">
        <v>0</v>
      </c>
      <c r="J907" s="21">
        <v>1</v>
      </c>
      <c r="K907" s="21">
        <v>0</v>
      </c>
      <c r="L907" s="21">
        <v>0</v>
      </c>
      <c r="M907" s="21" t="s">
        <v>1530</v>
      </c>
      <c r="N907" s="21">
        <v>16</v>
      </c>
      <c r="O907" s="21">
        <v>16</v>
      </c>
      <c r="P907" s="21">
        <v>0</v>
      </c>
      <c r="Q907" s="21">
        <v>1</v>
      </c>
      <c r="R907">
        <f>IFERROR(IF(I907=1,VLOOKUP(F907,Lookup!$A$2:$B$15,2,FALSE),0),0.5)</f>
        <v>0</v>
      </c>
      <c r="S907">
        <f>IF(K907=1,1,IFERROR(IF(H907="pass",VLOOKUP(F907,Lookup!$D$2:$E$26,2,FALSE),0),1.6))</f>
        <v>1.6</v>
      </c>
      <c r="T907" s="6">
        <f t="shared" si="44"/>
        <v>1.8800000000000001</v>
      </c>
      <c r="U907" s="6">
        <f t="shared" si="42"/>
        <v>1.8800000000000001</v>
      </c>
      <c r="V907" t="str">
        <f t="shared" si="43"/>
        <v>B.COOKS, HOU</v>
      </c>
    </row>
    <row r="908" spans="1:22">
      <c r="A908">
        <v>1383</v>
      </c>
      <c r="B908" s="21">
        <v>1</v>
      </c>
      <c r="C908" s="21" t="s">
        <v>20</v>
      </c>
      <c r="D908" s="21" t="s">
        <v>19</v>
      </c>
      <c r="E908" s="21">
        <v>72</v>
      </c>
      <c r="F908" s="21">
        <v>28</v>
      </c>
      <c r="G908" s="21" t="s">
        <v>1640</v>
      </c>
      <c r="H908" s="21" t="s">
        <v>439</v>
      </c>
      <c r="I908" s="21">
        <v>0</v>
      </c>
      <c r="J908" s="21">
        <v>1</v>
      </c>
      <c r="K908" s="21">
        <v>0</v>
      </c>
      <c r="L908" s="21">
        <v>0</v>
      </c>
      <c r="M908" s="21" t="s">
        <v>1534</v>
      </c>
      <c r="N908" s="21">
        <v>23</v>
      </c>
      <c r="O908" s="21">
        <v>23</v>
      </c>
      <c r="P908" s="21">
        <v>0</v>
      </c>
      <c r="Q908" s="21">
        <v>1</v>
      </c>
      <c r="R908">
        <f>IFERROR(IF(I908=1,VLOOKUP(F908,Lookup!$A$2:$B$15,2,FALSE),0),0.5)</f>
        <v>0</v>
      </c>
      <c r="S908">
        <f>IF(K908=1,1,IFERROR(IF(H908="pass",VLOOKUP(F908,Lookup!$D$2:$E$26,2,FALSE),0),1.6))</f>
        <v>1.6</v>
      </c>
      <c r="T908" s="6">
        <f t="shared" si="44"/>
        <v>2.0024999999999999</v>
      </c>
      <c r="U908" s="6">
        <f t="shared" si="42"/>
        <v>2.0024999999999999</v>
      </c>
      <c r="V908" t="str">
        <f t="shared" si="43"/>
        <v>D.CHARK, JAX</v>
      </c>
    </row>
    <row r="909" spans="1:22">
      <c r="A909">
        <v>1390</v>
      </c>
      <c r="B909" s="21">
        <v>1</v>
      </c>
      <c r="C909" s="21" t="s">
        <v>19</v>
      </c>
      <c r="D909" s="21" t="s">
        <v>20</v>
      </c>
      <c r="E909" s="21">
        <v>7</v>
      </c>
      <c r="F909" s="21">
        <v>93</v>
      </c>
      <c r="G909" s="21" t="s">
        <v>1644</v>
      </c>
      <c r="H909" s="21" t="s">
        <v>439</v>
      </c>
      <c r="I909" s="21">
        <v>0</v>
      </c>
      <c r="J909" s="21">
        <v>1</v>
      </c>
      <c r="K909" s="21">
        <v>0</v>
      </c>
      <c r="L909" s="21">
        <v>0</v>
      </c>
      <c r="M909" s="21" t="s">
        <v>1532</v>
      </c>
      <c r="N909" s="21">
        <v>7</v>
      </c>
      <c r="O909" s="21">
        <v>7</v>
      </c>
      <c r="P909" s="21">
        <v>0</v>
      </c>
      <c r="Q909" s="21">
        <v>1</v>
      </c>
      <c r="R909">
        <f>IFERROR(IF(I909=1,VLOOKUP(F909,Lookup!$A$2:$B$15,2,FALSE),0),0.5)</f>
        <v>0</v>
      </c>
      <c r="S909">
        <f>IF(K909=1,1,IFERROR(IF(H909="pass",VLOOKUP(F909,Lookup!$D$2:$E$26,2,FALSE),0),1.6))</f>
        <v>2.7</v>
      </c>
      <c r="T909" s="6">
        <f t="shared" si="44"/>
        <v>1.7225000000000001</v>
      </c>
      <c r="U909" s="6">
        <f t="shared" si="42"/>
        <v>2.3676500000000003</v>
      </c>
      <c r="V909" t="str">
        <f t="shared" si="43"/>
        <v>N.COLLINS, HOU</v>
      </c>
    </row>
    <row r="910" spans="1:22">
      <c r="A910">
        <v>1391</v>
      </c>
      <c r="B910" s="21">
        <v>1</v>
      </c>
      <c r="C910" s="21" t="s">
        <v>19</v>
      </c>
      <c r="D910" s="21" t="s">
        <v>20</v>
      </c>
      <c r="E910" s="21">
        <v>7</v>
      </c>
      <c r="F910" s="21">
        <v>93</v>
      </c>
      <c r="G910" s="21" t="s">
        <v>1645</v>
      </c>
      <c r="H910" s="21" t="s">
        <v>439</v>
      </c>
      <c r="I910" s="21">
        <v>0</v>
      </c>
      <c r="J910" s="21">
        <v>1</v>
      </c>
      <c r="K910" s="21">
        <v>0</v>
      </c>
      <c r="L910" s="21">
        <v>0</v>
      </c>
      <c r="M910" s="21" t="s">
        <v>1602</v>
      </c>
      <c r="N910" s="21">
        <v>7</v>
      </c>
      <c r="O910" s="21">
        <v>7</v>
      </c>
      <c r="P910" s="21">
        <v>0</v>
      </c>
      <c r="Q910" s="21">
        <v>1</v>
      </c>
      <c r="R910">
        <f>IFERROR(IF(I910=1,VLOOKUP(F910,Lookup!$A$2:$B$15,2,FALSE),0),0.5)</f>
        <v>0</v>
      </c>
      <c r="S910">
        <f>IF(K910=1,1,IFERROR(IF(H910="pass",VLOOKUP(F910,Lookup!$D$2:$E$26,2,FALSE),0),1.6))</f>
        <v>2.7</v>
      </c>
      <c r="T910" s="6">
        <f t="shared" si="44"/>
        <v>1.7225000000000001</v>
      </c>
      <c r="U910" s="6">
        <f t="shared" si="42"/>
        <v>2.3676500000000003</v>
      </c>
      <c r="V910" t="str">
        <f t="shared" si="43"/>
        <v>J.AKINS, HOU</v>
      </c>
    </row>
    <row r="911" spans="1:22">
      <c r="A911">
        <v>1395</v>
      </c>
      <c r="B911" s="21">
        <v>1</v>
      </c>
      <c r="C911" s="21" t="s">
        <v>20</v>
      </c>
      <c r="D911" s="21" t="s">
        <v>19</v>
      </c>
      <c r="E911" s="21">
        <v>66</v>
      </c>
      <c r="F911" s="21">
        <v>34</v>
      </c>
      <c r="G911" s="21" t="s">
        <v>1647</v>
      </c>
      <c r="H911" s="21" t="s">
        <v>439</v>
      </c>
      <c r="I911" s="21">
        <v>0</v>
      </c>
      <c r="J911" s="21">
        <v>1</v>
      </c>
      <c r="K911" s="21">
        <v>0</v>
      </c>
      <c r="L911" s="21">
        <v>0</v>
      </c>
      <c r="M911" s="21" t="s">
        <v>1557</v>
      </c>
      <c r="N911" s="21">
        <v>-2</v>
      </c>
      <c r="O911" s="21">
        <v>-2</v>
      </c>
      <c r="P911" s="21">
        <v>0</v>
      </c>
      <c r="Q911" s="21">
        <v>1</v>
      </c>
      <c r="R911">
        <f>IFERROR(IF(I911=1,VLOOKUP(F911,Lookup!$A$2:$B$15,2,FALSE),0),0.5)</f>
        <v>0</v>
      </c>
      <c r="S911">
        <f>IF(K911=1,1,IFERROR(IF(H911="pass",VLOOKUP(F911,Lookup!$D$2:$E$26,2,FALSE),0),1.6))</f>
        <v>1.6</v>
      </c>
      <c r="T911" s="6">
        <f t="shared" si="44"/>
        <v>1.5650000000000002</v>
      </c>
      <c r="U911" s="6">
        <f t="shared" si="42"/>
        <v>1.5650000000000002</v>
      </c>
      <c r="V911" t="str">
        <f t="shared" si="43"/>
        <v>J.O'SHAUGHNESSY, JAX</v>
      </c>
    </row>
    <row r="912" spans="1:22">
      <c r="A912">
        <v>1396</v>
      </c>
      <c r="B912" s="21">
        <v>1</v>
      </c>
      <c r="C912" s="21" t="s">
        <v>20</v>
      </c>
      <c r="D912" s="21" t="s">
        <v>19</v>
      </c>
      <c r="E912" s="21">
        <v>60</v>
      </c>
      <c r="F912" s="21">
        <v>40</v>
      </c>
      <c r="G912" s="21" t="s">
        <v>1648</v>
      </c>
      <c r="H912" s="21" t="s">
        <v>439</v>
      </c>
      <c r="I912" s="21">
        <v>0</v>
      </c>
      <c r="J912" s="21">
        <v>1</v>
      </c>
      <c r="K912" s="21">
        <v>0</v>
      </c>
      <c r="L912" s="21">
        <v>0</v>
      </c>
      <c r="M912" s="21" t="s">
        <v>1554</v>
      </c>
      <c r="N912" s="21">
        <v>10</v>
      </c>
      <c r="O912" s="21">
        <v>10</v>
      </c>
      <c r="P912" s="21">
        <v>0</v>
      </c>
      <c r="Q912" s="21">
        <v>1</v>
      </c>
      <c r="R912">
        <f>IFERROR(IF(I912=1,VLOOKUP(F912,Lookup!$A$2:$B$15,2,FALSE),0),0.5)</f>
        <v>0</v>
      </c>
      <c r="S912">
        <f>IF(K912=1,1,IFERROR(IF(H912="pass",VLOOKUP(F912,Lookup!$D$2:$E$26,2,FALSE),0),1.6))</f>
        <v>1.6</v>
      </c>
      <c r="T912" s="6">
        <f t="shared" si="44"/>
        <v>1.7750000000000001</v>
      </c>
      <c r="U912" s="6">
        <f t="shared" si="42"/>
        <v>1.7750000000000001</v>
      </c>
      <c r="V912" t="str">
        <f t="shared" si="43"/>
        <v>M.JONES, JAX</v>
      </c>
    </row>
    <row r="913" spans="1:22">
      <c r="A913">
        <v>1397</v>
      </c>
      <c r="B913" s="21">
        <v>1</v>
      </c>
      <c r="C913" s="21" t="s">
        <v>20</v>
      </c>
      <c r="D913" s="21" t="s">
        <v>19</v>
      </c>
      <c r="E913" s="21">
        <v>60</v>
      </c>
      <c r="F913" s="21">
        <v>40</v>
      </c>
      <c r="G913" s="21" t="s">
        <v>1649</v>
      </c>
      <c r="H913" s="21" t="s">
        <v>439</v>
      </c>
      <c r="I913" s="21">
        <v>0</v>
      </c>
      <c r="J913" s="21">
        <v>1</v>
      </c>
      <c r="K913" s="21">
        <v>0</v>
      </c>
      <c r="L913" s="21">
        <v>0</v>
      </c>
      <c r="M913" s="21" t="s">
        <v>1576</v>
      </c>
      <c r="N913" s="21">
        <v>12</v>
      </c>
      <c r="O913" s="21">
        <v>12</v>
      </c>
      <c r="P913" s="21">
        <v>0</v>
      </c>
      <c r="Q913" s="21">
        <v>1</v>
      </c>
      <c r="R913">
        <f>IFERROR(IF(I913=1,VLOOKUP(F913,Lookup!$A$2:$B$15,2,FALSE),0),0.5)</f>
        <v>0</v>
      </c>
      <c r="S913">
        <f>IF(K913=1,1,IFERROR(IF(H913="pass",VLOOKUP(F913,Lookup!$D$2:$E$26,2,FALSE),0),1.6))</f>
        <v>1.6</v>
      </c>
      <c r="T913" s="6">
        <f t="shared" si="44"/>
        <v>1.81</v>
      </c>
      <c r="U913" s="6">
        <f t="shared" si="42"/>
        <v>1.81</v>
      </c>
      <c r="V913" t="str">
        <f t="shared" si="43"/>
        <v>J.ROBINSON, JAX</v>
      </c>
    </row>
    <row r="914" spans="1:22">
      <c r="A914">
        <v>1398</v>
      </c>
      <c r="B914" s="21">
        <v>1</v>
      </c>
      <c r="C914" s="21" t="s">
        <v>20</v>
      </c>
      <c r="D914" s="21" t="s">
        <v>19</v>
      </c>
      <c r="E914" s="21">
        <v>60</v>
      </c>
      <c r="F914" s="21">
        <v>40</v>
      </c>
      <c r="G914" s="21" t="s">
        <v>1650</v>
      </c>
      <c r="H914" s="21" t="s">
        <v>439</v>
      </c>
      <c r="I914" s="21">
        <v>0</v>
      </c>
      <c r="J914" s="21">
        <v>1</v>
      </c>
      <c r="K914" s="21">
        <v>0</v>
      </c>
      <c r="L914" s="21">
        <v>0</v>
      </c>
      <c r="M914" s="21" t="s">
        <v>1576</v>
      </c>
      <c r="N914" s="21">
        <v>0</v>
      </c>
      <c r="O914" s="21">
        <v>0</v>
      </c>
      <c r="P914" s="21">
        <v>0</v>
      </c>
      <c r="Q914" s="21">
        <v>1</v>
      </c>
      <c r="R914">
        <f>IFERROR(IF(I914=1,VLOOKUP(F914,Lookup!$A$2:$B$15,2,FALSE),0),0.5)</f>
        <v>0</v>
      </c>
      <c r="S914">
        <f>IF(K914=1,1,IFERROR(IF(H914="pass",VLOOKUP(F914,Lookup!$D$2:$E$26,2,FALSE),0),1.6))</f>
        <v>1.6</v>
      </c>
      <c r="T914" s="6">
        <f t="shared" si="44"/>
        <v>1.6</v>
      </c>
      <c r="U914" s="6">
        <f t="shared" si="42"/>
        <v>1.6</v>
      </c>
      <c r="V914" t="str">
        <f t="shared" si="43"/>
        <v>J.ROBINSON, JAX</v>
      </c>
    </row>
    <row r="915" spans="1:22">
      <c r="A915">
        <v>1400</v>
      </c>
      <c r="B915" s="21">
        <v>1</v>
      </c>
      <c r="C915" s="21" t="s">
        <v>20</v>
      </c>
      <c r="D915" s="21" t="s">
        <v>19</v>
      </c>
      <c r="E915" s="21">
        <v>60</v>
      </c>
      <c r="F915" s="21">
        <v>40</v>
      </c>
      <c r="G915" s="21" t="s">
        <v>1651</v>
      </c>
      <c r="H915" s="21" t="s">
        <v>439</v>
      </c>
      <c r="I915" s="21">
        <v>0</v>
      </c>
      <c r="J915" s="21">
        <v>1</v>
      </c>
      <c r="K915" s="21">
        <v>0</v>
      </c>
      <c r="L915" s="21">
        <v>0</v>
      </c>
      <c r="M915" s="21" t="s">
        <v>1536</v>
      </c>
      <c r="N915" s="21">
        <v>14</v>
      </c>
      <c r="O915" s="21">
        <v>14</v>
      </c>
      <c r="P915" s="21">
        <v>0</v>
      </c>
      <c r="Q915" s="21">
        <v>1</v>
      </c>
      <c r="R915">
        <f>IFERROR(IF(I915=1,VLOOKUP(F915,Lookup!$A$2:$B$15,2,FALSE),0),0.5)</f>
        <v>0</v>
      </c>
      <c r="S915">
        <f>IF(K915=1,1,IFERROR(IF(H915="pass",VLOOKUP(F915,Lookup!$D$2:$E$26,2,FALSE),0),1.6))</f>
        <v>1.6</v>
      </c>
      <c r="T915" s="6">
        <f t="shared" si="44"/>
        <v>1.845</v>
      </c>
      <c r="U915" s="6">
        <f t="shared" si="42"/>
        <v>1.845</v>
      </c>
      <c r="V915" t="str">
        <f t="shared" si="43"/>
        <v>L.SHENAULT, JAX</v>
      </c>
    </row>
    <row r="916" spans="1:22">
      <c r="A916">
        <v>1401</v>
      </c>
      <c r="B916" s="21">
        <v>1</v>
      </c>
      <c r="C916" s="21" t="s">
        <v>20</v>
      </c>
      <c r="D916" s="21" t="s">
        <v>19</v>
      </c>
      <c r="E916" s="21">
        <v>46</v>
      </c>
      <c r="F916" s="21">
        <v>54</v>
      </c>
      <c r="G916" s="21" t="s">
        <v>1652</v>
      </c>
      <c r="H916" s="21" t="s">
        <v>439</v>
      </c>
      <c r="I916" s="21">
        <v>0</v>
      </c>
      <c r="J916" s="21">
        <v>1</v>
      </c>
      <c r="K916" s="21">
        <v>0</v>
      </c>
      <c r="L916" s="21">
        <v>0</v>
      </c>
      <c r="M916" s="21" t="s">
        <v>1576</v>
      </c>
      <c r="N916" s="21">
        <v>-3</v>
      </c>
      <c r="O916" s="21">
        <v>-3</v>
      </c>
      <c r="P916" s="21">
        <v>0</v>
      </c>
      <c r="Q916" s="21">
        <v>1</v>
      </c>
      <c r="R916">
        <f>IFERROR(IF(I916=1,VLOOKUP(F916,Lookup!$A$2:$B$15,2,FALSE),0),0.5)</f>
        <v>0</v>
      </c>
      <c r="S916">
        <f>IF(K916=1,1,IFERROR(IF(H916="pass",VLOOKUP(F916,Lookup!$D$2:$E$26,2,FALSE),0),1.6))</f>
        <v>1.6</v>
      </c>
      <c r="T916" s="6">
        <f t="shared" si="44"/>
        <v>1.5475000000000001</v>
      </c>
      <c r="U916" s="6">
        <f t="shared" si="42"/>
        <v>1.5475000000000001</v>
      </c>
      <c r="V916" t="str">
        <f t="shared" si="43"/>
        <v>J.ROBINSON, JAX</v>
      </c>
    </row>
    <row r="917" spans="1:22">
      <c r="A917">
        <v>1402</v>
      </c>
      <c r="B917" s="21">
        <v>1</v>
      </c>
      <c r="C917" s="21" t="s">
        <v>20</v>
      </c>
      <c r="D917" s="21" t="s">
        <v>19</v>
      </c>
      <c r="E917" s="21">
        <v>37</v>
      </c>
      <c r="F917" s="21">
        <v>63</v>
      </c>
      <c r="G917" s="21" t="s">
        <v>1653</v>
      </c>
      <c r="H917" s="21" t="s">
        <v>439</v>
      </c>
      <c r="I917" s="21">
        <v>0</v>
      </c>
      <c r="J917" s="21">
        <v>1</v>
      </c>
      <c r="K917" s="21">
        <v>0</v>
      </c>
      <c r="L917" s="21">
        <v>0</v>
      </c>
      <c r="M917" s="21" t="s">
        <v>1536</v>
      </c>
      <c r="N917" s="21">
        <v>14</v>
      </c>
      <c r="O917" s="21">
        <v>14</v>
      </c>
      <c r="P917" s="21">
        <v>0</v>
      </c>
      <c r="Q917" s="21">
        <v>1</v>
      </c>
      <c r="R917">
        <f>IFERROR(IF(I917=1,VLOOKUP(F917,Lookup!$A$2:$B$15,2,FALSE),0),0.5)</f>
        <v>0</v>
      </c>
      <c r="S917">
        <f>IF(K917=1,1,IFERROR(IF(H917="pass",VLOOKUP(F917,Lookup!$D$2:$E$26,2,FALSE),0),1.6))</f>
        <v>1.6</v>
      </c>
      <c r="T917" s="6">
        <f t="shared" si="44"/>
        <v>1.845</v>
      </c>
      <c r="U917" s="6">
        <f t="shared" si="42"/>
        <v>1.845</v>
      </c>
      <c r="V917" t="str">
        <f t="shared" si="43"/>
        <v>L.SHENAULT, JAX</v>
      </c>
    </row>
    <row r="918" spans="1:22">
      <c r="A918">
        <v>1404</v>
      </c>
      <c r="B918" s="21">
        <v>1</v>
      </c>
      <c r="C918" s="21" t="s">
        <v>19</v>
      </c>
      <c r="D918" s="21" t="s">
        <v>20</v>
      </c>
      <c r="E918" s="21">
        <v>71</v>
      </c>
      <c r="F918" s="21">
        <v>29</v>
      </c>
      <c r="G918" s="21" t="s">
        <v>1655</v>
      </c>
      <c r="H918" s="21" t="s">
        <v>439</v>
      </c>
      <c r="I918" s="21">
        <v>0</v>
      </c>
      <c r="J918" s="21">
        <v>1</v>
      </c>
      <c r="K918" s="21">
        <v>0</v>
      </c>
      <c r="L918" s="21">
        <v>0</v>
      </c>
      <c r="M918" s="21" t="s">
        <v>1530</v>
      </c>
      <c r="N918" s="21">
        <v>0</v>
      </c>
      <c r="O918" s="21">
        <v>0</v>
      </c>
      <c r="P918" s="21">
        <v>0</v>
      </c>
      <c r="Q918" s="21">
        <v>1</v>
      </c>
      <c r="R918">
        <f>IFERROR(IF(I918=1,VLOOKUP(F918,Lookup!$A$2:$B$15,2,FALSE),0),0.5)</f>
        <v>0</v>
      </c>
      <c r="S918">
        <f>IF(K918=1,1,IFERROR(IF(H918="pass",VLOOKUP(F918,Lookup!$D$2:$E$26,2,FALSE),0),1.6))</f>
        <v>1.6</v>
      </c>
      <c r="T918" s="6">
        <f t="shared" si="44"/>
        <v>1.6</v>
      </c>
      <c r="U918" s="6">
        <f t="shared" si="42"/>
        <v>1.6</v>
      </c>
      <c r="V918" t="str">
        <f t="shared" si="43"/>
        <v>B.COOKS, HOU</v>
      </c>
    </row>
    <row r="919" spans="1:22">
      <c r="A919">
        <v>1411</v>
      </c>
      <c r="B919" s="21">
        <v>1</v>
      </c>
      <c r="C919" s="21" t="s">
        <v>20</v>
      </c>
      <c r="D919" s="21" t="s">
        <v>19</v>
      </c>
      <c r="E919" s="21">
        <v>74</v>
      </c>
      <c r="F919" s="21">
        <v>26</v>
      </c>
      <c r="G919" s="21" t="s">
        <v>1659</v>
      </c>
      <c r="H919" s="21" t="s">
        <v>439</v>
      </c>
      <c r="I919" s="21">
        <v>0</v>
      </c>
      <c r="J919" s="21">
        <v>1</v>
      </c>
      <c r="K919" s="21">
        <v>0</v>
      </c>
      <c r="L919" s="21">
        <v>0</v>
      </c>
      <c r="M919" s="21" t="s">
        <v>1568</v>
      </c>
      <c r="N919" s="21">
        <v>2</v>
      </c>
      <c r="O919" s="21">
        <v>2</v>
      </c>
      <c r="P919" s="21">
        <v>0</v>
      </c>
      <c r="Q919" s="21">
        <v>1</v>
      </c>
      <c r="R919">
        <f>IFERROR(IF(I919=1,VLOOKUP(F919,Lookup!$A$2:$B$15,2,FALSE),0),0.5)</f>
        <v>0</v>
      </c>
      <c r="S919">
        <f>IF(K919=1,1,IFERROR(IF(H919="pass",VLOOKUP(F919,Lookup!$D$2:$E$26,2,FALSE),0),1.6))</f>
        <v>1.6</v>
      </c>
      <c r="T919" s="6">
        <f t="shared" si="44"/>
        <v>1.635</v>
      </c>
      <c r="U919" s="6">
        <f t="shared" si="42"/>
        <v>1.635</v>
      </c>
      <c r="V919" t="str">
        <f t="shared" si="43"/>
        <v>C.HYDE, JAX</v>
      </c>
    </row>
    <row r="920" spans="1:22">
      <c r="A920">
        <v>1416</v>
      </c>
      <c r="B920" s="21">
        <v>1</v>
      </c>
      <c r="C920" s="21" t="s">
        <v>19</v>
      </c>
      <c r="D920" s="21" t="s">
        <v>20</v>
      </c>
      <c r="E920" s="21">
        <v>74</v>
      </c>
      <c r="F920" s="21">
        <v>26</v>
      </c>
      <c r="G920" s="21" t="s">
        <v>1662</v>
      </c>
      <c r="H920" s="21" t="s">
        <v>439</v>
      </c>
      <c r="I920" s="21">
        <v>0</v>
      </c>
      <c r="J920" s="21">
        <v>1</v>
      </c>
      <c r="K920" s="21">
        <v>0</v>
      </c>
      <c r="L920" s="21">
        <v>0</v>
      </c>
      <c r="M920" s="21" t="s">
        <v>1586</v>
      </c>
      <c r="N920" s="21">
        <v>-6</v>
      </c>
      <c r="O920" s="21">
        <v>-6</v>
      </c>
      <c r="P920" s="21">
        <v>0</v>
      </c>
      <c r="Q920" s="21">
        <v>1</v>
      </c>
      <c r="R920">
        <f>IFERROR(IF(I920=1,VLOOKUP(F920,Lookup!$A$2:$B$15,2,FALSE),0),0.5)</f>
        <v>0</v>
      </c>
      <c r="S920">
        <f>IF(K920=1,1,IFERROR(IF(H920="pass",VLOOKUP(F920,Lookup!$D$2:$E$26,2,FALSE),0),1.6))</f>
        <v>1.6</v>
      </c>
      <c r="T920" s="6">
        <f t="shared" si="44"/>
        <v>1.4950000000000001</v>
      </c>
      <c r="U920" s="6">
        <f t="shared" si="42"/>
        <v>1.4950000000000001</v>
      </c>
      <c r="V920" t="str">
        <f t="shared" si="43"/>
        <v>R.BURKHEAD, HOU</v>
      </c>
    </row>
    <row r="921" spans="1:22">
      <c r="A921">
        <v>1420</v>
      </c>
      <c r="B921" s="21">
        <v>1</v>
      </c>
      <c r="C921" s="21" t="s">
        <v>19</v>
      </c>
      <c r="D921" s="21" t="s">
        <v>20</v>
      </c>
      <c r="E921" s="21">
        <v>65</v>
      </c>
      <c r="F921" s="21">
        <v>35</v>
      </c>
      <c r="G921" s="21" t="s">
        <v>1665</v>
      </c>
      <c r="H921" s="21" t="s">
        <v>439</v>
      </c>
      <c r="I921" s="21">
        <v>0</v>
      </c>
      <c r="J921" s="21">
        <v>1</v>
      </c>
      <c r="K921" s="21">
        <v>0</v>
      </c>
      <c r="L921" s="21">
        <v>0</v>
      </c>
      <c r="M921" s="21" t="s">
        <v>1543</v>
      </c>
      <c r="N921" s="21">
        <v>-3</v>
      </c>
      <c r="O921" s="21">
        <v>-3</v>
      </c>
      <c r="P921" s="21">
        <v>0</v>
      </c>
      <c r="Q921" s="21">
        <v>1</v>
      </c>
      <c r="R921">
        <f>IFERROR(IF(I921=1,VLOOKUP(F921,Lookup!$A$2:$B$15,2,FALSE),0),0.5)</f>
        <v>0</v>
      </c>
      <c r="S921">
        <f>IF(K921=1,1,IFERROR(IF(H921="pass",VLOOKUP(F921,Lookup!$D$2:$E$26,2,FALSE),0),1.6))</f>
        <v>1.6</v>
      </c>
      <c r="T921" s="6">
        <f t="shared" si="44"/>
        <v>1.5475000000000001</v>
      </c>
      <c r="U921" s="6">
        <f t="shared" si="42"/>
        <v>1.5475000000000001</v>
      </c>
      <c r="V921" t="str">
        <f t="shared" si="43"/>
        <v>D.AMENDOLA, HOU</v>
      </c>
    </row>
    <row r="922" spans="1:22">
      <c r="A922">
        <v>1425</v>
      </c>
      <c r="B922" s="21">
        <v>1</v>
      </c>
      <c r="C922" s="21" t="s">
        <v>20</v>
      </c>
      <c r="D922" s="21" t="s">
        <v>19</v>
      </c>
      <c r="E922" s="21">
        <v>67</v>
      </c>
      <c r="F922" s="21">
        <v>33</v>
      </c>
      <c r="G922" s="21" t="s">
        <v>1668</v>
      </c>
      <c r="H922" s="21" t="s">
        <v>439</v>
      </c>
      <c r="I922" s="21">
        <v>0</v>
      </c>
      <c r="J922" s="21">
        <v>1</v>
      </c>
      <c r="K922" s="21">
        <v>0</v>
      </c>
      <c r="L922" s="21">
        <v>0</v>
      </c>
      <c r="M922" s="21" t="s">
        <v>1536</v>
      </c>
      <c r="N922" s="21">
        <v>-3</v>
      </c>
      <c r="O922" s="21">
        <v>-3</v>
      </c>
      <c r="P922" s="21">
        <v>0</v>
      </c>
      <c r="Q922" s="21">
        <v>1</v>
      </c>
      <c r="R922">
        <f>IFERROR(IF(I922=1,VLOOKUP(F922,Lookup!$A$2:$B$15,2,FALSE),0),0.5)</f>
        <v>0</v>
      </c>
      <c r="S922">
        <f>IF(K922=1,1,IFERROR(IF(H922="pass",VLOOKUP(F922,Lookup!$D$2:$E$26,2,FALSE),0),1.6))</f>
        <v>1.6</v>
      </c>
      <c r="T922" s="6">
        <f t="shared" si="44"/>
        <v>1.5475000000000001</v>
      </c>
      <c r="U922" s="6">
        <f t="shared" si="42"/>
        <v>1.5475000000000001</v>
      </c>
      <c r="V922" t="str">
        <f t="shared" si="43"/>
        <v>L.SHENAULT, JAX</v>
      </c>
    </row>
    <row r="923" spans="1:22">
      <c r="A923">
        <v>1427</v>
      </c>
      <c r="B923" s="21">
        <v>1</v>
      </c>
      <c r="C923" s="21" t="s">
        <v>20</v>
      </c>
      <c r="D923" s="21" t="s">
        <v>19</v>
      </c>
      <c r="E923" s="21">
        <v>67</v>
      </c>
      <c r="F923" s="21">
        <v>33</v>
      </c>
      <c r="G923" s="21" t="s">
        <v>1669</v>
      </c>
      <c r="H923" s="21" t="s">
        <v>439</v>
      </c>
      <c r="I923" s="21">
        <v>0</v>
      </c>
      <c r="J923" s="21">
        <v>1</v>
      </c>
      <c r="K923" s="21">
        <v>0</v>
      </c>
      <c r="L923" s="21">
        <v>0</v>
      </c>
      <c r="M923" s="21" t="s">
        <v>1536</v>
      </c>
      <c r="N923" s="21">
        <v>5</v>
      </c>
      <c r="O923" s="21">
        <v>5</v>
      </c>
      <c r="P923" s="21">
        <v>0</v>
      </c>
      <c r="Q923" s="21">
        <v>1</v>
      </c>
      <c r="R923">
        <f>IFERROR(IF(I923=1,VLOOKUP(F923,Lookup!$A$2:$B$15,2,FALSE),0),0.5)</f>
        <v>0</v>
      </c>
      <c r="S923">
        <f>IF(K923=1,1,IFERROR(IF(H923="pass",VLOOKUP(F923,Lookup!$D$2:$E$26,2,FALSE),0),1.6))</f>
        <v>1.6</v>
      </c>
      <c r="T923" s="6">
        <f t="shared" si="44"/>
        <v>1.6875</v>
      </c>
      <c r="U923" s="6">
        <f t="shared" si="42"/>
        <v>1.6875</v>
      </c>
      <c r="V923" t="str">
        <f t="shared" si="43"/>
        <v>L.SHENAULT, JAX</v>
      </c>
    </row>
    <row r="924" spans="1:22">
      <c r="A924">
        <v>1428</v>
      </c>
      <c r="B924" s="21">
        <v>1</v>
      </c>
      <c r="C924" s="21" t="s">
        <v>20</v>
      </c>
      <c r="D924" s="21" t="s">
        <v>19</v>
      </c>
      <c r="E924" s="21">
        <v>54</v>
      </c>
      <c r="F924" s="21">
        <v>46</v>
      </c>
      <c r="G924" s="21" t="s">
        <v>1670</v>
      </c>
      <c r="H924" s="21" t="s">
        <v>439</v>
      </c>
      <c r="I924" s="21">
        <v>0</v>
      </c>
      <c r="J924" s="21">
        <v>1</v>
      </c>
      <c r="K924" s="21">
        <v>0</v>
      </c>
      <c r="L924" s="21">
        <v>0</v>
      </c>
      <c r="M924" s="21" t="s">
        <v>1534</v>
      </c>
      <c r="N924" s="21">
        <v>9</v>
      </c>
      <c r="O924" s="21">
        <v>9</v>
      </c>
      <c r="P924" s="21">
        <v>0</v>
      </c>
      <c r="Q924" s="21">
        <v>1</v>
      </c>
      <c r="R924">
        <f>IFERROR(IF(I924=1,VLOOKUP(F924,Lookup!$A$2:$B$15,2,FALSE),0),0.5)</f>
        <v>0</v>
      </c>
      <c r="S924">
        <f>IF(K924=1,1,IFERROR(IF(H924="pass",VLOOKUP(F924,Lookup!$D$2:$E$26,2,FALSE),0),1.6))</f>
        <v>1.6</v>
      </c>
      <c r="T924" s="6">
        <f t="shared" si="44"/>
        <v>1.7575000000000001</v>
      </c>
      <c r="U924" s="6">
        <f t="shared" si="42"/>
        <v>1.7575000000000001</v>
      </c>
      <c r="V924" t="str">
        <f t="shared" si="43"/>
        <v>D.CHARK, JAX</v>
      </c>
    </row>
    <row r="925" spans="1:22">
      <c r="A925">
        <v>1429</v>
      </c>
      <c r="B925" s="21">
        <v>1</v>
      </c>
      <c r="C925" s="21" t="s">
        <v>20</v>
      </c>
      <c r="D925" s="21" t="s">
        <v>19</v>
      </c>
      <c r="E925" s="21">
        <v>54</v>
      </c>
      <c r="F925" s="21">
        <v>46</v>
      </c>
      <c r="G925" s="21" t="s">
        <v>1671</v>
      </c>
      <c r="H925" s="21" t="s">
        <v>439</v>
      </c>
      <c r="I925" s="21">
        <v>0</v>
      </c>
      <c r="J925" s="21">
        <v>1</v>
      </c>
      <c r="K925" s="21">
        <v>0</v>
      </c>
      <c r="L925" s="21">
        <v>0</v>
      </c>
      <c r="M925" s="21" t="s">
        <v>1568</v>
      </c>
      <c r="N925" s="21">
        <v>-4</v>
      </c>
      <c r="O925" s="21">
        <v>-4</v>
      </c>
      <c r="P925" s="21">
        <v>0</v>
      </c>
      <c r="Q925" s="21">
        <v>1</v>
      </c>
      <c r="R925">
        <f>IFERROR(IF(I925=1,VLOOKUP(F925,Lookup!$A$2:$B$15,2,FALSE),0),0.5)</f>
        <v>0</v>
      </c>
      <c r="S925">
        <f>IF(K925=1,1,IFERROR(IF(H925="pass",VLOOKUP(F925,Lookup!$D$2:$E$26,2,FALSE),0),1.6))</f>
        <v>1.6</v>
      </c>
      <c r="T925" s="6">
        <f t="shared" si="44"/>
        <v>1.53</v>
      </c>
      <c r="U925" s="6">
        <f t="shared" si="42"/>
        <v>1.53</v>
      </c>
      <c r="V925" t="str">
        <f t="shared" si="43"/>
        <v>C.HYDE, JAX</v>
      </c>
    </row>
    <row r="926" spans="1:22">
      <c r="A926">
        <v>1431</v>
      </c>
      <c r="B926" s="21">
        <v>1</v>
      </c>
      <c r="C926" s="21" t="s">
        <v>20</v>
      </c>
      <c r="D926" s="21" t="s">
        <v>19</v>
      </c>
      <c r="E926" s="21">
        <v>39</v>
      </c>
      <c r="F926" s="21">
        <v>61</v>
      </c>
      <c r="G926" s="21" t="s">
        <v>1673</v>
      </c>
      <c r="H926" s="21" t="s">
        <v>439</v>
      </c>
      <c r="I926" s="21">
        <v>0</v>
      </c>
      <c r="J926" s="21">
        <v>1</v>
      </c>
      <c r="K926" s="21">
        <v>0</v>
      </c>
      <c r="L926" s="21">
        <v>0</v>
      </c>
      <c r="M926" s="21" t="s">
        <v>1557</v>
      </c>
      <c r="N926" s="21">
        <v>19</v>
      </c>
      <c r="O926" s="21">
        <v>19</v>
      </c>
      <c r="P926" s="21">
        <v>0</v>
      </c>
      <c r="Q926" s="21">
        <v>1</v>
      </c>
      <c r="R926">
        <f>IFERROR(IF(I926=1,VLOOKUP(F926,Lookup!$A$2:$B$15,2,FALSE),0),0.5)</f>
        <v>0</v>
      </c>
      <c r="S926">
        <f>IF(K926=1,1,IFERROR(IF(H926="pass",VLOOKUP(F926,Lookup!$D$2:$E$26,2,FALSE),0),1.6))</f>
        <v>1.6</v>
      </c>
      <c r="T926" s="6">
        <f t="shared" si="44"/>
        <v>1.9325000000000001</v>
      </c>
      <c r="U926" s="6">
        <f t="shared" si="42"/>
        <v>1.9325000000000001</v>
      </c>
      <c r="V926" t="str">
        <f t="shared" si="43"/>
        <v>J.O'SHAUGHNESSY, JAX</v>
      </c>
    </row>
    <row r="927" spans="1:22">
      <c r="A927">
        <v>1432</v>
      </c>
      <c r="B927" s="21">
        <v>1</v>
      </c>
      <c r="C927" s="21" t="s">
        <v>20</v>
      </c>
      <c r="D927" s="21" t="s">
        <v>19</v>
      </c>
      <c r="E927" s="21">
        <v>17</v>
      </c>
      <c r="F927" s="21">
        <v>83</v>
      </c>
      <c r="G927" s="21" t="s">
        <v>1674</v>
      </c>
      <c r="H927" s="21" t="s">
        <v>439</v>
      </c>
      <c r="I927" s="21">
        <v>0</v>
      </c>
      <c r="J927" s="21">
        <v>1</v>
      </c>
      <c r="K927" s="21">
        <v>0</v>
      </c>
      <c r="L927" s="21">
        <v>0</v>
      </c>
      <c r="M927" s="21" t="s">
        <v>1554</v>
      </c>
      <c r="N927" s="21">
        <v>17</v>
      </c>
      <c r="O927" s="21">
        <v>17</v>
      </c>
      <c r="P927" s="21">
        <v>0</v>
      </c>
      <c r="Q927" s="21">
        <v>1</v>
      </c>
      <c r="R927">
        <f>IFERROR(IF(I927=1,VLOOKUP(F927,Lookup!$A$2:$B$15,2,FALSE),0),0.5)</f>
        <v>0</v>
      </c>
      <c r="S927">
        <f>IF(K927=1,1,IFERROR(IF(H927="pass",VLOOKUP(F927,Lookup!$D$2:$E$26,2,FALSE),0),1.6))</f>
        <v>2</v>
      </c>
      <c r="T927" s="6">
        <f t="shared" si="44"/>
        <v>1.8975</v>
      </c>
      <c r="U927" s="6">
        <f t="shared" si="42"/>
        <v>1.96515</v>
      </c>
      <c r="V927" t="str">
        <f t="shared" si="43"/>
        <v>M.JONES, JAX</v>
      </c>
    </row>
    <row r="928" spans="1:22">
      <c r="A928">
        <v>1434</v>
      </c>
      <c r="B928" s="21">
        <v>1</v>
      </c>
      <c r="C928" s="21" t="s">
        <v>20</v>
      </c>
      <c r="D928" s="21" t="s">
        <v>19</v>
      </c>
      <c r="E928" s="21">
        <v>22</v>
      </c>
      <c r="F928" s="21">
        <v>78</v>
      </c>
      <c r="G928" s="21" t="s">
        <v>1675</v>
      </c>
      <c r="H928" s="21" t="s">
        <v>439</v>
      </c>
      <c r="I928" s="21">
        <v>0</v>
      </c>
      <c r="J928" s="21">
        <v>1</v>
      </c>
      <c r="K928" s="21">
        <v>0</v>
      </c>
      <c r="L928" s="21">
        <v>0</v>
      </c>
      <c r="M928" s="21" t="s">
        <v>1554</v>
      </c>
      <c r="N928" s="21">
        <v>17</v>
      </c>
      <c r="O928" s="21">
        <v>17</v>
      </c>
      <c r="P928" s="21">
        <v>0</v>
      </c>
      <c r="Q928" s="21">
        <v>1</v>
      </c>
      <c r="R928">
        <f>IFERROR(IF(I928=1,VLOOKUP(F928,Lookup!$A$2:$B$15,2,FALSE),0),0.5)</f>
        <v>0</v>
      </c>
      <c r="S928">
        <f>IF(K928=1,1,IFERROR(IF(H928="pass",VLOOKUP(F928,Lookup!$D$2:$E$26,2,FALSE),0),1.6))</f>
        <v>1.8</v>
      </c>
      <c r="T928" s="6">
        <f t="shared" si="44"/>
        <v>1.8975</v>
      </c>
      <c r="U928" s="6">
        <f t="shared" si="42"/>
        <v>1.8331500000000003</v>
      </c>
      <c r="V928" t="str">
        <f t="shared" si="43"/>
        <v>M.JONES, JAX</v>
      </c>
    </row>
    <row r="929" spans="1:22">
      <c r="A929">
        <v>1435</v>
      </c>
      <c r="B929" s="21">
        <v>1</v>
      </c>
      <c r="C929" s="21" t="s">
        <v>20</v>
      </c>
      <c r="D929" s="21" t="s">
        <v>19</v>
      </c>
      <c r="E929" s="21">
        <v>4</v>
      </c>
      <c r="F929" s="21">
        <v>96</v>
      </c>
      <c r="G929" s="21" t="s">
        <v>1676</v>
      </c>
      <c r="H929" s="21" t="s">
        <v>439</v>
      </c>
      <c r="I929" s="21">
        <v>0</v>
      </c>
      <c r="J929" s="21">
        <v>1</v>
      </c>
      <c r="K929" s="21">
        <v>0</v>
      </c>
      <c r="L929" s="21">
        <v>0</v>
      </c>
      <c r="M929" s="21" t="s">
        <v>1554</v>
      </c>
      <c r="N929" s="21">
        <v>0</v>
      </c>
      <c r="O929" s="21">
        <v>0</v>
      </c>
      <c r="P929" s="21">
        <v>0</v>
      </c>
      <c r="Q929" s="21">
        <v>1</v>
      </c>
      <c r="R929">
        <f>IFERROR(IF(I929=1,VLOOKUP(F929,Lookup!$A$2:$B$15,2,FALSE),0),0.5)</f>
        <v>0</v>
      </c>
      <c r="S929">
        <f>IF(K929=1,1,IFERROR(IF(H929="pass",VLOOKUP(F929,Lookup!$D$2:$E$26,2,FALSE),0),1.6))</f>
        <v>3.2</v>
      </c>
      <c r="T929" s="6">
        <f t="shared" si="44"/>
        <v>1.6</v>
      </c>
      <c r="U929" s="6">
        <f t="shared" si="42"/>
        <v>3.2</v>
      </c>
      <c r="V929" t="str">
        <f t="shared" si="43"/>
        <v>M.JONES, JAX</v>
      </c>
    </row>
    <row r="930" spans="1:22">
      <c r="A930">
        <v>1436</v>
      </c>
      <c r="B930" s="21">
        <v>1</v>
      </c>
      <c r="C930" s="21" t="s">
        <v>20</v>
      </c>
      <c r="D930" s="21" t="s">
        <v>19</v>
      </c>
      <c r="E930" s="21">
        <v>4</v>
      </c>
      <c r="F930" s="21">
        <v>96</v>
      </c>
      <c r="G930" s="21" t="s">
        <v>1677</v>
      </c>
      <c r="H930" s="21" t="s">
        <v>439</v>
      </c>
      <c r="I930" s="21">
        <v>0</v>
      </c>
      <c r="J930" s="21">
        <v>1</v>
      </c>
      <c r="K930" s="21">
        <v>0</v>
      </c>
      <c r="L930" s="21">
        <v>0</v>
      </c>
      <c r="M930" s="21" t="s">
        <v>1554</v>
      </c>
      <c r="N930" s="21">
        <v>4</v>
      </c>
      <c r="O930" s="21">
        <v>4</v>
      </c>
      <c r="P930" s="21">
        <v>0</v>
      </c>
      <c r="Q930" s="21">
        <v>1</v>
      </c>
      <c r="R930">
        <f>IFERROR(IF(I930=1,VLOOKUP(F930,Lookup!$A$2:$B$15,2,FALSE),0),0.5)</f>
        <v>0</v>
      </c>
      <c r="S930">
        <f>IF(K930=1,1,IFERROR(IF(H930="pass",VLOOKUP(F930,Lookup!$D$2:$E$26,2,FALSE),0),1.6))</f>
        <v>3.2</v>
      </c>
      <c r="T930" s="6">
        <f t="shared" si="44"/>
        <v>1.6700000000000002</v>
      </c>
      <c r="U930" s="6">
        <f t="shared" si="42"/>
        <v>3.2</v>
      </c>
      <c r="V930" t="str">
        <f t="shared" si="43"/>
        <v>M.JONES, JAX</v>
      </c>
    </row>
    <row r="931" spans="1:22">
      <c r="A931">
        <v>1444</v>
      </c>
      <c r="B931" s="21">
        <v>1</v>
      </c>
      <c r="C931" s="21" t="s">
        <v>25</v>
      </c>
      <c r="D931" s="21" t="s">
        <v>14</v>
      </c>
      <c r="E931" s="21">
        <v>65</v>
      </c>
      <c r="F931" s="21">
        <v>35</v>
      </c>
      <c r="G931" s="21" t="s">
        <v>1680</v>
      </c>
      <c r="H931" s="21" t="s">
        <v>439</v>
      </c>
      <c r="I931" s="21">
        <v>0</v>
      </c>
      <c r="J931" s="21">
        <v>1</v>
      </c>
      <c r="K931" s="21">
        <v>0</v>
      </c>
      <c r="L931" s="21">
        <v>0</v>
      </c>
      <c r="M931" s="21" t="s">
        <v>1681</v>
      </c>
      <c r="N931" s="21">
        <v>5</v>
      </c>
      <c r="O931" s="21">
        <v>5</v>
      </c>
      <c r="P931" s="21">
        <v>0</v>
      </c>
      <c r="Q931" s="21">
        <v>1</v>
      </c>
      <c r="R931">
        <f>IFERROR(IF(I931=1,VLOOKUP(F931,Lookup!$A$2:$B$15,2,FALSE),0),0.5)</f>
        <v>0</v>
      </c>
      <c r="S931">
        <f>IF(K931=1,1,IFERROR(IF(H931="pass",VLOOKUP(F931,Lookup!$D$2:$E$26,2,FALSE),0),1.6))</f>
        <v>1.6</v>
      </c>
      <c r="T931" s="6">
        <f t="shared" si="44"/>
        <v>1.6875</v>
      </c>
      <c r="U931" s="6">
        <f t="shared" si="42"/>
        <v>1.6875</v>
      </c>
      <c r="V931" t="str">
        <f t="shared" si="43"/>
        <v>J.COOK, LAC</v>
      </c>
    </row>
    <row r="932" spans="1:22">
      <c r="A932">
        <v>1446</v>
      </c>
      <c r="B932" s="21">
        <v>1</v>
      </c>
      <c r="C932" s="21" t="s">
        <v>25</v>
      </c>
      <c r="D932" s="21" t="s">
        <v>14</v>
      </c>
      <c r="E932" s="21">
        <v>48</v>
      </c>
      <c r="F932" s="21">
        <v>52</v>
      </c>
      <c r="G932" s="21" t="s">
        <v>1684</v>
      </c>
      <c r="H932" s="21" t="s">
        <v>439</v>
      </c>
      <c r="I932" s="21">
        <v>0</v>
      </c>
      <c r="J932" s="21">
        <v>1</v>
      </c>
      <c r="K932" s="21">
        <v>0</v>
      </c>
      <c r="L932" s="21">
        <v>0</v>
      </c>
      <c r="M932" s="21" t="s">
        <v>647</v>
      </c>
      <c r="N932" s="21">
        <v>5</v>
      </c>
      <c r="O932" s="21">
        <v>5</v>
      </c>
      <c r="P932" s="21">
        <v>0</v>
      </c>
      <c r="Q932" s="21">
        <v>1</v>
      </c>
      <c r="R932">
        <f>IFERROR(IF(I932=1,VLOOKUP(F932,Lookup!$A$2:$B$15,2,FALSE),0),0.5)</f>
        <v>0</v>
      </c>
      <c r="S932">
        <f>IF(K932=1,1,IFERROR(IF(H932="pass",VLOOKUP(F932,Lookup!$D$2:$E$26,2,FALSE),0),1.6))</f>
        <v>1.6</v>
      </c>
      <c r="T932" s="6">
        <f t="shared" si="44"/>
        <v>1.6875</v>
      </c>
      <c r="U932" s="6">
        <f t="shared" si="42"/>
        <v>1.6875</v>
      </c>
      <c r="V932" t="str">
        <f t="shared" si="43"/>
        <v>M.WILLIAMS, LAC</v>
      </c>
    </row>
    <row r="933" spans="1:22">
      <c r="A933">
        <v>1448</v>
      </c>
      <c r="B933" s="21">
        <v>1</v>
      </c>
      <c r="C933" s="21" t="s">
        <v>25</v>
      </c>
      <c r="D933" s="21" t="s">
        <v>14</v>
      </c>
      <c r="E933" s="21">
        <v>26</v>
      </c>
      <c r="F933" s="21">
        <v>74</v>
      </c>
      <c r="G933" s="21" t="s">
        <v>1687</v>
      </c>
      <c r="H933" s="21" t="s">
        <v>439</v>
      </c>
      <c r="I933" s="21">
        <v>0</v>
      </c>
      <c r="J933" s="21">
        <v>1</v>
      </c>
      <c r="K933" s="21">
        <v>0</v>
      </c>
      <c r="L933" s="21">
        <v>0</v>
      </c>
      <c r="M933" s="21" t="s">
        <v>647</v>
      </c>
      <c r="N933" s="21">
        <v>10</v>
      </c>
      <c r="O933" s="21">
        <v>10</v>
      </c>
      <c r="P933" s="21">
        <v>0</v>
      </c>
      <c r="Q933" s="21">
        <v>1</v>
      </c>
      <c r="R933">
        <f>IFERROR(IF(I933=1,VLOOKUP(F933,Lookup!$A$2:$B$15,2,FALSE),0),0.5)</f>
        <v>0</v>
      </c>
      <c r="S933">
        <f>IF(K933=1,1,IFERROR(IF(H933="pass",VLOOKUP(F933,Lookup!$D$2:$E$26,2,FALSE),0),1.6))</f>
        <v>1.6</v>
      </c>
      <c r="T933" s="6">
        <f t="shared" si="44"/>
        <v>1.7750000000000001</v>
      </c>
      <c r="U933" s="6">
        <f t="shared" si="42"/>
        <v>1.7750000000000001</v>
      </c>
      <c r="V933" t="str">
        <f t="shared" si="43"/>
        <v>M.WILLIAMS, LAC</v>
      </c>
    </row>
    <row r="934" spans="1:22">
      <c r="A934">
        <v>1450</v>
      </c>
      <c r="B934" s="21">
        <v>1</v>
      </c>
      <c r="C934" s="21" t="s">
        <v>25</v>
      </c>
      <c r="D934" s="21" t="s">
        <v>14</v>
      </c>
      <c r="E934" s="21">
        <v>12</v>
      </c>
      <c r="F934" s="21">
        <v>88</v>
      </c>
      <c r="G934" s="21" t="s">
        <v>1689</v>
      </c>
      <c r="H934" s="21" t="s">
        <v>439</v>
      </c>
      <c r="I934" s="21">
        <v>0</v>
      </c>
      <c r="J934" s="21">
        <v>1</v>
      </c>
      <c r="K934" s="21">
        <v>0</v>
      </c>
      <c r="L934" s="21">
        <v>0</v>
      </c>
      <c r="M934" s="21" t="s">
        <v>1681</v>
      </c>
      <c r="N934" s="21">
        <v>-3</v>
      </c>
      <c r="O934" s="21">
        <v>-3</v>
      </c>
      <c r="P934" s="21">
        <v>0</v>
      </c>
      <c r="Q934" s="21">
        <v>1</v>
      </c>
      <c r="R934">
        <f>IFERROR(IF(I934=1,VLOOKUP(F934,Lookup!$A$2:$B$15,2,FALSE),0),0.5)</f>
        <v>0</v>
      </c>
      <c r="S934">
        <f>IF(K934=1,1,IFERROR(IF(H934="pass",VLOOKUP(F934,Lookup!$D$2:$E$26,2,FALSE),0),1.6))</f>
        <v>2.2000000000000002</v>
      </c>
      <c r="T934" s="6">
        <f t="shared" si="44"/>
        <v>1.5475000000000001</v>
      </c>
      <c r="U934" s="6">
        <f t="shared" si="42"/>
        <v>1.9781500000000003</v>
      </c>
      <c r="V934" t="str">
        <f t="shared" si="43"/>
        <v>J.COOK, LAC</v>
      </c>
    </row>
    <row r="935" spans="1:22">
      <c r="A935">
        <v>1452</v>
      </c>
      <c r="B935" s="21">
        <v>1</v>
      </c>
      <c r="C935" s="21" t="s">
        <v>25</v>
      </c>
      <c r="D935" s="21" t="s">
        <v>14</v>
      </c>
      <c r="E935" s="21">
        <v>10</v>
      </c>
      <c r="F935" s="21">
        <v>90</v>
      </c>
      <c r="G935" s="21" t="s">
        <v>1690</v>
      </c>
      <c r="H935" s="21" t="s">
        <v>439</v>
      </c>
      <c r="I935" s="21">
        <v>0</v>
      </c>
      <c r="J935" s="21">
        <v>1</v>
      </c>
      <c r="K935" s="21">
        <v>0</v>
      </c>
      <c r="L935" s="21">
        <v>0</v>
      </c>
      <c r="M935" s="21" t="s">
        <v>1691</v>
      </c>
      <c r="N935" s="21">
        <v>3</v>
      </c>
      <c r="O935" s="21">
        <v>3</v>
      </c>
      <c r="P935" s="21">
        <v>0</v>
      </c>
      <c r="Q935" s="21">
        <v>1</v>
      </c>
      <c r="R935">
        <f>IFERROR(IF(I935=1,VLOOKUP(F935,Lookup!$A$2:$B$15,2,FALSE),0),0.5)</f>
        <v>0</v>
      </c>
      <c r="S935">
        <f>IF(K935=1,1,IFERROR(IF(H935="pass",VLOOKUP(F935,Lookup!$D$2:$E$26,2,FALSE),0),1.6))</f>
        <v>2.2000000000000002</v>
      </c>
      <c r="T935" s="6">
        <f t="shared" si="44"/>
        <v>1.6525000000000001</v>
      </c>
      <c r="U935" s="6">
        <f t="shared" si="42"/>
        <v>2.0138500000000001</v>
      </c>
      <c r="V935" t="str">
        <f t="shared" si="43"/>
        <v>K.ALLEN, LAC</v>
      </c>
    </row>
    <row r="936" spans="1:22">
      <c r="A936">
        <v>1457</v>
      </c>
      <c r="B936" s="21">
        <v>1</v>
      </c>
      <c r="C936" s="21" t="s">
        <v>14</v>
      </c>
      <c r="D936" s="21" t="s">
        <v>25</v>
      </c>
      <c r="E936" s="21">
        <v>70</v>
      </c>
      <c r="F936" s="21">
        <v>30</v>
      </c>
      <c r="G936" s="21" t="s">
        <v>1695</v>
      </c>
      <c r="H936" s="21" t="s">
        <v>439</v>
      </c>
      <c r="I936" s="21">
        <v>0</v>
      </c>
      <c r="J936" s="21">
        <v>1</v>
      </c>
      <c r="K936" s="21">
        <v>0</v>
      </c>
      <c r="L936" s="21">
        <v>0</v>
      </c>
      <c r="M936" s="21" t="s">
        <v>1694</v>
      </c>
      <c r="N936" s="21">
        <v>2</v>
      </c>
      <c r="O936" s="21">
        <v>2</v>
      </c>
      <c r="P936" s="21">
        <v>0</v>
      </c>
      <c r="Q936" s="21">
        <v>1</v>
      </c>
      <c r="R936">
        <f>IFERROR(IF(I936=1,VLOOKUP(F936,Lookup!$A$2:$B$15,2,FALSE),0),0.5)</f>
        <v>0</v>
      </c>
      <c r="S936">
        <f>IF(K936=1,1,IFERROR(IF(H936="pass",VLOOKUP(F936,Lookup!$D$2:$E$26,2,FALSE),0),1.6))</f>
        <v>1.6</v>
      </c>
      <c r="T936" s="6">
        <f t="shared" si="44"/>
        <v>1.635</v>
      </c>
      <c r="U936" s="6">
        <f t="shared" si="42"/>
        <v>1.635</v>
      </c>
      <c r="V936" t="str">
        <f t="shared" si="43"/>
        <v>A.GIBSON, WAS</v>
      </c>
    </row>
    <row r="937" spans="1:22">
      <c r="A937">
        <v>1458</v>
      </c>
      <c r="B937" s="21">
        <v>1</v>
      </c>
      <c r="C937" s="21" t="s">
        <v>14</v>
      </c>
      <c r="D937" s="21" t="s">
        <v>25</v>
      </c>
      <c r="E937" s="21">
        <v>68</v>
      </c>
      <c r="F937" s="21">
        <v>32</v>
      </c>
      <c r="G937" s="21" t="s">
        <v>1696</v>
      </c>
      <c r="H937" s="21" t="s">
        <v>439</v>
      </c>
      <c r="I937" s="21">
        <v>0</v>
      </c>
      <c r="J937" s="21">
        <v>1</v>
      </c>
      <c r="K937" s="21">
        <v>0</v>
      </c>
      <c r="L937" s="21">
        <v>0</v>
      </c>
      <c r="M937" s="21" t="s">
        <v>1697</v>
      </c>
      <c r="N937" s="21">
        <v>7</v>
      </c>
      <c r="O937" s="21">
        <v>7</v>
      </c>
      <c r="P937" s="21">
        <v>0</v>
      </c>
      <c r="Q937" s="21">
        <v>1</v>
      </c>
      <c r="R937">
        <f>IFERROR(IF(I937=1,VLOOKUP(F937,Lookup!$A$2:$B$15,2,FALSE),0),0.5)</f>
        <v>0</v>
      </c>
      <c r="S937">
        <f>IF(K937=1,1,IFERROR(IF(H937="pass",VLOOKUP(F937,Lookup!$D$2:$E$26,2,FALSE),0),1.6))</f>
        <v>1.6</v>
      </c>
      <c r="T937" s="6">
        <f t="shared" si="44"/>
        <v>1.7225000000000001</v>
      </c>
      <c r="U937" s="6">
        <f t="shared" si="42"/>
        <v>1.7225000000000001</v>
      </c>
      <c r="V937" t="str">
        <f t="shared" si="43"/>
        <v>D.BROWN, WAS</v>
      </c>
    </row>
    <row r="938" spans="1:22">
      <c r="A938">
        <v>1467</v>
      </c>
      <c r="B938" s="21">
        <v>1</v>
      </c>
      <c r="C938" s="21" t="s">
        <v>14</v>
      </c>
      <c r="D938" s="21" t="s">
        <v>25</v>
      </c>
      <c r="E938" s="21">
        <v>20</v>
      </c>
      <c r="F938" s="21">
        <v>80</v>
      </c>
      <c r="G938" s="21" t="s">
        <v>1705</v>
      </c>
      <c r="H938" s="21" t="s">
        <v>439</v>
      </c>
      <c r="I938" s="21">
        <v>0</v>
      </c>
      <c r="J938" s="21">
        <v>1</v>
      </c>
      <c r="K938" s="21">
        <v>0</v>
      </c>
      <c r="L938" s="21">
        <v>0</v>
      </c>
      <c r="M938" s="21" t="s">
        <v>1706</v>
      </c>
      <c r="N938" s="21">
        <v>4</v>
      </c>
      <c r="O938" s="21">
        <v>4</v>
      </c>
      <c r="P938" s="21">
        <v>0</v>
      </c>
      <c r="Q938" s="21">
        <v>1</v>
      </c>
      <c r="R938">
        <f>IFERROR(IF(I938=1,VLOOKUP(F938,Lookup!$A$2:$B$15,2,FALSE),0),0.5)</f>
        <v>0</v>
      </c>
      <c r="S938">
        <f>IF(K938=1,1,IFERROR(IF(H938="pass",VLOOKUP(F938,Lookup!$D$2:$E$26,2,FALSE),0),1.6))</f>
        <v>1.8</v>
      </c>
      <c r="T938" s="6">
        <f t="shared" si="44"/>
        <v>1.6700000000000002</v>
      </c>
      <c r="U938" s="6">
        <f t="shared" si="42"/>
        <v>1.7558000000000002</v>
      </c>
      <c r="V938" t="str">
        <f t="shared" si="43"/>
        <v>A.HUMPHRIES, WAS</v>
      </c>
    </row>
    <row r="939" spans="1:22">
      <c r="A939">
        <v>1472</v>
      </c>
      <c r="B939" s="21">
        <v>1</v>
      </c>
      <c r="C939" s="21" t="s">
        <v>25</v>
      </c>
      <c r="D939" s="21" t="s">
        <v>14</v>
      </c>
      <c r="E939" s="21">
        <v>72</v>
      </c>
      <c r="F939" s="21">
        <v>28</v>
      </c>
      <c r="G939" s="21" t="s">
        <v>1708</v>
      </c>
      <c r="H939" s="21" t="s">
        <v>439</v>
      </c>
      <c r="I939" s="21">
        <v>0</v>
      </c>
      <c r="J939" s="21">
        <v>1</v>
      </c>
      <c r="K939" s="21">
        <v>0</v>
      </c>
      <c r="L939" s="21">
        <v>0</v>
      </c>
      <c r="M939" s="21" t="s">
        <v>1681</v>
      </c>
      <c r="N939" s="21">
        <v>12</v>
      </c>
      <c r="O939" s="21">
        <v>12</v>
      </c>
      <c r="P939" s="21">
        <v>0</v>
      </c>
      <c r="Q939" s="21">
        <v>1</v>
      </c>
      <c r="R939">
        <f>IFERROR(IF(I939=1,VLOOKUP(F939,Lookup!$A$2:$B$15,2,FALSE),0),0.5)</f>
        <v>0</v>
      </c>
      <c r="S939">
        <f>IF(K939=1,1,IFERROR(IF(H939="pass",VLOOKUP(F939,Lookup!$D$2:$E$26,2,FALSE),0),1.6))</f>
        <v>1.6</v>
      </c>
      <c r="T939" s="6">
        <f t="shared" si="44"/>
        <v>1.81</v>
      </c>
      <c r="U939" s="6">
        <f t="shared" si="42"/>
        <v>1.81</v>
      </c>
      <c r="V939" t="str">
        <f t="shared" si="43"/>
        <v>J.COOK, LAC</v>
      </c>
    </row>
    <row r="940" spans="1:22">
      <c r="A940">
        <v>1473</v>
      </c>
      <c r="B940" s="21">
        <v>1</v>
      </c>
      <c r="C940" s="21" t="s">
        <v>25</v>
      </c>
      <c r="D940" s="21" t="s">
        <v>14</v>
      </c>
      <c r="E940" s="21">
        <v>72</v>
      </c>
      <c r="F940" s="21">
        <v>28</v>
      </c>
      <c r="G940" s="21" t="s">
        <v>1709</v>
      </c>
      <c r="H940" s="21" t="s">
        <v>439</v>
      </c>
      <c r="I940" s="21">
        <v>0</v>
      </c>
      <c r="J940" s="21">
        <v>1</v>
      </c>
      <c r="K940" s="21">
        <v>0</v>
      </c>
      <c r="L940" s="21">
        <v>0</v>
      </c>
      <c r="M940" s="21" t="s">
        <v>1508</v>
      </c>
      <c r="N940" s="21">
        <v>3</v>
      </c>
      <c r="O940" s="21">
        <v>3</v>
      </c>
      <c r="P940" s="21">
        <v>0</v>
      </c>
      <c r="Q940" s="21">
        <v>1</v>
      </c>
      <c r="R940">
        <f>IFERROR(IF(I940=1,VLOOKUP(F940,Lookup!$A$2:$B$15,2,FALSE),0),0.5)</f>
        <v>0</v>
      </c>
      <c r="S940">
        <f>IF(K940=1,1,IFERROR(IF(H940="pass",VLOOKUP(F940,Lookup!$D$2:$E$26,2,FALSE),0),1.6))</f>
        <v>1.6</v>
      </c>
      <c r="T940" s="6">
        <f t="shared" si="44"/>
        <v>1.6525000000000001</v>
      </c>
      <c r="U940" s="6">
        <f t="shared" si="42"/>
        <v>1.6525000000000001</v>
      </c>
      <c r="V940" t="str">
        <f t="shared" si="43"/>
        <v>K.HILL, LAC</v>
      </c>
    </row>
    <row r="941" spans="1:22">
      <c r="A941">
        <v>1474</v>
      </c>
      <c r="B941" s="21">
        <v>1</v>
      </c>
      <c r="C941" s="21" t="s">
        <v>25</v>
      </c>
      <c r="D941" s="21" t="s">
        <v>14</v>
      </c>
      <c r="E941" s="21">
        <v>68</v>
      </c>
      <c r="F941" s="21">
        <v>32</v>
      </c>
      <c r="G941" s="21" t="s">
        <v>1710</v>
      </c>
      <c r="H941" s="21" t="s">
        <v>439</v>
      </c>
      <c r="I941" s="21">
        <v>0</v>
      </c>
      <c r="J941" s="21">
        <v>1</v>
      </c>
      <c r="K941" s="21">
        <v>0</v>
      </c>
      <c r="L941" s="21">
        <v>0</v>
      </c>
      <c r="M941" s="21" t="s">
        <v>1679</v>
      </c>
      <c r="N941" s="21">
        <v>3</v>
      </c>
      <c r="O941" s="21">
        <v>3</v>
      </c>
      <c r="P941" s="21">
        <v>0</v>
      </c>
      <c r="Q941" s="21">
        <v>1</v>
      </c>
      <c r="R941">
        <f>IFERROR(IF(I941=1,VLOOKUP(F941,Lookup!$A$2:$B$15,2,FALSE),0),0.5)</f>
        <v>0</v>
      </c>
      <c r="S941">
        <f>IF(K941=1,1,IFERROR(IF(H941="pass",VLOOKUP(F941,Lookup!$D$2:$E$26,2,FALSE),0),1.6))</f>
        <v>1.6</v>
      </c>
      <c r="T941" s="6">
        <f t="shared" si="44"/>
        <v>1.6525000000000001</v>
      </c>
      <c r="U941" s="6">
        <f t="shared" si="42"/>
        <v>1.6525000000000001</v>
      </c>
      <c r="V941" t="str">
        <f t="shared" si="43"/>
        <v>J.GUYTON, LAC</v>
      </c>
    </row>
    <row r="942" spans="1:22">
      <c r="A942">
        <v>1476</v>
      </c>
      <c r="B942" s="21">
        <v>1</v>
      </c>
      <c r="C942" s="21" t="s">
        <v>14</v>
      </c>
      <c r="D942" s="21" t="s">
        <v>25</v>
      </c>
      <c r="E942" s="21">
        <v>71</v>
      </c>
      <c r="F942" s="21">
        <v>29</v>
      </c>
      <c r="G942" s="21" t="s">
        <v>1711</v>
      </c>
      <c r="H942" s="21" t="s">
        <v>439</v>
      </c>
      <c r="I942" s="21">
        <v>0</v>
      </c>
      <c r="J942" s="21">
        <v>1</v>
      </c>
      <c r="K942" s="21">
        <v>0</v>
      </c>
      <c r="L942" s="21">
        <v>0</v>
      </c>
      <c r="M942" s="21" t="s">
        <v>1694</v>
      </c>
      <c r="N942" s="21">
        <v>1</v>
      </c>
      <c r="O942" s="21">
        <v>1</v>
      </c>
      <c r="P942" s="21">
        <v>0</v>
      </c>
      <c r="Q942" s="21">
        <v>1</v>
      </c>
      <c r="R942">
        <f>IFERROR(IF(I942=1,VLOOKUP(F942,Lookup!$A$2:$B$15,2,FALSE),0),0.5)</f>
        <v>0</v>
      </c>
      <c r="S942">
        <f>IF(K942=1,1,IFERROR(IF(H942="pass",VLOOKUP(F942,Lookup!$D$2:$E$26,2,FALSE),0),1.6))</f>
        <v>1.6</v>
      </c>
      <c r="T942" s="6">
        <f t="shared" si="44"/>
        <v>1.6175000000000002</v>
      </c>
      <c r="U942" s="6">
        <f t="shared" si="42"/>
        <v>1.6175000000000002</v>
      </c>
      <c r="V942" t="str">
        <f t="shared" si="43"/>
        <v>A.GIBSON, WAS</v>
      </c>
    </row>
    <row r="943" spans="1:22">
      <c r="A943">
        <v>1482</v>
      </c>
      <c r="B943" s="21">
        <v>1</v>
      </c>
      <c r="C943" s="21" t="s">
        <v>14</v>
      </c>
      <c r="D943" s="21" t="s">
        <v>25</v>
      </c>
      <c r="E943" s="21">
        <v>23</v>
      </c>
      <c r="F943" s="21">
        <v>77</v>
      </c>
      <c r="G943" s="21" t="s">
        <v>1715</v>
      </c>
      <c r="H943" s="21" t="s">
        <v>439</v>
      </c>
      <c r="I943" s="21">
        <v>0</v>
      </c>
      <c r="J943" s="21">
        <v>1</v>
      </c>
      <c r="K943" s="21">
        <v>0</v>
      </c>
      <c r="L943" s="21">
        <v>0</v>
      </c>
      <c r="M943" s="21" t="s">
        <v>1694</v>
      </c>
      <c r="N943" s="21">
        <v>4</v>
      </c>
      <c r="O943" s="21">
        <v>4</v>
      </c>
      <c r="P943" s="21">
        <v>0</v>
      </c>
      <c r="Q943" s="21">
        <v>1</v>
      </c>
      <c r="R943">
        <f>IFERROR(IF(I943=1,VLOOKUP(F943,Lookup!$A$2:$B$15,2,FALSE),0),0.5)</f>
        <v>0</v>
      </c>
      <c r="S943">
        <f>IF(K943=1,1,IFERROR(IF(H943="pass",VLOOKUP(F943,Lookup!$D$2:$E$26,2,FALSE),0),1.6))</f>
        <v>1.8</v>
      </c>
      <c r="T943" s="6">
        <f t="shared" si="44"/>
        <v>1.6700000000000002</v>
      </c>
      <c r="U943" s="6">
        <f t="shared" si="42"/>
        <v>1.7558000000000002</v>
      </c>
      <c r="V943" t="str">
        <f t="shared" si="43"/>
        <v>A.GIBSON, WAS</v>
      </c>
    </row>
    <row r="944" spans="1:22">
      <c r="A944">
        <v>1488</v>
      </c>
      <c r="B944" s="21">
        <v>1</v>
      </c>
      <c r="C944" s="21" t="s">
        <v>25</v>
      </c>
      <c r="D944" s="21" t="s">
        <v>14</v>
      </c>
      <c r="E944" s="21">
        <v>66</v>
      </c>
      <c r="F944" s="21">
        <v>34</v>
      </c>
      <c r="G944" s="21" t="s">
        <v>1718</v>
      </c>
      <c r="H944" s="21" t="s">
        <v>439</v>
      </c>
      <c r="I944" s="21">
        <v>0</v>
      </c>
      <c r="J944" s="21">
        <v>1</v>
      </c>
      <c r="K944" s="21">
        <v>0</v>
      </c>
      <c r="L944" s="21">
        <v>0</v>
      </c>
      <c r="M944" s="21" t="s">
        <v>1691</v>
      </c>
      <c r="N944" s="21">
        <v>11</v>
      </c>
      <c r="O944" s="21">
        <v>11</v>
      </c>
      <c r="P944" s="21">
        <v>0</v>
      </c>
      <c r="Q944" s="21">
        <v>1</v>
      </c>
      <c r="R944">
        <f>IFERROR(IF(I944=1,VLOOKUP(F944,Lookup!$A$2:$B$15,2,FALSE),0),0.5)</f>
        <v>0</v>
      </c>
      <c r="S944">
        <f>IF(K944=1,1,IFERROR(IF(H944="pass",VLOOKUP(F944,Lookup!$D$2:$E$26,2,FALSE),0),1.6))</f>
        <v>1.6</v>
      </c>
      <c r="T944" s="6">
        <f t="shared" si="44"/>
        <v>1.7925</v>
      </c>
      <c r="U944" s="6">
        <f t="shared" si="42"/>
        <v>1.7925</v>
      </c>
      <c r="V944" t="str">
        <f t="shared" si="43"/>
        <v>K.ALLEN, LAC</v>
      </c>
    </row>
    <row r="945" spans="1:22">
      <c r="A945">
        <v>1490</v>
      </c>
      <c r="B945" s="21">
        <v>1</v>
      </c>
      <c r="C945" s="21" t="s">
        <v>25</v>
      </c>
      <c r="D945" s="21" t="s">
        <v>14</v>
      </c>
      <c r="E945" s="21">
        <v>53</v>
      </c>
      <c r="F945" s="21">
        <v>47</v>
      </c>
      <c r="G945" s="21" t="s">
        <v>1720</v>
      </c>
      <c r="H945" s="21" t="s">
        <v>439</v>
      </c>
      <c r="I945" s="21">
        <v>0</v>
      </c>
      <c r="J945" s="21">
        <v>1</v>
      </c>
      <c r="K945" s="21">
        <v>0</v>
      </c>
      <c r="L945" s="21">
        <v>0</v>
      </c>
      <c r="M945" s="21" t="s">
        <v>1691</v>
      </c>
      <c r="N945" s="21">
        <v>2</v>
      </c>
      <c r="O945" s="21">
        <v>2</v>
      </c>
      <c r="P945" s="21">
        <v>0</v>
      </c>
      <c r="Q945" s="21">
        <v>1</v>
      </c>
      <c r="R945">
        <f>IFERROR(IF(I945=1,VLOOKUP(F945,Lookup!$A$2:$B$15,2,FALSE),0),0.5)</f>
        <v>0</v>
      </c>
      <c r="S945">
        <f>IF(K945=1,1,IFERROR(IF(H945="pass",VLOOKUP(F945,Lookup!$D$2:$E$26,2,FALSE),0),1.6))</f>
        <v>1.6</v>
      </c>
      <c r="T945" s="6">
        <f t="shared" si="44"/>
        <v>1.635</v>
      </c>
      <c r="U945" s="6">
        <f t="shared" si="42"/>
        <v>1.635</v>
      </c>
      <c r="V945" t="str">
        <f t="shared" si="43"/>
        <v>K.ALLEN, LAC</v>
      </c>
    </row>
    <row r="946" spans="1:22">
      <c r="A946">
        <v>1491</v>
      </c>
      <c r="B946" s="21">
        <v>1</v>
      </c>
      <c r="C946" s="21" t="s">
        <v>25</v>
      </c>
      <c r="D946" s="21" t="s">
        <v>14</v>
      </c>
      <c r="E946" s="21">
        <v>43</v>
      </c>
      <c r="F946" s="21">
        <v>57</v>
      </c>
      <c r="G946" s="21" t="s">
        <v>1721</v>
      </c>
      <c r="H946" s="21" t="s">
        <v>439</v>
      </c>
      <c r="I946" s="21">
        <v>0</v>
      </c>
      <c r="J946" s="21">
        <v>1</v>
      </c>
      <c r="K946" s="21">
        <v>0</v>
      </c>
      <c r="L946" s="21">
        <v>0</v>
      </c>
      <c r="M946" s="21" t="s">
        <v>1679</v>
      </c>
      <c r="N946" s="21">
        <v>18</v>
      </c>
      <c r="O946" s="21">
        <v>18</v>
      </c>
      <c r="P946" s="21">
        <v>0</v>
      </c>
      <c r="Q946" s="21">
        <v>1</v>
      </c>
      <c r="R946">
        <f>IFERROR(IF(I946=1,VLOOKUP(F946,Lookup!$A$2:$B$15,2,FALSE),0),0.5)</f>
        <v>0</v>
      </c>
      <c r="S946">
        <f>IF(K946=1,1,IFERROR(IF(H946="pass",VLOOKUP(F946,Lookup!$D$2:$E$26,2,FALSE),0),1.6))</f>
        <v>1.6</v>
      </c>
      <c r="T946" s="6">
        <f t="shared" si="44"/>
        <v>1.915</v>
      </c>
      <c r="U946" s="6">
        <f t="shared" si="42"/>
        <v>1.915</v>
      </c>
      <c r="V946" t="str">
        <f t="shared" si="43"/>
        <v>J.GUYTON, LAC</v>
      </c>
    </row>
    <row r="947" spans="1:22">
      <c r="A947">
        <v>1492</v>
      </c>
      <c r="B947" s="21">
        <v>1</v>
      </c>
      <c r="C947" s="21" t="s">
        <v>25</v>
      </c>
      <c r="D947" s="21" t="s">
        <v>14</v>
      </c>
      <c r="E947" s="21">
        <v>21</v>
      </c>
      <c r="F947" s="21">
        <v>79</v>
      </c>
      <c r="G947" s="21" t="s">
        <v>1722</v>
      </c>
      <c r="H947" s="21" t="s">
        <v>439</v>
      </c>
      <c r="I947" s="21">
        <v>0</v>
      </c>
      <c r="J947" s="21">
        <v>1</v>
      </c>
      <c r="K947" s="21">
        <v>0</v>
      </c>
      <c r="L947" s="21">
        <v>0</v>
      </c>
      <c r="M947" s="21" t="s">
        <v>647</v>
      </c>
      <c r="N947" s="21">
        <v>7</v>
      </c>
      <c r="O947" s="21">
        <v>7</v>
      </c>
      <c r="P947" s="21">
        <v>0</v>
      </c>
      <c r="Q947" s="21">
        <v>1</v>
      </c>
      <c r="R947">
        <f>IFERROR(IF(I947=1,VLOOKUP(F947,Lookup!$A$2:$B$15,2,FALSE),0),0.5)</f>
        <v>0</v>
      </c>
      <c r="S947">
        <f>IF(K947=1,1,IFERROR(IF(H947="pass",VLOOKUP(F947,Lookup!$D$2:$E$26,2,FALSE),0),1.6))</f>
        <v>1.8</v>
      </c>
      <c r="T947" s="6">
        <f t="shared" si="44"/>
        <v>1.7225000000000001</v>
      </c>
      <c r="U947" s="6">
        <f t="shared" si="42"/>
        <v>1.7736500000000004</v>
      </c>
      <c r="V947" t="str">
        <f t="shared" si="43"/>
        <v>M.WILLIAMS, LAC</v>
      </c>
    </row>
    <row r="948" spans="1:22">
      <c r="A948">
        <v>1495</v>
      </c>
      <c r="B948" s="21">
        <v>1</v>
      </c>
      <c r="C948" s="21" t="s">
        <v>25</v>
      </c>
      <c r="D948" s="21" t="s">
        <v>14</v>
      </c>
      <c r="E948" s="21">
        <v>15</v>
      </c>
      <c r="F948" s="21">
        <v>85</v>
      </c>
      <c r="G948" s="21" t="s">
        <v>1724</v>
      </c>
      <c r="H948" s="21" t="s">
        <v>439</v>
      </c>
      <c r="I948" s="21">
        <v>0</v>
      </c>
      <c r="J948" s="21">
        <v>1</v>
      </c>
      <c r="K948" s="21">
        <v>0</v>
      </c>
      <c r="L948" s="21">
        <v>0</v>
      </c>
      <c r="M948" s="21" t="s">
        <v>1691</v>
      </c>
      <c r="N948" s="21">
        <v>7</v>
      </c>
      <c r="O948" s="21">
        <v>7</v>
      </c>
      <c r="P948" s="21">
        <v>0</v>
      </c>
      <c r="Q948" s="21">
        <v>1</v>
      </c>
      <c r="R948">
        <f>IFERROR(IF(I948=1,VLOOKUP(F948,Lookup!$A$2:$B$15,2,FALSE),0),0.5)</f>
        <v>0</v>
      </c>
      <c r="S948">
        <f>IF(K948=1,1,IFERROR(IF(H948="pass",VLOOKUP(F948,Lookup!$D$2:$E$26,2,FALSE),0),1.6))</f>
        <v>2</v>
      </c>
      <c r="T948" s="6">
        <f t="shared" si="44"/>
        <v>1.7225000000000001</v>
      </c>
      <c r="U948" s="6">
        <f t="shared" si="42"/>
        <v>1.9056500000000001</v>
      </c>
      <c r="V948" t="str">
        <f t="shared" si="43"/>
        <v>K.ALLEN, LAC</v>
      </c>
    </row>
    <row r="949" spans="1:22">
      <c r="A949">
        <v>1498</v>
      </c>
      <c r="B949" s="21">
        <v>1</v>
      </c>
      <c r="C949" s="21" t="s">
        <v>14</v>
      </c>
      <c r="D949" s="21" t="s">
        <v>25</v>
      </c>
      <c r="E949" s="21">
        <v>68</v>
      </c>
      <c r="F949" s="21">
        <v>32</v>
      </c>
      <c r="G949" s="21" t="s">
        <v>1725</v>
      </c>
      <c r="H949" s="21" t="s">
        <v>439</v>
      </c>
      <c r="I949" s="21">
        <v>0</v>
      </c>
      <c r="J949" s="21">
        <v>1</v>
      </c>
      <c r="K949" s="21">
        <v>0</v>
      </c>
      <c r="L949" s="21">
        <v>0</v>
      </c>
      <c r="M949" s="21" t="s">
        <v>1726</v>
      </c>
      <c r="N949" s="21">
        <v>-9</v>
      </c>
      <c r="O949" s="21">
        <v>-9</v>
      </c>
      <c r="P949" s="21">
        <v>0</v>
      </c>
      <c r="Q949" s="21">
        <v>1</v>
      </c>
      <c r="R949">
        <f>IFERROR(IF(I949=1,VLOOKUP(F949,Lookup!$A$2:$B$15,2,FALSE),0),0.5)</f>
        <v>0</v>
      </c>
      <c r="S949">
        <f>IF(K949=1,1,IFERROR(IF(H949="pass",VLOOKUP(F949,Lookup!$D$2:$E$26,2,FALSE),0),1.6))</f>
        <v>1.6</v>
      </c>
      <c r="T949" s="6">
        <f t="shared" si="44"/>
        <v>1.4425000000000001</v>
      </c>
      <c r="U949" s="6">
        <f t="shared" si="42"/>
        <v>1.4425000000000001</v>
      </c>
      <c r="V949" t="str">
        <f t="shared" si="43"/>
        <v>J.MCKISSIC, WAS</v>
      </c>
    </row>
    <row r="950" spans="1:22">
      <c r="A950">
        <v>1499</v>
      </c>
      <c r="B950" s="21">
        <v>1</v>
      </c>
      <c r="C950" s="21" t="s">
        <v>14</v>
      </c>
      <c r="D950" s="21" t="s">
        <v>25</v>
      </c>
      <c r="E950" s="21">
        <v>68</v>
      </c>
      <c r="F950" s="21">
        <v>32</v>
      </c>
      <c r="G950" s="21" t="s">
        <v>1727</v>
      </c>
      <c r="H950" s="21" t="s">
        <v>439</v>
      </c>
      <c r="I950" s="21">
        <v>0</v>
      </c>
      <c r="J950" s="21">
        <v>1</v>
      </c>
      <c r="K950" s="21">
        <v>0</v>
      </c>
      <c r="L950" s="21">
        <v>0</v>
      </c>
      <c r="M950" s="21" t="s">
        <v>1697</v>
      </c>
      <c r="N950" s="21">
        <v>24</v>
      </c>
      <c r="O950" s="21">
        <v>24</v>
      </c>
      <c r="P950" s="21">
        <v>0</v>
      </c>
      <c r="Q950" s="21">
        <v>1</v>
      </c>
      <c r="R950">
        <f>IFERROR(IF(I950=1,VLOOKUP(F950,Lookup!$A$2:$B$15,2,FALSE),0),0.5)</f>
        <v>0</v>
      </c>
      <c r="S950">
        <f>IF(K950=1,1,IFERROR(IF(H950="pass",VLOOKUP(F950,Lookup!$D$2:$E$26,2,FALSE),0),1.6))</f>
        <v>1.6</v>
      </c>
      <c r="T950" s="6">
        <f t="shared" si="44"/>
        <v>2.02</v>
      </c>
      <c r="U950" s="6">
        <f t="shared" si="42"/>
        <v>2.02</v>
      </c>
      <c r="V950" t="str">
        <f t="shared" si="43"/>
        <v>D.BROWN, WAS</v>
      </c>
    </row>
    <row r="951" spans="1:22">
      <c r="A951">
        <v>1500</v>
      </c>
      <c r="B951" s="21">
        <v>1</v>
      </c>
      <c r="C951" s="21" t="s">
        <v>14</v>
      </c>
      <c r="D951" s="21" t="s">
        <v>25</v>
      </c>
      <c r="E951" s="21">
        <v>68</v>
      </c>
      <c r="F951" s="21">
        <v>32</v>
      </c>
      <c r="G951" s="21" t="s">
        <v>1728</v>
      </c>
      <c r="H951" s="21" t="s">
        <v>439</v>
      </c>
      <c r="I951" s="21">
        <v>0</v>
      </c>
      <c r="J951" s="21">
        <v>1</v>
      </c>
      <c r="K951" s="21">
        <v>0</v>
      </c>
      <c r="L951" s="21">
        <v>0</v>
      </c>
      <c r="M951" s="21" t="s">
        <v>1697</v>
      </c>
      <c r="N951" s="21">
        <v>10</v>
      </c>
      <c r="O951" s="21">
        <v>10</v>
      </c>
      <c r="P951" s="21">
        <v>0</v>
      </c>
      <c r="Q951" s="21">
        <v>1</v>
      </c>
      <c r="R951">
        <f>IFERROR(IF(I951=1,VLOOKUP(F951,Lookup!$A$2:$B$15,2,FALSE),0),0.5)</f>
        <v>0</v>
      </c>
      <c r="S951">
        <f>IF(K951=1,1,IFERROR(IF(H951="pass",VLOOKUP(F951,Lookup!$D$2:$E$26,2,FALSE),0),1.6))</f>
        <v>1.6</v>
      </c>
      <c r="T951" s="6">
        <f t="shared" si="44"/>
        <v>1.7750000000000001</v>
      </c>
      <c r="U951" s="6">
        <f t="shared" si="42"/>
        <v>1.7750000000000001</v>
      </c>
      <c r="V951" t="str">
        <f t="shared" si="43"/>
        <v>D.BROWN, WAS</v>
      </c>
    </row>
    <row r="952" spans="1:22">
      <c r="A952">
        <v>1503</v>
      </c>
      <c r="B952" s="21">
        <v>1</v>
      </c>
      <c r="C952" s="21" t="s">
        <v>25</v>
      </c>
      <c r="D952" s="21" t="s">
        <v>14</v>
      </c>
      <c r="E952" s="21">
        <v>70</v>
      </c>
      <c r="F952" s="21">
        <v>30</v>
      </c>
      <c r="G952" s="21" t="s">
        <v>1730</v>
      </c>
      <c r="H952" s="21" t="s">
        <v>439</v>
      </c>
      <c r="I952" s="21">
        <v>0</v>
      </c>
      <c r="J952" s="21">
        <v>1</v>
      </c>
      <c r="K952" s="21">
        <v>0</v>
      </c>
      <c r="L952" s="21">
        <v>0</v>
      </c>
      <c r="M952" s="21" t="s">
        <v>1731</v>
      </c>
      <c r="N952" s="21">
        <v>-1</v>
      </c>
      <c r="O952" s="21">
        <v>-1</v>
      </c>
      <c r="P952" s="21">
        <v>0</v>
      </c>
      <c r="Q952" s="21">
        <v>1</v>
      </c>
      <c r="R952">
        <f>IFERROR(IF(I952=1,VLOOKUP(F952,Lookup!$A$2:$B$15,2,FALSE),0),0.5)</f>
        <v>0</v>
      </c>
      <c r="S952">
        <f>IF(K952=1,1,IFERROR(IF(H952="pass",VLOOKUP(F952,Lookup!$D$2:$E$26,2,FALSE),0),1.6))</f>
        <v>1.6</v>
      </c>
      <c r="T952" s="6">
        <f t="shared" si="44"/>
        <v>1.5825</v>
      </c>
      <c r="U952" s="6">
        <f t="shared" si="42"/>
        <v>1.5825</v>
      </c>
      <c r="V952" t="str">
        <f t="shared" si="43"/>
        <v>S.ANDERSON, LAC</v>
      </c>
    </row>
    <row r="953" spans="1:22">
      <c r="A953">
        <v>1506</v>
      </c>
      <c r="B953" s="21">
        <v>1</v>
      </c>
      <c r="C953" s="21" t="s">
        <v>25</v>
      </c>
      <c r="D953" s="21" t="s">
        <v>14</v>
      </c>
      <c r="E953" s="21">
        <v>64</v>
      </c>
      <c r="F953" s="21">
        <v>36</v>
      </c>
      <c r="G953" s="21" t="s">
        <v>1733</v>
      </c>
      <c r="H953" s="21" t="s">
        <v>439</v>
      </c>
      <c r="I953" s="21">
        <v>0</v>
      </c>
      <c r="J953" s="21">
        <v>1</v>
      </c>
      <c r="K953" s="21">
        <v>0</v>
      </c>
      <c r="L953" s="21">
        <v>0</v>
      </c>
      <c r="M953" s="21" t="s">
        <v>647</v>
      </c>
      <c r="N953" s="21">
        <v>5</v>
      </c>
      <c r="O953" s="21">
        <v>5</v>
      </c>
      <c r="P953" s="21">
        <v>0</v>
      </c>
      <c r="Q953" s="21">
        <v>1</v>
      </c>
      <c r="R953">
        <f>IFERROR(IF(I953=1,VLOOKUP(F953,Lookup!$A$2:$B$15,2,FALSE),0),0.5)</f>
        <v>0</v>
      </c>
      <c r="S953">
        <f>IF(K953=1,1,IFERROR(IF(H953="pass",VLOOKUP(F953,Lookup!$D$2:$E$26,2,FALSE),0),1.6))</f>
        <v>1.6</v>
      </c>
      <c r="T953" s="6">
        <f t="shared" si="44"/>
        <v>1.6875</v>
      </c>
      <c r="U953" s="6">
        <f t="shared" si="42"/>
        <v>1.6875</v>
      </c>
      <c r="V953" t="str">
        <f t="shared" si="43"/>
        <v>M.WILLIAMS, LAC</v>
      </c>
    </row>
    <row r="954" spans="1:22">
      <c r="A954">
        <v>1508</v>
      </c>
      <c r="B954" s="21">
        <v>1</v>
      </c>
      <c r="C954" s="21" t="s">
        <v>25</v>
      </c>
      <c r="D954" s="21" t="s">
        <v>14</v>
      </c>
      <c r="E954" s="21">
        <v>56</v>
      </c>
      <c r="F954" s="21">
        <v>44</v>
      </c>
      <c r="G954" s="21" t="s">
        <v>1736</v>
      </c>
      <c r="H954" s="21" t="s">
        <v>439</v>
      </c>
      <c r="I954" s="21">
        <v>0</v>
      </c>
      <c r="J954" s="21">
        <v>1</v>
      </c>
      <c r="K954" s="21">
        <v>0</v>
      </c>
      <c r="L954" s="21">
        <v>0</v>
      </c>
      <c r="M954" s="21" t="s">
        <v>1681</v>
      </c>
      <c r="N954" s="21">
        <v>16</v>
      </c>
      <c r="O954" s="21">
        <v>16</v>
      </c>
      <c r="P954" s="21">
        <v>0</v>
      </c>
      <c r="Q954" s="21">
        <v>1</v>
      </c>
      <c r="R954">
        <f>IFERROR(IF(I954=1,VLOOKUP(F954,Lookup!$A$2:$B$15,2,FALSE),0),0.5)</f>
        <v>0</v>
      </c>
      <c r="S954">
        <f>IF(K954=1,1,IFERROR(IF(H954="pass",VLOOKUP(F954,Lookup!$D$2:$E$26,2,FALSE),0),1.6))</f>
        <v>1.6</v>
      </c>
      <c r="T954" s="6">
        <f t="shared" si="44"/>
        <v>1.8800000000000001</v>
      </c>
      <c r="U954" s="6">
        <f t="shared" si="42"/>
        <v>1.8800000000000001</v>
      </c>
      <c r="V954" t="str">
        <f t="shared" si="43"/>
        <v>J.COOK, LAC</v>
      </c>
    </row>
    <row r="955" spans="1:22">
      <c r="A955">
        <v>1510</v>
      </c>
      <c r="B955" s="21">
        <v>1</v>
      </c>
      <c r="C955" s="21" t="s">
        <v>25</v>
      </c>
      <c r="D955" s="21" t="s">
        <v>14</v>
      </c>
      <c r="E955" s="21">
        <v>66</v>
      </c>
      <c r="F955" s="21">
        <v>34</v>
      </c>
      <c r="G955" s="21" t="s">
        <v>1737</v>
      </c>
      <c r="H955" s="21" t="s">
        <v>439</v>
      </c>
      <c r="I955" s="21">
        <v>0</v>
      </c>
      <c r="J955" s="21">
        <v>1</v>
      </c>
      <c r="K955" s="21">
        <v>0</v>
      </c>
      <c r="L955" s="21">
        <v>0</v>
      </c>
      <c r="M955" s="21" t="s">
        <v>1679</v>
      </c>
      <c r="N955" s="21">
        <v>-1</v>
      </c>
      <c r="O955" s="21">
        <v>-1</v>
      </c>
      <c r="P955" s="21">
        <v>0</v>
      </c>
      <c r="Q955" s="21">
        <v>1</v>
      </c>
      <c r="R955">
        <f>IFERROR(IF(I955=1,VLOOKUP(F955,Lookup!$A$2:$B$15,2,FALSE),0),0.5)</f>
        <v>0</v>
      </c>
      <c r="S955">
        <f>IF(K955=1,1,IFERROR(IF(H955="pass",VLOOKUP(F955,Lookup!$D$2:$E$26,2,FALSE),0),1.6))</f>
        <v>1.6</v>
      </c>
      <c r="T955" s="6">
        <f t="shared" si="44"/>
        <v>1.5825</v>
      </c>
      <c r="U955" s="6">
        <f t="shared" si="42"/>
        <v>1.5825</v>
      </c>
      <c r="V955" t="str">
        <f t="shared" si="43"/>
        <v>J.GUYTON, LAC</v>
      </c>
    </row>
    <row r="956" spans="1:22">
      <c r="A956">
        <v>1511</v>
      </c>
      <c r="B956" s="21">
        <v>1</v>
      </c>
      <c r="C956" s="21" t="s">
        <v>25</v>
      </c>
      <c r="D956" s="21" t="s">
        <v>14</v>
      </c>
      <c r="E956" s="21">
        <v>49</v>
      </c>
      <c r="F956" s="21">
        <v>51</v>
      </c>
      <c r="G956" s="21" t="s">
        <v>1738</v>
      </c>
      <c r="H956" s="21" t="s">
        <v>439</v>
      </c>
      <c r="I956" s="21">
        <v>0</v>
      </c>
      <c r="J956" s="21">
        <v>1</v>
      </c>
      <c r="K956" s="21">
        <v>0</v>
      </c>
      <c r="L956" s="21">
        <v>0</v>
      </c>
      <c r="M956" s="21" t="s">
        <v>647</v>
      </c>
      <c r="N956" s="21">
        <v>4</v>
      </c>
      <c r="O956" s="21">
        <v>4</v>
      </c>
      <c r="P956" s="21">
        <v>0</v>
      </c>
      <c r="Q956" s="21">
        <v>1</v>
      </c>
      <c r="R956">
        <f>IFERROR(IF(I956=1,VLOOKUP(F956,Lookup!$A$2:$B$15,2,FALSE),0),0.5)</f>
        <v>0</v>
      </c>
      <c r="S956">
        <f>IF(K956=1,1,IFERROR(IF(H956="pass",VLOOKUP(F956,Lookup!$D$2:$E$26,2,FALSE),0),1.6))</f>
        <v>1.6</v>
      </c>
      <c r="T956" s="6">
        <f t="shared" si="44"/>
        <v>1.6700000000000002</v>
      </c>
      <c r="U956" s="6">
        <f t="shared" si="42"/>
        <v>1.6700000000000002</v>
      </c>
      <c r="V956" t="str">
        <f t="shared" si="43"/>
        <v>M.WILLIAMS, LAC</v>
      </c>
    </row>
    <row r="957" spans="1:22">
      <c r="A957">
        <v>1513</v>
      </c>
      <c r="B957" s="21">
        <v>1</v>
      </c>
      <c r="C957" s="21" t="s">
        <v>25</v>
      </c>
      <c r="D957" s="21" t="s">
        <v>14</v>
      </c>
      <c r="E957" s="21">
        <v>45</v>
      </c>
      <c r="F957" s="21">
        <v>55</v>
      </c>
      <c r="G957" s="21" t="s">
        <v>1740</v>
      </c>
      <c r="H957" s="21" t="s">
        <v>439</v>
      </c>
      <c r="I957" s="21">
        <v>0</v>
      </c>
      <c r="J957" s="21">
        <v>1</v>
      </c>
      <c r="K957" s="21">
        <v>0</v>
      </c>
      <c r="L957" s="21">
        <v>0</v>
      </c>
      <c r="M957" s="21" t="s">
        <v>1741</v>
      </c>
      <c r="N957" s="21">
        <v>17</v>
      </c>
      <c r="O957" s="21">
        <v>17</v>
      </c>
      <c r="P957" s="21">
        <v>0</v>
      </c>
      <c r="Q957" s="21">
        <v>1</v>
      </c>
      <c r="R957">
        <f>IFERROR(IF(I957=1,VLOOKUP(F957,Lookup!$A$2:$B$15,2,FALSE),0),0.5)</f>
        <v>0</v>
      </c>
      <c r="S957">
        <f>IF(K957=1,1,IFERROR(IF(H957="pass",VLOOKUP(F957,Lookup!$D$2:$E$26,2,FALSE),0),1.6))</f>
        <v>1.6</v>
      </c>
      <c r="T957" s="6">
        <f t="shared" si="44"/>
        <v>1.8975</v>
      </c>
      <c r="U957" s="6">
        <f t="shared" si="42"/>
        <v>1.8975</v>
      </c>
      <c r="V957" t="str">
        <f t="shared" si="43"/>
        <v>J.PALMER, LAC</v>
      </c>
    </row>
    <row r="958" spans="1:22">
      <c r="A958">
        <v>1514</v>
      </c>
      <c r="B958" s="21">
        <v>1</v>
      </c>
      <c r="C958" s="21" t="s">
        <v>25</v>
      </c>
      <c r="D958" s="21" t="s">
        <v>14</v>
      </c>
      <c r="E958" s="21">
        <v>28</v>
      </c>
      <c r="F958" s="21">
        <v>72</v>
      </c>
      <c r="G958" s="21" t="s">
        <v>1742</v>
      </c>
      <c r="H958" s="21" t="s">
        <v>439</v>
      </c>
      <c r="I958" s="21">
        <v>0</v>
      </c>
      <c r="J958" s="21">
        <v>1</v>
      </c>
      <c r="K958" s="21">
        <v>0</v>
      </c>
      <c r="L958" s="21">
        <v>0</v>
      </c>
      <c r="M958" s="21" t="s">
        <v>647</v>
      </c>
      <c r="N958" s="21">
        <v>4</v>
      </c>
      <c r="O958" s="21">
        <v>4</v>
      </c>
      <c r="P958" s="21">
        <v>0</v>
      </c>
      <c r="Q958" s="21">
        <v>1</v>
      </c>
      <c r="R958">
        <f>IFERROR(IF(I958=1,VLOOKUP(F958,Lookup!$A$2:$B$15,2,FALSE),0),0.5)</f>
        <v>0</v>
      </c>
      <c r="S958">
        <f>IF(K958=1,1,IFERROR(IF(H958="pass",VLOOKUP(F958,Lookup!$D$2:$E$26,2,FALSE),0),1.6))</f>
        <v>1.6</v>
      </c>
      <c r="T958" s="6">
        <f t="shared" si="44"/>
        <v>1.6700000000000002</v>
      </c>
      <c r="U958" s="6">
        <f t="shared" ref="U958:U1021" si="45">R958+IF(S958&gt;=3.2,S958,IF(AND(S958&lt;3.2,S958&gt;=1.8),S958*0.66+T958*0.34,T958))+K958*0.4735*2</f>
        <v>1.6700000000000002</v>
      </c>
      <c r="V958" t="str">
        <f t="shared" si="43"/>
        <v>M.WILLIAMS, LAC</v>
      </c>
    </row>
    <row r="959" spans="1:22">
      <c r="A959">
        <v>1522</v>
      </c>
      <c r="B959" s="21">
        <v>1</v>
      </c>
      <c r="C959" s="21" t="s">
        <v>25</v>
      </c>
      <c r="D959" s="21" t="s">
        <v>14</v>
      </c>
      <c r="E959" s="21">
        <v>6</v>
      </c>
      <c r="F959" s="21">
        <v>94</v>
      </c>
      <c r="G959" s="21" t="s">
        <v>1747</v>
      </c>
      <c r="H959" s="21" t="s">
        <v>439</v>
      </c>
      <c r="I959" s="21">
        <v>0</v>
      </c>
      <c r="J959" s="21">
        <v>1</v>
      </c>
      <c r="K959" s="21">
        <v>0</v>
      </c>
      <c r="L959" s="21">
        <v>0</v>
      </c>
      <c r="M959" s="21" t="s">
        <v>1679</v>
      </c>
      <c r="N959" s="21">
        <v>6</v>
      </c>
      <c r="O959" s="21">
        <v>6</v>
      </c>
      <c r="P959" s="21">
        <v>0</v>
      </c>
      <c r="Q959" s="21">
        <v>1</v>
      </c>
      <c r="R959">
        <f>IFERROR(IF(I959=1,VLOOKUP(F959,Lookup!$A$2:$B$15,2,FALSE),0),0.5)</f>
        <v>0</v>
      </c>
      <c r="S959">
        <f>IF(K959=1,1,IFERROR(IF(H959="pass",VLOOKUP(F959,Lookup!$D$2:$E$26,2,FALSE),0),1.6))</f>
        <v>2.8</v>
      </c>
      <c r="T959" s="6">
        <f t="shared" si="44"/>
        <v>1.7050000000000001</v>
      </c>
      <c r="U959" s="6">
        <f t="shared" si="45"/>
        <v>2.4276999999999997</v>
      </c>
      <c r="V959" t="str">
        <f t="shared" si="43"/>
        <v>J.GUYTON, LAC</v>
      </c>
    </row>
    <row r="960" spans="1:22">
      <c r="A960">
        <v>1525</v>
      </c>
      <c r="B960" s="21">
        <v>1</v>
      </c>
      <c r="C960" s="21" t="s">
        <v>25</v>
      </c>
      <c r="D960" s="21" t="s">
        <v>14</v>
      </c>
      <c r="E960" s="21">
        <v>9</v>
      </c>
      <c r="F960" s="21">
        <v>91</v>
      </c>
      <c r="G960" s="21" t="s">
        <v>1748</v>
      </c>
      <c r="H960" s="21" t="s">
        <v>439</v>
      </c>
      <c r="I960" s="21">
        <v>0</v>
      </c>
      <c r="J960" s="21">
        <v>1</v>
      </c>
      <c r="K960" s="21">
        <v>0</v>
      </c>
      <c r="L960" s="21">
        <v>0</v>
      </c>
      <c r="M960" s="21" t="s">
        <v>1681</v>
      </c>
      <c r="N960" s="21">
        <v>9</v>
      </c>
      <c r="O960" s="21">
        <v>9</v>
      </c>
      <c r="P960" s="21">
        <v>0</v>
      </c>
      <c r="Q960" s="21">
        <v>1</v>
      </c>
      <c r="R960">
        <f>IFERROR(IF(I960=1,VLOOKUP(F960,Lookup!$A$2:$B$15,2,FALSE),0),0.5)</f>
        <v>0</v>
      </c>
      <c r="S960">
        <f>IF(K960=1,1,IFERROR(IF(H960="pass",VLOOKUP(F960,Lookup!$D$2:$E$26,2,FALSE),0),1.6))</f>
        <v>2.5</v>
      </c>
      <c r="T960" s="6">
        <f t="shared" si="44"/>
        <v>1.7575000000000001</v>
      </c>
      <c r="U960" s="6">
        <f t="shared" si="45"/>
        <v>2.2475500000000004</v>
      </c>
      <c r="V960" t="str">
        <f t="shared" si="43"/>
        <v>J.COOK, LAC</v>
      </c>
    </row>
    <row r="961" spans="1:22">
      <c r="A961">
        <v>1530</v>
      </c>
      <c r="B961" s="21">
        <v>1</v>
      </c>
      <c r="C961" s="21" t="s">
        <v>14</v>
      </c>
      <c r="D961" s="21" t="s">
        <v>25</v>
      </c>
      <c r="E961" s="21">
        <v>52</v>
      </c>
      <c r="F961" s="21">
        <v>48</v>
      </c>
      <c r="G961" s="21" t="s">
        <v>1750</v>
      </c>
      <c r="H961" s="21" t="s">
        <v>439</v>
      </c>
      <c r="I961" s="21">
        <v>0</v>
      </c>
      <c r="J961" s="21">
        <v>1</v>
      </c>
      <c r="K961" s="21">
        <v>0</v>
      </c>
      <c r="L961" s="21">
        <v>0</v>
      </c>
      <c r="M961" s="21" t="s">
        <v>1751</v>
      </c>
      <c r="N961" s="21">
        <v>10</v>
      </c>
      <c r="O961" s="21">
        <v>10</v>
      </c>
      <c r="P961" s="21">
        <v>0</v>
      </c>
      <c r="Q961" s="21">
        <v>1</v>
      </c>
      <c r="R961">
        <f>IFERROR(IF(I961=1,VLOOKUP(F961,Lookup!$A$2:$B$15,2,FALSE),0),0.5)</f>
        <v>0</v>
      </c>
      <c r="S961">
        <f>IF(K961=1,1,IFERROR(IF(H961="pass",VLOOKUP(F961,Lookup!$D$2:$E$26,2,FALSE),0),1.6))</f>
        <v>1.6</v>
      </c>
      <c r="T961" s="6">
        <f t="shared" si="44"/>
        <v>1.7750000000000001</v>
      </c>
      <c r="U961" s="6">
        <f t="shared" si="45"/>
        <v>1.7750000000000001</v>
      </c>
      <c r="V961" t="str">
        <f t="shared" si="43"/>
        <v>L.THOMAS, WAS</v>
      </c>
    </row>
    <row r="962" spans="1:22">
      <c r="A962">
        <v>1531</v>
      </c>
      <c r="B962" s="21">
        <v>1</v>
      </c>
      <c r="C962" s="21" t="s">
        <v>14</v>
      </c>
      <c r="D962" s="21" t="s">
        <v>25</v>
      </c>
      <c r="E962" s="21">
        <v>40</v>
      </c>
      <c r="F962" s="21">
        <v>60</v>
      </c>
      <c r="G962" s="21" t="s">
        <v>1752</v>
      </c>
      <c r="H962" s="21" t="s">
        <v>439</v>
      </c>
      <c r="I962" s="21">
        <v>0</v>
      </c>
      <c r="J962" s="21">
        <v>1</v>
      </c>
      <c r="K962" s="21">
        <v>0</v>
      </c>
      <c r="L962" s="21">
        <v>0</v>
      </c>
      <c r="M962" s="21" t="s">
        <v>1751</v>
      </c>
      <c r="N962" s="21">
        <v>6</v>
      </c>
      <c r="O962" s="21">
        <v>6</v>
      </c>
      <c r="P962" s="21">
        <v>0</v>
      </c>
      <c r="Q962" s="21">
        <v>1</v>
      </c>
      <c r="R962">
        <f>IFERROR(IF(I962=1,VLOOKUP(F962,Lookup!$A$2:$B$15,2,FALSE),0),0.5)</f>
        <v>0</v>
      </c>
      <c r="S962">
        <f>IF(K962=1,1,IFERROR(IF(H962="pass",VLOOKUP(F962,Lookup!$D$2:$E$26,2,FALSE),0),1.6))</f>
        <v>1.6</v>
      </c>
      <c r="T962" s="6">
        <f t="shared" si="44"/>
        <v>1.7050000000000001</v>
      </c>
      <c r="U962" s="6">
        <f t="shared" si="45"/>
        <v>1.7050000000000001</v>
      </c>
      <c r="V962" t="str">
        <f t="shared" ref="V962:V1025" si="46">IF(M962="A.St","A. ST. BROWN, DET",IF(M962="Dj.Moore","D.MOORE, CAR",IF(M962="Mi.Carter","M.CARTER, NYJ",UPPER(M962)&amp;", "&amp;C962)))</f>
        <v>L.THOMAS, WAS</v>
      </c>
    </row>
    <row r="963" spans="1:22">
      <c r="A963">
        <v>1540</v>
      </c>
      <c r="B963" s="21">
        <v>1</v>
      </c>
      <c r="C963" s="21" t="s">
        <v>14</v>
      </c>
      <c r="D963" s="21" t="s">
        <v>25</v>
      </c>
      <c r="E963" s="21">
        <v>59</v>
      </c>
      <c r="F963" s="21">
        <v>41</v>
      </c>
      <c r="G963" s="21" t="s">
        <v>1755</v>
      </c>
      <c r="H963" s="21" t="s">
        <v>439</v>
      </c>
      <c r="I963" s="21">
        <v>0</v>
      </c>
      <c r="J963" s="21">
        <v>1</v>
      </c>
      <c r="K963" s="21">
        <v>0</v>
      </c>
      <c r="L963" s="21">
        <v>0</v>
      </c>
      <c r="M963" s="21" t="s">
        <v>1756</v>
      </c>
      <c r="N963" s="21">
        <v>-2</v>
      </c>
      <c r="O963" s="21">
        <v>-2</v>
      </c>
      <c r="P963" s="21">
        <v>0</v>
      </c>
      <c r="Q963" s="21">
        <v>1</v>
      </c>
      <c r="R963">
        <f>IFERROR(IF(I963=1,VLOOKUP(F963,Lookup!$A$2:$B$15,2,FALSE),0),0.5)</f>
        <v>0</v>
      </c>
      <c r="S963">
        <f>IF(K963=1,1,IFERROR(IF(H963="pass",VLOOKUP(F963,Lookup!$D$2:$E$26,2,FALSE),0),1.6))</f>
        <v>1.6</v>
      </c>
      <c r="T963" s="6">
        <f t="shared" ref="T963:T1026" si="47">IFERROR(1.6+0.7/40*N963,0)</f>
        <v>1.5650000000000002</v>
      </c>
      <c r="U963" s="6">
        <f t="shared" si="45"/>
        <v>1.5650000000000002</v>
      </c>
      <c r="V963" t="str">
        <f t="shared" si="46"/>
        <v>T.MCLAURIN, WAS</v>
      </c>
    </row>
    <row r="964" spans="1:22">
      <c r="A964">
        <v>1541</v>
      </c>
      <c r="B964" s="21">
        <v>1</v>
      </c>
      <c r="C964" s="21" t="s">
        <v>14</v>
      </c>
      <c r="D964" s="21" t="s">
        <v>25</v>
      </c>
      <c r="E964" s="21">
        <v>50</v>
      </c>
      <c r="F964" s="21">
        <v>50</v>
      </c>
      <c r="G964" s="21" t="s">
        <v>1757</v>
      </c>
      <c r="H964" s="21" t="s">
        <v>439</v>
      </c>
      <c r="I964" s="21">
        <v>0</v>
      </c>
      <c r="J964" s="21">
        <v>1</v>
      </c>
      <c r="K964" s="21">
        <v>0</v>
      </c>
      <c r="L964" s="21">
        <v>0</v>
      </c>
      <c r="M964" s="21" t="s">
        <v>1756</v>
      </c>
      <c r="N964" s="21">
        <v>2</v>
      </c>
      <c r="O964" s="21">
        <v>2</v>
      </c>
      <c r="P964" s="21">
        <v>0</v>
      </c>
      <c r="Q964" s="21">
        <v>1</v>
      </c>
      <c r="R964">
        <f>IFERROR(IF(I964=1,VLOOKUP(F964,Lookup!$A$2:$B$15,2,FALSE),0),0.5)</f>
        <v>0</v>
      </c>
      <c r="S964">
        <f>IF(K964=1,1,IFERROR(IF(H964="pass",VLOOKUP(F964,Lookup!$D$2:$E$26,2,FALSE),0),1.6))</f>
        <v>1.6</v>
      </c>
      <c r="T964" s="6">
        <f t="shared" si="47"/>
        <v>1.635</v>
      </c>
      <c r="U964" s="6">
        <f t="shared" si="45"/>
        <v>1.635</v>
      </c>
      <c r="V964" t="str">
        <f t="shared" si="46"/>
        <v>T.MCLAURIN, WAS</v>
      </c>
    </row>
    <row r="965" spans="1:22">
      <c r="A965">
        <v>1543</v>
      </c>
      <c r="B965" s="21">
        <v>1</v>
      </c>
      <c r="C965" s="21" t="s">
        <v>14</v>
      </c>
      <c r="D965" s="21" t="s">
        <v>25</v>
      </c>
      <c r="E965" s="21">
        <v>45</v>
      </c>
      <c r="F965" s="21">
        <v>55</v>
      </c>
      <c r="G965" s="21" t="s">
        <v>1759</v>
      </c>
      <c r="H965" s="21" t="s">
        <v>439</v>
      </c>
      <c r="I965" s="21">
        <v>0</v>
      </c>
      <c r="J965" s="21">
        <v>1</v>
      </c>
      <c r="K965" s="21">
        <v>0</v>
      </c>
      <c r="L965" s="21">
        <v>0</v>
      </c>
      <c r="M965" s="21" t="s">
        <v>1756</v>
      </c>
      <c r="N965" s="21">
        <v>34</v>
      </c>
      <c r="O965" s="21">
        <v>34</v>
      </c>
      <c r="P965" s="21">
        <v>0</v>
      </c>
      <c r="Q965" s="21">
        <v>1</v>
      </c>
      <c r="R965">
        <f>IFERROR(IF(I965=1,VLOOKUP(F965,Lookup!$A$2:$B$15,2,FALSE),0),0.5)</f>
        <v>0</v>
      </c>
      <c r="S965">
        <f>IF(K965=1,1,IFERROR(IF(H965="pass",VLOOKUP(F965,Lookup!$D$2:$E$26,2,FALSE),0),1.6))</f>
        <v>1.6</v>
      </c>
      <c r="T965" s="6">
        <f t="shared" si="47"/>
        <v>2.1950000000000003</v>
      </c>
      <c r="U965" s="6">
        <f t="shared" si="45"/>
        <v>2.1950000000000003</v>
      </c>
      <c r="V965" t="str">
        <f t="shared" si="46"/>
        <v>T.MCLAURIN, WAS</v>
      </c>
    </row>
    <row r="966" spans="1:22">
      <c r="A966">
        <v>1544</v>
      </c>
      <c r="B966" s="21">
        <v>1</v>
      </c>
      <c r="C966" s="21" t="s">
        <v>14</v>
      </c>
      <c r="D966" s="21" t="s">
        <v>25</v>
      </c>
      <c r="E966" s="21">
        <v>11</v>
      </c>
      <c r="F966" s="21">
        <v>89</v>
      </c>
      <c r="G966" s="21" t="s">
        <v>1760</v>
      </c>
      <c r="H966" s="21" t="s">
        <v>439</v>
      </c>
      <c r="I966" s="21">
        <v>0</v>
      </c>
      <c r="J966" s="21">
        <v>1</v>
      </c>
      <c r="K966" s="21">
        <v>0</v>
      </c>
      <c r="L966" s="21">
        <v>0</v>
      </c>
      <c r="M966" s="21" t="s">
        <v>1751</v>
      </c>
      <c r="N966" s="21">
        <v>1</v>
      </c>
      <c r="O966" s="21">
        <v>1</v>
      </c>
      <c r="P966" s="21">
        <v>0</v>
      </c>
      <c r="Q966" s="21">
        <v>1</v>
      </c>
      <c r="R966">
        <f>IFERROR(IF(I966=1,VLOOKUP(F966,Lookup!$A$2:$B$15,2,FALSE),0),0.5)</f>
        <v>0</v>
      </c>
      <c r="S966">
        <f>IF(K966=1,1,IFERROR(IF(H966="pass",VLOOKUP(F966,Lookup!$D$2:$E$26,2,FALSE),0),1.6))</f>
        <v>2.2000000000000002</v>
      </c>
      <c r="T966" s="6">
        <f t="shared" si="47"/>
        <v>1.6175000000000002</v>
      </c>
      <c r="U966" s="6">
        <f t="shared" si="45"/>
        <v>2.0019500000000003</v>
      </c>
      <c r="V966" t="str">
        <f t="shared" si="46"/>
        <v>L.THOMAS, WAS</v>
      </c>
    </row>
    <row r="967" spans="1:22">
      <c r="A967">
        <v>1549</v>
      </c>
      <c r="B967" s="21">
        <v>1</v>
      </c>
      <c r="C967" s="21" t="s">
        <v>25</v>
      </c>
      <c r="D967" s="21" t="s">
        <v>14</v>
      </c>
      <c r="E967" s="21">
        <v>68</v>
      </c>
      <c r="F967" s="21">
        <v>32</v>
      </c>
      <c r="G967" s="21" t="s">
        <v>1763</v>
      </c>
      <c r="H967" s="21" t="s">
        <v>439</v>
      </c>
      <c r="I967" s="21">
        <v>0</v>
      </c>
      <c r="J967" s="21">
        <v>1</v>
      </c>
      <c r="K967" s="21">
        <v>0</v>
      </c>
      <c r="L967" s="21">
        <v>0</v>
      </c>
      <c r="M967" s="21" t="s">
        <v>1681</v>
      </c>
      <c r="N967" s="21">
        <v>1</v>
      </c>
      <c r="O967" s="21">
        <v>1</v>
      </c>
      <c r="P967" s="21">
        <v>0</v>
      </c>
      <c r="Q967" s="21">
        <v>1</v>
      </c>
      <c r="R967">
        <f>IFERROR(IF(I967=1,VLOOKUP(F967,Lookup!$A$2:$B$15,2,FALSE),0),0.5)</f>
        <v>0</v>
      </c>
      <c r="S967">
        <f>IF(K967=1,1,IFERROR(IF(H967="pass",VLOOKUP(F967,Lookup!$D$2:$E$26,2,FALSE),0),1.6))</f>
        <v>1.6</v>
      </c>
      <c r="T967" s="6">
        <f t="shared" si="47"/>
        <v>1.6175000000000002</v>
      </c>
      <c r="U967" s="6">
        <f t="shared" si="45"/>
        <v>1.6175000000000002</v>
      </c>
      <c r="V967" t="str">
        <f t="shared" si="46"/>
        <v>J.COOK, LAC</v>
      </c>
    </row>
    <row r="968" spans="1:22">
      <c r="A968">
        <v>1550</v>
      </c>
      <c r="B968" s="21">
        <v>1</v>
      </c>
      <c r="C968" s="21" t="s">
        <v>25</v>
      </c>
      <c r="D968" s="21" t="s">
        <v>14</v>
      </c>
      <c r="E968" s="21">
        <v>57</v>
      </c>
      <c r="F968" s="21">
        <v>43</v>
      </c>
      <c r="G968" s="21" t="s">
        <v>1764</v>
      </c>
      <c r="H968" s="21" t="s">
        <v>439</v>
      </c>
      <c r="I968" s="21">
        <v>0</v>
      </c>
      <c r="J968" s="21">
        <v>1</v>
      </c>
      <c r="K968" s="21">
        <v>0</v>
      </c>
      <c r="L968" s="21">
        <v>0</v>
      </c>
      <c r="M968" s="21" t="s">
        <v>1691</v>
      </c>
      <c r="N968" s="21">
        <v>30</v>
      </c>
      <c r="O968" s="21">
        <v>30</v>
      </c>
      <c r="P968" s="21">
        <v>0</v>
      </c>
      <c r="Q968" s="21">
        <v>1</v>
      </c>
      <c r="R968">
        <f>IFERROR(IF(I968=1,VLOOKUP(F968,Lookup!$A$2:$B$15,2,FALSE),0),0.5)</f>
        <v>0</v>
      </c>
      <c r="S968">
        <f>IF(K968=1,1,IFERROR(IF(H968="pass",VLOOKUP(F968,Lookup!$D$2:$E$26,2,FALSE),0),1.6))</f>
        <v>1.6</v>
      </c>
      <c r="T968" s="6">
        <f t="shared" si="47"/>
        <v>2.125</v>
      </c>
      <c r="U968" s="6">
        <f t="shared" si="45"/>
        <v>2.125</v>
      </c>
      <c r="V968" t="str">
        <f t="shared" si="46"/>
        <v>K.ALLEN, LAC</v>
      </c>
    </row>
    <row r="969" spans="1:22">
      <c r="A969">
        <v>1551</v>
      </c>
      <c r="B969" s="21">
        <v>1</v>
      </c>
      <c r="C969" s="21" t="s">
        <v>25</v>
      </c>
      <c r="D969" s="21" t="s">
        <v>14</v>
      </c>
      <c r="E969" s="21">
        <v>57</v>
      </c>
      <c r="F969" s="21">
        <v>43</v>
      </c>
      <c r="G969" s="21" t="s">
        <v>1765</v>
      </c>
      <c r="H969" s="21" t="s">
        <v>439</v>
      </c>
      <c r="I969" s="21">
        <v>0</v>
      </c>
      <c r="J969" s="21">
        <v>1</v>
      </c>
      <c r="K969" s="21">
        <v>0</v>
      </c>
      <c r="L969" s="21">
        <v>0</v>
      </c>
      <c r="M969" s="21" t="s">
        <v>647</v>
      </c>
      <c r="N969" s="21">
        <v>15</v>
      </c>
      <c r="O969" s="21">
        <v>15</v>
      </c>
      <c r="P969" s="21">
        <v>0</v>
      </c>
      <c r="Q969" s="21">
        <v>1</v>
      </c>
      <c r="R969">
        <f>IFERROR(IF(I969=1,VLOOKUP(F969,Lookup!$A$2:$B$15,2,FALSE),0),0.5)</f>
        <v>0</v>
      </c>
      <c r="S969">
        <f>IF(K969=1,1,IFERROR(IF(H969="pass",VLOOKUP(F969,Lookup!$D$2:$E$26,2,FALSE),0),1.6))</f>
        <v>1.6</v>
      </c>
      <c r="T969" s="6">
        <f t="shared" si="47"/>
        <v>1.8625</v>
      </c>
      <c r="U969" s="6">
        <f t="shared" si="45"/>
        <v>1.8625</v>
      </c>
      <c r="V969" t="str">
        <f t="shared" si="46"/>
        <v>M.WILLIAMS, LAC</v>
      </c>
    </row>
    <row r="970" spans="1:22">
      <c r="A970">
        <v>1552</v>
      </c>
      <c r="B970" s="21">
        <v>1</v>
      </c>
      <c r="C970" s="21" t="s">
        <v>25</v>
      </c>
      <c r="D970" s="21" t="s">
        <v>14</v>
      </c>
      <c r="E970" s="21">
        <v>57</v>
      </c>
      <c r="F970" s="21">
        <v>43</v>
      </c>
      <c r="G970" s="21" t="s">
        <v>1766</v>
      </c>
      <c r="H970" s="21" t="s">
        <v>439</v>
      </c>
      <c r="I970" s="21">
        <v>0</v>
      </c>
      <c r="J970" s="21">
        <v>1</v>
      </c>
      <c r="K970" s="21">
        <v>0</v>
      </c>
      <c r="L970" s="21">
        <v>0</v>
      </c>
      <c r="M970" s="21" t="s">
        <v>1681</v>
      </c>
      <c r="N970" s="21">
        <v>12</v>
      </c>
      <c r="O970" s="21">
        <v>12</v>
      </c>
      <c r="P970" s="21">
        <v>0</v>
      </c>
      <c r="Q970" s="21">
        <v>1</v>
      </c>
      <c r="R970">
        <f>IFERROR(IF(I970=1,VLOOKUP(F970,Lookup!$A$2:$B$15,2,FALSE),0),0.5)</f>
        <v>0</v>
      </c>
      <c r="S970">
        <f>IF(K970=1,1,IFERROR(IF(H970="pass",VLOOKUP(F970,Lookup!$D$2:$E$26,2,FALSE),0),1.6))</f>
        <v>1.6</v>
      </c>
      <c r="T970" s="6">
        <f t="shared" si="47"/>
        <v>1.81</v>
      </c>
      <c r="U970" s="6">
        <f t="shared" si="45"/>
        <v>1.81</v>
      </c>
      <c r="V970" t="str">
        <f t="shared" si="46"/>
        <v>J.COOK, LAC</v>
      </c>
    </row>
    <row r="971" spans="1:22">
      <c r="A971">
        <v>1554</v>
      </c>
      <c r="B971" s="21">
        <v>1</v>
      </c>
      <c r="C971" s="21" t="s">
        <v>25</v>
      </c>
      <c r="D971" s="21" t="s">
        <v>14</v>
      </c>
      <c r="E971" s="21">
        <v>20</v>
      </c>
      <c r="F971" s="21">
        <v>80</v>
      </c>
      <c r="G971" s="21" t="s">
        <v>1768</v>
      </c>
      <c r="H971" s="21" t="s">
        <v>439</v>
      </c>
      <c r="I971" s="21">
        <v>0</v>
      </c>
      <c r="J971" s="21">
        <v>1</v>
      </c>
      <c r="K971" s="21">
        <v>0</v>
      </c>
      <c r="L971" s="21">
        <v>0</v>
      </c>
      <c r="M971" s="21" t="s">
        <v>647</v>
      </c>
      <c r="N971" s="21">
        <v>20</v>
      </c>
      <c r="O971" s="21">
        <v>20</v>
      </c>
      <c r="P971" s="21">
        <v>0</v>
      </c>
      <c r="Q971" s="21">
        <v>1</v>
      </c>
      <c r="R971">
        <f>IFERROR(IF(I971=1,VLOOKUP(F971,Lookup!$A$2:$B$15,2,FALSE),0),0.5)</f>
        <v>0</v>
      </c>
      <c r="S971">
        <f>IF(K971=1,1,IFERROR(IF(H971="pass",VLOOKUP(F971,Lookup!$D$2:$E$26,2,FALSE),0),1.6))</f>
        <v>1.8</v>
      </c>
      <c r="T971" s="6">
        <f t="shared" si="47"/>
        <v>1.9500000000000002</v>
      </c>
      <c r="U971" s="6">
        <f t="shared" si="45"/>
        <v>1.8510000000000004</v>
      </c>
      <c r="V971" t="str">
        <f t="shared" si="46"/>
        <v>M.WILLIAMS, LAC</v>
      </c>
    </row>
    <row r="972" spans="1:22">
      <c r="A972">
        <v>1556</v>
      </c>
      <c r="B972" s="21">
        <v>1</v>
      </c>
      <c r="C972" s="21" t="s">
        <v>25</v>
      </c>
      <c r="D972" s="21" t="s">
        <v>14</v>
      </c>
      <c r="E972" s="21">
        <v>15</v>
      </c>
      <c r="F972" s="21">
        <v>85</v>
      </c>
      <c r="G972" s="21" t="s">
        <v>1770</v>
      </c>
      <c r="H972" s="21" t="s">
        <v>439</v>
      </c>
      <c r="I972" s="21">
        <v>0</v>
      </c>
      <c r="J972" s="21">
        <v>1</v>
      </c>
      <c r="K972" s="21">
        <v>0</v>
      </c>
      <c r="L972" s="21">
        <v>0</v>
      </c>
      <c r="M972" s="21" t="s">
        <v>1691</v>
      </c>
      <c r="N972" s="21">
        <v>5</v>
      </c>
      <c r="O972" s="21">
        <v>5</v>
      </c>
      <c r="P972" s="21">
        <v>0</v>
      </c>
      <c r="Q972" s="21">
        <v>1</v>
      </c>
      <c r="R972">
        <f>IFERROR(IF(I972=1,VLOOKUP(F972,Lookup!$A$2:$B$15,2,FALSE),0),0.5)</f>
        <v>0</v>
      </c>
      <c r="S972">
        <f>IF(K972=1,1,IFERROR(IF(H972="pass",VLOOKUP(F972,Lookup!$D$2:$E$26,2,FALSE),0),1.6))</f>
        <v>2</v>
      </c>
      <c r="T972" s="6">
        <f t="shared" si="47"/>
        <v>1.6875</v>
      </c>
      <c r="U972" s="6">
        <f t="shared" si="45"/>
        <v>1.8937500000000003</v>
      </c>
      <c r="V972" t="str">
        <f t="shared" si="46"/>
        <v>K.ALLEN, LAC</v>
      </c>
    </row>
    <row r="973" spans="1:22">
      <c r="A973">
        <v>1560</v>
      </c>
      <c r="B973" s="21">
        <v>1</v>
      </c>
      <c r="C973" s="21" t="s">
        <v>14</v>
      </c>
      <c r="D973" s="21" t="s">
        <v>25</v>
      </c>
      <c r="E973" s="21">
        <v>74</v>
      </c>
      <c r="F973" s="21">
        <v>26</v>
      </c>
      <c r="G973" s="21" t="s">
        <v>1773</v>
      </c>
      <c r="H973" s="21" t="s">
        <v>439</v>
      </c>
      <c r="I973" s="21">
        <v>0</v>
      </c>
      <c r="J973" s="21">
        <v>1</v>
      </c>
      <c r="K973" s="21">
        <v>0</v>
      </c>
      <c r="L973" s="21">
        <v>0</v>
      </c>
      <c r="M973" s="21" t="s">
        <v>1774</v>
      </c>
      <c r="N973" s="21">
        <v>17</v>
      </c>
      <c r="O973" s="21">
        <v>17</v>
      </c>
      <c r="P973" s="21">
        <v>0</v>
      </c>
      <c r="Q973" s="21">
        <v>1</v>
      </c>
      <c r="R973">
        <f>IFERROR(IF(I973=1,VLOOKUP(F973,Lookup!$A$2:$B$15,2,FALSE),0),0.5)</f>
        <v>0</v>
      </c>
      <c r="S973">
        <f>IF(K973=1,1,IFERROR(IF(H973="pass",VLOOKUP(F973,Lookup!$D$2:$E$26,2,FALSE),0),1.6))</f>
        <v>1.6</v>
      </c>
      <c r="T973" s="6">
        <f t="shared" si="47"/>
        <v>1.8975</v>
      </c>
      <c r="U973" s="6">
        <f t="shared" si="45"/>
        <v>1.8975</v>
      </c>
      <c r="V973" t="str">
        <f t="shared" si="46"/>
        <v>C.SIMS, WAS</v>
      </c>
    </row>
    <row r="974" spans="1:22">
      <c r="A974">
        <v>1563</v>
      </c>
      <c r="B974" s="21">
        <v>1</v>
      </c>
      <c r="C974" s="21" t="s">
        <v>14</v>
      </c>
      <c r="D974" s="21" t="s">
        <v>25</v>
      </c>
      <c r="E974" s="21">
        <v>45</v>
      </c>
      <c r="F974" s="21">
        <v>55</v>
      </c>
      <c r="G974" s="21" t="s">
        <v>1777</v>
      </c>
      <c r="H974" s="21" t="s">
        <v>439</v>
      </c>
      <c r="I974" s="21">
        <v>0</v>
      </c>
      <c r="J974" s="21">
        <v>1</v>
      </c>
      <c r="K974" s="21">
        <v>0</v>
      </c>
      <c r="L974" s="21">
        <v>0</v>
      </c>
      <c r="M974" s="21" t="s">
        <v>1778</v>
      </c>
      <c r="N974" s="21">
        <v>-3</v>
      </c>
      <c r="O974" s="21">
        <v>-3</v>
      </c>
      <c r="P974" s="21">
        <v>0</v>
      </c>
      <c r="Q974" s="21">
        <v>1</v>
      </c>
      <c r="R974">
        <f>IFERROR(IF(I974=1,VLOOKUP(F974,Lookup!$A$2:$B$15,2,FALSE),0),0.5)</f>
        <v>0</v>
      </c>
      <c r="S974">
        <f>IF(K974=1,1,IFERROR(IF(H974="pass",VLOOKUP(F974,Lookup!$D$2:$E$26,2,FALSE),0),1.6))</f>
        <v>1.6</v>
      </c>
      <c r="T974" s="6">
        <f t="shared" si="47"/>
        <v>1.5475000000000001</v>
      </c>
      <c r="U974" s="6">
        <f t="shared" si="45"/>
        <v>1.5475000000000001</v>
      </c>
      <c r="V974" t="str">
        <f t="shared" si="46"/>
        <v>J.PATTERSON, WAS</v>
      </c>
    </row>
    <row r="975" spans="1:22">
      <c r="A975">
        <v>1568</v>
      </c>
      <c r="B975" s="21">
        <v>1</v>
      </c>
      <c r="C975" s="21" t="s">
        <v>14</v>
      </c>
      <c r="D975" s="21" t="s">
        <v>25</v>
      </c>
      <c r="E975" s="21">
        <v>41</v>
      </c>
      <c r="F975" s="21">
        <v>59</v>
      </c>
      <c r="G975" s="21" t="s">
        <v>1782</v>
      </c>
      <c r="H975" s="21" t="s">
        <v>439</v>
      </c>
      <c r="I975" s="21">
        <v>0</v>
      </c>
      <c r="J975" s="21">
        <v>1</v>
      </c>
      <c r="K975" s="21">
        <v>0</v>
      </c>
      <c r="L975" s="21">
        <v>0</v>
      </c>
      <c r="M975" s="21" t="s">
        <v>1756</v>
      </c>
      <c r="N975" s="21">
        <v>9</v>
      </c>
      <c r="O975" s="21">
        <v>9</v>
      </c>
      <c r="P975" s="21">
        <v>0</v>
      </c>
      <c r="Q975" s="21">
        <v>1</v>
      </c>
      <c r="R975">
        <f>IFERROR(IF(I975=1,VLOOKUP(F975,Lookup!$A$2:$B$15,2,FALSE),0),0.5)</f>
        <v>0</v>
      </c>
      <c r="S975">
        <f>IF(K975=1,1,IFERROR(IF(H975="pass",VLOOKUP(F975,Lookup!$D$2:$E$26,2,FALSE),0),1.6))</f>
        <v>1.6</v>
      </c>
      <c r="T975" s="6">
        <f t="shared" si="47"/>
        <v>1.7575000000000001</v>
      </c>
      <c r="U975" s="6">
        <f t="shared" si="45"/>
        <v>1.7575000000000001</v>
      </c>
      <c r="V975" t="str">
        <f t="shared" si="46"/>
        <v>T.MCLAURIN, WAS</v>
      </c>
    </row>
    <row r="976" spans="1:22">
      <c r="A976">
        <v>1573</v>
      </c>
      <c r="B976" s="21">
        <v>1</v>
      </c>
      <c r="C976" s="21" t="s">
        <v>14</v>
      </c>
      <c r="D976" s="21" t="s">
        <v>25</v>
      </c>
      <c r="E976" s="21">
        <v>31</v>
      </c>
      <c r="F976" s="21">
        <v>69</v>
      </c>
      <c r="G976" s="21" t="s">
        <v>1784</v>
      </c>
      <c r="H976" s="21" t="s">
        <v>439</v>
      </c>
      <c r="I976" s="21">
        <v>0</v>
      </c>
      <c r="J976" s="21">
        <v>1</v>
      </c>
      <c r="K976" s="21">
        <v>0</v>
      </c>
      <c r="L976" s="21">
        <v>0</v>
      </c>
      <c r="M976" s="21" t="s">
        <v>1697</v>
      </c>
      <c r="N976" s="21">
        <v>-2</v>
      </c>
      <c r="O976" s="21">
        <v>-2</v>
      </c>
      <c r="P976" s="21">
        <v>0</v>
      </c>
      <c r="Q976" s="21">
        <v>1</v>
      </c>
      <c r="R976">
        <f>IFERROR(IF(I976=1,VLOOKUP(F976,Lookup!$A$2:$B$15,2,FALSE),0),0.5)</f>
        <v>0</v>
      </c>
      <c r="S976">
        <f>IF(K976=1,1,IFERROR(IF(H976="pass",VLOOKUP(F976,Lookup!$D$2:$E$26,2,FALSE),0),1.6))</f>
        <v>1.6</v>
      </c>
      <c r="T976" s="6">
        <f t="shared" si="47"/>
        <v>1.5650000000000002</v>
      </c>
      <c r="U976" s="6">
        <f t="shared" si="45"/>
        <v>1.5650000000000002</v>
      </c>
      <c r="V976" t="str">
        <f t="shared" si="46"/>
        <v>D.BROWN, WAS</v>
      </c>
    </row>
    <row r="977" spans="1:22">
      <c r="A977">
        <v>1575</v>
      </c>
      <c r="B977" s="21">
        <v>1</v>
      </c>
      <c r="C977" s="21" t="s">
        <v>25</v>
      </c>
      <c r="D977" s="21" t="s">
        <v>14</v>
      </c>
      <c r="E977" s="21">
        <v>59</v>
      </c>
      <c r="F977" s="21">
        <v>41</v>
      </c>
      <c r="G977" s="21" t="s">
        <v>1785</v>
      </c>
      <c r="H977" s="21" t="s">
        <v>439</v>
      </c>
      <c r="I977" s="21">
        <v>0</v>
      </c>
      <c r="J977" s="21">
        <v>1</v>
      </c>
      <c r="K977" s="21">
        <v>0</v>
      </c>
      <c r="L977" s="21">
        <v>0</v>
      </c>
      <c r="M977" s="21" t="s">
        <v>1681</v>
      </c>
      <c r="N977" s="21">
        <v>15</v>
      </c>
      <c r="O977" s="21">
        <v>15</v>
      </c>
      <c r="P977" s="21">
        <v>0</v>
      </c>
      <c r="Q977" s="21">
        <v>1</v>
      </c>
      <c r="R977">
        <f>IFERROR(IF(I977=1,VLOOKUP(F977,Lookup!$A$2:$B$15,2,FALSE),0),0.5)</f>
        <v>0</v>
      </c>
      <c r="S977">
        <f>IF(K977=1,1,IFERROR(IF(H977="pass",VLOOKUP(F977,Lookup!$D$2:$E$26,2,FALSE),0),1.6))</f>
        <v>1.6</v>
      </c>
      <c r="T977" s="6">
        <f t="shared" si="47"/>
        <v>1.8625</v>
      </c>
      <c r="U977" s="6">
        <f t="shared" si="45"/>
        <v>1.8625</v>
      </c>
      <c r="V977" t="str">
        <f t="shared" si="46"/>
        <v>J.COOK, LAC</v>
      </c>
    </row>
    <row r="978" spans="1:22">
      <c r="A978">
        <v>1577</v>
      </c>
      <c r="B978" s="21">
        <v>1</v>
      </c>
      <c r="C978" s="21" t="s">
        <v>25</v>
      </c>
      <c r="D978" s="21" t="s">
        <v>14</v>
      </c>
      <c r="E978" s="21">
        <v>37</v>
      </c>
      <c r="F978" s="21">
        <v>63</v>
      </c>
      <c r="G978" s="21" t="s">
        <v>1787</v>
      </c>
      <c r="H978" s="21" t="s">
        <v>439</v>
      </c>
      <c r="I978" s="21">
        <v>0</v>
      </c>
      <c r="J978" s="21">
        <v>1</v>
      </c>
      <c r="K978" s="21">
        <v>0</v>
      </c>
      <c r="L978" s="21">
        <v>0</v>
      </c>
      <c r="M978" s="21" t="s">
        <v>647</v>
      </c>
      <c r="N978" s="21">
        <v>7</v>
      </c>
      <c r="O978" s="21">
        <v>7</v>
      </c>
      <c r="P978" s="21">
        <v>0</v>
      </c>
      <c r="Q978" s="21">
        <v>1</v>
      </c>
      <c r="R978">
        <f>IFERROR(IF(I978=1,VLOOKUP(F978,Lookup!$A$2:$B$15,2,FALSE),0),0.5)</f>
        <v>0</v>
      </c>
      <c r="S978">
        <f>IF(K978=1,1,IFERROR(IF(H978="pass",VLOOKUP(F978,Lookup!$D$2:$E$26,2,FALSE),0),1.6))</f>
        <v>1.6</v>
      </c>
      <c r="T978" s="6">
        <f t="shared" si="47"/>
        <v>1.7225000000000001</v>
      </c>
      <c r="U978" s="6">
        <f t="shared" si="45"/>
        <v>1.7225000000000001</v>
      </c>
      <c r="V978" t="str">
        <f t="shared" si="46"/>
        <v>M.WILLIAMS, LAC</v>
      </c>
    </row>
    <row r="979" spans="1:22">
      <c r="A979">
        <v>1578</v>
      </c>
      <c r="B979" s="21">
        <v>1</v>
      </c>
      <c r="C979" s="21" t="s">
        <v>25</v>
      </c>
      <c r="D979" s="21" t="s">
        <v>14</v>
      </c>
      <c r="E979" s="21">
        <v>37</v>
      </c>
      <c r="F979" s="21">
        <v>63</v>
      </c>
      <c r="G979" s="21" t="s">
        <v>1788</v>
      </c>
      <c r="H979" s="21" t="s">
        <v>439</v>
      </c>
      <c r="I979" s="21">
        <v>0</v>
      </c>
      <c r="J979" s="21">
        <v>1</v>
      </c>
      <c r="K979" s="21">
        <v>0</v>
      </c>
      <c r="L979" s="21">
        <v>0</v>
      </c>
      <c r="M979" s="21" t="s">
        <v>1691</v>
      </c>
      <c r="N979" s="21">
        <v>17</v>
      </c>
      <c r="O979" s="21">
        <v>17</v>
      </c>
      <c r="P979" s="21">
        <v>0</v>
      </c>
      <c r="Q979" s="21">
        <v>1</v>
      </c>
      <c r="R979">
        <f>IFERROR(IF(I979=1,VLOOKUP(F979,Lookup!$A$2:$B$15,2,FALSE),0),0.5)</f>
        <v>0</v>
      </c>
      <c r="S979">
        <f>IF(K979=1,1,IFERROR(IF(H979="pass",VLOOKUP(F979,Lookup!$D$2:$E$26,2,FALSE),0),1.6))</f>
        <v>1.6</v>
      </c>
      <c r="T979" s="6">
        <f t="shared" si="47"/>
        <v>1.8975</v>
      </c>
      <c r="U979" s="6">
        <f t="shared" si="45"/>
        <v>1.8975</v>
      </c>
      <c r="V979" t="str">
        <f t="shared" si="46"/>
        <v>K.ALLEN, LAC</v>
      </c>
    </row>
    <row r="980" spans="1:22">
      <c r="A980">
        <v>1579</v>
      </c>
      <c r="B980" s="21">
        <v>1</v>
      </c>
      <c r="C980" s="21" t="s">
        <v>25</v>
      </c>
      <c r="D980" s="21" t="s">
        <v>14</v>
      </c>
      <c r="E980" s="21">
        <v>20</v>
      </c>
      <c r="F980" s="21">
        <v>80</v>
      </c>
      <c r="G980" s="21" t="s">
        <v>1789</v>
      </c>
      <c r="H980" s="21" t="s">
        <v>439</v>
      </c>
      <c r="I980" s="21">
        <v>0</v>
      </c>
      <c r="J980" s="21">
        <v>1</v>
      </c>
      <c r="K980" s="21">
        <v>0</v>
      </c>
      <c r="L980" s="21">
        <v>0</v>
      </c>
      <c r="M980" s="21" t="s">
        <v>1731</v>
      </c>
      <c r="N980" s="21">
        <v>16</v>
      </c>
      <c r="O980" s="21">
        <v>16</v>
      </c>
      <c r="P980" s="21">
        <v>0</v>
      </c>
      <c r="Q980" s="21">
        <v>1</v>
      </c>
      <c r="R980">
        <f>IFERROR(IF(I980=1,VLOOKUP(F980,Lookup!$A$2:$B$15,2,FALSE),0),0.5)</f>
        <v>0</v>
      </c>
      <c r="S980">
        <f>IF(K980=1,1,IFERROR(IF(H980="pass",VLOOKUP(F980,Lookup!$D$2:$E$26,2,FALSE),0),1.6))</f>
        <v>1.8</v>
      </c>
      <c r="T980" s="6">
        <f t="shared" si="47"/>
        <v>1.8800000000000001</v>
      </c>
      <c r="U980" s="6">
        <f t="shared" si="45"/>
        <v>1.8272000000000004</v>
      </c>
      <c r="V980" t="str">
        <f t="shared" si="46"/>
        <v>S.ANDERSON, LAC</v>
      </c>
    </row>
    <row r="981" spans="1:22">
      <c r="A981">
        <v>1582</v>
      </c>
      <c r="B981" s="21">
        <v>1</v>
      </c>
      <c r="C981" s="21" t="s">
        <v>25</v>
      </c>
      <c r="D981" s="21" t="s">
        <v>14</v>
      </c>
      <c r="E981" s="21">
        <v>3</v>
      </c>
      <c r="F981" s="21">
        <v>97</v>
      </c>
      <c r="G981" s="21" t="s">
        <v>1792</v>
      </c>
      <c r="H981" s="21" t="s">
        <v>439</v>
      </c>
      <c r="I981" s="21">
        <v>0</v>
      </c>
      <c r="J981" s="21">
        <v>1</v>
      </c>
      <c r="K981" s="21">
        <v>0</v>
      </c>
      <c r="L981" s="21">
        <v>0</v>
      </c>
      <c r="M981" s="21" t="s">
        <v>1793</v>
      </c>
      <c r="N981" s="21">
        <v>3</v>
      </c>
      <c r="O981" s="21">
        <v>3</v>
      </c>
      <c r="P981" s="21">
        <v>0</v>
      </c>
      <c r="Q981" s="21">
        <v>1</v>
      </c>
      <c r="R981">
        <f>IFERROR(IF(I981=1,VLOOKUP(F981,Lookup!$A$2:$B$15,2,FALSE),0),0.5)</f>
        <v>0</v>
      </c>
      <c r="S981">
        <f>IF(K981=1,1,IFERROR(IF(H981="pass",VLOOKUP(F981,Lookup!$D$2:$E$26,2,FALSE),0),1.6))</f>
        <v>3.5</v>
      </c>
      <c r="T981" s="6">
        <f t="shared" si="47"/>
        <v>1.6525000000000001</v>
      </c>
      <c r="U981" s="6">
        <f t="shared" si="45"/>
        <v>3.5</v>
      </c>
      <c r="V981" t="str">
        <f t="shared" si="46"/>
        <v>D.PARHAM, LAC</v>
      </c>
    </row>
    <row r="982" spans="1:22">
      <c r="A982">
        <v>1583</v>
      </c>
      <c r="B982" s="21">
        <v>1</v>
      </c>
      <c r="C982" s="21" t="s">
        <v>25</v>
      </c>
      <c r="D982" s="21" t="s">
        <v>14</v>
      </c>
      <c r="E982" s="21">
        <v>3</v>
      </c>
      <c r="F982" s="21">
        <v>97</v>
      </c>
      <c r="G982" s="21" t="s">
        <v>1794</v>
      </c>
      <c r="H982" s="21" t="s">
        <v>439</v>
      </c>
      <c r="I982" s="21">
        <v>0</v>
      </c>
      <c r="J982" s="21">
        <v>1</v>
      </c>
      <c r="K982" s="21">
        <v>0</v>
      </c>
      <c r="L982" s="21">
        <v>0</v>
      </c>
      <c r="M982" s="21" t="s">
        <v>647</v>
      </c>
      <c r="N982" s="21">
        <v>3</v>
      </c>
      <c r="O982" s="21">
        <v>3</v>
      </c>
      <c r="P982" s="21">
        <v>0</v>
      </c>
      <c r="Q982" s="21">
        <v>1</v>
      </c>
      <c r="R982">
        <f>IFERROR(IF(I982=1,VLOOKUP(F982,Lookup!$A$2:$B$15,2,FALSE),0),0.5)</f>
        <v>0</v>
      </c>
      <c r="S982">
        <f>IF(K982=1,1,IFERROR(IF(H982="pass",VLOOKUP(F982,Lookup!$D$2:$E$26,2,FALSE),0),1.6))</f>
        <v>3.5</v>
      </c>
      <c r="T982" s="6">
        <f t="shared" si="47"/>
        <v>1.6525000000000001</v>
      </c>
      <c r="U982" s="6">
        <f t="shared" si="45"/>
        <v>3.5</v>
      </c>
      <c r="V982" t="str">
        <f t="shared" si="46"/>
        <v>M.WILLIAMS, LAC</v>
      </c>
    </row>
    <row r="983" spans="1:22">
      <c r="A983">
        <v>1594</v>
      </c>
      <c r="B983" s="21">
        <v>1</v>
      </c>
      <c r="C983" s="21" t="s">
        <v>14</v>
      </c>
      <c r="D983" s="21" t="s">
        <v>25</v>
      </c>
      <c r="E983" s="21">
        <v>53</v>
      </c>
      <c r="F983" s="21">
        <v>47</v>
      </c>
      <c r="G983" s="21" t="s">
        <v>1801</v>
      </c>
      <c r="H983" s="21" t="s">
        <v>439</v>
      </c>
      <c r="I983" s="21">
        <v>0</v>
      </c>
      <c r="J983" s="21">
        <v>1</v>
      </c>
      <c r="K983" s="21">
        <v>0</v>
      </c>
      <c r="L983" s="21">
        <v>0</v>
      </c>
      <c r="M983" s="21" t="s">
        <v>1706</v>
      </c>
      <c r="N983" s="21">
        <v>7</v>
      </c>
      <c r="O983" s="21">
        <v>7</v>
      </c>
      <c r="P983" s="21">
        <v>0</v>
      </c>
      <c r="Q983" s="21">
        <v>1</v>
      </c>
      <c r="R983">
        <f>IFERROR(IF(I983=1,VLOOKUP(F983,Lookup!$A$2:$B$15,2,FALSE),0),0.5)</f>
        <v>0</v>
      </c>
      <c r="S983">
        <f>IF(K983=1,1,IFERROR(IF(H983="pass",VLOOKUP(F983,Lookup!$D$2:$E$26,2,FALSE),0),1.6))</f>
        <v>1.6</v>
      </c>
      <c r="T983" s="6">
        <f t="shared" si="47"/>
        <v>1.7225000000000001</v>
      </c>
      <c r="U983" s="6">
        <f t="shared" si="45"/>
        <v>1.7225000000000001</v>
      </c>
      <c r="V983" t="str">
        <f t="shared" si="46"/>
        <v>A.HUMPHRIES, WAS</v>
      </c>
    </row>
    <row r="984" spans="1:22">
      <c r="A984">
        <v>1602</v>
      </c>
      <c r="B984" s="21">
        <v>1</v>
      </c>
      <c r="C984" s="21" t="s">
        <v>25</v>
      </c>
      <c r="D984" s="21" t="s">
        <v>14</v>
      </c>
      <c r="E984" s="21">
        <v>71</v>
      </c>
      <c r="F984" s="21">
        <v>29</v>
      </c>
      <c r="G984" s="21" t="s">
        <v>1804</v>
      </c>
      <c r="H984" s="21" t="s">
        <v>439</v>
      </c>
      <c r="I984" s="21">
        <v>0</v>
      </c>
      <c r="J984" s="21">
        <v>1</v>
      </c>
      <c r="K984" s="21">
        <v>0</v>
      </c>
      <c r="L984" s="21">
        <v>0</v>
      </c>
      <c r="M984" s="21" t="s">
        <v>1691</v>
      </c>
      <c r="N984" s="21">
        <v>-4</v>
      </c>
      <c r="O984" s="21">
        <v>-4</v>
      </c>
      <c r="P984" s="21">
        <v>0</v>
      </c>
      <c r="Q984" s="21">
        <v>1</v>
      </c>
      <c r="R984">
        <f>IFERROR(IF(I984=1,VLOOKUP(F984,Lookup!$A$2:$B$15,2,FALSE),0),0.5)</f>
        <v>0</v>
      </c>
      <c r="S984">
        <f>IF(K984=1,1,IFERROR(IF(H984="pass",VLOOKUP(F984,Lookup!$D$2:$E$26,2,FALSE),0),1.6))</f>
        <v>1.6</v>
      </c>
      <c r="T984" s="6">
        <f t="shared" si="47"/>
        <v>1.53</v>
      </c>
      <c r="U984" s="6">
        <f t="shared" si="45"/>
        <v>1.53</v>
      </c>
      <c r="V984" t="str">
        <f t="shared" si="46"/>
        <v>K.ALLEN, LAC</v>
      </c>
    </row>
    <row r="985" spans="1:22">
      <c r="A985">
        <v>1603</v>
      </c>
      <c r="B985" s="21">
        <v>1</v>
      </c>
      <c r="C985" s="21" t="s">
        <v>25</v>
      </c>
      <c r="D985" s="21" t="s">
        <v>14</v>
      </c>
      <c r="E985" s="21">
        <v>71</v>
      </c>
      <c r="F985" s="21">
        <v>29</v>
      </c>
      <c r="G985" s="21" t="s">
        <v>1805</v>
      </c>
      <c r="H985" s="21" t="s">
        <v>439</v>
      </c>
      <c r="I985" s="21">
        <v>0</v>
      </c>
      <c r="J985" s="21">
        <v>1</v>
      </c>
      <c r="K985" s="21">
        <v>0</v>
      </c>
      <c r="L985" s="21">
        <v>0</v>
      </c>
      <c r="M985" s="21" t="s">
        <v>1508</v>
      </c>
      <c r="N985" s="21">
        <v>3</v>
      </c>
      <c r="O985" s="21">
        <v>3</v>
      </c>
      <c r="P985" s="21">
        <v>0</v>
      </c>
      <c r="Q985" s="21">
        <v>1</v>
      </c>
      <c r="R985">
        <f>IFERROR(IF(I985=1,VLOOKUP(F985,Lookup!$A$2:$B$15,2,FALSE),0),0.5)</f>
        <v>0</v>
      </c>
      <c r="S985">
        <f>IF(K985=1,1,IFERROR(IF(H985="pass",VLOOKUP(F985,Lookup!$D$2:$E$26,2,FALSE),0),1.6))</f>
        <v>1.6</v>
      </c>
      <c r="T985" s="6">
        <f t="shared" si="47"/>
        <v>1.6525000000000001</v>
      </c>
      <c r="U985" s="6">
        <f t="shared" si="45"/>
        <v>1.6525000000000001</v>
      </c>
      <c r="V985" t="str">
        <f t="shared" si="46"/>
        <v>K.HILL, LAC</v>
      </c>
    </row>
    <row r="986" spans="1:22">
      <c r="A986">
        <v>1604</v>
      </c>
      <c r="B986" s="21">
        <v>1</v>
      </c>
      <c r="C986" s="21" t="s">
        <v>25</v>
      </c>
      <c r="D986" s="21" t="s">
        <v>14</v>
      </c>
      <c r="E986" s="21">
        <v>64</v>
      </c>
      <c r="F986" s="21">
        <v>36</v>
      </c>
      <c r="G986" s="21" t="s">
        <v>1806</v>
      </c>
      <c r="H986" s="21" t="s">
        <v>439</v>
      </c>
      <c r="I986" s="21">
        <v>0</v>
      </c>
      <c r="J986" s="21">
        <v>1</v>
      </c>
      <c r="K986" s="21">
        <v>0</v>
      </c>
      <c r="L986" s="21">
        <v>0</v>
      </c>
      <c r="M986" s="21" t="s">
        <v>1508</v>
      </c>
      <c r="N986" s="21">
        <v>12</v>
      </c>
      <c r="O986" s="21">
        <v>12</v>
      </c>
      <c r="P986" s="21">
        <v>0</v>
      </c>
      <c r="Q986" s="21">
        <v>1</v>
      </c>
      <c r="R986">
        <f>IFERROR(IF(I986=1,VLOOKUP(F986,Lookup!$A$2:$B$15,2,FALSE),0),0.5)</f>
        <v>0</v>
      </c>
      <c r="S986">
        <f>IF(K986=1,1,IFERROR(IF(H986="pass",VLOOKUP(F986,Lookup!$D$2:$E$26,2,FALSE),0),1.6))</f>
        <v>1.6</v>
      </c>
      <c r="T986" s="6">
        <f t="shared" si="47"/>
        <v>1.81</v>
      </c>
      <c r="U986" s="6">
        <f t="shared" si="45"/>
        <v>1.81</v>
      </c>
      <c r="V986" t="str">
        <f t="shared" si="46"/>
        <v>K.HILL, LAC</v>
      </c>
    </row>
    <row r="987" spans="1:22">
      <c r="A987">
        <v>1607</v>
      </c>
      <c r="B987" s="21">
        <v>1</v>
      </c>
      <c r="C987" s="21" t="s">
        <v>25</v>
      </c>
      <c r="D987" s="21" t="s">
        <v>14</v>
      </c>
      <c r="E987" s="21">
        <v>42</v>
      </c>
      <c r="F987" s="21">
        <v>58</v>
      </c>
      <c r="G987" s="21" t="s">
        <v>1809</v>
      </c>
      <c r="H987" s="21" t="s">
        <v>439</v>
      </c>
      <c r="I987" s="21">
        <v>0</v>
      </c>
      <c r="J987" s="21">
        <v>1</v>
      </c>
      <c r="K987" s="21">
        <v>0</v>
      </c>
      <c r="L987" s="21">
        <v>0</v>
      </c>
      <c r="M987" s="21" t="s">
        <v>647</v>
      </c>
      <c r="N987" s="21">
        <v>20</v>
      </c>
      <c r="O987" s="21">
        <v>20</v>
      </c>
      <c r="P987" s="21">
        <v>0</v>
      </c>
      <c r="Q987" s="21">
        <v>1</v>
      </c>
      <c r="R987">
        <f>IFERROR(IF(I987=1,VLOOKUP(F987,Lookup!$A$2:$B$15,2,FALSE),0),0.5)</f>
        <v>0</v>
      </c>
      <c r="S987">
        <f>IF(K987=1,1,IFERROR(IF(H987="pass",VLOOKUP(F987,Lookup!$D$2:$E$26,2,FALSE),0),1.6))</f>
        <v>1.6</v>
      </c>
      <c r="T987" s="6">
        <f t="shared" si="47"/>
        <v>1.9500000000000002</v>
      </c>
      <c r="U987" s="6">
        <f t="shared" si="45"/>
        <v>1.9500000000000002</v>
      </c>
      <c r="V987" t="str">
        <f t="shared" si="46"/>
        <v>M.WILLIAMS, LAC</v>
      </c>
    </row>
    <row r="988" spans="1:22">
      <c r="A988">
        <v>1613</v>
      </c>
      <c r="B988" s="21">
        <v>1</v>
      </c>
      <c r="C988" s="21" t="s">
        <v>25</v>
      </c>
      <c r="D988" s="21" t="s">
        <v>14</v>
      </c>
      <c r="E988" s="21">
        <v>16</v>
      </c>
      <c r="F988" s="21">
        <v>84</v>
      </c>
      <c r="G988" s="21" t="s">
        <v>1812</v>
      </c>
      <c r="H988" s="21" t="s">
        <v>439</v>
      </c>
      <c r="I988" s="21">
        <v>0</v>
      </c>
      <c r="J988" s="21">
        <v>1</v>
      </c>
      <c r="K988" s="21">
        <v>0</v>
      </c>
      <c r="L988" s="21">
        <v>0</v>
      </c>
      <c r="M988" s="21" t="s">
        <v>1691</v>
      </c>
      <c r="N988" s="21">
        <v>6</v>
      </c>
      <c r="O988" s="21">
        <v>6</v>
      </c>
      <c r="P988" s="21">
        <v>0</v>
      </c>
      <c r="Q988" s="21">
        <v>1</v>
      </c>
      <c r="R988">
        <f>IFERROR(IF(I988=1,VLOOKUP(F988,Lookup!$A$2:$B$15,2,FALSE),0),0.5)</f>
        <v>0</v>
      </c>
      <c r="S988">
        <f>IF(K988=1,1,IFERROR(IF(H988="pass",VLOOKUP(F988,Lookup!$D$2:$E$26,2,FALSE),0),1.6))</f>
        <v>2</v>
      </c>
      <c r="T988" s="6">
        <f t="shared" si="47"/>
        <v>1.7050000000000001</v>
      </c>
      <c r="U988" s="6">
        <f t="shared" si="45"/>
        <v>1.8997000000000002</v>
      </c>
      <c r="V988" t="str">
        <f t="shared" si="46"/>
        <v>K.ALLEN, LAC</v>
      </c>
    </row>
    <row r="989" spans="1:22">
      <c r="A989">
        <v>1627</v>
      </c>
      <c r="B989" s="21">
        <v>1</v>
      </c>
      <c r="C989" s="21" t="s">
        <v>23</v>
      </c>
      <c r="D989" s="21" t="s">
        <v>10</v>
      </c>
      <c r="E989" s="21">
        <v>41</v>
      </c>
      <c r="F989" s="21">
        <v>59</v>
      </c>
      <c r="G989" s="21" t="s">
        <v>1820</v>
      </c>
      <c r="H989" s="21" t="s">
        <v>439</v>
      </c>
      <c r="I989" s="21">
        <v>0</v>
      </c>
      <c r="J989" s="21">
        <v>1</v>
      </c>
      <c r="K989" s="21">
        <v>0</v>
      </c>
      <c r="L989" s="21">
        <v>0</v>
      </c>
      <c r="M989" s="21" t="s">
        <v>1818</v>
      </c>
      <c r="N989" s="21">
        <v>1</v>
      </c>
      <c r="O989" s="21">
        <v>1</v>
      </c>
      <c r="P989" s="21">
        <v>0</v>
      </c>
      <c r="Q989" s="21">
        <v>1</v>
      </c>
      <c r="R989">
        <f>IFERROR(IF(I989=1,VLOOKUP(F989,Lookup!$A$2:$B$15,2,FALSE),0),0.5)</f>
        <v>0</v>
      </c>
      <c r="S989">
        <f>IF(K989=1,1,IFERROR(IF(H989="pass",VLOOKUP(F989,Lookup!$D$2:$E$26,2,FALSE),0),1.6))</f>
        <v>1.6</v>
      </c>
      <c r="T989" s="6">
        <f t="shared" si="47"/>
        <v>1.6175000000000002</v>
      </c>
      <c r="U989" s="6">
        <f t="shared" si="45"/>
        <v>1.6175000000000002</v>
      </c>
      <c r="V989" t="str">
        <f t="shared" si="46"/>
        <v>J.WHITE, NE</v>
      </c>
    </row>
    <row r="990" spans="1:22">
      <c r="A990">
        <v>1631</v>
      </c>
      <c r="B990" s="21">
        <v>1</v>
      </c>
      <c r="C990" s="21" t="s">
        <v>10</v>
      </c>
      <c r="D990" s="21" t="s">
        <v>23</v>
      </c>
      <c r="E990" s="21">
        <v>61</v>
      </c>
      <c r="F990" s="21">
        <v>39</v>
      </c>
      <c r="G990" s="21" t="s">
        <v>1825</v>
      </c>
      <c r="H990" s="21" t="s">
        <v>439</v>
      </c>
      <c r="I990" s="21">
        <v>0</v>
      </c>
      <c r="J990" s="21">
        <v>1</v>
      </c>
      <c r="K990" s="21">
        <v>0</v>
      </c>
      <c r="L990" s="21">
        <v>0</v>
      </c>
      <c r="M990" s="21" t="s">
        <v>1822</v>
      </c>
      <c r="N990" s="21">
        <v>1</v>
      </c>
      <c r="O990" s="21">
        <v>1</v>
      </c>
      <c r="P990" s="21">
        <v>0</v>
      </c>
      <c r="Q990" s="21">
        <v>1</v>
      </c>
      <c r="R990">
        <f>IFERROR(IF(I990=1,VLOOKUP(F990,Lookup!$A$2:$B$15,2,FALSE),0),0.5)</f>
        <v>0</v>
      </c>
      <c r="S990">
        <f>IF(K990=1,1,IFERROR(IF(H990="pass",VLOOKUP(F990,Lookup!$D$2:$E$26,2,FALSE),0),1.6))</f>
        <v>1.6</v>
      </c>
      <c r="T990" s="6">
        <f t="shared" si="47"/>
        <v>1.6175000000000002</v>
      </c>
      <c r="U990" s="6">
        <f t="shared" si="45"/>
        <v>1.6175000000000002</v>
      </c>
      <c r="V990" t="str">
        <f t="shared" si="46"/>
        <v>J.WADDLE, MIA</v>
      </c>
    </row>
    <row r="991" spans="1:22">
      <c r="A991">
        <v>1634</v>
      </c>
      <c r="B991" s="21">
        <v>1</v>
      </c>
      <c r="C991" s="21" t="s">
        <v>10</v>
      </c>
      <c r="D991" s="21" t="s">
        <v>23</v>
      </c>
      <c r="E991" s="21">
        <v>37</v>
      </c>
      <c r="F991" s="21">
        <v>63</v>
      </c>
      <c r="G991" s="21" t="s">
        <v>1828</v>
      </c>
      <c r="H991" s="21" t="s">
        <v>439</v>
      </c>
      <c r="I991" s="21">
        <v>0</v>
      </c>
      <c r="J991" s="21">
        <v>1</v>
      </c>
      <c r="K991" s="21">
        <v>0</v>
      </c>
      <c r="L991" s="21">
        <v>0</v>
      </c>
      <c r="M991" s="21" t="s">
        <v>1829</v>
      </c>
      <c r="N991" s="21">
        <v>3</v>
      </c>
      <c r="O991" s="21">
        <v>3</v>
      </c>
      <c r="P991" s="21">
        <v>0</v>
      </c>
      <c r="Q991" s="21">
        <v>1</v>
      </c>
      <c r="R991">
        <f>IFERROR(IF(I991=1,VLOOKUP(F991,Lookup!$A$2:$B$15,2,FALSE),0),0.5)</f>
        <v>0</v>
      </c>
      <c r="S991">
        <f>IF(K991=1,1,IFERROR(IF(H991="pass",VLOOKUP(F991,Lookup!$D$2:$E$26,2,FALSE),0),1.6))</f>
        <v>1.6</v>
      </c>
      <c r="T991" s="6">
        <f t="shared" si="47"/>
        <v>1.6525000000000001</v>
      </c>
      <c r="U991" s="6">
        <f t="shared" si="45"/>
        <v>1.6525000000000001</v>
      </c>
      <c r="V991" t="str">
        <f t="shared" si="46"/>
        <v>D.SMYTHE, MIA</v>
      </c>
    </row>
    <row r="992" spans="1:22">
      <c r="A992">
        <v>1636</v>
      </c>
      <c r="B992" s="21">
        <v>1</v>
      </c>
      <c r="C992" s="21" t="s">
        <v>10</v>
      </c>
      <c r="D992" s="21" t="s">
        <v>23</v>
      </c>
      <c r="E992" s="21">
        <v>29</v>
      </c>
      <c r="F992" s="21">
        <v>71</v>
      </c>
      <c r="G992" s="21" t="s">
        <v>1831</v>
      </c>
      <c r="H992" s="21" t="s">
        <v>439</v>
      </c>
      <c r="I992" s="21">
        <v>0</v>
      </c>
      <c r="J992" s="21">
        <v>1</v>
      </c>
      <c r="K992" s="21">
        <v>0</v>
      </c>
      <c r="L992" s="21">
        <v>0</v>
      </c>
      <c r="M992" s="21" t="s">
        <v>1832</v>
      </c>
      <c r="N992" s="21">
        <v>-2</v>
      </c>
      <c r="O992" s="21">
        <v>-2</v>
      </c>
      <c r="P992" s="21">
        <v>0</v>
      </c>
      <c r="Q992" s="21">
        <v>1</v>
      </c>
      <c r="R992">
        <f>IFERROR(IF(I992=1,VLOOKUP(F992,Lookup!$A$2:$B$15,2,FALSE),0),0.5)</f>
        <v>0</v>
      </c>
      <c r="S992">
        <f>IF(K992=1,1,IFERROR(IF(H992="pass",VLOOKUP(F992,Lookup!$D$2:$E$26,2,FALSE),0),1.6))</f>
        <v>1.6</v>
      </c>
      <c r="T992" s="6">
        <f t="shared" si="47"/>
        <v>1.5650000000000002</v>
      </c>
      <c r="U992" s="6">
        <f t="shared" si="45"/>
        <v>1.5650000000000002</v>
      </c>
      <c r="V992" t="str">
        <f t="shared" si="46"/>
        <v>S.AHMED, MIA</v>
      </c>
    </row>
    <row r="993" spans="1:22">
      <c r="A993">
        <v>1641</v>
      </c>
      <c r="B993" s="21">
        <v>1</v>
      </c>
      <c r="C993" s="21" t="s">
        <v>23</v>
      </c>
      <c r="D993" s="21" t="s">
        <v>10</v>
      </c>
      <c r="E993" s="21">
        <v>74</v>
      </c>
      <c r="F993" s="21">
        <v>26</v>
      </c>
      <c r="G993" s="21" t="s">
        <v>1836</v>
      </c>
      <c r="H993" s="21" t="s">
        <v>439</v>
      </c>
      <c r="I993" s="21">
        <v>0</v>
      </c>
      <c r="J993" s="21">
        <v>1</v>
      </c>
      <c r="K993" s="21">
        <v>0</v>
      </c>
      <c r="L993" s="21">
        <v>0</v>
      </c>
      <c r="M993" s="21" t="s">
        <v>1837</v>
      </c>
      <c r="N993" s="21">
        <v>4</v>
      </c>
      <c r="O993" s="21">
        <v>4</v>
      </c>
      <c r="P993" s="21">
        <v>0</v>
      </c>
      <c r="Q993" s="21">
        <v>1</v>
      </c>
      <c r="R993">
        <f>IFERROR(IF(I993=1,VLOOKUP(F993,Lookup!$A$2:$B$15,2,FALSE),0),0.5)</f>
        <v>0</v>
      </c>
      <c r="S993">
        <f>IF(K993=1,1,IFERROR(IF(H993="pass",VLOOKUP(F993,Lookup!$D$2:$E$26,2,FALSE),0),1.6))</f>
        <v>1.6</v>
      </c>
      <c r="T993" s="6">
        <f t="shared" si="47"/>
        <v>1.6700000000000002</v>
      </c>
      <c r="U993" s="6">
        <f t="shared" si="45"/>
        <v>1.6700000000000002</v>
      </c>
      <c r="V993" t="str">
        <f t="shared" si="46"/>
        <v>N.AGHOLOR, NE</v>
      </c>
    </row>
    <row r="994" spans="1:22">
      <c r="A994">
        <v>1643</v>
      </c>
      <c r="B994" s="21">
        <v>1</v>
      </c>
      <c r="C994" s="21" t="s">
        <v>23</v>
      </c>
      <c r="D994" s="21" t="s">
        <v>10</v>
      </c>
      <c r="E994" s="21">
        <v>65</v>
      </c>
      <c r="F994" s="21">
        <v>35</v>
      </c>
      <c r="G994" s="21" t="s">
        <v>1840</v>
      </c>
      <c r="H994" s="21" t="s">
        <v>439</v>
      </c>
      <c r="I994" s="21">
        <v>0</v>
      </c>
      <c r="J994" s="21">
        <v>1</v>
      </c>
      <c r="K994" s="21">
        <v>0</v>
      </c>
      <c r="L994" s="21">
        <v>0</v>
      </c>
      <c r="M994" s="21" t="s">
        <v>1841</v>
      </c>
      <c r="N994" s="21">
        <v>2</v>
      </c>
      <c r="O994" s="21">
        <v>2</v>
      </c>
      <c r="P994" s="21">
        <v>0</v>
      </c>
      <c r="Q994" s="21">
        <v>1</v>
      </c>
      <c r="R994">
        <f>IFERROR(IF(I994=1,VLOOKUP(F994,Lookup!$A$2:$B$15,2,FALSE),0),0.5)</f>
        <v>0</v>
      </c>
      <c r="S994">
        <f>IF(K994=1,1,IFERROR(IF(H994="pass",VLOOKUP(F994,Lookup!$D$2:$E$26,2,FALSE),0),1.6))</f>
        <v>1.6</v>
      </c>
      <c r="T994" s="6">
        <f t="shared" si="47"/>
        <v>1.635</v>
      </c>
      <c r="U994" s="6">
        <f t="shared" si="45"/>
        <v>1.635</v>
      </c>
      <c r="V994" t="str">
        <f t="shared" si="46"/>
        <v>J.MEYERS, NE</v>
      </c>
    </row>
    <row r="995" spans="1:22">
      <c r="A995">
        <v>1644</v>
      </c>
      <c r="B995" s="21">
        <v>1</v>
      </c>
      <c r="C995" s="21" t="s">
        <v>23</v>
      </c>
      <c r="D995" s="21" t="s">
        <v>10</v>
      </c>
      <c r="E995" s="21">
        <v>61</v>
      </c>
      <c r="F995" s="21">
        <v>39</v>
      </c>
      <c r="G995" s="21" t="s">
        <v>1842</v>
      </c>
      <c r="H995" s="21" t="s">
        <v>439</v>
      </c>
      <c r="I995" s="21">
        <v>0</v>
      </c>
      <c r="J995" s="21">
        <v>1</v>
      </c>
      <c r="K995" s="21">
        <v>0</v>
      </c>
      <c r="L995" s="21">
        <v>0</v>
      </c>
      <c r="M995" s="21" t="s">
        <v>1839</v>
      </c>
      <c r="N995" s="21">
        <v>-1</v>
      </c>
      <c r="O995" s="21">
        <v>-1</v>
      </c>
      <c r="P995" s="21">
        <v>0</v>
      </c>
      <c r="Q995" s="21">
        <v>1</v>
      </c>
      <c r="R995">
        <f>IFERROR(IF(I995=1,VLOOKUP(F995,Lookup!$A$2:$B$15,2,FALSE),0),0.5)</f>
        <v>0</v>
      </c>
      <c r="S995">
        <f>IF(K995=1,1,IFERROR(IF(H995="pass",VLOOKUP(F995,Lookup!$D$2:$E$26,2,FALSE),0),1.6))</f>
        <v>1.6</v>
      </c>
      <c r="T995" s="6">
        <f t="shared" si="47"/>
        <v>1.5825</v>
      </c>
      <c r="U995" s="6">
        <f t="shared" si="45"/>
        <v>1.5825</v>
      </c>
      <c r="V995" t="str">
        <f t="shared" si="46"/>
        <v>R.STEVENSON, NE</v>
      </c>
    </row>
    <row r="996" spans="1:22">
      <c r="A996">
        <v>1645</v>
      </c>
      <c r="B996" s="21">
        <v>1</v>
      </c>
      <c r="C996" s="21" t="s">
        <v>10</v>
      </c>
      <c r="D996" s="21" t="s">
        <v>23</v>
      </c>
      <c r="E996" s="21">
        <v>48</v>
      </c>
      <c r="F996" s="21">
        <v>52</v>
      </c>
      <c r="G996" s="21" t="s">
        <v>1843</v>
      </c>
      <c r="H996" s="21" t="s">
        <v>439</v>
      </c>
      <c r="I996" s="21">
        <v>0</v>
      </c>
      <c r="J996" s="21">
        <v>1</v>
      </c>
      <c r="K996" s="21">
        <v>0</v>
      </c>
      <c r="L996" s="21">
        <v>0</v>
      </c>
      <c r="M996" s="21" t="s">
        <v>1844</v>
      </c>
      <c r="N996" s="21">
        <v>13</v>
      </c>
      <c r="O996" s="21">
        <v>13</v>
      </c>
      <c r="P996" s="21">
        <v>0</v>
      </c>
      <c r="Q996" s="21">
        <v>1</v>
      </c>
      <c r="R996">
        <f>IFERROR(IF(I996=1,VLOOKUP(F996,Lookup!$A$2:$B$15,2,FALSE),0),0.5)</f>
        <v>0</v>
      </c>
      <c r="S996">
        <f>IF(K996=1,1,IFERROR(IF(H996="pass",VLOOKUP(F996,Lookup!$D$2:$E$26,2,FALSE),0),1.6))</f>
        <v>1.6</v>
      </c>
      <c r="T996" s="6">
        <f t="shared" si="47"/>
        <v>1.8275000000000001</v>
      </c>
      <c r="U996" s="6">
        <f t="shared" si="45"/>
        <v>1.8275000000000001</v>
      </c>
      <c r="V996" t="str">
        <f t="shared" si="46"/>
        <v>M.GESICKI, MIA</v>
      </c>
    </row>
    <row r="997" spans="1:22">
      <c r="A997">
        <v>1653</v>
      </c>
      <c r="B997" s="21">
        <v>1</v>
      </c>
      <c r="C997" s="21" t="s">
        <v>23</v>
      </c>
      <c r="D997" s="21" t="s">
        <v>10</v>
      </c>
      <c r="E997" s="21">
        <v>52</v>
      </c>
      <c r="F997" s="21">
        <v>48</v>
      </c>
      <c r="G997" s="21" t="s">
        <v>1850</v>
      </c>
      <c r="H997" s="21" t="s">
        <v>439</v>
      </c>
      <c r="I997" s="21">
        <v>0</v>
      </c>
      <c r="J997" s="21">
        <v>1</v>
      </c>
      <c r="K997" s="21">
        <v>0</v>
      </c>
      <c r="L997" s="21">
        <v>0</v>
      </c>
      <c r="M997" s="21" t="s">
        <v>1816</v>
      </c>
      <c r="N997" s="21">
        <v>5</v>
      </c>
      <c r="O997" s="21">
        <v>5</v>
      </c>
      <c r="P997" s="21">
        <v>0</v>
      </c>
      <c r="Q997" s="21">
        <v>1</v>
      </c>
      <c r="R997">
        <f>IFERROR(IF(I997=1,VLOOKUP(F997,Lookup!$A$2:$B$15,2,FALSE),0),0.5)</f>
        <v>0</v>
      </c>
      <c r="S997">
        <f>IF(K997=1,1,IFERROR(IF(H997="pass",VLOOKUP(F997,Lookup!$D$2:$E$26,2,FALSE),0),1.6))</f>
        <v>1.6</v>
      </c>
      <c r="T997" s="6">
        <f t="shared" si="47"/>
        <v>1.6875</v>
      </c>
      <c r="U997" s="6">
        <f t="shared" si="45"/>
        <v>1.6875</v>
      </c>
      <c r="V997" t="str">
        <f t="shared" si="46"/>
        <v>J.SMITH, NE</v>
      </c>
    </row>
    <row r="998" spans="1:22">
      <c r="A998">
        <v>1656</v>
      </c>
      <c r="B998" s="21">
        <v>1</v>
      </c>
      <c r="C998" s="21" t="s">
        <v>23</v>
      </c>
      <c r="D998" s="21" t="s">
        <v>10</v>
      </c>
      <c r="E998" s="21">
        <v>44</v>
      </c>
      <c r="F998" s="21">
        <v>56</v>
      </c>
      <c r="G998" s="21" t="s">
        <v>1852</v>
      </c>
      <c r="H998" s="21" t="s">
        <v>439</v>
      </c>
      <c r="I998" s="21">
        <v>0</v>
      </c>
      <c r="J998" s="21">
        <v>1</v>
      </c>
      <c r="K998" s="21">
        <v>0</v>
      </c>
      <c r="L998" s="21">
        <v>0</v>
      </c>
      <c r="M998" s="21" t="s">
        <v>1841</v>
      </c>
      <c r="N998" s="21">
        <v>4</v>
      </c>
      <c r="O998" s="21">
        <v>4</v>
      </c>
      <c r="P998" s="21">
        <v>0</v>
      </c>
      <c r="Q998" s="21">
        <v>1</v>
      </c>
      <c r="R998">
        <f>IFERROR(IF(I998=1,VLOOKUP(F998,Lookup!$A$2:$B$15,2,FALSE),0),0.5)</f>
        <v>0</v>
      </c>
      <c r="S998">
        <f>IF(K998=1,1,IFERROR(IF(H998="pass",VLOOKUP(F998,Lookup!$D$2:$E$26,2,FALSE),0),1.6))</f>
        <v>1.6</v>
      </c>
      <c r="T998" s="6">
        <f t="shared" si="47"/>
        <v>1.6700000000000002</v>
      </c>
      <c r="U998" s="6">
        <f t="shared" si="45"/>
        <v>1.6700000000000002</v>
      </c>
      <c r="V998" t="str">
        <f t="shared" si="46"/>
        <v>J.MEYERS, NE</v>
      </c>
    </row>
    <row r="999" spans="1:22">
      <c r="A999">
        <v>1657</v>
      </c>
      <c r="B999" s="21">
        <v>1</v>
      </c>
      <c r="C999" s="21" t="s">
        <v>23</v>
      </c>
      <c r="D999" s="21" t="s">
        <v>10</v>
      </c>
      <c r="E999" s="21">
        <v>39</v>
      </c>
      <c r="F999" s="21">
        <v>61</v>
      </c>
      <c r="G999" s="21" t="s">
        <v>1853</v>
      </c>
      <c r="H999" s="21" t="s">
        <v>439</v>
      </c>
      <c r="I999" s="21">
        <v>0</v>
      </c>
      <c r="J999" s="21">
        <v>1</v>
      </c>
      <c r="K999" s="21">
        <v>0</v>
      </c>
      <c r="L999" s="21">
        <v>0</v>
      </c>
      <c r="M999" s="21" t="s">
        <v>1841</v>
      </c>
      <c r="N999" s="21">
        <v>9</v>
      </c>
      <c r="O999" s="21">
        <v>9</v>
      </c>
      <c r="P999" s="21">
        <v>0</v>
      </c>
      <c r="Q999" s="21">
        <v>1</v>
      </c>
      <c r="R999">
        <f>IFERROR(IF(I999=1,VLOOKUP(F999,Lookup!$A$2:$B$15,2,FALSE),0),0.5)</f>
        <v>0</v>
      </c>
      <c r="S999">
        <f>IF(K999=1,1,IFERROR(IF(H999="pass",VLOOKUP(F999,Lookup!$D$2:$E$26,2,FALSE),0),1.6))</f>
        <v>1.6</v>
      </c>
      <c r="T999" s="6">
        <f t="shared" si="47"/>
        <v>1.7575000000000001</v>
      </c>
      <c r="U999" s="6">
        <f t="shared" si="45"/>
        <v>1.7575000000000001</v>
      </c>
      <c r="V999" t="str">
        <f t="shared" si="46"/>
        <v>J.MEYERS, NE</v>
      </c>
    </row>
    <row r="1000" spans="1:22">
      <c r="A1000">
        <v>1659</v>
      </c>
      <c r="B1000" s="21">
        <v>1</v>
      </c>
      <c r="C1000" s="21" t="s">
        <v>23</v>
      </c>
      <c r="D1000" s="21" t="s">
        <v>10</v>
      </c>
      <c r="E1000" s="21">
        <v>36</v>
      </c>
      <c r="F1000" s="21">
        <v>64</v>
      </c>
      <c r="G1000" s="21" t="s">
        <v>1855</v>
      </c>
      <c r="H1000" s="21" t="s">
        <v>439</v>
      </c>
      <c r="I1000" s="21">
        <v>0</v>
      </c>
      <c r="J1000" s="21">
        <v>1</v>
      </c>
      <c r="K1000" s="21">
        <v>0</v>
      </c>
      <c r="L1000" s="21">
        <v>0</v>
      </c>
      <c r="M1000" s="21" t="s">
        <v>1841</v>
      </c>
      <c r="N1000" s="21">
        <v>9</v>
      </c>
      <c r="O1000" s="21">
        <v>9</v>
      </c>
      <c r="P1000" s="21">
        <v>0</v>
      </c>
      <c r="Q1000" s="21">
        <v>1</v>
      </c>
      <c r="R1000">
        <f>IFERROR(IF(I1000=1,VLOOKUP(F1000,Lookup!$A$2:$B$15,2,FALSE),0),0.5)</f>
        <v>0</v>
      </c>
      <c r="S1000">
        <f>IF(K1000=1,1,IFERROR(IF(H1000="pass",VLOOKUP(F1000,Lookup!$D$2:$E$26,2,FALSE),0),1.6))</f>
        <v>1.6</v>
      </c>
      <c r="T1000" s="6">
        <f t="shared" si="47"/>
        <v>1.7575000000000001</v>
      </c>
      <c r="U1000" s="6">
        <f t="shared" si="45"/>
        <v>1.7575000000000001</v>
      </c>
      <c r="V1000" t="str">
        <f t="shared" si="46"/>
        <v>J.MEYERS, NE</v>
      </c>
    </row>
    <row r="1001" spans="1:22">
      <c r="A1001">
        <v>1662</v>
      </c>
      <c r="B1001" s="21">
        <v>1</v>
      </c>
      <c r="C1001" s="21" t="s">
        <v>23</v>
      </c>
      <c r="D1001" s="21" t="s">
        <v>10</v>
      </c>
      <c r="E1001" s="21">
        <v>24</v>
      </c>
      <c r="F1001" s="21">
        <v>76</v>
      </c>
      <c r="G1001" s="21" t="s">
        <v>1856</v>
      </c>
      <c r="H1001" s="21" t="s">
        <v>439</v>
      </c>
      <c r="I1001" s="21">
        <v>0</v>
      </c>
      <c r="J1001" s="21">
        <v>1</v>
      </c>
      <c r="K1001" s="21">
        <v>0</v>
      </c>
      <c r="L1001" s="21">
        <v>0</v>
      </c>
      <c r="M1001" s="21" t="s">
        <v>1816</v>
      </c>
      <c r="N1001" s="21">
        <v>5</v>
      </c>
      <c r="O1001" s="21">
        <v>5</v>
      </c>
      <c r="P1001" s="21">
        <v>0</v>
      </c>
      <c r="Q1001" s="21">
        <v>1</v>
      </c>
      <c r="R1001">
        <f>IFERROR(IF(I1001=1,VLOOKUP(F1001,Lookup!$A$2:$B$15,2,FALSE),0),0.5)</f>
        <v>0</v>
      </c>
      <c r="S1001">
        <f>IF(K1001=1,1,IFERROR(IF(H1001="pass",VLOOKUP(F1001,Lookup!$D$2:$E$26,2,FALSE),0),1.6))</f>
        <v>1.8</v>
      </c>
      <c r="T1001" s="6">
        <f t="shared" si="47"/>
        <v>1.6875</v>
      </c>
      <c r="U1001" s="6">
        <f t="shared" si="45"/>
        <v>1.7617500000000001</v>
      </c>
      <c r="V1001" t="str">
        <f t="shared" si="46"/>
        <v>J.SMITH, NE</v>
      </c>
    </row>
    <row r="1002" spans="1:22">
      <c r="A1002">
        <v>1663</v>
      </c>
      <c r="B1002" s="21">
        <v>1</v>
      </c>
      <c r="C1002" s="21" t="s">
        <v>23</v>
      </c>
      <c r="D1002" s="21" t="s">
        <v>10</v>
      </c>
      <c r="E1002" s="21">
        <v>18</v>
      </c>
      <c r="F1002" s="21">
        <v>82</v>
      </c>
      <c r="G1002" s="21" t="s">
        <v>1857</v>
      </c>
      <c r="H1002" s="21" t="s">
        <v>439</v>
      </c>
      <c r="I1002" s="21">
        <v>0</v>
      </c>
      <c r="J1002" s="21">
        <v>1</v>
      </c>
      <c r="K1002" s="21">
        <v>0</v>
      </c>
      <c r="L1002" s="21">
        <v>0</v>
      </c>
      <c r="M1002" s="21" t="s">
        <v>1816</v>
      </c>
      <c r="N1002" s="21">
        <v>-3</v>
      </c>
      <c r="O1002" s="21">
        <v>-3</v>
      </c>
      <c r="P1002" s="21">
        <v>0</v>
      </c>
      <c r="Q1002" s="21">
        <v>1</v>
      </c>
      <c r="R1002">
        <f>IFERROR(IF(I1002=1,VLOOKUP(F1002,Lookup!$A$2:$B$15,2,FALSE),0),0.5)</f>
        <v>0</v>
      </c>
      <c r="S1002">
        <f>IF(K1002=1,1,IFERROR(IF(H1002="pass",VLOOKUP(F1002,Lookup!$D$2:$E$26,2,FALSE),0),1.6))</f>
        <v>2</v>
      </c>
      <c r="T1002" s="6">
        <f t="shared" si="47"/>
        <v>1.5475000000000001</v>
      </c>
      <c r="U1002" s="6">
        <f t="shared" si="45"/>
        <v>1.8461500000000002</v>
      </c>
      <c r="V1002" t="str">
        <f t="shared" si="46"/>
        <v>J.SMITH, NE</v>
      </c>
    </row>
    <row r="1003" spans="1:22">
      <c r="A1003">
        <v>1668</v>
      </c>
      <c r="B1003" s="21">
        <v>1</v>
      </c>
      <c r="C1003" s="21" t="s">
        <v>10</v>
      </c>
      <c r="D1003" s="21" t="s">
        <v>23</v>
      </c>
      <c r="E1003" s="21">
        <v>52</v>
      </c>
      <c r="F1003" s="21">
        <v>48</v>
      </c>
      <c r="G1003" s="21" t="s">
        <v>1861</v>
      </c>
      <c r="H1003" s="21" t="s">
        <v>439</v>
      </c>
      <c r="I1003" s="21">
        <v>0</v>
      </c>
      <c r="J1003" s="21">
        <v>1</v>
      </c>
      <c r="K1003" s="21">
        <v>0</v>
      </c>
      <c r="L1003" s="21">
        <v>0</v>
      </c>
      <c r="M1003" s="21" t="s">
        <v>1860</v>
      </c>
      <c r="N1003" s="21">
        <v>16</v>
      </c>
      <c r="O1003" s="21">
        <v>16</v>
      </c>
      <c r="P1003" s="21">
        <v>0</v>
      </c>
      <c r="Q1003" s="21">
        <v>1</v>
      </c>
      <c r="R1003">
        <f>IFERROR(IF(I1003=1,VLOOKUP(F1003,Lookup!$A$2:$B$15,2,FALSE),0),0.5)</f>
        <v>0</v>
      </c>
      <c r="S1003">
        <f>IF(K1003=1,1,IFERROR(IF(H1003="pass",VLOOKUP(F1003,Lookup!$D$2:$E$26,2,FALSE),0),1.6))</f>
        <v>1.6</v>
      </c>
      <c r="T1003" s="6">
        <f t="shared" si="47"/>
        <v>1.8800000000000001</v>
      </c>
      <c r="U1003" s="6">
        <f t="shared" si="45"/>
        <v>1.8800000000000001</v>
      </c>
      <c r="V1003" t="str">
        <f t="shared" si="46"/>
        <v>D.PARKER, MIA</v>
      </c>
    </row>
    <row r="1004" spans="1:22">
      <c r="A1004">
        <v>1669</v>
      </c>
      <c r="B1004" s="21">
        <v>1</v>
      </c>
      <c r="C1004" s="21" t="s">
        <v>10</v>
      </c>
      <c r="D1004" s="21" t="s">
        <v>23</v>
      </c>
      <c r="E1004" s="21">
        <v>52</v>
      </c>
      <c r="F1004" s="21">
        <v>48</v>
      </c>
      <c r="G1004" s="21" t="s">
        <v>1862</v>
      </c>
      <c r="H1004" s="21" t="s">
        <v>439</v>
      </c>
      <c r="I1004" s="21">
        <v>0</v>
      </c>
      <c r="J1004" s="21">
        <v>1</v>
      </c>
      <c r="K1004" s="21">
        <v>0</v>
      </c>
      <c r="L1004" s="21">
        <v>0</v>
      </c>
      <c r="M1004" s="21" t="s">
        <v>1860</v>
      </c>
      <c r="N1004" s="21">
        <v>2</v>
      </c>
      <c r="O1004" s="21">
        <v>2</v>
      </c>
      <c r="P1004" s="21">
        <v>0</v>
      </c>
      <c r="Q1004" s="21">
        <v>1</v>
      </c>
      <c r="R1004">
        <f>IFERROR(IF(I1004=1,VLOOKUP(F1004,Lookup!$A$2:$B$15,2,FALSE),0),0.5)</f>
        <v>0</v>
      </c>
      <c r="S1004">
        <f>IF(K1004=1,1,IFERROR(IF(H1004="pass",VLOOKUP(F1004,Lookup!$D$2:$E$26,2,FALSE),0),1.6))</f>
        <v>1.6</v>
      </c>
      <c r="T1004" s="6">
        <f t="shared" si="47"/>
        <v>1.635</v>
      </c>
      <c r="U1004" s="6">
        <f t="shared" si="45"/>
        <v>1.635</v>
      </c>
      <c r="V1004" t="str">
        <f t="shared" si="46"/>
        <v>D.PARKER, MIA</v>
      </c>
    </row>
    <row r="1005" spans="1:22">
      <c r="A1005">
        <v>1670</v>
      </c>
      <c r="B1005" s="21">
        <v>1</v>
      </c>
      <c r="C1005" s="21" t="s">
        <v>10</v>
      </c>
      <c r="D1005" s="21" t="s">
        <v>23</v>
      </c>
      <c r="E1005" s="21">
        <v>52</v>
      </c>
      <c r="F1005" s="21">
        <v>48</v>
      </c>
      <c r="G1005" s="21" t="s">
        <v>1863</v>
      </c>
      <c r="H1005" s="21" t="s">
        <v>439</v>
      </c>
      <c r="I1005" s="21">
        <v>0</v>
      </c>
      <c r="J1005" s="21">
        <v>1</v>
      </c>
      <c r="K1005" s="21">
        <v>0</v>
      </c>
      <c r="L1005" s="21">
        <v>0</v>
      </c>
      <c r="M1005" s="21" t="s">
        <v>1822</v>
      </c>
      <c r="N1005" s="21">
        <v>13</v>
      </c>
      <c r="O1005" s="21">
        <v>13</v>
      </c>
      <c r="P1005" s="21">
        <v>0</v>
      </c>
      <c r="Q1005" s="21">
        <v>1</v>
      </c>
      <c r="R1005">
        <f>IFERROR(IF(I1005=1,VLOOKUP(F1005,Lookup!$A$2:$B$15,2,FALSE),0),0.5)</f>
        <v>0</v>
      </c>
      <c r="S1005">
        <f>IF(K1005=1,1,IFERROR(IF(H1005="pass",VLOOKUP(F1005,Lookup!$D$2:$E$26,2,FALSE),0),1.6))</f>
        <v>1.6</v>
      </c>
      <c r="T1005" s="6">
        <f t="shared" si="47"/>
        <v>1.8275000000000001</v>
      </c>
      <c r="U1005" s="6">
        <f t="shared" si="45"/>
        <v>1.8275000000000001</v>
      </c>
      <c r="V1005" t="str">
        <f t="shared" si="46"/>
        <v>J.WADDLE, MIA</v>
      </c>
    </row>
    <row r="1006" spans="1:22">
      <c r="A1006">
        <v>1674</v>
      </c>
      <c r="B1006" s="21">
        <v>1</v>
      </c>
      <c r="C1006" s="21" t="s">
        <v>23</v>
      </c>
      <c r="D1006" s="21" t="s">
        <v>10</v>
      </c>
      <c r="E1006" s="21">
        <v>64</v>
      </c>
      <c r="F1006" s="21">
        <v>36</v>
      </c>
      <c r="G1006" s="21" t="s">
        <v>1866</v>
      </c>
      <c r="H1006" s="21" t="s">
        <v>439</v>
      </c>
      <c r="I1006" s="21">
        <v>0</v>
      </c>
      <c r="J1006" s="21">
        <v>1</v>
      </c>
      <c r="K1006" s="21">
        <v>0</v>
      </c>
      <c r="L1006" s="21">
        <v>0</v>
      </c>
      <c r="M1006" s="21" t="s">
        <v>1841</v>
      </c>
      <c r="N1006" s="21">
        <v>28</v>
      </c>
      <c r="O1006" s="21">
        <v>28</v>
      </c>
      <c r="P1006" s="21">
        <v>0</v>
      </c>
      <c r="Q1006" s="21">
        <v>1</v>
      </c>
      <c r="R1006">
        <f>IFERROR(IF(I1006=1,VLOOKUP(F1006,Lookup!$A$2:$B$15,2,FALSE),0),0.5)</f>
        <v>0</v>
      </c>
      <c r="S1006">
        <f>IF(K1006=1,1,IFERROR(IF(H1006="pass",VLOOKUP(F1006,Lookup!$D$2:$E$26,2,FALSE),0),1.6))</f>
        <v>1.6</v>
      </c>
      <c r="T1006" s="6">
        <f t="shared" si="47"/>
        <v>2.09</v>
      </c>
      <c r="U1006" s="6">
        <f t="shared" si="45"/>
        <v>2.09</v>
      </c>
      <c r="V1006" t="str">
        <f t="shared" si="46"/>
        <v>J.MEYERS, NE</v>
      </c>
    </row>
    <row r="1007" spans="1:22">
      <c r="A1007">
        <v>1675</v>
      </c>
      <c r="B1007" s="21">
        <v>1</v>
      </c>
      <c r="C1007" s="21" t="s">
        <v>23</v>
      </c>
      <c r="D1007" s="21" t="s">
        <v>10</v>
      </c>
      <c r="E1007" s="21">
        <v>64</v>
      </c>
      <c r="F1007" s="21">
        <v>36</v>
      </c>
      <c r="G1007" s="21" t="s">
        <v>1867</v>
      </c>
      <c r="H1007" s="21" t="s">
        <v>439</v>
      </c>
      <c r="I1007" s="21">
        <v>0</v>
      </c>
      <c r="J1007" s="21">
        <v>1</v>
      </c>
      <c r="K1007" s="21">
        <v>0</v>
      </c>
      <c r="L1007" s="21">
        <v>0</v>
      </c>
      <c r="M1007" s="21" t="s">
        <v>1837</v>
      </c>
      <c r="N1007" s="21">
        <v>1</v>
      </c>
      <c r="O1007" s="21">
        <v>1</v>
      </c>
      <c r="P1007" s="21">
        <v>0</v>
      </c>
      <c r="Q1007" s="21">
        <v>1</v>
      </c>
      <c r="R1007">
        <f>IFERROR(IF(I1007=1,VLOOKUP(F1007,Lookup!$A$2:$B$15,2,FALSE),0),0.5)</f>
        <v>0</v>
      </c>
      <c r="S1007">
        <f>IF(K1007=1,1,IFERROR(IF(H1007="pass",VLOOKUP(F1007,Lookup!$D$2:$E$26,2,FALSE),0),1.6))</f>
        <v>1.6</v>
      </c>
      <c r="T1007" s="6">
        <f t="shared" si="47"/>
        <v>1.6175000000000002</v>
      </c>
      <c r="U1007" s="6">
        <f t="shared" si="45"/>
        <v>1.6175000000000002</v>
      </c>
      <c r="V1007" t="str">
        <f t="shared" si="46"/>
        <v>N.AGHOLOR, NE</v>
      </c>
    </row>
    <row r="1008" spans="1:22">
      <c r="A1008">
        <v>1681</v>
      </c>
      <c r="B1008" s="21">
        <v>1</v>
      </c>
      <c r="C1008" s="21" t="s">
        <v>23</v>
      </c>
      <c r="D1008" s="21" t="s">
        <v>10</v>
      </c>
      <c r="E1008" s="21">
        <v>63</v>
      </c>
      <c r="F1008" s="21">
        <v>37</v>
      </c>
      <c r="G1008" s="21" t="s">
        <v>1871</v>
      </c>
      <c r="H1008" s="21" t="s">
        <v>439</v>
      </c>
      <c r="I1008" s="21">
        <v>0</v>
      </c>
      <c r="J1008" s="21">
        <v>1</v>
      </c>
      <c r="K1008" s="21">
        <v>0</v>
      </c>
      <c r="L1008" s="21">
        <v>0</v>
      </c>
      <c r="M1008" s="21" t="s">
        <v>607</v>
      </c>
      <c r="N1008" s="21">
        <v>0</v>
      </c>
      <c r="O1008" s="21">
        <v>0</v>
      </c>
      <c r="P1008" s="21">
        <v>0</v>
      </c>
      <c r="Q1008" s="21">
        <v>1</v>
      </c>
      <c r="R1008">
        <f>IFERROR(IF(I1008=1,VLOOKUP(F1008,Lookup!$A$2:$B$15,2,FALSE),0),0.5)</f>
        <v>0</v>
      </c>
      <c r="S1008">
        <f>IF(K1008=1,1,IFERROR(IF(H1008="pass",VLOOKUP(F1008,Lookup!$D$2:$E$26,2,FALSE),0),1.6))</f>
        <v>1.6</v>
      </c>
      <c r="T1008" s="6">
        <f t="shared" si="47"/>
        <v>1.6</v>
      </c>
      <c r="U1008" s="6">
        <f t="shared" si="45"/>
        <v>1.6</v>
      </c>
      <c r="V1008" t="str">
        <f t="shared" si="46"/>
        <v>D.HARRIS, NE</v>
      </c>
    </row>
    <row r="1009" spans="1:22">
      <c r="A1009">
        <v>1683</v>
      </c>
      <c r="B1009" s="21">
        <v>1</v>
      </c>
      <c r="C1009" s="21" t="s">
        <v>23</v>
      </c>
      <c r="D1009" s="21" t="s">
        <v>10</v>
      </c>
      <c r="E1009" s="21">
        <v>51</v>
      </c>
      <c r="F1009" s="21">
        <v>49</v>
      </c>
      <c r="G1009" s="21" t="s">
        <v>1873</v>
      </c>
      <c r="H1009" s="21" t="s">
        <v>439</v>
      </c>
      <c r="I1009" s="21">
        <v>0</v>
      </c>
      <c r="J1009" s="21">
        <v>1</v>
      </c>
      <c r="K1009" s="21">
        <v>0</v>
      </c>
      <c r="L1009" s="21">
        <v>0</v>
      </c>
      <c r="M1009" s="21" t="s">
        <v>1837</v>
      </c>
      <c r="N1009" s="21">
        <v>25</v>
      </c>
      <c r="O1009" s="21">
        <v>25</v>
      </c>
      <c r="P1009" s="21">
        <v>0</v>
      </c>
      <c r="Q1009" s="21">
        <v>1</v>
      </c>
      <c r="R1009">
        <f>IFERROR(IF(I1009=1,VLOOKUP(F1009,Lookup!$A$2:$B$15,2,FALSE),0),0.5)</f>
        <v>0</v>
      </c>
      <c r="S1009">
        <f>IF(K1009=1,1,IFERROR(IF(H1009="pass",VLOOKUP(F1009,Lookup!$D$2:$E$26,2,FALSE),0),1.6))</f>
        <v>1.6</v>
      </c>
      <c r="T1009" s="6">
        <f t="shared" si="47"/>
        <v>2.0375000000000001</v>
      </c>
      <c r="U1009" s="6">
        <f t="shared" si="45"/>
        <v>2.0375000000000001</v>
      </c>
      <c r="V1009" t="str">
        <f t="shared" si="46"/>
        <v>N.AGHOLOR, NE</v>
      </c>
    </row>
    <row r="1010" spans="1:22">
      <c r="A1010">
        <v>1684</v>
      </c>
      <c r="B1010" s="21">
        <v>1</v>
      </c>
      <c r="C1010" s="21" t="s">
        <v>23</v>
      </c>
      <c r="D1010" s="21" t="s">
        <v>10</v>
      </c>
      <c r="E1010" s="21">
        <v>26</v>
      </c>
      <c r="F1010" s="21">
        <v>74</v>
      </c>
      <c r="G1010" s="21" t="s">
        <v>1874</v>
      </c>
      <c r="H1010" s="21" t="s">
        <v>439</v>
      </c>
      <c r="I1010" s="21">
        <v>0</v>
      </c>
      <c r="J1010" s="21">
        <v>1</v>
      </c>
      <c r="K1010" s="21">
        <v>0</v>
      </c>
      <c r="L1010" s="21">
        <v>0</v>
      </c>
      <c r="M1010" s="21" t="s">
        <v>1818</v>
      </c>
      <c r="N1010" s="21">
        <v>3</v>
      </c>
      <c r="O1010" s="21">
        <v>3</v>
      </c>
      <c r="P1010" s="21">
        <v>0</v>
      </c>
      <c r="Q1010" s="21">
        <v>1</v>
      </c>
      <c r="R1010">
        <f>IFERROR(IF(I1010=1,VLOOKUP(F1010,Lookup!$A$2:$B$15,2,FALSE),0),0.5)</f>
        <v>0</v>
      </c>
      <c r="S1010">
        <f>IF(K1010=1,1,IFERROR(IF(H1010="pass",VLOOKUP(F1010,Lookup!$D$2:$E$26,2,FALSE),0),1.6))</f>
        <v>1.6</v>
      </c>
      <c r="T1010" s="6">
        <f t="shared" si="47"/>
        <v>1.6525000000000001</v>
      </c>
      <c r="U1010" s="6">
        <f t="shared" si="45"/>
        <v>1.6525000000000001</v>
      </c>
      <c r="V1010" t="str">
        <f t="shared" si="46"/>
        <v>J.WHITE, NE</v>
      </c>
    </row>
    <row r="1011" spans="1:22">
      <c r="A1011">
        <v>1685</v>
      </c>
      <c r="B1011" s="21">
        <v>1</v>
      </c>
      <c r="C1011" s="21" t="s">
        <v>23</v>
      </c>
      <c r="D1011" s="21" t="s">
        <v>10</v>
      </c>
      <c r="E1011" s="21">
        <v>26</v>
      </c>
      <c r="F1011" s="21">
        <v>74</v>
      </c>
      <c r="G1011" s="21" t="s">
        <v>1875</v>
      </c>
      <c r="H1011" s="21" t="s">
        <v>439</v>
      </c>
      <c r="I1011" s="21">
        <v>0</v>
      </c>
      <c r="J1011" s="21">
        <v>1</v>
      </c>
      <c r="K1011" s="21">
        <v>0</v>
      </c>
      <c r="L1011" s="21">
        <v>0</v>
      </c>
      <c r="M1011" s="21" t="s">
        <v>607</v>
      </c>
      <c r="N1011" s="21">
        <v>1</v>
      </c>
      <c r="O1011" s="21">
        <v>1</v>
      </c>
      <c r="P1011" s="21">
        <v>0</v>
      </c>
      <c r="Q1011" s="21">
        <v>1</v>
      </c>
      <c r="R1011">
        <f>IFERROR(IF(I1011=1,VLOOKUP(F1011,Lookup!$A$2:$B$15,2,FALSE),0),0.5)</f>
        <v>0</v>
      </c>
      <c r="S1011">
        <f>IF(K1011=1,1,IFERROR(IF(H1011="pass",VLOOKUP(F1011,Lookup!$D$2:$E$26,2,FALSE),0),1.6))</f>
        <v>1.6</v>
      </c>
      <c r="T1011" s="6">
        <f t="shared" si="47"/>
        <v>1.6175000000000002</v>
      </c>
      <c r="U1011" s="6">
        <f t="shared" si="45"/>
        <v>1.6175000000000002</v>
      </c>
      <c r="V1011" t="str">
        <f t="shared" si="46"/>
        <v>D.HARRIS, NE</v>
      </c>
    </row>
    <row r="1012" spans="1:22">
      <c r="A1012">
        <v>1688</v>
      </c>
      <c r="B1012" s="21">
        <v>1</v>
      </c>
      <c r="C1012" s="21" t="s">
        <v>23</v>
      </c>
      <c r="D1012" s="21" t="s">
        <v>10</v>
      </c>
      <c r="E1012" s="21">
        <v>7</v>
      </c>
      <c r="F1012" s="21">
        <v>93</v>
      </c>
      <c r="G1012" s="21" t="s">
        <v>1877</v>
      </c>
      <c r="H1012" s="21" t="s">
        <v>439</v>
      </c>
      <c r="I1012" s="21">
        <v>0</v>
      </c>
      <c r="J1012" s="21">
        <v>1</v>
      </c>
      <c r="K1012" s="21">
        <v>0</v>
      </c>
      <c r="L1012" s="21">
        <v>0</v>
      </c>
      <c r="M1012" s="21" t="s">
        <v>1837</v>
      </c>
      <c r="N1012" s="21">
        <v>3</v>
      </c>
      <c r="O1012" s="21">
        <v>3</v>
      </c>
      <c r="P1012" s="21">
        <v>0</v>
      </c>
      <c r="Q1012" s="21">
        <v>1</v>
      </c>
      <c r="R1012">
        <f>IFERROR(IF(I1012=1,VLOOKUP(F1012,Lookup!$A$2:$B$15,2,FALSE),0),0.5)</f>
        <v>0</v>
      </c>
      <c r="S1012">
        <f>IF(K1012=1,1,IFERROR(IF(H1012="pass",VLOOKUP(F1012,Lookup!$D$2:$E$26,2,FALSE),0),1.6))</f>
        <v>2.7</v>
      </c>
      <c r="T1012" s="6">
        <f t="shared" si="47"/>
        <v>1.6525000000000001</v>
      </c>
      <c r="U1012" s="6">
        <f t="shared" si="45"/>
        <v>2.3438500000000002</v>
      </c>
      <c r="V1012" t="str">
        <f t="shared" si="46"/>
        <v>N.AGHOLOR, NE</v>
      </c>
    </row>
    <row r="1013" spans="1:22">
      <c r="A1013">
        <v>1694</v>
      </c>
      <c r="B1013" s="21">
        <v>1</v>
      </c>
      <c r="C1013" s="21" t="s">
        <v>10</v>
      </c>
      <c r="D1013" s="21" t="s">
        <v>23</v>
      </c>
      <c r="E1013" s="21">
        <v>34</v>
      </c>
      <c r="F1013" s="21">
        <v>66</v>
      </c>
      <c r="G1013" s="21" t="s">
        <v>1879</v>
      </c>
      <c r="H1013" s="21" t="s">
        <v>439</v>
      </c>
      <c r="I1013" s="21">
        <v>0</v>
      </c>
      <c r="J1013" s="21">
        <v>1</v>
      </c>
      <c r="K1013" s="21">
        <v>0</v>
      </c>
      <c r="L1013" s="21">
        <v>0</v>
      </c>
      <c r="M1013" s="21" t="s">
        <v>1860</v>
      </c>
      <c r="N1013" s="21">
        <v>15</v>
      </c>
      <c r="O1013" s="21">
        <v>15</v>
      </c>
      <c r="P1013" s="21">
        <v>0</v>
      </c>
      <c r="Q1013" s="21">
        <v>1</v>
      </c>
      <c r="R1013">
        <f>IFERROR(IF(I1013=1,VLOOKUP(F1013,Lookup!$A$2:$B$15,2,FALSE),0),0.5)</f>
        <v>0</v>
      </c>
      <c r="S1013">
        <f>IF(K1013=1,1,IFERROR(IF(H1013="pass",VLOOKUP(F1013,Lookup!$D$2:$E$26,2,FALSE),0),1.6))</f>
        <v>1.6</v>
      </c>
      <c r="T1013" s="6">
        <f t="shared" si="47"/>
        <v>1.8625</v>
      </c>
      <c r="U1013" s="6">
        <f t="shared" si="45"/>
        <v>1.8625</v>
      </c>
      <c r="V1013" t="str">
        <f t="shared" si="46"/>
        <v>D.PARKER, MIA</v>
      </c>
    </row>
    <row r="1014" spans="1:22">
      <c r="A1014">
        <v>1695</v>
      </c>
      <c r="B1014" s="21">
        <v>1</v>
      </c>
      <c r="C1014" s="21" t="s">
        <v>10</v>
      </c>
      <c r="D1014" s="21" t="s">
        <v>23</v>
      </c>
      <c r="E1014" s="21">
        <v>34</v>
      </c>
      <c r="F1014" s="21">
        <v>66</v>
      </c>
      <c r="G1014" s="21" t="s">
        <v>1880</v>
      </c>
      <c r="H1014" s="21" t="s">
        <v>439</v>
      </c>
      <c r="I1014" s="21">
        <v>0</v>
      </c>
      <c r="J1014" s="21">
        <v>1</v>
      </c>
      <c r="K1014" s="21">
        <v>0</v>
      </c>
      <c r="L1014" s="21">
        <v>0</v>
      </c>
      <c r="M1014" s="21" t="s">
        <v>1824</v>
      </c>
      <c r="N1014" s="21">
        <v>4</v>
      </c>
      <c r="O1014" s="21">
        <v>4</v>
      </c>
      <c r="P1014" s="21">
        <v>0</v>
      </c>
      <c r="Q1014" s="21">
        <v>1</v>
      </c>
      <c r="R1014">
        <f>IFERROR(IF(I1014=1,VLOOKUP(F1014,Lookup!$A$2:$B$15,2,FALSE),0),0.5)</f>
        <v>0</v>
      </c>
      <c r="S1014">
        <f>IF(K1014=1,1,IFERROR(IF(H1014="pass",VLOOKUP(F1014,Lookup!$D$2:$E$26,2,FALSE),0),1.6))</f>
        <v>1.6</v>
      </c>
      <c r="T1014" s="6">
        <f t="shared" si="47"/>
        <v>1.6700000000000002</v>
      </c>
      <c r="U1014" s="6">
        <f t="shared" si="45"/>
        <v>1.6700000000000002</v>
      </c>
      <c r="V1014" t="str">
        <f t="shared" si="46"/>
        <v>M.GASKIN, MIA</v>
      </c>
    </row>
    <row r="1015" spans="1:22">
      <c r="A1015">
        <v>1699</v>
      </c>
      <c r="B1015" s="21">
        <v>1</v>
      </c>
      <c r="C1015" s="21" t="s">
        <v>10</v>
      </c>
      <c r="D1015" s="21" t="s">
        <v>23</v>
      </c>
      <c r="E1015" s="21">
        <v>33</v>
      </c>
      <c r="F1015" s="21">
        <v>67</v>
      </c>
      <c r="G1015" s="21" t="s">
        <v>1883</v>
      </c>
      <c r="H1015" s="21" t="s">
        <v>439</v>
      </c>
      <c r="I1015" s="21">
        <v>0</v>
      </c>
      <c r="J1015" s="21">
        <v>1</v>
      </c>
      <c r="K1015" s="21">
        <v>0</v>
      </c>
      <c r="L1015" s="21">
        <v>0</v>
      </c>
      <c r="M1015" s="21" t="s">
        <v>1824</v>
      </c>
      <c r="N1015" s="21">
        <v>3</v>
      </c>
      <c r="O1015" s="21">
        <v>3</v>
      </c>
      <c r="P1015" s="21">
        <v>0</v>
      </c>
      <c r="Q1015" s="21">
        <v>1</v>
      </c>
      <c r="R1015">
        <f>IFERROR(IF(I1015=1,VLOOKUP(F1015,Lookup!$A$2:$B$15,2,FALSE),0),0.5)</f>
        <v>0</v>
      </c>
      <c r="S1015">
        <f>IF(K1015=1,1,IFERROR(IF(H1015="pass",VLOOKUP(F1015,Lookup!$D$2:$E$26,2,FALSE),0),1.6))</f>
        <v>1.6</v>
      </c>
      <c r="T1015" s="6">
        <f t="shared" si="47"/>
        <v>1.6525000000000001</v>
      </c>
      <c r="U1015" s="6">
        <f t="shared" si="45"/>
        <v>1.6525000000000001</v>
      </c>
      <c r="V1015" t="str">
        <f t="shared" si="46"/>
        <v>M.GASKIN, MIA</v>
      </c>
    </row>
    <row r="1016" spans="1:22">
      <c r="A1016">
        <v>1700</v>
      </c>
      <c r="B1016" s="21">
        <v>1</v>
      </c>
      <c r="C1016" s="21" t="s">
        <v>10</v>
      </c>
      <c r="D1016" s="21" t="s">
        <v>23</v>
      </c>
      <c r="E1016" s="21">
        <v>23</v>
      </c>
      <c r="F1016" s="21">
        <v>77</v>
      </c>
      <c r="G1016" s="21" t="s">
        <v>1884</v>
      </c>
      <c r="H1016" s="21" t="s">
        <v>439</v>
      </c>
      <c r="I1016" s="21">
        <v>0</v>
      </c>
      <c r="J1016" s="21">
        <v>1</v>
      </c>
      <c r="K1016" s="21">
        <v>0</v>
      </c>
      <c r="L1016" s="21">
        <v>0</v>
      </c>
      <c r="M1016" s="21" t="s">
        <v>1885</v>
      </c>
      <c r="N1016" s="21">
        <v>23</v>
      </c>
      <c r="O1016" s="21">
        <v>23</v>
      </c>
      <c r="P1016" s="21">
        <v>0</v>
      </c>
      <c r="Q1016" s="21">
        <v>1</v>
      </c>
      <c r="R1016">
        <f>IFERROR(IF(I1016=1,VLOOKUP(F1016,Lookup!$A$2:$B$15,2,FALSE),0),0.5)</f>
        <v>0</v>
      </c>
      <c r="S1016">
        <f>IF(K1016=1,1,IFERROR(IF(H1016="pass",VLOOKUP(F1016,Lookup!$D$2:$E$26,2,FALSE),0),1.6))</f>
        <v>1.8</v>
      </c>
      <c r="T1016" s="6">
        <f t="shared" si="47"/>
        <v>2.0024999999999999</v>
      </c>
      <c r="U1016" s="6">
        <f t="shared" si="45"/>
        <v>1.8688500000000001</v>
      </c>
      <c r="V1016" t="str">
        <f t="shared" si="46"/>
        <v>A.WILSON, MIA</v>
      </c>
    </row>
    <row r="1017" spans="1:22">
      <c r="A1017">
        <v>1707</v>
      </c>
      <c r="B1017" s="21">
        <v>1</v>
      </c>
      <c r="C1017" s="21" t="s">
        <v>10</v>
      </c>
      <c r="D1017" s="21" t="s">
        <v>23</v>
      </c>
      <c r="E1017" s="21">
        <v>73</v>
      </c>
      <c r="F1017" s="21">
        <v>27</v>
      </c>
      <c r="G1017" s="21" t="s">
        <v>1887</v>
      </c>
      <c r="H1017" s="21" t="s">
        <v>439</v>
      </c>
      <c r="I1017" s="21">
        <v>0</v>
      </c>
      <c r="J1017" s="21">
        <v>1</v>
      </c>
      <c r="K1017" s="21">
        <v>0</v>
      </c>
      <c r="L1017" s="21">
        <v>0</v>
      </c>
      <c r="M1017" s="21" t="s">
        <v>1829</v>
      </c>
      <c r="N1017" s="21">
        <v>4</v>
      </c>
      <c r="O1017" s="21">
        <v>4</v>
      </c>
      <c r="P1017" s="21">
        <v>0</v>
      </c>
      <c r="Q1017" s="21">
        <v>1</v>
      </c>
      <c r="R1017">
        <f>IFERROR(IF(I1017=1,VLOOKUP(F1017,Lookup!$A$2:$B$15,2,FALSE),0),0.5)</f>
        <v>0</v>
      </c>
      <c r="S1017">
        <f>IF(K1017=1,1,IFERROR(IF(H1017="pass",VLOOKUP(F1017,Lookup!$D$2:$E$26,2,FALSE),0),1.6))</f>
        <v>1.6</v>
      </c>
      <c r="T1017" s="6">
        <f t="shared" si="47"/>
        <v>1.6700000000000002</v>
      </c>
      <c r="U1017" s="6">
        <f t="shared" si="45"/>
        <v>1.6700000000000002</v>
      </c>
      <c r="V1017" t="str">
        <f t="shared" si="46"/>
        <v>D.SMYTHE, MIA</v>
      </c>
    </row>
    <row r="1018" spans="1:22">
      <c r="A1018">
        <v>1708</v>
      </c>
      <c r="B1018" s="21">
        <v>1</v>
      </c>
      <c r="C1018" s="21" t="s">
        <v>10</v>
      </c>
      <c r="D1018" s="21" t="s">
        <v>23</v>
      </c>
      <c r="E1018" s="21">
        <v>73</v>
      </c>
      <c r="F1018" s="21">
        <v>27</v>
      </c>
      <c r="G1018" s="21" t="s">
        <v>1888</v>
      </c>
      <c r="H1018" s="21" t="s">
        <v>439</v>
      </c>
      <c r="I1018" s="21">
        <v>0</v>
      </c>
      <c r="J1018" s="21">
        <v>1</v>
      </c>
      <c r="K1018" s="21">
        <v>0</v>
      </c>
      <c r="L1018" s="21">
        <v>0</v>
      </c>
      <c r="M1018" s="21" t="s">
        <v>1860</v>
      </c>
      <c r="N1018" s="21">
        <v>30</v>
      </c>
      <c r="O1018" s="21">
        <v>30</v>
      </c>
      <c r="P1018" s="21">
        <v>0</v>
      </c>
      <c r="Q1018" s="21">
        <v>1</v>
      </c>
      <c r="R1018">
        <f>IFERROR(IF(I1018=1,VLOOKUP(F1018,Lookup!$A$2:$B$15,2,FALSE),0),0.5)</f>
        <v>0</v>
      </c>
      <c r="S1018">
        <f>IF(K1018=1,1,IFERROR(IF(H1018="pass",VLOOKUP(F1018,Lookup!$D$2:$E$26,2,FALSE),0),1.6))</f>
        <v>1.6</v>
      </c>
      <c r="T1018" s="6">
        <f t="shared" si="47"/>
        <v>2.125</v>
      </c>
      <c r="U1018" s="6">
        <f t="shared" si="45"/>
        <v>2.125</v>
      </c>
      <c r="V1018" t="str">
        <f t="shared" si="46"/>
        <v>D.PARKER, MIA</v>
      </c>
    </row>
    <row r="1019" spans="1:22">
      <c r="A1019">
        <v>1710</v>
      </c>
      <c r="B1019" s="21">
        <v>1</v>
      </c>
      <c r="C1019" s="21" t="s">
        <v>10</v>
      </c>
      <c r="D1019" s="21" t="s">
        <v>23</v>
      </c>
      <c r="E1019" s="21">
        <v>42</v>
      </c>
      <c r="F1019" s="21">
        <v>58</v>
      </c>
      <c r="G1019" s="21" t="s">
        <v>1890</v>
      </c>
      <c r="H1019" s="21" t="s">
        <v>439</v>
      </c>
      <c r="I1019" s="21">
        <v>0</v>
      </c>
      <c r="J1019" s="21">
        <v>1</v>
      </c>
      <c r="K1019" s="21">
        <v>0</v>
      </c>
      <c r="L1019" s="21">
        <v>0</v>
      </c>
      <c r="M1019" s="21" t="s">
        <v>1824</v>
      </c>
      <c r="N1019" s="21">
        <v>2</v>
      </c>
      <c r="O1019" s="21">
        <v>2</v>
      </c>
      <c r="P1019" s="21">
        <v>0</v>
      </c>
      <c r="Q1019" s="21">
        <v>1</v>
      </c>
      <c r="R1019">
        <f>IFERROR(IF(I1019=1,VLOOKUP(F1019,Lookup!$A$2:$B$15,2,FALSE),0),0.5)</f>
        <v>0</v>
      </c>
      <c r="S1019">
        <f>IF(K1019=1,1,IFERROR(IF(H1019="pass",VLOOKUP(F1019,Lookup!$D$2:$E$26,2,FALSE),0),1.6))</f>
        <v>1.6</v>
      </c>
      <c r="T1019" s="6">
        <f t="shared" si="47"/>
        <v>1.635</v>
      </c>
      <c r="U1019" s="6">
        <f t="shared" si="45"/>
        <v>1.635</v>
      </c>
      <c r="V1019" t="str">
        <f t="shared" si="46"/>
        <v>M.GASKIN, MIA</v>
      </c>
    </row>
    <row r="1020" spans="1:22">
      <c r="A1020">
        <v>1714</v>
      </c>
      <c r="B1020" s="21">
        <v>1</v>
      </c>
      <c r="C1020" s="21" t="s">
        <v>10</v>
      </c>
      <c r="D1020" s="21" t="s">
        <v>23</v>
      </c>
      <c r="E1020" s="21">
        <v>3</v>
      </c>
      <c r="F1020" s="21">
        <v>97</v>
      </c>
      <c r="G1020" s="21" t="s">
        <v>1894</v>
      </c>
      <c r="H1020" s="21" t="s">
        <v>439</v>
      </c>
      <c r="I1020" s="21">
        <v>0</v>
      </c>
      <c r="J1020" s="21">
        <v>1</v>
      </c>
      <c r="K1020" s="21">
        <v>0</v>
      </c>
      <c r="L1020" s="21">
        <v>0</v>
      </c>
      <c r="M1020" s="21" t="s">
        <v>1822</v>
      </c>
      <c r="N1020" s="21">
        <v>0</v>
      </c>
      <c r="O1020" s="21">
        <v>0</v>
      </c>
      <c r="P1020" s="21">
        <v>0</v>
      </c>
      <c r="Q1020" s="21">
        <v>1</v>
      </c>
      <c r="R1020">
        <f>IFERROR(IF(I1020=1,VLOOKUP(F1020,Lookup!$A$2:$B$15,2,FALSE),0),0.5)</f>
        <v>0</v>
      </c>
      <c r="S1020">
        <f>IF(K1020=1,1,IFERROR(IF(H1020="pass",VLOOKUP(F1020,Lookup!$D$2:$E$26,2,FALSE),0),1.6))</f>
        <v>3.5</v>
      </c>
      <c r="T1020" s="6">
        <f t="shared" si="47"/>
        <v>1.6</v>
      </c>
      <c r="U1020" s="6">
        <f t="shared" si="45"/>
        <v>3.5</v>
      </c>
      <c r="V1020" t="str">
        <f t="shared" si="46"/>
        <v>J.WADDLE, MIA</v>
      </c>
    </row>
    <row r="1021" spans="1:22">
      <c r="A1021">
        <v>1726</v>
      </c>
      <c r="B1021" s="21">
        <v>1</v>
      </c>
      <c r="C1021" s="21" t="s">
        <v>23</v>
      </c>
      <c r="D1021" s="21" t="s">
        <v>10</v>
      </c>
      <c r="E1021" s="21">
        <v>71</v>
      </c>
      <c r="F1021" s="21">
        <v>29</v>
      </c>
      <c r="G1021" s="21" t="s">
        <v>1901</v>
      </c>
      <c r="H1021" s="21" t="s">
        <v>439</v>
      </c>
      <c r="I1021" s="21">
        <v>0</v>
      </c>
      <c r="J1021" s="21">
        <v>1</v>
      </c>
      <c r="K1021" s="21">
        <v>0</v>
      </c>
      <c r="L1021" s="21">
        <v>0</v>
      </c>
      <c r="M1021" s="21" t="s">
        <v>1837</v>
      </c>
      <c r="N1021" s="21">
        <v>14</v>
      </c>
      <c r="O1021" s="21">
        <v>14</v>
      </c>
      <c r="P1021" s="21">
        <v>0</v>
      </c>
      <c r="Q1021" s="21">
        <v>1</v>
      </c>
      <c r="R1021">
        <f>IFERROR(IF(I1021=1,VLOOKUP(F1021,Lookup!$A$2:$B$15,2,FALSE),0),0.5)</f>
        <v>0</v>
      </c>
      <c r="S1021">
        <f>IF(K1021=1,1,IFERROR(IF(H1021="pass",VLOOKUP(F1021,Lookup!$D$2:$E$26,2,FALSE),0),1.6))</f>
        <v>1.6</v>
      </c>
      <c r="T1021" s="6">
        <f t="shared" si="47"/>
        <v>1.845</v>
      </c>
      <c r="U1021" s="6">
        <f t="shared" si="45"/>
        <v>1.845</v>
      </c>
      <c r="V1021" t="str">
        <f t="shared" si="46"/>
        <v>N.AGHOLOR, NE</v>
      </c>
    </row>
    <row r="1022" spans="1:22">
      <c r="A1022">
        <v>1727</v>
      </c>
      <c r="B1022" s="21">
        <v>1</v>
      </c>
      <c r="C1022" s="21" t="s">
        <v>23</v>
      </c>
      <c r="D1022" s="21" t="s">
        <v>10</v>
      </c>
      <c r="E1022" s="21">
        <v>71</v>
      </c>
      <c r="F1022" s="21">
        <v>29</v>
      </c>
      <c r="G1022" s="21" t="s">
        <v>1902</v>
      </c>
      <c r="H1022" s="21" t="s">
        <v>439</v>
      </c>
      <c r="I1022" s="21">
        <v>0</v>
      </c>
      <c r="J1022" s="21">
        <v>1</v>
      </c>
      <c r="K1022" s="21">
        <v>0</v>
      </c>
      <c r="L1022" s="21">
        <v>0</v>
      </c>
      <c r="M1022" s="21" t="s">
        <v>1818</v>
      </c>
      <c r="N1022" s="21">
        <v>19</v>
      </c>
      <c r="O1022" s="21">
        <v>19</v>
      </c>
      <c r="P1022" s="21">
        <v>0</v>
      </c>
      <c r="Q1022" s="21">
        <v>1</v>
      </c>
      <c r="R1022">
        <f>IFERROR(IF(I1022=1,VLOOKUP(F1022,Lookup!$A$2:$B$15,2,FALSE),0),0.5)</f>
        <v>0</v>
      </c>
      <c r="S1022">
        <f>IF(K1022=1,1,IFERROR(IF(H1022="pass",VLOOKUP(F1022,Lookup!$D$2:$E$26,2,FALSE),0),1.6))</f>
        <v>1.6</v>
      </c>
      <c r="T1022" s="6">
        <f t="shared" si="47"/>
        <v>1.9325000000000001</v>
      </c>
      <c r="U1022" s="6">
        <f t="shared" ref="U1022:U1085" si="48">R1022+IF(S1022&gt;=3.2,S1022,IF(AND(S1022&lt;3.2,S1022&gt;=1.8),S1022*0.66+T1022*0.34,T1022))+K1022*0.4735*2</f>
        <v>1.9325000000000001</v>
      </c>
      <c r="V1022" t="str">
        <f t="shared" si="46"/>
        <v>J.WHITE, NE</v>
      </c>
    </row>
    <row r="1023" spans="1:22">
      <c r="A1023">
        <v>1728</v>
      </c>
      <c r="B1023" s="21">
        <v>1</v>
      </c>
      <c r="C1023" s="21" t="s">
        <v>23</v>
      </c>
      <c r="D1023" s="21" t="s">
        <v>10</v>
      </c>
      <c r="E1023" s="21">
        <v>45</v>
      </c>
      <c r="F1023" s="21">
        <v>55</v>
      </c>
      <c r="G1023" s="21" t="s">
        <v>1903</v>
      </c>
      <c r="H1023" s="21" t="s">
        <v>439</v>
      </c>
      <c r="I1023" s="21">
        <v>0</v>
      </c>
      <c r="J1023" s="21">
        <v>1</v>
      </c>
      <c r="K1023" s="21">
        <v>0</v>
      </c>
      <c r="L1023" s="21">
        <v>0</v>
      </c>
      <c r="M1023" s="21" t="s">
        <v>1904</v>
      </c>
      <c r="N1023" s="21">
        <v>6</v>
      </c>
      <c r="O1023" s="21">
        <v>6</v>
      </c>
      <c r="P1023" s="21">
        <v>0</v>
      </c>
      <c r="Q1023" s="21">
        <v>1</v>
      </c>
      <c r="R1023">
        <f>IFERROR(IF(I1023=1,VLOOKUP(F1023,Lookup!$A$2:$B$15,2,FALSE),0),0.5)</f>
        <v>0</v>
      </c>
      <c r="S1023">
        <f>IF(K1023=1,1,IFERROR(IF(H1023="pass",VLOOKUP(F1023,Lookup!$D$2:$E$26,2,FALSE),0),1.6))</f>
        <v>1.6</v>
      </c>
      <c r="T1023" s="6">
        <f t="shared" si="47"/>
        <v>1.7050000000000001</v>
      </c>
      <c r="U1023" s="6">
        <f t="shared" si="48"/>
        <v>1.7050000000000001</v>
      </c>
      <c r="V1023" t="str">
        <f t="shared" si="46"/>
        <v>H.HENRY, NE</v>
      </c>
    </row>
    <row r="1024" spans="1:22">
      <c r="A1024">
        <v>1731</v>
      </c>
      <c r="B1024" s="21">
        <v>1</v>
      </c>
      <c r="C1024" s="21" t="s">
        <v>23</v>
      </c>
      <c r="D1024" s="21" t="s">
        <v>10</v>
      </c>
      <c r="E1024" s="21">
        <v>30</v>
      </c>
      <c r="F1024" s="21">
        <v>70</v>
      </c>
      <c r="G1024" s="21" t="s">
        <v>1907</v>
      </c>
      <c r="H1024" s="21" t="s">
        <v>439</v>
      </c>
      <c r="I1024" s="21">
        <v>0</v>
      </c>
      <c r="J1024" s="21">
        <v>1</v>
      </c>
      <c r="K1024" s="21">
        <v>0</v>
      </c>
      <c r="L1024" s="21">
        <v>0</v>
      </c>
      <c r="M1024" s="21" t="s">
        <v>1818</v>
      </c>
      <c r="N1024" s="21">
        <v>4</v>
      </c>
      <c r="O1024" s="21">
        <v>4</v>
      </c>
      <c r="P1024" s="21">
        <v>0</v>
      </c>
      <c r="Q1024" s="21">
        <v>1</v>
      </c>
      <c r="R1024">
        <f>IFERROR(IF(I1024=1,VLOOKUP(F1024,Lookup!$A$2:$B$15,2,FALSE),0),0.5)</f>
        <v>0</v>
      </c>
      <c r="S1024">
        <f>IF(K1024=1,1,IFERROR(IF(H1024="pass",VLOOKUP(F1024,Lookup!$D$2:$E$26,2,FALSE),0),1.6))</f>
        <v>1.6</v>
      </c>
      <c r="T1024" s="6">
        <f t="shared" si="47"/>
        <v>1.6700000000000002</v>
      </c>
      <c r="U1024" s="6">
        <f t="shared" si="48"/>
        <v>1.6700000000000002</v>
      </c>
      <c r="V1024" t="str">
        <f t="shared" si="46"/>
        <v>J.WHITE, NE</v>
      </c>
    </row>
    <row r="1025" spans="1:22">
      <c r="A1025">
        <v>1732</v>
      </c>
      <c r="B1025" s="21">
        <v>1</v>
      </c>
      <c r="C1025" s="21" t="s">
        <v>23</v>
      </c>
      <c r="D1025" s="21" t="s">
        <v>10</v>
      </c>
      <c r="E1025" s="21">
        <v>24</v>
      </c>
      <c r="F1025" s="21">
        <v>76</v>
      </c>
      <c r="G1025" s="21" t="s">
        <v>1908</v>
      </c>
      <c r="H1025" s="21" t="s">
        <v>439</v>
      </c>
      <c r="I1025" s="21">
        <v>0</v>
      </c>
      <c r="J1025" s="21">
        <v>1</v>
      </c>
      <c r="K1025" s="21">
        <v>0</v>
      </c>
      <c r="L1025" s="21">
        <v>0</v>
      </c>
      <c r="M1025" s="21" t="s">
        <v>1909</v>
      </c>
      <c r="N1025" s="21">
        <v>14</v>
      </c>
      <c r="O1025" s="21">
        <v>14</v>
      </c>
      <c r="P1025" s="21">
        <v>0</v>
      </c>
      <c r="Q1025" s="21">
        <v>1</v>
      </c>
      <c r="R1025">
        <f>IFERROR(IF(I1025=1,VLOOKUP(F1025,Lookup!$A$2:$B$15,2,FALSE),0),0.5)</f>
        <v>0</v>
      </c>
      <c r="S1025">
        <f>IF(K1025=1,1,IFERROR(IF(H1025="pass",VLOOKUP(F1025,Lookup!$D$2:$E$26,2,FALSE),0),1.6))</f>
        <v>1.8</v>
      </c>
      <c r="T1025" s="6">
        <f t="shared" si="47"/>
        <v>1.845</v>
      </c>
      <c r="U1025" s="6">
        <f t="shared" si="48"/>
        <v>1.8153000000000001</v>
      </c>
      <c r="V1025" t="str">
        <f t="shared" si="46"/>
        <v>K.BOURNE, NE</v>
      </c>
    </row>
    <row r="1026" spans="1:22">
      <c r="A1026">
        <v>1739</v>
      </c>
      <c r="B1026" s="21">
        <v>1</v>
      </c>
      <c r="C1026" s="21" t="s">
        <v>23</v>
      </c>
      <c r="D1026" s="21" t="s">
        <v>10</v>
      </c>
      <c r="E1026" s="21">
        <v>72</v>
      </c>
      <c r="F1026" s="21">
        <v>28</v>
      </c>
      <c r="G1026" s="21" t="s">
        <v>1913</v>
      </c>
      <c r="H1026" s="21" t="s">
        <v>439</v>
      </c>
      <c r="I1026" s="21">
        <v>0</v>
      </c>
      <c r="J1026" s="21">
        <v>1</v>
      </c>
      <c r="K1026" s="21">
        <v>0</v>
      </c>
      <c r="L1026" s="21">
        <v>0</v>
      </c>
      <c r="M1026" s="21" t="s">
        <v>1909</v>
      </c>
      <c r="N1026" s="21">
        <v>6</v>
      </c>
      <c r="O1026" s="21">
        <v>6</v>
      </c>
      <c r="P1026" s="21">
        <v>0</v>
      </c>
      <c r="Q1026" s="21">
        <v>1</v>
      </c>
      <c r="R1026">
        <f>IFERROR(IF(I1026=1,VLOOKUP(F1026,Lookup!$A$2:$B$15,2,FALSE),0),0.5)</f>
        <v>0</v>
      </c>
      <c r="S1026">
        <f>IF(K1026=1,1,IFERROR(IF(H1026="pass",VLOOKUP(F1026,Lookup!$D$2:$E$26,2,FALSE),0),1.6))</f>
        <v>1.6</v>
      </c>
      <c r="T1026" s="6">
        <f t="shared" si="47"/>
        <v>1.7050000000000001</v>
      </c>
      <c r="U1026" s="6">
        <f t="shared" si="48"/>
        <v>1.7050000000000001</v>
      </c>
      <c r="V1026" t="str">
        <f t="shared" ref="V1026:V1089" si="49">IF(M1026="A.St","A. ST. BROWN, DET",IF(M1026="Dj.Moore","D.MOORE, CAR",IF(M1026="Mi.Carter","M.CARTER, NYJ",UPPER(M1026)&amp;", "&amp;C1026)))</f>
        <v>K.BOURNE, NE</v>
      </c>
    </row>
    <row r="1027" spans="1:22">
      <c r="A1027">
        <v>1741</v>
      </c>
      <c r="B1027" s="21">
        <v>1</v>
      </c>
      <c r="C1027" s="21" t="s">
        <v>23</v>
      </c>
      <c r="D1027" s="21" t="s">
        <v>10</v>
      </c>
      <c r="E1027" s="21">
        <v>69</v>
      </c>
      <c r="F1027" s="21">
        <v>31</v>
      </c>
      <c r="G1027" s="21" t="s">
        <v>1915</v>
      </c>
      <c r="H1027" s="21" t="s">
        <v>439</v>
      </c>
      <c r="I1027" s="21">
        <v>0</v>
      </c>
      <c r="J1027" s="21">
        <v>1</v>
      </c>
      <c r="K1027" s="21">
        <v>0</v>
      </c>
      <c r="L1027" s="21">
        <v>0</v>
      </c>
      <c r="M1027" s="21" t="s">
        <v>1904</v>
      </c>
      <c r="N1027" s="21">
        <v>12</v>
      </c>
      <c r="O1027" s="21">
        <v>12</v>
      </c>
      <c r="P1027" s="21">
        <v>0</v>
      </c>
      <c r="Q1027" s="21">
        <v>1</v>
      </c>
      <c r="R1027">
        <f>IFERROR(IF(I1027=1,VLOOKUP(F1027,Lookup!$A$2:$B$15,2,FALSE),0),0.5)</f>
        <v>0</v>
      </c>
      <c r="S1027">
        <f>IF(K1027=1,1,IFERROR(IF(H1027="pass",VLOOKUP(F1027,Lookup!$D$2:$E$26,2,FALSE),0),1.6))</f>
        <v>1.6</v>
      </c>
      <c r="T1027" s="6">
        <f t="shared" ref="T1027:T1090" si="50">IFERROR(1.6+0.7/40*N1027,0)</f>
        <v>1.81</v>
      </c>
      <c r="U1027" s="6">
        <f t="shared" si="48"/>
        <v>1.81</v>
      </c>
      <c r="V1027" t="str">
        <f t="shared" si="49"/>
        <v>H.HENRY, NE</v>
      </c>
    </row>
    <row r="1028" spans="1:22">
      <c r="A1028">
        <v>1743</v>
      </c>
      <c r="B1028" s="21">
        <v>1</v>
      </c>
      <c r="C1028" s="21" t="s">
        <v>23</v>
      </c>
      <c r="D1028" s="21" t="s">
        <v>10</v>
      </c>
      <c r="E1028" s="21">
        <v>53</v>
      </c>
      <c r="F1028" s="21">
        <v>47</v>
      </c>
      <c r="G1028" s="21" t="s">
        <v>1916</v>
      </c>
      <c r="H1028" s="21" t="s">
        <v>439</v>
      </c>
      <c r="I1028" s="21">
        <v>0</v>
      </c>
      <c r="J1028" s="21">
        <v>1</v>
      </c>
      <c r="K1028" s="21">
        <v>0</v>
      </c>
      <c r="L1028" s="21">
        <v>0</v>
      </c>
      <c r="M1028" s="21" t="s">
        <v>1818</v>
      </c>
      <c r="N1028" s="21">
        <v>3</v>
      </c>
      <c r="O1028" s="21">
        <v>3</v>
      </c>
      <c r="P1028" s="21">
        <v>0</v>
      </c>
      <c r="Q1028" s="21">
        <v>1</v>
      </c>
      <c r="R1028">
        <f>IFERROR(IF(I1028=1,VLOOKUP(F1028,Lookup!$A$2:$B$15,2,FALSE),0),0.5)</f>
        <v>0</v>
      </c>
      <c r="S1028">
        <f>IF(K1028=1,1,IFERROR(IF(H1028="pass",VLOOKUP(F1028,Lookup!$D$2:$E$26,2,FALSE),0),1.6))</f>
        <v>1.6</v>
      </c>
      <c r="T1028" s="6">
        <f t="shared" si="50"/>
        <v>1.6525000000000001</v>
      </c>
      <c r="U1028" s="6">
        <f t="shared" si="48"/>
        <v>1.6525000000000001</v>
      </c>
      <c r="V1028" t="str">
        <f t="shared" si="49"/>
        <v>J.WHITE, NE</v>
      </c>
    </row>
    <row r="1029" spans="1:22">
      <c r="A1029">
        <v>1744</v>
      </c>
      <c r="B1029" s="21">
        <v>1</v>
      </c>
      <c r="C1029" s="21" t="s">
        <v>23</v>
      </c>
      <c r="D1029" s="21" t="s">
        <v>10</v>
      </c>
      <c r="E1029" s="21">
        <v>49</v>
      </c>
      <c r="F1029" s="21">
        <v>51</v>
      </c>
      <c r="G1029" s="21" t="s">
        <v>1917</v>
      </c>
      <c r="H1029" s="21" t="s">
        <v>439</v>
      </c>
      <c r="I1029" s="21">
        <v>0</v>
      </c>
      <c r="J1029" s="21">
        <v>1</v>
      </c>
      <c r="K1029" s="21">
        <v>0</v>
      </c>
      <c r="L1029" s="21">
        <v>0</v>
      </c>
      <c r="M1029" s="21" t="s">
        <v>1818</v>
      </c>
      <c r="N1029" s="21">
        <v>-5</v>
      </c>
      <c r="O1029" s="21">
        <v>-5</v>
      </c>
      <c r="P1029" s="21">
        <v>0</v>
      </c>
      <c r="Q1029" s="21">
        <v>1</v>
      </c>
      <c r="R1029">
        <f>IFERROR(IF(I1029=1,VLOOKUP(F1029,Lookup!$A$2:$B$15,2,FALSE),0),0.5)</f>
        <v>0</v>
      </c>
      <c r="S1029">
        <f>IF(K1029=1,1,IFERROR(IF(H1029="pass",VLOOKUP(F1029,Lookup!$D$2:$E$26,2,FALSE),0),1.6))</f>
        <v>1.6</v>
      </c>
      <c r="T1029" s="6">
        <f t="shared" si="50"/>
        <v>1.5125000000000002</v>
      </c>
      <c r="U1029" s="6">
        <f t="shared" si="48"/>
        <v>1.5125000000000002</v>
      </c>
      <c r="V1029" t="str">
        <f t="shared" si="49"/>
        <v>J.WHITE, NE</v>
      </c>
    </row>
    <row r="1030" spans="1:22">
      <c r="A1030">
        <v>1745</v>
      </c>
      <c r="B1030" s="21">
        <v>1</v>
      </c>
      <c r="C1030" s="21" t="s">
        <v>23</v>
      </c>
      <c r="D1030" s="21" t="s">
        <v>10</v>
      </c>
      <c r="E1030" s="21">
        <v>48</v>
      </c>
      <c r="F1030" s="21">
        <v>52</v>
      </c>
      <c r="G1030" s="21" t="s">
        <v>1918</v>
      </c>
      <c r="H1030" s="21" t="s">
        <v>439</v>
      </c>
      <c r="I1030" s="21">
        <v>0</v>
      </c>
      <c r="J1030" s="21">
        <v>1</v>
      </c>
      <c r="K1030" s="21">
        <v>0</v>
      </c>
      <c r="L1030" s="21">
        <v>0</v>
      </c>
      <c r="M1030" s="21" t="s">
        <v>1904</v>
      </c>
      <c r="N1030" s="21">
        <v>6</v>
      </c>
      <c r="O1030" s="21">
        <v>6</v>
      </c>
      <c r="P1030" s="21">
        <v>0</v>
      </c>
      <c r="Q1030" s="21">
        <v>1</v>
      </c>
      <c r="R1030">
        <f>IFERROR(IF(I1030=1,VLOOKUP(F1030,Lookup!$A$2:$B$15,2,FALSE),0),0.5)</f>
        <v>0</v>
      </c>
      <c r="S1030">
        <f>IF(K1030=1,1,IFERROR(IF(H1030="pass",VLOOKUP(F1030,Lookup!$D$2:$E$26,2,FALSE),0),1.6))</f>
        <v>1.6</v>
      </c>
      <c r="T1030" s="6">
        <f t="shared" si="50"/>
        <v>1.7050000000000001</v>
      </c>
      <c r="U1030" s="6">
        <f t="shared" si="48"/>
        <v>1.7050000000000001</v>
      </c>
      <c r="V1030" t="str">
        <f t="shared" si="49"/>
        <v>H.HENRY, NE</v>
      </c>
    </row>
    <row r="1031" spans="1:22">
      <c r="A1031">
        <v>1746</v>
      </c>
      <c r="B1031" s="21">
        <v>1</v>
      </c>
      <c r="C1031" s="21" t="s">
        <v>23</v>
      </c>
      <c r="D1031" s="21" t="s">
        <v>10</v>
      </c>
      <c r="E1031" s="21">
        <v>42</v>
      </c>
      <c r="F1031" s="21">
        <v>58</v>
      </c>
      <c r="G1031" s="21" t="s">
        <v>1919</v>
      </c>
      <c r="H1031" s="21" t="s">
        <v>439</v>
      </c>
      <c r="I1031" s="21">
        <v>0</v>
      </c>
      <c r="J1031" s="21">
        <v>1</v>
      </c>
      <c r="K1031" s="21">
        <v>0</v>
      </c>
      <c r="L1031" s="21">
        <v>0</v>
      </c>
      <c r="M1031" s="21" t="s">
        <v>1816</v>
      </c>
      <c r="N1031" s="21">
        <v>4</v>
      </c>
      <c r="O1031" s="21">
        <v>4</v>
      </c>
      <c r="P1031" s="21">
        <v>0</v>
      </c>
      <c r="Q1031" s="21">
        <v>1</v>
      </c>
      <c r="R1031">
        <f>IFERROR(IF(I1031=1,VLOOKUP(F1031,Lookup!$A$2:$B$15,2,FALSE),0),0.5)</f>
        <v>0</v>
      </c>
      <c r="S1031">
        <f>IF(K1031=1,1,IFERROR(IF(H1031="pass",VLOOKUP(F1031,Lookup!$D$2:$E$26,2,FALSE),0),1.6))</f>
        <v>1.6</v>
      </c>
      <c r="T1031" s="6">
        <f t="shared" si="50"/>
        <v>1.6700000000000002</v>
      </c>
      <c r="U1031" s="6">
        <f t="shared" si="48"/>
        <v>1.6700000000000002</v>
      </c>
      <c r="V1031" t="str">
        <f t="shared" si="49"/>
        <v>J.SMITH, NE</v>
      </c>
    </row>
    <row r="1032" spans="1:22">
      <c r="A1032">
        <v>1747</v>
      </c>
      <c r="B1032" s="21">
        <v>1</v>
      </c>
      <c r="C1032" s="21" t="s">
        <v>23</v>
      </c>
      <c r="D1032" s="21" t="s">
        <v>10</v>
      </c>
      <c r="E1032" s="21">
        <v>32</v>
      </c>
      <c r="F1032" s="21">
        <v>68</v>
      </c>
      <c r="G1032" s="21" t="s">
        <v>1920</v>
      </c>
      <c r="H1032" s="21" t="s">
        <v>439</v>
      </c>
      <c r="I1032" s="21">
        <v>0</v>
      </c>
      <c r="J1032" s="21">
        <v>1</v>
      </c>
      <c r="K1032" s="21">
        <v>0</v>
      </c>
      <c r="L1032" s="21">
        <v>0</v>
      </c>
      <c r="M1032" s="21" t="s">
        <v>1841</v>
      </c>
      <c r="N1032" s="21">
        <v>0</v>
      </c>
      <c r="O1032" s="21">
        <v>0</v>
      </c>
      <c r="P1032" s="21">
        <v>0</v>
      </c>
      <c r="Q1032" s="21">
        <v>1</v>
      </c>
      <c r="R1032">
        <f>IFERROR(IF(I1032=1,VLOOKUP(F1032,Lookup!$A$2:$B$15,2,FALSE),0),0.5)</f>
        <v>0</v>
      </c>
      <c r="S1032">
        <f>IF(K1032=1,1,IFERROR(IF(H1032="pass",VLOOKUP(F1032,Lookup!$D$2:$E$26,2,FALSE),0),1.6))</f>
        <v>1.6</v>
      </c>
      <c r="T1032" s="6">
        <f t="shared" si="50"/>
        <v>1.6</v>
      </c>
      <c r="U1032" s="6">
        <f t="shared" si="48"/>
        <v>1.6</v>
      </c>
      <c r="V1032" t="str">
        <f t="shared" si="49"/>
        <v>J.MEYERS, NE</v>
      </c>
    </row>
    <row r="1033" spans="1:22">
      <c r="A1033">
        <v>1748</v>
      </c>
      <c r="B1033" s="21">
        <v>1</v>
      </c>
      <c r="C1033" s="21" t="s">
        <v>23</v>
      </c>
      <c r="D1033" s="21" t="s">
        <v>10</v>
      </c>
      <c r="E1033" s="21">
        <v>29</v>
      </c>
      <c r="F1033" s="21">
        <v>71</v>
      </c>
      <c r="G1033" s="21" t="s">
        <v>1921</v>
      </c>
      <c r="H1033" s="21" t="s">
        <v>439</v>
      </c>
      <c r="I1033" s="21">
        <v>0</v>
      </c>
      <c r="J1033" s="21">
        <v>1</v>
      </c>
      <c r="K1033" s="21">
        <v>0</v>
      </c>
      <c r="L1033" s="21">
        <v>0</v>
      </c>
      <c r="M1033" s="21" t="s">
        <v>1909</v>
      </c>
      <c r="N1033" s="21">
        <v>-4</v>
      </c>
      <c r="O1033" s="21">
        <v>-4</v>
      </c>
      <c r="P1033" s="21">
        <v>0</v>
      </c>
      <c r="Q1033" s="21">
        <v>1</v>
      </c>
      <c r="R1033">
        <f>IFERROR(IF(I1033=1,VLOOKUP(F1033,Lookup!$A$2:$B$15,2,FALSE),0),0.5)</f>
        <v>0</v>
      </c>
      <c r="S1033">
        <f>IF(K1033=1,1,IFERROR(IF(H1033="pass",VLOOKUP(F1033,Lookup!$D$2:$E$26,2,FALSE),0),1.6))</f>
        <v>1.6</v>
      </c>
      <c r="T1033" s="6">
        <f t="shared" si="50"/>
        <v>1.53</v>
      </c>
      <c r="U1033" s="6">
        <f t="shared" si="48"/>
        <v>1.53</v>
      </c>
      <c r="V1033" t="str">
        <f t="shared" si="49"/>
        <v>K.BOURNE, NE</v>
      </c>
    </row>
    <row r="1034" spans="1:22">
      <c r="A1034">
        <v>1749</v>
      </c>
      <c r="B1034" s="21">
        <v>1</v>
      </c>
      <c r="C1034" s="21" t="s">
        <v>23</v>
      </c>
      <c r="D1034" s="21" t="s">
        <v>10</v>
      </c>
      <c r="E1034" s="21">
        <v>29</v>
      </c>
      <c r="F1034" s="21">
        <v>71</v>
      </c>
      <c r="G1034" s="21" t="s">
        <v>1922</v>
      </c>
      <c r="H1034" s="21" t="s">
        <v>439</v>
      </c>
      <c r="I1034" s="21">
        <v>0</v>
      </c>
      <c r="J1034" s="21">
        <v>1</v>
      </c>
      <c r="K1034" s="21">
        <v>0</v>
      </c>
      <c r="L1034" s="21">
        <v>0</v>
      </c>
      <c r="M1034" s="21" t="s">
        <v>1818</v>
      </c>
      <c r="N1034" s="21">
        <v>4</v>
      </c>
      <c r="O1034" s="21">
        <v>4</v>
      </c>
      <c r="P1034" s="21">
        <v>0</v>
      </c>
      <c r="Q1034" s="21">
        <v>1</v>
      </c>
      <c r="R1034">
        <f>IFERROR(IF(I1034=1,VLOOKUP(F1034,Lookup!$A$2:$B$15,2,FALSE),0),0.5)</f>
        <v>0</v>
      </c>
      <c r="S1034">
        <f>IF(K1034=1,1,IFERROR(IF(H1034="pass",VLOOKUP(F1034,Lookup!$D$2:$E$26,2,FALSE),0),1.6))</f>
        <v>1.6</v>
      </c>
      <c r="T1034" s="6">
        <f t="shared" si="50"/>
        <v>1.6700000000000002</v>
      </c>
      <c r="U1034" s="6">
        <f t="shared" si="48"/>
        <v>1.6700000000000002</v>
      </c>
      <c r="V1034" t="str">
        <f t="shared" si="49"/>
        <v>J.WHITE, NE</v>
      </c>
    </row>
    <row r="1035" spans="1:22">
      <c r="A1035">
        <v>1752</v>
      </c>
      <c r="B1035" s="21">
        <v>1</v>
      </c>
      <c r="C1035" s="21" t="s">
        <v>23</v>
      </c>
      <c r="D1035" s="21" t="s">
        <v>10</v>
      </c>
      <c r="E1035" s="21">
        <v>15</v>
      </c>
      <c r="F1035" s="21">
        <v>85</v>
      </c>
      <c r="G1035" s="21" t="s">
        <v>1925</v>
      </c>
      <c r="H1035" s="21" t="s">
        <v>439</v>
      </c>
      <c r="I1035" s="21">
        <v>0</v>
      </c>
      <c r="J1035" s="21">
        <v>1</v>
      </c>
      <c r="K1035" s="21">
        <v>0</v>
      </c>
      <c r="L1035" s="21">
        <v>0</v>
      </c>
      <c r="M1035" s="21" t="s">
        <v>1841</v>
      </c>
      <c r="N1035" s="21">
        <v>2</v>
      </c>
      <c r="O1035" s="21">
        <v>2</v>
      </c>
      <c r="P1035" s="21">
        <v>0</v>
      </c>
      <c r="Q1035" s="21">
        <v>1</v>
      </c>
      <c r="R1035">
        <f>IFERROR(IF(I1035=1,VLOOKUP(F1035,Lookup!$A$2:$B$15,2,FALSE),0),0.5)</f>
        <v>0</v>
      </c>
      <c r="S1035">
        <f>IF(K1035=1,1,IFERROR(IF(H1035="pass",VLOOKUP(F1035,Lookup!$D$2:$E$26,2,FALSE),0),1.6))</f>
        <v>2</v>
      </c>
      <c r="T1035" s="6">
        <f t="shared" si="50"/>
        <v>1.635</v>
      </c>
      <c r="U1035" s="6">
        <f t="shared" si="48"/>
        <v>1.8759000000000001</v>
      </c>
      <c r="V1035" t="str">
        <f t="shared" si="49"/>
        <v>J.MEYERS, NE</v>
      </c>
    </row>
    <row r="1036" spans="1:22">
      <c r="A1036">
        <v>1757</v>
      </c>
      <c r="B1036" s="21">
        <v>1</v>
      </c>
      <c r="C1036" s="21" t="s">
        <v>10</v>
      </c>
      <c r="D1036" s="21" t="s">
        <v>23</v>
      </c>
      <c r="E1036" s="21">
        <v>55</v>
      </c>
      <c r="F1036" s="21">
        <v>45</v>
      </c>
      <c r="G1036" s="21" t="s">
        <v>1928</v>
      </c>
      <c r="H1036" s="21" t="s">
        <v>439</v>
      </c>
      <c r="I1036" s="21">
        <v>0</v>
      </c>
      <c r="J1036" s="21">
        <v>1</v>
      </c>
      <c r="K1036" s="21">
        <v>0</v>
      </c>
      <c r="L1036" s="21">
        <v>0</v>
      </c>
      <c r="M1036" s="21" t="s">
        <v>1824</v>
      </c>
      <c r="N1036" s="21">
        <v>0</v>
      </c>
      <c r="O1036" s="21">
        <v>0</v>
      </c>
      <c r="P1036" s="21">
        <v>0</v>
      </c>
      <c r="Q1036" s="21">
        <v>1</v>
      </c>
      <c r="R1036">
        <f>IFERROR(IF(I1036=1,VLOOKUP(F1036,Lookup!$A$2:$B$15,2,FALSE),0),0.5)</f>
        <v>0</v>
      </c>
      <c r="S1036">
        <f>IF(K1036=1,1,IFERROR(IF(H1036="pass",VLOOKUP(F1036,Lookup!$D$2:$E$26,2,FALSE),0),1.6))</f>
        <v>1.6</v>
      </c>
      <c r="T1036" s="6">
        <f t="shared" si="50"/>
        <v>1.6</v>
      </c>
      <c r="U1036" s="6">
        <f t="shared" si="48"/>
        <v>1.6</v>
      </c>
      <c r="V1036" t="str">
        <f t="shared" si="49"/>
        <v>M.GASKIN, MIA</v>
      </c>
    </row>
    <row r="1037" spans="1:22">
      <c r="A1037">
        <v>1759</v>
      </c>
      <c r="B1037" s="21">
        <v>1</v>
      </c>
      <c r="C1037" s="21" t="s">
        <v>10</v>
      </c>
      <c r="D1037" s="21" t="s">
        <v>23</v>
      </c>
      <c r="E1037" s="21">
        <v>57</v>
      </c>
      <c r="F1037" s="21">
        <v>43</v>
      </c>
      <c r="G1037" s="21" t="s">
        <v>1929</v>
      </c>
      <c r="H1037" s="21" t="s">
        <v>439</v>
      </c>
      <c r="I1037" s="21">
        <v>0</v>
      </c>
      <c r="J1037" s="21">
        <v>1</v>
      </c>
      <c r="K1037" s="21">
        <v>0</v>
      </c>
      <c r="L1037" s="21">
        <v>0</v>
      </c>
      <c r="M1037" s="21" t="s">
        <v>1885</v>
      </c>
      <c r="N1037" s="21">
        <v>7</v>
      </c>
      <c r="O1037" s="21">
        <v>7</v>
      </c>
      <c r="P1037" s="21">
        <v>0</v>
      </c>
      <c r="Q1037" s="21">
        <v>1</v>
      </c>
      <c r="R1037">
        <f>IFERROR(IF(I1037=1,VLOOKUP(F1037,Lookup!$A$2:$B$15,2,FALSE),0),0.5)</f>
        <v>0</v>
      </c>
      <c r="S1037">
        <f>IF(K1037=1,1,IFERROR(IF(H1037="pass",VLOOKUP(F1037,Lookup!$D$2:$E$26,2,FALSE),0),1.6))</f>
        <v>1.6</v>
      </c>
      <c r="T1037" s="6">
        <f t="shared" si="50"/>
        <v>1.7225000000000001</v>
      </c>
      <c r="U1037" s="6">
        <f t="shared" si="48"/>
        <v>1.7225000000000001</v>
      </c>
      <c r="V1037" t="str">
        <f t="shared" si="49"/>
        <v>A.WILSON, MIA</v>
      </c>
    </row>
    <row r="1038" spans="1:22">
      <c r="A1038">
        <v>1761</v>
      </c>
      <c r="B1038" s="21">
        <v>1</v>
      </c>
      <c r="C1038" s="21" t="s">
        <v>23</v>
      </c>
      <c r="D1038" s="21" t="s">
        <v>10</v>
      </c>
      <c r="E1038" s="21">
        <v>49</v>
      </c>
      <c r="F1038" s="21">
        <v>51</v>
      </c>
      <c r="G1038" s="21" t="s">
        <v>1931</v>
      </c>
      <c r="H1038" s="21" t="s">
        <v>439</v>
      </c>
      <c r="I1038" s="21">
        <v>0</v>
      </c>
      <c r="J1038" s="21">
        <v>1</v>
      </c>
      <c r="K1038" s="21">
        <v>0</v>
      </c>
      <c r="L1038" s="21">
        <v>0</v>
      </c>
      <c r="M1038" s="21" t="s">
        <v>1841</v>
      </c>
      <c r="N1038" s="21">
        <v>2</v>
      </c>
      <c r="O1038" s="21">
        <v>2</v>
      </c>
      <c r="P1038" s="21">
        <v>0</v>
      </c>
      <c r="Q1038" s="21">
        <v>1</v>
      </c>
      <c r="R1038">
        <f>IFERROR(IF(I1038=1,VLOOKUP(F1038,Lookup!$A$2:$B$15,2,FALSE),0),0.5)</f>
        <v>0</v>
      </c>
      <c r="S1038">
        <f>IF(K1038=1,1,IFERROR(IF(H1038="pass",VLOOKUP(F1038,Lookup!$D$2:$E$26,2,FALSE),0),1.6))</f>
        <v>1.6</v>
      </c>
      <c r="T1038" s="6">
        <f t="shared" si="50"/>
        <v>1.635</v>
      </c>
      <c r="U1038" s="6">
        <f t="shared" si="48"/>
        <v>1.635</v>
      </c>
      <c r="V1038" t="str">
        <f t="shared" si="49"/>
        <v>J.MEYERS, NE</v>
      </c>
    </row>
    <row r="1039" spans="1:22">
      <c r="A1039">
        <v>1762</v>
      </c>
      <c r="B1039" s="21">
        <v>1</v>
      </c>
      <c r="C1039" s="21" t="s">
        <v>23</v>
      </c>
      <c r="D1039" s="21" t="s">
        <v>10</v>
      </c>
      <c r="E1039" s="21">
        <v>46</v>
      </c>
      <c r="F1039" s="21">
        <v>54</v>
      </c>
      <c r="G1039" s="21" t="s">
        <v>1932</v>
      </c>
      <c r="H1039" s="21" t="s">
        <v>439</v>
      </c>
      <c r="I1039" s="21">
        <v>0</v>
      </c>
      <c r="J1039" s="21">
        <v>1</v>
      </c>
      <c r="K1039" s="21">
        <v>0</v>
      </c>
      <c r="L1039" s="21">
        <v>0</v>
      </c>
      <c r="M1039" s="21" t="s">
        <v>1841</v>
      </c>
      <c r="N1039" s="21">
        <v>7</v>
      </c>
      <c r="O1039" s="21">
        <v>7</v>
      </c>
      <c r="P1039" s="21">
        <v>0</v>
      </c>
      <c r="Q1039" s="21">
        <v>1</v>
      </c>
      <c r="R1039">
        <f>IFERROR(IF(I1039=1,VLOOKUP(F1039,Lookup!$A$2:$B$15,2,FALSE),0),0.5)</f>
        <v>0</v>
      </c>
      <c r="S1039">
        <f>IF(K1039=1,1,IFERROR(IF(H1039="pass",VLOOKUP(F1039,Lookup!$D$2:$E$26,2,FALSE),0),1.6))</f>
        <v>1.6</v>
      </c>
      <c r="T1039" s="6">
        <f t="shared" si="50"/>
        <v>1.7225000000000001</v>
      </c>
      <c r="U1039" s="6">
        <f t="shared" si="48"/>
        <v>1.7225000000000001</v>
      </c>
      <c r="V1039" t="str">
        <f t="shared" si="49"/>
        <v>J.MEYERS, NE</v>
      </c>
    </row>
    <row r="1040" spans="1:22">
      <c r="A1040">
        <v>1767</v>
      </c>
      <c r="B1040" s="21">
        <v>1</v>
      </c>
      <c r="C1040" s="21" t="s">
        <v>23</v>
      </c>
      <c r="D1040" s="21" t="s">
        <v>10</v>
      </c>
      <c r="E1040" s="21">
        <v>22</v>
      </c>
      <c r="F1040" s="21">
        <v>78</v>
      </c>
      <c r="G1040" s="21" t="s">
        <v>1938</v>
      </c>
      <c r="H1040" s="21" t="s">
        <v>439</v>
      </c>
      <c r="I1040" s="21">
        <v>0</v>
      </c>
      <c r="J1040" s="21">
        <v>1</v>
      </c>
      <c r="K1040" s="21">
        <v>0</v>
      </c>
      <c r="L1040" s="21">
        <v>0</v>
      </c>
      <c r="M1040" s="21" t="s">
        <v>1816</v>
      </c>
      <c r="N1040" s="21">
        <v>7</v>
      </c>
      <c r="O1040" s="21">
        <v>7</v>
      </c>
      <c r="P1040" s="21">
        <v>0</v>
      </c>
      <c r="Q1040" s="21">
        <v>1</v>
      </c>
      <c r="R1040">
        <f>IFERROR(IF(I1040=1,VLOOKUP(F1040,Lookup!$A$2:$B$15,2,FALSE),0),0.5)</f>
        <v>0</v>
      </c>
      <c r="S1040">
        <f>IF(K1040=1,1,IFERROR(IF(H1040="pass",VLOOKUP(F1040,Lookup!$D$2:$E$26,2,FALSE),0),1.6))</f>
        <v>1.8</v>
      </c>
      <c r="T1040" s="6">
        <f t="shared" si="50"/>
        <v>1.7225000000000001</v>
      </c>
      <c r="U1040" s="6">
        <f t="shared" si="48"/>
        <v>1.7736500000000004</v>
      </c>
      <c r="V1040" t="str">
        <f t="shared" si="49"/>
        <v>J.SMITH, NE</v>
      </c>
    </row>
    <row r="1041" spans="1:22">
      <c r="A1041">
        <v>1789</v>
      </c>
      <c r="B1041" s="21">
        <v>1</v>
      </c>
      <c r="C1041" s="21" t="s">
        <v>7</v>
      </c>
      <c r="D1041" s="21" t="s">
        <v>1</v>
      </c>
      <c r="E1041" s="21">
        <v>70</v>
      </c>
      <c r="F1041" s="21">
        <v>30</v>
      </c>
      <c r="G1041" s="21" t="s">
        <v>1949</v>
      </c>
      <c r="H1041" s="21" t="s">
        <v>439</v>
      </c>
      <c r="I1041" s="21">
        <v>0</v>
      </c>
      <c r="J1041" s="21">
        <v>1</v>
      </c>
      <c r="K1041" s="21">
        <v>0</v>
      </c>
      <c r="L1041" s="21">
        <v>0</v>
      </c>
      <c r="M1041" s="21" t="s">
        <v>1950</v>
      </c>
      <c r="N1041" s="21">
        <v>12</v>
      </c>
      <c r="O1041" s="21">
        <v>12</v>
      </c>
      <c r="P1041" s="21">
        <v>0</v>
      </c>
      <c r="Q1041" s="21">
        <v>1</v>
      </c>
      <c r="R1041">
        <f>IFERROR(IF(I1041=1,VLOOKUP(F1041,Lookup!$A$2:$B$15,2,FALSE),0),0.5)</f>
        <v>0</v>
      </c>
      <c r="S1041">
        <f>IF(K1041=1,1,IFERROR(IF(H1041="pass",VLOOKUP(F1041,Lookup!$D$2:$E$26,2,FALSE),0),1.6))</f>
        <v>1.6</v>
      </c>
      <c r="T1041" s="6">
        <f t="shared" si="50"/>
        <v>1.81</v>
      </c>
      <c r="U1041" s="6">
        <f t="shared" si="48"/>
        <v>1.81</v>
      </c>
      <c r="V1041" t="str">
        <f t="shared" si="49"/>
        <v>A.THIELEN, MIN</v>
      </c>
    </row>
    <row r="1042" spans="1:22">
      <c r="A1042">
        <v>1793</v>
      </c>
      <c r="B1042" s="21">
        <v>1</v>
      </c>
      <c r="C1042" s="21" t="s">
        <v>7</v>
      </c>
      <c r="D1042" s="21" t="s">
        <v>1</v>
      </c>
      <c r="E1042" s="21">
        <v>72</v>
      </c>
      <c r="F1042" s="21">
        <v>28</v>
      </c>
      <c r="G1042" s="21" t="s">
        <v>1952</v>
      </c>
      <c r="H1042" s="21" t="s">
        <v>439</v>
      </c>
      <c r="I1042" s="21">
        <v>0</v>
      </c>
      <c r="J1042" s="21">
        <v>1</v>
      </c>
      <c r="K1042" s="21">
        <v>0</v>
      </c>
      <c r="L1042" s="21">
        <v>0</v>
      </c>
      <c r="M1042" s="21" t="s">
        <v>1953</v>
      </c>
      <c r="N1042" s="21">
        <v>13</v>
      </c>
      <c r="O1042" s="21">
        <v>13</v>
      </c>
      <c r="P1042" s="21">
        <v>0</v>
      </c>
      <c r="Q1042" s="21">
        <v>1</v>
      </c>
      <c r="R1042">
        <f>IFERROR(IF(I1042=1,VLOOKUP(F1042,Lookup!$A$2:$B$15,2,FALSE),0),0.5)</f>
        <v>0</v>
      </c>
      <c r="S1042">
        <f>IF(K1042=1,1,IFERROR(IF(H1042="pass",VLOOKUP(F1042,Lookup!$D$2:$E$26,2,FALSE),0),1.6))</f>
        <v>1.6</v>
      </c>
      <c r="T1042" s="6">
        <f t="shared" si="50"/>
        <v>1.8275000000000001</v>
      </c>
      <c r="U1042" s="6">
        <f t="shared" si="48"/>
        <v>1.8275000000000001</v>
      </c>
      <c r="V1042" t="str">
        <f t="shared" si="49"/>
        <v>J.JEFFERSON, MIN</v>
      </c>
    </row>
    <row r="1043" spans="1:22">
      <c r="A1043">
        <v>1794</v>
      </c>
      <c r="B1043" s="21">
        <v>1</v>
      </c>
      <c r="C1043" s="21" t="s">
        <v>7</v>
      </c>
      <c r="D1043" s="21" t="s">
        <v>1</v>
      </c>
      <c r="E1043" s="21">
        <v>72</v>
      </c>
      <c r="F1043" s="21">
        <v>28</v>
      </c>
      <c r="G1043" s="21" t="s">
        <v>1954</v>
      </c>
      <c r="H1043" s="21" t="s">
        <v>439</v>
      </c>
      <c r="I1043" s="21">
        <v>0</v>
      </c>
      <c r="J1043" s="21">
        <v>1</v>
      </c>
      <c r="K1043" s="21">
        <v>0</v>
      </c>
      <c r="L1043" s="21">
        <v>0</v>
      </c>
      <c r="M1043" s="21" t="s">
        <v>1955</v>
      </c>
      <c r="N1043" s="21">
        <v>7</v>
      </c>
      <c r="O1043" s="21">
        <v>7</v>
      </c>
      <c r="P1043" s="21">
        <v>0</v>
      </c>
      <c r="Q1043" s="21">
        <v>1</v>
      </c>
      <c r="R1043">
        <f>IFERROR(IF(I1043=1,VLOOKUP(F1043,Lookup!$A$2:$B$15,2,FALSE),0),0.5)</f>
        <v>0</v>
      </c>
      <c r="S1043">
        <f>IF(K1043=1,1,IFERROR(IF(H1043="pass",VLOOKUP(F1043,Lookup!$D$2:$E$26,2,FALSE),0),1.6))</f>
        <v>1.6</v>
      </c>
      <c r="T1043" s="6">
        <f t="shared" si="50"/>
        <v>1.7225000000000001</v>
      </c>
      <c r="U1043" s="6">
        <f t="shared" si="48"/>
        <v>1.7225000000000001</v>
      </c>
      <c r="V1043" t="str">
        <f t="shared" si="49"/>
        <v>D.WESTBROOK, MIN</v>
      </c>
    </row>
    <row r="1044" spans="1:22">
      <c r="A1044">
        <v>1796</v>
      </c>
      <c r="B1044" s="21">
        <v>1</v>
      </c>
      <c r="C1044" s="21" t="s">
        <v>1</v>
      </c>
      <c r="D1044" s="21" t="s">
        <v>7</v>
      </c>
      <c r="E1044" s="21">
        <v>70</v>
      </c>
      <c r="F1044" s="21">
        <v>30</v>
      </c>
      <c r="G1044" s="21" t="s">
        <v>1956</v>
      </c>
      <c r="H1044" s="21" t="s">
        <v>439</v>
      </c>
      <c r="I1044" s="21">
        <v>0</v>
      </c>
      <c r="J1044" s="21">
        <v>1</v>
      </c>
      <c r="K1044" s="21">
        <v>0</v>
      </c>
      <c r="L1044" s="21">
        <v>0</v>
      </c>
      <c r="M1044" s="21" t="s">
        <v>1957</v>
      </c>
      <c r="N1044" s="21">
        <v>-2</v>
      </c>
      <c r="O1044" s="21">
        <v>-2</v>
      </c>
      <c r="P1044" s="21">
        <v>0</v>
      </c>
      <c r="Q1044" s="21">
        <v>1</v>
      </c>
      <c r="R1044">
        <f>IFERROR(IF(I1044=1,VLOOKUP(F1044,Lookup!$A$2:$B$15,2,FALSE),0),0.5)</f>
        <v>0</v>
      </c>
      <c r="S1044">
        <f>IF(K1044=1,1,IFERROR(IF(H1044="pass",VLOOKUP(F1044,Lookup!$D$2:$E$26,2,FALSE),0),1.6))</f>
        <v>1.6</v>
      </c>
      <c r="T1044" s="6">
        <f t="shared" si="50"/>
        <v>1.5650000000000002</v>
      </c>
      <c r="U1044" s="6">
        <f t="shared" si="48"/>
        <v>1.5650000000000002</v>
      </c>
      <c r="V1044" t="str">
        <f t="shared" si="49"/>
        <v>J.MIXON, CIN</v>
      </c>
    </row>
    <row r="1045" spans="1:22">
      <c r="A1045">
        <v>1799</v>
      </c>
      <c r="B1045" s="21">
        <v>1</v>
      </c>
      <c r="C1045" s="21" t="s">
        <v>1</v>
      </c>
      <c r="D1045" s="21" t="s">
        <v>7</v>
      </c>
      <c r="E1045" s="21">
        <v>62</v>
      </c>
      <c r="F1045" s="21">
        <v>38</v>
      </c>
      <c r="G1045" s="21" t="s">
        <v>1961</v>
      </c>
      <c r="H1045" s="21" t="s">
        <v>439</v>
      </c>
      <c r="I1045" s="21">
        <v>0</v>
      </c>
      <c r="J1045" s="21">
        <v>1</v>
      </c>
      <c r="K1045" s="21">
        <v>0</v>
      </c>
      <c r="L1045" s="21">
        <v>0</v>
      </c>
      <c r="M1045" s="21" t="s">
        <v>1962</v>
      </c>
      <c r="N1045" s="21">
        <v>3</v>
      </c>
      <c r="O1045" s="21">
        <v>3</v>
      </c>
      <c r="P1045" s="21">
        <v>0</v>
      </c>
      <c r="Q1045" s="21">
        <v>1</v>
      </c>
      <c r="R1045">
        <f>IFERROR(IF(I1045=1,VLOOKUP(F1045,Lookup!$A$2:$B$15,2,FALSE),0),0.5)</f>
        <v>0</v>
      </c>
      <c r="S1045">
        <f>IF(K1045=1,1,IFERROR(IF(H1045="pass",VLOOKUP(F1045,Lookup!$D$2:$E$26,2,FALSE),0),1.6))</f>
        <v>1.6</v>
      </c>
      <c r="T1045" s="6">
        <f t="shared" si="50"/>
        <v>1.6525000000000001</v>
      </c>
      <c r="U1045" s="6">
        <f t="shared" si="48"/>
        <v>1.6525000000000001</v>
      </c>
      <c r="V1045" t="str">
        <f t="shared" si="49"/>
        <v>T.BOYD, CIN</v>
      </c>
    </row>
    <row r="1046" spans="1:22">
      <c r="A1046">
        <v>1800</v>
      </c>
      <c r="B1046" s="21">
        <v>1</v>
      </c>
      <c r="C1046" s="21" t="s">
        <v>1</v>
      </c>
      <c r="D1046" s="21" t="s">
        <v>7</v>
      </c>
      <c r="E1046" s="21">
        <v>62</v>
      </c>
      <c r="F1046" s="21">
        <v>38</v>
      </c>
      <c r="G1046" s="21" t="s">
        <v>1963</v>
      </c>
      <c r="H1046" s="21" t="s">
        <v>439</v>
      </c>
      <c r="I1046" s="21">
        <v>0</v>
      </c>
      <c r="J1046" s="21">
        <v>1</v>
      </c>
      <c r="K1046" s="21">
        <v>0</v>
      </c>
      <c r="L1046" s="21">
        <v>0</v>
      </c>
      <c r="M1046" s="21" t="s">
        <v>1964</v>
      </c>
      <c r="N1046" s="21">
        <v>0</v>
      </c>
      <c r="O1046" s="21">
        <v>0</v>
      </c>
      <c r="P1046" s="21">
        <v>0</v>
      </c>
      <c r="Q1046" s="21">
        <v>1</v>
      </c>
      <c r="R1046">
        <f>IFERROR(IF(I1046=1,VLOOKUP(F1046,Lookup!$A$2:$B$15,2,FALSE),0),0.5)</f>
        <v>0</v>
      </c>
      <c r="S1046">
        <f>IF(K1046=1,1,IFERROR(IF(H1046="pass",VLOOKUP(F1046,Lookup!$D$2:$E$26,2,FALSE),0),1.6))</f>
        <v>1.6</v>
      </c>
      <c r="T1046" s="6">
        <f t="shared" si="50"/>
        <v>1.6</v>
      </c>
      <c r="U1046" s="6">
        <f t="shared" si="48"/>
        <v>1.6</v>
      </c>
      <c r="V1046" t="str">
        <f t="shared" si="49"/>
        <v>C.UZOMAH, CIN</v>
      </c>
    </row>
    <row r="1047" spans="1:22">
      <c r="A1047">
        <v>1809</v>
      </c>
      <c r="B1047" s="21">
        <v>1</v>
      </c>
      <c r="C1047" s="21" t="s">
        <v>1</v>
      </c>
      <c r="D1047" s="21" t="s">
        <v>7</v>
      </c>
      <c r="E1047" s="21">
        <v>64</v>
      </c>
      <c r="F1047" s="21">
        <v>36</v>
      </c>
      <c r="G1047" s="21" t="s">
        <v>1969</v>
      </c>
      <c r="H1047" s="21" t="s">
        <v>439</v>
      </c>
      <c r="I1047" s="21">
        <v>0</v>
      </c>
      <c r="J1047" s="21">
        <v>1</v>
      </c>
      <c r="K1047" s="21">
        <v>0</v>
      </c>
      <c r="L1047" s="21">
        <v>0</v>
      </c>
      <c r="M1047" s="21" t="s">
        <v>1970</v>
      </c>
      <c r="N1047" s="21">
        <v>-3</v>
      </c>
      <c r="O1047" s="21">
        <v>-3</v>
      </c>
      <c r="P1047" s="21">
        <v>0</v>
      </c>
      <c r="Q1047" s="21">
        <v>1</v>
      </c>
      <c r="R1047">
        <f>IFERROR(IF(I1047=1,VLOOKUP(F1047,Lookup!$A$2:$B$15,2,FALSE),0),0.5)</f>
        <v>0</v>
      </c>
      <c r="S1047">
        <f>IF(K1047=1,1,IFERROR(IF(H1047="pass",VLOOKUP(F1047,Lookup!$D$2:$E$26,2,FALSE),0),1.6))</f>
        <v>1.6</v>
      </c>
      <c r="T1047" s="6">
        <f t="shared" si="50"/>
        <v>1.5475000000000001</v>
      </c>
      <c r="U1047" s="6">
        <f t="shared" si="48"/>
        <v>1.5475000000000001</v>
      </c>
      <c r="V1047" t="str">
        <f t="shared" si="49"/>
        <v>S.PERINE, CIN</v>
      </c>
    </row>
    <row r="1048" spans="1:22">
      <c r="A1048">
        <v>1819</v>
      </c>
      <c r="B1048" s="21">
        <v>1</v>
      </c>
      <c r="C1048" s="21" t="s">
        <v>1</v>
      </c>
      <c r="D1048" s="21" t="s">
        <v>7</v>
      </c>
      <c r="E1048" s="21">
        <v>46</v>
      </c>
      <c r="F1048" s="21">
        <v>54</v>
      </c>
      <c r="G1048" s="21" t="s">
        <v>1976</v>
      </c>
      <c r="H1048" s="21" t="s">
        <v>439</v>
      </c>
      <c r="I1048" s="21">
        <v>0</v>
      </c>
      <c r="J1048" s="21">
        <v>1</v>
      </c>
      <c r="K1048" s="21">
        <v>0</v>
      </c>
      <c r="L1048" s="21">
        <v>0</v>
      </c>
      <c r="M1048" s="21" t="s">
        <v>1977</v>
      </c>
      <c r="N1048" s="21">
        <v>6</v>
      </c>
      <c r="O1048" s="21">
        <v>6</v>
      </c>
      <c r="P1048" s="21">
        <v>0</v>
      </c>
      <c r="Q1048" s="21">
        <v>1</v>
      </c>
      <c r="R1048">
        <f>IFERROR(IF(I1048=1,VLOOKUP(F1048,Lookup!$A$2:$B$15,2,FALSE),0),0.5)</f>
        <v>0</v>
      </c>
      <c r="S1048">
        <f>IF(K1048=1,1,IFERROR(IF(H1048="pass",VLOOKUP(F1048,Lookup!$D$2:$E$26,2,FALSE),0),1.6))</f>
        <v>1.6</v>
      </c>
      <c r="T1048" s="6">
        <f t="shared" si="50"/>
        <v>1.7050000000000001</v>
      </c>
      <c r="U1048" s="6">
        <f t="shared" si="48"/>
        <v>1.7050000000000001</v>
      </c>
      <c r="V1048" t="str">
        <f t="shared" si="49"/>
        <v>T.HIGGINS, CIN</v>
      </c>
    </row>
    <row r="1049" spans="1:22">
      <c r="A1049">
        <v>1824</v>
      </c>
      <c r="B1049" s="21">
        <v>1</v>
      </c>
      <c r="C1049" s="21" t="s">
        <v>7</v>
      </c>
      <c r="D1049" s="21" t="s">
        <v>1</v>
      </c>
      <c r="E1049" s="21">
        <v>74</v>
      </c>
      <c r="F1049" s="21">
        <v>26</v>
      </c>
      <c r="G1049" s="21" t="s">
        <v>1980</v>
      </c>
      <c r="H1049" s="21" t="s">
        <v>439</v>
      </c>
      <c r="I1049" s="21">
        <v>0</v>
      </c>
      <c r="J1049" s="21">
        <v>1</v>
      </c>
      <c r="K1049" s="21">
        <v>0</v>
      </c>
      <c r="L1049" s="21">
        <v>0</v>
      </c>
      <c r="M1049" s="21" t="s">
        <v>1948</v>
      </c>
      <c r="N1049" s="21">
        <v>2</v>
      </c>
      <c r="O1049" s="21">
        <v>2</v>
      </c>
      <c r="P1049" s="21">
        <v>0</v>
      </c>
      <c r="Q1049" s="21">
        <v>1</v>
      </c>
      <c r="R1049">
        <f>IFERROR(IF(I1049=1,VLOOKUP(F1049,Lookup!$A$2:$B$15,2,FALSE),0),0.5)</f>
        <v>0</v>
      </c>
      <c r="S1049">
        <f>IF(K1049=1,1,IFERROR(IF(H1049="pass",VLOOKUP(F1049,Lookup!$D$2:$E$26,2,FALSE),0),1.6))</f>
        <v>1.6</v>
      </c>
      <c r="T1049" s="6">
        <f t="shared" si="50"/>
        <v>1.635</v>
      </c>
      <c r="U1049" s="6">
        <f t="shared" si="48"/>
        <v>1.635</v>
      </c>
      <c r="V1049" t="str">
        <f t="shared" si="49"/>
        <v>T.CONKLIN, MIN</v>
      </c>
    </row>
    <row r="1050" spans="1:22">
      <c r="A1050">
        <v>1826</v>
      </c>
      <c r="B1050" s="21">
        <v>1</v>
      </c>
      <c r="C1050" s="21" t="s">
        <v>7</v>
      </c>
      <c r="D1050" s="21" t="s">
        <v>1</v>
      </c>
      <c r="E1050" s="21">
        <v>70</v>
      </c>
      <c r="F1050" s="21">
        <v>30</v>
      </c>
      <c r="G1050" s="21" t="s">
        <v>1983</v>
      </c>
      <c r="H1050" s="21" t="s">
        <v>439</v>
      </c>
      <c r="I1050" s="21">
        <v>0</v>
      </c>
      <c r="J1050" s="21">
        <v>1</v>
      </c>
      <c r="K1050" s="21">
        <v>0</v>
      </c>
      <c r="L1050" s="21">
        <v>0</v>
      </c>
      <c r="M1050" s="21" t="s">
        <v>1946</v>
      </c>
      <c r="N1050" s="21">
        <v>-4</v>
      </c>
      <c r="O1050" s="21">
        <v>-4</v>
      </c>
      <c r="P1050" s="21">
        <v>0</v>
      </c>
      <c r="Q1050" s="21">
        <v>1</v>
      </c>
      <c r="R1050">
        <f>IFERROR(IF(I1050=1,VLOOKUP(F1050,Lookup!$A$2:$B$15,2,FALSE),0),0.5)</f>
        <v>0</v>
      </c>
      <c r="S1050">
        <f>IF(K1050=1,1,IFERROR(IF(H1050="pass",VLOOKUP(F1050,Lookup!$D$2:$E$26,2,FALSE),0),1.6))</f>
        <v>1.6</v>
      </c>
      <c r="T1050" s="6">
        <f t="shared" si="50"/>
        <v>1.53</v>
      </c>
      <c r="U1050" s="6">
        <f t="shared" si="48"/>
        <v>1.53</v>
      </c>
      <c r="V1050" t="str">
        <f t="shared" si="49"/>
        <v>D.COOK, MIN</v>
      </c>
    </row>
    <row r="1051" spans="1:22">
      <c r="A1051">
        <v>1827</v>
      </c>
      <c r="B1051" s="21">
        <v>1</v>
      </c>
      <c r="C1051" s="21" t="s">
        <v>7</v>
      </c>
      <c r="D1051" s="21" t="s">
        <v>1</v>
      </c>
      <c r="E1051" s="21">
        <v>61</v>
      </c>
      <c r="F1051" s="21">
        <v>39</v>
      </c>
      <c r="G1051" s="21" t="s">
        <v>1984</v>
      </c>
      <c r="H1051" s="21" t="s">
        <v>439</v>
      </c>
      <c r="I1051" s="21">
        <v>0</v>
      </c>
      <c r="J1051" s="21">
        <v>1</v>
      </c>
      <c r="K1051" s="21">
        <v>0</v>
      </c>
      <c r="L1051" s="21">
        <v>0</v>
      </c>
      <c r="M1051" s="21" t="s">
        <v>1982</v>
      </c>
      <c r="N1051" s="21">
        <v>-3</v>
      </c>
      <c r="O1051" s="21">
        <v>-3</v>
      </c>
      <c r="P1051" s="21">
        <v>0</v>
      </c>
      <c r="Q1051" s="21">
        <v>1</v>
      </c>
      <c r="R1051">
        <f>IFERROR(IF(I1051=1,VLOOKUP(F1051,Lookup!$A$2:$B$15,2,FALSE),0),0.5)</f>
        <v>0</v>
      </c>
      <c r="S1051">
        <f>IF(K1051=1,1,IFERROR(IF(H1051="pass",VLOOKUP(F1051,Lookup!$D$2:$E$26,2,FALSE),0),1.6))</f>
        <v>1.6</v>
      </c>
      <c r="T1051" s="6">
        <f t="shared" si="50"/>
        <v>1.5475000000000001</v>
      </c>
      <c r="U1051" s="6">
        <f t="shared" si="48"/>
        <v>1.5475000000000001</v>
      </c>
      <c r="V1051" t="str">
        <f t="shared" si="49"/>
        <v>A.MATTISON, MIN</v>
      </c>
    </row>
    <row r="1052" spans="1:22">
      <c r="A1052">
        <v>1829</v>
      </c>
      <c r="B1052" s="21">
        <v>1</v>
      </c>
      <c r="C1052" s="21" t="s">
        <v>7</v>
      </c>
      <c r="D1052" s="21" t="s">
        <v>1</v>
      </c>
      <c r="E1052" s="21">
        <v>50</v>
      </c>
      <c r="F1052" s="21">
        <v>50</v>
      </c>
      <c r="G1052" s="21" t="s">
        <v>1986</v>
      </c>
      <c r="H1052" s="21" t="s">
        <v>439</v>
      </c>
      <c r="I1052" s="21">
        <v>0</v>
      </c>
      <c r="J1052" s="21">
        <v>1</v>
      </c>
      <c r="K1052" s="21">
        <v>0</v>
      </c>
      <c r="L1052" s="21">
        <v>0</v>
      </c>
      <c r="M1052" s="21" t="s">
        <v>1953</v>
      </c>
      <c r="N1052" s="21">
        <v>12</v>
      </c>
      <c r="O1052" s="21">
        <v>12</v>
      </c>
      <c r="P1052" s="21">
        <v>0</v>
      </c>
      <c r="Q1052" s="21">
        <v>1</v>
      </c>
      <c r="R1052">
        <f>IFERROR(IF(I1052=1,VLOOKUP(F1052,Lookup!$A$2:$B$15,2,FALSE),0),0.5)</f>
        <v>0</v>
      </c>
      <c r="S1052">
        <f>IF(K1052=1,1,IFERROR(IF(H1052="pass",VLOOKUP(F1052,Lookup!$D$2:$E$26,2,FALSE),0),1.6))</f>
        <v>1.6</v>
      </c>
      <c r="T1052" s="6">
        <f t="shared" si="50"/>
        <v>1.81</v>
      </c>
      <c r="U1052" s="6">
        <f t="shared" si="48"/>
        <v>1.81</v>
      </c>
      <c r="V1052" t="str">
        <f t="shared" si="49"/>
        <v>J.JEFFERSON, MIN</v>
      </c>
    </row>
    <row r="1053" spans="1:22">
      <c r="A1053">
        <v>1830</v>
      </c>
      <c r="B1053" s="21">
        <v>1</v>
      </c>
      <c r="C1053" s="21" t="s">
        <v>7</v>
      </c>
      <c r="D1053" s="21" t="s">
        <v>1</v>
      </c>
      <c r="E1053" s="21">
        <v>33</v>
      </c>
      <c r="F1053" s="21">
        <v>67</v>
      </c>
      <c r="G1053" s="21" t="s">
        <v>1987</v>
      </c>
      <c r="H1053" s="21" t="s">
        <v>439</v>
      </c>
      <c r="I1053" s="21">
        <v>0</v>
      </c>
      <c r="J1053" s="21">
        <v>1</v>
      </c>
      <c r="K1053" s="21">
        <v>0</v>
      </c>
      <c r="L1053" s="21">
        <v>0</v>
      </c>
      <c r="M1053" s="21" t="s">
        <v>1988</v>
      </c>
      <c r="N1053" s="21">
        <v>11</v>
      </c>
      <c r="O1053" s="21">
        <v>11</v>
      </c>
      <c r="P1053" s="21">
        <v>0</v>
      </c>
      <c r="Q1053" s="21">
        <v>1</v>
      </c>
      <c r="R1053">
        <f>IFERROR(IF(I1053=1,VLOOKUP(F1053,Lookup!$A$2:$B$15,2,FALSE),0),0.5)</f>
        <v>0</v>
      </c>
      <c r="S1053">
        <f>IF(K1053=1,1,IFERROR(IF(H1053="pass",VLOOKUP(F1053,Lookup!$D$2:$E$26,2,FALSE),0),1.6))</f>
        <v>1.6</v>
      </c>
      <c r="T1053" s="6">
        <f t="shared" si="50"/>
        <v>1.7925</v>
      </c>
      <c r="U1053" s="6">
        <f t="shared" si="48"/>
        <v>1.7925</v>
      </c>
      <c r="V1053" t="str">
        <f t="shared" si="49"/>
        <v>K.OSBORN, MIN</v>
      </c>
    </row>
    <row r="1054" spans="1:22">
      <c r="A1054">
        <v>1835</v>
      </c>
      <c r="B1054" s="21">
        <v>1</v>
      </c>
      <c r="C1054" s="21" t="s">
        <v>7</v>
      </c>
      <c r="D1054" s="21" t="s">
        <v>1</v>
      </c>
      <c r="E1054" s="21">
        <v>36</v>
      </c>
      <c r="F1054" s="21">
        <v>64</v>
      </c>
      <c r="G1054" s="21" t="s">
        <v>1992</v>
      </c>
      <c r="H1054" s="21" t="s">
        <v>439</v>
      </c>
      <c r="I1054" s="21">
        <v>0</v>
      </c>
      <c r="J1054" s="21">
        <v>1</v>
      </c>
      <c r="K1054" s="21">
        <v>0</v>
      </c>
      <c r="L1054" s="21">
        <v>0</v>
      </c>
      <c r="M1054" s="21" t="s">
        <v>1988</v>
      </c>
      <c r="N1054" s="21">
        <v>5</v>
      </c>
      <c r="O1054" s="21">
        <v>5</v>
      </c>
      <c r="P1054" s="21">
        <v>0</v>
      </c>
      <c r="Q1054" s="21">
        <v>1</v>
      </c>
      <c r="R1054">
        <f>IFERROR(IF(I1054=1,VLOOKUP(F1054,Lookup!$A$2:$B$15,2,FALSE),0),0.5)</f>
        <v>0</v>
      </c>
      <c r="S1054">
        <f>IF(K1054=1,1,IFERROR(IF(H1054="pass",VLOOKUP(F1054,Lookup!$D$2:$E$26,2,FALSE),0),1.6))</f>
        <v>1.6</v>
      </c>
      <c r="T1054" s="6">
        <f t="shared" si="50"/>
        <v>1.6875</v>
      </c>
      <c r="U1054" s="6">
        <f t="shared" si="48"/>
        <v>1.6875</v>
      </c>
      <c r="V1054" t="str">
        <f t="shared" si="49"/>
        <v>K.OSBORN, MIN</v>
      </c>
    </row>
    <row r="1055" spans="1:22">
      <c r="A1055">
        <v>1839</v>
      </c>
      <c r="B1055" s="21">
        <v>1</v>
      </c>
      <c r="C1055" s="21" t="s">
        <v>7</v>
      </c>
      <c r="D1055" s="21" t="s">
        <v>1</v>
      </c>
      <c r="E1055" s="21">
        <v>5</v>
      </c>
      <c r="F1055" s="21">
        <v>95</v>
      </c>
      <c r="G1055" s="21" t="s">
        <v>1994</v>
      </c>
      <c r="H1055" s="21" t="s">
        <v>439</v>
      </c>
      <c r="I1055" s="21">
        <v>0</v>
      </c>
      <c r="J1055" s="21">
        <v>1</v>
      </c>
      <c r="K1055" s="21">
        <v>0</v>
      </c>
      <c r="L1055" s="21">
        <v>0</v>
      </c>
      <c r="M1055" s="21" t="s">
        <v>1950</v>
      </c>
      <c r="N1055" s="21">
        <v>5</v>
      </c>
      <c r="O1055" s="21">
        <v>5</v>
      </c>
      <c r="P1055" s="21">
        <v>0</v>
      </c>
      <c r="Q1055" s="21">
        <v>1</v>
      </c>
      <c r="R1055">
        <f>IFERROR(IF(I1055=1,VLOOKUP(F1055,Lookup!$A$2:$B$15,2,FALSE),0),0.5)</f>
        <v>0</v>
      </c>
      <c r="S1055">
        <f>IF(K1055=1,1,IFERROR(IF(H1055="pass",VLOOKUP(F1055,Lookup!$D$2:$E$26,2,FALSE),0),1.6))</f>
        <v>3.2</v>
      </c>
      <c r="T1055" s="6">
        <f t="shared" si="50"/>
        <v>1.6875</v>
      </c>
      <c r="U1055" s="6">
        <f t="shared" si="48"/>
        <v>3.2</v>
      </c>
      <c r="V1055" t="str">
        <f t="shared" si="49"/>
        <v>A.THIELEN, MIN</v>
      </c>
    </row>
    <row r="1056" spans="1:22">
      <c r="A1056">
        <v>1845</v>
      </c>
      <c r="B1056" s="21">
        <v>1</v>
      </c>
      <c r="C1056" s="21" t="s">
        <v>1</v>
      </c>
      <c r="D1056" s="21" t="s">
        <v>7</v>
      </c>
      <c r="E1056" s="21">
        <v>62</v>
      </c>
      <c r="F1056" s="21">
        <v>38</v>
      </c>
      <c r="G1056" s="21" t="s">
        <v>1998</v>
      </c>
      <c r="H1056" s="21" t="s">
        <v>439</v>
      </c>
      <c r="I1056" s="21">
        <v>0</v>
      </c>
      <c r="J1056" s="21">
        <v>1</v>
      </c>
      <c r="K1056" s="21">
        <v>0</v>
      </c>
      <c r="L1056" s="21">
        <v>0</v>
      </c>
      <c r="M1056" s="21" t="s">
        <v>1960</v>
      </c>
      <c r="N1056" s="21">
        <v>17</v>
      </c>
      <c r="O1056" s="21">
        <v>17</v>
      </c>
      <c r="P1056" s="21">
        <v>0</v>
      </c>
      <c r="Q1056" s="21">
        <v>1</v>
      </c>
      <c r="R1056">
        <f>IFERROR(IF(I1056=1,VLOOKUP(F1056,Lookup!$A$2:$B$15,2,FALSE),0),0.5)</f>
        <v>0</v>
      </c>
      <c r="S1056">
        <f>IF(K1056=1,1,IFERROR(IF(H1056="pass",VLOOKUP(F1056,Lookup!$D$2:$E$26,2,FALSE),0),1.6))</f>
        <v>1.6</v>
      </c>
      <c r="T1056" s="6">
        <f t="shared" si="50"/>
        <v>1.8975</v>
      </c>
      <c r="U1056" s="6">
        <f t="shared" si="48"/>
        <v>1.8975</v>
      </c>
      <c r="V1056" t="str">
        <f t="shared" si="49"/>
        <v>J.CHASE, CIN</v>
      </c>
    </row>
    <row r="1057" spans="1:22">
      <c r="A1057">
        <v>1848</v>
      </c>
      <c r="B1057" s="21">
        <v>1</v>
      </c>
      <c r="C1057" s="21" t="s">
        <v>1</v>
      </c>
      <c r="D1057" s="21" t="s">
        <v>7</v>
      </c>
      <c r="E1057" s="21">
        <v>42</v>
      </c>
      <c r="F1057" s="21">
        <v>58</v>
      </c>
      <c r="G1057" s="21" t="s">
        <v>2000</v>
      </c>
      <c r="H1057" s="21" t="s">
        <v>439</v>
      </c>
      <c r="I1057" s="21">
        <v>0</v>
      </c>
      <c r="J1057" s="21">
        <v>1</v>
      </c>
      <c r="K1057" s="21">
        <v>0</v>
      </c>
      <c r="L1057" s="21">
        <v>0</v>
      </c>
      <c r="M1057" s="21" t="s">
        <v>1960</v>
      </c>
      <c r="N1057" s="21">
        <v>5</v>
      </c>
      <c r="O1057" s="21">
        <v>5</v>
      </c>
      <c r="P1057" s="21">
        <v>0</v>
      </c>
      <c r="Q1057" s="21">
        <v>1</v>
      </c>
      <c r="R1057">
        <f>IFERROR(IF(I1057=1,VLOOKUP(F1057,Lookup!$A$2:$B$15,2,FALSE),0),0.5)</f>
        <v>0</v>
      </c>
      <c r="S1057">
        <f>IF(K1057=1,1,IFERROR(IF(H1057="pass",VLOOKUP(F1057,Lookup!$D$2:$E$26,2,FALSE),0),1.6))</f>
        <v>1.6</v>
      </c>
      <c r="T1057" s="6">
        <f t="shared" si="50"/>
        <v>1.6875</v>
      </c>
      <c r="U1057" s="6">
        <f t="shared" si="48"/>
        <v>1.6875</v>
      </c>
      <c r="V1057" t="str">
        <f t="shared" si="49"/>
        <v>J.CHASE, CIN</v>
      </c>
    </row>
    <row r="1058" spans="1:22">
      <c r="A1058">
        <v>1852</v>
      </c>
      <c r="B1058" s="21">
        <v>1</v>
      </c>
      <c r="C1058" s="21" t="s">
        <v>1</v>
      </c>
      <c r="D1058" s="21" t="s">
        <v>7</v>
      </c>
      <c r="E1058" s="21">
        <v>2</v>
      </c>
      <c r="F1058" s="21">
        <v>98</v>
      </c>
      <c r="G1058" s="21" t="s">
        <v>2002</v>
      </c>
      <c r="H1058" s="21" t="s">
        <v>439</v>
      </c>
      <c r="I1058" s="21">
        <v>0</v>
      </c>
      <c r="J1058" s="21">
        <v>1</v>
      </c>
      <c r="K1058" s="21">
        <v>0</v>
      </c>
      <c r="L1058" s="21">
        <v>0</v>
      </c>
      <c r="M1058" s="21" t="s">
        <v>1977</v>
      </c>
      <c r="N1058" s="21">
        <v>2</v>
      </c>
      <c r="O1058" s="21">
        <v>2</v>
      </c>
      <c r="P1058" s="21">
        <v>0</v>
      </c>
      <c r="Q1058" s="21">
        <v>1</v>
      </c>
      <c r="R1058">
        <f>IFERROR(IF(I1058=1,VLOOKUP(F1058,Lookup!$A$2:$B$15,2,FALSE),0),0.5)</f>
        <v>0</v>
      </c>
      <c r="S1058">
        <f>IF(K1058=1,1,IFERROR(IF(H1058="pass",VLOOKUP(F1058,Lookup!$D$2:$E$26,2,FALSE),0),1.6))</f>
        <v>3.7</v>
      </c>
      <c r="T1058" s="6">
        <f t="shared" si="50"/>
        <v>1.635</v>
      </c>
      <c r="U1058" s="6">
        <f t="shared" si="48"/>
        <v>3.7</v>
      </c>
      <c r="V1058" t="str">
        <f t="shared" si="49"/>
        <v>T.HIGGINS, CIN</v>
      </c>
    </row>
    <row r="1059" spans="1:22">
      <c r="A1059">
        <v>1862</v>
      </c>
      <c r="B1059" s="21">
        <v>1</v>
      </c>
      <c r="C1059" s="21" t="s">
        <v>1</v>
      </c>
      <c r="D1059" s="21" t="s">
        <v>7</v>
      </c>
      <c r="E1059" s="21">
        <v>61</v>
      </c>
      <c r="F1059" s="21">
        <v>39</v>
      </c>
      <c r="G1059" s="21" t="s">
        <v>2007</v>
      </c>
      <c r="H1059" s="21" t="s">
        <v>439</v>
      </c>
      <c r="I1059" s="21">
        <v>0</v>
      </c>
      <c r="J1059" s="21">
        <v>1</v>
      </c>
      <c r="K1059" s="21">
        <v>0</v>
      </c>
      <c r="L1059" s="21">
        <v>0</v>
      </c>
      <c r="M1059" s="21" t="s">
        <v>1957</v>
      </c>
      <c r="N1059" s="21">
        <v>1</v>
      </c>
      <c r="O1059" s="21">
        <v>1</v>
      </c>
      <c r="P1059" s="21">
        <v>0</v>
      </c>
      <c r="Q1059" s="21">
        <v>1</v>
      </c>
      <c r="R1059">
        <f>IFERROR(IF(I1059=1,VLOOKUP(F1059,Lookup!$A$2:$B$15,2,FALSE),0),0.5)</f>
        <v>0</v>
      </c>
      <c r="S1059">
        <f>IF(K1059=1,1,IFERROR(IF(H1059="pass",VLOOKUP(F1059,Lookup!$D$2:$E$26,2,FALSE),0),1.6))</f>
        <v>1.6</v>
      </c>
      <c r="T1059" s="6">
        <f t="shared" si="50"/>
        <v>1.6175000000000002</v>
      </c>
      <c r="U1059" s="6">
        <f t="shared" si="48"/>
        <v>1.6175000000000002</v>
      </c>
      <c r="V1059" t="str">
        <f t="shared" si="49"/>
        <v>J.MIXON, CIN</v>
      </c>
    </row>
    <row r="1060" spans="1:22">
      <c r="A1060">
        <v>1863</v>
      </c>
      <c r="B1060" s="21">
        <v>1</v>
      </c>
      <c r="C1060" s="21" t="s">
        <v>1</v>
      </c>
      <c r="D1060" s="21" t="s">
        <v>7</v>
      </c>
      <c r="E1060" s="21">
        <v>59</v>
      </c>
      <c r="F1060" s="21">
        <v>41</v>
      </c>
      <c r="G1060" s="21" t="s">
        <v>2008</v>
      </c>
      <c r="H1060" s="21" t="s">
        <v>439</v>
      </c>
      <c r="I1060" s="21">
        <v>0</v>
      </c>
      <c r="J1060" s="21">
        <v>1</v>
      </c>
      <c r="K1060" s="21">
        <v>0</v>
      </c>
      <c r="L1060" s="21">
        <v>0</v>
      </c>
      <c r="M1060" s="21" t="s">
        <v>1962</v>
      </c>
      <c r="N1060" s="21">
        <v>9</v>
      </c>
      <c r="O1060" s="21">
        <v>9</v>
      </c>
      <c r="P1060" s="21">
        <v>0</v>
      </c>
      <c r="Q1060" s="21">
        <v>1</v>
      </c>
      <c r="R1060">
        <f>IFERROR(IF(I1060=1,VLOOKUP(F1060,Lookup!$A$2:$B$15,2,FALSE),0),0.5)</f>
        <v>0</v>
      </c>
      <c r="S1060">
        <f>IF(K1060=1,1,IFERROR(IF(H1060="pass",VLOOKUP(F1060,Lookup!$D$2:$E$26,2,FALSE),0),1.6))</f>
        <v>1.6</v>
      </c>
      <c r="T1060" s="6">
        <f t="shared" si="50"/>
        <v>1.7575000000000001</v>
      </c>
      <c r="U1060" s="6">
        <f t="shared" si="48"/>
        <v>1.7575000000000001</v>
      </c>
      <c r="V1060" t="str">
        <f t="shared" si="49"/>
        <v>T.BOYD, CIN</v>
      </c>
    </row>
    <row r="1061" spans="1:22">
      <c r="A1061">
        <v>1864</v>
      </c>
      <c r="B1061" s="21">
        <v>1</v>
      </c>
      <c r="C1061" s="21" t="s">
        <v>1</v>
      </c>
      <c r="D1061" s="21" t="s">
        <v>7</v>
      </c>
      <c r="E1061" s="21">
        <v>50</v>
      </c>
      <c r="F1061" s="21">
        <v>50</v>
      </c>
      <c r="G1061" s="21" t="s">
        <v>2009</v>
      </c>
      <c r="H1061" s="21" t="s">
        <v>439</v>
      </c>
      <c r="I1061" s="21">
        <v>0</v>
      </c>
      <c r="J1061" s="21">
        <v>1</v>
      </c>
      <c r="K1061" s="21">
        <v>0</v>
      </c>
      <c r="L1061" s="21">
        <v>0</v>
      </c>
      <c r="M1061" s="21" t="s">
        <v>1960</v>
      </c>
      <c r="N1061" s="21">
        <v>36</v>
      </c>
      <c r="O1061" s="21">
        <v>36</v>
      </c>
      <c r="P1061" s="21">
        <v>0</v>
      </c>
      <c r="Q1061" s="21">
        <v>1</v>
      </c>
      <c r="R1061">
        <f>IFERROR(IF(I1061=1,VLOOKUP(F1061,Lookup!$A$2:$B$15,2,FALSE),0),0.5)</f>
        <v>0</v>
      </c>
      <c r="S1061">
        <f>IF(K1061=1,1,IFERROR(IF(H1061="pass",VLOOKUP(F1061,Lookup!$D$2:$E$26,2,FALSE),0),1.6))</f>
        <v>1.6</v>
      </c>
      <c r="T1061" s="6">
        <f t="shared" si="50"/>
        <v>2.23</v>
      </c>
      <c r="U1061" s="6">
        <f t="shared" si="48"/>
        <v>2.23</v>
      </c>
      <c r="V1061" t="str">
        <f t="shared" si="49"/>
        <v>J.CHASE, CIN</v>
      </c>
    </row>
    <row r="1062" spans="1:22">
      <c r="A1062">
        <v>1871</v>
      </c>
      <c r="B1062" s="21">
        <v>1</v>
      </c>
      <c r="C1062" s="21" t="s">
        <v>7</v>
      </c>
      <c r="D1062" s="21" t="s">
        <v>1</v>
      </c>
      <c r="E1062" s="21">
        <v>70</v>
      </c>
      <c r="F1062" s="21">
        <v>30</v>
      </c>
      <c r="G1062" s="21" t="s">
        <v>2011</v>
      </c>
      <c r="H1062" s="21" t="s">
        <v>439</v>
      </c>
      <c r="I1062" s="21">
        <v>0</v>
      </c>
      <c r="J1062" s="21">
        <v>1</v>
      </c>
      <c r="K1062" s="21">
        <v>0</v>
      </c>
      <c r="L1062" s="21">
        <v>0</v>
      </c>
      <c r="M1062" s="21" t="s">
        <v>1950</v>
      </c>
      <c r="N1062" s="21">
        <v>0</v>
      </c>
      <c r="O1062" s="21">
        <v>0</v>
      </c>
      <c r="P1062" s="21">
        <v>0</v>
      </c>
      <c r="Q1062" s="21">
        <v>1</v>
      </c>
      <c r="R1062">
        <f>IFERROR(IF(I1062=1,VLOOKUP(F1062,Lookup!$A$2:$B$15,2,FALSE),0),0.5)</f>
        <v>0</v>
      </c>
      <c r="S1062">
        <f>IF(K1062=1,1,IFERROR(IF(H1062="pass",VLOOKUP(F1062,Lookup!$D$2:$E$26,2,FALSE),0),1.6))</f>
        <v>1.6</v>
      </c>
      <c r="T1062" s="6">
        <f t="shared" si="50"/>
        <v>1.6</v>
      </c>
      <c r="U1062" s="6">
        <f t="shared" si="48"/>
        <v>1.6</v>
      </c>
      <c r="V1062" t="str">
        <f t="shared" si="49"/>
        <v>A.THIELEN, MIN</v>
      </c>
    </row>
    <row r="1063" spans="1:22">
      <c r="A1063">
        <v>1873</v>
      </c>
      <c r="B1063" s="21">
        <v>1</v>
      </c>
      <c r="C1063" s="21" t="s">
        <v>7</v>
      </c>
      <c r="D1063" s="21" t="s">
        <v>1</v>
      </c>
      <c r="E1063" s="21">
        <v>70</v>
      </c>
      <c r="F1063" s="21">
        <v>30</v>
      </c>
      <c r="G1063" s="21" t="s">
        <v>2012</v>
      </c>
      <c r="H1063" s="21" t="s">
        <v>439</v>
      </c>
      <c r="I1063" s="21">
        <v>0</v>
      </c>
      <c r="J1063" s="21">
        <v>1</v>
      </c>
      <c r="K1063" s="21">
        <v>0</v>
      </c>
      <c r="L1063" s="21">
        <v>0</v>
      </c>
      <c r="M1063" s="21" t="s">
        <v>1988</v>
      </c>
      <c r="N1063" s="21">
        <v>0</v>
      </c>
      <c r="O1063" s="21">
        <v>0</v>
      </c>
      <c r="P1063" s="21">
        <v>0</v>
      </c>
      <c r="Q1063" s="21">
        <v>1</v>
      </c>
      <c r="R1063">
        <f>IFERROR(IF(I1063=1,VLOOKUP(F1063,Lookup!$A$2:$B$15,2,FALSE),0),0.5)</f>
        <v>0</v>
      </c>
      <c r="S1063">
        <f>IF(K1063=1,1,IFERROR(IF(H1063="pass",VLOOKUP(F1063,Lookup!$D$2:$E$26,2,FALSE),0),1.6))</f>
        <v>1.6</v>
      </c>
      <c r="T1063" s="6">
        <f t="shared" si="50"/>
        <v>1.6</v>
      </c>
      <c r="U1063" s="6">
        <f t="shared" si="48"/>
        <v>1.6</v>
      </c>
      <c r="V1063" t="str">
        <f t="shared" si="49"/>
        <v>K.OSBORN, MIN</v>
      </c>
    </row>
    <row r="1064" spans="1:22">
      <c r="A1064">
        <v>1874</v>
      </c>
      <c r="B1064" s="21">
        <v>1</v>
      </c>
      <c r="C1064" s="21" t="s">
        <v>7</v>
      </c>
      <c r="D1064" s="21" t="s">
        <v>1</v>
      </c>
      <c r="E1064" s="21">
        <v>70</v>
      </c>
      <c r="F1064" s="21">
        <v>30</v>
      </c>
      <c r="G1064" s="21" t="s">
        <v>2013</v>
      </c>
      <c r="H1064" s="21" t="s">
        <v>439</v>
      </c>
      <c r="I1064" s="21">
        <v>0</v>
      </c>
      <c r="J1064" s="21">
        <v>1</v>
      </c>
      <c r="K1064" s="21">
        <v>0</v>
      </c>
      <c r="L1064" s="21">
        <v>0</v>
      </c>
      <c r="M1064" s="21" t="s">
        <v>1953</v>
      </c>
      <c r="N1064" s="21">
        <v>9</v>
      </c>
      <c r="O1064" s="21">
        <v>9</v>
      </c>
      <c r="P1064" s="21">
        <v>0</v>
      </c>
      <c r="Q1064" s="21">
        <v>1</v>
      </c>
      <c r="R1064">
        <f>IFERROR(IF(I1064=1,VLOOKUP(F1064,Lookup!$A$2:$B$15,2,FALSE),0),0.5)</f>
        <v>0</v>
      </c>
      <c r="S1064">
        <f>IF(K1064=1,1,IFERROR(IF(H1064="pass",VLOOKUP(F1064,Lookup!$D$2:$E$26,2,FALSE),0),1.6))</f>
        <v>1.6</v>
      </c>
      <c r="T1064" s="6">
        <f t="shared" si="50"/>
        <v>1.7575000000000001</v>
      </c>
      <c r="U1064" s="6">
        <f t="shared" si="48"/>
        <v>1.7575000000000001</v>
      </c>
      <c r="V1064" t="str">
        <f t="shared" si="49"/>
        <v>J.JEFFERSON, MIN</v>
      </c>
    </row>
    <row r="1065" spans="1:22">
      <c r="A1065">
        <v>1880</v>
      </c>
      <c r="B1065" s="21">
        <v>1</v>
      </c>
      <c r="C1065" s="21" t="s">
        <v>1</v>
      </c>
      <c r="D1065" s="21" t="s">
        <v>7</v>
      </c>
      <c r="E1065" s="21">
        <v>66</v>
      </c>
      <c r="F1065" s="21">
        <v>34</v>
      </c>
      <c r="G1065" s="21" t="s">
        <v>2016</v>
      </c>
      <c r="H1065" s="21" t="s">
        <v>439</v>
      </c>
      <c r="I1065" s="21">
        <v>0</v>
      </c>
      <c r="J1065" s="21">
        <v>1</v>
      </c>
      <c r="K1065" s="21">
        <v>0</v>
      </c>
      <c r="L1065" s="21">
        <v>0</v>
      </c>
      <c r="M1065" s="21" t="s">
        <v>1957</v>
      </c>
      <c r="N1065" s="21">
        <v>-1</v>
      </c>
      <c r="O1065" s="21">
        <v>-1</v>
      </c>
      <c r="P1065" s="21">
        <v>0</v>
      </c>
      <c r="Q1065" s="21">
        <v>1</v>
      </c>
      <c r="R1065">
        <f>IFERROR(IF(I1065=1,VLOOKUP(F1065,Lookup!$A$2:$B$15,2,FALSE),0),0.5)</f>
        <v>0</v>
      </c>
      <c r="S1065">
        <f>IF(K1065=1,1,IFERROR(IF(H1065="pass",VLOOKUP(F1065,Lookup!$D$2:$E$26,2,FALSE),0),1.6))</f>
        <v>1.6</v>
      </c>
      <c r="T1065" s="6">
        <f t="shared" si="50"/>
        <v>1.5825</v>
      </c>
      <c r="U1065" s="6">
        <f t="shared" si="48"/>
        <v>1.5825</v>
      </c>
      <c r="V1065" t="str">
        <f t="shared" si="49"/>
        <v>J.MIXON, CIN</v>
      </c>
    </row>
    <row r="1066" spans="1:22">
      <c r="A1066">
        <v>1881</v>
      </c>
      <c r="B1066" s="21">
        <v>1</v>
      </c>
      <c r="C1066" s="21" t="s">
        <v>1</v>
      </c>
      <c r="D1066" s="21" t="s">
        <v>7</v>
      </c>
      <c r="E1066" s="21">
        <v>62</v>
      </c>
      <c r="F1066" s="21">
        <v>38</v>
      </c>
      <c r="G1066" s="21" t="s">
        <v>2017</v>
      </c>
      <c r="H1066" s="21" t="s">
        <v>439</v>
      </c>
      <c r="I1066" s="21">
        <v>0</v>
      </c>
      <c r="J1066" s="21">
        <v>1</v>
      </c>
      <c r="K1066" s="21">
        <v>0</v>
      </c>
      <c r="L1066" s="21">
        <v>0</v>
      </c>
      <c r="M1066" s="21" t="s">
        <v>1977</v>
      </c>
      <c r="N1066" s="21">
        <v>12</v>
      </c>
      <c r="O1066" s="21">
        <v>12</v>
      </c>
      <c r="P1066" s="21">
        <v>0</v>
      </c>
      <c r="Q1066" s="21">
        <v>1</v>
      </c>
      <c r="R1066">
        <f>IFERROR(IF(I1066=1,VLOOKUP(F1066,Lookup!$A$2:$B$15,2,FALSE),0),0.5)</f>
        <v>0</v>
      </c>
      <c r="S1066">
        <f>IF(K1066=1,1,IFERROR(IF(H1066="pass",VLOOKUP(F1066,Lookup!$D$2:$E$26,2,FALSE),0),1.6))</f>
        <v>1.6</v>
      </c>
      <c r="T1066" s="6">
        <f t="shared" si="50"/>
        <v>1.81</v>
      </c>
      <c r="U1066" s="6">
        <f t="shared" si="48"/>
        <v>1.81</v>
      </c>
      <c r="V1066" t="str">
        <f t="shared" si="49"/>
        <v>T.HIGGINS, CIN</v>
      </c>
    </row>
    <row r="1067" spans="1:22">
      <c r="A1067">
        <v>1883</v>
      </c>
      <c r="B1067" s="21">
        <v>1</v>
      </c>
      <c r="C1067" s="21" t="s">
        <v>1</v>
      </c>
      <c r="D1067" s="21" t="s">
        <v>7</v>
      </c>
      <c r="E1067" s="21">
        <v>30</v>
      </c>
      <c r="F1067" s="21">
        <v>70</v>
      </c>
      <c r="G1067" s="21" t="s">
        <v>2019</v>
      </c>
      <c r="H1067" s="21" t="s">
        <v>439</v>
      </c>
      <c r="I1067" s="21">
        <v>0</v>
      </c>
      <c r="J1067" s="21">
        <v>1</v>
      </c>
      <c r="K1067" s="21">
        <v>0</v>
      </c>
      <c r="L1067" s="21">
        <v>0</v>
      </c>
      <c r="M1067" s="21" t="s">
        <v>2020</v>
      </c>
      <c r="N1067" s="21">
        <v>25</v>
      </c>
      <c r="O1067" s="21">
        <v>25</v>
      </c>
      <c r="P1067" s="21">
        <v>0</v>
      </c>
      <c r="Q1067" s="21">
        <v>1</v>
      </c>
      <c r="R1067">
        <f>IFERROR(IF(I1067=1,VLOOKUP(F1067,Lookup!$A$2:$B$15,2,FALSE),0),0.5)</f>
        <v>0</v>
      </c>
      <c r="S1067">
        <f>IF(K1067=1,1,IFERROR(IF(H1067="pass",VLOOKUP(F1067,Lookup!$D$2:$E$26,2,FALSE),0),1.6))</f>
        <v>1.6</v>
      </c>
      <c r="T1067" s="6">
        <f t="shared" si="50"/>
        <v>2.0375000000000001</v>
      </c>
      <c r="U1067" s="6">
        <f t="shared" si="48"/>
        <v>2.0375000000000001</v>
      </c>
      <c r="V1067" t="str">
        <f t="shared" si="49"/>
        <v>M.THOMAS, CIN</v>
      </c>
    </row>
    <row r="1068" spans="1:22">
      <c r="A1068">
        <v>1884</v>
      </c>
      <c r="B1068" s="21">
        <v>1</v>
      </c>
      <c r="C1068" s="21" t="s">
        <v>1</v>
      </c>
      <c r="D1068" s="21" t="s">
        <v>7</v>
      </c>
      <c r="E1068" s="21">
        <v>30</v>
      </c>
      <c r="F1068" s="21">
        <v>70</v>
      </c>
      <c r="G1068" s="21" t="s">
        <v>2021</v>
      </c>
      <c r="H1068" s="21" t="s">
        <v>439</v>
      </c>
      <c r="I1068" s="21">
        <v>0</v>
      </c>
      <c r="J1068" s="21">
        <v>1</v>
      </c>
      <c r="K1068" s="21">
        <v>0</v>
      </c>
      <c r="L1068" s="21">
        <v>0</v>
      </c>
      <c r="M1068" s="21" t="s">
        <v>1962</v>
      </c>
      <c r="N1068" s="21">
        <v>5</v>
      </c>
      <c r="O1068" s="21">
        <v>5</v>
      </c>
      <c r="P1068" s="21">
        <v>0</v>
      </c>
      <c r="Q1068" s="21">
        <v>1</v>
      </c>
      <c r="R1068">
        <f>IFERROR(IF(I1068=1,VLOOKUP(F1068,Lookup!$A$2:$B$15,2,FALSE),0),0.5)</f>
        <v>0</v>
      </c>
      <c r="S1068">
        <f>IF(K1068=1,1,IFERROR(IF(H1068="pass",VLOOKUP(F1068,Lookup!$D$2:$E$26,2,FALSE),0),1.6))</f>
        <v>1.6</v>
      </c>
      <c r="T1068" s="6">
        <f t="shared" si="50"/>
        <v>1.6875</v>
      </c>
      <c r="U1068" s="6">
        <f t="shared" si="48"/>
        <v>1.6875</v>
      </c>
      <c r="V1068" t="str">
        <f t="shared" si="49"/>
        <v>T.BOYD, CIN</v>
      </c>
    </row>
    <row r="1069" spans="1:22">
      <c r="A1069">
        <v>1887</v>
      </c>
      <c r="B1069" s="21">
        <v>1</v>
      </c>
      <c r="C1069" s="21" t="s">
        <v>1</v>
      </c>
      <c r="D1069" s="21" t="s">
        <v>7</v>
      </c>
      <c r="E1069" s="21">
        <v>16</v>
      </c>
      <c r="F1069" s="21">
        <v>84</v>
      </c>
      <c r="G1069" s="21" t="s">
        <v>2025</v>
      </c>
      <c r="H1069" s="21" t="s">
        <v>439</v>
      </c>
      <c r="I1069" s="21">
        <v>0</v>
      </c>
      <c r="J1069" s="21">
        <v>1</v>
      </c>
      <c r="K1069" s="21">
        <v>0</v>
      </c>
      <c r="L1069" s="21">
        <v>0</v>
      </c>
      <c r="M1069" s="21" t="s">
        <v>1977</v>
      </c>
      <c r="N1069" s="21">
        <v>11</v>
      </c>
      <c r="O1069" s="21">
        <v>11</v>
      </c>
      <c r="P1069" s="21">
        <v>0</v>
      </c>
      <c r="Q1069" s="21">
        <v>1</v>
      </c>
      <c r="R1069">
        <f>IFERROR(IF(I1069=1,VLOOKUP(F1069,Lookup!$A$2:$B$15,2,FALSE),0),0.5)</f>
        <v>0</v>
      </c>
      <c r="S1069">
        <f>IF(K1069=1,1,IFERROR(IF(H1069="pass",VLOOKUP(F1069,Lookup!$D$2:$E$26,2,FALSE),0),1.6))</f>
        <v>2</v>
      </c>
      <c r="T1069" s="6">
        <f t="shared" si="50"/>
        <v>1.7925</v>
      </c>
      <c r="U1069" s="6">
        <f t="shared" si="48"/>
        <v>1.9294500000000001</v>
      </c>
      <c r="V1069" t="str">
        <f t="shared" si="49"/>
        <v>T.HIGGINS, CIN</v>
      </c>
    </row>
    <row r="1070" spans="1:22">
      <c r="A1070">
        <v>1894</v>
      </c>
      <c r="B1070" s="21">
        <v>1</v>
      </c>
      <c r="C1070" s="21" t="s">
        <v>7</v>
      </c>
      <c r="D1070" s="21" t="s">
        <v>1</v>
      </c>
      <c r="E1070" s="21">
        <v>63</v>
      </c>
      <c r="F1070" s="21">
        <v>37</v>
      </c>
      <c r="G1070" s="21" t="s">
        <v>2030</v>
      </c>
      <c r="H1070" s="21" t="s">
        <v>439</v>
      </c>
      <c r="I1070" s="21">
        <v>0</v>
      </c>
      <c r="J1070" s="21">
        <v>1</v>
      </c>
      <c r="K1070" s="21">
        <v>0</v>
      </c>
      <c r="L1070" s="21">
        <v>0</v>
      </c>
      <c r="M1070" s="21" t="s">
        <v>1991</v>
      </c>
      <c r="N1070" s="21">
        <v>6</v>
      </c>
      <c r="O1070" s="21">
        <v>6</v>
      </c>
      <c r="P1070" s="21">
        <v>0</v>
      </c>
      <c r="Q1070" s="21">
        <v>1</v>
      </c>
      <c r="R1070">
        <f>IFERROR(IF(I1070=1,VLOOKUP(F1070,Lookup!$A$2:$B$15,2,FALSE),0),0.5)</f>
        <v>0</v>
      </c>
      <c r="S1070">
        <f>IF(K1070=1,1,IFERROR(IF(H1070="pass",VLOOKUP(F1070,Lookup!$D$2:$E$26,2,FALSE),0),1.6))</f>
        <v>1.6</v>
      </c>
      <c r="T1070" s="6">
        <f t="shared" si="50"/>
        <v>1.7050000000000001</v>
      </c>
      <c r="U1070" s="6">
        <f t="shared" si="48"/>
        <v>1.7050000000000001</v>
      </c>
      <c r="V1070" t="str">
        <f t="shared" si="49"/>
        <v>A.ABDULLAH, MIN</v>
      </c>
    </row>
    <row r="1071" spans="1:22">
      <c r="A1071">
        <v>1896</v>
      </c>
      <c r="B1071" s="21">
        <v>1</v>
      </c>
      <c r="C1071" s="21" t="s">
        <v>7</v>
      </c>
      <c r="D1071" s="21" t="s">
        <v>1</v>
      </c>
      <c r="E1071" s="21">
        <v>69</v>
      </c>
      <c r="F1071" s="21">
        <v>31</v>
      </c>
      <c r="G1071" s="21" t="s">
        <v>2032</v>
      </c>
      <c r="H1071" s="21" t="s">
        <v>439</v>
      </c>
      <c r="I1071" s="21">
        <v>0</v>
      </c>
      <c r="J1071" s="21">
        <v>1</v>
      </c>
      <c r="K1071" s="21">
        <v>0</v>
      </c>
      <c r="L1071" s="21">
        <v>0</v>
      </c>
      <c r="M1071" s="21" t="s">
        <v>2033</v>
      </c>
      <c r="N1071" s="21">
        <v>8</v>
      </c>
      <c r="O1071" s="21">
        <v>8</v>
      </c>
      <c r="P1071" s="21">
        <v>0</v>
      </c>
      <c r="Q1071" s="21">
        <v>1</v>
      </c>
      <c r="R1071">
        <f>IFERROR(IF(I1071=1,VLOOKUP(F1071,Lookup!$A$2:$B$15,2,FALSE),0),0.5)</f>
        <v>0</v>
      </c>
      <c r="S1071">
        <f>IF(K1071=1,1,IFERROR(IF(H1071="pass",VLOOKUP(F1071,Lookup!$D$2:$E$26,2,FALSE),0),1.6))</f>
        <v>1.6</v>
      </c>
      <c r="T1071" s="6">
        <f t="shared" si="50"/>
        <v>1.74</v>
      </c>
      <c r="U1071" s="6">
        <f t="shared" si="48"/>
        <v>1.74</v>
      </c>
      <c r="V1071" t="str">
        <f t="shared" si="49"/>
        <v>C.HERNDON, MIN</v>
      </c>
    </row>
    <row r="1072" spans="1:22">
      <c r="A1072">
        <v>1897</v>
      </c>
      <c r="B1072" s="21">
        <v>1</v>
      </c>
      <c r="C1072" s="21" t="s">
        <v>7</v>
      </c>
      <c r="D1072" s="21" t="s">
        <v>1</v>
      </c>
      <c r="E1072" s="21">
        <v>69</v>
      </c>
      <c r="F1072" s="21">
        <v>31</v>
      </c>
      <c r="G1072" s="21" t="s">
        <v>2034</v>
      </c>
      <c r="H1072" s="21" t="s">
        <v>439</v>
      </c>
      <c r="I1072" s="21">
        <v>0</v>
      </c>
      <c r="J1072" s="21">
        <v>1</v>
      </c>
      <c r="K1072" s="21">
        <v>0</v>
      </c>
      <c r="L1072" s="21">
        <v>0</v>
      </c>
      <c r="M1072" s="21" t="s">
        <v>1988</v>
      </c>
      <c r="N1072" s="21">
        <v>7</v>
      </c>
      <c r="O1072" s="21">
        <v>7</v>
      </c>
      <c r="P1072" s="21">
        <v>0</v>
      </c>
      <c r="Q1072" s="21">
        <v>1</v>
      </c>
      <c r="R1072">
        <f>IFERROR(IF(I1072=1,VLOOKUP(F1072,Lookup!$A$2:$B$15,2,FALSE),0),0.5)</f>
        <v>0</v>
      </c>
      <c r="S1072">
        <f>IF(K1072=1,1,IFERROR(IF(H1072="pass",VLOOKUP(F1072,Lookup!$D$2:$E$26,2,FALSE),0),1.6))</f>
        <v>1.6</v>
      </c>
      <c r="T1072" s="6">
        <f t="shared" si="50"/>
        <v>1.7225000000000001</v>
      </c>
      <c r="U1072" s="6">
        <f t="shared" si="48"/>
        <v>1.7225000000000001</v>
      </c>
      <c r="V1072" t="str">
        <f t="shared" si="49"/>
        <v>K.OSBORN, MIN</v>
      </c>
    </row>
    <row r="1073" spans="1:22">
      <c r="A1073">
        <v>1903</v>
      </c>
      <c r="B1073" s="21">
        <v>1</v>
      </c>
      <c r="C1073" s="21" t="s">
        <v>7</v>
      </c>
      <c r="D1073" s="21" t="s">
        <v>1</v>
      </c>
      <c r="E1073" s="21">
        <v>30</v>
      </c>
      <c r="F1073" s="21">
        <v>70</v>
      </c>
      <c r="G1073" s="21" t="s">
        <v>2038</v>
      </c>
      <c r="H1073" s="21" t="s">
        <v>439</v>
      </c>
      <c r="I1073" s="21">
        <v>0</v>
      </c>
      <c r="J1073" s="21">
        <v>1</v>
      </c>
      <c r="K1073" s="21">
        <v>0</v>
      </c>
      <c r="L1073" s="21">
        <v>0</v>
      </c>
      <c r="M1073" s="21" t="s">
        <v>2033</v>
      </c>
      <c r="N1073" s="21">
        <v>5</v>
      </c>
      <c r="O1073" s="21">
        <v>5</v>
      </c>
      <c r="P1073" s="21">
        <v>0</v>
      </c>
      <c r="Q1073" s="21">
        <v>1</v>
      </c>
      <c r="R1073">
        <f>IFERROR(IF(I1073=1,VLOOKUP(F1073,Lookup!$A$2:$B$15,2,FALSE),0),0.5)</f>
        <v>0</v>
      </c>
      <c r="S1073">
        <f>IF(K1073=1,1,IFERROR(IF(H1073="pass",VLOOKUP(F1073,Lookup!$D$2:$E$26,2,FALSE),0),1.6))</f>
        <v>1.6</v>
      </c>
      <c r="T1073" s="6">
        <f t="shared" si="50"/>
        <v>1.6875</v>
      </c>
      <c r="U1073" s="6">
        <f t="shared" si="48"/>
        <v>1.6875</v>
      </c>
      <c r="V1073" t="str">
        <f t="shared" si="49"/>
        <v>C.HERNDON, MIN</v>
      </c>
    </row>
    <row r="1074" spans="1:22">
      <c r="A1074">
        <v>1905</v>
      </c>
      <c r="B1074" s="21">
        <v>1</v>
      </c>
      <c r="C1074" s="21" t="s">
        <v>7</v>
      </c>
      <c r="D1074" s="21" t="s">
        <v>1</v>
      </c>
      <c r="E1074" s="21">
        <v>24</v>
      </c>
      <c r="F1074" s="21">
        <v>76</v>
      </c>
      <c r="G1074" s="21" t="s">
        <v>2040</v>
      </c>
      <c r="H1074" s="21" t="s">
        <v>439</v>
      </c>
      <c r="I1074" s="21">
        <v>0</v>
      </c>
      <c r="J1074" s="21">
        <v>1</v>
      </c>
      <c r="K1074" s="21">
        <v>0</v>
      </c>
      <c r="L1074" s="21">
        <v>0</v>
      </c>
      <c r="M1074" s="21" t="s">
        <v>1953</v>
      </c>
      <c r="N1074" s="21">
        <v>9</v>
      </c>
      <c r="O1074" s="21">
        <v>9</v>
      </c>
      <c r="P1074" s="21">
        <v>0</v>
      </c>
      <c r="Q1074" s="21">
        <v>1</v>
      </c>
      <c r="R1074">
        <f>IFERROR(IF(I1074=1,VLOOKUP(F1074,Lookup!$A$2:$B$15,2,FALSE),0),0.5)</f>
        <v>0</v>
      </c>
      <c r="S1074">
        <f>IF(K1074=1,1,IFERROR(IF(H1074="pass",VLOOKUP(F1074,Lookup!$D$2:$E$26,2,FALSE),0),1.6))</f>
        <v>1.8</v>
      </c>
      <c r="T1074" s="6">
        <f t="shared" si="50"/>
        <v>1.7575000000000001</v>
      </c>
      <c r="U1074" s="6">
        <f t="shared" si="48"/>
        <v>1.7855500000000002</v>
      </c>
      <c r="V1074" t="str">
        <f t="shared" si="49"/>
        <v>J.JEFFERSON, MIN</v>
      </c>
    </row>
    <row r="1075" spans="1:22">
      <c r="A1075">
        <v>1906</v>
      </c>
      <c r="B1075" s="21">
        <v>1</v>
      </c>
      <c r="C1075" s="21" t="s">
        <v>7</v>
      </c>
      <c r="D1075" s="21" t="s">
        <v>1</v>
      </c>
      <c r="E1075" s="21">
        <v>24</v>
      </c>
      <c r="F1075" s="21">
        <v>76</v>
      </c>
      <c r="G1075" s="21" t="s">
        <v>2041</v>
      </c>
      <c r="H1075" s="21" t="s">
        <v>439</v>
      </c>
      <c r="I1075" s="21">
        <v>0</v>
      </c>
      <c r="J1075" s="21">
        <v>1</v>
      </c>
      <c r="K1075" s="21">
        <v>0</v>
      </c>
      <c r="L1075" s="21">
        <v>0</v>
      </c>
      <c r="M1075" s="21" t="s">
        <v>1950</v>
      </c>
      <c r="N1075" s="21">
        <v>5</v>
      </c>
      <c r="O1075" s="21">
        <v>5</v>
      </c>
      <c r="P1075" s="21">
        <v>0</v>
      </c>
      <c r="Q1075" s="21">
        <v>1</v>
      </c>
      <c r="R1075">
        <f>IFERROR(IF(I1075=1,VLOOKUP(F1075,Lookup!$A$2:$B$15,2,FALSE),0),0.5)</f>
        <v>0</v>
      </c>
      <c r="S1075">
        <f>IF(K1075=1,1,IFERROR(IF(H1075="pass",VLOOKUP(F1075,Lookup!$D$2:$E$26,2,FALSE),0),1.6))</f>
        <v>1.8</v>
      </c>
      <c r="T1075" s="6">
        <f t="shared" si="50"/>
        <v>1.6875</v>
      </c>
      <c r="U1075" s="6">
        <f t="shared" si="48"/>
        <v>1.7617500000000001</v>
      </c>
      <c r="V1075" t="str">
        <f t="shared" si="49"/>
        <v>A.THIELEN, MIN</v>
      </c>
    </row>
    <row r="1076" spans="1:22">
      <c r="A1076">
        <v>1915</v>
      </c>
      <c r="B1076" s="21">
        <v>1</v>
      </c>
      <c r="C1076" s="21" t="s">
        <v>1</v>
      </c>
      <c r="D1076" s="21" t="s">
        <v>7</v>
      </c>
      <c r="E1076" s="21">
        <v>35</v>
      </c>
      <c r="F1076" s="21">
        <v>65</v>
      </c>
      <c r="G1076" s="21" t="s">
        <v>2047</v>
      </c>
      <c r="H1076" s="21" t="s">
        <v>439</v>
      </c>
      <c r="I1076" s="21">
        <v>0</v>
      </c>
      <c r="J1076" s="21">
        <v>1</v>
      </c>
      <c r="K1076" s="21">
        <v>0</v>
      </c>
      <c r="L1076" s="21">
        <v>0</v>
      </c>
      <c r="M1076" s="21" t="s">
        <v>2020</v>
      </c>
      <c r="N1076" s="21">
        <v>0</v>
      </c>
      <c r="O1076" s="21">
        <v>0</v>
      </c>
      <c r="P1076" s="21">
        <v>0</v>
      </c>
      <c r="Q1076" s="21">
        <v>1</v>
      </c>
      <c r="R1076">
        <f>IFERROR(IF(I1076=1,VLOOKUP(F1076,Lookup!$A$2:$B$15,2,FALSE),0),0.5)</f>
        <v>0</v>
      </c>
      <c r="S1076">
        <f>IF(K1076=1,1,IFERROR(IF(H1076="pass",VLOOKUP(F1076,Lookup!$D$2:$E$26,2,FALSE),0),1.6))</f>
        <v>1.6</v>
      </c>
      <c r="T1076" s="6">
        <f t="shared" si="50"/>
        <v>1.6</v>
      </c>
      <c r="U1076" s="6">
        <f t="shared" si="48"/>
        <v>1.6</v>
      </c>
      <c r="V1076" t="str">
        <f t="shared" si="49"/>
        <v>M.THOMAS, CIN</v>
      </c>
    </row>
    <row r="1077" spans="1:22">
      <c r="A1077">
        <v>1922</v>
      </c>
      <c r="B1077" s="21">
        <v>1</v>
      </c>
      <c r="C1077" s="21" t="s">
        <v>7</v>
      </c>
      <c r="D1077" s="21" t="s">
        <v>1</v>
      </c>
      <c r="E1077" s="21">
        <v>60</v>
      </c>
      <c r="F1077" s="21">
        <v>40</v>
      </c>
      <c r="G1077" s="21" t="s">
        <v>2050</v>
      </c>
      <c r="H1077" s="21" t="s">
        <v>439</v>
      </c>
      <c r="I1077" s="21">
        <v>0</v>
      </c>
      <c r="J1077" s="21">
        <v>1</v>
      </c>
      <c r="K1077" s="21">
        <v>0</v>
      </c>
      <c r="L1077" s="21">
        <v>0</v>
      </c>
      <c r="M1077" s="21" t="s">
        <v>2051</v>
      </c>
      <c r="N1077" s="21">
        <v>2</v>
      </c>
      <c r="O1077" s="21">
        <v>2</v>
      </c>
      <c r="P1077" s="21">
        <v>0</v>
      </c>
      <c r="Q1077" s="21">
        <v>1</v>
      </c>
      <c r="R1077">
        <f>IFERROR(IF(I1077=1,VLOOKUP(F1077,Lookup!$A$2:$B$15,2,FALSE),0),0.5)</f>
        <v>0</v>
      </c>
      <c r="S1077">
        <f>IF(K1077=1,1,IFERROR(IF(H1077="pass",VLOOKUP(F1077,Lookup!$D$2:$E$26,2,FALSE),0),1.6))</f>
        <v>1.6</v>
      </c>
      <c r="T1077" s="6">
        <f t="shared" si="50"/>
        <v>1.635</v>
      </c>
      <c r="U1077" s="6">
        <f t="shared" si="48"/>
        <v>1.635</v>
      </c>
      <c r="V1077" t="str">
        <f t="shared" si="49"/>
        <v>C.HAM, MIN</v>
      </c>
    </row>
    <row r="1078" spans="1:22">
      <c r="A1078">
        <v>1924</v>
      </c>
      <c r="B1078" s="21">
        <v>1</v>
      </c>
      <c r="C1078" s="21" t="s">
        <v>7</v>
      </c>
      <c r="D1078" s="21" t="s">
        <v>1</v>
      </c>
      <c r="E1078" s="21">
        <v>52</v>
      </c>
      <c r="F1078" s="21">
        <v>48</v>
      </c>
      <c r="G1078" s="21" t="s">
        <v>2053</v>
      </c>
      <c r="H1078" s="21" t="s">
        <v>439</v>
      </c>
      <c r="I1078" s="21">
        <v>0</v>
      </c>
      <c r="J1078" s="21">
        <v>1</v>
      </c>
      <c r="K1078" s="21">
        <v>0</v>
      </c>
      <c r="L1078" s="21">
        <v>0</v>
      </c>
      <c r="M1078" s="21" t="s">
        <v>1953</v>
      </c>
      <c r="N1078" s="21">
        <v>23</v>
      </c>
      <c r="O1078" s="21">
        <v>23</v>
      </c>
      <c r="P1078" s="21">
        <v>0</v>
      </c>
      <c r="Q1078" s="21">
        <v>1</v>
      </c>
      <c r="R1078">
        <f>IFERROR(IF(I1078=1,VLOOKUP(F1078,Lookup!$A$2:$B$15,2,FALSE),0),0.5)</f>
        <v>0</v>
      </c>
      <c r="S1078">
        <f>IF(K1078=1,1,IFERROR(IF(H1078="pass",VLOOKUP(F1078,Lookup!$D$2:$E$26,2,FALSE),0),1.6))</f>
        <v>1.6</v>
      </c>
      <c r="T1078" s="6">
        <f t="shared" si="50"/>
        <v>2.0024999999999999</v>
      </c>
      <c r="U1078" s="6">
        <f t="shared" si="48"/>
        <v>2.0024999999999999</v>
      </c>
      <c r="V1078" t="str">
        <f t="shared" si="49"/>
        <v>J.JEFFERSON, MIN</v>
      </c>
    </row>
    <row r="1079" spans="1:22">
      <c r="A1079">
        <v>1926</v>
      </c>
      <c r="B1079" s="21">
        <v>1</v>
      </c>
      <c r="C1079" s="21" t="s">
        <v>7</v>
      </c>
      <c r="D1079" s="21" t="s">
        <v>1</v>
      </c>
      <c r="E1079" s="21">
        <v>52</v>
      </c>
      <c r="F1079" s="21">
        <v>48</v>
      </c>
      <c r="G1079" s="21" t="s">
        <v>2054</v>
      </c>
      <c r="H1079" s="21" t="s">
        <v>439</v>
      </c>
      <c r="I1079" s="21">
        <v>0</v>
      </c>
      <c r="J1079" s="21">
        <v>1</v>
      </c>
      <c r="K1079" s="21">
        <v>0</v>
      </c>
      <c r="L1079" s="21">
        <v>0</v>
      </c>
      <c r="M1079" s="21" t="s">
        <v>1946</v>
      </c>
      <c r="N1079" s="21">
        <v>1</v>
      </c>
      <c r="O1079" s="21">
        <v>1</v>
      </c>
      <c r="P1079" s="21">
        <v>0</v>
      </c>
      <c r="Q1079" s="21">
        <v>1</v>
      </c>
      <c r="R1079">
        <f>IFERROR(IF(I1079=1,VLOOKUP(F1079,Lookup!$A$2:$B$15,2,FALSE),0),0.5)</f>
        <v>0</v>
      </c>
      <c r="S1079">
        <f>IF(K1079=1,1,IFERROR(IF(H1079="pass",VLOOKUP(F1079,Lookup!$D$2:$E$26,2,FALSE),0),1.6))</f>
        <v>1.6</v>
      </c>
      <c r="T1079" s="6">
        <f t="shared" si="50"/>
        <v>1.6175000000000002</v>
      </c>
      <c r="U1079" s="6">
        <f t="shared" si="48"/>
        <v>1.6175000000000002</v>
      </c>
      <c r="V1079" t="str">
        <f t="shared" si="49"/>
        <v>D.COOK, MIN</v>
      </c>
    </row>
    <row r="1080" spans="1:22">
      <c r="A1080">
        <v>1927</v>
      </c>
      <c r="B1080" s="21">
        <v>1</v>
      </c>
      <c r="C1080" s="21" t="s">
        <v>7</v>
      </c>
      <c r="D1080" s="21" t="s">
        <v>1</v>
      </c>
      <c r="E1080" s="21">
        <v>43</v>
      </c>
      <c r="F1080" s="21">
        <v>57</v>
      </c>
      <c r="G1080" s="21" t="s">
        <v>2055</v>
      </c>
      <c r="H1080" s="21" t="s">
        <v>439</v>
      </c>
      <c r="I1080" s="21">
        <v>0</v>
      </c>
      <c r="J1080" s="21">
        <v>1</v>
      </c>
      <c r="K1080" s="21">
        <v>0</v>
      </c>
      <c r="L1080" s="21">
        <v>0</v>
      </c>
      <c r="M1080" s="21" t="s">
        <v>1988</v>
      </c>
      <c r="N1080" s="21">
        <v>6</v>
      </c>
      <c r="O1080" s="21">
        <v>6</v>
      </c>
      <c r="P1080" s="21">
        <v>0</v>
      </c>
      <c r="Q1080" s="21">
        <v>1</v>
      </c>
      <c r="R1080">
        <f>IFERROR(IF(I1080=1,VLOOKUP(F1080,Lookup!$A$2:$B$15,2,FALSE),0),0.5)</f>
        <v>0</v>
      </c>
      <c r="S1080">
        <f>IF(K1080=1,1,IFERROR(IF(H1080="pass",VLOOKUP(F1080,Lookup!$D$2:$E$26,2,FALSE),0),1.6))</f>
        <v>1.6</v>
      </c>
      <c r="T1080" s="6">
        <f t="shared" si="50"/>
        <v>1.7050000000000001</v>
      </c>
      <c r="U1080" s="6">
        <f t="shared" si="48"/>
        <v>1.7050000000000001</v>
      </c>
      <c r="V1080" t="str">
        <f t="shared" si="49"/>
        <v>K.OSBORN, MIN</v>
      </c>
    </row>
    <row r="1081" spans="1:22">
      <c r="A1081">
        <v>1928</v>
      </c>
      <c r="B1081" s="21">
        <v>1</v>
      </c>
      <c r="C1081" s="21" t="s">
        <v>7</v>
      </c>
      <c r="D1081" s="21" t="s">
        <v>1</v>
      </c>
      <c r="E1081" s="21">
        <v>35</v>
      </c>
      <c r="F1081" s="21">
        <v>65</v>
      </c>
      <c r="G1081" s="21" t="s">
        <v>2056</v>
      </c>
      <c r="H1081" s="21" t="s">
        <v>439</v>
      </c>
      <c r="I1081" s="21">
        <v>0</v>
      </c>
      <c r="J1081" s="21">
        <v>1</v>
      </c>
      <c r="K1081" s="21">
        <v>0</v>
      </c>
      <c r="L1081" s="21">
        <v>0</v>
      </c>
      <c r="M1081" s="21" t="s">
        <v>1953</v>
      </c>
      <c r="N1081" s="21">
        <v>15</v>
      </c>
      <c r="O1081" s="21">
        <v>15</v>
      </c>
      <c r="P1081" s="21">
        <v>0</v>
      </c>
      <c r="Q1081" s="21">
        <v>1</v>
      </c>
      <c r="R1081">
        <f>IFERROR(IF(I1081=1,VLOOKUP(F1081,Lookup!$A$2:$B$15,2,FALSE),0),0.5)</f>
        <v>0</v>
      </c>
      <c r="S1081">
        <f>IF(K1081=1,1,IFERROR(IF(H1081="pass",VLOOKUP(F1081,Lookup!$D$2:$E$26,2,FALSE),0),1.6))</f>
        <v>1.6</v>
      </c>
      <c r="T1081" s="6">
        <f t="shared" si="50"/>
        <v>1.8625</v>
      </c>
      <c r="U1081" s="6">
        <f t="shared" si="48"/>
        <v>1.8625</v>
      </c>
      <c r="V1081" t="str">
        <f t="shared" si="49"/>
        <v>J.JEFFERSON, MIN</v>
      </c>
    </row>
    <row r="1082" spans="1:22">
      <c r="A1082">
        <v>1934</v>
      </c>
      <c r="B1082" s="21">
        <v>1</v>
      </c>
      <c r="C1082" s="21" t="s">
        <v>1</v>
      </c>
      <c r="D1082" s="21" t="s">
        <v>7</v>
      </c>
      <c r="E1082" s="21">
        <v>67</v>
      </c>
      <c r="F1082" s="21">
        <v>33</v>
      </c>
      <c r="G1082" s="21" t="s">
        <v>2060</v>
      </c>
      <c r="H1082" s="21" t="s">
        <v>439</v>
      </c>
      <c r="I1082" s="21">
        <v>0</v>
      </c>
      <c r="J1082" s="21">
        <v>1</v>
      </c>
      <c r="K1082" s="21">
        <v>0</v>
      </c>
      <c r="L1082" s="21">
        <v>0</v>
      </c>
      <c r="M1082" s="21" t="s">
        <v>1960</v>
      </c>
      <c r="N1082" s="21">
        <v>37</v>
      </c>
      <c r="O1082" s="21">
        <v>37</v>
      </c>
      <c r="P1082" s="21">
        <v>0</v>
      </c>
      <c r="Q1082" s="21">
        <v>1</v>
      </c>
      <c r="R1082">
        <f>IFERROR(IF(I1082=1,VLOOKUP(F1082,Lookup!$A$2:$B$15,2,FALSE),0),0.5)</f>
        <v>0</v>
      </c>
      <c r="S1082">
        <f>IF(K1082=1,1,IFERROR(IF(H1082="pass",VLOOKUP(F1082,Lookup!$D$2:$E$26,2,FALSE),0),1.6))</f>
        <v>1.6</v>
      </c>
      <c r="T1082" s="6">
        <f t="shared" si="50"/>
        <v>2.2475000000000001</v>
      </c>
      <c r="U1082" s="6">
        <f t="shared" si="48"/>
        <v>2.2475000000000001</v>
      </c>
      <c r="V1082" t="str">
        <f t="shared" si="49"/>
        <v>J.CHASE, CIN</v>
      </c>
    </row>
    <row r="1083" spans="1:22">
      <c r="A1083">
        <v>1953</v>
      </c>
      <c r="B1083" s="21">
        <v>1</v>
      </c>
      <c r="C1083" s="21" t="s">
        <v>7</v>
      </c>
      <c r="D1083" s="21" t="s">
        <v>1</v>
      </c>
      <c r="E1083" s="21">
        <v>61</v>
      </c>
      <c r="F1083" s="21">
        <v>39</v>
      </c>
      <c r="G1083" s="21" t="s">
        <v>2070</v>
      </c>
      <c r="H1083" s="21" t="s">
        <v>439</v>
      </c>
      <c r="I1083" s="21">
        <v>0</v>
      </c>
      <c r="J1083" s="21">
        <v>1</v>
      </c>
      <c r="K1083" s="21">
        <v>0</v>
      </c>
      <c r="L1083" s="21">
        <v>0</v>
      </c>
      <c r="M1083" s="21" t="s">
        <v>1988</v>
      </c>
      <c r="N1083" s="21">
        <v>21</v>
      </c>
      <c r="O1083" s="21">
        <v>21</v>
      </c>
      <c r="P1083" s="21">
        <v>0</v>
      </c>
      <c r="Q1083" s="21">
        <v>1</v>
      </c>
      <c r="R1083">
        <f>IFERROR(IF(I1083=1,VLOOKUP(F1083,Lookup!$A$2:$B$15,2,FALSE),0),0.5)</f>
        <v>0</v>
      </c>
      <c r="S1083">
        <f>IF(K1083=1,1,IFERROR(IF(H1083="pass",VLOOKUP(F1083,Lookup!$D$2:$E$26,2,FALSE),0),1.6))</f>
        <v>1.6</v>
      </c>
      <c r="T1083" s="6">
        <f t="shared" si="50"/>
        <v>1.9675</v>
      </c>
      <c r="U1083" s="6">
        <f t="shared" si="48"/>
        <v>1.9675</v>
      </c>
      <c r="V1083" t="str">
        <f t="shared" si="49"/>
        <v>K.OSBORN, MIN</v>
      </c>
    </row>
    <row r="1084" spans="1:22">
      <c r="A1084">
        <v>1954</v>
      </c>
      <c r="B1084" s="21">
        <v>1</v>
      </c>
      <c r="C1084" s="21" t="s">
        <v>7</v>
      </c>
      <c r="D1084" s="21" t="s">
        <v>1</v>
      </c>
      <c r="E1084" s="21">
        <v>61</v>
      </c>
      <c r="F1084" s="21">
        <v>39</v>
      </c>
      <c r="G1084" s="21" t="s">
        <v>2071</v>
      </c>
      <c r="H1084" s="21" t="s">
        <v>439</v>
      </c>
      <c r="I1084" s="21">
        <v>0</v>
      </c>
      <c r="J1084" s="21">
        <v>1</v>
      </c>
      <c r="K1084" s="21">
        <v>0</v>
      </c>
      <c r="L1084" s="21">
        <v>0</v>
      </c>
      <c r="M1084" s="21" t="s">
        <v>1946</v>
      </c>
      <c r="N1084" s="21">
        <v>-4</v>
      </c>
      <c r="O1084" s="21">
        <v>-4</v>
      </c>
      <c r="P1084" s="21">
        <v>0</v>
      </c>
      <c r="Q1084" s="21">
        <v>1</v>
      </c>
      <c r="R1084">
        <f>IFERROR(IF(I1084=1,VLOOKUP(F1084,Lookup!$A$2:$B$15,2,FALSE),0),0.5)</f>
        <v>0</v>
      </c>
      <c r="S1084">
        <f>IF(K1084=1,1,IFERROR(IF(H1084="pass",VLOOKUP(F1084,Lookup!$D$2:$E$26,2,FALSE),0),1.6))</f>
        <v>1.6</v>
      </c>
      <c r="T1084" s="6">
        <f t="shared" si="50"/>
        <v>1.53</v>
      </c>
      <c r="U1084" s="6">
        <f t="shared" si="48"/>
        <v>1.53</v>
      </c>
      <c r="V1084" t="str">
        <f t="shared" si="49"/>
        <v>D.COOK, MIN</v>
      </c>
    </row>
    <row r="1085" spans="1:22">
      <c r="A1085">
        <v>1955</v>
      </c>
      <c r="B1085" s="21">
        <v>1</v>
      </c>
      <c r="C1085" s="21" t="s">
        <v>7</v>
      </c>
      <c r="D1085" s="21" t="s">
        <v>1</v>
      </c>
      <c r="E1085" s="21">
        <v>61</v>
      </c>
      <c r="F1085" s="21">
        <v>39</v>
      </c>
      <c r="G1085" s="21" t="s">
        <v>2072</v>
      </c>
      <c r="H1085" s="21" t="s">
        <v>439</v>
      </c>
      <c r="I1085" s="21">
        <v>0</v>
      </c>
      <c r="J1085" s="21">
        <v>1</v>
      </c>
      <c r="K1085" s="21">
        <v>0</v>
      </c>
      <c r="L1085" s="21">
        <v>0</v>
      </c>
      <c r="M1085" s="21" t="s">
        <v>1988</v>
      </c>
      <c r="N1085" s="21">
        <v>5</v>
      </c>
      <c r="O1085" s="21">
        <v>5</v>
      </c>
      <c r="P1085" s="21">
        <v>0</v>
      </c>
      <c r="Q1085" s="21">
        <v>1</v>
      </c>
      <c r="R1085">
        <f>IFERROR(IF(I1085=1,VLOOKUP(F1085,Lookup!$A$2:$B$15,2,FALSE),0),0.5)</f>
        <v>0</v>
      </c>
      <c r="S1085">
        <f>IF(K1085=1,1,IFERROR(IF(H1085="pass",VLOOKUP(F1085,Lookup!$D$2:$E$26,2,FALSE),0),1.6))</f>
        <v>1.6</v>
      </c>
      <c r="T1085" s="6">
        <f t="shared" si="50"/>
        <v>1.6875</v>
      </c>
      <c r="U1085" s="6">
        <f t="shared" si="48"/>
        <v>1.6875</v>
      </c>
      <c r="V1085" t="str">
        <f t="shared" si="49"/>
        <v>K.OSBORN, MIN</v>
      </c>
    </row>
    <row r="1086" spans="1:22">
      <c r="A1086">
        <v>1956</v>
      </c>
      <c r="B1086" s="21">
        <v>1</v>
      </c>
      <c r="C1086" s="21" t="s">
        <v>7</v>
      </c>
      <c r="D1086" s="21" t="s">
        <v>1</v>
      </c>
      <c r="E1086" s="21">
        <v>55</v>
      </c>
      <c r="F1086" s="21">
        <v>45</v>
      </c>
      <c r="G1086" s="21" t="s">
        <v>2073</v>
      </c>
      <c r="H1086" s="21" t="s">
        <v>439</v>
      </c>
      <c r="I1086" s="21">
        <v>0</v>
      </c>
      <c r="J1086" s="21">
        <v>1</v>
      </c>
      <c r="K1086" s="21">
        <v>0</v>
      </c>
      <c r="L1086" s="21">
        <v>0</v>
      </c>
      <c r="M1086" s="21" t="s">
        <v>1988</v>
      </c>
      <c r="N1086" s="21">
        <v>6</v>
      </c>
      <c r="O1086" s="21">
        <v>6</v>
      </c>
      <c r="P1086" s="21">
        <v>0</v>
      </c>
      <c r="Q1086" s="21">
        <v>1</v>
      </c>
      <c r="R1086">
        <f>IFERROR(IF(I1086=1,VLOOKUP(F1086,Lookup!$A$2:$B$15,2,FALSE),0),0.5)</f>
        <v>0</v>
      </c>
      <c r="S1086">
        <f>IF(K1086=1,1,IFERROR(IF(H1086="pass",VLOOKUP(F1086,Lookup!$D$2:$E$26,2,FALSE),0),1.6))</f>
        <v>1.6</v>
      </c>
      <c r="T1086" s="6">
        <f t="shared" si="50"/>
        <v>1.7050000000000001</v>
      </c>
      <c r="U1086" s="6">
        <f t="shared" ref="U1086:U1149" si="51">R1086+IF(S1086&gt;=3.2,S1086,IF(AND(S1086&lt;3.2,S1086&gt;=1.8),S1086*0.66+T1086*0.34,T1086))+K1086*0.4735*2</f>
        <v>1.7050000000000001</v>
      </c>
      <c r="V1086" t="str">
        <f t="shared" si="49"/>
        <v>K.OSBORN, MIN</v>
      </c>
    </row>
    <row r="1087" spans="1:22">
      <c r="A1087">
        <v>1957</v>
      </c>
      <c r="B1087" s="21">
        <v>1</v>
      </c>
      <c r="C1087" s="21" t="s">
        <v>7</v>
      </c>
      <c r="D1087" s="21" t="s">
        <v>1</v>
      </c>
      <c r="E1087" s="21">
        <v>49</v>
      </c>
      <c r="F1087" s="21">
        <v>51</v>
      </c>
      <c r="G1087" s="21" t="s">
        <v>2074</v>
      </c>
      <c r="H1087" s="21" t="s">
        <v>439</v>
      </c>
      <c r="I1087" s="21">
        <v>0</v>
      </c>
      <c r="J1087" s="21">
        <v>1</v>
      </c>
      <c r="K1087" s="21">
        <v>0</v>
      </c>
      <c r="L1087" s="21">
        <v>0</v>
      </c>
      <c r="M1087" s="21" t="s">
        <v>1950</v>
      </c>
      <c r="N1087" s="21">
        <v>14</v>
      </c>
      <c r="O1087" s="21">
        <v>14</v>
      </c>
      <c r="P1087" s="21">
        <v>0</v>
      </c>
      <c r="Q1087" s="21">
        <v>1</v>
      </c>
      <c r="R1087">
        <f>IFERROR(IF(I1087=1,VLOOKUP(F1087,Lookup!$A$2:$B$15,2,FALSE),0),0.5)</f>
        <v>0</v>
      </c>
      <c r="S1087">
        <f>IF(K1087=1,1,IFERROR(IF(H1087="pass",VLOOKUP(F1087,Lookup!$D$2:$E$26,2,FALSE),0),1.6))</f>
        <v>1.6</v>
      </c>
      <c r="T1087" s="6">
        <f t="shared" si="50"/>
        <v>1.845</v>
      </c>
      <c r="U1087" s="6">
        <f t="shared" si="51"/>
        <v>1.845</v>
      </c>
      <c r="V1087" t="str">
        <f t="shared" si="49"/>
        <v>A.THIELEN, MIN</v>
      </c>
    </row>
    <row r="1088" spans="1:22">
      <c r="A1088">
        <v>1965</v>
      </c>
      <c r="B1088" s="21">
        <v>1</v>
      </c>
      <c r="C1088" s="21" t="s">
        <v>1</v>
      </c>
      <c r="D1088" s="21" t="s">
        <v>7</v>
      </c>
      <c r="E1088" s="21">
        <v>65</v>
      </c>
      <c r="F1088" s="21">
        <v>35</v>
      </c>
      <c r="G1088" s="21" t="s">
        <v>2077</v>
      </c>
      <c r="H1088" s="21" t="s">
        <v>439</v>
      </c>
      <c r="I1088" s="21">
        <v>0</v>
      </c>
      <c r="J1088" s="21">
        <v>1</v>
      </c>
      <c r="K1088" s="21">
        <v>0</v>
      </c>
      <c r="L1088" s="21">
        <v>0</v>
      </c>
      <c r="M1088" s="21" t="s">
        <v>2020</v>
      </c>
      <c r="N1088" s="21">
        <v>3</v>
      </c>
      <c r="O1088" s="21">
        <v>3</v>
      </c>
      <c r="P1088" s="21">
        <v>0</v>
      </c>
      <c r="Q1088" s="21">
        <v>1</v>
      </c>
      <c r="R1088">
        <f>IFERROR(IF(I1088=1,VLOOKUP(F1088,Lookup!$A$2:$B$15,2,FALSE),0),0.5)</f>
        <v>0</v>
      </c>
      <c r="S1088">
        <f>IF(K1088=1,1,IFERROR(IF(H1088="pass",VLOOKUP(F1088,Lookup!$D$2:$E$26,2,FALSE),0),1.6))</f>
        <v>1.6</v>
      </c>
      <c r="T1088" s="6">
        <f t="shared" si="50"/>
        <v>1.6525000000000001</v>
      </c>
      <c r="U1088" s="6">
        <f t="shared" si="51"/>
        <v>1.6525000000000001</v>
      </c>
      <c r="V1088" t="str">
        <f t="shared" si="49"/>
        <v>M.THOMAS, CIN</v>
      </c>
    </row>
    <row r="1089" spans="1:22">
      <c r="A1089">
        <v>1980</v>
      </c>
      <c r="B1089" s="21">
        <v>1</v>
      </c>
      <c r="C1089" s="21" t="s">
        <v>7</v>
      </c>
      <c r="D1089" s="21" t="s">
        <v>1</v>
      </c>
      <c r="E1089" s="21">
        <v>58</v>
      </c>
      <c r="F1089" s="21">
        <v>42</v>
      </c>
      <c r="G1089" s="21" t="s">
        <v>2085</v>
      </c>
      <c r="H1089" s="21" t="s">
        <v>439</v>
      </c>
      <c r="I1089" s="21">
        <v>0</v>
      </c>
      <c r="J1089" s="21">
        <v>1</v>
      </c>
      <c r="K1089" s="21">
        <v>0</v>
      </c>
      <c r="L1089" s="21">
        <v>0</v>
      </c>
      <c r="M1089" s="21" t="s">
        <v>2051</v>
      </c>
      <c r="N1089" s="21">
        <v>3</v>
      </c>
      <c r="O1089" s="21">
        <v>3</v>
      </c>
      <c r="P1089" s="21">
        <v>0</v>
      </c>
      <c r="Q1089" s="21">
        <v>1</v>
      </c>
      <c r="R1089">
        <f>IFERROR(IF(I1089=1,VLOOKUP(F1089,Lookup!$A$2:$B$15,2,FALSE),0),0.5)</f>
        <v>0</v>
      </c>
      <c r="S1089">
        <f>IF(K1089=1,1,IFERROR(IF(H1089="pass",VLOOKUP(F1089,Lookup!$D$2:$E$26,2,FALSE),0),1.6))</f>
        <v>1.6</v>
      </c>
      <c r="T1089" s="6">
        <f t="shared" si="50"/>
        <v>1.6525000000000001</v>
      </c>
      <c r="U1089" s="6">
        <f t="shared" si="51"/>
        <v>1.6525000000000001</v>
      </c>
      <c r="V1089" t="str">
        <f t="shared" si="49"/>
        <v>C.HAM, MIN</v>
      </c>
    </row>
    <row r="1090" spans="1:22">
      <c r="A1090">
        <v>1981</v>
      </c>
      <c r="B1090" s="21">
        <v>1</v>
      </c>
      <c r="C1090" s="21" t="s">
        <v>7</v>
      </c>
      <c r="D1090" s="21" t="s">
        <v>1</v>
      </c>
      <c r="E1090" s="21">
        <v>55</v>
      </c>
      <c r="F1090" s="21">
        <v>45</v>
      </c>
      <c r="G1090" s="21" t="s">
        <v>2086</v>
      </c>
      <c r="H1090" s="21" t="s">
        <v>439</v>
      </c>
      <c r="I1090" s="21">
        <v>0</v>
      </c>
      <c r="J1090" s="21">
        <v>1</v>
      </c>
      <c r="K1090" s="21">
        <v>0</v>
      </c>
      <c r="L1090" s="21">
        <v>0</v>
      </c>
      <c r="M1090" s="21" t="s">
        <v>1950</v>
      </c>
      <c r="N1090" s="21">
        <v>5</v>
      </c>
      <c r="O1090" s="21">
        <v>5</v>
      </c>
      <c r="P1090" s="21">
        <v>0</v>
      </c>
      <c r="Q1090" s="21">
        <v>1</v>
      </c>
      <c r="R1090">
        <f>IFERROR(IF(I1090=1,VLOOKUP(F1090,Lookup!$A$2:$B$15,2,FALSE),0),0.5)</f>
        <v>0</v>
      </c>
      <c r="S1090">
        <f>IF(K1090=1,1,IFERROR(IF(H1090="pass",VLOOKUP(F1090,Lookup!$D$2:$E$26,2,FALSE),0),1.6))</f>
        <v>1.6</v>
      </c>
      <c r="T1090" s="6">
        <f t="shared" si="50"/>
        <v>1.6875</v>
      </c>
      <c r="U1090" s="6">
        <f t="shared" si="51"/>
        <v>1.6875</v>
      </c>
      <c r="V1090" t="str">
        <f t="shared" ref="V1090:V1153" si="52">IF(M1090="A.St","A. ST. BROWN, DET",IF(M1090="Dj.Moore","D.MOORE, CAR",IF(M1090="Mi.Carter","M.CARTER, NYJ",UPPER(M1090)&amp;", "&amp;C1090)))</f>
        <v>A.THIELEN, MIN</v>
      </c>
    </row>
    <row r="1091" spans="1:22">
      <c r="A1091">
        <v>1982</v>
      </c>
      <c r="B1091" s="21">
        <v>1</v>
      </c>
      <c r="C1091" s="21" t="s">
        <v>7</v>
      </c>
      <c r="D1091" s="21" t="s">
        <v>1</v>
      </c>
      <c r="E1091" s="21">
        <v>50</v>
      </c>
      <c r="F1091" s="21">
        <v>50</v>
      </c>
      <c r="G1091" s="21" t="s">
        <v>2087</v>
      </c>
      <c r="H1091" s="21" t="s">
        <v>439</v>
      </c>
      <c r="I1091" s="21">
        <v>0</v>
      </c>
      <c r="J1091" s="21">
        <v>1</v>
      </c>
      <c r="K1091" s="21">
        <v>0</v>
      </c>
      <c r="L1091" s="21">
        <v>0</v>
      </c>
      <c r="M1091" s="21" t="s">
        <v>1953</v>
      </c>
      <c r="N1091" s="21">
        <v>4</v>
      </c>
      <c r="O1091" s="21">
        <v>4</v>
      </c>
      <c r="P1091" s="21">
        <v>0</v>
      </c>
      <c r="Q1091" s="21">
        <v>1</v>
      </c>
      <c r="R1091">
        <f>IFERROR(IF(I1091=1,VLOOKUP(F1091,Lookup!$A$2:$B$15,2,FALSE),0),0.5)</f>
        <v>0</v>
      </c>
      <c r="S1091">
        <f>IF(K1091=1,1,IFERROR(IF(H1091="pass",VLOOKUP(F1091,Lookup!$D$2:$E$26,2,FALSE),0),1.6))</f>
        <v>1.6</v>
      </c>
      <c r="T1091" s="6">
        <f t="shared" ref="T1091:T1154" si="53">IFERROR(1.6+0.7/40*N1091,0)</f>
        <v>1.6700000000000002</v>
      </c>
      <c r="U1091" s="6">
        <f t="shared" si="51"/>
        <v>1.6700000000000002</v>
      </c>
      <c r="V1091" t="str">
        <f t="shared" si="52"/>
        <v>J.JEFFERSON, MIN</v>
      </c>
    </row>
    <row r="1092" spans="1:22">
      <c r="A1092">
        <v>1985</v>
      </c>
      <c r="B1092" s="21">
        <v>1</v>
      </c>
      <c r="C1092" s="21" t="s">
        <v>1</v>
      </c>
      <c r="D1092" s="21" t="s">
        <v>7</v>
      </c>
      <c r="E1092" s="21">
        <v>61</v>
      </c>
      <c r="F1092" s="21">
        <v>39</v>
      </c>
      <c r="G1092" s="21" t="s">
        <v>2089</v>
      </c>
      <c r="H1092" s="21" t="s">
        <v>439</v>
      </c>
      <c r="I1092" s="21">
        <v>0</v>
      </c>
      <c r="J1092" s="21">
        <v>1</v>
      </c>
      <c r="K1092" s="21">
        <v>0</v>
      </c>
      <c r="L1092" s="21">
        <v>0</v>
      </c>
      <c r="M1092" s="21" t="s">
        <v>1960</v>
      </c>
      <c r="N1092" s="21">
        <v>-1</v>
      </c>
      <c r="O1092" s="21">
        <v>-1</v>
      </c>
      <c r="P1092" s="21">
        <v>0</v>
      </c>
      <c r="Q1092" s="21">
        <v>1</v>
      </c>
      <c r="R1092">
        <f>IFERROR(IF(I1092=1,VLOOKUP(F1092,Lookup!$A$2:$B$15,2,FALSE),0),0.5)</f>
        <v>0</v>
      </c>
      <c r="S1092">
        <f>IF(K1092=1,1,IFERROR(IF(H1092="pass",VLOOKUP(F1092,Lookup!$D$2:$E$26,2,FALSE),0),1.6))</f>
        <v>1.6</v>
      </c>
      <c r="T1092" s="6">
        <f t="shared" si="53"/>
        <v>1.5825</v>
      </c>
      <c r="U1092" s="6">
        <f t="shared" si="51"/>
        <v>1.5825</v>
      </c>
      <c r="V1092" t="str">
        <f t="shared" si="52"/>
        <v>J.CHASE, CIN</v>
      </c>
    </row>
    <row r="1093" spans="1:22">
      <c r="A1093">
        <v>1989</v>
      </c>
      <c r="B1093" s="21">
        <v>1</v>
      </c>
      <c r="C1093" s="21" t="s">
        <v>1</v>
      </c>
      <c r="D1093" s="21" t="s">
        <v>7</v>
      </c>
      <c r="E1093" s="21">
        <v>52</v>
      </c>
      <c r="F1093" s="21">
        <v>48</v>
      </c>
      <c r="G1093" s="21" t="s">
        <v>2092</v>
      </c>
      <c r="H1093" s="21" t="s">
        <v>439</v>
      </c>
      <c r="I1093" s="21">
        <v>0</v>
      </c>
      <c r="J1093" s="21">
        <v>1</v>
      </c>
      <c r="K1093" s="21">
        <v>0</v>
      </c>
      <c r="L1093" s="21">
        <v>0</v>
      </c>
      <c r="M1093" s="21" t="s">
        <v>1964</v>
      </c>
      <c r="N1093" s="21">
        <v>15</v>
      </c>
      <c r="O1093" s="21">
        <v>15</v>
      </c>
      <c r="P1093" s="21">
        <v>0</v>
      </c>
      <c r="Q1093" s="21">
        <v>1</v>
      </c>
      <c r="R1093">
        <f>IFERROR(IF(I1093=1,VLOOKUP(F1093,Lookup!$A$2:$B$15,2,FALSE),0),0.5)</f>
        <v>0</v>
      </c>
      <c r="S1093">
        <f>IF(K1093=1,1,IFERROR(IF(H1093="pass",VLOOKUP(F1093,Lookup!$D$2:$E$26,2,FALSE),0),1.6))</f>
        <v>1.6</v>
      </c>
      <c r="T1093" s="6">
        <f t="shared" si="53"/>
        <v>1.8625</v>
      </c>
      <c r="U1093" s="6">
        <f t="shared" si="51"/>
        <v>1.8625</v>
      </c>
      <c r="V1093" t="str">
        <f t="shared" si="52"/>
        <v>C.UZOMAH, CIN</v>
      </c>
    </row>
    <row r="1094" spans="1:22">
      <c r="A1094">
        <v>1998</v>
      </c>
      <c r="B1094" s="21">
        <v>1</v>
      </c>
      <c r="C1094" s="21" t="s">
        <v>12</v>
      </c>
      <c r="D1094" s="21" t="s">
        <v>21</v>
      </c>
      <c r="E1094" s="21">
        <v>73</v>
      </c>
      <c r="F1094" s="21">
        <v>27</v>
      </c>
      <c r="G1094" s="21" t="s">
        <v>2096</v>
      </c>
      <c r="H1094" s="21" t="s">
        <v>439</v>
      </c>
      <c r="I1094" s="21">
        <v>0</v>
      </c>
      <c r="J1094" s="21">
        <v>1</v>
      </c>
      <c r="K1094" s="21">
        <v>0</v>
      </c>
      <c r="L1094" s="21">
        <v>0</v>
      </c>
      <c r="M1094" s="21" t="s">
        <v>2097</v>
      </c>
      <c r="N1094" s="21">
        <v>1</v>
      </c>
      <c r="O1094" s="21">
        <v>1</v>
      </c>
      <c r="P1094" s="21">
        <v>0</v>
      </c>
      <c r="Q1094" s="21">
        <v>1</v>
      </c>
      <c r="R1094">
        <f>IFERROR(IF(I1094=1,VLOOKUP(F1094,Lookup!$A$2:$B$15,2,FALSE),0),0.5)</f>
        <v>0</v>
      </c>
      <c r="S1094">
        <f>IF(K1094=1,1,IFERROR(IF(H1094="pass",VLOOKUP(F1094,Lookup!$D$2:$E$26,2,FALSE),0),1.6))</f>
        <v>1.6</v>
      </c>
      <c r="T1094" s="6">
        <f t="shared" si="53"/>
        <v>1.6175000000000002</v>
      </c>
      <c r="U1094" s="6">
        <f t="shared" si="51"/>
        <v>1.6175000000000002</v>
      </c>
      <c r="V1094" t="str">
        <f t="shared" si="52"/>
        <v>R.GRIFFIN, NYJ</v>
      </c>
    </row>
    <row r="1095" spans="1:22">
      <c r="A1095">
        <v>2005</v>
      </c>
      <c r="B1095" s="21">
        <v>1</v>
      </c>
      <c r="C1095" s="21" t="s">
        <v>21</v>
      </c>
      <c r="D1095" s="21" t="s">
        <v>12</v>
      </c>
      <c r="E1095" s="21">
        <v>74</v>
      </c>
      <c r="F1095" s="21">
        <v>26</v>
      </c>
      <c r="G1095" s="21" t="s">
        <v>2102</v>
      </c>
      <c r="H1095" s="21" t="s">
        <v>439</v>
      </c>
      <c r="I1095" s="21">
        <v>0</v>
      </c>
      <c r="J1095" s="21">
        <v>1</v>
      </c>
      <c r="K1095" s="21">
        <v>0</v>
      </c>
      <c r="L1095" s="21">
        <v>0</v>
      </c>
      <c r="M1095" s="21" t="s">
        <v>2103</v>
      </c>
      <c r="N1095" s="21">
        <v>-4</v>
      </c>
      <c r="O1095" s="21">
        <v>-4</v>
      </c>
      <c r="P1095" s="21">
        <v>0</v>
      </c>
      <c r="Q1095" s="21">
        <v>1</v>
      </c>
      <c r="R1095">
        <f>IFERROR(IF(I1095=1,VLOOKUP(F1095,Lookup!$A$2:$B$15,2,FALSE),0),0.5)</f>
        <v>0</v>
      </c>
      <c r="S1095">
        <f>IF(K1095=1,1,IFERROR(IF(H1095="pass",VLOOKUP(F1095,Lookup!$D$2:$E$26,2,FALSE),0),1.6))</f>
        <v>1.6</v>
      </c>
      <c r="T1095" s="6">
        <f t="shared" si="53"/>
        <v>1.53</v>
      </c>
      <c r="U1095" s="6">
        <f t="shared" si="51"/>
        <v>1.53</v>
      </c>
      <c r="V1095" t="str">
        <f t="shared" si="52"/>
        <v>C.MCCAFFREY, CAR</v>
      </c>
    </row>
    <row r="1096" spans="1:22">
      <c r="A1096">
        <v>2009</v>
      </c>
      <c r="B1096" s="21">
        <v>1</v>
      </c>
      <c r="C1096" s="21" t="s">
        <v>21</v>
      </c>
      <c r="D1096" s="21" t="s">
        <v>12</v>
      </c>
      <c r="E1096" s="21">
        <v>58</v>
      </c>
      <c r="F1096" s="21">
        <v>42</v>
      </c>
      <c r="G1096" s="21" t="s">
        <v>2106</v>
      </c>
      <c r="H1096" s="21" t="s">
        <v>439</v>
      </c>
      <c r="I1096" s="21">
        <v>0</v>
      </c>
      <c r="J1096" s="21">
        <v>1</v>
      </c>
      <c r="K1096" s="21">
        <v>0</v>
      </c>
      <c r="L1096" s="21">
        <v>0</v>
      </c>
      <c r="M1096" s="21" t="s">
        <v>2107</v>
      </c>
      <c r="N1096" s="21">
        <v>22</v>
      </c>
      <c r="O1096" s="21">
        <v>22</v>
      </c>
      <c r="P1096" s="21">
        <v>0</v>
      </c>
      <c r="Q1096" s="21">
        <v>1</v>
      </c>
      <c r="R1096">
        <f>IFERROR(IF(I1096=1,VLOOKUP(F1096,Lookup!$A$2:$B$15,2,FALSE),0),0.5)</f>
        <v>0</v>
      </c>
      <c r="S1096">
        <f>IF(K1096=1,1,IFERROR(IF(H1096="pass",VLOOKUP(F1096,Lookup!$D$2:$E$26,2,FALSE),0),1.6))</f>
        <v>1.6</v>
      </c>
      <c r="T1096" s="6">
        <f t="shared" si="53"/>
        <v>1.9850000000000001</v>
      </c>
      <c r="U1096" s="6">
        <f t="shared" si="51"/>
        <v>1.9850000000000001</v>
      </c>
      <c r="V1096" t="str">
        <f t="shared" si="52"/>
        <v>T.MARSHALL, CAR</v>
      </c>
    </row>
    <row r="1097" spans="1:22">
      <c r="A1097">
        <v>2017</v>
      </c>
      <c r="B1097" s="21">
        <v>1</v>
      </c>
      <c r="C1097" s="21" t="s">
        <v>21</v>
      </c>
      <c r="D1097" s="21" t="s">
        <v>12</v>
      </c>
      <c r="E1097" s="21">
        <v>50</v>
      </c>
      <c r="F1097" s="21">
        <v>50</v>
      </c>
      <c r="G1097" s="21" t="s">
        <v>2112</v>
      </c>
      <c r="H1097" s="21" t="s">
        <v>439</v>
      </c>
      <c r="I1097" s="21">
        <v>0</v>
      </c>
      <c r="J1097" s="21">
        <v>1</v>
      </c>
      <c r="K1097" s="21">
        <v>0</v>
      </c>
      <c r="L1097" s="21">
        <v>0</v>
      </c>
      <c r="M1097" s="21" t="s">
        <v>2113</v>
      </c>
      <c r="N1097" s="21">
        <v>9</v>
      </c>
      <c r="O1097" s="21">
        <v>9</v>
      </c>
      <c r="P1097" s="21">
        <v>0</v>
      </c>
      <c r="Q1097" s="21">
        <v>1</v>
      </c>
      <c r="R1097">
        <f>IFERROR(IF(I1097=1,VLOOKUP(F1097,Lookup!$A$2:$B$15,2,FALSE),0),0.5)</f>
        <v>0</v>
      </c>
      <c r="S1097">
        <f>IF(K1097=1,1,IFERROR(IF(H1097="pass",VLOOKUP(F1097,Lookup!$D$2:$E$26,2,FALSE),0),1.6))</f>
        <v>1.6</v>
      </c>
      <c r="T1097" s="6">
        <f t="shared" si="53"/>
        <v>1.7575000000000001</v>
      </c>
      <c r="U1097" s="6">
        <f t="shared" si="51"/>
        <v>1.7575000000000001</v>
      </c>
      <c r="V1097" t="str">
        <f t="shared" si="52"/>
        <v>D.MOORE, CAR</v>
      </c>
    </row>
    <row r="1098" spans="1:22">
      <c r="A1098">
        <v>2018</v>
      </c>
      <c r="B1098" s="21">
        <v>1</v>
      </c>
      <c r="C1098" s="21" t="s">
        <v>21</v>
      </c>
      <c r="D1098" s="21" t="s">
        <v>12</v>
      </c>
      <c r="E1098" s="21">
        <v>37</v>
      </c>
      <c r="F1098" s="21">
        <v>63</v>
      </c>
      <c r="G1098" s="21" t="s">
        <v>2114</v>
      </c>
      <c r="H1098" s="21" t="s">
        <v>439</v>
      </c>
      <c r="I1098" s="21">
        <v>0</v>
      </c>
      <c r="J1098" s="21">
        <v>1</v>
      </c>
      <c r="K1098" s="21">
        <v>0</v>
      </c>
      <c r="L1098" s="21">
        <v>0</v>
      </c>
      <c r="M1098" s="21" t="s">
        <v>2113</v>
      </c>
      <c r="N1098" s="21">
        <v>-3</v>
      </c>
      <c r="O1098" s="21">
        <v>-3</v>
      </c>
      <c r="P1098" s="21">
        <v>0</v>
      </c>
      <c r="Q1098" s="21">
        <v>1</v>
      </c>
      <c r="R1098">
        <f>IFERROR(IF(I1098=1,VLOOKUP(F1098,Lookup!$A$2:$B$15,2,FALSE),0),0.5)</f>
        <v>0</v>
      </c>
      <c r="S1098">
        <f>IF(K1098=1,1,IFERROR(IF(H1098="pass",VLOOKUP(F1098,Lookup!$D$2:$E$26,2,FALSE),0),1.6))</f>
        <v>1.6</v>
      </c>
      <c r="T1098" s="6">
        <f t="shared" si="53"/>
        <v>1.5475000000000001</v>
      </c>
      <c r="U1098" s="6">
        <f t="shared" si="51"/>
        <v>1.5475000000000001</v>
      </c>
      <c r="V1098" t="str">
        <f t="shared" si="52"/>
        <v>D.MOORE, CAR</v>
      </c>
    </row>
    <row r="1099" spans="1:22">
      <c r="A1099">
        <v>2019</v>
      </c>
      <c r="B1099" s="21">
        <v>1</v>
      </c>
      <c r="C1099" s="21" t="s">
        <v>21</v>
      </c>
      <c r="D1099" s="21" t="s">
        <v>12</v>
      </c>
      <c r="E1099" s="21">
        <v>42</v>
      </c>
      <c r="F1099" s="21">
        <v>58</v>
      </c>
      <c r="G1099" s="21" t="s">
        <v>2115</v>
      </c>
      <c r="H1099" s="21" t="s">
        <v>439</v>
      </c>
      <c r="I1099" s="21">
        <v>0</v>
      </c>
      <c r="J1099" s="21">
        <v>1</v>
      </c>
      <c r="K1099" s="21">
        <v>0</v>
      </c>
      <c r="L1099" s="21">
        <v>0</v>
      </c>
      <c r="M1099" s="21" t="s">
        <v>2107</v>
      </c>
      <c r="N1099" s="21">
        <v>7</v>
      </c>
      <c r="O1099" s="21">
        <v>7</v>
      </c>
      <c r="P1099" s="21">
        <v>0</v>
      </c>
      <c r="Q1099" s="21">
        <v>1</v>
      </c>
      <c r="R1099">
        <f>IFERROR(IF(I1099=1,VLOOKUP(F1099,Lookup!$A$2:$B$15,2,FALSE),0),0.5)</f>
        <v>0</v>
      </c>
      <c r="S1099">
        <f>IF(K1099=1,1,IFERROR(IF(H1099="pass",VLOOKUP(F1099,Lookup!$D$2:$E$26,2,FALSE),0),1.6))</f>
        <v>1.6</v>
      </c>
      <c r="T1099" s="6">
        <f t="shared" si="53"/>
        <v>1.7225000000000001</v>
      </c>
      <c r="U1099" s="6">
        <f t="shared" si="51"/>
        <v>1.7225000000000001</v>
      </c>
      <c r="V1099" t="str">
        <f t="shared" si="52"/>
        <v>T.MARSHALL, CAR</v>
      </c>
    </row>
    <row r="1100" spans="1:22">
      <c r="A1100">
        <v>2020</v>
      </c>
      <c r="B1100" s="21">
        <v>1</v>
      </c>
      <c r="C1100" s="21" t="s">
        <v>21</v>
      </c>
      <c r="D1100" s="21" t="s">
        <v>12</v>
      </c>
      <c r="E1100" s="21">
        <v>34</v>
      </c>
      <c r="F1100" s="21">
        <v>66</v>
      </c>
      <c r="G1100" s="21" t="s">
        <v>2116</v>
      </c>
      <c r="H1100" s="21" t="s">
        <v>439</v>
      </c>
      <c r="I1100" s="21">
        <v>0</v>
      </c>
      <c r="J1100" s="21">
        <v>1</v>
      </c>
      <c r="K1100" s="21">
        <v>0</v>
      </c>
      <c r="L1100" s="21">
        <v>0</v>
      </c>
      <c r="M1100" s="21" t="s">
        <v>2117</v>
      </c>
      <c r="N1100" s="21">
        <v>0</v>
      </c>
      <c r="O1100" s="21">
        <v>0</v>
      </c>
      <c r="P1100" s="21">
        <v>0</v>
      </c>
      <c r="Q1100" s="21">
        <v>1</v>
      </c>
      <c r="R1100">
        <f>IFERROR(IF(I1100=1,VLOOKUP(F1100,Lookup!$A$2:$B$15,2,FALSE),0),0.5)</f>
        <v>0</v>
      </c>
      <c r="S1100">
        <f>IF(K1100=1,1,IFERROR(IF(H1100="pass",VLOOKUP(F1100,Lookup!$D$2:$E$26,2,FALSE),0),1.6))</f>
        <v>1.6</v>
      </c>
      <c r="T1100" s="6">
        <f t="shared" si="53"/>
        <v>1.6</v>
      </c>
      <c r="U1100" s="6">
        <f t="shared" si="51"/>
        <v>1.6</v>
      </c>
      <c r="V1100" t="str">
        <f t="shared" si="52"/>
        <v>D.ARNOLD, CAR</v>
      </c>
    </row>
    <row r="1101" spans="1:22">
      <c r="A1101">
        <v>2035</v>
      </c>
      <c r="B1101" s="21">
        <v>1</v>
      </c>
      <c r="C1101" s="21" t="s">
        <v>21</v>
      </c>
      <c r="D1101" s="21" t="s">
        <v>12</v>
      </c>
      <c r="E1101" s="21">
        <v>71</v>
      </c>
      <c r="F1101" s="21">
        <v>29</v>
      </c>
      <c r="G1101" s="21" t="s">
        <v>2129</v>
      </c>
      <c r="H1101" s="21" t="s">
        <v>439</v>
      </c>
      <c r="I1101" s="21">
        <v>0</v>
      </c>
      <c r="J1101" s="21">
        <v>1</v>
      </c>
      <c r="K1101" s="21">
        <v>0</v>
      </c>
      <c r="L1101" s="21">
        <v>0</v>
      </c>
      <c r="M1101" s="21" t="s">
        <v>2113</v>
      </c>
      <c r="N1101" s="21">
        <v>25</v>
      </c>
      <c r="O1101" s="21">
        <v>25</v>
      </c>
      <c r="P1101" s="21">
        <v>0</v>
      </c>
      <c r="Q1101" s="21">
        <v>1</v>
      </c>
      <c r="R1101">
        <f>IFERROR(IF(I1101=1,VLOOKUP(F1101,Lookup!$A$2:$B$15,2,FALSE),0),0.5)</f>
        <v>0</v>
      </c>
      <c r="S1101">
        <f>IF(K1101=1,1,IFERROR(IF(H1101="pass",VLOOKUP(F1101,Lookup!$D$2:$E$26,2,FALSE),0),1.6))</f>
        <v>1.6</v>
      </c>
      <c r="T1101" s="6">
        <f t="shared" si="53"/>
        <v>2.0375000000000001</v>
      </c>
      <c r="U1101" s="6">
        <f t="shared" si="51"/>
        <v>2.0375000000000001</v>
      </c>
      <c r="V1101" t="str">
        <f t="shared" si="52"/>
        <v>D.MOORE, CAR</v>
      </c>
    </row>
    <row r="1102" spans="1:22">
      <c r="A1102">
        <v>2036</v>
      </c>
      <c r="B1102" s="21">
        <v>1</v>
      </c>
      <c r="C1102" s="21" t="s">
        <v>21</v>
      </c>
      <c r="D1102" s="21" t="s">
        <v>12</v>
      </c>
      <c r="E1102" s="21">
        <v>45</v>
      </c>
      <c r="F1102" s="21">
        <v>55</v>
      </c>
      <c r="G1102" s="21" t="s">
        <v>2130</v>
      </c>
      <c r="H1102" s="21" t="s">
        <v>439</v>
      </c>
      <c r="I1102" s="21">
        <v>0</v>
      </c>
      <c r="J1102" s="21">
        <v>1</v>
      </c>
      <c r="K1102" s="21">
        <v>0</v>
      </c>
      <c r="L1102" s="21">
        <v>0</v>
      </c>
      <c r="M1102" s="21" t="s">
        <v>2103</v>
      </c>
      <c r="N1102" s="21">
        <v>-2</v>
      </c>
      <c r="O1102" s="21">
        <v>-2</v>
      </c>
      <c r="P1102" s="21">
        <v>0</v>
      </c>
      <c r="Q1102" s="21">
        <v>1</v>
      </c>
      <c r="R1102">
        <f>IFERROR(IF(I1102=1,VLOOKUP(F1102,Lookup!$A$2:$B$15,2,FALSE),0),0.5)</f>
        <v>0</v>
      </c>
      <c r="S1102">
        <f>IF(K1102=1,1,IFERROR(IF(H1102="pass",VLOOKUP(F1102,Lookup!$D$2:$E$26,2,FALSE),0),1.6))</f>
        <v>1.6</v>
      </c>
      <c r="T1102" s="6">
        <f t="shared" si="53"/>
        <v>1.5650000000000002</v>
      </c>
      <c r="U1102" s="6">
        <f t="shared" si="51"/>
        <v>1.5650000000000002</v>
      </c>
      <c r="V1102" t="str">
        <f t="shared" si="52"/>
        <v>C.MCCAFFREY, CAR</v>
      </c>
    </row>
    <row r="1103" spans="1:22">
      <c r="A1103">
        <v>2037</v>
      </c>
      <c r="B1103" s="21">
        <v>1</v>
      </c>
      <c r="C1103" s="21" t="s">
        <v>21</v>
      </c>
      <c r="D1103" s="21" t="s">
        <v>12</v>
      </c>
      <c r="E1103" s="21">
        <v>40</v>
      </c>
      <c r="F1103" s="21">
        <v>60</v>
      </c>
      <c r="G1103" s="21" t="s">
        <v>2131</v>
      </c>
      <c r="H1103" s="21" t="s">
        <v>439</v>
      </c>
      <c r="I1103" s="21">
        <v>0</v>
      </c>
      <c r="J1103" s="21">
        <v>1</v>
      </c>
      <c r="K1103" s="21">
        <v>0</v>
      </c>
      <c r="L1103" s="21">
        <v>0</v>
      </c>
      <c r="M1103" s="21" t="s">
        <v>2113</v>
      </c>
      <c r="N1103" s="21">
        <v>27</v>
      </c>
      <c r="O1103" s="21">
        <v>27</v>
      </c>
      <c r="P1103" s="21">
        <v>0</v>
      </c>
      <c r="Q1103" s="21">
        <v>1</v>
      </c>
      <c r="R1103">
        <f>IFERROR(IF(I1103=1,VLOOKUP(F1103,Lookup!$A$2:$B$15,2,FALSE),0),0.5)</f>
        <v>0</v>
      </c>
      <c r="S1103">
        <f>IF(K1103=1,1,IFERROR(IF(H1103="pass",VLOOKUP(F1103,Lookup!$D$2:$E$26,2,FALSE),0),1.6))</f>
        <v>1.6</v>
      </c>
      <c r="T1103" s="6">
        <f t="shared" si="53"/>
        <v>2.0725000000000002</v>
      </c>
      <c r="U1103" s="6">
        <f t="shared" si="51"/>
        <v>2.0725000000000002</v>
      </c>
      <c r="V1103" t="str">
        <f t="shared" si="52"/>
        <v>D.MOORE, CAR</v>
      </c>
    </row>
    <row r="1104" spans="1:22">
      <c r="A1104">
        <v>2038</v>
      </c>
      <c r="B1104" s="21">
        <v>1</v>
      </c>
      <c r="C1104" s="21" t="s">
        <v>21</v>
      </c>
      <c r="D1104" s="21" t="s">
        <v>12</v>
      </c>
      <c r="E1104" s="21">
        <v>13</v>
      </c>
      <c r="F1104" s="21">
        <v>87</v>
      </c>
      <c r="G1104" s="21" t="s">
        <v>2132</v>
      </c>
      <c r="H1104" s="21" t="s">
        <v>439</v>
      </c>
      <c r="I1104" s="21">
        <v>0</v>
      </c>
      <c r="J1104" s="21">
        <v>1</v>
      </c>
      <c r="K1104" s="21">
        <v>0</v>
      </c>
      <c r="L1104" s="21">
        <v>0</v>
      </c>
      <c r="M1104" s="21" t="s">
        <v>2133</v>
      </c>
      <c r="N1104" s="21">
        <v>13</v>
      </c>
      <c r="O1104" s="21">
        <v>13</v>
      </c>
      <c r="P1104" s="21">
        <v>0</v>
      </c>
      <c r="Q1104" s="21">
        <v>1</v>
      </c>
      <c r="R1104">
        <f>IFERROR(IF(I1104=1,VLOOKUP(F1104,Lookup!$A$2:$B$15,2,FALSE),0),0.5)</f>
        <v>0</v>
      </c>
      <c r="S1104">
        <f>IF(K1104=1,1,IFERROR(IF(H1104="pass",VLOOKUP(F1104,Lookup!$D$2:$E$26,2,FALSE),0),1.6))</f>
        <v>2.2000000000000002</v>
      </c>
      <c r="T1104" s="6">
        <f t="shared" si="53"/>
        <v>1.8275000000000001</v>
      </c>
      <c r="U1104" s="6">
        <f t="shared" si="51"/>
        <v>2.0733500000000005</v>
      </c>
      <c r="V1104" t="str">
        <f t="shared" si="52"/>
        <v>I.THOMAS, CAR</v>
      </c>
    </row>
    <row r="1105" spans="1:22">
      <c r="A1105">
        <v>2045</v>
      </c>
      <c r="B1105" s="21">
        <v>1</v>
      </c>
      <c r="C1105" s="21" t="s">
        <v>12</v>
      </c>
      <c r="D1105" s="21" t="s">
        <v>21</v>
      </c>
      <c r="E1105" s="21">
        <v>49</v>
      </c>
      <c r="F1105" s="21">
        <v>51</v>
      </c>
      <c r="G1105" s="21" t="s">
        <v>2140</v>
      </c>
      <c r="H1105" s="21" t="s">
        <v>439</v>
      </c>
      <c r="I1105" s="21">
        <v>0</v>
      </c>
      <c r="J1105" s="21">
        <v>1</v>
      </c>
      <c r="K1105" s="21">
        <v>0</v>
      </c>
      <c r="L1105" s="21">
        <v>0</v>
      </c>
      <c r="M1105" s="21" t="s">
        <v>2097</v>
      </c>
      <c r="N1105" s="21">
        <v>3</v>
      </c>
      <c r="O1105" s="21">
        <v>3</v>
      </c>
      <c r="P1105" s="21">
        <v>0</v>
      </c>
      <c r="Q1105" s="21">
        <v>1</v>
      </c>
      <c r="R1105">
        <f>IFERROR(IF(I1105=1,VLOOKUP(F1105,Lookup!$A$2:$B$15,2,FALSE),0),0.5)</f>
        <v>0</v>
      </c>
      <c r="S1105">
        <f>IF(K1105=1,1,IFERROR(IF(H1105="pass",VLOOKUP(F1105,Lookup!$D$2:$E$26,2,FALSE),0),1.6))</f>
        <v>1.6</v>
      </c>
      <c r="T1105" s="6">
        <f t="shared" si="53"/>
        <v>1.6525000000000001</v>
      </c>
      <c r="U1105" s="6">
        <f t="shared" si="51"/>
        <v>1.6525000000000001</v>
      </c>
      <c r="V1105" t="str">
        <f t="shared" si="52"/>
        <v>R.GRIFFIN, NYJ</v>
      </c>
    </row>
    <row r="1106" spans="1:22">
      <c r="A1106">
        <v>2046</v>
      </c>
      <c r="B1106" s="21">
        <v>1</v>
      </c>
      <c r="C1106" s="21" t="s">
        <v>12</v>
      </c>
      <c r="D1106" s="21" t="s">
        <v>21</v>
      </c>
      <c r="E1106" s="21">
        <v>49</v>
      </c>
      <c r="F1106" s="21">
        <v>51</v>
      </c>
      <c r="G1106" s="21" t="s">
        <v>2141</v>
      </c>
      <c r="H1106" s="21" t="s">
        <v>439</v>
      </c>
      <c r="I1106" s="21">
        <v>0</v>
      </c>
      <c r="J1106" s="21">
        <v>1</v>
      </c>
      <c r="K1106" s="21">
        <v>0</v>
      </c>
      <c r="L1106" s="21">
        <v>0</v>
      </c>
      <c r="M1106" s="21" t="s">
        <v>2097</v>
      </c>
      <c r="N1106" s="21">
        <v>10</v>
      </c>
      <c r="O1106" s="21">
        <v>10</v>
      </c>
      <c r="P1106" s="21">
        <v>0</v>
      </c>
      <c r="Q1106" s="21">
        <v>1</v>
      </c>
      <c r="R1106">
        <f>IFERROR(IF(I1106=1,VLOOKUP(F1106,Lookup!$A$2:$B$15,2,FALSE),0),0.5)</f>
        <v>0</v>
      </c>
      <c r="S1106">
        <f>IF(K1106=1,1,IFERROR(IF(H1106="pass",VLOOKUP(F1106,Lookup!$D$2:$E$26,2,FALSE),0),1.6))</f>
        <v>1.6</v>
      </c>
      <c r="T1106" s="6">
        <f t="shared" si="53"/>
        <v>1.7750000000000001</v>
      </c>
      <c r="U1106" s="6">
        <f t="shared" si="51"/>
        <v>1.7750000000000001</v>
      </c>
      <c r="V1106" t="str">
        <f t="shared" si="52"/>
        <v>R.GRIFFIN, NYJ</v>
      </c>
    </row>
    <row r="1107" spans="1:22">
      <c r="A1107">
        <v>2047</v>
      </c>
      <c r="B1107" s="21">
        <v>1</v>
      </c>
      <c r="C1107" s="21" t="s">
        <v>21</v>
      </c>
      <c r="D1107" s="21" t="s">
        <v>12</v>
      </c>
      <c r="E1107" s="21">
        <v>32</v>
      </c>
      <c r="F1107" s="21">
        <v>68</v>
      </c>
      <c r="G1107" s="21" t="s">
        <v>2142</v>
      </c>
      <c r="H1107" s="21" t="s">
        <v>439</v>
      </c>
      <c r="I1107" s="21">
        <v>0</v>
      </c>
      <c r="J1107" s="21">
        <v>1</v>
      </c>
      <c r="K1107" s="21">
        <v>0</v>
      </c>
      <c r="L1107" s="21">
        <v>0</v>
      </c>
      <c r="M1107" s="21" t="s">
        <v>2103</v>
      </c>
      <c r="N1107" s="21">
        <v>2</v>
      </c>
      <c r="O1107" s="21">
        <v>2</v>
      </c>
      <c r="P1107" s="21">
        <v>0</v>
      </c>
      <c r="Q1107" s="21">
        <v>1</v>
      </c>
      <c r="R1107">
        <f>IFERROR(IF(I1107=1,VLOOKUP(F1107,Lookup!$A$2:$B$15,2,FALSE),0),0.5)</f>
        <v>0</v>
      </c>
      <c r="S1107">
        <f>IF(K1107=1,1,IFERROR(IF(H1107="pass",VLOOKUP(F1107,Lookup!$D$2:$E$26,2,FALSE),0),1.6))</f>
        <v>1.6</v>
      </c>
      <c r="T1107" s="6">
        <f t="shared" si="53"/>
        <v>1.635</v>
      </c>
      <c r="U1107" s="6">
        <f t="shared" si="51"/>
        <v>1.635</v>
      </c>
      <c r="V1107" t="str">
        <f t="shared" si="52"/>
        <v>C.MCCAFFREY, CAR</v>
      </c>
    </row>
    <row r="1108" spans="1:22">
      <c r="A1108">
        <v>2048</v>
      </c>
      <c r="B1108" s="21">
        <v>1</v>
      </c>
      <c r="C1108" s="21" t="s">
        <v>21</v>
      </c>
      <c r="D1108" s="21" t="s">
        <v>12</v>
      </c>
      <c r="E1108" s="21">
        <v>17</v>
      </c>
      <c r="F1108" s="21">
        <v>83</v>
      </c>
      <c r="G1108" s="21" t="s">
        <v>2143</v>
      </c>
      <c r="H1108" s="21" t="s">
        <v>439</v>
      </c>
      <c r="I1108" s="21">
        <v>0</v>
      </c>
      <c r="J1108" s="21">
        <v>1</v>
      </c>
      <c r="K1108" s="21">
        <v>0</v>
      </c>
      <c r="L1108" s="21">
        <v>0</v>
      </c>
      <c r="M1108" s="21" t="s">
        <v>2103</v>
      </c>
      <c r="N1108" s="21">
        <v>-3</v>
      </c>
      <c r="O1108" s="21">
        <v>-3</v>
      </c>
      <c r="P1108" s="21">
        <v>0</v>
      </c>
      <c r="Q1108" s="21">
        <v>1</v>
      </c>
      <c r="R1108">
        <f>IFERROR(IF(I1108=1,VLOOKUP(F1108,Lookup!$A$2:$B$15,2,FALSE),0),0.5)</f>
        <v>0</v>
      </c>
      <c r="S1108">
        <f>IF(K1108=1,1,IFERROR(IF(H1108="pass",VLOOKUP(F1108,Lookup!$D$2:$E$26,2,FALSE),0),1.6))</f>
        <v>2</v>
      </c>
      <c r="T1108" s="6">
        <f t="shared" si="53"/>
        <v>1.5475000000000001</v>
      </c>
      <c r="U1108" s="6">
        <f t="shared" si="51"/>
        <v>1.8461500000000002</v>
      </c>
      <c r="V1108" t="str">
        <f t="shared" si="52"/>
        <v>C.MCCAFFREY, CAR</v>
      </c>
    </row>
    <row r="1109" spans="1:22">
      <c r="A1109">
        <v>2051</v>
      </c>
      <c r="B1109" s="21">
        <v>1</v>
      </c>
      <c r="C1109" s="21" t="s">
        <v>21</v>
      </c>
      <c r="D1109" s="21" t="s">
        <v>12</v>
      </c>
      <c r="E1109" s="21">
        <v>3</v>
      </c>
      <c r="F1109" s="21">
        <v>97</v>
      </c>
      <c r="G1109" s="21" t="s">
        <v>2145</v>
      </c>
      <c r="H1109" s="21" t="s">
        <v>439</v>
      </c>
      <c r="I1109" s="21">
        <v>0</v>
      </c>
      <c r="J1109" s="21">
        <v>1</v>
      </c>
      <c r="K1109" s="21">
        <v>0</v>
      </c>
      <c r="L1109" s="21">
        <v>0</v>
      </c>
      <c r="M1109" s="21" t="s">
        <v>2107</v>
      </c>
      <c r="N1109" s="21">
        <v>3</v>
      </c>
      <c r="O1109" s="21">
        <v>3</v>
      </c>
      <c r="P1109" s="21">
        <v>0</v>
      </c>
      <c r="Q1109" s="21">
        <v>1</v>
      </c>
      <c r="R1109">
        <f>IFERROR(IF(I1109=1,VLOOKUP(F1109,Lookup!$A$2:$B$15,2,FALSE),0),0.5)</f>
        <v>0</v>
      </c>
      <c r="S1109">
        <f>IF(K1109=1,1,IFERROR(IF(H1109="pass",VLOOKUP(F1109,Lookup!$D$2:$E$26,2,FALSE),0),1.6))</f>
        <v>3.5</v>
      </c>
      <c r="T1109" s="6">
        <f t="shared" si="53"/>
        <v>1.6525000000000001</v>
      </c>
      <c r="U1109" s="6">
        <f t="shared" si="51"/>
        <v>3.5</v>
      </c>
      <c r="V1109" t="str">
        <f t="shared" si="52"/>
        <v>T.MARSHALL, CAR</v>
      </c>
    </row>
    <row r="1110" spans="1:22">
      <c r="A1110">
        <v>2056</v>
      </c>
      <c r="B1110" s="21">
        <v>1</v>
      </c>
      <c r="C1110" s="21" t="s">
        <v>12</v>
      </c>
      <c r="D1110" s="21" t="s">
        <v>21</v>
      </c>
      <c r="E1110" s="21">
        <v>65</v>
      </c>
      <c r="F1110" s="21">
        <v>35</v>
      </c>
      <c r="G1110" s="21" t="s">
        <v>2149</v>
      </c>
      <c r="H1110" s="21" t="s">
        <v>439</v>
      </c>
      <c r="I1110" s="21">
        <v>0</v>
      </c>
      <c r="J1110" s="21">
        <v>1</v>
      </c>
      <c r="K1110" s="21">
        <v>0</v>
      </c>
      <c r="L1110" s="21">
        <v>0</v>
      </c>
      <c r="M1110" s="21" t="s">
        <v>2101</v>
      </c>
      <c r="N1110" s="21">
        <v>2</v>
      </c>
      <c r="O1110" s="21">
        <v>2</v>
      </c>
      <c r="P1110" s="21">
        <v>0</v>
      </c>
      <c r="Q1110" s="21">
        <v>1</v>
      </c>
      <c r="R1110">
        <f>IFERROR(IF(I1110=1,VLOOKUP(F1110,Lookup!$A$2:$B$15,2,FALSE),0),0.5)</f>
        <v>0</v>
      </c>
      <c r="S1110">
        <f>IF(K1110=1,1,IFERROR(IF(H1110="pass",VLOOKUP(F1110,Lookup!$D$2:$E$26,2,FALSE),0),1.6))</f>
        <v>1.6</v>
      </c>
      <c r="T1110" s="6">
        <f t="shared" si="53"/>
        <v>1.635</v>
      </c>
      <c r="U1110" s="6">
        <f t="shared" si="51"/>
        <v>1.635</v>
      </c>
      <c r="V1110" t="str">
        <f t="shared" si="52"/>
        <v>M.CARTER, NYJ</v>
      </c>
    </row>
    <row r="1111" spans="1:22">
      <c r="A1111">
        <v>2058</v>
      </c>
      <c r="B1111" s="21">
        <v>1</v>
      </c>
      <c r="C1111" s="21" t="s">
        <v>12</v>
      </c>
      <c r="D1111" s="21" t="s">
        <v>21</v>
      </c>
      <c r="E1111" s="21">
        <v>52</v>
      </c>
      <c r="F1111" s="21">
        <v>48</v>
      </c>
      <c r="G1111" s="21" t="s">
        <v>2150</v>
      </c>
      <c r="H1111" s="21" t="s">
        <v>439</v>
      </c>
      <c r="I1111" s="21">
        <v>0</v>
      </c>
      <c r="J1111" s="21">
        <v>1</v>
      </c>
      <c r="K1111" s="21">
        <v>0</v>
      </c>
      <c r="L1111" s="21">
        <v>0</v>
      </c>
      <c r="M1111" s="21" t="s">
        <v>2148</v>
      </c>
      <c r="N1111" s="21">
        <v>6</v>
      </c>
      <c r="O1111" s="21">
        <v>6</v>
      </c>
      <c r="P1111" s="21">
        <v>0</v>
      </c>
      <c r="Q1111" s="21">
        <v>1</v>
      </c>
      <c r="R1111">
        <f>IFERROR(IF(I1111=1,VLOOKUP(F1111,Lookup!$A$2:$B$15,2,FALSE),0),0.5)</f>
        <v>0</v>
      </c>
      <c r="S1111">
        <f>IF(K1111=1,1,IFERROR(IF(H1111="pass",VLOOKUP(F1111,Lookup!$D$2:$E$26,2,FALSE),0),1.6))</f>
        <v>1.6</v>
      </c>
      <c r="T1111" s="6">
        <f t="shared" si="53"/>
        <v>1.7050000000000001</v>
      </c>
      <c r="U1111" s="6">
        <f t="shared" si="51"/>
        <v>1.7050000000000001</v>
      </c>
      <c r="V1111" t="str">
        <f t="shared" si="52"/>
        <v>T.KROFT, NYJ</v>
      </c>
    </row>
    <row r="1112" spans="1:22">
      <c r="A1112">
        <v>2059</v>
      </c>
      <c r="B1112" s="21">
        <v>1</v>
      </c>
      <c r="C1112" s="21" t="s">
        <v>12</v>
      </c>
      <c r="D1112" s="21" t="s">
        <v>21</v>
      </c>
      <c r="E1112" s="21">
        <v>42</v>
      </c>
      <c r="F1112" s="21">
        <v>58</v>
      </c>
      <c r="G1112" s="21" t="s">
        <v>2151</v>
      </c>
      <c r="H1112" s="21" t="s">
        <v>439</v>
      </c>
      <c r="I1112" s="21">
        <v>0</v>
      </c>
      <c r="J1112" s="21">
        <v>1</v>
      </c>
      <c r="K1112" s="21">
        <v>0</v>
      </c>
      <c r="L1112" s="21">
        <v>0</v>
      </c>
      <c r="M1112" s="21" t="s">
        <v>2148</v>
      </c>
      <c r="N1112" s="21">
        <v>0</v>
      </c>
      <c r="O1112" s="21">
        <v>0</v>
      </c>
      <c r="P1112" s="21">
        <v>0</v>
      </c>
      <c r="Q1112" s="21">
        <v>1</v>
      </c>
      <c r="R1112">
        <f>IFERROR(IF(I1112=1,VLOOKUP(F1112,Lookup!$A$2:$B$15,2,FALSE),0),0.5)</f>
        <v>0</v>
      </c>
      <c r="S1112">
        <f>IF(K1112=1,1,IFERROR(IF(H1112="pass",VLOOKUP(F1112,Lookup!$D$2:$E$26,2,FALSE),0),1.6))</f>
        <v>1.6</v>
      </c>
      <c r="T1112" s="6">
        <f t="shared" si="53"/>
        <v>1.6</v>
      </c>
      <c r="U1112" s="6">
        <f t="shared" si="51"/>
        <v>1.6</v>
      </c>
      <c r="V1112" t="str">
        <f t="shared" si="52"/>
        <v>T.KROFT, NYJ</v>
      </c>
    </row>
    <row r="1113" spans="1:22">
      <c r="A1113">
        <v>2062</v>
      </c>
      <c r="B1113" s="21">
        <v>1</v>
      </c>
      <c r="C1113" s="21" t="s">
        <v>21</v>
      </c>
      <c r="D1113" s="21" t="s">
        <v>12</v>
      </c>
      <c r="E1113" s="21">
        <v>57</v>
      </c>
      <c r="F1113" s="21">
        <v>43</v>
      </c>
      <c r="G1113" s="21" t="s">
        <v>2153</v>
      </c>
      <c r="H1113" s="21" t="s">
        <v>439</v>
      </c>
      <c r="I1113" s="21">
        <v>0</v>
      </c>
      <c r="J1113" s="21">
        <v>1</v>
      </c>
      <c r="K1113" s="21">
        <v>0</v>
      </c>
      <c r="L1113" s="21">
        <v>0</v>
      </c>
      <c r="M1113" s="21" t="s">
        <v>2154</v>
      </c>
      <c r="N1113" s="21">
        <v>46</v>
      </c>
      <c r="O1113" s="21">
        <v>46</v>
      </c>
      <c r="P1113" s="21">
        <v>0</v>
      </c>
      <c r="Q1113" s="21">
        <v>1</v>
      </c>
      <c r="R1113">
        <f>IFERROR(IF(I1113=1,VLOOKUP(F1113,Lookup!$A$2:$B$15,2,FALSE),0),0.5)</f>
        <v>0</v>
      </c>
      <c r="S1113">
        <f>IF(K1113=1,1,IFERROR(IF(H1113="pass",VLOOKUP(F1113,Lookup!$D$2:$E$26,2,FALSE),0),1.6))</f>
        <v>1.6</v>
      </c>
      <c r="T1113" s="6">
        <f t="shared" si="53"/>
        <v>2.4050000000000002</v>
      </c>
      <c r="U1113" s="6">
        <f t="shared" si="51"/>
        <v>2.4050000000000002</v>
      </c>
      <c r="V1113" t="str">
        <f t="shared" si="52"/>
        <v>R.ANDERSON, CAR</v>
      </c>
    </row>
    <row r="1114" spans="1:22">
      <c r="A1114">
        <v>2071</v>
      </c>
      <c r="B1114" s="21">
        <v>1</v>
      </c>
      <c r="C1114" s="21" t="s">
        <v>21</v>
      </c>
      <c r="D1114" s="21" t="s">
        <v>12</v>
      </c>
      <c r="E1114" s="21">
        <v>61</v>
      </c>
      <c r="F1114" s="21">
        <v>39</v>
      </c>
      <c r="G1114" s="21" t="s">
        <v>2159</v>
      </c>
      <c r="H1114" s="21" t="s">
        <v>439</v>
      </c>
      <c r="I1114" s="21">
        <v>0</v>
      </c>
      <c r="J1114" s="21">
        <v>1</v>
      </c>
      <c r="K1114" s="21">
        <v>0</v>
      </c>
      <c r="L1114" s="21">
        <v>0</v>
      </c>
      <c r="M1114" s="21" t="s">
        <v>2103</v>
      </c>
      <c r="N1114" s="21">
        <v>5</v>
      </c>
      <c r="O1114" s="21">
        <v>5</v>
      </c>
      <c r="P1114" s="21">
        <v>0</v>
      </c>
      <c r="Q1114" s="21">
        <v>1</v>
      </c>
      <c r="R1114">
        <f>IFERROR(IF(I1114=1,VLOOKUP(F1114,Lookup!$A$2:$B$15,2,FALSE),0),0.5)</f>
        <v>0</v>
      </c>
      <c r="S1114">
        <f>IF(K1114=1,1,IFERROR(IF(H1114="pass",VLOOKUP(F1114,Lookup!$D$2:$E$26,2,FALSE),0),1.6))</f>
        <v>1.6</v>
      </c>
      <c r="T1114" s="6">
        <f t="shared" si="53"/>
        <v>1.6875</v>
      </c>
      <c r="U1114" s="6">
        <f t="shared" si="51"/>
        <v>1.6875</v>
      </c>
      <c r="V1114" t="str">
        <f t="shared" si="52"/>
        <v>C.MCCAFFREY, CAR</v>
      </c>
    </row>
    <row r="1115" spans="1:22">
      <c r="A1115">
        <v>2072</v>
      </c>
      <c r="B1115" s="21">
        <v>1</v>
      </c>
      <c r="C1115" s="21" t="s">
        <v>21</v>
      </c>
      <c r="D1115" s="21" t="s">
        <v>12</v>
      </c>
      <c r="E1115" s="21">
        <v>47</v>
      </c>
      <c r="F1115" s="21">
        <v>53</v>
      </c>
      <c r="G1115" s="21" t="s">
        <v>2160</v>
      </c>
      <c r="H1115" s="21" t="s">
        <v>439</v>
      </c>
      <c r="I1115" s="21">
        <v>0</v>
      </c>
      <c r="J1115" s="21">
        <v>1</v>
      </c>
      <c r="K1115" s="21">
        <v>0</v>
      </c>
      <c r="L1115" s="21">
        <v>0</v>
      </c>
      <c r="M1115" s="21" t="s">
        <v>2103</v>
      </c>
      <c r="N1115" s="21">
        <v>2</v>
      </c>
      <c r="O1115" s="21">
        <v>2</v>
      </c>
      <c r="P1115" s="21">
        <v>0</v>
      </c>
      <c r="Q1115" s="21">
        <v>1</v>
      </c>
      <c r="R1115">
        <f>IFERROR(IF(I1115=1,VLOOKUP(F1115,Lookup!$A$2:$B$15,2,FALSE),0),0.5)</f>
        <v>0</v>
      </c>
      <c r="S1115">
        <f>IF(K1115=1,1,IFERROR(IF(H1115="pass",VLOOKUP(F1115,Lookup!$D$2:$E$26,2,FALSE),0),1.6))</f>
        <v>1.6</v>
      </c>
      <c r="T1115" s="6">
        <f t="shared" si="53"/>
        <v>1.635</v>
      </c>
      <c r="U1115" s="6">
        <f t="shared" si="51"/>
        <v>1.635</v>
      </c>
      <c r="V1115" t="str">
        <f t="shared" si="52"/>
        <v>C.MCCAFFREY, CAR</v>
      </c>
    </row>
    <row r="1116" spans="1:22">
      <c r="A1116">
        <v>2073</v>
      </c>
      <c r="B1116" s="21">
        <v>1</v>
      </c>
      <c r="C1116" s="21" t="s">
        <v>21</v>
      </c>
      <c r="D1116" s="21" t="s">
        <v>12</v>
      </c>
      <c r="E1116" s="21">
        <v>43</v>
      </c>
      <c r="F1116" s="21">
        <v>57</v>
      </c>
      <c r="G1116" s="21" t="s">
        <v>2161</v>
      </c>
      <c r="H1116" s="21" t="s">
        <v>439</v>
      </c>
      <c r="I1116" s="21">
        <v>0</v>
      </c>
      <c r="J1116" s="21">
        <v>1</v>
      </c>
      <c r="K1116" s="21">
        <v>0</v>
      </c>
      <c r="L1116" s="21">
        <v>0</v>
      </c>
      <c r="M1116" s="21" t="s">
        <v>2117</v>
      </c>
      <c r="N1116" s="21">
        <v>3</v>
      </c>
      <c r="O1116" s="21">
        <v>3</v>
      </c>
      <c r="P1116" s="21">
        <v>0</v>
      </c>
      <c r="Q1116" s="21">
        <v>1</v>
      </c>
      <c r="R1116">
        <f>IFERROR(IF(I1116=1,VLOOKUP(F1116,Lookup!$A$2:$B$15,2,FALSE),0),0.5)</f>
        <v>0</v>
      </c>
      <c r="S1116">
        <f>IF(K1116=1,1,IFERROR(IF(H1116="pass",VLOOKUP(F1116,Lookup!$D$2:$E$26,2,FALSE),0),1.6))</f>
        <v>1.6</v>
      </c>
      <c r="T1116" s="6">
        <f t="shared" si="53"/>
        <v>1.6525000000000001</v>
      </c>
      <c r="U1116" s="6">
        <f t="shared" si="51"/>
        <v>1.6525000000000001</v>
      </c>
      <c r="V1116" t="str">
        <f t="shared" si="52"/>
        <v>D.ARNOLD, CAR</v>
      </c>
    </row>
    <row r="1117" spans="1:22">
      <c r="A1117">
        <v>2074</v>
      </c>
      <c r="B1117" s="21">
        <v>1</v>
      </c>
      <c r="C1117" s="21" t="s">
        <v>21</v>
      </c>
      <c r="D1117" s="21" t="s">
        <v>12</v>
      </c>
      <c r="E1117" s="21">
        <v>38</v>
      </c>
      <c r="F1117" s="21">
        <v>62</v>
      </c>
      <c r="G1117" s="21" t="s">
        <v>2162</v>
      </c>
      <c r="H1117" s="21" t="s">
        <v>439</v>
      </c>
      <c r="I1117" s="21">
        <v>0</v>
      </c>
      <c r="J1117" s="21">
        <v>1</v>
      </c>
      <c r="K1117" s="21">
        <v>0</v>
      </c>
      <c r="L1117" s="21">
        <v>0</v>
      </c>
      <c r="M1117" s="21" t="s">
        <v>2107</v>
      </c>
      <c r="N1117" s="21">
        <v>8</v>
      </c>
      <c r="O1117" s="21">
        <v>8</v>
      </c>
      <c r="P1117" s="21">
        <v>0</v>
      </c>
      <c r="Q1117" s="21">
        <v>1</v>
      </c>
      <c r="R1117">
        <f>IFERROR(IF(I1117=1,VLOOKUP(F1117,Lookup!$A$2:$B$15,2,FALSE),0),0.5)</f>
        <v>0</v>
      </c>
      <c r="S1117">
        <f>IF(K1117=1,1,IFERROR(IF(H1117="pass",VLOOKUP(F1117,Lookup!$D$2:$E$26,2,FALSE),0),1.6))</f>
        <v>1.6</v>
      </c>
      <c r="T1117" s="6">
        <f t="shared" si="53"/>
        <v>1.74</v>
      </c>
      <c r="U1117" s="6">
        <f t="shared" si="51"/>
        <v>1.74</v>
      </c>
      <c r="V1117" t="str">
        <f t="shared" si="52"/>
        <v>T.MARSHALL, CAR</v>
      </c>
    </row>
    <row r="1118" spans="1:22">
      <c r="A1118">
        <v>2075</v>
      </c>
      <c r="B1118" s="21">
        <v>1</v>
      </c>
      <c r="C1118" s="21" t="s">
        <v>21</v>
      </c>
      <c r="D1118" s="21" t="s">
        <v>12</v>
      </c>
      <c r="E1118" s="21">
        <v>27</v>
      </c>
      <c r="F1118" s="21">
        <v>73</v>
      </c>
      <c r="G1118" s="21" t="s">
        <v>2163</v>
      </c>
      <c r="H1118" s="21" t="s">
        <v>439</v>
      </c>
      <c r="I1118" s="21">
        <v>0</v>
      </c>
      <c r="J1118" s="21">
        <v>1</v>
      </c>
      <c r="K1118" s="21">
        <v>0</v>
      </c>
      <c r="L1118" s="21">
        <v>0</v>
      </c>
      <c r="M1118" s="21" t="s">
        <v>2103</v>
      </c>
      <c r="N1118" s="21">
        <v>4</v>
      </c>
      <c r="O1118" s="21">
        <v>4</v>
      </c>
      <c r="P1118" s="21">
        <v>0</v>
      </c>
      <c r="Q1118" s="21">
        <v>1</v>
      </c>
      <c r="R1118">
        <f>IFERROR(IF(I1118=1,VLOOKUP(F1118,Lookup!$A$2:$B$15,2,FALSE),0),0.5)</f>
        <v>0</v>
      </c>
      <c r="S1118">
        <f>IF(K1118=1,1,IFERROR(IF(H1118="pass",VLOOKUP(F1118,Lookup!$D$2:$E$26,2,FALSE),0),1.6))</f>
        <v>1.6</v>
      </c>
      <c r="T1118" s="6">
        <f t="shared" si="53"/>
        <v>1.6700000000000002</v>
      </c>
      <c r="U1118" s="6">
        <f t="shared" si="51"/>
        <v>1.6700000000000002</v>
      </c>
      <c r="V1118" t="str">
        <f t="shared" si="52"/>
        <v>C.MCCAFFREY, CAR</v>
      </c>
    </row>
    <row r="1119" spans="1:22">
      <c r="A1119">
        <v>2088</v>
      </c>
      <c r="B1119" s="21">
        <v>1</v>
      </c>
      <c r="C1119" s="21" t="s">
        <v>12</v>
      </c>
      <c r="D1119" s="21" t="s">
        <v>21</v>
      </c>
      <c r="E1119" s="21">
        <v>58</v>
      </c>
      <c r="F1119" s="21">
        <v>42</v>
      </c>
      <c r="G1119" s="21" t="s">
        <v>2169</v>
      </c>
      <c r="H1119" s="21" t="s">
        <v>439</v>
      </c>
      <c r="I1119" s="21">
        <v>0</v>
      </c>
      <c r="J1119" s="21">
        <v>1</v>
      </c>
      <c r="K1119" s="21">
        <v>0</v>
      </c>
      <c r="L1119" s="21">
        <v>0</v>
      </c>
      <c r="M1119" s="21" t="s">
        <v>2157</v>
      </c>
      <c r="N1119" s="21">
        <v>-2</v>
      </c>
      <c r="O1119" s="21">
        <v>-2</v>
      </c>
      <c r="P1119" s="21">
        <v>0</v>
      </c>
      <c r="Q1119" s="21">
        <v>1</v>
      </c>
      <c r="R1119">
        <f>IFERROR(IF(I1119=1,VLOOKUP(F1119,Lookup!$A$2:$B$15,2,FALSE),0),0.5)</f>
        <v>0</v>
      </c>
      <c r="S1119">
        <f>IF(K1119=1,1,IFERROR(IF(H1119="pass",VLOOKUP(F1119,Lookup!$D$2:$E$26,2,FALSE),0),1.6))</f>
        <v>1.6</v>
      </c>
      <c r="T1119" s="6">
        <f t="shared" si="53"/>
        <v>1.5650000000000002</v>
      </c>
      <c r="U1119" s="6">
        <f t="shared" si="51"/>
        <v>1.5650000000000002</v>
      </c>
      <c r="V1119" t="str">
        <f t="shared" si="52"/>
        <v>B.BERRIOS, NYJ</v>
      </c>
    </row>
    <row r="1120" spans="1:22">
      <c r="A1120">
        <v>2090</v>
      </c>
      <c r="B1120" s="21">
        <v>1</v>
      </c>
      <c r="C1120" s="21" t="s">
        <v>12</v>
      </c>
      <c r="D1120" s="21" t="s">
        <v>21</v>
      </c>
      <c r="E1120" s="21">
        <v>50</v>
      </c>
      <c r="F1120" s="21">
        <v>50</v>
      </c>
      <c r="G1120" s="21" t="s">
        <v>2170</v>
      </c>
      <c r="H1120" s="21" t="s">
        <v>439</v>
      </c>
      <c r="I1120" s="21">
        <v>0</v>
      </c>
      <c r="J1120" s="21">
        <v>1</v>
      </c>
      <c r="K1120" s="21">
        <v>0</v>
      </c>
      <c r="L1120" s="21">
        <v>0</v>
      </c>
      <c r="M1120" s="21" t="s">
        <v>2123</v>
      </c>
      <c r="N1120" s="21">
        <v>-4</v>
      </c>
      <c r="O1120" s="21">
        <v>-4</v>
      </c>
      <c r="P1120" s="21">
        <v>0</v>
      </c>
      <c r="Q1120" s="21">
        <v>1</v>
      </c>
      <c r="R1120">
        <f>IFERROR(IF(I1120=1,VLOOKUP(F1120,Lookup!$A$2:$B$15,2,FALSE),0),0.5)</f>
        <v>0</v>
      </c>
      <c r="S1120">
        <f>IF(K1120=1,1,IFERROR(IF(H1120="pass",VLOOKUP(F1120,Lookup!$D$2:$E$26,2,FALSE),0),1.6))</f>
        <v>1.6</v>
      </c>
      <c r="T1120" s="6">
        <f t="shared" si="53"/>
        <v>1.53</v>
      </c>
      <c r="U1120" s="6">
        <f t="shared" si="51"/>
        <v>1.53</v>
      </c>
      <c r="V1120" t="str">
        <f t="shared" si="52"/>
        <v>E.MOORE, NYJ</v>
      </c>
    </row>
    <row r="1121" spans="1:22">
      <c r="A1121">
        <v>2091</v>
      </c>
      <c r="B1121" s="21">
        <v>1</v>
      </c>
      <c r="C1121" s="21" t="s">
        <v>12</v>
      </c>
      <c r="D1121" s="21" t="s">
        <v>21</v>
      </c>
      <c r="E1121" s="21">
        <v>53</v>
      </c>
      <c r="F1121" s="21">
        <v>47</v>
      </c>
      <c r="G1121" s="21" t="s">
        <v>2171</v>
      </c>
      <c r="H1121" s="21" t="s">
        <v>439</v>
      </c>
      <c r="I1121" s="21">
        <v>0</v>
      </c>
      <c r="J1121" s="21">
        <v>1</v>
      </c>
      <c r="K1121" s="21">
        <v>0</v>
      </c>
      <c r="L1121" s="21">
        <v>0</v>
      </c>
      <c r="M1121" s="21" t="s">
        <v>2097</v>
      </c>
      <c r="N1121" s="21">
        <v>0</v>
      </c>
      <c r="O1121" s="21">
        <v>0</v>
      </c>
      <c r="P1121" s="21">
        <v>0</v>
      </c>
      <c r="Q1121" s="21">
        <v>1</v>
      </c>
      <c r="R1121">
        <f>IFERROR(IF(I1121=1,VLOOKUP(F1121,Lookup!$A$2:$B$15,2,FALSE),0),0.5)</f>
        <v>0</v>
      </c>
      <c r="S1121">
        <f>IF(K1121=1,1,IFERROR(IF(H1121="pass",VLOOKUP(F1121,Lookup!$D$2:$E$26,2,FALSE),0),1.6))</f>
        <v>1.6</v>
      </c>
      <c r="T1121" s="6">
        <f t="shared" si="53"/>
        <v>1.6</v>
      </c>
      <c r="U1121" s="6">
        <f t="shared" si="51"/>
        <v>1.6</v>
      </c>
      <c r="V1121" t="str">
        <f t="shared" si="52"/>
        <v>R.GRIFFIN, NYJ</v>
      </c>
    </row>
    <row r="1122" spans="1:22">
      <c r="A1122">
        <v>2092</v>
      </c>
      <c r="B1122" s="21">
        <v>1</v>
      </c>
      <c r="C1122" s="21" t="s">
        <v>12</v>
      </c>
      <c r="D1122" s="21" t="s">
        <v>21</v>
      </c>
      <c r="E1122" s="21">
        <v>53</v>
      </c>
      <c r="F1122" s="21">
        <v>47</v>
      </c>
      <c r="G1122" s="21" t="s">
        <v>2172</v>
      </c>
      <c r="H1122" s="21" t="s">
        <v>439</v>
      </c>
      <c r="I1122" s="21">
        <v>0</v>
      </c>
      <c r="J1122" s="21">
        <v>1</v>
      </c>
      <c r="K1122" s="21">
        <v>0</v>
      </c>
      <c r="L1122" s="21">
        <v>0</v>
      </c>
      <c r="M1122" s="21" t="s">
        <v>2157</v>
      </c>
      <c r="N1122" s="21">
        <v>8</v>
      </c>
      <c r="O1122" s="21">
        <v>8</v>
      </c>
      <c r="P1122" s="21">
        <v>0</v>
      </c>
      <c r="Q1122" s="21">
        <v>1</v>
      </c>
      <c r="R1122">
        <f>IFERROR(IF(I1122=1,VLOOKUP(F1122,Lookup!$A$2:$B$15,2,FALSE),0),0.5)</f>
        <v>0</v>
      </c>
      <c r="S1122">
        <f>IF(K1122=1,1,IFERROR(IF(H1122="pass",VLOOKUP(F1122,Lookup!$D$2:$E$26,2,FALSE),0),1.6))</f>
        <v>1.6</v>
      </c>
      <c r="T1122" s="6">
        <f t="shared" si="53"/>
        <v>1.74</v>
      </c>
      <c r="U1122" s="6">
        <f t="shared" si="51"/>
        <v>1.74</v>
      </c>
      <c r="V1122" t="str">
        <f t="shared" si="52"/>
        <v>B.BERRIOS, NYJ</v>
      </c>
    </row>
    <row r="1123" spans="1:22">
      <c r="A1123">
        <v>2096</v>
      </c>
      <c r="B1123" s="21">
        <v>1</v>
      </c>
      <c r="C1123" s="21" t="s">
        <v>21</v>
      </c>
      <c r="D1123" s="21" t="s">
        <v>12</v>
      </c>
      <c r="E1123" s="21">
        <v>63</v>
      </c>
      <c r="F1123" s="21">
        <v>37</v>
      </c>
      <c r="G1123" s="21" t="s">
        <v>2175</v>
      </c>
      <c r="H1123" s="21" t="s">
        <v>439</v>
      </c>
      <c r="I1123" s="21">
        <v>0</v>
      </c>
      <c r="J1123" s="21">
        <v>1</v>
      </c>
      <c r="K1123" s="21">
        <v>0</v>
      </c>
      <c r="L1123" s="21">
        <v>0</v>
      </c>
      <c r="M1123" s="21" t="s">
        <v>2176</v>
      </c>
      <c r="N1123" s="21">
        <v>0</v>
      </c>
      <c r="O1123" s="21">
        <v>0</v>
      </c>
      <c r="P1123" s="21">
        <v>0</v>
      </c>
      <c r="Q1123" s="21">
        <v>1</v>
      </c>
      <c r="R1123">
        <f>IFERROR(IF(I1123=1,VLOOKUP(F1123,Lookup!$A$2:$B$15,2,FALSE),0),0.5)</f>
        <v>0</v>
      </c>
      <c r="S1123">
        <f>IF(K1123=1,1,IFERROR(IF(H1123="pass",VLOOKUP(F1123,Lookup!$D$2:$E$26,2,FALSE),0),1.6))</f>
        <v>1.6</v>
      </c>
      <c r="T1123" s="6">
        <f t="shared" si="53"/>
        <v>1.6</v>
      </c>
      <c r="U1123" s="6">
        <f t="shared" si="51"/>
        <v>1.6</v>
      </c>
      <c r="V1123" t="str">
        <f t="shared" si="52"/>
        <v>C.HUBBARD, CAR</v>
      </c>
    </row>
    <row r="1124" spans="1:22">
      <c r="A1124">
        <v>2097</v>
      </c>
      <c r="B1124" s="21">
        <v>1</v>
      </c>
      <c r="C1124" s="21" t="s">
        <v>21</v>
      </c>
      <c r="D1124" s="21" t="s">
        <v>12</v>
      </c>
      <c r="E1124" s="21">
        <v>62</v>
      </c>
      <c r="F1124" s="21">
        <v>38</v>
      </c>
      <c r="G1124" s="21" t="s">
        <v>2177</v>
      </c>
      <c r="H1124" s="21" t="s">
        <v>439</v>
      </c>
      <c r="I1124" s="21">
        <v>0</v>
      </c>
      <c r="J1124" s="21">
        <v>1</v>
      </c>
      <c r="K1124" s="21">
        <v>0</v>
      </c>
      <c r="L1124" s="21">
        <v>0</v>
      </c>
      <c r="M1124" s="21" t="s">
        <v>2154</v>
      </c>
      <c r="N1124" s="21">
        <v>32</v>
      </c>
      <c r="O1124" s="21">
        <v>32</v>
      </c>
      <c r="P1124" s="21">
        <v>0</v>
      </c>
      <c r="Q1124" s="21">
        <v>1</v>
      </c>
      <c r="R1124">
        <f>IFERROR(IF(I1124=1,VLOOKUP(F1124,Lookup!$A$2:$B$15,2,FALSE),0),0.5)</f>
        <v>0</v>
      </c>
      <c r="S1124">
        <f>IF(K1124=1,1,IFERROR(IF(H1124="pass",VLOOKUP(F1124,Lookup!$D$2:$E$26,2,FALSE),0),1.6))</f>
        <v>1.6</v>
      </c>
      <c r="T1124" s="6">
        <f t="shared" si="53"/>
        <v>2.16</v>
      </c>
      <c r="U1124" s="6">
        <f t="shared" si="51"/>
        <v>2.16</v>
      </c>
      <c r="V1124" t="str">
        <f t="shared" si="52"/>
        <v>R.ANDERSON, CAR</v>
      </c>
    </row>
    <row r="1125" spans="1:22">
      <c r="A1125">
        <v>2098</v>
      </c>
      <c r="B1125" s="21">
        <v>1</v>
      </c>
      <c r="C1125" s="21" t="s">
        <v>21</v>
      </c>
      <c r="D1125" s="21" t="s">
        <v>12</v>
      </c>
      <c r="E1125" s="21">
        <v>62</v>
      </c>
      <c r="F1125" s="21">
        <v>38</v>
      </c>
      <c r="G1125" s="21" t="s">
        <v>2178</v>
      </c>
      <c r="H1125" s="21" t="s">
        <v>439</v>
      </c>
      <c r="I1125" s="21">
        <v>0</v>
      </c>
      <c r="J1125" s="21">
        <v>1</v>
      </c>
      <c r="K1125" s="21">
        <v>0</v>
      </c>
      <c r="L1125" s="21">
        <v>0</v>
      </c>
      <c r="M1125" s="21" t="s">
        <v>2117</v>
      </c>
      <c r="N1125" s="21">
        <v>12</v>
      </c>
      <c r="O1125" s="21">
        <v>12</v>
      </c>
      <c r="P1125" s="21">
        <v>0</v>
      </c>
      <c r="Q1125" s="21">
        <v>1</v>
      </c>
      <c r="R1125">
        <f>IFERROR(IF(I1125=1,VLOOKUP(F1125,Lookup!$A$2:$B$15,2,FALSE),0),0.5)</f>
        <v>0</v>
      </c>
      <c r="S1125">
        <f>IF(K1125=1,1,IFERROR(IF(H1125="pass",VLOOKUP(F1125,Lookup!$D$2:$E$26,2,FALSE),0),1.6))</f>
        <v>1.6</v>
      </c>
      <c r="T1125" s="6">
        <f t="shared" si="53"/>
        <v>1.81</v>
      </c>
      <c r="U1125" s="6">
        <f t="shared" si="51"/>
        <v>1.81</v>
      </c>
      <c r="V1125" t="str">
        <f t="shared" si="52"/>
        <v>D.ARNOLD, CAR</v>
      </c>
    </row>
    <row r="1126" spans="1:22">
      <c r="A1126">
        <v>2105</v>
      </c>
      <c r="B1126" s="21">
        <v>1</v>
      </c>
      <c r="C1126" s="21" t="s">
        <v>21</v>
      </c>
      <c r="D1126" s="21" t="s">
        <v>12</v>
      </c>
      <c r="E1126" s="21">
        <v>71</v>
      </c>
      <c r="F1126" s="21">
        <v>29</v>
      </c>
      <c r="G1126" s="21" t="s">
        <v>2182</v>
      </c>
      <c r="H1126" s="21" t="s">
        <v>439</v>
      </c>
      <c r="I1126" s="21">
        <v>0</v>
      </c>
      <c r="J1126" s="21">
        <v>1</v>
      </c>
      <c r="K1126" s="21">
        <v>0</v>
      </c>
      <c r="L1126" s="21">
        <v>0</v>
      </c>
      <c r="M1126" s="21" t="s">
        <v>2113</v>
      </c>
      <c r="N1126" s="21">
        <v>19</v>
      </c>
      <c r="O1126" s="21">
        <v>19</v>
      </c>
      <c r="P1126" s="21">
        <v>0</v>
      </c>
      <c r="Q1126" s="21">
        <v>1</v>
      </c>
      <c r="R1126">
        <f>IFERROR(IF(I1126=1,VLOOKUP(F1126,Lookup!$A$2:$B$15,2,FALSE),0),0.5)</f>
        <v>0</v>
      </c>
      <c r="S1126">
        <f>IF(K1126=1,1,IFERROR(IF(H1126="pass",VLOOKUP(F1126,Lookup!$D$2:$E$26,2,FALSE),0),1.6))</f>
        <v>1.6</v>
      </c>
      <c r="T1126" s="6">
        <f t="shared" si="53"/>
        <v>1.9325000000000001</v>
      </c>
      <c r="U1126" s="6">
        <f t="shared" si="51"/>
        <v>1.9325000000000001</v>
      </c>
      <c r="V1126" t="str">
        <f t="shared" si="52"/>
        <v>D.MOORE, CAR</v>
      </c>
    </row>
    <row r="1127" spans="1:22">
      <c r="A1127">
        <v>2106</v>
      </c>
      <c r="B1127" s="21">
        <v>1</v>
      </c>
      <c r="C1127" s="21" t="s">
        <v>21</v>
      </c>
      <c r="D1127" s="21" t="s">
        <v>12</v>
      </c>
      <c r="E1127" s="21">
        <v>71</v>
      </c>
      <c r="F1127" s="21">
        <v>29</v>
      </c>
      <c r="G1127" s="21" t="s">
        <v>2183</v>
      </c>
      <c r="H1127" s="21" t="s">
        <v>439</v>
      </c>
      <c r="I1127" s="21">
        <v>0</v>
      </c>
      <c r="J1127" s="21">
        <v>1</v>
      </c>
      <c r="K1127" s="21">
        <v>0</v>
      </c>
      <c r="L1127" s="21">
        <v>0</v>
      </c>
      <c r="M1127" s="21" t="s">
        <v>2107</v>
      </c>
      <c r="N1127" s="21">
        <v>14</v>
      </c>
      <c r="O1127" s="21">
        <v>14</v>
      </c>
      <c r="P1127" s="21">
        <v>0</v>
      </c>
      <c r="Q1127" s="21">
        <v>1</v>
      </c>
      <c r="R1127">
        <f>IFERROR(IF(I1127=1,VLOOKUP(F1127,Lookup!$A$2:$B$15,2,FALSE),0),0.5)</f>
        <v>0</v>
      </c>
      <c r="S1127">
        <f>IF(K1127=1,1,IFERROR(IF(H1127="pass",VLOOKUP(F1127,Lookup!$D$2:$E$26,2,FALSE),0),1.6))</f>
        <v>1.6</v>
      </c>
      <c r="T1127" s="6">
        <f t="shared" si="53"/>
        <v>1.845</v>
      </c>
      <c r="U1127" s="6">
        <f t="shared" si="51"/>
        <v>1.845</v>
      </c>
      <c r="V1127" t="str">
        <f t="shared" si="52"/>
        <v>T.MARSHALL, CAR</v>
      </c>
    </row>
    <row r="1128" spans="1:22">
      <c r="A1128">
        <v>2110</v>
      </c>
      <c r="B1128" s="21">
        <v>1</v>
      </c>
      <c r="C1128" s="21" t="s">
        <v>12</v>
      </c>
      <c r="D1128" s="21" t="s">
        <v>21</v>
      </c>
      <c r="E1128" s="21">
        <v>69</v>
      </c>
      <c r="F1128" s="21">
        <v>31</v>
      </c>
      <c r="G1128" s="21" t="s">
        <v>2185</v>
      </c>
      <c r="H1128" s="21" t="s">
        <v>439</v>
      </c>
      <c r="I1128" s="21">
        <v>0</v>
      </c>
      <c r="J1128" s="21">
        <v>1</v>
      </c>
      <c r="K1128" s="21">
        <v>0</v>
      </c>
      <c r="L1128" s="21">
        <v>0</v>
      </c>
      <c r="M1128" s="21" t="s">
        <v>2110</v>
      </c>
      <c r="N1128" s="21">
        <v>19</v>
      </c>
      <c r="O1128" s="21">
        <v>19</v>
      </c>
      <c r="P1128" s="21">
        <v>0</v>
      </c>
      <c r="Q1128" s="21">
        <v>1</v>
      </c>
      <c r="R1128">
        <f>IFERROR(IF(I1128=1,VLOOKUP(F1128,Lookup!$A$2:$B$15,2,FALSE),0),0.5)</f>
        <v>0</v>
      </c>
      <c r="S1128">
        <f>IF(K1128=1,1,IFERROR(IF(H1128="pass",VLOOKUP(F1128,Lookup!$D$2:$E$26,2,FALSE),0),1.6))</f>
        <v>1.6</v>
      </c>
      <c r="T1128" s="6">
        <f t="shared" si="53"/>
        <v>1.9325000000000001</v>
      </c>
      <c r="U1128" s="6">
        <f t="shared" si="51"/>
        <v>1.9325000000000001</v>
      </c>
      <c r="V1128" t="str">
        <f t="shared" si="52"/>
        <v>C.DAVIS, NYJ</v>
      </c>
    </row>
    <row r="1129" spans="1:22">
      <c r="A1129">
        <v>2111</v>
      </c>
      <c r="B1129" s="21">
        <v>1</v>
      </c>
      <c r="C1129" s="21" t="s">
        <v>12</v>
      </c>
      <c r="D1129" s="21" t="s">
        <v>21</v>
      </c>
      <c r="E1129" s="21">
        <v>49</v>
      </c>
      <c r="F1129" s="21">
        <v>51</v>
      </c>
      <c r="G1129" s="21" t="s">
        <v>2186</v>
      </c>
      <c r="H1129" s="21" t="s">
        <v>439</v>
      </c>
      <c r="I1129" s="21">
        <v>0</v>
      </c>
      <c r="J1129" s="21">
        <v>1</v>
      </c>
      <c r="K1129" s="21">
        <v>0</v>
      </c>
      <c r="L1129" s="21">
        <v>0</v>
      </c>
      <c r="M1129" s="21" t="s">
        <v>2097</v>
      </c>
      <c r="N1129" s="21">
        <v>4</v>
      </c>
      <c r="O1129" s="21">
        <v>4</v>
      </c>
      <c r="P1129" s="21">
        <v>0</v>
      </c>
      <c r="Q1129" s="21">
        <v>1</v>
      </c>
      <c r="R1129">
        <f>IFERROR(IF(I1129=1,VLOOKUP(F1129,Lookup!$A$2:$B$15,2,FALSE),0),0.5)</f>
        <v>0</v>
      </c>
      <c r="S1129">
        <f>IF(K1129=1,1,IFERROR(IF(H1129="pass",VLOOKUP(F1129,Lookup!$D$2:$E$26,2,FALSE),0),1.6))</f>
        <v>1.6</v>
      </c>
      <c r="T1129" s="6">
        <f t="shared" si="53"/>
        <v>1.6700000000000002</v>
      </c>
      <c r="U1129" s="6">
        <f t="shared" si="51"/>
        <v>1.6700000000000002</v>
      </c>
      <c r="V1129" t="str">
        <f t="shared" si="52"/>
        <v>R.GRIFFIN, NYJ</v>
      </c>
    </row>
    <row r="1130" spans="1:22">
      <c r="A1130">
        <v>2114</v>
      </c>
      <c r="B1130" s="21">
        <v>1</v>
      </c>
      <c r="C1130" s="21" t="s">
        <v>12</v>
      </c>
      <c r="D1130" s="21" t="s">
        <v>21</v>
      </c>
      <c r="E1130" s="21">
        <v>41</v>
      </c>
      <c r="F1130" s="21">
        <v>59</v>
      </c>
      <c r="G1130" s="21" t="s">
        <v>2188</v>
      </c>
      <c r="H1130" s="21" t="s">
        <v>439</v>
      </c>
      <c r="I1130" s="21">
        <v>0</v>
      </c>
      <c r="J1130" s="21">
        <v>1</v>
      </c>
      <c r="K1130" s="21">
        <v>0</v>
      </c>
      <c r="L1130" s="21">
        <v>0</v>
      </c>
      <c r="M1130" s="21" t="s">
        <v>2097</v>
      </c>
      <c r="N1130" s="21">
        <v>6</v>
      </c>
      <c r="O1130" s="21">
        <v>6</v>
      </c>
      <c r="P1130" s="21">
        <v>0</v>
      </c>
      <c r="Q1130" s="21">
        <v>1</v>
      </c>
      <c r="R1130">
        <f>IFERROR(IF(I1130=1,VLOOKUP(F1130,Lookup!$A$2:$B$15,2,FALSE),0),0.5)</f>
        <v>0</v>
      </c>
      <c r="S1130">
        <f>IF(K1130=1,1,IFERROR(IF(H1130="pass",VLOOKUP(F1130,Lookup!$D$2:$E$26,2,FALSE),0),1.6))</f>
        <v>1.6</v>
      </c>
      <c r="T1130" s="6">
        <f t="shared" si="53"/>
        <v>1.7050000000000001</v>
      </c>
      <c r="U1130" s="6">
        <f t="shared" si="51"/>
        <v>1.7050000000000001</v>
      </c>
      <c r="V1130" t="str">
        <f t="shared" si="52"/>
        <v>R.GRIFFIN, NYJ</v>
      </c>
    </row>
    <row r="1131" spans="1:22">
      <c r="A1131">
        <v>2117</v>
      </c>
      <c r="B1131" s="21">
        <v>1</v>
      </c>
      <c r="C1131" s="21" t="s">
        <v>12</v>
      </c>
      <c r="D1131" s="21" t="s">
        <v>21</v>
      </c>
      <c r="E1131" s="21">
        <v>22</v>
      </c>
      <c r="F1131" s="21">
        <v>78</v>
      </c>
      <c r="G1131" s="21" t="s">
        <v>2191</v>
      </c>
      <c r="H1131" s="21" t="s">
        <v>439</v>
      </c>
      <c r="I1131" s="21">
        <v>0</v>
      </c>
      <c r="J1131" s="21">
        <v>1</v>
      </c>
      <c r="K1131" s="21">
        <v>0</v>
      </c>
      <c r="L1131" s="21">
        <v>0</v>
      </c>
      <c r="M1131" s="21" t="s">
        <v>2110</v>
      </c>
      <c r="N1131" s="21">
        <v>22</v>
      </c>
      <c r="O1131" s="21">
        <v>22</v>
      </c>
      <c r="P1131" s="21">
        <v>0</v>
      </c>
      <c r="Q1131" s="21">
        <v>1</v>
      </c>
      <c r="R1131">
        <f>IFERROR(IF(I1131=1,VLOOKUP(F1131,Lookup!$A$2:$B$15,2,FALSE),0),0.5)</f>
        <v>0</v>
      </c>
      <c r="S1131">
        <f>IF(K1131=1,1,IFERROR(IF(H1131="pass",VLOOKUP(F1131,Lookup!$D$2:$E$26,2,FALSE),0),1.6))</f>
        <v>1.8</v>
      </c>
      <c r="T1131" s="6">
        <f t="shared" si="53"/>
        <v>1.9850000000000001</v>
      </c>
      <c r="U1131" s="6">
        <f t="shared" si="51"/>
        <v>1.8629000000000002</v>
      </c>
      <c r="V1131" t="str">
        <f t="shared" si="52"/>
        <v>C.DAVIS, NYJ</v>
      </c>
    </row>
    <row r="1132" spans="1:22">
      <c r="A1132">
        <v>2123</v>
      </c>
      <c r="B1132" s="21">
        <v>1</v>
      </c>
      <c r="C1132" s="21" t="s">
        <v>21</v>
      </c>
      <c r="D1132" s="21" t="s">
        <v>12</v>
      </c>
      <c r="E1132" s="21">
        <v>59</v>
      </c>
      <c r="F1132" s="21">
        <v>41</v>
      </c>
      <c r="G1132" s="21" t="s">
        <v>2196</v>
      </c>
      <c r="H1132" s="21" t="s">
        <v>439</v>
      </c>
      <c r="I1132" s="21">
        <v>0</v>
      </c>
      <c r="J1132" s="21">
        <v>1</v>
      </c>
      <c r="K1132" s="21">
        <v>0</v>
      </c>
      <c r="L1132" s="21">
        <v>0</v>
      </c>
      <c r="M1132" s="21" t="s">
        <v>2113</v>
      </c>
      <c r="N1132" s="21">
        <v>5</v>
      </c>
      <c r="O1132" s="21">
        <v>5</v>
      </c>
      <c r="P1132" s="21">
        <v>0</v>
      </c>
      <c r="Q1132" s="21">
        <v>1</v>
      </c>
      <c r="R1132">
        <f>IFERROR(IF(I1132=1,VLOOKUP(F1132,Lookup!$A$2:$B$15,2,FALSE),0),0.5)</f>
        <v>0</v>
      </c>
      <c r="S1132">
        <f>IF(K1132=1,1,IFERROR(IF(H1132="pass",VLOOKUP(F1132,Lookup!$D$2:$E$26,2,FALSE),0),1.6))</f>
        <v>1.6</v>
      </c>
      <c r="T1132" s="6">
        <f t="shared" si="53"/>
        <v>1.6875</v>
      </c>
      <c r="U1132" s="6">
        <f t="shared" si="51"/>
        <v>1.6875</v>
      </c>
      <c r="V1132" t="str">
        <f t="shared" si="52"/>
        <v>D.MOORE, CAR</v>
      </c>
    </row>
    <row r="1133" spans="1:22">
      <c r="A1133">
        <v>2128</v>
      </c>
      <c r="B1133" s="21">
        <v>1</v>
      </c>
      <c r="C1133" s="21" t="s">
        <v>21</v>
      </c>
      <c r="D1133" s="21" t="s">
        <v>12</v>
      </c>
      <c r="E1133" s="21">
        <v>26</v>
      </c>
      <c r="F1133" s="21">
        <v>74</v>
      </c>
      <c r="G1133" s="21" t="s">
        <v>2201</v>
      </c>
      <c r="H1133" s="21" t="s">
        <v>439</v>
      </c>
      <c r="I1133" s="21">
        <v>0</v>
      </c>
      <c r="J1133" s="21">
        <v>1</v>
      </c>
      <c r="K1133" s="21">
        <v>0</v>
      </c>
      <c r="L1133" s="21">
        <v>0</v>
      </c>
      <c r="M1133" s="21" t="s">
        <v>2113</v>
      </c>
      <c r="N1133" s="21">
        <v>0</v>
      </c>
      <c r="O1133" s="21">
        <v>0</v>
      </c>
      <c r="P1133" s="21">
        <v>0</v>
      </c>
      <c r="Q1133" s="21">
        <v>1</v>
      </c>
      <c r="R1133">
        <f>IFERROR(IF(I1133=1,VLOOKUP(F1133,Lookup!$A$2:$B$15,2,FALSE),0),0.5)</f>
        <v>0</v>
      </c>
      <c r="S1133">
        <f>IF(K1133=1,1,IFERROR(IF(H1133="pass",VLOOKUP(F1133,Lookup!$D$2:$E$26,2,FALSE),0),1.6))</f>
        <v>1.6</v>
      </c>
      <c r="T1133" s="6">
        <f t="shared" si="53"/>
        <v>1.6</v>
      </c>
      <c r="U1133" s="6">
        <f t="shared" si="51"/>
        <v>1.6</v>
      </c>
      <c r="V1133" t="str">
        <f t="shared" si="52"/>
        <v>D.MOORE, CAR</v>
      </c>
    </row>
    <row r="1134" spans="1:22">
      <c r="A1134">
        <v>2131</v>
      </c>
      <c r="B1134" s="21">
        <v>1</v>
      </c>
      <c r="C1134" s="21" t="s">
        <v>21</v>
      </c>
      <c r="D1134" s="21" t="s">
        <v>12</v>
      </c>
      <c r="E1134" s="21">
        <v>13</v>
      </c>
      <c r="F1134" s="21">
        <v>87</v>
      </c>
      <c r="G1134" s="21" t="s">
        <v>2204</v>
      </c>
      <c r="H1134" s="21" t="s">
        <v>439</v>
      </c>
      <c r="I1134" s="21">
        <v>0</v>
      </c>
      <c r="J1134" s="21">
        <v>1</v>
      </c>
      <c r="K1134" s="21">
        <v>0</v>
      </c>
      <c r="L1134" s="21">
        <v>0</v>
      </c>
      <c r="M1134" s="21" t="s">
        <v>2107</v>
      </c>
      <c r="N1134" s="21">
        <v>-2</v>
      </c>
      <c r="O1134" s="21">
        <v>-2</v>
      </c>
      <c r="P1134" s="21">
        <v>0</v>
      </c>
      <c r="Q1134" s="21">
        <v>1</v>
      </c>
      <c r="R1134">
        <f>IFERROR(IF(I1134=1,VLOOKUP(F1134,Lookup!$A$2:$B$15,2,FALSE),0),0.5)</f>
        <v>0</v>
      </c>
      <c r="S1134">
        <f>IF(K1134=1,1,IFERROR(IF(H1134="pass",VLOOKUP(F1134,Lookup!$D$2:$E$26,2,FALSE),0),1.6))</f>
        <v>2.2000000000000002</v>
      </c>
      <c r="T1134" s="6">
        <f t="shared" si="53"/>
        <v>1.5650000000000002</v>
      </c>
      <c r="U1134" s="6">
        <f t="shared" si="51"/>
        <v>1.9841000000000002</v>
      </c>
      <c r="V1134" t="str">
        <f t="shared" si="52"/>
        <v>T.MARSHALL, CAR</v>
      </c>
    </row>
    <row r="1135" spans="1:22">
      <c r="A1135">
        <v>2136</v>
      </c>
      <c r="B1135" s="21">
        <v>1</v>
      </c>
      <c r="C1135" s="21" t="s">
        <v>12</v>
      </c>
      <c r="D1135" s="21" t="s">
        <v>21</v>
      </c>
      <c r="E1135" s="21">
        <v>63</v>
      </c>
      <c r="F1135" s="21">
        <v>37</v>
      </c>
      <c r="G1135" s="21" t="s">
        <v>2206</v>
      </c>
      <c r="H1135" s="21" t="s">
        <v>439</v>
      </c>
      <c r="I1135" s="21">
        <v>0</v>
      </c>
      <c r="J1135" s="21">
        <v>1</v>
      </c>
      <c r="K1135" s="21">
        <v>0</v>
      </c>
      <c r="L1135" s="21">
        <v>0</v>
      </c>
      <c r="M1135" s="21" t="s">
        <v>2110</v>
      </c>
      <c r="N1135" s="21">
        <v>4</v>
      </c>
      <c r="O1135" s="21">
        <v>4</v>
      </c>
      <c r="P1135" s="21">
        <v>0</v>
      </c>
      <c r="Q1135" s="21">
        <v>1</v>
      </c>
      <c r="R1135">
        <f>IFERROR(IF(I1135=1,VLOOKUP(F1135,Lookup!$A$2:$B$15,2,FALSE),0),0.5)</f>
        <v>0</v>
      </c>
      <c r="S1135">
        <f>IF(K1135=1,1,IFERROR(IF(H1135="pass",VLOOKUP(F1135,Lookup!$D$2:$E$26,2,FALSE),0),1.6))</f>
        <v>1.6</v>
      </c>
      <c r="T1135" s="6">
        <f t="shared" si="53"/>
        <v>1.6700000000000002</v>
      </c>
      <c r="U1135" s="6">
        <f t="shared" si="51"/>
        <v>1.6700000000000002</v>
      </c>
      <c r="V1135" t="str">
        <f t="shared" si="52"/>
        <v>C.DAVIS, NYJ</v>
      </c>
    </row>
    <row r="1136" spans="1:22">
      <c r="A1136">
        <v>2141</v>
      </c>
      <c r="B1136" s="21">
        <v>1</v>
      </c>
      <c r="C1136" s="21" t="s">
        <v>21</v>
      </c>
      <c r="D1136" s="21" t="s">
        <v>12</v>
      </c>
      <c r="E1136" s="21">
        <v>39</v>
      </c>
      <c r="F1136" s="21">
        <v>61</v>
      </c>
      <c r="G1136" s="21" t="s">
        <v>2208</v>
      </c>
      <c r="H1136" s="21" t="s">
        <v>439</v>
      </c>
      <c r="I1136" s="21">
        <v>0</v>
      </c>
      <c r="J1136" s="21">
        <v>1</v>
      </c>
      <c r="K1136" s="21">
        <v>0</v>
      </c>
      <c r="L1136" s="21">
        <v>0</v>
      </c>
      <c r="M1136" s="21" t="s">
        <v>2176</v>
      </c>
      <c r="N1136" s="21">
        <v>0</v>
      </c>
      <c r="O1136" s="21">
        <v>0</v>
      </c>
      <c r="P1136" s="21">
        <v>0</v>
      </c>
      <c r="Q1136" s="21">
        <v>1</v>
      </c>
      <c r="R1136">
        <f>IFERROR(IF(I1136=1,VLOOKUP(F1136,Lookup!$A$2:$B$15,2,FALSE),0),0.5)</f>
        <v>0</v>
      </c>
      <c r="S1136">
        <f>IF(K1136=1,1,IFERROR(IF(H1136="pass",VLOOKUP(F1136,Lookup!$D$2:$E$26,2,FALSE),0),1.6))</f>
        <v>1.6</v>
      </c>
      <c r="T1136" s="6">
        <f t="shared" si="53"/>
        <v>1.6</v>
      </c>
      <c r="U1136" s="6">
        <f t="shared" si="51"/>
        <v>1.6</v>
      </c>
      <c r="V1136" t="str">
        <f t="shared" si="52"/>
        <v>C.HUBBARD, CAR</v>
      </c>
    </row>
    <row r="1137" spans="1:22">
      <c r="A1137">
        <v>2142</v>
      </c>
      <c r="B1137" s="21">
        <v>1</v>
      </c>
      <c r="C1137" s="21" t="s">
        <v>21</v>
      </c>
      <c r="D1137" s="21" t="s">
        <v>12</v>
      </c>
      <c r="E1137" s="21">
        <v>36</v>
      </c>
      <c r="F1137" s="21">
        <v>64</v>
      </c>
      <c r="G1137" s="21" t="s">
        <v>2209</v>
      </c>
      <c r="H1137" s="21" t="s">
        <v>439</v>
      </c>
      <c r="I1137" s="21">
        <v>0</v>
      </c>
      <c r="J1137" s="21">
        <v>1</v>
      </c>
      <c r="K1137" s="21">
        <v>0</v>
      </c>
      <c r="L1137" s="21">
        <v>0</v>
      </c>
      <c r="M1137" s="21" t="s">
        <v>2103</v>
      </c>
      <c r="N1137" s="21">
        <v>-4</v>
      </c>
      <c r="O1137" s="21">
        <v>-4</v>
      </c>
      <c r="P1137" s="21">
        <v>0</v>
      </c>
      <c r="Q1137" s="21">
        <v>1</v>
      </c>
      <c r="R1137">
        <f>IFERROR(IF(I1137=1,VLOOKUP(F1137,Lookup!$A$2:$B$15,2,FALSE),0),0.5)</f>
        <v>0</v>
      </c>
      <c r="S1137">
        <f>IF(K1137=1,1,IFERROR(IF(H1137="pass",VLOOKUP(F1137,Lookup!$D$2:$E$26,2,FALSE),0),1.6))</f>
        <v>1.6</v>
      </c>
      <c r="T1137" s="6">
        <f t="shared" si="53"/>
        <v>1.53</v>
      </c>
      <c r="U1137" s="6">
        <f t="shared" si="51"/>
        <v>1.53</v>
      </c>
      <c r="V1137" t="str">
        <f t="shared" si="52"/>
        <v>C.MCCAFFREY, CAR</v>
      </c>
    </row>
    <row r="1138" spans="1:22">
      <c r="A1138">
        <v>2152</v>
      </c>
      <c r="B1138" s="21">
        <v>1</v>
      </c>
      <c r="C1138" s="21" t="s">
        <v>12</v>
      </c>
      <c r="D1138" s="21" t="s">
        <v>21</v>
      </c>
      <c r="E1138" s="21">
        <v>50</v>
      </c>
      <c r="F1138" s="21">
        <v>50</v>
      </c>
      <c r="G1138" s="21" t="s">
        <v>2216</v>
      </c>
      <c r="H1138" s="21" t="s">
        <v>439</v>
      </c>
      <c r="I1138" s="21">
        <v>0</v>
      </c>
      <c r="J1138" s="21">
        <v>1</v>
      </c>
      <c r="K1138" s="21">
        <v>0</v>
      </c>
      <c r="L1138" s="21">
        <v>0</v>
      </c>
      <c r="M1138" s="21" t="s">
        <v>2217</v>
      </c>
      <c r="N1138" s="21">
        <v>30</v>
      </c>
      <c r="O1138" s="21">
        <v>30</v>
      </c>
      <c r="P1138" s="21">
        <v>0</v>
      </c>
      <c r="Q1138" s="21">
        <v>1</v>
      </c>
      <c r="R1138">
        <f>IFERROR(IF(I1138=1,VLOOKUP(F1138,Lookup!$A$2:$B$15,2,FALSE),0),0.5)</f>
        <v>0</v>
      </c>
      <c r="S1138">
        <f>IF(K1138=1,1,IFERROR(IF(H1138="pass",VLOOKUP(F1138,Lookup!$D$2:$E$26,2,FALSE),0),1.6))</f>
        <v>1.6</v>
      </c>
      <c r="T1138" s="6">
        <f t="shared" si="53"/>
        <v>2.125</v>
      </c>
      <c r="U1138" s="6">
        <f t="shared" si="51"/>
        <v>2.125</v>
      </c>
      <c r="V1138" t="str">
        <f t="shared" si="52"/>
        <v>D.MIMS, NYJ</v>
      </c>
    </row>
    <row r="1139" spans="1:22">
      <c r="A1139">
        <v>2154</v>
      </c>
      <c r="B1139" s="21">
        <v>1</v>
      </c>
      <c r="C1139" s="21" t="s">
        <v>12</v>
      </c>
      <c r="D1139" s="21" t="s">
        <v>21</v>
      </c>
      <c r="E1139" s="21">
        <v>20</v>
      </c>
      <c r="F1139" s="21">
        <v>80</v>
      </c>
      <c r="G1139" s="21" t="s">
        <v>2218</v>
      </c>
      <c r="H1139" s="21" t="s">
        <v>439</v>
      </c>
      <c r="I1139" s="21">
        <v>0</v>
      </c>
      <c r="J1139" s="21">
        <v>1</v>
      </c>
      <c r="K1139" s="21">
        <v>0</v>
      </c>
      <c r="L1139" s="21">
        <v>0</v>
      </c>
      <c r="M1139" s="21" t="s">
        <v>2110</v>
      </c>
      <c r="N1139" s="21">
        <v>5</v>
      </c>
      <c r="O1139" s="21">
        <v>5</v>
      </c>
      <c r="P1139" s="21">
        <v>0</v>
      </c>
      <c r="Q1139" s="21">
        <v>1</v>
      </c>
      <c r="R1139">
        <f>IFERROR(IF(I1139=1,VLOOKUP(F1139,Lookup!$A$2:$B$15,2,FALSE),0),0.5)</f>
        <v>0</v>
      </c>
      <c r="S1139">
        <f>IF(K1139=1,1,IFERROR(IF(H1139="pass",VLOOKUP(F1139,Lookup!$D$2:$E$26,2,FALSE),0),1.6))</f>
        <v>1.8</v>
      </c>
      <c r="T1139" s="6">
        <f t="shared" si="53"/>
        <v>1.6875</v>
      </c>
      <c r="U1139" s="6">
        <f t="shared" si="51"/>
        <v>1.7617500000000001</v>
      </c>
      <c r="V1139" t="str">
        <f t="shared" si="52"/>
        <v>C.DAVIS, NYJ</v>
      </c>
    </row>
    <row r="1140" spans="1:22">
      <c r="A1140">
        <v>2156</v>
      </c>
      <c r="B1140" s="21">
        <v>1</v>
      </c>
      <c r="C1140" s="21" t="s">
        <v>12</v>
      </c>
      <c r="D1140" s="21" t="s">
        <v>21</v>
      </c>
      <c r="E1140" s="21">
        <v>8</v>
      </c>
      <c r="F1140" s="21">
        <v>92</v>
      </c>
      <c r="G1140" s="21" t="s">
        <v>2219</v>
      </c>
      <c r="H1140" s="21" t="s">
        <v>439</v>
      </c>
      <c r="I1140" s="21">
        <v>0</v>
      </c>
      <c r="J1140" s="21">
        <v>1</v>
      </c>
      <c r="K1140" s="21">
        <v>0</v>
      </c>
      <c r="L1140" s="21">
        <v>0</v>
      </c>
      <c r="M1140" s="21" t="s">
        <v>2110</v>
      </c>
      <c r="N1140" s="21">
        <v>8</v>
      </c>
      <c r="O1140" s="21">
        <v>8</v>
      </c>
      <c r="P1140" s="21">
        <v>0</v>
      </c>
      <c r="Q1140" s="21">
        <v>1</v>
      </c>
      <c r="R1140">
        <f>IFERROR(IF(I1140=1,VLOOKUP(F1140,Lookup!$A$2:$B$15,2,FALSE),0),0.5)</f>
        <v>0</v>
      </c>
      <c r="S1140">
        <f>IF(K1140=1,1,IFERROR(IF(H1140="pass",VLOOKUP(F1140,Lookup!$D$2:$E$26,2,FALSE),0),1.6))</f>
        <v>2.7</v>
      </c>
      <c r="T1140" s="6">
        <f t="shared" si="53"/>
        <v>1.74</v>
      </c>
      <c r="U1140" s="6">
        <f t="shared" si="51"/>
        <v>2.3736000000000002</v>
      </c>
      <c r="V1140" t="str">
        <f t="shared" si="52"/>
        <v>C.DAVIS, NYJ</v>
      </c>
    </row>
    <row r="1141" spans="1:22">
      <c r="A1141">
        <v>2174</v>
      </c>
      <c r="B1141" s="21">
        <v>1</v>
      </c>
      <c r="C1141" s="21" t="s">
        <v>22</v>
      </c>
      <c r="D1141" s="21" t="s">
        <v>16</v>
      </c>
      <c r="E1141" s="21">
        <v>43</v>
      </c>
      <c r="F1141" s="21">
        <v>57</v>
      </c>
      <c r="G1141" s="21" t="s">
        <v>2225</v>
      </c>
      <c r="H1141" s="21" t="s">
        <v>439</v>
      </c>
      <c r="I1141" s="21">
        <v>0</v>
      </c>
      <c r="J1141" s="21">
        <v>1</v>
      </c>
      <c r="K1141" s="21">
        <v>0</v>
      </c>
      <c r="L1141" s="21">
        <v>0</v>
      </c>
      <c r="M1141" s="21" t="s">
        <v>2226</v>
      </c>
      <c r="N1141" s="21">
        <v>1</v>
      </c>
      <c r="O1141" s="21">
        <v>1</v>
      </c>
      <c r="P1141" s="21">
        <v>0</v>
      </c>
      <c r="Q1141" s="21">
        <v>1</v>
      </c>
      <c r="R1141">
        <f>IFERROR(IF(I1141=1,VLOOKUP(F1141,Lookup!$A$2:$B$15,2,FALSE),0),0.5)</f>
        <v>0</v>
      </c>
      <c r="S1141">
        <f>IF(K1141=1,1,IFERROR(IF(H1141="pass",VLOOKUP(F1141,Lookup!$D$2:$E$26,2,FALSE),0),1.6))</f>
        <v>1.6</v>
      </c>
      <c r="T1141" s="6">
        <f t="shared" si="53"/>
        <v>1.6175000000000002</v>
      </c>
      <c r="U1141" s="6">
        <f t="shared" si="51"/>
        <v>1.6175000000000002</v>
      </c>
      <c r="V1141" t="str">
        <f t="shared" si="52"/>
        <v>C.PATTERSON, ATL</v>
      </c>
    </row>
    <row r="1142" spans="1:22">
      <c r="A1142">
        <v>2175</v>
      </c>
      <c r="B1142" s="21">
        <v>1</v>
      </c>
      <c r="C1142" s="21" t="s">
        <v>22</v>
      </c>
      <c r="D1142" s="21" t="s">
        <v>16</v>
      </c>
      <c r="E1142" s="21">
        <v>42</v>
      </c>
      <c r="F1142" s="21">
        <v>58</v>
      </c>
      <c r="G1142" s="21" t="s">
        <v>2229</v>
      </c>
      <c r="H1142" s="21" t="s">
        <v>439</v>
      </c>
      <c r="I1142" s="21">
        <v>0</v>
      </c>
      <c r="J1142" s="21">
        <v>1</v>
      </c>
      <c r="K1142" s="21">
        <v>0</v>
      </c>
      <c r="L1142" s="21">
        <v>0</v>
      </c>
      <c r="M1142" s="21" t="s">
        <v>2224</v>
      </c>
      <c r="N1142" s="21">
        <v>7</v>
      </c>
      <c r="O1142" s="21">
        <v>7</v>
      </c>
      <c r="P1142" s="21">
        <v>0</v>
      </c>
      <c r="Q1142" s="21">
        <v>1</v>
      </c>
      <c r="R1142">
        <f>IFERROR(IF(I1142=1,VLOOKUP(F1142,Lookup!$A$2:$B$15,2,FALSE),0),0.5)</f>
        <v>0</v>
      </c>
      <c r="S1142">
        <f>IF(K1142=1,1,IFERROR(IF(H1142="pass",VLOOKUP(F1142,Lookup!$D$2:$E$26,2,FALSE),0),1.6))</f>
        <v>1.6</v>
      </c>
      <c r="T1142" s="6">
        <f t="shared" si="53"/>
        <v>1.7225000000000001</v>
      </c>
      <c r="U1142" s="6">
        <f t="shared" si="51"/>
        <v>1.7225000000000001</v>
      </c>
      <c r="V1142" t="str">
        <f t="shared" si="52"/>
        <v>C.RIDLEY, ATL</v>
      </c>
    </row>
    <row r="1143" spans="1:22">
      <c r="A1143">
        <v>2176</v>
      </c>
      <c r="B1143" s="21">
        <v>1</v>
      </c>
      <c r="C1143" s="21" t="s">
        <v>22</v>
      </c>
      <c r="D1143" s="21" t="s">
        <v>16</v>
      </c>
      <c r="E1143" s="21">
        <v>31</v>
      </c>
      <c r="F1143" s="21">
        <v>69</v>
      </c>
      <c r="G1143" s="21" t="s">
        <v>2230</v>
      </c>
      <c r="H1143" s="21" t="s">
        <v>439</v>
      </c>
      <c r="I1143" s="21">
        <v>0</v>
      </c>
      <c r="J1143" s="21">
        <v>1</v>
      </c>
      <c r="K1143" s="21">
        <v>0</v>
      </c>
      <c r="L1143" s="21">
        <v>0</v>
      </c>
      <c r="M1143" s="21" t="s">
        <v>2231</v>
      </c>
      <c r="N1143" s="21">
        <v>7</v>
      </c>
      <c r="O1143" s="21">
        <v>7</v>
      </c>
      <c r="P1143" s="21">
        <v>0</v>
      </c>
      <c r="Q1143" s="21">
        <v>1</v>
      </c>
      <c r="R1143">
        <f>IFERROR(IF(I1143=1,VLOOKUP(F1143,Lookup!$A$2:$B$15,2,FALSE),0),0.5)</f>
        <v>0</v>
      </c>
      <c r="S1143">
        <f>IF(K1143=1,1,IFERROR(IF(H1143="pass",VLOOKUP(F1143,Lookup!$D$2:$E$26,2,FALSE),0),1.6))</f>
        <v>1.6</v>
      </c>
      <c r="T1143" s="6">
        <f t="shared" si="53"/>
        <v>1.7225000000000001</v>
      </c>
      <c r="U1143" s="6">
        <f t="shared" si="51"/>
        <v>1.7225000000000001</v>
      </c>
      <c r="V1143" t="str">
        <f t="shared" si="52"/>
        <v>K.PITTS, ATL</v>
      </c>
    </row>
    <row r="1144" spans="1:22">
      <c r="A1144">
        <v>2178</v>
      </c>
      <c r="B1144" s="21">
        <v>1</v>
      </c>
      <c r="C1144" s="21" t="s">
        <v>22</v>
      </c>
      <c r="D1144" s="21" t="s">
        <v>16</v>
      </c>
      <c r="E1144" s="21">
        <v>28</v>
      </c>
      <c r="F1144" s="21">
        <v>72</v>
      </c>
      <c r="G1144" s="21" t="s">
        <v>2233</v>
      </c>
      <c r="H1144" s="21" t="s">
        <v>439</v>
      </c>
      <c r="I1144" s="21">
        <v>0</v>
      </c>
      <c r="J1144" s="21">
        <v>1</v>
      </c>
      <c r="K1144" s="21">
        <v>0</v>
      </c>
      <c r="L1144" s="21">
        <v>0</v>
      </c>
      <c r="M1144" s="21" t="s">
        <v>2224</v>
      </c>
      <c r="N1144" s="21">
        <v>12</v>
      </c>
      <c r="O1144" s="21">
        <v>12</v>
      </c>
      <c r="P1144" s="21">
        <v>0</v>
      </c>
      <c r="Q1144" s="21">
        <v>1</v>
      </c>
      <c r="R1144">
        <f>IFERROR(IF(I1144=1,VLOOKUP(F1144,Lookup!$A$2:$B$15,2,FALSE),0),0.5)</f>
        <v>0</v>
      </c>
      <c r="S1144">
        <f>IF(K1144=1,1,IFERROR(IF(H1144="pass",VLOOKUP(F1144,Lookup!$D$2:$E$26,2,FALSE),0),1.6))</f>
        <v>1.6</v>
      </c>
      <c r="T1144" s="6">
        <f t="shared" si="53"/>
        <v>1.81</v>
      </c>
      <c r="U1144" s="6">
        <f t="shared" si="51"/>
        <v>1.81</v>
      </c>
      <c r="V1144" t="str">
        <f t="shared" si="52"/>
        <v>C.RIDLEY, ATL</v>
      </c>
    </row>
    <row r="1145" spans="1:22">
      <c r="A1145">
        <v>2181</v>
      </c>
      <c r="B1145" s="21">
        <v>1</v>
      </c>
      <c r="C1145" s="21" t="s">
        <v>22</v>
      </c>
      <c r="D1145" s="21" t="s">
        <v>16</v>
      </c>
      <c r="E1145" s="21">
        <v>13</v>
      </c>
      <c r="F1145" s="21">
        <v>87</v>
      </c>
      <c r="G1145" s="21" t="s">
        <v>2235</v>
      </c>
      <c r="H1145" s="21" t="s">
        <v>439</v>
      </c>
      <c r="I1145" s="21">
        <v>0</v>
      </c>
      <c r="J1145" s="21">
        <v>1</v>
      </c>
      <c r="K1145" s="21">
        <v>0</v>
      </c>
      <c r="L1145" s="21">
        <v>0</v>
      </c>
      <c r="M1145" s="21" t="s">
        <v>2236</v>
      </c>
      <c r="N1145" s="21">
        <v>1</v>
      </c>
      <c r="O1145" s="21">
        <v>1</v>
      </c>
      <c r="P1145" s="21">
        <v>0</v>
      </c>
      <c r="Q1145" s="21">
        <v>1</v>
      </c>
      <c r="R1145">
        <f>IFERROR(IF(I1145=1,VLOOKUP(F1145,Lookup!$A$2:$B$15,2,FALSE),0),0.5)</f>
        <v>0</v>
      </c>
      <c r="S1145">
        <f>IF(K1145=1,1,IFERROR(IF(H1145="pass",VLOOKUP(F1145,Lookup!$D$2:$E$26,2,FALSE),0),1.6))</f>
        <v>2.2000000000000002</v>
      </c>
      <c r="T1145" s="6">
        <f t="shared" si="53"/>
        <v>1.6175000000000002</v>
      </c>
      <c r="U1145" s="6">
        <f t="shared" si="51"/>
        <v>2.0019500000000003</v>
      </c>
      <c r="V1145" t="str">
        <f t="shared" si="52"/>
        <v>H.HURST, ATL</v>
      </c>
    </row>
    <row r="1146" spans="1:22">
      <c r="A1146">
        <v>2183</v>
      </c>
      <c r="B1146" s="21">
        <v>1</v>
      </c>
      <c r="C1146" s="21" t="s">
        <v>22</v>
      </c>
      <c r="D1146" s="21" t="s">
        <v>16</v>
      </c>
      <c r="E1146" s="21">
        <v>3</v>
      </c>
      <c r="F1146" s="21">
        <v>97</v>
      </c>
      <c r="G1146" s="21" t="s">
        <v>2238</v>
      </c>
      <c r="H1146" s="21" t="s">
        <v>439</v>
      </c>
      <c r="I1146" s="21">
        <v>0</v>
      </c>
      <c r="J1146" s="21">
        <v>1</v>
      </c>
      <c r="K1146" s="21">
        <v>0</v>
      </c>
      <c r="L1146" s="21">
        <v>0</v>
      </c>
      <c r="M1146" s="21" t="s">
        <v>2239</v>
      </c>
      <c r="N1146" s="21">
        <v>3</v>
      </c>
      <c r="O1146" s="21">
        <v>3</v>
      </c>
      <c r="P1146" s="21">
        <v>0</v>
      </c>
      <c r="Q1146" s="21">
        <v>1</v>
      </c>
      <c r="R1146">
        <f>IFERROR(IF(I1146=1,VLOOKUP(F1146,Lookup!$A$2:$B$15,2,FALSE),0),0.5)</f>
        <v>0</v>
      </c>
      <c r="S1146">
        <f>IF(K1146=1,1,IFERROR(IF(H1146="pass",VLOOKUP(F1146,Lookup!$D$2:$E$26,2,FALSE),0),1.6))</f>
        <v>3.5</v>
      </c>
      <c r="T1146" s="6">
        <f t="shared" si="53"/>
        <v>1.6525000000000001</v>
      </c>
      <c r="U1146" s="6">
        <f t="shared" si="51"/>
        <v>3.5</v>
      </c>
      <c r="V1146" t="str">
        <f t="shared" si="52"/>
        <v>R.GAGE, ATL</v>
      </c>
    </row>
    <row r="1147" spans="1:22">
      <c r="A1147">
        <v>2188</v>
      </c>
      <c r="B1147" s="21">
        <v>1</v>
      </c>
      <c r="C1147" s="21" t="s">
        <v>16</v>
      </c>
      <c r="D1147" s="21" t="s">
        <v>22</v>
      </c>
      <c r="E1147" s="21">
        <v>50</v>
      </c>
      <c r="F1147" s="21">
        <v>50</v>
      </c>
      <c r="G1147" s="21" t="s">
        <v>2243</v>
      </c>
      <c r="H1147" s="21" t="s">
        <v>439</v>
      </c>
      <c r="I1147" s="21">
        <v>0</v>
      </c>
      <c r="J1147" s="21">
        <v>1</v>
      </c>
      <c r="K1147" s="21">
        <v>0</v>
      </c>
      <c r="L1147" s="21">
        <v>0</v>
      </c>
      <c r="M1147" s="21" t="s">
        <v>2242</v>
      </c>
      <c r="N1147" s="21">
        <v>-3</v>
      </c>
      <c r="O1147" s="21">
        <v>-3</v>
      </c>
      <c r="P1147" s="21">
        <v>0</v>
      </c>
      <c r="Q1147" s="21">
        <v>1</v>
      </c>
      <c r="R1147">
        <f>IFERROR(IF(I1147=1,VLOOKUP(F1147,Lookup!$A$2:$B$15,2,FALSE),0),0.5)</f>
        <v>0</v>
      </c>
      <c r="S1147">
        <f>IF(K1147=1,1,IFERROR(IF(H1147="pass",VLOOKUP(F1147,Lookup!$D$2:$E$26,2,FALSE),0),1.6))</f>
        <v>1.6</v>
      </c>
      <c r="T1147" s="6">
        <f t="shared" si="53"/>
        <v>1.5475000000000001</v>
      </c>
      <c r="U1147" s="6">
        <f t="shared" si="51"/>
        <v>1.5475000000000001</v>
      </c>
      <c r="V1147" t="str">
        <f t="shared" si="52"/>
        <v>Q.WATKINS, PHI</v>
      </c>
    </row>
    <row r="1148" spans="1:22">
      <c r="A1148">
        <v>2189</v>
      </c>
      <c r="B1148" s="21">
        <v>1</v>
      </c>
      <c r="C1148" s="21" t="s">
        <v>16</v>
      </c>
      <c r="D1148" s="21" t="s">
        <v>22</v>
      </c>
      <c r="E1148" s="21">
        <v>39</v>
      </c>
      <c r="F1148" s="21">
        <v>61</v>
      </c>
      <c r="G1148" s="21" t="s">
        <v>2244</v>
      </c>
      <c r="H1148" s="21" t="s">
        <v>439</v>
      </c>
      <c r="I1148" s="21">
        <v>0</v>
      </c>
      <c r="J1148" s="21">
        <v>1</v>
      </c>
      <c r="K1148" s="21">
        <v>0</v>
      </c>
      <c r="L1148" s="21">
        <v>0</v>
      </c>
      <c r="M1148" s="21" t="s">
        <v>2242</v>
      </c>
      <c r="N1148" s="21">
        <v>0</v>
      </c>
      <c r="O1148" s="21">
        <v>0</v>
      </c>
      <c r="P1148" s="21">
        <v>0</v>
      </c>
      <c r="Q1148" s="21">
        <v>1</v>
      </c>
      <c r="R1148">
        <f>IFERROR(IF(I1148=1,VLOOKUP(F1148,Lookup!$A$2:$B$15,2,FALSE),0),0.5)</f>
        <v>0</v>
      </c>
      <c r="S1148">
        <f>IF(K1148=1,1,IFERROR(IF(H1148="pass",VLOOKUP(F1148,Lookup!$D$2:$E$26,2,FALSE),0),1.6))</f>
        <v>1.6</v>
      </c>
      <c r="T1148" s="6">
        <f t="shared" si="53"/>
        <v>1.6</v>
      </c>
      <c r="U1148" s="6">
        <f t="shared" si="51"/>
        <v>1.6</v>
      </c>
      <c r="V1148" t="str">
        <f t="shared" si="52"/>
        <v>Q.WATKINS, PHI</v>
      </c>
    </row>
    <row r="1149" spans="1:22">
      <c r="A1149">
        <v>2194</v>
      </c>
      <c r="B1149" s="21">
        <v>1</v>
      </c>
      <c r="C1149" s="21" t="s">
        <v>16</v>
      </c>
      <c r="D1149" s="21" t="s">
        <v>22</v>
      </c>
      <c r="E1149" s="21">
        <v>18</v>
      </c>
      <c r="F1149" s="21">
        <v>82</v>
      </c>
      <c r="G1149" s="21" t="s">
        <v>2250</v>
      </c>
      <c r="H1149" s="21" t="s">
        <v>439</v>
      </c>
      <c r="I1149" s="21">
        <v>0</v>
      </c>
      <c r="J1149" s="21">
        <v>1</v>
      </c>
      <c r="K1149" s="21">
        <v>0</v>
      </c>
      <c r="L1149" s="21">
        <v>0</v>
      </c>
      <c r="M1149" s="21" t="s">
        <v>1593</v>
      </c>
      <c r="N1149" s="21">
        <v>18</v>
      </c>
      <c r="O1149" s="21">
        <v>18</v>
      </c>
      <c r="P1149" s="21">
        <v>0</v>
      </c>
      <c r="Q1149" s="21">
        <v>1</v>
      </c>
      <c r="R1149">
        <f>IFERROR(IF(I1149=1,VLOOKUP(F1149,Lookup!$A$2:$B$15,2,FALSE),0),0.5)</f>
        <v>0</v>
      </c>
      <c r="S1149">
        <f>IF(K1149=1,1,IFERROR(IF(H1149="pass",VLOOKUP(F1149,Lookup!$D$2:$E$26,2,FALSE),0),1.6))</f>
        <v>2</v>
      </c>
      <c r="T1149" s="6">
        <f t="shared" si="53"/>
        <v>1.915</v>
      </c>
      <c r="U1149" s="6">
        <f t="shared" si="51"/>
        <v>1.9711000000000001</v>
      </c>
      <c r="V1149" t="str">
        <f t="shared" si="52"/>
        <v>D.SMITH, PHI</v>
      </c>
    </row>
    <row r="1150" spans="1:22">
      <c r="A1150">
        <v>2198</v>
      </c>
      <c r="B1150" s="21">
        <v>1</v>
      </c>
      <c r="C1150" s="21" t="s">
        <v>22</v>
      </c>
      <c r="D1150" s="21" t="s">
        <v>16</v>
      </c>
      <c r="E1150" s="21">
        <v>68</v>
      </c>
      <c r="F1150" s="21">
        <v>32</v>
      </c>
      <c r="G1150" s="21" t="s">
        <v>2252</v>
      </c>
      <c r="H1150" s="21" t="s">
        <v>439</v>
      </c>
      <c r="I1150" s="21">
        <v>0</v>
      </c>
      <c r="J1150" s="21">
        <v>1</v>
      </c>
      <c r="K1150" s="21">
        <v>0</v>
      </c>
      <c r="L1150" s="21">
        <v>0</v>
      </c>
      <c r="M1150" s="21" t="s">
        <v>2253</v>
      </c>
      <c r="N1150" s="21">
        <v>-2</v>
      </c>
      <c r="O1150" s="21">
        <v>-2</v>
      </c>
      <c r="P1150" s="21">
        <v>0</v>
      </c>
      <c r="Q1150" s="21">
        <v>1</v>
      </c>
      <c r="R1150">
        <f>IFERROR(IF(I1150=1,VLOOKUP(F1150,Lookup!$A$2:$B$15,2,FALSE),0),0.5)</f>
        <v>0</v>
      </c>
      <c r="S1150">
        <f>IF(K1150=1,1,IFERROR(IF(H1150="pass",VLOOKUP(F1150,Lookup!$D$2:$E$26,2,FALSE),0),1.6))</f>
        <v>1.6</v>
      </c>
      <c r="T1150" s="6">
        <f t="shared" si="53"/>
        <v>1.5650000000000002</v>
      </c>
      <c r="U1150" s="6">
        <f t="shared" ref="U1150:U1213" si="54">R1150+IF(S1150&gt;=3.2,S1150,IF(AND(S1150&lt;3.2,S1150&gt;=1.8),S1150*0.66+T1150*0.34,T1150))+K1150*0.4735*2</f>
        <v>1.5650000000000002</v>
      </c>
      <c r="V1150" t="str">
        <f t="shared" si="52"/>
        <v>K.SMITH, ATL</v>
      </c>
    </row>
    <row r="1151" spans="1:22">
      <c r="A1151">
        <v>2309</v>
      </c>
      <c r="B1151" s="21">
        <v>1</v>
      </c>
      <c r="C1151" s="21" t="s">
        <v>22</v>
      </c>
      <c r="D1151" s="21" t="s">
        <v>16</v>
      </c>
      <c r="E1151" s="21">
        <v>72</v>
      </c>
      <c r="F1151" s="21">
        <v>28</v>
      </c>
      <c r="G1151" s="21" t="s">
        <v>2254</v>
      </c>
      <c r="H1151" s="21" t="s">
        <v>439</v>
      </c>
      <c r="I1151" s="21">
        <v>0</v>
      </c>
      <c r="J1151" s="21">
        <v>1</v>
      </c>
      <c r="K1151" s="21">
        <v>0</v>
      </c>
      <c r="L1151" s="21">
        <v>0</v>
      </c>
      <c r="M1151" s="21" t="s">
        <v>2226</v>
      </c>
      <c r="N1151" s="21">
        <v>4</v>
      </c>
      <c r="O1151" s="21">
        <v>4</v>
      </c>
      <c r="P1151" s="21">
        <v>0</v>
      </c>
      <c r="Q1151" s="21">
        <v>1</v>
      </c>
      <c r="R1151">
        <f>IFERROR(IF(I1151=1,VLOOKUP(F1151,Lookup!$A$2:$B$15,2,FALSE),0),0.5)</f>
        <v>0</v>
      </c>
      <c r="S1151">
        <f>IF(K1151=1,1,IFERROR(IF(H1151="pass",VLOOKUP(F1151,Lookup!$D$2:$E$26,2,FALSE),0),1.6))</f>
        <v>1.6</v>
      </c>
      <c r="T1151" s="6">
        <f t="shared" si="53"/>
        <v>1.6700000000000002</v>
      </c>
      <c r="U1151" s="6">
        <f t="shared" si="54"/>
        <v>1.6700000000000002</v>
      </c>
      <c r="V1151" t="str">
        <f t="shared" si="52"/>
        <v>C.PATTERSON, ATL</v>
      </c>
    </row>
    <row r="1152" spans="1:22">
      <c r="A1152">
        <v>2200</v>
      </c>
      <c r="B1152" s="21">
        <v>1</v>
      </c>
      <c r="C1152" s="21" t="s">
        <v>22</v>
      </c>
      <c r="D1152" s="21" t="s">
        <v>16</v>
      </c>
      <c r="E1152" s="21">
        <v>54</v>
      </c>
      <c r="F1152" s="21">
        <v>46</v>
      </c>
      <c r="G1152" s="21" t="s">
        <v>2255</v>
      </c>
      <c r="H1152" s="21" t="s">
        <v>439</v>
      </c>
      <c r="I1152" s="21">
        <v>0</v>
      </c>
      <c r="J1152" s="21">
        <v>1</v>
      </c>
      <c r="K1152" s="21">
        <v>0</v>
      </c>
      <c r="L1152" s="21">
        <v>0</v>
      </c>
      <c r="M1152" s="21" t="s">
        <v>2236</v>
      </c>
      <c r="N1152" s="21">
        <v>-1</v>
      </c>
      <c r="O1152" s="21">
        <v>-1</v>
      </c>
      <c r="P1152" s="21">
        <v>0</v>
      </c>
      <c r="Q1152" s="21">
        <v>1</v>
      </c>
      <c r="R1152">
        <f>IFERROR(IF(I1152=1,VLOOKUP(F1152,Lookup!$A$2:$B$15,2,FALSE),0),0.5)</f>
        <v>0</v>
      </c>
      <c r="S1152">
        <f>IF(K1152=1,1,IFERROR(IF(H1152="pass",VLOOKUP(F1152,Lookup!$D$2:$E$26,2,FALSE),0),1.6))</f>
        <v>1.6</v>
      </c>
      <c r="T1152" s="6">
        <f t="shared" si="53"/>
        <v>1.5825</v>
      </c>
      <c r="U1152" s="6">
        <f t="shared" si="54"/>
        <v>1.5825</v>
      </c>
      <c r="V1152" t="str">
        <f t="shared" si="52"/>
        <v>H.HURST, ATL</v>
      </c>
    </row>
    <row r="1153" spans="1:22">
      <c r="A1153">
        <v>2203</v>
      </c>
      <c r="B1153" s="21">
        <v>1</v>
      </c>
      <c r="C1153" s="21" t="s">
        <v>22</v>
      </c>
      <c r="D1153" s="21" t="s">
        <v>16</v>
      </c>
      <c r="E1153" s="21">
        <v>32</v>
      </c>
      <c r="F1153" s="21">
        <v>68</v>
      </c>
      <c r="G1153" s="21" t="s">
        <v>2259</v>
      </c>
      <c r="H1153" s="21" t="s">
        <v>439</v>
      </c>
      <c r="I1153" s="21">
        <v>0</v>
      </c>
      <c r="J1153" s="21">
        <v>1</v>
      </c>
      <c r="K1153" s="21">
        <v>0</v>
      </c>
      <c r="L1153" s="21">
        <v>0</v>
      </c>
      <c r="M1153" s="21" t="s">
        <v>2231</v>
      </c>
      <c r="N1153" s="21">
        <v>4</v>
      </c>
      <c r="O1153" s="21">
        <v>4</v>
      </c>
      <c r="P1153" s="21">
        <v>0</v>
      </c>
      <c r="Q1153" s="21">
        <v>1</v>
      </c>
      <c r="R1153">
        <f>IFERROR(IF(I1153=1,VLOOKUP(F1153,Lookup!$A$2:$B$15,2,FALSE),0),0.5)</f>
        <v>0</v>
      </c>
      <c r="S1153">
        <f>IF(K1153=1,1,IFERROR(IF(H1153="pass",VLOOKUP(F1153,Lookup!$D$2:$E$26,2,FALSE),0),1.6))</f>
        <v>1.6</v>
      </c>
      <c r="T1153" s="6">
        <f t="shared" si="53"/>
        <v>1.6700000000000002</v>
      </c>
      <c r="U1153" s="6">
        <f t="shared" si="54"/>
        <v>1.6700000000000002</v>
      </c>
      <c r="V1153" t="str">
        <f t="shared" si="52"/>
        <v>K.PITTS, ATL</v>
      </c>
    </row>
    <row r="1154" spans="1:22">
      <c r="A1154">
        <v>2205</v>
      </c>
      <c r="B1154" s="21">
        <v>1</v>
      </c>
      <c r="C1154" s="21" t="s">
        <v>22</v>
      </c>
      <c r="D1154" s="21" t="s">
        <v>16</v>
      </c>
      <c r="E1154" s="21">
        <v>24</v>
      </c>
      <c r="F1154" s="21">
        <v>76</v>
      </c>
      <c r="G1154" s="21" t="s">
        <v>2260</v>
      </c>
      <c r="H1154" s="21" t="s">
        <v>439</v>
      </c>
      <c r="I1154" s="21">
        <v>0</v>
      </c>
      <c r="J1154" s="21">
        <v>1</v>
      </c>
      <c r="K1154" s="21">
        <v>0</v>
      </c>
      <c r="L1154" s="21">
        <v>0</v>
      </c>
      <c r="M1154" s="21" t="s">
        <v>2231</v>
      </c>
      <c r="N1154" s="21">
        <v>1</v>
      </c>
      <c r="O1154" s="21">
        <v>1</v>
      </c>
      <c r="P1154" s="21">
        <v>0</v>
      </c>
      <c r="Q1154" s="21">
        <v>1</v>
      </c>
      <c r="R1154">
        <f>IFERROR(IF(I1154=1,VLOOKUP(F1154,Lookup!$A$2:$B$15,2,FALSE),0),0.5)</f>
        <v>0</v>
      </c>
      <c r="S1154">
        <f>IF(K1154=1,1,IFERROR(IF(H1154="pass",VLOOKUP(F1154,Lookup!$D$2:$E$26,2,FALSE),0),1.6))</f>
        <v>1.8</v>
      </c>
      <c r="T1154" s="6">
        <f t="shared" si="53"/>
        <v>1.6175000000000002</v>
      </c>
      <c r="U1154" s="6">
        <f t="shared" si="54"/>
        <v>1.7379500000000001</v>
      </c>
      <c r="V1154" t="str">
        <f t="shared" ref="V1154:V1217" si="55">IF(M1154="A.St","A. ST. BROWN, DET",IF(M1154="Dj.Moore","D.MOORE, CAR",IF(M1154="Mi.Carter","M.CARTER, NYJ",UPPER(M1154)&amp;", "&amp;C1154)))</f>
        <v>K.PITTS, ATL</v>
      </c>
    </row>
    <row r="1155" spans="1:22">
      <c r="A1155">
        <v>2211</v>
      </c>
      <c r="B1155" s="21">
        <v>1</v>
      </c>
      <c r="C1155" s="21" t="s">
        <v>22</v>
      </c>
      <c r="D1155" s="21" t="s">
        <v>16</v>
      </c>
      <c r="E1155" s="21">
        <v>12</v>
      </c>
      <c r="F1155" s="21">
        <v>88</v>
      </c>
      <c r="G1155" s="21" t="s">
        <v>2263</v>
      </c>
      <c r="H1155" s="21" t="s">
        <v>439</v>
      </c>
      <c r="I1155" s="21">
        <v>0</v>
      </c>
      <c r="J1155" s="21">
        <v>1</v>
      </c>
      <c r="K1155" s="21">
        <v>0</v>
      </c>
      <c r="L1155" s="21">
        <v>0</v>
      </c>
      <c r="M1155" s="21" t="s">
        <v>2231</v>
      </c>
      <c r="N1155" s="21">
        <v>4</v>
      </c>
      <c r="O1155" s="21">
        <v>4</v>
      </c>
      <c r="P1155" s="21">
        <v>0</v>
      </c>
      <c r="Q1155" s="21">
        <v>1</v>
      </c>
      <c r="R1155">
        <f>IFERROR(IF(I1155=1,VLOOKUP(F1155,Lookup!$A$2:$B$15,2,FALSE),0),0.5)</f>
        <v>0</v>
      </c>
      <c r="S1155">
        <f>IF(K1155=1,1,IFERROR(IF(H1155="pass",VLOOKUP(F1155,Lookup!$D$2:$E$26,2,FALSE),0),1.6))</f>
        <v>2.2000000000000002</v>
      </c>
      <c r="T1155" s="6">
        <f t="shared" ref="T1155:T1218" si="56">IFERROR(1.6+0.7/40*N1155,0)</f>
        <v>1.6700000000000002</v>
      </c>
      <c r="U1155" s="6">
        <f t="shared" si="54"/>
        <v>2.0198</v>
      </c>
      <c r="V1155" t="str">
        <f t="shared" si="55"/>
        <v>K.PITTS, ATL</v>
      </c>
    </row>
    <row r="1156" spans="1:22">
      <c r="A1156">
        <v>2184</v>
      </c>
      <c r="B1156" s="21">
        <v>1</v>
      </c>
      <c r="C1156" s="21" t="s">
        <v>22</v>
      </c>
      <c r="D1156" s="21" t="s">
        <v>16</v>
      </c>
      <c r="E1156" s="21">
        <v>3</v>
      </c>
      <c r="F1156" s="21">
        <v>97</v>
      </c>
      <c r="G1156" s="21" t="s">
        <v>2265</v>
      </c>
      <c r="H1156" s="21" t="s">
        <v>439</v>
      </c>
      <c r="I1156" s="21">
        <v>0</v>
      </c>
      <c r="J1156" s="21">
        <v>1</v>
      </c>
      <c r="K1156" s="21">
        <v>0</v>
      </c>
      <c r="L1156" s="21">
        <v>0</v>
      </c>
      <c r="M1156" s="21" t="s">
        <v>2257</v>
      </c>
      <c r="N1156" s="21">
        <v>1</v>
      </c>
      <c r="O1156" s="21">
        <v>1</v>
      </c>
      <c r="P1156" s="21">
        <v>0</v>
      </c>
      <c r="Q1156" s="21">
        <v>1</v>
      </c>
      <c r="R1156">
        <f>IFERROR(IF(I1156=1,VLOOKUP(F1156,Lookup!$A$2:$B$15,2,FALSE),0),0.5)</f>
        <v>0</v>
      </c>
      <c r="S1156">
        <f>IF(K1156=1,1,IFERROR(IF(H1156="pass",VLOOKUP(F1156,Lookup!$D$2:$E$26,2,FALSE),0),1.6))</f>
        <v>3.5</v>
      </c>
      <c r="T1156" s="6">
        <f t="shared" si="56"/>
        <v>1.6175000000000002</v>
      </c>
      <c r="U1156" s="6">
        <f t="shared" si="54"/>
        <v>3.5</v>
      </c>
      <c r="V1156" t="str">
        <f t="shared" si="55"/>
        <v>M.DAVIS, ATL</v>
      </c>
    </row>
    <row r="1157" spans="1:22">
      <c r="A1157">
        <v>2218</v>
      </c>
      <c r="B1157" s="21">
        <v>1</v>
      </c>
      <c r="C1157" s="21" t="s">
        <v>16</v>
      </c>
      <c r="D1157" s="21" t="s">
        <v>22</v>
      </c>
      <c r="E1157" s="21">
        <v>70</v>
      </c>
      <c r="F1157" s="21">
        <v>30</v>
      </c>
      <c r="G1157" s="21" t="s">
        <v>2268</v>
      </c>
      <c r="H1157" s="21" t="s">
        <v>439</v>
      </c>
      <c r="I1157" s="21">
        <v>0</v>
      </c>
      <c r="J1157" s="21">
        <v>1</v>
      </c>
      <c r="K1157" s="21">
        <v>0</v>
      </c>
      <c r="L1157" s="21">
        <v>0</v>
      </c>
      <c r="M1157" s="21" t="s">
        <v>2269</v>
      </c>
      <c r="N1157" s="21">
        <v>27</v>
      </c>
      <c r="O1157" s="21">
        <v>27</v>
      </c>
      <c r="P1157" s="21">
        <v>0</v>
      </c>
      <c r="Q1157" s="21">
        <v>1</v>
      </c>
      <c r="R1157">
        <f>IFERROR(IF(I1157=1,VLOOKUP(F1157,Lookup!$A$2:$B$15,2,FALSE),0),0.5)</f>
        <v>0</v>
      </c>
      <c r="S1157">
        <f>IF(K1157=1,1,IFERROR(IF(H1157="pass",VLOOKUP(F1157,Lookup!$D$2:$E$26,2,FALSE),0),1.6))</f>
        <v>1.6</v>
      </c>
      <c r="T1157" s="6">
        <f t="shared" si="56"/>
        <v>2.0725000000000002</v>
      </c>
      <c r="U1157" s="6">
        <f t="shared" si="54"/>
        <v>2.0725000000000002</v>
      </c>
      <c r="V1157" t="str">
        <f t="shared" si="55"/>
        <v>Z.ERTZ, PHI</v>
      </c>
    </row>
    <row r="1158" spans="1:22">
      <c r="A1158">
        <v>2219</v>
      </c>
      <c r="B1158" s="21">
        <v>1</v>
      </c>
      <c r="C1158" s="21" t="s">
        <v>16</v>
      </c>
      <c r="D1158" s="21" t="s">
        <v>22</v>
      </c>
      <c r="E1158" s="21">
        <v>42</v>
      </c>
      <c r="F1158" s="21">
        <v>58</v>
      </c>
      <c r="G1158" s="21" t="s">
        <v>2270</v>
      </c>
      <c r="H1158" s="21" t="s">
        <v>439</v>
      </c>
      <c r="I1158" s="21">
        <v>0</v>
      </c>
      <c r="J1158" s="21">
        <v>1</v>
      </c>
      <c r="K1158" s="21">
        <v>0</v>
      </c>
      <c r="L1158" s="21">
        <v>0</v>
      </c>
      <c r="M1158" s="21" t="s">
        <v>2248</v>
      </c>
      <c r="N1158" s="21">
        <v>2</v>
      </c>
      <c r="O1158" s="21">
        <v>2</v>
      </c>
      <c r="P1158" s="21">
        <v>0</v>
      </c>
      <c r="Q1158" s="21">
        <v>1</v>
      </c>
      <c r="R1158">
        <f>IFERROR(IF(I1158=1,VLOOKUP(F1158,Lookup!$A$2:$B$15,2,FALSE),0),0.5)</f>
        <v>0</v>
      </c>
      <c r="S1158">
        <f>IF(K1158=1,1,IFERROR(IF(H1158="pass",VLOOKUP(F1158,Lookup!$D$2:$E$26,2,FALSE),0),1.6))</f>
        <v>1.6</v>
      </c>
      <c r="T1158" s="6">
        <f t="shared" si="56"/>
        <v>1.635</v>
      </c>
      <c r="U1158" s="6">
        <f t="shared" si="54"/>
        <v>1.635</v>
      </c>
      <c r="V1158" t="str">
        <f t="shared" si="55"/>
        <v>M.SANDERS, PHI</v>
      </c>
    </row>
    <row r="1159" spans="1:22">
      <c r="A1159">
        <v>2221</v>
      </c>
      <c r="B1159" s="21">
        <v>1</v>
      </c>
      <c r="C1159" s="21" t="s">
        <v>16</v>
      </c>
      <c r="D1159" s="21" t="s">
        <v>22</v>
      </c>
      <c r="E1159" s="21">
        <v>36</v>
      </c>
      <c r="F1159" s="21">
        <v>64</v>
      </c>
      <c r="G1159" s="21" t="s">
        <v>2272</v>
      </c>
      <c r="H1159" s="21" t="s">
        <v>439</v>
      </c>
      <c r="I1159" s="21">
        <v>0</v>
      </c>
      <c r="J1159" s="21">
        <v>1</v>
      </c>
      <c r="K1159" s="21">
        <v>0</v>
      </c>
      <c r="L1159" s="21">
        <v>0</v>
      </c>
      <c r="M1159" s="21" t="s">
        <v>1593</v>
      </c>
      <c r="N1159" s="21">
        <v>3</v>
      </c>
      <c r="O1159" s="21">
        <v>3</v>
      </c>
      <c r="P1159" s="21">
        <v>0</v>
      </c>
      <c r="Q1159" s="21">
        <v>1</v>
      </c>
      <c r="R1159">
        <f>IFERROR(IF(I1159=1,VLOOKUP(F1159,Lookup!$A$2:$B$15,2,FALSE),0),0.5)</f>
        <v>0</v>
      </c>
      <c r="S1159">
        <f>IF(K1159=1,1,IFERROR(IF(H1159="pass",VLOOKUP(F1159,Lookup!$D$2:$E$26,2,FALSE),0),1.6))</f>
        <v>1.6</v>
      </c>
      <c r="T1159" s="6">
        <f t="shared" si="56"/>
        <v>1.6525000000000001</v>
      </c>
      <c r="U1159" s="6">
        <f t="shared" si="54"/>
        <v>1.6525000000000001</v>
      </c>
      <c r="V1159" t="str">
        <f t="shared" si="55"/>
        <v>D.SMITH, PHI</v>
      </c>
    </row>
    <row r="1160" spans="1:22">
      <c r="A1160">
        <v>2214</v>
      </c>
      <c r="B1160" s="21">
        <v>1</v>
      </c>
      <c r="C1160" s="21" t="s">
        <v>22</v>
      </c>
      <c r="D1160" s="21" t="s">
        <v>16</v>
      </c>
      <c r="E1160" s="21">
        <v>9</v>
      </c>
      <c r="F1160" s="21">
        <v>91</v>
      </c>
      <c r="G1160" s="21" t="s">
        <v>2276</v>
      </c>
      <c r="H1160" s="21" t="s">
        <v>439</v>
      </c>
      <c r="I1160" s="21">
        <v>0</v>
      </c>
      <c r="J1160" s="21">
        <v>1</v>
      </c>
      <c r="K1160" s="21">
        <v>0</v>
      </c>
      <c r="L1160" s="21">
        <v>0</v>
      </c>
      <c r="M1160" s="21" t="s">
        <v>2257</v>
      </c>
      <c r="N1160" s="21">
        <v>3</v>
      </c>
      <c r="O1160" s="21">
        <v>3</v>
      </c>
      <c r="P1160" s="21">
        <v>0</v>
      </c>
      <c r="Q1160" s="21">
        <v>1</v>
      </c>
      <c r="R1160">
        <f>IFERROR(IF(I1160=1,VLOOKUP(F1160,Lookup!$A$2:$B$15,2,FALSE),0),0.5)</f>
        <v>0</v>
      </c>
      <c r="S1160">
        <f>IF(K1160=1,1,IFERROR(IF(H1160="pass",VLOOKUP(F1160,Lookup!$D$2:$E$26,2,FALSE),0),1.6))</f>
        <v>2.5</v>
      </c>
      <c r="T1160" s="6">
        <f t="shared" si="56"/>
        <v>1.6525000000000001</v>
      </c>
      <c r="U1160" s="6">
        <f t="shared" si="54"/>
        <v>2.2118500000000001</v>
      </c>
      <c r="V1160" t="str">
        <f t="shared" si="55"/>
        <v>M.DAVIS, ATL</v>
      </c>
    </row>
    <row r="1161" spans="1:22">
      <c r="A1161">
        <v>2231</v>
      </c>
      <c r="B1161" s="21">
        <v>1</v>
      </c>
      <c r="C1161" s="21" t="s">
        <v>22</v>
      </c>
      <c r="D1161" s="21" t="s">
        <v>16</v>
      </c>
      <c r="E1161" s="21">
        <v>63</v>
      </c>
      <c r="F1161" s="21">
        <v>37</v>
      </c>
      <c r="G1161" s="21" t="s">
        <v>2277</v>
      </c>
      <c r="H1161" s="21" t="s">
        <v>439</v>
      </c>
      <c r="I1161" s="21">
        <v>0</v>
      </c>
      <c r="J1161" s="21">
        <v>1</v>
      </c>
      <c r="K1161" s="21">
        <v>0</v>
      </c>
      <c r="L1161" s="21">
        <v>0</v>
      </c>
      <c r="M1161" s="21" t="s">
        <v>2236</v>
      </c>
      <c r="N1161" s="21">
        <v>6</v>
      </c>
      <c r="O1161" s="21">
        <v>6</v>
      </c>
      <c r="P1161" s="21">
        <v>0</v>
      </c>
      <c r="Q1161" s="21">
        <v>1</v>
      </c>
      <c r="R1161">
        <f>IFERROR(IF(I1161=1,VLOOKUP(F1161,Lookup!$A$2:$B$15,2,FALSE),0),0.5)</f>
        <v>0</v>
      </c>
      <c r="S1161">
        <f>IF(K1161=1,1,IFERROR(IF(H1161="pass",VLOOKUP(F1161,Lookup!$D$2:$E$26,2,FALSE),0),1.6))</f>
        <v>1.6</v>
      </c>
      <c r="T1161" s="6">
        <f t="shared" si="56"/>
        <v>1.7050000000000001</v>
      </c>
      <c r="U1161" s="6">
        <f t="shared" si="54"/>
        <v>1.7050000000000001</v>
      </c>
      <c r="V1161" t="str">
        <f t="shared" si="55"/>
        <v>H.HURST, ATL</v>
      </c>
    </row>
    <row r="1162" spans="1:22">
      <c r="A1162">
        <v>2235</v>
      </c>
      <c r="B1162" s="21">
        <v>1</v>
      </c>
      <c r="C1162" s="21" t="s">
        <v>16</v>
      </c>
      <c r="D1162" s="21" t="s">
        <v>22</v>
      </c>
      <c r="E1162" s="21">
        <v>67</v>
      </c>
      <c r="F1162" s="21">
        <v>33</v>
      </c>
      <c r="G1162" s="21" t="s">
        <v>2280</v>
      </c>
      <c r="H1162" s="21" t="s">
        <v>439</v>
      </c>
      <c r="I1162" s="21">
        <v>0</v>
      </c>
      <c r="J1162" s="21">
        <v>1</v>
      </c>
      <c r="K1162" s="21">
        <v>0</v>
      </c>
      <c r="L1162" s="21">
        <v>0</v>
      </c>
      <c r="M1162" s="21" t="s">
        <v>1593</v>
      </c>
      <c r="N1162" s="21">
        <v>4</v>
      </c>
      <c r="O1162" s="21">
        <v>4</v>
      </c>
      <c r="P1162" s="21">
        <v>0</v>
      </c>
      <c r="Q1162" s="21">
        <v>1</v>
      </c>
      <c r="R1162">
        <f>IFERROR(IF(I1162=1,VLOOKUP(F1162,Lookup!$A$2:$B$15,2,FALSE),0),0.5)</f>
        <v>0</v>
      </c>
      <c r="S1162">
        <f>IF(K1162=1,1,IFERROR(IF(H1162="pass",VLOOKUP(F1162,Lookup!$D$2:$E$26,2,FALSE),0),1.6))</f>
        <v>1.6</v>
      </c>
      <c r="T1162" s="6">
        <f t="shared" si="56"/>
        <v>1.6700000000000002</v>
      </c>
      <c r="U1162" s="6">
        <f t="shared" si="54"/>
        <v>1.6700000000000002</v>
      </c>
      <c r="V1162" t="str">
        <f t="shared" si="55"/>
        <v>D.SMITH, PHI</v>
      </c>
    </row>
    <row r="1163" spans="1:22">
      <c r="A1163">
        <v>2236</v>
      </c>
      <c r="B1163" s="21">
        <v>1</v>
      </c>
      <c r="C1163" s="21" t="s">
        <v>16</v>
      </c>
      <c r="D1163" s="21" t="s">
        <v>22</v>
      </c>
      <c r="E1163" s="21">
        <v>63</v>
      </c>
      <c r="F1163" s="21">
        <v>37</v>
      </c>
      <c r="G1163" s="21" t="s">
        <v>2281</v>
      </c>
      <c r="H1163" s="21" t="s">
        <v>439</v>
      </c>
      <c r="I1163" s="21">
        <v>0</v>
      </c>
      <c r="J1163" s="21">
        <v>1</v>
      </c>
      <c r="K1163" s="21">
        <v>0</v>
      </c>
      <c r="L1163" s="21">
        <v>0</v>
      </c>
      <c r="M1163" s="21" t="s">
        <v>1593</v>
      </c>
      <c r="N1163" s="21">
        <v>12</v>
      </c>
      <c r="O1163" s="21">
        <v>12</v>
      </c>
      <c r="P1163" s="21">
        <v>0</v>
      </c>
      <c r="Q1163" s="21">
        <v>1</v>
      </c>
      <c r="R1163">
        <f>IFERROR(IF(I1163=1,VLOOKUP(F1163,Lookup!$A$2:$B$15,2,FALSE),0),0.5)</f>
        <v>0</v>
      </c>
      <c r="S1163">
        <f>IF(K1163=1,1,IFERROR(IF(H1163="pass",VLOOKUP(F1163,Lookup!$D$2:$E$26,2,FALSE),0),1.6))</f>
        <v>1.6</v>
      </c>
      <c r="T1163" s="6">
        <f t="shared" si="56"/>
        <v>1.81</v>
      </c>
      <c r="U1163" s="6">
        <f t="shared" si="54"/>
        <v>1.81</v>
      </c>
      <c r="V1163" t="str">
        <f t="shared" si="55"/>
        <v>D.SMITH, PHI</v>
      </c>
    </row>
    <row r="1164" spans="1:22">
      <c r="A1164">
        <v>2237</v>
      </c>
      <c r="B1164" s="21">
        <v>1</v>
      </c>
      <c r="C1164" s="21" t="s">
        <v>16</v>
      </c>
      <c r="D1164" s="21" t="s">
        <v>22</v>
      </c>
      <c r="E1164" s="21">
        <v>44</v>
      </c>
      <c r="F1164" s="21">
        <v>56</v>
      </c>
      <c r="G1164" s="21" t="s">
        <v>2282</v>
      </c>
      <c r="H1164" s="21" t="s">
        <v>439</v>
      </c>
      <c r="I1164" s="21">
        <v>0</v>
      </c>
      <c r="J1164" s="21">
        <v>1</v>
      </c>
      <c r="K1164" s="21">
        <v>0</v>
      </c>
      <c r="L1164" s="21">
        <v>0</v>
      </c>
      <c r="M1164" s="21" t="s">
        <v>1593</v>
      </c>
      <c r="N1164" s="21">
        <v>2</v>
      </c>
      <c r="O1164" s="21">
        <v>2</v>
      </c>
      <c r="P1164" s="21">
        <v>0</v>
      </c>
      <c r="Q1164" s="21">
        <v>1</v>
      </c>
      <c r="R1164">
        <f>IFERROR(IF(I1164=1,VLOOKUP(F1164,Lookup!$A$2:$B$15,2,FALSE),0),0.5)</f>
        <v>0</v>
      </c>
      <c r="S1164">
        <f>IF(K1164=1,1,IFERROR(IF(H1164="pass",VLOOKUP(F1164,Lookup!$D$2:$E$26,2,FALSE),0),1.6))</f>
        <v>1.6</v>
      </c>
      <c r="T1164" s="6">
        <f t="shared" si="56"/>
        <v>1.635</v>
      </c>
      <c r="U1164" s="6">
        <f t="shared" si="54"/>
        <v>1.635</v>
      </c>
      <c r="V1164" t="str">
        <f t="shared" si="55"/>
        <v>D.SMITH, PHI</v>
      </c>
    </row>
    <row r="1165" spans="1:22">
      <c r="A1165">
        <v>2239</v>
      </c>
      <c r="B1165" s="21">
        <v>1</v>
      </c>
      <c r="C1165" s="21" t="s">
        <v>16</v>
      </c>
      <c r="D1165" s="21" t="s">
        <v>22</v>
      </c>
      <c r="E1165" s="21">
        <v>41</v>
      </c>
      <c r="F1165" s="21">
        <v>59</v>
      </c>
      <c r="G1165" s="21" t="s">
        <v>2283</v>
      </c>
      <c r="H1165" s="21" t="s">
        <v>439</v>
      </c>
      <c r="I1165" s="21">
        <v>0</v>
      </c>
      <c r="J1165" s="21">
        <v>1</v>
      </c>
      <c r="K1165" s="21">
        <v>0</v>
      </c>
      <c r="L1165" s="21">
        <v>0</v>
      </c>
      <c r="M1165" s="21" t="s">
        <v>2284</v>
      </c>
      <c r="N1165" s="21">
        <v>9</v>
      </c>
      <c r="O1165" s="21">
        <v>9</v>
      </c>
      <c r="P1165" s="21">
        <v>0</v>
      </c>
      <c r="Q1165" s="21">
        <v>1</v>
      </c>
      <c r="R1165">
        <f>IFERROR(IF(I1165=1,VLOOKUP(F1165,Lookup!$A$2:$B$15,2,FALSE),0),0.5)</f>
        <v>0</v>
      </c>
      <c r="S1165">
        <f>IF(K1165=1,1,IFERROR(IF(H1165="pass",VLOOKUP(F1165,Lookup!$D$2:$E$26,2,FALSE),0),1.6))</f>
        <v>1.6</v>
      </c>
      <c r="T1165" s="6">
        <f t="shared" si="56"/>
        <v>1.7575000000000001</v>
      </c>
      <c r="U1165" s="6">
        <f t="shared" si="54"/>
        <v>1.7575000000000001</v>
      </c>
      <c r="V1165" t="str">
        <f t="shared" si="55"/>
        <v>J.REAGOR, PHI</v>
      </c>
    </row>
    <row r="1166" spans="1:22">
      <c r="A1166">
        <v>2241</v>
      </c>
      <c r="B1166" s="21">
        <v>1</v>
      </c>
      <c r="C1166" s="21" t="s">
        <v>16</v>
      </c>
      <c r="D1166" s="21" t="s">
        <v>22</v>
      </c>
      <c r="E1166" s="21">
        <v>42</v>
      </c>
      <c r="F1166" s="21">
        <v>58</v>
      </c>
      <c r="G1166" s="21" t="s">
        <v>2285</v>
      </c>
      <c r="H1166" s="21" t="s">
        <v>439</v>
      </c>
      <c r="I1166" s="21">
        <v>0</v>
      </c>
      <c r="J1166" s="21">
        <v>1</v>
      </c>
      <c r="K1166" s="21">
        <v>0</v>
      </c>
      <c r="L1166" s="21">
        <v>0</v>
      </c>
      <c r="M1166" s="21" t="s">
        <v>2286</v>
      </c>
      <c r="N1166" s="21">
        <v>-5</v>
      </c>
      <c r="O1166" s="21">
        <v>-5</v>
      </c>
      <c r="P1166" s="21">
        <v>0</v>
      </c>
      <c r="Q1166" s="21">
        <v>1</v>
      </c>
      <c r="R1166">
        <f>IFERROR(IF(I1166=1,VLOOKUP(F1166,Lookup!$A$2:$B$15,2,FALSE),0),0.5)</f>
        <v>0</v>
      </c>
      <c r="S1166">
        <f>IF(K1166=1,1,IFERROR(IF(H1166="pass",VLOOKUP(F1166,Lookup!$D$2:$E$26,2,FALSE),0),1.6))</f>
        <v>1.6</v>
      </c>
      <c r="T1166" s="6">
        <f t="shared" si="56"/>
        <v>1.5125000000000002</v>
      </c>
      <c r="U1166" s="6">
        <f t="shared" si="54"/>
        <v>1.5125000000000002</v>
      </c>
      <c r="V1166" t="str">
        <f t="shared" si="55"/>
        <v>K.GAINWELL, PHI</v>
      </c>
    </row>
    <row r="1167" spans="1:22">
      <c r="A1167">
        <v>2243</v>
      </c>
      <c r="B1167" s="21">
        <v>1</v>
      </c>
      <c r="C1167" s="21" t="s">
        <v>16</v>
      </c>
      <c r="D1167" s="21" t="s">
        <v>22</v>
      </c>
      <c r="E1167" s="21">
        <v>50</v>
      </c>
      <c r="F1167" s="21">
        <v>50</v>
      </c>
      <c r="G1167" s="21" t="s">
        <v>2287</v>
      </c>
      <c r="H1167" s="21" t="s">
        <v>439</v>
      </c>
      <c r="I1167" s="21">
        <v>0</v>
      </c>
      <c r="J1167" s="21">
        <v>1</v>
      </c>
      <c r="K1167" s="21">
        <v>0</v>
      </c>
      <c r="L1167" s="21">
        <v>0</v>
      </c>
      <c r="M1167" s="21" t="s">
        <v>1593</v>
      </c>
      <c r="N1167" s="21">
        <v>-1</v>
      </c>
      <c r="O1167" s="21">
        <v>-1</v>
      </c>
      <c r="P1167" s="21">
        <v>0</v>
      </c>
      <c r="Q1167" s="21">
        <v>1</v>
      </c>
      <c r="R1167">
        <f>IFERROR(IF(I1167=1,VLOOKUP(F1167,Lookup!$A$2:$B$15,2,FALSE),0),0.5)</f>
        <v>0</v>
      </c>
      <c r="S1167">
        <f>IF(K1167=1,1,IFERROR(IF(H1167="pass",VLOOKUP(F1167,Lookup!$D$2:$E$26,2,FALSE),0),1.6))</f>
        <v>1.6</v>
      </c>
      <c r="T1167" s="6">
        <f t="shared" si="56"/>
        <v>1.5825</v>
      </c>
      <c r="U1167" s="6">
        <f t="shared" si="54"/>
        <v>1.5825</v>
      </c>
      <c r="V1167" t="str">
        <f t="shared" si="55"/>
        <v>D.SMITH, PHI</v>
      </c>
    </row>
    <row r="1168" spans="1:22">
      <c r="A1168">
        <v>2244</v>
      </c>
      <c r="B1168" s="21">
        <v>1</v>
      </c>
      <c r="C1168" s="21" t="s">
        <v>16</v>
      </c>
      <c r="D1168" s="21" t="s">
        <v>22</v>
      </c>
      <c r="E1168" s="21">
        <v>50</v>
      </c>
      <c r="F1168" s="21">
        <v>50</v>
      </c>
      <c r="G1168" s="21" t="s">
        <v>2288</v>
      </c>
      <c r="H1168" s="21" t="s">
        <v>439</v>
      </c>
      <c r="I1168" s="21">
        <v>0</v>
      </c>
      <c r="J1168" s="21">
        <v>1</v>
      </c>
      <c r="K1168" s="21">
        <v>0</v>
      </c>
      <c r="L1168" s="21">
        <v>0</v>
      </c>
      <c r="M1168" s="21" t="s">
        <v>2284</v>
      </c>
      <c r="N1168" s="21">
        <v>0</v>
      </c>
      <c r="O1168" s="21">
        <v>0</v>
      </c>
      <c r="P1168" s="21">
        <v>0</v>
      </c>
      <c r="Q1168" s="21">
        <v>1</v>
      </c>
      <c r="R1168">
        <f>IFERROR(IF(I1168=1,VLOOKUP(F1168,Lookup!$A$2:$B$15,2,FALSE),0),0.5)</f>
        <v>0</v>
      </c>
      <c r="S1168">
        <f>IF(K1168=1,1,IFERROR(IF(H1168="pass",VLOOKUP(F1168,Lookup!$D$2:$E$26,2,FALSE),0),1.6))</f>
        <v>1.6</v>
      </c>
      <c r="T1168" s="6">
        <f t="shared" si="56"/>
        <v>1.6</v>
      </c>
      <c r="U1168" s="6">
        <f t="shared" si="54"/>
        <v>1.6</v>
      </c>
      <c r="V1168" t="str">
        <f t="shared" si="55"/>
        <v>J.REAGOR, PHI</v>
      </c>
    </row>
    <row r="1169" spans="1:22">
      <c r="A1169">
        <v>2224</v>
      </c>
      <c r="B1169" s="21">
        <v>1</v>
      </c>
      <c r="C1169" s="21" t="s">
        <v>22</v>
      </c>
      <c r="D1169" s="21" t="s">
        <v>16</v>
      </c>
      <c r="E1169" s="21">
        <v>74</v>
      </c>
      <c r="F1169" s="21">
        <v>26</v>
      </c>
      <c r="G1169" s="21" t="s">
        <v>2289</v>
      </c>
      <c r="H1169" s="21" t="s">
        <v>439</v>
      </c>
      <c r="I1169" s="21">
        <v>0</v>
      </c>
      <c r="J1169" s="21">
        <v>1</v>
      </c>
      <c r="K1169" s="21">
        <v>0</v>
      </c>
      <c r="L1169" s="21">
        <v>0</v>
      </c>
      <c r="M1169" s="21" t="s">
        <v>2257</v>
      </c>
      <c r="N1169" s="21">
        <v>-5</v>
      </c>
      <c r="O1169" s="21">
        <v>-5</v>
      </c>
      <c r="P1169" s="21">
        <v>0</v>
      </c>
      <c r="Q1169" s="21">
        <v>1</v>
      </c>
      <c r="R1169">
        <f>IFERROR(IF(I1169=1,VLOOKUP(F1169,Lookup!$A$2:$B$15,2,FALSE),0),0.5)</f>
        <v>0</v>
      </c>
      <c r="S1169">
        <f>IF(K1169=1,1,IFERROR(IF(H1169="pass",VLOOKUP(F1169,Lookup!$D$2:$E$26,2,FALSE),0),1.6))</f>
        <v>1.6</v>
      </c>
      <c r="T1169" s="6">
        <f t="shared" si="56"/>
        <v>1.5125000000000002</v>
      </c>
      <c r="U1169" s="6">
        <f t="shared" si="54"/>
        <v>1.5125000000000002</v>
      </c>
      <c r="V1169" t="str">
        <f t="shared" si="55"/>
        <v>M.DAVIS, ATL</v>
      </c>
    </row>
    <row r="1170" spans="1:22">
      <c r="A1170">
        <v>2252</v>
      </c>
      <c r="B1170" s="21">
        <v>1</v>
      </c>
      <c r="C1170" s="21" t="s">
        <v>16</v>
      </c>
      <c r="D1170" s="21" t="s">
        <v>22</v>
      </c>
      <c r="E1170" s="21">
        <v>62</v>
      </c>
      <c r="F1170" s="21">
        <v>38</v>
      </c>
      <c r="G1170" s="21" t="s">
        <v>2292</v>
      </c>
      <c r="H1170" s="21" t="s">
        <v>439</v>
      </c>
      <c r="I1170" s="21">
        <v>0</v>
      </c>
      <c r="J1170" s="21">
        <v>1</v>
      </c>
      <c r="K1170" s="21">
        <v>0</v>
      </c>
      <c r="L1170" s="21">
        <v>0</v>
      </c>
      <c r="M1170" s="21" t="s">
        <v>2286</v>
      </c>
      <c r="N1170" s="21">
        <v>1</v>
      </c>
      <c r="O1170" s="21">
        <v>1</v>
      </c>
      <c r="P1170" s="21">
        <v>0</v>
      </c>
      <c r="Q1170" s="21">
        <v>1</v>
      </c>
      <c r="R1170">
        <f>IFERROR(IF(I1170=1,VLOOKUP(F1170,Lookup!$A$2:$B$15,2,FALSE),0),0.5)</f>
        <v>0</v>
      </c>
      <c r="S1170">
        <f>IF(K1170=1,1,IFERROR(IF(H1170="pass",VLOOKUP(F1170,Lookup!$D$2:$E$26,2,FALSE),0),1.6))</f>
        <v>1.6</v>
      </c>
      <c r="T1170" s="6">
        <f t="shared" si="56"/>
        <v>1.6175000000000002</v>
      </c>
      <c r="U1170" s="6">
        <f t="shared" si="54"/>
        <v>1.6175000000000002</v>
      </c>
      <c r="V1170" t="str">
        <f t="shared" si="55"/>
        <v>K.GAINWELL, PHI</v>
      </c>
    </row>
    <row r="1171" spans="1:22">
      <c r="A1171">
        <v>2253</v>
      </c>
      <c r="B1171" s="21">
        <v>1</v>
      </c>
      <c r="C1171" s="21" t="s">
        <v>16</v>
      </c>
      <c r="D1171" s="21" t="s">
        <v>22</v>
      </c>
      <c r="E1171" s="21">
        <v>53</v>
      </c>
      <c r="F1171" s="21">
        <v>47</v>
      </c>
      <c r="G1171" s="21" t="s">
        <v>2293</v>
      </c>
      <c r="H1171" s="21" t="s">
        <v>439</v>
      </c>
      <c r="I1171" s="21">
        <v>0</v>
      </c>
      <c r="J1171" s="21">
        <v>1</v>
      </c>
      <c r="K1171" s="21">
        <v>0</v>
      </c>
      <c r="L1171" s="21">
        <v>0</v>
      </c>
      <c r="M1171" s="21" t="s">
        <v>2286</v>
      </c>
      <c r="N1171" s="21">
        <v>1</v>
      </c>
      <c r="O1171" s="21">
        <v>1</v>
      </c>
      <c r="P1171" s="21">
        <v>0</v>
      </c>
      <c r="Q1171" s="21">
        <v>1</v>
      </c>
      <c r="R1171">
        <f>IFERROR(IF(I1171=1,VLOOKUP(F1171,Lookup!$A$2:$B$15,2,FALSE),0),0.5)</f>
        <v>0</v>
      </c>
      <c r="S1171">
        <f>IF(K1171=1,1,IFERROR(IF(H1171="pass",VLOOKUP(F1171,Lookup!$D$2:$E$26,2,FALSE),0),1.6))</f>
        <v>1.6</v>
      </c>
      <c r="T1171" s="6">
        <f t="shared" si="56"/>
        <v>1.6175000000000002</v>
      </c>
      <c r="U1171" s="6">
        <f t="shared" si="54"/>
        <v>1.6175000000000002</v>
      </c>
      <c r="V1171" t="str">
        <f t="shared" si="55"/>
        <v>K.GAINWELL, PHI</v>
      </c>
    </row>
    <row r="1172" spans="1:22">
      <c r="A1172">
        <v>2257</v>
      </c>
      <c r="B1172" s="21">
        <v>1</v>
      </c>
      <c r="C1172" s="21" t="s">
        <v>16</v>
      </c>
      <c r="D1172" s="21" t="s">
        <v>22</v>
      </c>
      <c r="E1172" s="21">
        <v>51</v>
      </c>
      <c r="F1172" s="21">
        <v>49</v>
      </c>
      <c r="G1172" s="21" t="s">
        <v>2295</v>
      </c>
      <c r="H1172" s="21" t="s">
        <v>439</v>
      </c>
      <c r="I1172" s="21">
        <v>0</v>
      </c>
      <c r="J1172" s="21">
        <v>1</v>
      </c>
      <c r="K1172" s="21">
        <v>0</v>
      </c>
      <c r="L1172" s="21">
        <v>0</v>
      </c>
      <c r="M1172" s="21" t="s">
        <v>2269</v>
      </c>
      <c r="N1172" s="21">
        <v>4</v>
      </c>
      <c r="O1172" s="21">
        <v>4</v>
      </c>
      <c r="P1172" s="21">
        <v>0</v>
      </c>
      <c r="Q1172" s="21">
        <v>1</v>
      </c>
      <c r="R1172">
        <f>IFERROR(IF(I1172=1,VLOOKUP(F1172,Lookup!$A$2:$B$15,2,FALSE),0),0.5)</f>
        <v>0</v>
      </c>
      <c r="S1172">
        <f>IF(K1172=1,1,IFERROR(IF(H1172="pass",VLOOKUP(F1172,Lookup!$D$2:$E$26,2,FALSE),0),1.6))</f>
        <v>1.6</v>
      </c>
      <c r="T1172" s="6">
        <f t="shared" si="56"/>
        <v>1.6700000000000002</v>
      </c>
      <c r="U1172" s="6">
        <f t="shared" si="54"/>
        <v>1.6700000000000002</v>
      </c>
      <c r="V1172" t="str">
        <f t="shared" si="55"/>
        <v>Z.ERTZ, PHI</v>
      </c>
    </row>
    <row r="1173" spans="1:22">
      <c r="A1173">
        <v>2264</v>
      </c>
      <c r="B1173" s="21">
        <v>1</v>
      </c>
      <c r="C1173" s="21" t="s">
        <v>16</v>
      </c>
      <c r="D1173" s="21" t="s">
        <v>22</v>
      </c>
      <c r="E1173" s="21">
        <v>26</v>
      </c>
      <c r="F1173" s="21">
        <v>74</v>
      </c>
      <c r="G1173" s="21" t="s">
        <v>2297</v>
      </c>
      <c r="H1173" s="21" t="s">
        <v>439</v>
      </c>
      <c r="I1173" s="21">
        <v>0</v>
      </c>
      <c r="J1173" s="21">
        <v>1</v>
      </c>
      <c r="K1173" s="21">
        <v>0</v>
      </c>
      <c r="L1173" s="21">
        <v>0</v>
      </c>
      <c r="M1173" s="21" t="s">
        <v>2284</v>
      </c>
      <c r="N1173" s="21">
        <v>10</v>
      </c>
      <c r="O1173" s="21">
        <v>10</v>
      </c>
      <c r="P1173" s="21">
        <v>0</v>
      </c>
      <c r="Q1173" s="21">
        <v>1</v>
      </c>
      <c r="R1173">
        <f>IFERROR(IF(I1173=1,VLOOKUP(F1173,Lookup!$A$2:$B$15,2,FALSE),0),0.5)</f>
        <v>0</v>
      </c>
      <c r="S1173">
        <f>IF(K1173=1,1,IFERROR(IF(H1173="pass",VLOOKUP(F1173,Lookup!$D$2:$E$26,2,FALSE),0),1.6))</f>
        <v>1.6</v>
      </c>
      <c r="T1173" s="6">
        <f t="shared" si="56"/>
        <v>1.7750000000000001</v>
      </c>
      <c r="U1173" s="6">
        <f t="shared" si="54"/>
        <v>1.7750000000000001</v>
      </c>
      <c r="V1173" t="str">
        <f t="shared" si="55"/>
        <v>J.REAGOR, PHI</v>
      </c>
    </row>
    <row r="1174" spans="1:22">
      <c r="A1174">
        <v>2266</v>
      </c>
      <c r="B1174" s="21">
        <v>1</v>
      </c>
      <c r="C1174" s="21" t="s">
        <v>16</v>
      </c>
      <c r="D1174" s="21" t="s">
        <v>22</v>
      </c>
      <c r="E1174" s="21">
        <v>16</v>
      </c>
      <c r="F1174" s="21">
        <v>84</v>
      </c>
      <c r="G1174" s="21" t="s">
        <v>2298</v>
      </c>
      <c r="H1174" s="21" t="s">
        <v>439</v>
      </c>
      <c r="I1174" s="21">
        <v>0</v>
      </c>
      <c r="J1174" s="21">
        <v>1</v>
      </c>
      <c r="K1174" s="21">
        <v>0</v>
      </c>
      <c r="L1174" s="21">
        <v>0</v>
      </c>
      <c r="M1174" s="21" t="s">
        <v>2267</v>
      </c>
      <c r="N1174" s="21">
        <v>12</v>
      </c>
      <c r="O1174" s="21">
        <v>12</v>
      </c>
      <c r="P1174" s="21">
        <v>0</v>
      </c>
      <c r="Q1174" s="21">
        <v>1</v>
      </c>
      <c r="R1174">
        <f>IFERROR(IF(I1174=1,VLOOKUP(F1174,Lookup!$A$2:$B$15,2,FALSE),0),0.5)</f>
        <v>0</v>
      </c>
      <c r="S1174">
        <f>IF(K1174=1,1,IFERROR(IF(H1174="pass",VLOOKUP(F1174,Lookup!$D$2:$E$26,2,FALSE),0),1.6))</f>
        <v>2</v>
      </c>
      <c r="T1174" s="6">
        <f t="shared" si="56"/>
        <v>1.81</v>
      </c>
      <c r="U1174" s="6">
        <f t="shared" si="54"/>
        <v>1.9354</v>
      </c>
      <c r="V1174" t="str">
        <f t="shared" si="55"/>
        <v>D.GOEDERT, PHI</v>
      </c>
    </row>
    <row r="1175" spans="1:22">
      <c r="A1175">
        <v>2269</v>
      </c>
      <c r="B1175" s="21">
        <v>1</v>
      </c>
      <c r="C1175" s="21" t="s">
        <v>16</v>
      </c>
      <c r="D1175" s="21" t="s">
        <v>22</v>
      </c>
      <c r="E1175" s="21">
        <v>9</v>
      </c>
      <c r="F1175" s="21">
        <v>91</v>
      </c>
      <c r="G1175" s="21" t="s">
        <v>2299</v>
      </c>
      <c r="H1175" s="21" t="s">
        <v>439</v>
      </c>
      <c r="I1175" s="21">
        <v>0</v>
      </c>
      <c r="J1175" s="21">
        <v>1</v>
      </c>
      <c r="K1175" s="21">
        <v>0</v>
      </c>
      <c r="L1175" s="21">
        <v>0</v>
      </c>
      <c r="M1175" s="21" t="s">
        <v>2267</v>
      </c>
      <c r="N1175" s="21">
        <v>9</v>
      </c>
      <c r="O1175" s="21">
        <v>9</v>
      </c>
      <c r="P1175" s="21">
        <v>0</v>
      </c>
      <c r="Q1175" s="21">
        <v>1</v>
      </c>
      <c r="R1175">
        <f>IFERROR(IF(I1175=1,VLOOKUP(F1175,Lookup!$A$2:$B$15,2,FALSE),0),0.5)</f>
        <v>0</v>
      </c>
      <c r="S1175">
        <f>IF(K1175=1,1,IFERROR(IF(H1175="pass",VLOOKUP(F1175,Lookup!$D$2:$E$26,2,FALSE),0),1.6))</f>
        <v>2.5</v>
      </c>
      <c r="T1175" s="6">
        <f t="shared" si="56"/>
        <v>1.7575000000000001</v>
      </c>
      <c r="U1175" s="6">
        <f t="shared" si="54"/>
        <v>2.2475500000000004</v>
      </c>
      <c r="V1175" t="str">
        <f t="shared" si="55"/>
        <v>D.GOEDERT, PHI</v>
      </c>
    </row>
    <row r="1176" spans="1:22">
      <c r="A1176">
        <v>2284</v>
      </c>
      <c r="B1176" s="21">
        <v>1</v>
      </c>
      <c r="C1176" s="21" t="s">
        <v>16</v>
      </c>
      <c r="D1176" s="21" t="s">
        <v>22</v>
      </c>
      <c r="E1176" s="21">
        <v>69</v>
      </c>
      <c r="F1176" s="21">
        <v>31</v>
      </c>
      <c r="G1176" s="21" t="s">
        <v>2307</v>
      </c>
      <c r="H1176" s="21" t="s">
        <v>439</v>
      </c>
      <c r="I1176" s="21">
        <v>0</v>
      </c>
      <c r="J1176" s="21">
        <v>1</v>
      </c>
      <c r="K1176" s="21">
        <v>0</v>
      </c>
      <c r="L1176" s="21">
        <v>0</v>
      </c>
      <c r="M1176" s="21" t="s">
        <v>2284</v>
      </c>
      <c r="N1176" s="21">
        <v>-8</v>
      </c>
      <c r="O1176" s="21">
        <v>-8</v>
      </c>
      <c r="P1176" s="21">
        <v>0</v>
      </c>
      <c r="Q1176" s="21">
        <v>1</v>
      </c>
      <c r="R1176">
        <f>IFERROR(IF(I1176=1,VLOOKUP(F1176,Lookup!$A$2:$B$15,2,FALSE),0),0.5)</f>
        <v>0</v>
      </c>
      <c r="S1176">
        <f>IF(K1176=1,1,IFERROR(IF(H1176="pass",VLOOKUP(F1176,Lookup!$D$2:$E$26,2,FALSE),0),1.6))</f>
        <v>1.6</v>
      </c>
      <c r="T1176" s="6">
        <f t="shared" si="56"/>
        <v>1.4600000000000002</v>
      </c>
      <c r="U1176" s="6">
        <f t="shared" si="54"/>
        <v>1.4600000000000002</v>
      </c>
      <c r="V1176" t="str">
        <f t="shared" si="55"/>
        <v>J.REAGOR, PHI</v>
      </c>
    </row>
    <row r="1177" spans="1:22">
      <c r="A1177">
        <v>2290</v>
      </c>
      <c r="B1177" s="21">
        <v>1</v>
      </c>
      <c r="C1177" s="21" t="s">
        <v>16</v>
      </c>
      <c r="D1177" s="21" t="s">
        <v>22</v>
      </c>
      <c r="E1177" s="21">
        <v>25</v>
      </c>
      <c r="F1177" s="21">
        <v>75</v>
      </c>
      <c r="G1177" s="21" t="s">
        <v>2313</v>
      </c>
      <c r="H1177" s="21" t="s">
        <v>439</v>
      </c>
      <c r="I1177" s="21">
        <v>0</v>
      </c>
      <c r="J1177" s="21">
        <v>1</v>
      </c>
      <c r="K1177" s="21">
        <v>0</v>
      </c>
      <c r="L1177" s="21">
        <v>0</v>
      </c>
      <c r="M1177" s="21" t="s">
        <v>2248</v>
      </c>
      <c r="N1177" s="21">
        <v>-4</v>
      </c>
      <c r="O1177" s="21">
        <v>-4</v>
      </c>
      <c r="P1177" s="21">
        <v>0</v>
      </c>
      <c r="Q1177" s="21">
        <v>1</v>
      </c>
      <c r="R1177">
        <f>IFERROR(IF(I1177=1,VLOOKUP(F1177,Lookup!$A$2:$B$15,2,FALSE),0),0.5)</f>
        <v>0</v>
      </c>
      <c r="S1177">
        <f>IF(K1177=1,1,IFERROR(IF(H1177="pass",VLOOKUP(F1177,Lookup!$D$2:$E$26,2,FALSE),0),1.6))</f>
        <v>1.8</v>
      </c>
      <c r="T1177" s="6">
        <f t="shared" si="56"/>
        <v>1.53</v>
      </c>
      <c r="U1177" s="6">
        <f t="shared" si="54"/>
        <v>1.7082000000000002</v>
      </c>
      <c r="V1177" t="str">
        <f t="shared" si="55"/>
        <v>M.SANDERS, PHI</v>
      </c>
    </row>
    <row r="1178" spans="1:22">
      <c r="A1178">
        <v>2291</v>
      </c>
      <c r="B1178" s="21">
        <v>1</v>
      </c>
      <c r="C1178" s="21" t="s">
        <v>16</v>
      </c>
      <c r="D1178" s="21" t="s">
        <v>22</v>
      </c>
      <c r="E1178" s="21">
        <v>20</v>
      </c>
      <c r="F1178" s="21">
        <v>80</v>
      </c>
      <c r="G1178" s="21" t="s">
        <v>2314</v>
      </c>
      <c r="H1178" s="21" t="s">
        <v>439</v>
      </c>
      <c r="I1178" s="21">
        <v>0</v>
      </c>
      <c r="J1178" s="21">
        <v>1</v>
      </c>
      <c r="K1178" s="21">
        <v>0</v>
      </c>
      <c r="L1178" s="21">
        <v>0</v>
      </c>
      <c r="M1178" s="21" t="s">
        <v>2267</v>
      </c>
      <c r="N1178" s="21">
        <v>10</v>
      </c>
      <c r="O1178" s="21">
        <v>10</v>
      </c>
      <c r="P1178" s="21">
        <v>0</v>
      </c>
      <c r="Q1178" s="21">
        <v>1</v>
      </c>
      <c r="R1178">
        <f>IFERROR(IF(I1178=1,VLOOKUP(F1178,Lookup!$A$2:$B$15,2,FALSE),0),0.5)</f>
        <v>0</v>
      </c>
      <c r="S1178">
        <f>IF(K1178=1,1,IFERROR(IF(H1178="pass",VLOOKUP(F1178,Lookup!$D$2:$E$26,2,FALSE),0),1.6))</f>
        <v>1.8</v>
      </c>
      <c r="T1178" s="6">
        <f t="shared" si="56"/>
        <v>1.7750000000000001</v>
      </c>
      <c r="U1178" s="6">
        <f t="shared" si="54"/>
        <v>1.7915000000000001</v>
      </c>
      <c r="V1178" t="str">
        <f t="shared" si="55"/>
        <v>D.GOEDERT, PHI</v>
      </c>
    </row>
    <row r="1179" spans="1:22">
      <c r="A1179">
        <v>2299</v>
      </c>
      <c r="B1179" s="21">
        <v>1</v>
      </c>
      <c r="C1179" s="21" t="s">
        <v>16</v>
      </c>
      <c r="D1179" s="21" t="s">
        <v>22</v>
      </c>
      <c r="E1179" s="21">
        <v>50</v>
      </c>
      <c r="F1179" s="21">
        <v>50</v>
      </c>
      <c r="G1179" s="21" t="s">
        <v>2320</v>
      </c>
      <c r="H1179" s="21" t="s">
        <v>439</v>
      </c>
      <c r="I1179" s="21">
        <v>0</v>
      </c>
      <c r="J1179" s="21">
        <v>1</v>
      </c>
      <c r="K1179" s="21">
        <v>0</v>
      </c>
      <c r="L1179" s="21">
        <v>0</v>
      </c>
      <c r="M1179" s="21" t="s">
        <v>2267</v>
      </c>
      <c r="N1179" s="21">
        <v>-5</v>
      </c>
      <c r="O1179" s="21">
        <v>-5</v>
      </c>
      <c r="P1179" s="21">
        <v>0</v>
      </c>
      <c r="Q1179" s="21">
        <v>1</v>
      </c>
      <c r="R1179">
        <f>IFERROR(IF(I1179=1,VLOOKUP(F1179,Lookup!$A$2:$B$15,2,FALSE),0),0.5)</f>
        <v>0</v>
      </c>
      <c r="S1179">
        <f>IF(K1179=1,1,IFERROR(IF(H1179="pass",VLOOKUP(F1179,Lookup!$D$2:$E$26,2,FALSE),0),1.6))</f>
        <v>1.6</v>
      </c>
      <c r="T1179" s="6">
        <f t="shared" si="56"/>
        <v>1.5125000000000002</v>
      </c>
      <c r="U1179" s="6">
        <f t="shared" si="54"/>
        <v>1.5125000000000002</v>
      </c>
      <c r="V1179" t="str">
        <f t="shared" si="55"/>
        <v>D.GOEDERT, PHI</v>
      </c>
    </row>
    <row r="1180" spans="1:22">
      <c r="A1180">
        <v>2303</v>
      </c>
      <c r="B1180" s="21">
        <v>1</v>
      </c>
      <c r="C1180" s="21" t="s">
        <v>16</v>
      </c>
      <c r="D1180" s="21" t="s">
        <v>22</v>
      </c>
      <c r="E1180" s="21">
        <v>33</v>
      </c>
      <c r="F1180" s="21">
        <v>67</v>
      </c>
      <c r="G1180" s="21" t="s">
        <v>2324</v>
      </c>
      <c r="H1180" s="21" t="s">
        <v>439</v>
      </c>
      <c r="I1180" s="21">
        <v>0</v>
      </c>
      <c r="J1180" s="21">
        <v>1</v>
      </c>
      <c r="K1180" s="21">
        <v>0</v>
      </c>
      <c r="L1180" s="21">
        <v>0</v>
      </c>
      <c r="M1180" s="21" t="s">
        <v>2248</v>
      </c>
      <c r="N1180" s="21">
        <v>-8</v>
      </c>
      <c r="O1180" s="21">
        <v>-8</v>
      </c>
      <c r="P1180" s="21">
        <v>0</v>
      </c>
      <c r="Q1180" s="21">
        <v>1</v>
      </c>
      <c r="R1180">
        <f>IFERROR(IF(I1180=1,VLOOKUP(F1180,Lookup!$A$2:$B$15,2,FALSE),0),0.5)</f>
        <v>0</v>
      </c>
      <c r="S1180">
        <f>IF(K1180=1,1,IFERROR(IF(H1180="pass",VLOOKUP(F1180,Lookup!$D$2:$E$26,2,FALSE),0),1.6))</f>
        <v>1.6</v>
      </c>
      <c r="T1180" s="6">
        <f t="shared" si="56"/>
        <v>1.4600000000000002</v>
      </c>
      <c r="U1180" s="6">
        <f t="shared" si="54"/>
        <v>1.4600000000000002</v>
      </c>
      <c r="V1180" t="str">
        <f t="shared" si="55"/>
        <v>M.SANDERS, PHI</v>
      </c>
    </row>
    <row r="1181" spans="1:22">
      <c r="A1181">
        <v>2312</v>
      </c>
      <c r="B1181" s="21">
        <v>1</v>
      </c>
      <c r="C1181" s="21" t="s">
        <v>22</v>
      </c>
      <c r="D1181" s="21" t="s">
        <v>16</v>
      </c>
      <c r="E1181" s="21">
        <v>61</v>
      </c>
      <c r="F1181" s="21">
        <v>39</v>
      </c>
      <c r="G1181" s="21" t="s">
        <v>2329</v>
      </c>
      <c r="H1181" s="21" t="s">
        <v>439</v>
      </c>
      <c r="I1181" s="21">
        <v>0</v>
      </c>
      <c r="J1181" s="21">
        <v>1</v>
      </c>
      <c r="K1181" s="21">
        <v>0</v>
      </c>
      <c r="L1181" s="21">
        <v>0</v>
      </c>
      <c r="M1181" s="21" t="s">
        <v>2231</v>
      </c>
      <c r="N1181" s="21">
        <v>16</v>
      </c>
      <c r="O1181" s="21">
        <v>16</v>
      </c>
      <c r="P1181" s="21">
        <v>0</v>
      </c>
      <c r="Q1181" s="21">
        <v>1</v>
      </c>
      <c r="R1181">
        <f>IFERROR(IF(I1181=1,VLOOKUP(F1181,Lookup!$A$2:$B$15,2,FALSE),0),0.5)</f>
        <v>0</v>
      </c>
      <c r="S1181">
        <f>IF(K1181=1,1,IFERROR(IF(H1181="pass",VLOOKUP(F1181,Lookup!$D$2:$E$26,2,FALSE),0),1.6))</f>
        <v>1.6</v>
      </c>
      <c r="T1181" s="6">
        <f t="shared" si="56"/>
        <v>1.8800000000000001</v>
      </c>
      <c r="U1181" s="6">
        <f t="shared" si="54"/>
        <v>1.8800000000000001</v>
      </c>
      <c r="V1181" t="str">
        <f t="shared" si="55"/>
        <v>K.PITTS, ATL</v>
      </c>
    </row>
    <row r="1182" spans="1:22">
      <c r="A1182">
        <v>2313</v>
      </c>
      <c r="B1182" s="21">
        <v>1</v>
      </c>
      <c r="C1182" s="21" t="s">
        <v>22</v>
      </c>
      <c r="D1182" s="21" t="s">
        <v>16</v>
      </c>
      <c r="E1182" s="21">
        <v>61</v>
      </c>
      <c r="F1182" s="21">
        <v>39</v>
      </c>
      <c r="G1182" s="21" t="s">
        <v>2330</v>
      </c>
      <c r="H1182" s="21" t="s">
        <v>439</v>
      </c>
      <c r="I1182" s="21">
        <v>0</v>
      </c>
      <c r="J1182" s="21">
        <v>1</v>
      </c>
      <c r="K1182" s="21">
        <v>0</v>
      </c>
      <c r="L1182" s="21">
        <v>0</v>
      </c>
      <c r="M1182" s="21" t="s">
        <v>2224</v>
      </c>
      <c r="N1182" s="21">
        <v>9</v>
      </c>
      <c r="O1182" s="21">
        <v>9</v>
      </c>
      <c r="P1182" s="21">
        <v>0</v>
      </c>
      <c r="Q1182" s="21">
        <v>1</v>
      </c>
      <c r="R1182">
        <f>IFERROR(IF(I1182=1,VLOOKUP(F1182,Lookup!$A$2:$B$15,2,FALSE),0),0.5)</f>
        <v>0</v>
      </c>
      <c r="S1182">
        <f>IF(K1182=1,1,IFERROR(IF(H1182="pass",VLOOKUP(F1182,Lookup!$D$2:$E$26,2,FALSE),0),1.6))</f>
        <v>1.6</v>
      </c>
      <c r="T1182" s="6">
        <f t="shared" si="56"/>
        <v>1.7575000000000001</v>
      </c>
      <c r="U1182" s="6">
        <f t="shared" si="54"/>
        <v>1.7575000000000001</v>
      </c>
      <c r="V1182" t="str">
        <f t="shared" si="55"/>
        <v>C.RIDLEY, ATL</v>
      </c>
    </row>
    <row r="1183" spans="1:22">
      <c r="A1183">
        <v>2319</v>
      </c>
      <c r="B1183" s="21">
        <v>1</v>
      </c>
      <c r="C1183" s="21" t="s">
        <v>16</v>
      </c>
      <c r="D1183" s="21" t="s">
        <v>22</v>
      </c>
      <c r="E1183" s="21">
        <v>62</v>
      </c>
      <c r="F1183" s="21">
        <v>38</v>
      </c>
      <c r="G1183" s="21" t="s">
        <v>2334</v>
      </c>
      <c r="H1183" s="21" t="s">
        <v>439</v>
      </c>
      <c r="I1183" s="21">
        <v>0</v>
      </c>
      <c r="J1183" s="21">
        <v>1</v>
      </c>
      <c r="K1183" s="21">
        <v>0</v>
      </c>
      <c r="L1183" s="21">
        <v>0</v>
      </c>
      <c r="M1183" s="21" t="s">
        <v>2248</v>
      </c>
      <c r="N1183" s="21">
        <v>0</v>
      </c>
      <c r="O1183" s="21">
        <v>0</v>
      </c>
      <c r="P1183" s="21">
        <v>0</v>
      </c>
      <c r="Q1183" s="21">
        <v>1</v>
      </c>
      <c r="R1183">
        <f>IFERROR(IF(I1183=1,VLOOKUP(F1183,Lookup!$A$2:$B$15,2,FALSE),0),0.5)</f>
        <v>0</v>
      </c>
      <c r="S1183">
        <f>IF(K1183=1,1,IFERROR(IF(H1183="pass",VLOOKUP(F1183,Lookup!$D$2:$E$26,2,FALSE),0),1.6))</f>
        <v>1.6</v>
      </c>
      <c r="T1183" s="6">
        <f t="shared" si="56"/>
        <v>1.6</v>
      </c>
      <c r="U1183" s="6">
        <f t="shared" si="54"/>
        <v>1.6</v>
      </c>
      <c r="V1183" t="str">
        <f t="shared" si="55"/>
        <v>M.SANDERS, PHI</v>
      </c>
    </row>
    <row r="1184" spans="1:22">
      <c r="A1184">
        <v>2340</v>
      </c>
      <c r="B1184" s="21">
        <v>1</v>
      </c>
      <c r="C1184" s="21" t="s">
        <v>16</v>
      </c>
      <c r="D1184" s="21" t="s">
        <v>22</v>
      </c>
      <c r="E1184" s="21">
        <v>23</v>
      </c>
      <c r="F1184" s="21">
        <v>77</v>
      </c>
      <c r="G1184" s="21" t="s">
        <v>2348</v>
      </c>
      <c r="H1184" s="21" t="s">
        <v>439</v>
      </c>
      <c r="I1184" s="21">
        <v>0</v>
      </c>
      <c r="J1184" s="21">
        <v>1</v>
      </c>
      <c r="K1184" s="21">
        <v>0</v>
      </c>
      <c r="L1184" s="21">
        <v>0</v>
      </c>
      <c r="M1184" s="21" t="s">
        <v>2284</v>
      </c>
      <c r="N1184" s="21">
        <v>-2</v>
      </c>
      <c r="O1184" s="21">
        <v>-2</v>
      </c>
      <c r="P1184" s="21">
        <v>0</v>
      </c>
      <c r="Q1184" s="21">
        <v>1</v>
      </c>
      <c r="R1184">
        <f>IFERROR(IF(I1184=1,VLOOKUP(F1184,Lookup!$A$2:$B$15,2,FALSE),0),0.5)</f>
        <v>0</v>
      </c>
      <c r="S1184">
        <f>IF(K1184=1,1,IFERROR(IF(H1184="pass",VLOOKUP(F1184,Lookup!$D$2:$E$26,2,FALSE),0),1.6))</f>
        <v>1.8</v>
      </c>
      <c r="T1184" s="6">
        <f t="shared" si="56"/>
        <v>1.5650000000000002</v>
      </c>
      <c r="U1184" s="6">
        <f t="shared" si="54"/>
        <v>1.7201000000000004</v>
      </c>
      <c r="V1184" t="str">
        <f t="shared" si="55"/>
        <v>J.REAGOR, PHI</v>
      </c>
    </row>
    <row r="1185" spans="1:22">
      <c r="A1185">
        <v>2344</v>
      </c>
      <c r="B1185" s="21">
        <v>1</v>
      </c>
      <c r="C1185" s="21" t="s">
        <v>22</v>
      </c>
      <c r="D1185" s="21" t="s">
        <v>16</v>
      </c>
      <c r="E1185" s="21">
        <v>56</v>
      </c>
      <c r="F1185" s="21">
        <v>44</v>
      </c>
      <c r="G1185" s="21" t="s">
        <v>2349</v>
      </c>
      <c r="H1185" s="21" t="s">
        <v>439</v>
      </c>
      <c r="I1185" s="21">
        <v>0</v>
      </c>
      <c r="J1185" s="21">
        <v>1</v>
      </c>
      <c r="K1185" s="21">
        <v>0</v>
      </c>
      <c r="L1185" s="21">
        <v>0</v>
      </c>
      <c r="M1185" s="21" t="s">
        <v>2231</v>
      </c>
      <c r="N1185" s="21">
        <v>5</v>
      </c>
      <c r="O1185" s="21">
        <v>5</v>
      </c>
      <c r="P1185" s="21">
        <v>0</v>
      </c>
      <c r="Q1185" s="21">
        <v>1</v>
      </c>
      <c r="R1185">
        <f>IFERROR(IF(I1185=1,VLOOKUP(F1185,Lookup!$A$2:$B$15,2,FALSE),0),0.5)</f>
        <v>0</v>
      </c>
      <c r="S1185">
        <f>IF(K1185=1,1,IFERROR(IF(H1185="pass",VLOOKUP(F1185,Lookup!$D$2:$E$26,2,FALSE),0),1.6))</f>
        <v>1.6</v>
      </c>
      <c r="T1185" s="6">
        <f t="shared" si="56"/>
        <v>1.6875</v>
      </c>
      <c r="U1185" s="6">
        <f t="shared" si="54"/>
        <v>1.6875</v>
      </c>
      <c r="V1185" t="str">
        <f t="shared" si="55"/>
        <v>K.PITTS, ATL</v>
      </c>
    </row>
    <row r="1186" spans="1:22">
      <c r="A1186">
        <v>2346</v>
      </c>
      <c r="B1186" s="21">
        <v>1</v>
      </c>
      <c r="C1186" s="21" t="s">
        <v>22</v>
      </c>
      <c r="D1186" s="21" t="s">
        <v>16</v>
      </c>
      <c r="E1186" s="21">
        <v>59</v>
      </c>
      <c r="F1186" s="21">
        <v>41</v>
      </c>
      <c r="G1186" s="21" t="s">
        <v>2350</v>
      </c>
      <c r="H1186" s="21" t="s">
        <v>439</v>
      </c>
      <c r="I1186" s="21">
        <v>0</v>
      </c>
      <c r="J1186" s="21">
        <v>1</v>
      </c>
      <c r="K1186" s="21">
        <v>0</v>
      </c>
      <c r="L1186" s="21">
        <v>0</v>
      </c>
      <c r="M1186" s="21" t="s">
        <v>2239</v>
      </c>
      <c r="N1186" s="21">
        <v>9</v>
      </c>
      <c r="O1186" s="21">
        <v>9</v>
      </c>
      <c r="P1186" s="21">
        <v>0</v>
      </c>
      <c r="Q1186" s="21">
        <v>1</v>
      </c>
      <c r="R1186">
        <f>IFERROR(IF(I1186=1,VLOOKUP(F1186,Lookup!$A$2:$B$15,2,FALSE),0),0.5)</f>
        <v>0</v>
      </c>
      <c r="S1186">
        <f>IF(K1186=1,1,IFERROR(IF(H1186="pass",VLOOKUP(F1186,Lookup!$D$2:$E$26,2,FALSE),0),1.6))</f>
        <v>1.6</v>
      </c>
      <c r="T1186" s="6">
        <f t="shared" si="56"/>
        <v>1.7575000000000001</v>
      </c>
      <c r="U1186" s="6">
        <f t="shared" si="54"/>
        <v>1.7575000000000001</v>
      </c>
      <c r="V1186" t="str">
        <f t="shared" si="55"/>
        <v>R.GAGE, ATL</v>
      </c>
    </row>
    <row r="1187" spans="1:22">
      <c r="A1187">
        <v>2361</v>
      </c>
      <c r="B1187" s="21">
        <v>1</v>
      </c>
      <c r="C1187" s="21" t="s">
        <v>26</v>
      </c>
      <c r="D1187" s="21" t="s">
        <v>15</v>
      </c>
      <c r="E1187" s="21">
        <v>24</v>
      </c>
      <c r="F1187" s="21">
        <v>76</v>
      </c>
      <c r="G1187" s="21" t="s">
        <v>2356</v>
      </c>
      <c r="H1187" s="21" t="s">
        <v>439</v>
      </c>
      <c r="I1187" s="21">
        <v>0</v>
      </c>
      <c r="J1187" s="21">
        <v>1</v>
      </c>
      <c r="K1187" s="21">
        <v>0</v>
      </c>
      <c r="L1187" s="21">
        <v>0</v>
      </c>
      <c r="M1187" s="21" t="s">
        <v>2357</v>
      </c>
      <c r="N1187" s="21">
        <v>2</v>
      </c>
      <c r="O1187" s="21">
        <v>2</v>
      </c>
      <c r="P1187" s="21">
        <v>0</v>
      </c>
      <c r="Q1187" s="21">
        <v>1</v>
      </c>
      <c r="R1187">
        <f>IFERROR(IF(I1187=1,VLOOKUP(F1187,Lookup!$A$2:$B$15,2,FALSE),0),0.5)</f>
        <v>0</v>
      </c>
      <c r="S1187">
        <f>IF(K1187=1,1,IFERROR(IF(H1187="pass",VLOOKUP(F1187,Lookup!$D$2:$E$26,2,FALSE),0),1.6))</f>
        <v>1.8</v>
      </c>
      <c r="T1187" s="6">
        <f t="shared" si="56"/>
        <v>1.635</v>
      </c>
      <c r="U1187" s="6">
        <f t="shared" si="54"/>
        <v>1.7439000000000002</v>
      </c>
      <c r="V1187" t="str">
        <f t="shared" si="55"/>
        <v>C.BEASLEY, BUF</v>
      </c>
    </row>
    <row r="1188" spans="1:22">
      <c r="A1188">
        <v>2362</v>
      </c>
      <c r="B1188" s="21">
        <v>1</v>
      </c>
      <c r="C1188" s="21" t="s">
        <v>26</v>
      </c>
      <c r="D1188" s="21" t="s">
        <v>15</v>
      </c>
      <c r="E1188" s="21">
        <v>17</v>
      </c>
      <c r="F1188" s="21">
        <v>83</v>
      </c>
      <c r="G1188" s="21" t="s">
        <v>2358</v>
      </c>
      <c r="H1188" s="21" t="s">
        <v>439</v>
      </c>
      <c r="I1188" s="21">
        <v>0</v>
      </c>
      <c r="J1188" s="21">
        <v>1</v>
      </c>
      <c r="K1188" s="21">
        <v>0</v>
      </c>
      <c r="L1188" s="21">
        <v>0</v>
      </c>
      <c r="M1188" s="21" t="s">
        <v>2359</v>
      </c>
      <c r="N1188" s="21">
        <v>-2</v>
      </c>
      <c r="O1188" s="21">
        <v>-2</v>
      </c>
      <c r="P1188" s="21">
        <v>0</v>
      </c>
      <c r="Q1188" s="21">
        <v>1</v>
      </c>
      <c r="R1188">
        <f>IFERROR(IF(I1188=1,VLOOKUP(F1188,Lookup!$A$2:$B$15,2,FALSE),0),0.5)</f>
        <v>0</v>
      </c>
      <c r="S1188">
        <f>IF(K1188=1,1,IFERROR(IF(H1188="pass",VLOOKUP(F1188,Lookup!$D$2:$E$26,2,FALSE),0),1.6))</f>
        <v>2</v>
      </c>
      <c r="T1188" s="6">
        <f t="shared" si="56"/>
        <v>1.5650000000000002</v>
      </c>
      <c r="U1188" s="6">
        <f t="shared" si="54"/>
        <v>1.8521000000000001</v>
      </c>
      <c r="V1188" t="str">
        <f t="shared" si="55"/>
        <v>S.DIGGS, BUF</v>
      </c>
    </row>
    <row r="1189" spans="1:22">
      <c r="A1189">
        <v>2363</v>
      </c>
      <c r="B1189" s="21">
        <v>1</v>
      </c>
      <c r="C1189" s="21" t="s">
        <v>26</v>
      </c>
      <c r="D1189" s="21" t="s">
        <v>15</v>
      </c>
      <c r="E1189" s="21">
        <v>19</v>
      </c>
      <c r="F1189" s="21">
        <v>81</v>
      </c>
      <c r="G1189" s="21" t="s">
        <v>2360</v>
      </c>
      <c r="H1189" s="21" t="s">
        <v>439</v>
      </c>
      <c r="I1189" s="21">
        <v>0</v>
      </c>
      <c r="J1189" s="21">
        <v>1</v>
      </c>
      <c r="K1189" s="21">
        <v>0</v>
      </c>
      <c r="L1189" s="21">
        <v>0</v>
      </c>
      <c r="M1189" s="21" t="s">
        <v>2359</v>
      </c>
      <c r="N1189" s="21">
        <v>4</v>
      </c>
      <c r="O1189" s="21">
        <v>4</v>
      </c>
      <c r="P1189" s="21">
        <v>0</v>
      </c>
      <c r="Q1189" s="21">
        <v>1</v>
      </c>
      <c r="R1189">
        <f>IFERROR(IF(I1189=1,VLOOKUP(F1189,Lookup!$A$2:$B$15,2,FALSE),0),0.5)</f>
        <v>0</v>
      </c>
      <c r="S1189">
        <f>IF(K1189=1,1,IFERROR(IF(H1189="pass",VLOOKUP(F1189,Lookup!$D$2:$E$26,2,FALSE),0),1.6))</f>
        <v>2</v>
      </c>
      <c r="T1189" s="6">
        <f t="shared" si="56"/>
        <v>1.6700000000000002</v>
      </c>
      <c r="U1189" s="6">
        <f t="shared" si="54"/>
        <v>1.8878000000000001</v>
      </c>
      <c r="V1189" t="str">
        <f t="shared" si="55"/>
        <v>S.DIGGS, BUF</v>
      </c>
    </row>
    <row r="1190" spans="1:22">
      <c r="A1190">
        <v>2367</v>
      </c>
      <c r="B1190" s="21">
        <v>1</v>
      </c>
      <c r="C1190" s="21" t="s">
        <v>15</v>
      </c>
      <c r="D1190" s="21" t="s">
        <v>26</v>
      </c>
      <c r="E1190" s="21">
        <v>73</v>
      </c>
      <c r="F1190" s="21">
        <v>27</v>
      </c>
      <c r="G1190" s="21" t="s">
        <v>2363</v>
      </c>
      <c r="H1190" s="21" t="s">
        <v>439</v>
      </c>
      <c r="I1190" s="21">
        <v>0</v>
      </c>
      <c r="J1190" s="21">
        <v>1</v>
      </c>
      <c r="K1190" s="21">
        <v>0</v>
      </c>
      <c r="L1190" s="21">
        <v>0</v>
      </c>
      <c r="M1190" s="21" t="s">
        <v>1547</v>
      </c>
      <c r="N1190" s="21">
        <v>-3</v>
      </c>
      <c r="O1190" s="21">
        <v>-3</v>
      </c>
      <c r="P1190" s="21">
        <v>0</v>
      </c>
      <c r="Q1190" s="21">
        <v>1</v>
      </c>
      <c r="R1190">
        <f>IFERROR(IF(I1190=1,VLOOKUP(F1190,Lookup!$A$2:$B$15,2,FALSE),0),0.5)</f>
        <v>0</v>
      </c>
      <c r="S1190">
        <f>IF(K1190=1,1,IFERROR(IF(H1190="pass",VLOOKUP(F1190,Lookup!$D$2:$E$26,2,FALSE),0),1.6))</f>
        <v>1.6</v>
      </c>
      <c r="T1190" s="6">
        <f t="shared" si="56"/>
        <v>1.5475000000000001</v>
      </c>
      <c r="U1190" s="6">
        <f t="shared" si="54"/>
        <v>1.5475000000000001</v>
      </c>
      <c r="V1190" t="str">
        <f t="shared" si="55"/>
        <v>D.JOHNSON, PIT</v>
      </c>
    </row>
    <row r="1191" spans="1:22">
      <c r="A1191">
        <v>2370</v>
      </c>
      <c r="B1191" s="21">
        <v>1</v>
      </c>
      <c r="C1191" s="21" t="s">
        <v>15</v>
      </c>
      <c r="D1191" s="21" t="s">
        <v>26</v>
      </c>
      <c r="E1191" s="21">
        <v>53</v>
      </c>
      <c r="F1191" s="21">
        <v>47</v>
      </c>
      <c r="G1191" s="21" t="s">
        <v>2366</v>
      </c>
      <c r="H1191" s="21" t="s">
        <v>439</v>
      </c>
      <c r="I1191" s="21">
        <v>0</v>
      </c>
      <c r="J1191" s="21">
        <v>1</v>
      </c>
      <c r="K1191" s="21">
        <v>0</v>
      </c>
      <c r="L1191" s="21">
        <v>0</v>
      </c>
      <c r="M1191" s="21" t="s">
        <v>1547</v>
      </c>
      <c r="N1191" s="21">
        <v>2</v>
      </c>
      <c r="O1191" s="21">
        <v>2</v>
      </c>
      <c r="P1191" s="21">
        <v>0</v>
      </c>
      <c r="Q1191" s="21">
        <v>1</v>
      </c>
      <c r="R1191">
        <f>IFERROR(IF(I1191=1,VLOOKUP(F1191,Lookup!$A$2:$B$15,2,FALSE),0),0.5)</f>
        <v>0</v>
      </c>
      <c r="S1191">
        <f>IF(K1191=1,1,IFERROR(IF(H1191="pass",VLOOKUP(F1191,Lookup!$D$2:$E$26,2,FALSE),0),1.6))</f>
        <v>1.6</v>
      </c>
      <c r="T1191" s="6">
        <f t="shared" si="56"/>
        <v>1.635</v>
      </c>
      <c r="U1191" s="6">
        <f t="shared" si="54"/>
        <v>1.635</v>
      </c>
      <c r="V1191" t="str">
        <f t="shared" si="55"/>
        <v>D.JOHNSON, PIT</v>
      </c>
    </row>
    <row r="1192" spans="1:22">
      <c r="A1192">
        <v>2378</v>
      </c>
      <c r="B1192" s="21">
        <v>1</v>
      </c>
      <c r="C1192" s="21" t="s">
        <v>26</v>
      </c>
      <c r="D1192" s="21" t="s">
        <v>15</v>
      </c>
      <c r="E1192" s="21">
        <v>67</v>
      </c>
      <c r="F1192" s="21">
        <v>33</v>
      </c>
      <c r="G1192" s="21" t="s">
        <v>2374</v>
      </c>
      <c r="H1192" s="21" t="s">
        <v>439</v>
      </c>
      <c r="I1192" s="21">
        <v>0</v>
      </c>
      <c r="J1192" s="21">
        <v>1</v>
      </c>
      <c r="K1192" s="21">
        <v>0</v>
      </c>
      <c r="L1192" s="21">
        <v>0</v>
      </c>
      <c r="M1192" s="21" t="s">
        <v>2357</v>
      </c>
      <c r="N1192" s="21">
        <v>6</v>
      </c>
      <c r="O1192" s="21">
        <v>6</v>
      </c>
      <c r="P1192" s="21">
        <v>0</v>
      </c>
      <c r="Q1192" s="21">
        <v>1</v>
      </c>
      <c r="R1192">
        <f>IFERROR(IF(I1192=1,VLOOKUP(F1192,Lookup!$A$2:$B$15,2,FALSE),0),0.5)</f>
        <v>0</v>
      </c>
      <c r="S1192">
        <f>IF(K1192=1,1,IFERROR(IF(H1192="pass",VLOOKUP(F1192,Lookup!$D$2:$E$26,2,FALSE),0),1.6))</f>
        <v>1.6</v>
      </c>
      <c r="T1192" s="6">
        <f t="shared" si="56"/>
        <v>1.7050000000000001</v>
      </c>
      <c r="U1192" s="6">
        <f t="shared" si="54"/>
        <v>1.7050000000000001</v>
      </c>
      <c r="V1192" t="str">
        <f t="shared" si="55"/>
        <v>C.BEASLEY, BUF</v>
      </c>
    </row>
    <row r="1193" spans="1:22">
      <c r="A1193">
        <v>2379</v>
      </c>
      <c r="B1193" s="21">
        <v>1</v>
      </c>
      <c r="C1193" s="21" t="s">
        <v>26</v>
      </c>
      <c r="D1193" s="21" t="s">
        <v>15</v>
      </c>
      <c r="E1193" s="21">
        <v>67</v>
      </c>
      <c r="F1193" s="21">
        <v>33</v>
      </c>
      <c r="G1193" s="21" t="s">
        <v>2375</v>
      </c>
      <c r="H1193" s="21" t="s">
        <v>439</v>
      </c>
      <c r="I1193" s="21">
        <v>0</v>
      </c>
      <c r="J1193" s="21">
        <v>1</v>
      </c>
      <c r="K1193" s="21">
        <v>0</v>
      </c>
      <c r="L1193" s="21">
        <v>0</v>
      </c>
      <c r="M1193" s="21" t="s">
        <v>2376</v>
      </c>
      <c r="N1193" s="21">
        <v>16</v>
      </c>
      <c r="O1193" s="21">
        <v>16</v>
      </c>
      <c r="P1193" s="21">
        <v>0</v>
      </c>
      <c r="Q1193" s="21">
        <v>1</v>
      </c>
      <c r="R1193">
        <f>IFERROR(IF(I1193=1,VLOOKUP(F1193,Lookup!$A$2:$B$15,2,FALSE),0),0.5)</f>
        <v>0</v>
      </c>
      <c r="S1193">
        <f>IF(K1193=1,1,IFERROR(IF(H1193="pass",VLOOKUP(F1193,Lookup!$D$2:$E$26,2,FALSE),0),1.6))</f>
        <v>1.6</v>
      </c>
      <c r="T1193" s="6">
        <f t="shared" si="56"/>
        <v>1.8800000000000001</v>
      </c>
      <c r="U1193" s="6">
        <f t="shared" si="54"/>
        <v>1.8800000000000001</v>
      </c>
      <c r="V1193" t="str">
        <f t="shared" si="55"/>
        <v>E.SANDERS, BUF</v>
      </c>
    </row>
    <row r="1194" spans="1:22">
      <c r="A1194">
        <v>2382</v>
      </c>
      <c r="B1194" s="21">
        <v>1</v>
      </c>
      <c r="C1194" s="21" t="s">
        <v>26</v>
      </c>
      <c r="D1194" s="21" t="s">
        <v>15</v>
      </c>
      <c r="E1194" s="21">
        <v>55</v>
      </c>
      <c r="F1194" s="21">
        <v>45</v>
      </c>
      <c r="G1194" s="21" t="s">
        <v>2378</v>
      </c>
      <c r="H1194" s="21" t="s">
        <v>439</v>
      </c>
      <c r="I1194" s="21">
        <v>0</v>
      </c>
      <c r="J1194" s="21">
        <v>1</v>
      </c>
      <c r="K1194" s="21">
        <v>0</v>
      </c>
      <c r="L1194" s="21">
        <v>0</v>
      </c>
      <c r="M1194" s="21" t="s">
        <v>2376</v>
      </c>
      <c r="N1194" s="21">
        <v>45</v>
      </c>
      <c r="O1194" s="21">
        <v>45</v>
      </c>
      <c r="P1194" s="21">
        <v>0</v>
      </c>
      <c r="Q1194" s="21">
        <v>1</v>
      </c>
      <c r="R1194">
        <f>IFERROR(IF(I1194=1,VLOOKUP(F1194,Lookup!$A$2:$B$15,2,FALSE),0),0.5)</f>
        <v>0</v>
      </c>
      <c r="S1194">
        <f>IF(K1194=1,1,IFERROR(IF(H1194="pass",VLOOKUP(F1194,Lookup!$D$2:$E$26,2,FALSE),0),1.6))</f>
        <v>1.6</v>
      </c>
      <c r="T1194" s="6">
        <f t="shared" si="56"/>
        <v>2.3875000000000002</v>
      </c>
      <c r="U1194" s="6">
        <f t="shared" si="54"/>
        <v>2.3875000000000002</v>
      </c>
      <c r="V1194" t="str">
        <f t="shared" si="55"/>
        <v>E.SANDERS, BUF</v>
      </c>
    </row>
    <row r="1195" spans="1:22">
      <c r="A1195">
        <v>2383</v>
      </c>
      <c r="B1195" s="21">
        <v>1</v>
      </c>
      <c r="C1195" s="21" t="s">
        <v>26</v>
      </c>
      <c r="D1195" s="21" t="s">
        <v>15</v>
      </c>
      <c r="E1195" s="21">
        <v>55</v>
      </c>
      <c r="F1195" s="21">
        <v>45</v>
      </c>
      <c r="G1195" s="21" t="s">
        <v>2379</v>
      </c>
      <c r="H1195" s="21" t="s">
        <v>439</v>
      </c>
      <c r="I1195" s="21">
        <v>0</v>
      </c>
      <c r="J1195" s="21">
        <v>1</v>
      </c>
      <c r="K1195" s="21">
        <v>0</v>
      </c>
      <c r="L1195" s="21">
        <v>0</v>
      </c>
      <c r="M1195" s="21" t="s">
        <v>2357</v>
      </c>
      <c r="N1195" s="21">
        <v>19</v>
      </c>
      <c r="O1195" s="21">
        <v>19</v>
      </c>
      <c r="P1195" s="21">
        <v>0</v>
      </c>
      <c r="Q1195" s="21">
        <v>1</v>
      </c>
      <c r="R1195">
        <f>IFERROR(IF(I1195=1,VLOOKUP(F1195,Lookup!$A$2:$B$15,2,FALSE),0),0.5)</f>
        <v>0</v>
      </c>
      <c r="S1195">
        <f>IF(K1195=1,1,IFERROR(IF(H1195="pass",VLOOKUP(F1195,Lookup!$D$2:$E$26,2,FALSE),0),1.6))</f>
        <v>1.6</v>
      </c>
      <c r="T1195" s="6">
        <f t="shared" si="56"/>
        <v>1.9325000000000001</v>
      </c>
      <c r="U1195" s="6">
        <f t="shared" si="54"/>
        <v>1.9325000000000001</v>
      </c>
      <c r="V1195" t="str">
        <f t="shared" si="55"/>
        <v>C.BEASLEY, BUF</v>
      </c>
    </row>
    <row r="1196" spans="1:22">
      <c r="A1196">
        <v>2386</v>
      </c>
      <c r="B1196" s="21">
        <v>1</v>
      </c>
      <c r="C1196" s="21" t="s">
        <v>15</v>
      </c>
      <c r="D1196" s="21" t="s">
        <v>26</v>
      </c>
      <c r="E1196" s="21">
        <v>74</v>
      </c>
      <c r="F1196" s="21">
        <v>26</v>
      </c>
      <c r="G1196" s="21" t="s">
        <v>2381</v>
      </c>
      <c r="H1196" s="21" t="s">
        <v>439</v>
      </c>
      <c r="I1196" s="21">
        <v>0</v>
      </c>
      <c r="J1196" s="21">
        <v>1</v>
      </c>
      <c r="K1196" s="21">
        <v>0</v>
      </c>
      <c r="L1196" s="21">
        <v>0</v>
      </c>
      <c r="M1196" s="21" t="s">
        <v>2382</v>
      </c>
      <c r="N1196" s="21">
        <v>3</v>
      </c>
      <c r="O1196" s="21">
        <v>3</v>
      </c>
      <c r="P1196" s="21">
        <v>0</v>
      </c>
      <c r="Q1196" s="21">
        <v>1</v>
      </c>
      <c r="R1196">
        <f>IFERROR(IF(I1196=1,VLOOKUP(F1196,Lookup!$A$2:$B$15,2,FALSE),0),0.5)</f>
        <v>0</v>
      </c>
      <c r="S1196">
        <f>IF(K1196=1,1,IFERROR(IF(H1196="pass",VLOOKUP(F1196,Lookup!$D$2:$E$26,2,FALSE),0),1.6))</f>
        <v>1.6</v>
      </c>
      <c r="T1196" s="6">
        <f t="shared" si="56"/>
        <v>1.6525000000000001</v>
      </c>
      <c r="U1196" s="6">
        <f t="shared" si="54"/>
        <v>1.6525000000000001</v>
      </c>
      <c r="V1196" t="str">
        <f t="shared" si="55"/>
        <v>C.CLAYPOOL, PIT</v>
      </c>
    </row>
    <row r="1197" spans="1:22">
      <c r="A1197">
        <v>2389</v>
      </c>
      <c r="B1197" s="21">
        <v>1</v>
      </c>
      <c r="C1197" s="21" t="s">
        <v>26</v>
      </c>
      <c r="D1197" s="21" t="s">
        <v>15</v>
      </c>
      <c r="E1197" s="21">
        <v>63</v>
      </c>
      <c r="F1197" s="21">
        <v>37</v>
      </c>
      <c r="G1197" s="21" t="s">
        <v>2383</v>
      </c>
      <c r="H1197" s="21" t="s">
        <v>439</v>
      </c>
      <c r="I1197" s="21">
        <v>0</v>
      </c>
      <c r="J1197" s="21">
        <v>1</v>
      </c>
      <c r="K1197" s="21">
        <v>0</v>
      </c>
      <c r="L1197" s="21">
        <v>0</v>
      </c>
      <c r="M1197" s="21" t="s">
        <v>2359</v>
      </c>
      <c r="N1197" s="21">
        <v>23</v>
      </c>
      <c r="O1197" s="21">
        <v>23</v>
      </c>
      <c r="P1197" s="21">
        <v>0</v>
      </c>
      <c r="Q1197" s="21">
        <v>1</v>
      </c>
      <c r="R1197">
        <f>IFERROR(IF(I1197=1,VLOOKUP(F1197,Lookup!$A$2:$B$15,2,FALSE),0),0.5)</f>
        <v>0</v>
      </c>
      <c r="S1197">
        <f>IF(K1197=1,1,IFERROR(IF(H1197="pass",VLOOKUP(F1197,Lookup!$D$2:$E$26,2,FALSE),0),1.6))</f>
        <v>1.6</v>
      </c>
      <c r="T1197" s="6">
        <f t="shared" si="56"/>
        <v>2.0024999999999999</v>
      </c>
      <c r="U1197" s="6">
        <f t="shared" si="54"/>
        <v>2.0024999999999999</v>
      </c>
      <c r="V1197" t="str">
        <f t="shared" si="55"/>
        <v>S.DIGGS, BUF</v>
      </c>
    </row>
    <row r="1198" spans="1:22">
      <c r="A1198">
        <v>2391</v>
      </c>
      <c r="B1198" s="21">
        <v>1</v>
      </c>
      <c r="C1198" s="21" t="s">
        <v>26</v>
      </c>
      <c r="D1198" s="21" t="s">
        <v>15</v>
      </c>
      <c r="E1198" s="21">
        <v>54</v>
      </c>
      <c r="F1198" s="21">
        <v>46</v>
      </c>
      <c r="G1198" s="21" t="s">
        <v>2386</v>
      </c>
      <c r="H1198" s="21" t="s">
        <v>439</v>
      </c>
      <c r="I1198" s="21">
        <v>0</v>
      </c>
      <c r="J1198" s="21">
        <v>1</v>
      </c>
      <c r="K1198" s="21">
        <v>0</v>
      </c>
      <c r="L1198" s="21">
        <v>0</v>
      </c>
      <c r="M1198" s="21" t="s">
        <v>2359</v>
      </c>
      <c r="N1198" s="21">
        <v>19</v>
      </c>
      <c r="O1198" s="21">
        <v>19</v>
      </c>
      <c r="P1198" s="21">
        <v>0</v>
      </c>
      <c r="Q1198" s="21">
        <v>1</v>
      </c>
      <c r="R1198">
        <f>IFERROR(IF(I1198=1,VLOOKUP(F1198,Lookup!$A$2:$B$15,2,FALSE),0),0.5)</f>
        <v>0</v>
      </c>
      <c r="S1198">
        <f>IF(K1198=1,1,IFERROR(IF(H1198="pass",VLOOKUP(F1198,Lookup!$D$2:$E$26,2,FALSE),0),1.6))</f>
        <v>1.6</v>
      </c>
      <c r="T1198" s="6">
        <f t="shared" si="56"/>
        <v>1.9325000000000001</v>
      </c>
      <c r="U1198" s="6">
        <f t="shared" si="54"/>
        <v>1.9325000000000001</v>
      </c>
      <c r="V1198" t="str">
        <f t="shared" si="55"/>
        <v>S.DIGGS, BUF</v>
      </c>
    </row>
    <row r="1199" spans="1:22">
      <c r="A1199">
        <v>2396</v>
      </c>
      <c r="B1199" s="21">
        <v>1</v>
      </c>
      <c r="C1199" s="21" t="s">
        <v>15</v>
      </c>
      <c r="D1199" s="21" t="s">
        <v>26</v>
      </c>
      <c r="E1199" s="21">
        <v>67</v>
      </c>
      <c r="F1199" s="21">
        <v>33</v>
      </c>
      <c r="G1199" s="21" t="s">
        <v>2391</v>
      </c>
      <c r="H1199" s="21" t="s">
        <v>439</v>
      </c>
      <c r="I1199" s="21">
        <v>0</v>
      </c>
      <c r="J1199" s="21">
        <v>1</v>
      </c>
      <c r="K1199" s="21">
        <v>0</v>
      </c>
      <c r="L1199" s="21">
        <v>0</v>
      </c>
      <c r="M1199" s="21" t="s">
        <v>2392</v>
      </c>
      <c r="N1199" s="21">
        <v>-4</v>
      </c>
      <c r="O1199" s="21">
        <v>-4</v>
      </c>
      <c r="P1199" s="21">
        <v>0</v>
      </c>
      <c r="Q1199" s="21">
        <v>1</v>
      </c>
      <c r="R1199">
        <f>IFERROR(IF(I1199=1,VLOOKUP(F1199,Lookup!$A$2:$B$15,2,FALSE),0),0.5)</f>
        <v>0</v>
      </c>
      <c r="S1199">
        <f>IF(K1199=1,1,IFERROR(IF(H1199="pass",VLOOKUP(F1199,Lookup!$D$2:$E$26,2,FALSE),0),1.6))</f>
        <v>1.6</v>
      </c>
      <c r="T1199" s="6">
        <f t="shared" si="56"/>
        <v>1.53</v>
      </c>
      <c r="U1199" s="6">
        <f t="shared" si="54"/>
        <v>1.53</v>
      </c>
      <c r="V1199" t="str">
        <f t="shared" si="55"/>
        <v>J.WASHINGTON, PIT</v>
      </c>
    </row>
    <row r="1200" spans="1:22">
      <c r="A1200">
        <v>2399</v>
      </c>
      <c r="B1200" s="21">
        <v>1</v>
      </c>
      <c r="C1200" s="21" t="s">
        <v>15</v>
      </c>
      <c r="D1200" s="21" t="s">
        <v>26</v>
      </c>
      <c r="E1200" s="21">
        <v>62</v>
      </c>
      <c r="F1200" s="21">
        <v>38</v>
      </c>
      <c r="G1200" s="21" t="s">
        <v>2394</v>
      </c>
      <c r="H1200" s="21" t="s">
        <v>439</v>
      </c>
      <c r="I1200" s="21">
        <v>0</v>
      </c>
      <c r="J1200" s="21">
        <v>1</v>
      </c>
      <c r="K1200" s="21">
        <v>0</v>
      </c>
      <c r="L1200" s="21">
        <v>0</v>
      </c>
      <c r="M1200" s="21" t="s">
        <v>2382</v>
      </c>
      <c r="N1200" s="21">
        <v>18</v>
      </c>
      <c r="O1200" s="21">
        <v>18</v>
      </c>
      <c r="P1200" s="21">
        <v>0</v>
      </c>
      <c r="Q1200" s="21">
        <v>1</v>
      </c>
      <c r="R1200">
        <f>IFERROR(IF(I1200=1,VLOOKUP(F1200,Lookup!$A$2:$B$15,2,FALSE),0),0.5)</f>
        <v>0</v>
      </c>
      <c r="S1200">
        <f>IF(K1200=1,1,IFERROR(IF(H1200="pass",VLOOKUP(F1200,Lookup!$D$2:$E$26,2,FALSE),0),1.6))</f>
        <v>1.6</v>
      </c>
      <c r="T1200" s="6">
        <f t="shared" si="56"/>
        <v>1.915</v>
      </c>
      <c r="U1200" s="6">
        <f t="shared" si="54"/>
        <v>1.915</v>
      </c>
      <c r="V1200" t="str">
        <f t="shared" si="55"/>
        <v>C.CLAYPOOL, PIT</v>
      </c>
    </row>
    <row r="1201" spans="1:22">
      <c r="A1201">
        <v>2403</v>
      </c>
      <c r="B1201" s="21">
        <v>1</v>
      </c>
      <c r="C1201" s="21" t="s">
        <v>26</v>
      </c>
      <c r="D1201" s="21" t="s">
        <v>15</v>
      </c>
      <c r="E1201" s="21">
        <v>63</v>
      </c>
      <c r="F1201" s="21">
        <v>37</v>
      </c>
      <c r="G1201" s="21" t="s">
        <v>2397</v>
      </c>
      <c r="H1201" s="21" t="s">
        <v>439</v>
      </c>
      <c r="I1201" s="21">
        <v>0</v>
      </c>
      <c r="J1201" s="21">
        <v>1</v>
      </c>
      <c r="K1201" s="21">
        <v>0</v>
      </c>
      <c r="L1201" s="21">
        <v>0</v>
      </c>
      <c r="M1201" s="21" t="s">
        <v>2357</v>
      </c>
      <c r="N1201" s="21">
        <v>4</v>
      </c>
      <c r="O1201" s="21">
        <v>4</v>
      </c>
      <c r="P1201" s="21">
        <v>0</v>
      </c>
      <c r="Q1201" s="21">
        <v>1</v>
      </c>
      <c r="R1201">
        <f>IFERROR(IF(I1201=1,VLOOKUP(F1201,Lookup!$A$2:$B$15,2,FALSE),0),0.5)</f>
        <v>0</v>
      </c>
      <c r="S1201">
        <f>IF(K1201=1,1,IFERROR(IF(H1201="pass",VLOOKUP(F1201,Lookup!$D$2:$E$26,2,FALSE),0),1.6))</f>
        <v>1.6</v>
      </c>
      <c r="T1201" s="6">
        <f t="shared" si="56"/>
        <v>1.6700000000000002</v>
      </c>
      <c r="U1201" s="6">
        <f t="shared" si="54"/>
        <v>1.6700000000000002</v>
      </c>
      <c r="V1201" t="str">
        <f t="shared" si="55"/>
        <v>C.BEASLEY, BUF</v>
      </c>
    </row>
    <row r="1202" spans="1:22">
      <c r="A1202">
        <v>2405</v>
      </c>
      <c r="B1202" s="21">
        <v>1</v>
      </c>
      <c r="C1202" s="21" t="s">
        <v>26</v>
      </c>
      <c r="D1202" s="21" t="s">
        <v>15</v>
      </c>
      <c r="E1202" s="21">
        <v>50</v>
      </c>
      <c r="F1202" s="21">
        <v>50</v>
      </c>
      <c r="G1202" s="21" t="s">
        <v>2399</v>
      </c>
      <c r="H1202" s="21" t="s">
        <v>439</v>
      </c>
      <c r="I1202" s="21">
        <v>0</v>
      </c>
      <c r="J1202" s="21">
        <v>1</v>
      </c>
      <c r="K1202" s="21">
        <v>0</v>
      </c>
      <c r="L1202" s="21">
        <v>0</v>
      </c>
      <c r="M1202" s="21" t="s">
        <v>2359</v>
      </c>
      <c r="N1202" s="21">
        <v>5</v>
      </c>
      <c r="O1202" s="21">
        <v>5</v>
      </c>
      <c r="P1202" s="21">
        <v>0</v>
      </c>
      <c r="Q1202" s="21">
        <v>1</v>
      </c>
      <c r="R1202">
        <f>IFERROR(IF(I1202=1,VLOOKUP(F1202,Lookup!$A$2:$B$15,2,FALSE),0),0.5)</f>
        <v>0</v>
      </c>
      <c r="S1202">
        <f>IF(K1202=1,1,IFERROR(IF(H1202="pass",VLOOKUP(F1202,Lookup!$D$2:$E$26,2,FALSE),0),1.6))</f>
        <v>1.6</v>
      </c>
      <c r="T1202" s="6">
        <f t="shared" si="56"/>
        <v>1.6875</v>
      </c>
      <c r="U1202" s="6">
        <f t="shared" si="54"/>
        <v>1.6875</v>
      </c>
      <c r="V1202" t="str">
        <f t="shared" si="55"/>
        <v>S.DIGGS, BUF</v>
      </c>
    </row>
    <row r="1203" spans="1:22">
      <c r="A1203">
        <v>2406</v>
      </c>
      <c r="B1203" s="21">
        <v>1</v>
      </c>
      <c r="C1203" s="21" t="s">
        <v>26</v>
      </c>
      <c r="D1203" s="21" t="s">
        <v>15</v>
      </c>
      <c r="E1203" s="21">
        <v>43</v>
      </c>
      <c r="F1203" s="21">
        <v>57</v>
      </c>
      <c r="G1203" s="21" t="s">
        <v>2400</v>
      </c>
      <c r="H1203" s="21" t="s">
        <v>439</v>
      </c>
      <c r="I1203" s="21">
        <v>0</v>
      </c>
      <c r="J1203" s="21">
        <v>1</v>
      </c>
      <c r="K1203" s="21">
        <v>0</v>
      </c>
      <c r="L1203" s="21">
        <v>0</v>
      </c>
      <c r="M1203" s="21" t="s">
        <v>2359</v>
      </c>
      <c r="N1203" s="21">
        <v>43</v>
      </c>
      <c r="O1203" s="21">
        <v>43</v>
      </c>
      <c r="P1203" s="21">
        <v>0</v>
      </c>
      <c r="Q1203" s="21">
        <v>1</v>
      </c>
      <c r="R1203">
        <f>IFERROR(IF(I1203=1,VLOOKUP(F1203,Lookup!$A$2:$B$15,2,FALSE),0),0.5)</f>
        <v>0</v>
      </c>
      <c r="S1203">
        <f>IF(K1203=1,1,IFERROR(IF(H1203="pass",VLOOKUP(F1203,Lookup!$D$2:$E$26,2,FALSE),0),1.6))</f>
        <v>1.6</v>
      </c>
      <c r="T1203" s="6">
        <f t="shared" si="56"/>
        <v>2.3525</v>
      </c>
      <c r="U1203" s="6">
        <f t="shared" si="54"/>
        <v>2.3525</v>
      </c>
      <c r="V1203" t="str">
        <f t="shared" si="55"/>
        <v>S.DIGGS, BUF</v>
      </c>
    </row>
    <row r="1204" spans="1:22">
      <c r="A1204">
        <v>2407</v>
      </c>
      <c r="B1204" s="21">
        <v>1</v>
      </c>
      <c r="C1204" s="21" t="s">
        <v>26</v>
      </c>
      <c r="D1204" s="21" t="s">
        <v>15</v>
      </c>
      <c r="E1204" s="21">
        <v>43</v>
      </c>
      <c r="F1204" s="21">
        <v>57</v>
      </c>
      <c r="G1204" s="21" t="s">
        <v>2401</v>
      </c>
      <c r="H1204" s="21" t="s">
        <v>439</v>
      </c>
      <c r="I1204" s="21">
        <v>0</v>
      </c>
      <c r="J1204" s="21">
        <v>1</v>
      </c>
      <c r="K1204" s="21">
        <v>0</v>
      </c>
      <c r="L1204" s="21">
        <v>0</v>
      </c>
      <c r="M1204" s="21" t="s">
        <v>2357</v>
      </c>
      <c r="N1204" s="21">
        <v>-1</v>
      </c>
      <c r="O1204" s="21">
        <v>-1</v>
      </c>
      <c r="P1204" s="21">
        <v>0</v>
      </c>
      <c r="Q1204" s="21">
        <v>1</v>
      </c>
      <c r="R1204">
        <f>IFERROR(IF(I1204=1,VLOOKUP(F1204,Lookup!$A$2:$B$15,2,FALSE),0),0.5)</f>
        <v>0</v>
      </c>
      <c r="S1204">
        <f>IF(K1204=1,1,IFERROR(IF(H1204="pass",VLOOKUP(F1204,Lookup!$D$2:$E$26,2,FALSE),0),1.6))</f>
        <v>1.6</v>
      </c>
      <c r="T1204" s="6">
        <f t="shared" si="56"/>
        <v>1.5825</v>
      </c>
      <c r="U1204" s="6">
        <f t="shared" si="54"/>
        <v>1.5825</v>
      </c>
      <c r="V1204" t="str">
        <f t="shared" si="55"/>
        <v>C.BEASLEY, BUF</v>
      </c>
    </row>
    <row r="1205" spans="1:22">
      <c r="A1205">
        <v>2415</v>
      </c>
      <c r="B1205" s="21">
        <v>1</v>
      </c>
      <c r="C1205" s="21" t="s">
        <v>26</v>
      </c>
      <c r="D1205" s="21" t="s">
        <v>15</v>
      </c>
      <c r="E1205" s="21">
        <v>38</v>
      </c>
      <c r="F1205" s="21">
        <v>62</v>
      </c>
      <c r="G1205" s="21" t="s">
        <v>2407</v>
      </c>
      <c r="H1205" s="21" t="s">
        <v>439</v>
      </c>
      <c r="I1205" s="21">
        <v>0</v>
      </c>
      <c r="J1205" s="21">
        <v>1</v>
      </c>
      <c r="K1205" s="21">
        <v>0</v>
      </c>
      <c r="L1205" s="21">
        <v>0</v>
      </c>
      <c r="M1205" s="21" t="s">
        <v>2376</v>
      </c>
      <c r="N1205" s="21">
        <v>5</v>
      </c>
      <c r="O1205" s="21">
        <v>5</v>
      </c>
      <c r="P1205" s="21">
        <v>0</v>
      </c>
      <c r="Q1205" s="21">
        <v>1</v>
      </c>
      <c r="R1205">
        <f>IFERROR(IF(I1205=1,VLOOKUP(F1205,Lookup!$A$2:$B$15,2,FALSE),0),0.5)</f>
        <v>0</v>
      </c>
      <c r="S1205">
        <f>IF(K1205=1,1,IFERROR(IF(H1205="pass",VLOOKUP(F1205,Lookup!$D$2:$E$26,2,FALSE),0),1.6))</f>
        <v>1.6</v>
      </c>
      <c r="T1205" s="6">
        <f t="shared" si="56"/>
        <v>1.6875</v>
      </c>
      <c r="U1205" s="6">
        <f t="shared" si="54"/>
        <v>1.6875</v>
      </c>
      <c r="V1205" t="str">
        <f t="shared" si="55"/>
        <v>E.SANDERS, BUF</v>
      </c>
    </row>
    <row r="1206" spans="1:22">
      <c r="A1206">
        <v>2417</v>
      </c>
      <c r="B1206" s="21">
        <v>1</v>
      </c>
      <c r="C1206" s="21" t="s">
        <v>15</v>
      </c>
      <c r="D1206" s="21" t="s">
        <v>26</v>
      </c>
      <c r="E1206" s="21">
        <v>55</v>
      </c>
      <c r="F1206" s="21">
        <v>45</v>
      </c>
      <c r="G1206" s="21" t="s">
        <v>2408</v>
      </c>
      <c r="H1206" s="21" t="s">
        <v>439</v>
      </c>
      <c r="I1206" s="21">
        <v>0</v>
      </c>
      <c r="J1206" s="21">
        <v>1</v>
      </c>
      <c r="K1206" s="21">
        <v>0</v>
      </c>
      <c r="L1206" s="21">
        <v>0</v>
      </c>
      <c r="M1206" s="21" t="s">
        <v>2388</v>
      </c>
      <c r="N1206" s="21">
        <v>-3</v>
      </c>
      <c r="O1206" s="21">
        <v>-3</v>
      </c>
      <c r="P1206" s="21">
        <v>0</v>
      </c>
      <c r="Q1206" s="21">
        <v>1</v>
      </c>
      <c r="R1206">
        <f>IFERROR(IF(I1206=1,VLOOKUP(F1206,Lookup!$A$2:$B$15,2,FALSE),0),0.5)</f>
        <v>0</v>
      </c>
      <c r="S1206">
        <f>IF(K1206=1,1,IFERROR(IF(H1206="pass",VLOOKUP(F1206,Lookup!$D$2:$E$26,2,FALSE),0),1.6))</f>
        <v>1.6</v>
      </c>
      <c r="T1206" s="6">
        <f t="shared" si="56"/>
        <v>1.5475000000000001</v>
      </c>
      <c r="U1206" s="6">
        <f t="shared" si="54"/>
        <v>1.5475000000000001</v>
      </c>
      <c r="V1206" t="str">
        <f t="shared" si="55"/>
        <v>J.SMITH-SCHUSTER, PIT</v>
      </c>
    </row>
    <row r="1207" spans="1:22">
      <c r="A1207">
        <v>2420</v>
      </c>
      <c r="B1207" s="21">
        <v>1</v>
      </c>
      <c r="C1207" s="21" t="s">
        <v>15</v>
      </c>
      <c r="D1207" s="21" t="s">
        <v>26</v>
      </c>
      <c r="E1207" s="21">
        <v>55</v>
      </c>
      <c r="F1207" s="21">
        <v>45</v>
      </c>
      <c r="G1207" s="21" t="s">
        <v>2410</v>
      </c>
      <c r="H1207" s="21" t="s">
        <v>439</v>
      </c>
      <c r="I1207" s="21">
        <v>0</v>
      </c>
      <c r="J1207" s="21">
        <v>1</v>
      </c>
      <c r="K1207" s="21">
        <v>0</v>
      </c>
      <c r="L1207" s="21">
        <v>0</v>
      </c>
      <c r="M1207" s="21" t="s">
        <v>2362</v>
      </c>
      <c r="N1207" s="21">
        <v>1</v>
      </c>
      <c r="O1207" s="21">
        <v>1</v>
      </c>
      <c r="P1207" s="21">
        <v>0</v>
      </c>
      <c r="Q1207" s="21">
        <v>1</v>
      </c>
      <c r="R1207">
        <f>IFERROR(IF(I1207=1,VLOOKUP(F1207,Lookup!$A$2:$B$15,2,FALSE),0),0.5)</f>
        <v>0</v>
      </c>
      <c r="S1207">
        <f>IF(K1207=1,1,IFERROR(IF(H1207="pass",VLOOKUP(F1207,Lookup!$D$2:$E$26,2,FALSE),0),1.6))</f>
        <v>1.6</v>
      </c>
      <c r="T1207" s="6">
        <f t="shared" si="56"/>
        <v>1.6175000000000002</v>
      </c>
      <c r="U1207" s="6">
        <f t="shared" si="54"/>
        <v>1.6175000000000002</v>
      </c>
      <c r="V1207" t="str">
        <f t="shared" si="55"/>
        <v>N.HARRIS, PIT</v>
      </c>
    </row>
    <row r="1208" spans="1:22">
      <c r="A1208">
        <v>2427</v>
      </c>
      <c r="B1208" s="21">
        <v>1</v>
      </c>
      <c r="C1208" s="21" t="s">
        <v>26</v>
      </c>
      <c r="D1208" s="21" t="s">
        <v>15</v>
      </c>
      <c r="E1208" s="21">
        <v>73</v>
      </c>
      <c r="F1208" s="21">
        <v>27</v>
      </c>
      <c r="G1208" s="21" t="s">
        <v>2415</v>
      </c>
      <c r="H1208" s="21" t="s">
        <v>439</v>
      </c>
      <c r="I1208" s="21">
        <v>0</v>
      </c>
      <c r="J1208" s="21">
        <v>1</v>
      </c>
      <c r="K1208" s="21">
        <v>0</v>
      </c>
      <c r="L1208" s="21">
        <v>0</v>
      </c>
      <c r="M1208" s="21" t="s">
        <v>2416</v>
      </c>
      <c r="N1208" s="21">
        <v>18</v>
      </c>
      <c r="O1208" s="21">
        <v>18</v>
      </c>
      <c r="P1208" s="21">
        <v>0</v>
      </c>
      <c r="Q1208" s="21">
        <v>1</v>
      </c>
      <c r="R1208">
        <f>IFERROR(IF(I1208=1,VLOOKUP(F1208,Lookup!$A$2:$B$15,2,FALSE),0),0.5)</f>
        <v>0</v>
      </c>
      <c r="S1208">
        <f>IF(K1208=1,1,IFERROR(IF(H1208="pass",VLOOKUP(F1208,Lookup!$D$2:$E$26,2,FALSE),0),1.6))</f>
        <v>1.6</v>
      </c>
      <c r="T1208" s="6">
        <f t="shared" si="56"/>
        <v>1.915</v>
      </c>
      <c r="U1208" s="6">
        <f t="shared" si="54"/>
        <v>1.915</v>
      </c>
      <c r="V1208" t="str">
        <f t="shared" si="55"/>
        <v>G.DAVIS, BUF</v>
      </c>
    </row>
    <row r="1209" spans="1:22">
      <c r="A1209">
        <v>2430</v>
      </c>
      <c r="B1209" s="21">
        <v>1</v>
      </c>
      <c r="C1209" s="21" t="s">
        <v>26</v>
      </c>
      <c r="D1209" s="21" t="s">
        <v>15</v>
      </c>
      <c r="E1209" s="21">
        <v>28</v>
      </c>
      <c r="F1209" s="21">
        <v>72</v>
      </c>
      <c r="G1209" s="21" t="s">
        <v>2418</v>
      </c>
      <c r="H1209" s="21" t="s">
        <v>439</v>
      </c>
      <c r="I1209" s="21">
        <v>0</v>
      </c>
      <c r="J1209" s="21">
        <v>1</v>
      </c>
      <c r="K1209" s="21">
        <v>0</v>
      </c>
      <c r="L1209" s="21">
        <v>0</v>
      </c>
      <c r="M1209" s="21" t="s">
        <v>2359</v>
      </c>
      <c r="N1209" s="21">
        <v>7</v>
      </c>
      <c r="O1209" s="21">
        <v>7</v>
      </c>
      <c r="P1209" s="21">
        <v>0</v>
      </c>
      <c r="Q1209" s="21">
        <v>1</v>
      </c>
      <c r="R1209">
        <f>IFERROR(IF(I1209=1,VLOOKUP(F1209,Lookup!$A$2:$B$15,2,FALSE),0),0.5)</f>
        <v>0</v>
      </c>
      <c r="S1209">
        <f>IF(K1209=1,1,IFERROR(IF(H1209="pass",VLOOKUP(F1209,Lookup!$D$2:$E$26,2,FALSE),0),1.6))</f>
        <v>1.6</v>
      </c>
      <c r="T1209" s="6">
        <f t="shared" si="56"/>
        <v>1.7225000000000001</v>
      </c>
      <c r="U1209" s="6">
        <f t="shared" si="54"/>
        <v>1.7225000000000001</v>
      </c>
      <c r="V1209" t="str">
        <f t="shared" si="55"/>
        <v>S.DIGGS, BUF</v>
      </c>
    </row>
    <row r="1210" spans="1:22">
      <c r="A1210">
        <v>2433</v>
      </c>
      <c r="B1210" s="21">
        <v>1</v>
      </c>
      <c r="C1210" s="21" t="s">
        <v>26</v>
      </c>
      <c r="D1210" s="21" t="s">
        <v>15</v>
      </c>
      <c r="E1210" s="21">
        <v>17</v>
      </c>
      <c r="F1210" s="21">
        <v>83</v>
      </c>
      <c r="G1210" s="21" t="s">
        <v>2420</v>
      </c>
      <c r="H1210" s="21" t="s">
        <v>439</v>
      </c>
      <c r="I1210" s="21">
        <v>0</v>
      </c>
      <c r="J1210" s="21">
        <v>1</v>
      </c>
      <c r="K1210" s="21">
        <v>0</v>
      </c>
      <c r="L1210" s="21">
        <v>0</v>
      </c>
      <c r="M1210" s="21" t="s">
        <v>2357</v>
      </c>
      <c r="N1210" s="21">
        <v>4</v>
      </c>
      <c r="O1210" s="21">
        <v>4</v>
      </c>
      <c r="P1210" s="21">
        <v>0</v>
      </c>
      <c r="Q1210" s="21">
        <v>1</v>
      </c>
      <c r="R1210">
        <f>IFERROR(IF(I1210=1,VLOOKUP(F1210,Lookup!$A$2:$B$15,2,FALSE),0),0.5)</f>
        <v>0</v>
      </c>
      <c r="S1210">
        <f>IF(K1210=1,1,IFERROR(IF(H1210="pass",VLOOKUP(F1210,Lookup!$D$2:$E$26,2,FALSE),0),1.6))</f>
        <v>2</v>
      </c>
      <c r="T1210" s="6">
        <f t="shared" si="56"/>
        <v>1.6700000000000002</v>
      </c>
      <c r="U1210" s="6">
        <f t="shared" si="54"/>
        <v>1.8878000000000001</v>
      </c>
      <c r="V1210" t="str">
        <f t="shared" si="55"/>
        <v>C.BEASLEY, BUF</v>
      </c>
    </row>
    <row r="1211" spans="1:22">
      <c r="A1211">
        <v>2440</v>
      </c>
      <c r="B1211" s="21">
        <v>1</v>
      </c>
      <c r="C1211" s="21" t="s">
        <v>26</v>
      </c>
      <c r="D1211" s="21" t="s">
        <v>15</v>
      </c>
      <c r="E1211" s="21">
        <v>3</v>
      </c>
      <c r="F1211" s="21">
        <v>97</v>
      </c>
      <c r="G1211" s="21" t="s">
        <v>2423</v>
      </c>
      <c r="H1211" s="21" t="s">
        <v>439</v>
      </c>
      <c r="I1211" s="21">
        <v>0</v>
      </c>
      <c r="J1211" s="21">
        <v>1</v>
      </c>
      <c r="K1211" s="21">
        <v>0</v>
      </c>
      <c r="L1211" s="21">
        <v>0</v>
      </c>
      <c r="M1211" s="21" t="s">
        <v>2416</v>
      </c>
      <c r="N1211" s="21">
        <v>3</v>
      </c>
      <c r="O1211" s="21">
        <v>3</v>
      </c>
      <c r="P1211" s="21">
        <v>0</v>
      </c>
      <c r="Q1211" s="21">
        <v>1</v>
      </c>
      <c r="R1211">
        <f>IFERROR(IF(I1211=1,VLOOKUP(F1211,Lookup!$A$2:$B$15,2,FALSE),0),0.5)</f>
        <v>0</v>
      </c>
      <c r="S1211">
        <f>IF(K1211=1,1,IFERROR(IF(H1211="pass",VLOOKUP(F1211,Lookup!$D$2:$E$26,2,FALSE),0),1.6))</f>
        <v>3.5</v>
      </c>
      <c r="T1211" s="6">
        <f t="shared" si="56"/>
        <v>1.6525000000000001</v>
      </c>
      <c r="U1211" s="6">
        <f t="shared" si="54"/>
        <v>3.5</v>
      </c>
      <c r="V1211" t="str">
        <f t="shared" si="55"/>
        <v>G.DAVIS, BUF</v>
      </c>
    </row>
    <row r="1212" spans="1:22">
      <c r="A1212">
        <v>2449</v>
      </c>
      <c r="B1212" s="21">
        <v>1</v>
      </c>
      <c r="C1212" s="21" t="s">
        <v>15</v>
      </c>
      <c r="D1212" s="21" t="s">
        <v>26</v>
      </c>
      <c r="E1212" s="21">
        <v>59</v>
      </c>
      <c r="F1212" s="21">
        <v>41</v>
      </c>
      <c r="G1212" s="21" t="s">
        <v>2426</v>
      </c>
      <c r="H1212" s="21" t="s">
        <v>439</v>
      </c>
      <c r="I1212" s="21">
        <v>0</v>
      </c>
      <c r="J1212" s="21">
        <v>1</v>
      </c>
      <c r="K1212" s="21">
        <v>0</v>
      </c>
      <c r="L1212" s="21">
        <v>0</v>
      </c>
      <c r="M1212" s="21" t="s">
        <v>1547</v>
      </c>
      <c r="N1212" s="21">
        <v>-3</v>
      </c>
      <c r="O1212" s="21">
        <v>-3</v>
      </c>
      <c r="P1212" s="21">
        <v>0</v>
      </c>
      <c r="Q1212" s="21">
        <v>1</v>
      </c>
      <c r="R1212">
        <f>IFERROR(IF(I1212=1,VLOOKUP(F1212,Lookup!$A$2:$B$15,2,FALSE),0),0.5)</f>
        <v>0</v>
      </c>
      <c r="S1212">
        <f>IF(K1212=1,1,IFERROR(IF(H1212="pass",VLOOKUP(F1212,Lookup!$D$2:$E$26,2,FALSE),0),1.6))</f>
        <v>1.6</v>
      </c>
      <c r="T1212" s="6">
        <f t="shared" si="56"/>
        <v>1.5475000000000001</v>
      </c>
      <c r="U1212" s="6">
        <f t="shared" si="54"/>
        <v>1.5475000000000001</v>
      </c>
      <c r="V1212" t="str">
        <f t="shared" si="55"/>
        <v>D.JOHNSON, PIT</v>
      </c>
    </row>
    <row r="1213" spans="1:22">
      <c r="A1213">
        <v>2450</v>
      </c>
      <c r="B1213" s="21">
        <v>1</v>
      </c>
      <c r="C1213" s="21" t="s">
        <v>15</v>
      </c>
      <c r="D1213" s="21" t="s">
        <v>26</v>
      </c>
      <c r="E1213" s="21">
        <v>53</v>
      </c>
      <c r="F1213" s="21">
        <v>47</v>
      </c>
      <c r="G1213" s="21" t="s">
        <v>2427</v>
      </c>
      <c r="H1213" s="21" t="s">
        <v>439</v>
      </c>
      <c r="I1213" s="21">
        <v>0</v>
      </c>
      <c r="J1213" s="21">
        <v>1</v>
      </c>
      <c r="K1213" s="21">
        <v>0</v>
      </c>
      <c r="L1213" s="21">
        <v>0</v>
      </c>
      <c r="M1213" s="21" t="s">
        <v>2388</v>
      </c>
      <c r="N1213" s="21">
        <v>6</v>
      </c>
      <c r="O1213" s="21">
        <v>6</v>
      </c>
      <c r="P1213" s="21">
        <v>0</v>
      </c>
      <c r="Q1213" s="21">
        <v>1</v>
      </c>
      <c r="R1213">
        <f>IFERROR(IF(I1213=1,VLOOKUP(F1213,Lookup!$A$2:$B$15,2,FALSE),0),0.5)</f>
        <v>0</v>
      </c>
      <c r="S1213">
        <f>IF(K1213=1,1,IFERROR(IF(H1213="pass",VLOOKUP(F1213,Lookup!$D$2:$E$26,2,FALSE),0),1.6))</f>
        <v>1.6</v>
      </c>
      <c r="T1213" s="6">
        <f t="shared" si="56"/>
        <v>1.7050000000000001</v>
      </c>
      <c r="U1213" s="6">
        <f t="shared" si="54"/>
        <v>1.7050000000000001</v>
      </c>
      <c r="V1213" t="str">
        <f t="shared" si="55"/>
        <v>J.SMITH-SCHUSTER, PIT</v>
      </c>
    </row>
    <row r="1214" spans="1:22">
      <c r="A1214">
        <v>2451</v>
      </c>
      <c r="B1214" s="21">
        <v>1</v>
      </c>
      <c r="C1214" s="21" t="s">
        <v>15</v>
      </c>
      <c r="D1214" s="21" t="s">
        <v>26</v>
      </c>
      <c r="E1214" s="21">
        <v>53</v>
      </c>
      <c r="F1214" s="21">
        <v>47</v>
      </c>
      <c r="G1214" s="21" t="s">
        <v>2428</v>
      </c>
      <c r="H1214" s="21" t="s">
        <v>439</v>
      </c>
      <c r="I1214" s="21">
        <v>0</v>
      </c>
      <c r="J1214" s="21">
        <v>1</v>
      </c>
      <c r="K1214" s="21">
        <v>0</v>
      </c>
      <c r="L1214" s="21">
        <v>0</v>
      </c>
      <c r="M1214" s="21" t="s">
        <v>2429</v>
      </c>
      <c r="N1214" s="21">
        <v>17</v>
      </c>
      <c r="O1214" s="21">
        <v>17</v>
      </c>
      <c r="P1214" s="21">
        <v>0</v>
      </c>
      <c r="Q1214" s="21">
        <v>1</v>
      </c>
      <c r="R1214">
        <f>IFERROR(IF(I1214=1,VLOOKUP(F1214,Lookup!$A$2:$B$15,2,FALSE),0),0.5)</f>
        <v>0</v>
      </c>
      <c r="S1214">
        <f>IF(K1214=1,1,IFERROR(IF(H1214="pass",VLOOKUP(F1214,Lookup!$D$2:$E$26,2,FALSE),0),1.6))</f>
        <v>1.6</v>
      </c>
      <c r="T1214" s="6">
        <f t="shared" si="56"/>
        <v>1.8975</v>
      </c>
      <c r="U1214" s="6">
        <f t="shared" ref="U1214:U1277" si="57">R1214+IF(S1214&gt;=3.2,S1214,IF(AND(S1214&lt;3.2,S1214&gt;=1.8),S1214*0.66+T1214*0.34,T1214))+K1214*0.4735*2</f>
        <v>1.8975</v>
      </c>
      <c r="V1214" t="str">
        <f t="shared" si="55"/>
        <v>E.EBRON, PIT</v>
      </c>
    </row>
    <row r="1215" spans="1:22">
      <c r="A1215">
        <v>2452</v>
      </c>
      <c r="B1215" s="21">
        <v>1</v>
      </c>
      <c r="C1215" s="21" t="s">
        <v>15</v>
      </c>
      <c r="D1215" s="21" t="s">
        <v>26</v>
      </c>
      <c r="E1215" s="21">
        <v>34</v>
      </c>
      <c r="F1215" s="21">
        <v>66</v>
      </c>
      <c r="G1215" s="21" t="s">
        <v>2430</v>
      </c>
      <c r="H1215" s="21" t="s">
        <v>439</v>
      </c>
      <c r="I1215" s="21">
        <v>0</v>
      </c>
      <c r="J1215" s="21">
        <v>1</v>
      </c>
      <c r="K1215" s="21">
        <v>0</v>
      </c>
      <c r="L1215" s="21">
        <v>0</v>
      </c>
      <c r="M1215" s="21" t="s">
        <v>2382</v>
      </c>
      <c r="N1215" s="21">
        <v>22</v>
      </c>
      <c r="O1215" s="21">
        <v>22</v>
      </c>
      <c r="P1215" s="21">
        <v>0</v>
      </c>
      <c r="Q1215" s="21">
        <v>1</v>
      </c>
      <c r="R1215">
        <f>IFERROR(IF(I1215=1,VLOOKUP(F1215,Lookup!$A$2:$B$15,2,FALSE),0),0.5)</f>
        <v>0</v>
      </c>
      <c r="S1215">
        <f>IF(K1215=1,1,IFERROR(IF(H1215="pass",VLOOKUP(F1215,Lookup!$D$2:$E$26,2,FALSE),0),1.6))</f>
        <v>1.6</v>
      </c>
      <c r="T1215" s="6">
        <f t="shared" si="56"/>
        <v>1.9850000000000001</v>
      </c>
      <c r="U1215" s="6">
        <f t="shared" si="57"/>
        <v>1.9850000000000001</v>
      </c>
      <c r="V1215" t="str">
        <f t="shared" si="55"/>
        <v>C.CLAYPOOL, PIT</v>
      </c>
    </row>
    <row r="1216" spans="1:22">
      <c r="A1216">
        <v>2453</v>
      </c>
      <c r="B1216" s="21">
        <v>1</v>
      </c>
      <c r="C1216" s="21" t="s">
        <v>15</v>
      </c>
      <c r="D1216" s="21" t="s">
        <v>26</v>
      </c>
      <c r="E1216" s="21">
        <v>12</v>
      </c>
      <c r="F1216" s="21">
        <v>88</v>
      </c>
      <c r="G1216" s="21" t="s">
        <v>2431</v>
      </c>
      <c r="H1216" s="21" t="s">
        <v>439</v>
      </c>
      <c r="I1216" s="21">
        <v>0</v>
      </c>
      <c r="J1216" s="21">
        <v>1</v>
      </c>
      <c r="K1216" s="21">
        <v>0</v>
      </c>
      <c r="L1216" s="21">
        <v>0</v>
      </c>
      <c r="M1216" s="21" t="s">
        <v>1547</v>
      </c>
      <c r="N1216" s="21">
        <v>4</v>
      </c>
      <c r="O1216" s="21">
        <v>4</v>
      </c>
      <c r="P1216" s="21">
        <v>0</v>
      </c>
      <c r="Q1216" s="21">
        <v>1</v>
      </c>
      <c r="R1216">
        <f>IFERROR(IF(I1216=1,VLOOKUP(F1216,Lookup!$A$2:$B$15,2,FALSE),0),0.5)</f>
        <v>0</v>
      </c>
      <c r="S1216">
        <f>IF(K1216=1,1,IFERROR(IF(H1216="pass",VLOOKUP(F1216,Lookup!$D$2:$E$26,2,FALSE),0),1.6))</f>
        <v>2.2000000000000002</v>
      </c>
      <c r="T1216" s="6">
        <f t="shared" si="56"/>
        <v>1.6700000000000002</v>
      </c>
      <c r="U1216" s="6">
        <f t="shared" si="57"/>
        <v>2.0198</v>
      </c>
      <c r="V1216" t="str">
        <f t="shared" si="55"/>
        <v>D.JOHNSON, PIT</v>
      </c>
    </row>
    <row r="1217" spans="1:22">
      <c r="A1217">
        <v>2455</v>
      </c>
      <c r="B1217" s="21">
        <v>1</v>
      </c>
      <c r="C1217" s="21" t="s">
        <v>15</v>
      </c>
      <c r="D1217" s="21" t="s">
        <v>26</v>
      </c>
      <c r="E1217" s="21">
        <v>6</v>
      </c>
      <c r="F1217" s="21">
        <v>94</v>
      </c>
      <c r="G1217" s="21" t="s">
        <v>2433</v>
      </c>
      <c r="H1217" s="21" t="s">
        <v>439</v>
      </c>
      <c r="I1217" s="21">
        <v>0</v>
      </c>
      <c r="J1217" s="21">
        <v>1</v>
      </c>
      <c r="K1217" s="21">
        <v>0</v>
      </c>
      <c r="L1217" s="21">
        <v>0</v>
      </c>
      <c r="M1217" s="21" t="s">
        <v>2362</v>
      </c>
      <c r="N1217" s="21">
        <v>-1</v>
      </c>
      <c r="O1217" s="21">
        <v>-1</v>
      </c>
      <c r="P1217" s="21">
        <v>0</v>
      </c>
      <c r="Q1217" s="21">
        <v>1</v>
      </c>
      <c r="R1217">
        <f>IFERROR(IF(I1217=1,VLOOKUP(F1217,Lookup!$A$2:$B$15,2,FALSE),0),0.5)</f>
        <v>0</v>
      </c>
      <c r="S1217">
        <f>IF(K1217=1,1,IFERROR(IF(H1217="pass",VLOOKUP(F1217,Lookup!$D$2:$E$26,2,FALSE),0),1.6))</f>
        <v>2.8</v>
      </c>
      <c r="T1217" s="6">
        <f t="shared" si="56"/>
        <v>1.5825</v>
      </c>
      <c r="U1217" s="6">
        <f t="shared" si="57"/>
        <v>2.38605</v>
      </c>
      <c r="V1217" t="str">
        <f t="shared" si="55"/>
        <v>N.HARRIS, PIT</v>
      </c>
    </row>
    <row r="1218" spans="1:22">
      <c r="A1218">
        <v>2459</v>
      </c>
      <c r="B1218" s="21">
        <v>1</v>
      </c>
      <c r="C1218" s="21" t="s">
        <v>26</v>
      </c>
      <c r="D1218" s="21" t="s">
        <v>15</v>
      </c>
      <c r="E1218" s="21">
        <v>68</v>
      </c>
      <c r="F1218" s="21">
        <v>32</v>
      </c>
      <c r="G1218" s="21" t="s">
        <v>2435</v>
      </c>
      <c r="H1218" s="21" t="s">
        <v>439</v>
      </c>
      <c r="I1218" s="21">
        <v>0</v>
      </c>
      <c r="J1218" s="21">
        <v>1</v>
      </c>
      <c r="K1218" s="21">
        <v>0</v>
      </c>
      <c r="L1218" s="21">
        <v>0</v>
      </c>
      <c r="M1218" s="21" t="s">
        <v>2359</v>
      </c>
      <c r="N1218" s="21">
        <v>14</v>
      </c>
      <c r="O1218" s="21">
        <v>14</v>
      </c>
      <c r="P1218" s="21">
        <v>0</v>
      </c>
      <c r="Q1218" s="21">
        <v>1</v>
      </c>
      <c r="R1218">
        <f>IFERROR(IF(I1218=1,VLOOKUP(F1218,Lookup!$A$2:$B$15,2,FALSE),0),0.5)</f>
        <v>0</v>
      </c>
      <c r="S1218">
        <f>IF(K1218=1,1,IFERROR(IF(H1218="pass",VLOOKUP(F1218,Lookup!$D$2:$E$26,2,FALSE),0),1.6))</f>
        <v>1.6</v>
      </c>
      <c r="T1218" s="6">
        <f t="shared" si="56"/>
        <v>1.845</v>
      </c>
      <c r="U1218" s="6">
        <f t="shared" si="57"/>
        <v>1.845</v>
      </c>
      <c r="V1218" t="str">
        <f t="shared" ref="V1218:V1281" si="58">IF(M1218="A.St","A. ST. BROWN, DET",IF(M1218="Dj.Moore","D.MOORE, CAR",IF(M1218="Mi.Carter","M.CARTER, NYJ",UPPER(M1218)&amp;", "&amp;C1218)))</f>
        <v>S.DIGGS, BUF</v>
      </c>
    </row>
    <row r="1219" spans="1:22">
      <c r="A1219">
        <v>2460</v>
      </c>
      <c r="B1219" s="21">
        <v>1</v>
      </c>
      <c r="C1219" s="21" t="s">
        <v>26</v>
      </c>
      <c r="D1219" s="21" t="s">
        <v>15</v>
      </c>
      <c r="E1219" s="21">
        <v>68</v>
      </c>
      <c r="F1219" s="21">
        <v>32</v>
      </c>
      <c r="G1219" s="21" t="s">
        <v>2436</v>
      </c>
      <c r="H1219" s="21" t="s">
        <v>439</v>
      </c>
      <c r="I1219" s="21">
        <v>0</v>
      </c>
      <c r="J1219" s="21">
        <v>1</v>
      </c>
      <c r="K1219" s="21">
        <v>0</v>
      </c>
      <c r="L1219" s="21">
        <v>0</v>
      </c>
      <c r="M1219" s="21" t="s">
        <v>2359</v>
      </c>
      <c r="N1219" s="21">
        <v>4</v>
      </c>
      <c r="O1219" s="21">
        <v>4</v>
      </c>
      <c r="P1219" s="21">
        <v>0</v>
      </c>
      <c r="Q1219" s="21">
        <v>1</v>
      </c>
      <c r="R1219">
        <f>IFERROR(IF(I1219=1,VLOOKUP(F1219,Lookup!$A$2:$B$15,2,FALSE),0),0.5)</f>
        <v>0</v>
      </c>
      <c r="S1219">
        <f>IF(K1219=1,1,IFERROR(IF(H1219="pass",VLOOKUP(F1219,Lookup!$D$2:$E$26,2,FALSE),0),1.6))</f>
        <v>1.6</v>
      </c>
      <c r="T1219" s="6">
        <f t="shared" ref="T1219:T1282" si="59">IFERROR(1.6+0.7/40*N1219,0)</f>
        <v>1.6700000000000002</v>
      </c>
      <c r="U1219" s="6">
        <f t="shared" si="57"/>
        <v>1.6700000000000002</v>
      </c>
      <c r="V1219" t="str">
        <f t="shared" si="58"/>
        <v>S.DIGGS, BUF</v>
      </c>
    </row>
    <row r="1220" spans="1:22">
      <c r="A1220">
        <v>2461</v>
      </c>
      <c r="B1220" s="21">
        <v>1</v>
      </c>
      <c r="C1220" s="21" t="s">
        <v>26</v>
      </c>
      <c r="D1220" s="21" t="s">
        <v>15</v>
      </c>
      <c r="E1220" s="21">
        <v>59</v>
      </c>
      <c r="F1220" s="21">
        <v>41</v>
      </c>
      <c r="G1220" s="21" t="s">
        <v>2437</v>
      </c>
      <c r="H1220" s="21" t="s">
        <v>439</v>
      </c>
      <c r="I1220" s="21">
        <v>0</v>
      </c>
      <c r="J1220" s="21">
        <v>1</v>
      </c>
      <c r="K1220" s="21">
        <v>0</v>
      </c>
      <c r="L1220" s="21">
        <v>0</v>
      </c>
      <c r="M1220" s="21" t="s">
        <v>2376</v>
      </c>
      <c r="N1220" s="21">
        <v>4</v>
      </c>
      <c r="O1220" s="21">
        <v>4</v>
      </c>
      <c r="P1220" s="21">
        <v>0</v>
      </c>
      <c r="Q1220" s="21">
        <v>1</v>
      </c>
      <c r="R1220">
        <f>IFERROR(IF(I1220=1,VLOOKUP(F1220,Lookup!$A$2:$B$15,2,FALSE),0),0.5)</f>
        <v>0</v>
      </c>
      <c r="S1220">
        <f>IF(K1220=1,1,IFERROR(IF(H1220="pass",VLOOKUP(F1220,Lookup!$D$2:$E$26,2,FALSE),0),1.6))</f>
        <v>1.6</v>
      </c>
      <c r="T1220" s="6">
        <f t="shared" si="59"/>
        <v>1.6700000000000002</v>
      </c>
      <c r="U1220" s="6">
        <f t="shared" si="57"/>
        <v>1.6700000000000002</v>
      </c>
      <c r="V1220" t="str">
        <f t="shared" si="58"/>
        <v>E.SANDERS, BUF</v>
      </c>
    </row>
    <row r="1221" spans="1:22">
      <c r="A1221">
        <v>2463</v>
      </c>
      <c r="B1221" s="21">
        <v>1</v>
      </c>
      <c r="C1221" s="21" t="s">
        <v>26</v>
      </c>
      <c r="D1221" s="21" t="s">
        <v>15</v>
      </c>
      <c r="E1221" s="21">
        <v>47</v>
      </c>
      <c r="F1221" s="21">
        <v>53</v>
      </c>
      <c r="G1221" s="21" t="s">
        <v>2439</v>
      </c>
      <c r="H1221" s="21" t="s">
        <v>439</v>
      </c>
      <c r="I1221" s="21">
        <v>0</v>
      </c>
      <c r="J1221" s="21">
        <v>1</v>
      </c>
      <c r="K1221" s="21">
        <v>0</v>
      </c>
      <c r="L1221" s="21">
        <v>0</v>
      </c>
      <c r="M1221" s="21" t="s">
        <v>2376</v>
      </c>
      <c r="N1221" s="21">
        <v>27</v>
      </c>
      <c r="O1221" s="21">
        <v>27</v>
      </c>
      <c r="P1221" s="21">
        <v>0</v>
      </c>
      <c r="Q1221" s="21">
        <v>1</v>
      </c>
      <c r="R1221">
        <f>IFERROR(IF(I1221=1,VLOOKUP(F1221,Lookup!$A$2:$B$15,2,FALSE),0),0.5)</f>
        <v>0</v>
      </c>
      <c r="S1221">
        <f>IF(K1221=1,1,IFERROR(IF(H1221="pass",VLOOKUP(F1221,Lookup!$D$2:$E$26,2,FALSE),0),1.6))</f>
        <v>1.6</v>
      </c>
      <c r="T1221" s="6">
        <f t="shared" si="59"/>
        <v>2.0725000000000002</v>
      </c>
      <c r="U1221" s="6">
        <f t="shared" si="57"/>
        <v>2.0725000000000002</v>
      </c>
      <c r="V1221" t="str">
        <f t="shared" si="58"/>
        <v>E.SANDERS, BUF</v>
      </c>
    </row>
    <row r="1222" spans="1:22">
      <c r="A1222">
        <v>2466</v>
      </c>
      <c r="B1222" s="21">
        <v>1</v>
      </c>
      <c r="C1222" s="21" t="s">
        <v>26</v>
      </c>
      <c r="D1222" s="21" t="s">
        <v>15</v>
      </c>
      <c r="E1222" s="21">
        <v>37</v>
      </c>
      <c r="F1222" s="21">
        <v>63</v>
      </c>
      <c r="G1222" s="21" t="s">
        <v>2443</v>
      </c>
      <c r="H1222" s="21" t="s">
        <v>439</v>
      </c>
      <c r="I1222" s="21">
        <v>0</v>
      </c>
      <c r="J1222" s="21">
        <v>1</v>
      </c>
      <c r="K1222" s="21">
        <v>0</v>
      </c>
      <c r="L1222" s="21">
        <v>0</v>
      </c>
      <c r="M1222" s="21" t="s">
        <v>2416</v>
      </c>
      <c r="N1222" s="21">
        <v>5</v>
      </c>
      <c r="O1222" s="21">
        <v>5</v>
      </c>
      <c r="P1222" s="21">
        <v>0</v>
      </c>
      <c r="Q1222" s="21">
        <v>1</v>
      </c>
      <c r="R1222">
        <f>IFERROR(IF(I1222=1,VLOOKUP(F1222,Lookup!$A$2:$B$15,2,FALSE),0),0.5)</f>
        <v>0</v>
      </c>
      <c r="S1222">
        <f>IF(K1222=1,1,IFERROR(IF(H1222="pass",VLOOKUP(F1222,Lookup!$D$2:$E$26,2,FALSE),0),1.6))</f>
        <v>1.6</v>
      </c>
      <c r="T1222" s="6">
        <f t="shared" si="59"/>
        <v>1.6875</v>
      </c>
      <c r="U1222" s="6">
        <f t="shared" si="57"/>
        <v>1.6875</v>
      </c>
      <c r="V1222" t="str">
        <f t="shared" si="58"/>
        <v>G.DAVIS, BUF</v>
      </c>
    </row>
    <row r="1223" spans="1:22">
      <c r="A1223">
        <v>2468</v>
      </c>
      <c r="B1223" s="21">
        <v>1</v>
      </c>
      <c r="C1223" s="21" t="s">
        <v>26</v>
      </c>
      <c r="D1223" s="21" t="s">
        <v>15</v>
      </c>
      <c r="E1223" s="21">
        <v>35</v>
      </c>
      <c r="F1223" s="21">
        <v>65</v>
      </c>
      <c r="G1223" s="21" t="s">
        <v>2445</v>
      </c>
      <c r="H1223" s="21" t="s">
        <v>439</v>
      </c>
      <c r="I1223" s="21">
        <v>0</v>
      </c>
      <c r="J1223" s="21">
        <v>1</v>
      </c>
      <c r="K1223" s="21">
        <v>0</v>
      </c>
      <c r="L1223" s="21">
        <v>0</v>
      </c>
      <c r="M1223" s="21" t="s">
        <v>2357</v>
      </c>
      <c r="N1223" s="21">
        <v>15</v>
      </c>
      <c r="O1223" s="21">
        <v>15</v>
      </c>
      <c r="P1223" s="21">
        <v>0</v>
      </c>
      <c r="Q1223" s="21">
        <v>1</v>
      </c>
      <c r="R1223">
        <f>IFERROR(IF(I1223=1,VLOOKUP(F1223,Lookup!$A$2:$B$15,2,FALSE),0),0.5)</f>
        <v>0</v>
      </c>
      <c r="S1223">
        <f>IF(K1223=1,1,IFERROR(IF(H1223="pass",VLOOKUP(F1223,Lookup!$D$2:$E$26,2,FALSE),0),1.6))</f>
        <v>1.6</v>
      </c>
      <c r="T1223" s="6">
        <f t="shared" si="59"/>
        <v>1.8625</v>
      </c>
      <c r="U1223" s="6">
        <f t="shared" si="57"/>
        <v>1.8625</v>
      </c>
      <c r="V1223" t="str">
        <f t="shared" si="58"/>
        <v>C.BEASLEY, BUF</v>
      </c>
    </row>
    <row r="1224" spans="1:22">
      <c r="A1224">
        <v>2469</v>
      </c>
      <c r="B1224" s="21">
        <v>1</v>
      </c>
      <c r="C1224" s="21" t="s">
        <v>26</v>
      </c>
      <c r="D1224" s="21" t="s">
        <v>15</v>
      </c>
      <c r="E1224" s="21">
        <v>35</v>
      </c>
      <c r="F1224" s="21">
        <v>65</v>
      </c>
      <c r="G1224" s="21" t="s">
        <v>2446</v>
      </c>
      <c r="H1224" s="21" t="s">
        <v>439</v>
      </c>
      <c r="I1224" s="21">
        <v>0</v>
      </c>
      <c r="J1224" s="21">
        <v>1</v>
      </c>
      <c r="K1224" s="21">
        <v>0</v>
      </c>
      <c r="L1224" s="21">
        <v>0</v>
      </c>
      <c r="M1224" s="21" t="s">
        <v>2416</v>
      </c>
      <c r="N1224" s="21">
        <v>30</v>
      </c>
      <c r="O1224" s="21">
        <v>30</v>
      </c>
      <c r="P1224" s="21">
        <v>0</v>
      </c>
      <c r="Q1224" s="21">
        <v>1</v>
      </c>
      <c r="R1224">
        <f>IFERROR(IF(I1224=1,VLOOKUP(F1224,Lookup!$A$2:$B$15,2,FALSE),0),0.5)</f>
        <v>0</v>
      </c>
      <c r="S1224">
        <f>IF(K1224=1,1,IFERROR(IF(H1224="pass",VLOOKUP(F1224,Lookup!$D$2:$E$26,2,FALSE),0),1.6))</f>
        <v>1.6</v>
      </c>
      <c r="T1224" s="6">
        <f t="shared" si="59"/>
        <v>2.125</v>
      </c>
      <c r="U1224" s="6">
        <f t="shared" si="57"/>
        <v>2.125</v>
      </c>
      <c r="V1224" t="str">
        <f t="shared" si="58"/>
        <v>G.DAVIS, BUF</v>
      </c>
    </row>
    <row r="1225" spans="1:22">
      <c r="A1225">
        <v>2470</v>
      </c>
      <c r="B1225" s="21">
        <v>1</v>
      </c>
      <c r="C1225" s="21" t="s">
        <v>15</v>
      </c>
      <c r="D1225" s="21" t="s">
        <v>26</v>
      </c>
      <c r="E1225" s="21">
        <v>64</v>
      </c>
      <c r="F1225" s="21">
        <v>36</v>
      </c>
      <c r="G1225" s="21" t="s">
        <v>2447</v>
      </c>
      <c r="H1225" s="21" t="s">
        <v>439</v>
      </c>
      <c r="I1225" s="21">
        <v>0</v>
      </c>
      <c r="J1225" s="21">
        <v>1</v>
      </c>
      <c r="K1225" s="21">
        <v>0</v>
      </c>
      <c r="L1225" s="21">
        <v>0</v>
      </c>
      <c r="M1225" s="21" t="s">
        <v>2388</v>
      </c>
      <c r="N1225" s="21">
        <v>0</v>
      </c>
      <c r="O1225" s="21">
        <v>0</v>
      </c>
      <c r="P1225" s="21">
        <v>0</v>
      </c>
      <c r="Q1225" s="21">
        <v>1</v>
      </c>
      <c r="R1225">
        <f>IFERROR(IF(I1225=1,VLOOKUP(F1225,Lookup!$A$2:$B$15,2,FALSE),0),0.5)</f>
        <v>0</v>
      </c>
      <c r="S1225">
        <f>IF(K1225=1,1,IFERROR(IF(H1225="pass",VLOOKUP(F1225,Lookup!$D$2:$E$26,2,FALSE),0),1.6))</f>
        <v>1.6</v>
      </c>
      <c r="T1225" s="6">
        <f t="shared" si="59"/>
        <v>1.6</v>
      </c>
      <c r="U1225" s="6">
        <f t="shared" si="57"/>
        <v>1.6</v>
      </c>
      <c r="V1225" t="str">
        <f t="shared" si="58"/>
        <v>J.SMITH-SCHUSTER, PIT</v>
      </c>
    </row>
    <row r="1226" spans="1:22">
      <c r="A1226">
        <v>2471</v>
      </c>
      <c r="B1226" s="21">
        <v>1</v>
      </c>
      <c r="C1226" s="21" t="s">
        <v>15</v>
      </c>
      <c r="D1226" s="21" t="s">
        <v>26</v>
      </c>
      <c r="E1226" s="21">
        <v>64</v>
      </c>
      <c r="F1226" s="21">
        <v>36</v>
      </c>
      <c r="G1226" s="21" t="s">
        <v>2448</v>
      </c>
      <c r="H1226" s="21" t="s">
        <v>439</v>
      </c>
      <c r="I1226" s="21">
        <v>0</v>
      </c>
      <c r="J1226" s="21">
        <v>1</v>
      </c>
      <c r="K1226" s="21">
        <v>0</v>
      </c>
      <c r="L1226" s="21">
        <v>0</v>
      </c>
      <c r="M1226" s="21" t="s">
        <v>2382</v>
      </c>
      <c r="N1226" s="21">
        <v>4</v>
      </c>
      <c r="O1226" s="21">
        <v>4</v>
      </c>
      <c r="P1226" s="21">
        <v>0</v>
      </c>
      <c r="Q1226" s="21">
        <v>1</v>
      </c>
      <c r="R1226">
        <f>IFERROR(IF(I1226=1,VLOOKUP(F1226,Lookup!$A$2:$B$15,2,FALSE),0),0.5)</f>
        <v>0</v>
      </c>
      <c r="S1226">
        <f>IF(K1226=1,1,IFERROR(IF(H1226="pass",VLOOKUP(F1226,Lookup!$D$2:$E$26,2,FALSE),0),1.6))</f>
        <v>1.6</v>
      </c>
      <c r="T1226" s="6">
        <f t="shared" si="59"/>
        <v>1.6700000000000002</v>
      </c>
      <c r="U1226" s="6">
        <f t="shared" si="57"/>
        <v>1.6700000000000002</v>
      </c>
      <c r="V1226" t="str">
        <f t="shared" si="58"/>
        <v>C.CLAYPOOL, PIT</v>
      </c>
    </row>
    <row r="1227" spans="1:22">
      <c r="A1227">
        <v>2473</v>
      </c>
      <c r="B1227" s="21">
        <v>1</v>
      </c>
      <c r="C1227" s="21" t="s">
        <v>15</v>
      </c>
      <c r="D1227" s="21" t="s">
        <v>26</v>
      </c>
      <c r="E1227" s="21">
        <v>53</v>
      </c>
      <c r="F1227" s="21">
        <v>47</v>
      </c>
      <c r="G1227" s="21" t="s">
        <v>2450</v>
      </c>
      <c r="H1227" s="21" t="s">
        <v>439</v>
      </c>
      <c r="I1227" s="21">
        <v>0</v>
      </c>
      <c r="J1227" s="21">
        <v>1</v>
      </c>
      <c r="K1227" s="21">
        <v>0</v>
      </c>
      <c r="L1227" s="21">
        <v>0</v>
      </c>
      <c r="M1227" s="21" t="s">
        <v>2388</v>
      </c>
      <c r="N1227" s="21">
        <v>5</v>
      </c>
      <c r="O1227" s="21">
        <v>5</v>
      </c>
      <c r="P1227" s="21">
        <v>0</v>
      </c>
      <c r="Q1227" s="21">
        <v>1</v>
      </c>
      <c r="R1227">
        <f>IFERROR(IF(I1227=1,VLOOKUP(F1227,Lookup!$A$2:$B$15,2,FALSE),0),0.5)</f>
        <v>0</v>
      </c>
      <c r="S1227">
        <f>IF(K1227=1,1,IFERROR(IF(H1227="pass",VLOOKUP(F1227,Lookup!$D$2:$E$26,2,FALSE),0),1.6))</f>
        <v>1.6</v>
      </c>
      <c r="T1227" s="6">
        <f t="shared" si="59"/>
        <v>1.6875</v>
      </c>
      <c r="U1227" s="6">
        <f t="shared" si="57"/>
        <v>1.6875</v>
      </c>
      <c r="V1227" t="str">
        <f t="shared" si="58"/>
        <v>J.SMITH-SCHUSTER, PIT</v>
      </c>
    </row>
    <row r="1228" spans="1:22">
      <c r="A1228">
        <v>2474</v>
      </c>
      <c r="B1228" s="21">
        <v>1</v>
      </c>
      <c r="C1228" s="21" t="s">
        <v>15</v>
      </c>
      <c r="D1228" s="21" t="s">
        <v>26</v>
      </c>
      <c r="E1228" s="21">
        <v>53</v>
      </c>
      <c r="F1228" s="21">
        <v>47</v>
      </c>
      <c r="G1228" s="21" t="s">
        <v>2451</v>
      </c>
      <c r="H1228" s="21" t="s">
        <v>439</v>
      </c>
      <c r="I1228" s="21">
        <v>0</v>
      </c>
      <c r="J1228" s="21">
        <v>1</v>
      </c>
      <c r="K1228" s="21">
        <v>0</v>
      </c>
      <c r="L1228" s="21">
        <v>0</v>
      </c>
      <c r="M1228" s="21" t="s">
        <v>2452</v>
      </c>
      <c r="N1228" s="21">
        <v>15</v>
      </c>
      <c r="O1228" s="21">
        <v>15</v>
      </c>
      <c r="P1228" s="21">
        <v>0</v>
      </c>
      <c r="Q1228" s="21">
        <v>1</v>
      </c>
      <c r="R1228">
        <f>IFERROR(IF(I1228=1,VLOOKUP(F1228,Lookup!$A$2:$B$15,2,FALSE),0),0.5)</f>
        <v>0</v>
      </c>
      <c r="S1228">
        <f>IF(K1228=1,1,IFERROR(IF(H1228="pass",VLOOKUP(F1228,Lookup!$D$2:$E$26,2,FALSE),0),1.6))</f>
        <v>1.6</v>
      </c>
      <c r="T1228" s="6">
        <f t="shared" si="59"/>
        <v>1.8625</v>
      </c>
      <c r="U1228" s="6">
        <f t="shared" si="57"/>
        <v>1.8625</v>
      </c>
      <c r="V1228" t="str">
        <f t="shared" si="58"/>
        <v>P.FREIERMUTH, PIT</v>
      </c>
    </row>
    <row r="1229" spans="1:22">
      <c r="A1229">
        <v>2475</v>
      </c>
      <c r="B1229" s="21">
        <v>1</v>
      </c>
      <c r="C1229" s="21" t="s">
        <v>15</v>
      </c>
      <c r="D1229" s="21" t="s">
        <v>26</v>
      </c>
      <c r="E1229" s="21">
        <v>29</v>
      </c>
      <c r="F1229" s="21">
        <v>71</v>
      </c>
      <c r="G1229" s="21" t="s">
        <v>2453</v>
      </c>
      <c r="H1229" s="21" t="s">
        <v>439</v>
      </c>
      <c r="I1229" s="21">
        <v>0</v>
      </c>
      <c r="J1229" s="21">
        <v>1</v>
      </c>
      <c r="K1229" s="21">
        <v>0</v>
      </c>
      <c r="L1229" s="21">
        <v>0</v>
      </c>
      <c r="M1229" s="21" t="s">
        <v>1547</v>
      </c>
      <c r="N1229" s="21">
        <v>5</v>
      </c>
      <c r="O1229" s="21">
        <v>5</v>
      </c>
      <c r="P1229" s="21">
        <v>0</v>
      </c>
      <c r="Q1229" s="21">
        <v>1</v>
      </c>
      <c r="R1229">
        <f>IFERROR(IF(I1229=1,VLOOKUP(F1229,Lookup!$A$2:$B$15,2,FALSE),0),0.5)</f>
        <v>0</v>
      </c>
      <c r="S1229">
        <f>IF(K1229=1,1,IFERROR(IF(H1229="pass",VLOOKUP(F1229,Lookup!$D$2:$E$26,2,FALSE),0),1.6))</f>
        <v>1.6</v>
      </c>
      <c r="T1229" s="6">
        <f t="shared" si="59"/>
        <v>1.6875</v>
      </c>
      <c r="U1229" s="6">
        <f t="shared" si="57"/>
        <v>1.6875</v>
      </c>
      <c r="V1229" t="str">
        <f t="shared" si="58"/>
        <v>D.JOHNSON, PIT</v>
      </c>
    </row>
    <row r="1230" spans="1:22">
      <c r="A1230">
        <v>2478</v>
      </c>
      <c r="B1230" s="21">
        <v>1</v>
      </c>
      <c r="C1230" s="21" t="s">
        <v>15</v>
      </c>
      <c r="D1230" s="21" t="s">
        <v>26</v>
      </c>
      <c r="E1230" s="21">
        <v>6</v>
      </c>
      <c r="F1230" s="21">
        <v>94</v>
      </c>
      <c r="G1230" s="21" t="s">
        <v>2456</v>
      </c>
      <c r="H1230" s="21" t="s">
        <v>439</v>
      </c>
      <c r="I1230" s="21">
        <v>0</v>
      </c>
      <c r="J1230" s="21">
        <v>1</v>
      </c>
      <c r="K1230" s="21">
        <v>0</v>
      </c>
      <c r="L1230" s="21">
        <v>0</v>
      </c>
      <c r="M1230" s="21" t="s">
        <v>2429</v>
      </c>
      <c r="N1230" s="21">
        <v>6</v>
      </c>
      <c r="O1230" s="21">
        <v>6</v>
      </c>
      <c r="P1230" s="21">
        <v>0</v>
      </c>
      <c r="Q1230" s="21">
        <v>1</v>
      </c>
      <c r="R1230">
        <f>IFERROR(IF(I1230=1,VLOOKUP(F1230,Lookup!$A$2:$B$15,2,FALSE),0),0.5)</f>
        <v>0</v>
      </c>
      <c r="S1230">
        <f>IF(K1230=1,1,IFERROR(IF(H1230="pass",VLOOKUP(F1230,Lookup!$D$2:$E$26,2,FALSE),0),1.6))</f>
        <v>2.8</v>
      </c>
      <c r="T1230" s="6">
        <f t="shared" si="59"/>
        <v>1.7050000000000001</v>
      </c>
      <c r="U1230" s="6">
        <f t="shared" si="57"/>
        <v>2.4276999999999997</v>
      </c>
      <c r="V1230" t="str">
        <f t="shared" si="58"/>
        <v>E.EBRON, PIT</v>
      </c>
    </row>
    <row r="1231" spans="1:22">
      <c r="A1231">
        <v>2479</v>
      </c>
      <c r="B1231" s="21">
        <v>1</v>
      </c>
      <c r="C1231" s="21" t="s">
        <v>15</v>
      </c>
      <c r="D1231" s="21" t="s">
        <v>26</v>
      </c>
      <c r="E1231" s="21">
        <v>6</v>
      </c>
      <c r="F1231" s="21">
        <v>94</v>
      </c>
      <c r="G1231" s="21" t="s">
        <v>2457</v>
      </c>
      <c r="H1231" s="21" t="s">
        <v>439</v>
      </c>
      <c r="I1231" s="21">
        <v>0</v>
      </c>
      <c r="J1231" s="21">
        <v>1</v>
      </c>
      <c r="K1231" s="21">
        <v>0</v>
      </c>
      <c r="L1231" s="21">
        <v>0</v>
      </c>
      <c r="M1231" s="21" t="s">
        <v>2362</v>
      </c>
      <c r="N1231" s="21">
        <v>3</v>
      </c>
      <c r="O1231" s="21">
        <v>3</v>
      </c>
      <c r="P1231" s="21">
        <v>0</v>
      </c>
      <c r="Q1231" s="21">
        <v>1</v>
      </c>
      <c r="R1231">
        <f>IFERROR(IF(I1231=1,VLOOKUP(F1231,Lookup!$A$2:$B$15,2,FALSE),0),0.5)</f>
        <v>0</v>
      </c>
      <c r="S1231">
        <f>IF(K1231=1,1,IFERROR(IF(H1231="pass",VLOOKUP(F1231,Lookup!$D$2:$E$26,2,FALSE),0),1.6))</f>
        <v>2.8</v>
      </c>
      <c r="T1231" s="6">
        <f t="shared" si="59"/>
        <v>1.6525000000000001</v>
      </c>
      <c r="U1231" s="6">
        <f t="shared" si="57"/>
        <v>2.40985</v>
      </c>
      <c r="V1231" t="str">
        <f t="shared" si="58"/>
        <v>N.HARRIS, PIT</v>
      </c>
    </row>
    <row r="1232" spans="1:22">
      <c r="A1232">
        <v>2483</v>
      </c>
      <c r="B1232" s="21">
        <v>1</v>
      </c>
      <c r="C1232" s="21" t="s">
        <v>26</v>
      </c>
      <c r="D1232" s="21" t="s">
        <v>15</v>
      </c>
      <c r="E1232" s="21">
        <v>63</v>
      </c>
      <c r="F1232" s="21">
        <v>37</v>
      </c>
      <c r="G1232" s="21" t="s">
        <v>2459</v>
      </c>
      <c r="H1232" s="21" t="s">
        <v>439</v>
      </c>
      <c r="I1232" s="21">
        <v>0</v>
      </c>
      <c r="J1232" s="21">
        <v>1</v>
      </c>
      <c r="K1232" s="21">
        <v>0</v>
      </c>
      <c r="L1232" s="21">
        <v>0</v>
      </c>
      <c r="M1232" s="21" t="s">
        <v>2357</v>
      </c>
      <c r="N1232" s="21">
        <v>4</v>
      </c>
      <c r="O1232" s="21">
        <v>4</v>
      </c>
      <c r="P1232" s="21">
        <v>0</v>
      </c>
      <c r="Q1232" s="21">
        <v>1</v>
      </c>
      <c r="R1232">
        <f>IFERROR(IF(I1232=1,VLOOKUP(F1232,Lookup!$A$2:$B$15,2,FALSE),0),0.5)</f>
        <v>0</v>
      </c>
      <c r="S1232">
        <f>IF(K1232=1,1,IFERROR(IF(H1232="pass",VLOOKUP(F1232,Lookup!$D$2:$E$26,2,FALSE),0),1.6))</f>
        <v>1.6</v>
      </c>
      <c r="T1232" s="6">
        <f t="shared" si="59"/>
        <v>1.6700000000000002</v>
      </c>
      <c r="U1232" s="6">
        <f t="shared" si="57"/>
        <v>1.6700000000000002</v>
      </c>
      <c r="V1232" t="str">
        <f t="shared" si="58"/>
        <v>C.BEASLEY, BUF</v>
      </c>
    </row>
    <row r="1233" spans="1:22">
      <c r="A1233">
        <v>2488</v>
      </c>
      <c r="B1233" s="21">
        <v>1</v>
      </c>
      <c r="C1233" s="21" t="s">
        <v>26</v>
      </c>
      <c r="D1233" s="21" t="s">
        <v>15</v>
      </c>
      <c r="E1233" s="21">
        <v>50</v>
      </c>
      <c r="F1233" s="21">
        <v>50</v>
      </c>
      <c r="G1233" s="21" t="s">
        <v>2461</v>
      </c>
      <c r="H1233" s="21" t="s">
        <v>439</v>
      </c>
      <c r="I1233" s="21">
        <v>0</v>
      </c>
      <c r="J1233" s="21">
        <v>1</v>
      </c>
      <c r="K1233" s="21">
        <v>0</v>
      </c>
      <c r="L1233" s="21">
        <v>0</v>
      </c>
      <c r="M1233" s="21" t="s">
        <v>2359</v>
      </c>
      <c r="N1233" s="21">
        <v>7</v>
      </c>
      <c r="O1233" s="21">
        <v>7</v>
      </c>
      <c r="P1233" s="21">
        <v>0</v>
      </c>
      <c r="Q1233" s="21">
        <v>1</v>
      </c>
      <c r="R1233">
        <f>IFERROR(IF(I1233=1,VLOOKUP(F1233,Lookup!$A$2:$B$15,2,FALSE),0),0.5)</f>
        <v>0</v>
      </c>
      <c r="S1233">
        <f>IF(K1233=1,1,IFERROR(IF(H1233="pass",VLOOKUP(F1233,Lookup!$D$2:$E$26,2,FALSE),0),1.6))</f>
        <v>1.6</v>
      </c>
      <c r="T1233" s="6">
        <f t="shared" si="59"/>
        <v>1.7225000000000001</v>
      </c>
      <c r="U1233" s="6">
        <f t="shared" si="57"/>
        <v>1.7225000000000001</v>
      </c>
      <c r="V1233" t="str">
        <f t="shared" si="58"/>
        <v>S.DIGGS, BUF</v>
      </c>
    </row>
    <row r="1234" spans="1:22">
      <c r="A1234">
        <v>2491</v>
      </c>
      <c r="B1234" s="21">
        <v>1</v>
      </c>
      <c r="C1234" s="21" t="s">
        <v>15</v>
      </c>
      <c r="D1234" s="21" t="s">
        <v>26</v>
      </c>
      <c r="E1234" s="21">
        <v>52</v>
      </c>
      <c r="F1234" s="21">
        <v>48</v>
      </c>
      <c r="G1234" s="21" t="s">
        <v>2464</v>
      </c>
      <c r="H1234" s="21" t="s">
        <v>439</v>
      </c>
      <c r="I1234" s="21">
        <v>0</v>
      </c>
      <c r="J1234" s="21">
        <v>1</v>
      </c>
      <c r="K1234" s="21">
        <v>0</v>
      </c>
      <c r="L1234" s="21">
        <v>0</v>
      </c>
      <c r="M1234" s="21" t="s">
        <v>2465</v>
      </c>
      <c r="N1234" s="21">
        <v>-2</v>
      </c>
      <c r="O1234" s="21">
        <v>-2</v>
      </c>
      <c r="P1234" s="21">
        <v>0</v>
      </c>
      <c r="Q1234" s="21">
        <v>1</v>
      </c>
      <c r="R1234">
        <f>IFERROR(IF(I1234=1,VLOOKUP(F1234,Lookup!$A$2:$B$15,2,FALSE),0),0.5)</f>
        <v>0</v>
      </c>
      <c r="S1234">
        <f>IF(K1234=1,1,IFERROR(IF(H1234="pass",VLOOKUP(F1234,Lookup!$D$2:$E$26,2,FALSE),0),1.6))</f>
        <v>1.6</v>
      </c>
      <c r="T1234" s="6">
        <f t="shared" si="59"/>
        <v>1.5650000000000002</v>
      </c>
      <c r="U1234" s="6">
        <f t="shared" si="57"/>
        <v>1.5650000000000002</v>
      </c>
      <c r="V1234" t="str">
        <f t="shared" si="58"/>
        <v>Z.GENTRY, PIT</v>
      </c>
    </row>
    <row r="1235" spans="1:22">
      <c r="A1235">
        <v>2495</v>
      </c>
      <c r="B1235" s="21">
        <v>1</v>
      </c>
      <c r="C1235" s="21" t="s">
        <v>15</v>
      </c>
      <c r="D1235" s="21" t="s">
        <v>26</v>
      </c>
      <c r="E1235" s="21">
        <v>5</v>
      </c>
      <c r="F1235" s="21">
        <v>95</v>
      </c>
      <c r="G1235" s="21" t="s">
        <v>2468</v>
      </c>
      <c r="H1235" s="21" t="s">
        <v>439</v>
      </c>
      <c r="I1235" s="21">
        <v>0</v>
      </c>
      <c r="J1235" s="21">
        <v>1</v>
      </c>
      <c r="K1235" s="21">
        <v>0</v>
      </c>
      <c r="L1235" s="21">
        <v>0</v>
      </c>
      <c r="M1235" s="21" t="s">
        <v>1547</v>
      </c>
      <c r="N1235" s="21">
        <v>5</v>
      </c>
      <c r="O1235" s="21">
        <v>5</v>
      </c>
      <c r="P1235" s="21">
        <v>0</v>
      </c>
      <c r="Q1235" s="21">
        <v>1</v>
      </c>
      <c r="R1235">
        <f>IFERROR(IF(I1235=1,VLOOKUP(F1235,Lookup!$A$2:$B$15,2,FALSE),0),0.5)</f>
        <v>0</v>
      </c>
      <c r="S1235">
        <f>IF(K1235=1,1,IFERROR(IF(H1235="pass",VLOOKUP(F1235,Lookup!$D$2:$E$26,2,FALSE),0),1.6))</f>
        <v>3.2</v>
      </c>
      <c r="T1235" s="6">
        <f t="shared" si="59"/>
        <v>1.6875</v>
      </c>
      <c r="U1235" s="6">
        <f t="shared" si="57"/>
        <v>3.2</v>
      </c>
      <c r="V1235" t="str">
        <f t="shared" si="58"/>
        <v>D.JOHNSON, PIT</v>
      </c>
    </row>
    <row r="1236" spans="1:22">
      <c r="A1236">
        <v>2499</v>
      </c>
      <c r="B1236" s="21">
        <v>1</v>
      </c>
      <c r="C1236" s="21" t="s">
        <v>26</v>
      </c>
      <c r="D1236" s="21" t="s">
        <v>15</v>
      </c>
      <c r="E1236" s="21">
        <v>71</v>
      </c>
      <c r="F1236" s="21">
        <v>29</v>
      </c>
      <c r="G1236" s="21" t="s">
        <v>2470</v>
      </c>
      <c r="H1236" s="21" t="s">
        <v>439</v>
      </c>
      <c r="I1236" s="21">
        <v>0</v>
      </c>
      <c r="J1236" s="21">
        <v>1</v>
      </c>
      <c r="K1236" s="21">
        <v>0</v>
      </c>
      <c r="L1236" s="21">
        <v>0</v>
      </c>
      <c r="M1236" s="21" t="s">
        <v>2376</v>
      </c>
      <c r="N1236" s="21">
        <v>25</v>
      </c>
      <c r="O1236" s="21">
        <v>25</v>
      </c>
      <c r="P1236" s="21">
        <v>0</v>
      </c>
      <c r="Q1236" s="21">
        <v>1</v>
      </c>
      <c r="R1236">
        <f>IFERROR(IF(I1236=1,VLOOKUP(F1236,Lookup!$A$2:$B$15,2,FALSE),0),0.5)</f>
        <v>0</v>
      </c>
      <c r="S1236">
        <f>IF(K1236=1,1,IFERROR(IF(H1236="pass",VLOOKUP(F1236,Lookup!$D$2:$E$26,2,FALSE),0),1.6))</f>
        <v>1.6</v>
      </c>
      <c r="T1236" s="6">
        <f t="shared" si="59"/>
        <v>2.0375000000000001</v>
      </c>
      <c r="U1236" s="6">
        <f t="shared" si="57"/>
        <v>2.0375000000000001</v>
      </c>
      <c r="V1236" t="str">
        <f t="shared" si="58"/>
        <v>E.SANDERS, BUF</v>
      </c>
    </row>
    <row r="1237" spans="1:22">
      <c r="A1237">
        <v>2504</v>
      </c>
      <c r="B1237" s="21">
        <v>1</v>
      </c>
      <c r="C1237" s="21" t="s">
        <v>26</v>
      </c>
      <c r="D1237" s="21" t="s">
        <v>15</v>
      </c>
      <c r="E1237" s="21">
        <v>74</v>
      </c>
      <c r="F1237" s="21">
        <v>26</v>
      </c>
      <c r="G1237" s="21" t="s">
        <v>2471</v>
      </c>
      <c r="H1237" s="21" t="s">
        <v>439</v>
      </c>
      <c r="I1237" s="21">
        <v>0</v>
      </c>
      <c r="J1237" s="21">
        <v>1</v>
      </c>
      <c r="K1237" s="21">
        <v>0</v>
      </c>
      <c r="L1237" s="21">
        <v>0</v>
      </c>
      <c r="M1237" s="21" t="s">
        <v>2373</v>
      </c>
      <c r="N1237" s="21">
        <v>6</v>
      </c>
      <c r="O1237" s="21">
        <v>6</v>
      </c>
      <c r="P1237" s="21">
        <v>0</v>
      </c>
      <c r="Q1237" s="21">
        <v>1</v>
      </c>
      <c r="R1237">
        <f>IFERROR(IF(I1237=1,VLOOKUP(F1237,Lookup!$A$2:$B$15,2,FALSE),0),0.5)</f>
        <v>0</v>
      </c>
      <c r="S1237">
        <f>IF(K1237=1,1,IFERROR(IF(H1237="pass",VLOOKUP(F1237,Lookup!$D$2:$E$26,2,FALSE),0),1.6))</f>
        <v>1.6</v>
      </c>
      <c r="T1237" s="6">
        <f t="shared" si="59"/>
        <v>1.7050000000000001</v>
      </c>
      <c r="U1237" s="6">
        <f t="shared" si="57"/>
        <v>1.7050000000000001</v>
      </c>
      <c r="V1237" t="str">
        <f t="shared" si="58"/>
        <v>D.KNOX, BUF</v>
      </c>
    </row>
    <row r="1238" spans="1:22">
      <c r="A1238">
        <v>2505</v>
      </c>
      <c r="B1238" s="21">
        <v>1</v>
      </c>
      <c r="C1238" s="21" t="s">
        <v>26</v>
      </c>
      <c r="D1238" s="21" t="s">
        <v>15</v>
      </c>
      <c r="E1238" s="21">
        <v>68</v>
      </c>
      <c r="F1238" s="21">
        <v>32</v>
      </c>
      <c r="G1238" s="21" t="s">
        <v>2472</v>
      </c>
      <c r="H1238" s="21" t="s">
        <v>439</v>
      </c>
      <c r="I1238" s="21">
        <v>0</v>
      </c>
      <c r="J1238" s="21">
        <v>1</v>
      </c>
      <c r="K1238" s="21">
        <v>0</v>
      </c>
      <c r="L1238" s="21">
        <v>0</v>
      </c>
      <c r="M1238" s="21" t="s">
        <v>2359</v>
      </c>
      <c r="N1238" s="21">
        <v>4</v>
      </c>
      <c r="O1238" s="21">
        <v>4</v>
      </c>
      <c r="P1238" s="21">
        <v>0</v>
      </c>
      <c r="Q1238" s="21">
        <v>1</v>
      </c>
      <c r="R1238">
        <f>IFERROR(IF(I1238=1,VLOOKUP(F1238,Lookup!$A$2:$B$15,2,FALSE),0),0.5)</f>
        <v>0</v>
      </c>
      <c r="S1238">
        <f>IF(K1238=1,1,IFERROR(IF(H1238="pass",VLOOKUP(F1238,Lookup!$D$2:$E$26,2,FALSE),0),1.6))</f>
        <v>1.6</v>
      </c>
      <c r="T1238" s="6">
        <f t="shared" si="59"/>
        <v>1.6700000000000002</v>
      </c>
      <c r="U1238" s="6">
        <f t="shared" si="57"/>
        <v>1.6700000000000002</v>
      </c>
      <c r="V1238" t="str">
        <f t="shared" si="58"/>
        <v>S.DIGGS, BUF</v>
      </c>
    </row>
    <row r="1239" spans="1:22">
      <c r="A1239">
        <v>2511</v>
      </c>
      <c r="B1239" s="21">
        <v>1</v>
      </c>
      <c r="C1239" s="21" t="s">
        <v>26</v>
      </c>
      <c r="D1239" s="21" t="s">
        <v>15</v>
      </c>
      <c r="E1239" s="21">
        <v>5</v>
      </c>
      <c r="F1239" s="21">
        <v>95</v>
      </c>
      <c r="G1239" s="21" t="s">
        <v>2478</v>
      </c>
      <c r="H1239" s="21" t="s">
        <v>439</v>
      </c>
      <c r="I1239" s="21">
        <v>0</v>
      </c>
      <c r="J1239" s="21">
        <v>1</v>
      </c>
      <c r="K1239" s="21">
        <v>0</v>
      </c>
      <c r="L1239" s="21">
        <v>0</v>
      </c>
      <c r="M1239" s="21" t="s">
        <v>2368</v>
      </c>
      <c r="N1239" s="21">
        <v>-1</v>
      </c>
      <c r="O1239" s="21">
        <v>-1</v>
      </c>
      <c r="P1239" s="21">
        <v>0</v>
      </c>
      <c r="Q1239" s="21">
        <v>1</v>
      </c>
      <c r="R1239">
        <f>IFERROR(IF(I1239=1,VLOOKUP(F1239,Lookup!$A$2:$B$15,2,FALSE),0),0.5)</f>
        <v>0</v>
      </c>
      <c r="S1239">
        <f>IF(K1239=1,1,IFERROR(IF(H1239="pass",VLOOKUP(F1239,Lookup!$D$2:$E$26,2,FALSE),0),1.6))</f>
        <v>3.2</v>
      </c>
      <c r="T1239" s="6">
        <f t="shared" si="59"/>
        <v>1.5825</v>
      </c>
      <c r="U1239" s="6">
        <f t="shared" si="57"/>
        <v>3.2</v>
      </c>
      <c r="V1239" t="str">
        <f t="shared" si="58"/>
        <v>D.SINGLETARY, BUF</v>
      </c>
    </row>
    <row r="1240" spans="1:22">
      <c r="A1240">
        <v>2516</v>
      </c>
      <c r="B1240" s="21">
        <v>1</v>
      </c>
      <c r="C1240" s="21" t="s">
        <v>15</v>
      </c>
      <c r="D1240" s="21" t="s">
        <v>26</v>
      </c>
      <c r="E1240" s="21">
        <v>67</v>
      </c>
      <c r="F1240" s="21">
        <v>33</v>
      </c>
      <c r="G1240" s="21" t="s">
        <v>2480</v>
      </c>
      <c r="H1240" s="21" t="s">
        <v>439</v>
      </c>
      <c r="I1240" s="21">
        <v>0</v>
      </c>
      <c r="J1240" s="21">
        <v>1</v>
      </c>
      <c r="K1240" s="21">
        <v>0</v>
      </c>
      <c r="L1240" s="21">
        <v>0</v>
      </c>
      <c r="M1240" s="21" t="s">
        <v>2388</v>
      </c>
      <c r="N1240" s="21">
        <v>17</v>
      </c>
      <c r="O1240" s="21">
        <v>17</v>
      </c>
      <c r="P1240" s="21">
        <v>0</v>
      </c>
      <c r="Q1240" s="21">
        <v>1</v>
      </c>
      <c r="R1240">
        <f>IFERROR(IF(I1240=1,VLOOKUP(F1240,Lookup!$A$2:$B$15,2,FALSE),0),0.5)</f>
        <v>0</v>
      </c>
      <c r="S1240">
        <f>IF(K1240=1,1,IFERROR(IF(H1240="pass",VLOOKUP(F1240,Lookup!$D$2:$E$26,2,FALSE),0),1.6))</f>
        <v>1.6</v>
      </c>
      <c r="T1240" s="6">
        <f t="shared" si="59"/>
        <v>1.8975</v>
      </c>
      <c r="U1240" s="6">
        <f t="shared" si="57"/>
        <v>1.8975</v>
      </c>
      <c r="V1240" t="str">
        <f t="shared" si="58"/>
        <v>J.SMITH-SCHUSTER, PIT</v>
      </c>
    </row>
    <row r="1241" spans="1:22">
      <c r="A1241">
        <v>2519</v>
      </c>
      <c r="B1241" s="21">
        <v>1</v>
      </c>
      <c r="C1241" s="21" t="s">
        <v>15</v>
      </c>
      <c r="D1241" s="21" t="s">
        <v>26</v>
      </c>
      <c r="E1241" s="21">
        <v>41</v>
      </c>
      <c r="F1241" s="21">
        <v>59</v>
      </c>
      <c r="G1241" s="21" t="s">
        <v>2481</v>
      </c>
      <c r="H1241" s="21" t="s">
        <v>439</v>
      </c>
      <c r="I1241" s="21">
        <v>0</v>
      </c>
      <c r="J1241" s="21">
        <v>1</v>
      </c>
      <c r="K1241" s="21">
        <v>0</v>
      </c>
      <c r="L1241" s="21">
        <v>0</v>
      </c>
      <c r="M1241" s="21" t="s">
        <v>1547</v>
      </c>
      <c r="N1241" s="21">
        <v>4</v>
      </c>
      <c r="O1241" s="21">
        <v>4</v>
      </c>
      <c r="P1241" s="21">
        <v>0</v>
      </c>
      <c r="Q1241" s="21">
        <v>1</v>
      </c>
      <c r="R1241">
        <f>IFERROR(IF(I1241=1,VLOOKUP(F1241,Lookup!$A$2:$B$15,2,FALSE),0),0.5)</f>
        <v>0</v>
      </c>
      <c r="S1241">
        <f>IF(K1241=1,1,IFERROR(IF(H1241="pass",VLOOKUP(F1241,Lookup!$D$2:$E$26,2,FALSE),0),1.6))</f>
        <v>1.6</v>
      </c>
      <c r="T1241" s="6">
        <f t="shared" si="59"/>
        <v>1.6700000000000002</v>
      </c>
      <c r="U1241" s="6">
        <f t="shared" si="57"/>
        <v>1.6700000000000002</v>
      </c>
      <c r="V1241" t="str">
        <f t="shared" si="58"/>
        <v>D.JOHNSON, PIT</v>
      </c>
    </row>
    <row r="1242" spans="1:22">
      <c r="A1242">
        <v>2520</v>
      </c>
      <c r="B1242" s="21">
        <v>1</v>
      </c>
      <c r="C1242" s="21" t="s">
        <v>15</v>
      </c>
      <c r="D1242" s="21" t="s">
        <v>26</v>
      </c>
      <c r="E1242" s="21">
        <v>41</v>
      </c>
      <c r="F1242" s="21">
        <v>59</v>
      </c>
      <c r="G1242" s="21" t="s">
        <v>2482</v>
      </c>
      <c r="H1242" s="21" t="s">
        <v>439</v>
      </c>
      <c r="I1242" s="21">
        <v>0</v>
      </c>
      <c r="J1242" s="21">
        <v>1</v>
      </c>
      <c r="K1242" s="21">
        <v>0</v>
      </c>
      <c r="L1242" s="21">
        <v>0</v>
      </c>
      <c r="M1242" s="21" t="s">
        <v>2382</v>
      </c>
      <c r="N1242" s="21">
        <v>14</v>
      </c>
      <c r="O1242" s="21">
        <v>14</v>
      </c>
      <c r="P1242" s="21">
        <v>0</v>
      </c>
      <c r="Q1242" s="21">
        <v>1</v>
      </c>
      <c r="R1242">
        <f>IFERROR(IF(I1242=1,VLOOKUP(F1242,Lookup!$A$2:$B$15,2,FALSE),0),0.5)</f>
        <v>0</v>
      </c>
      <c r="S1242">
        <f>IF(K1242=1,1,IFERROR(IF(H1242="pass",VLOOKUP(F1242,Lookup!$D$2:$E$26,2,FALSE),0),1.6))</f>
        <v>1.6</v>
      </c>
      <c r="T1242" s="6">
        <f t="shared" si="59"/>
        <v>1.845</v>
      </c>
      <c r="U1242" s="6">
        <f t="shared" si="57"/>
        <v>1.845</v>
      </c>
      <c r="V1242" t="str">
        <f t="shared" si="58"/>
        <v>C.CLAYPOOL, PIT</v>
      </c>
    </row>
    <row r="1243" spans="1:22">
      <c r="A1243">
        <v>2524</v>
      </c>
      <c r="B1243" s="21">
        <v>1</v>
      </c>
      <c r="C1243" s="21" t="s">
        <v>15</v>
      </c>
      <c r="D1243" s="21" t="s">
        <v>26</v>
      </c>
      <c r="E1243" s="21">
        <v>28</v>
      </c>
      <c r="F1243" s="21">
        <v>72</v>
      </c>
      <c r="G1243" s="21" t="s">
        <v>2484</v>
      </c>
      <c r="H1243" s="21" t="s">
        <v>439</v>
      </c>
      <c r="I1243" s="21">
        <v>0</v>
      </c>
      <c r="J1243" s="21">
        <v>1</v>
      </c>
      <c r="K1243" s="21">
        <v>0</v>
      </c>
      <c r="L1243" s="21">
        <v>0</v>
      </c>
      <c r="M1243" s="21" t="s">
        <v>1547</v>
      </c>
      <c r="N1243" s="21">
        <v>17</v>
      </c>
      <c r="O1243" s="21">
        <v>17</v>
      </c>
      <c r="P1243" s="21">
        <v>0</v>
      </c>
      <c r="Q1243" s="21">
        <v>1</v>
      </c>
      <c r="R1243">
        <f>IFERROR(IF(I1243=1,VLOOKUP(F1243,Lookup!$A$2:$B$15,2,FALSE),0),0.5)</f>
        <v>0</v>
      </c>
      <c r="S1243">
        <f>IF(K1243=1,1,IFERROR(IF(H1243="pass",VLOOKUP(F1243,Lookup!$D$2:$E$26,2,FALSE),0),1.6))</f>
        <v>1.6</v>
      </c>
      <c r="T1243" s="6">
        <f t="shared" si="59"/>
        <v>1.8975</v>
      </c>
      <c r="U1243" s="6">
        <f t="shared" si="57"/>
        <v>1.8975</v>
      </c>
      <c r="V1243" t="str">
        <f t="shared" si="58"/>
        <v>D.JOHNSON, PIT</v>
      </c>
    </row>
    <row r="1244" spans="1:22">
      <c r="A1244">
        <v>2525</v>
      </c>
      <c r="B1244" s="21">
        <v>1</v>
      </c>
      <c r="C1244" s="21" t="s">
        <v>15</v>
      </c>
      <c r="D1244" s="21" t="s">
        <v>26</v>
      </c>
      <c r="E1244" s="21">
        <v>28</v>
      </c>
      <c r="F1244" s="21">
        <v>72</v>
      </c>
      <c r="G1244" s="21" t="s">
        <v>2485</v>
      </c>
      <c r="H1244" s="21" t="s">
        <v>439</v>
      </c>
      <c r="I1244" s="21">
        <v>0</v>
      </c>
      <c r="J1244" s="21">
        <v>1</v>
      </c>
      <c r="K1244" s="21">
        <v>0</v>
      </c>
      <c r="L1244" s="21">
        <v>0</v>
      </c>
      <c r="M1244" s="21" t="s">
        <v>2392</v>
      </c>
      <c r="N1244" s="21">
        <v>-1</v>
      </c>
      <c r="O1244" s="21">
        <v>-1</v>
      </c>
      <c r="P1244" s="21">
        <v>0</v>
      </c>
      <c r="Q1244" s="21">
        <v>1</v>
      </c>
      <c r="R1244">
        <f>IFERROR(IF(I1244=1,VLOOKUP(F1244,Lookup!$A$2:$B$15,2,FALSE),0),0.5)</f>
        <v>0</v>
      </c>
      <c r="S1244">
        <f>IF(K1244=1,1,IFERROR(IF(H1244="pass",VLOOKUP(F1244,Lookup!$D$2:$E$26,2,FALSE),0),1.6))</f>
        <v>1.6</v>
      </c>
      <c r="T1244" s="6">
        <f t="shared" si="59"/>
        <v>1.5825</v>
      </c>
      <c r="U1244" s="6">
        <f t="shared" si="57"/>
        <v>1.5825</v>
      </c>
      <c r="V1244" t="str">
        <f t="shared" si="58"/>
        <v>J.WASHINGTON, PIT</v>
      </c>
    </row>
    <row r="1245" spans="1:22">
      <c r="A1245">
        <v>2529</v>
      </c>
      <c r="B1245" s="21">
        <v>1</v>
      </c>
      <c r="C1245" s="21" t="s">
        <v>26</v>
      </c>
      <c r="D1245" s="21" t="s">
        <v>15</v>
      </c>
      <c r="E1245" s="21">
        <v>64</v>
      </c>
      <c r="F1245" s="21">
        <v>36</v>
      </c>
      <c r="G1245" s="21" t="s">
        <v>2486</v>
      </c>
      <c r="H1245" s="21" t="s">
        <v>439</v>
      </c>
      <c r="I1245" s="21">
        <v>0</v>
      </c>
      <c r="J1245" s="21">
        <v>1</v>
      </c>
      <c r="K1245" s="21">
        <v>0</v>
      </c>
      <c r="L1245" s="21">
        <v>0</v>
      </c>
      <c r="M1245" s="21" t="s">
        <v>2416</v>
      </c>
      <c r="N1245" s="21">
        <v>10</v>
      </c>
      <c r="O1245" s="21">
        <v>10</v>
      </c>
      <c r="P1245" s="21">
        <v>0</v>
      </c>
      <c r="Q1245" s="21">
        <v>1</v>
      </c>
      <c r="R1245">
        <f>IFERROR(IF(I1245=1,VLOOKUP(F1245,Lookup!$A$2:$B$15,2,FALSE),0),0.5)</f>
        <v>0</v>
      </c>
      <c r="S1245">
        <f>IF(K1245=1,1,IFERROR(IF(H1245="pass",VLOOKUP(F1245,Lookup!$D$2:$E$26,2,FALSE),0),1.6))</f>
        <v>1.6</v>
      </c>
      <c r="T1245" s="6">
        <f t="shared" si="59"/>
        <v>1.7750000000000001</v>
      </c>
      <c r="U1245" s="6">
        <f t="shared" si="57"/>
        <v>1.7750000000000001</v>
      </c>
      <c r="V1245" t="str">
        <f t="shared" si="58"/>
        <v>G.DAVIS, BUF</v>
      </c>
    </row>
    <row r="1246" spans="1:22">
      <c r="A1246">
        <v>2530</v>
      </c>
      <c r="B1246" s="21">
        <v>1</v>
      </c>
      <c r="C1246" s="21" t="s">
        <v>26</v>
      </c>
      <c r="D1246" s="21" t="s">
        <v>15</v>
      </c>
      <c r="E1246" s="21">
        <v>64</v>
      </c>
      <c r="F1246" s="21">
        <v>36</v>
      </c>
      <c r="G1246" s="21" t="s">
        <v>2487</v>
      </c>
      <c r="H1246" s="21" t="s">
        <v>439</v>
      </c>
      <c r="I1246" s="21">
        <v>0</v>
      </c>
      <c r="J1246" s="21">
        <v>1</v>
      </c>
      <c r="K1246" s="21">
        <v>0</v>
      </c>
      <c r="L1246" s="21">
        <v>0</v>
      </c>
      <c r="M1246" s="21" t="s">
        <v>2368</v>
      </c>
      <c r="N1246" s="21">
        <v>-1</v>
      </c>
      <c r="O1246" s="21">
        <v>-1</v>
      </c>
      <c r="P1246" s="21">
        <v>0</v>
      </c>
      <c r="Q1246" s="21">
        <v>1</v>
      </c>
      <c r="R1246">
        <f>IFERROR(IF(I1246=1,VLOOKUP(F1246,Lookup!$A$2:$B$15,2,FALSE),0),0.5)</f>
        <v>0</v>
      </c>
      <c r="S1246">
        <f>IF(K1246=1,1,IFERROR(IF(H1246="pass",VLOOKUP(F1246,Lookup!$D$2:$E$26,2,FALSE),0),1.6))</f>
        <v>1.6</v>
      </c>
      <c r="T1246" s="6">
        <f t="shared" si="59"/>
        <v>1.5825</v>
      </c>
      <c r="U1246" s="6">
        <f t="shared" si="57"/>
        <v>1.5825</v>
      </c>
      <c r="V1246" t="str">
        <f t="shared" si="58"/>
        <v>D.SINGLETARY, BUF</v>
      </c>
    </row>
    <row r="1247" spans="1:22">
      <c r="A1247">
        <v>2531</v>
      </c>
      <c r="B1247" s="21">
        <v>1</v>
      </c>
      <c r="C1247" s="21" t="s">
        <v>26</v>
      </c>
      <c r="D1247" s="21" t="s">
        <v>15</v>
      </c>
      <c r="E1247" s="21">
        <v>64</v>
      </c>
      <c r="F1247" s="21">
        <v>36</v>
      </c>
      <c r="G1247" s="21" t="s">
        <v>2488</v>
      </c>
      <c r="H1247" s="21" t="s">
        <v>439</v>
      </c>
      <c r="I1247" s="21">
        <v>0</v>
      </c>
      <c r="J1247" s="21">
        <v>1</v>
      </c>
      <c r="K1247" s="21">
        <v>0</v>
      </c>
      <c r="L1247" s="21">
        <v>0</v>
      </c>
      <c r="M1247" s="21" t="s">
        <v>2368</v>
      </c>
      <c r="N1247" s="21">
        <v>4</v>
      </c>
      <c r="O1247" s="21">
        <v>4</v>
      </c>
      <c r="P1247" s="21">
        <v>0</v>
      </c>
      <c r="Q1247" s="21">
        <v>1</v>
      </c>
      <c r="R1247">
        <f>IFERROR(IF(I1247=1,VLOOKUP(F1247,Lookup!$A$2:$B$15,2,FALSE),0),0.5)</f>
        <v>0</v>
      </c>
      <c r="S1247">
        <f>IF(K1247=1,1,IFERROR(IF(H1247="pass",VLOOKUP(F1247,Lookup!$D$2:$E$26,2,FALSE),0),1.6))</f>
        <v>1.6</v>
      </c>
      <c r="T1247" s="6">
        <f t="shared" si="59"/>
        <v>1.6700000000000002</v>
      </c>
      <c r="U1247" s="6">
        <f t="shared" si="57"/>
        <v>1.6700000000000002</v>
      </c>
      <c r="V1247" t="str">
        <f t="shared" si="58"/>
        <v>D.SINGLETARY, BUF</v>
      </c>
    </row>
    <row r="1248" spans="1:22">
      <c r="A1248">
        <v>2532</v>
      </c>
      <c r="B1248" s="21">
        <v>1</v>
      </c>
      <c r="C1248" s="21" t="s">
        <v>26</v>
      </c>
      <c r="D1248" s="21" t="s">
        <v>15</v>
      </c>
      <c r="E1248" s="21">
        <v>64</v>
      </c>
      <c r="F1248" s="21">
        <v>36</v>
      </c>
      <c r="G1248" s="21" t="s">
        <v>2489</v>
      </c>
      <c r="H1248" s="21" t="s">
        <v>439</v>
      </c>
      <c r="I1248" s="21">
        <v>0</v>
      </c>
      <c r="J1248" s="21">
        <v>1</v>
      </c>
      <c r="K1248" s="21">
        <v>0</v>
      </c>
      <c r="L1248" s="21">
        <v>0</v>
      </c>
      <c r="M1248" s="21" t="s">
        <v>2376</v>
      </c>
      <c r="N1248" s="21">
        <v>14</v>
      </c>
      <c r="O1248" s="21">
        <v>14</v>
      </c>
      <c r="P1248" s="21">
        <v>0</v>
      </c>
      <c r="Q1248" s="21">
        <v>1</v>
      </c>
      <c r="R1248">
        <f>IFERROR(IF(I1248=1,VLOOKUP(F1248,Lookup!$A$2:$B$15,2,FALSE),0),0.5)</f>
        <v>0</v>
      </c>
      <c r="S1248">
        <f>IF(K1248=1,1,IFERROR(IF(H1248="pass",VLOOKUP(F1248,Lookup!$D$2:$E$26,2,FALSE),0),1.6))</f>
        <v>1.6</v>
      </c>
      <c r="T1248" s="6">
        <f t="shared" si="59"/>
        <v>1.845</v>
      </c>
      <c r="U1248" s="6">
        <f t="shared" si="57"/>
        <v>1.845</v>
      </c>
      <c r="V1248" t="str">
        <f t="shared" si="58"/>
        <v>E.SANDERS, BUF</v>
      </c>
    </row>
    <row r="1249" spans="1:22">
      <c r="A1249">
        <v>2534</v>
      </c>
      <c r="B1249" s="21">
        <v>1</v>
      </c>
      <c r="C1249" s="21" t="s">
        <v>26</v>
      </c>
      <c r="D1249" s="21" t="s">
        <v>15</v>
      </c>
      <c r="E1249" s="21">
        <v>50</v>
      </c>
      <c r="F1249" s="21">
        <v>50</v>
      </c>
      <c r="G1249" s="21" t="s">
        <v>2490</v>
      </c>
      <c r="H1249" s="21" t="s">
        <v>439</v>
      </c>
      <c r="I1249" s="21">
        <v>0</v>
      </c>
      <c r="J1249" s="21">
        <v>1</v>
      </c>
      <c r="K1249" s="21">
        <v>0</v>
      </c>
      <c r="L1249" s="21">
        <v>0</v>
      </c>
      <c r="M1249" s="21" t="s">
        <v>2373</v>
      </c>
      <c r="N1249" s="21">
        <v>3</v>
      </c>
      <c r="O1249" s="21">
        <v>3</v>
      </c>
      <c r="P1249" s="21">
        <v>0</v>
      </c>
      <c r="Q1249" s="21">
        <v>1</v>
      </c>
      <c r="R1249">
        <f>IFERROR(IF(I1249=1,VLOOKUP(F1249,Lookup!$A$2:$B$15,2,FALSE),0),0.5)</f>
        <v>0</v>
      </c>
      <c r="S1249">
        <f>IF(K1249=1,1,IFERROR(IF(H1249="pass",VLOOKUP(F1249,Lookup!$D$2:$E$26,2,FALSE),0),1.6))</f>
        <v>1.6</v>
      </c>
      <c r="T1249" s="6">
        <f t="shared" si="59"/>
        <v>1.6525000000000001</v>
      </c>
      <c r="U1249" s="6">
        <f t="shared" si="57"/>
        <v>1.6525000000000001</v>
      </c>
      <c r="V1249" t="str">
        <f t="shared" si="58"/>
        <v>D.KNOX, BUF</v>
      </c>
    </row>
    <row r="1250" spans="1:22">
      <c r="A1250">
        <v>2537</v>
      </c>
      <c r="B1250" s="21">
        <v>1</v>
      </c>
      <c r="C1250" s="21" t="s">
        <v>26</v>
      </c>
      <c r="D1250" s="21" t="s">
        <v>15</v>
      </c>
      <c r="E1250" s="21">
        <v>47</v>
      </c>
      <c r="F1250" s="21">
        <v>53</v>
      </c>
      <c r="G1250" s="21" t="s">
        <v>2491</v>
      </c>
      <c r="H1250" s="21" t="s">
        <v>439</v>
      </c>
      <c r="I1250" s="21">
        <v>0</v>
      </c>
      <c r="J1250" s="21">
        <v>1</v>
      </c>
      <c r="K1250" s="21">
        <v>0</v>
      </c>
      <c r="L1250" s="21">
        <v>0</v>
      </c>
      <c r="M1250" s="21" t="s">
        <v>2357</v>
      </c>
      <c r="N1250" s="21">
        <v>7</v>
      </c>
      <c r="O1250" s="21">
        <v>7</v>
      </c>
      <c r="P1250" s="21">
        <v>0</v>
      </c>
      <c r="Q1250" s="21">
        <v>1</v>
      </c>
      <c r="R1250">
        <f>IFERROR(IF(I1250=1,VLOOKUP(F1250,Lookup!$A$2:$B$15,2,FALSE),0),0.5)</f>
        <v>0</v>
      </c>
      <c r="S1250">
        <f>IF(K1250=1,1,IFERROR(IF(H1250="pass",VLOOKUP(F1250,Lookup!$D$2:$E$26,2,FALSE),0),1.6))</f>
        <v>1.6</v>
      </c>
      <c r="T1250" s="6">
        <f t="shared" si="59"/>
        <v>1.7225000000000001</v>
      </c>
      <c r="U1250" s="6">
        <f t="shared" si="57"/>
        <v>1.7225000000000001</v>
      </c>
      <c r="V1250" t="str">
        <f t="shared" si="58"/>
        <v>C.BEASLEY, BUF</v>
      </c>
    </row>
    <row r="1251" spans="1:22">
      <c r="A1251">
        <v>2538</v>
      </c>
      <c r="B1251" s="21">
        <v>1</v>
      </c>
      <c r="C1251" s="21" t="s">
        <v>26</v>
      </c>
      <c r="D1251" s="21" t="s">
        <v>15</v>
      </c>
      <c r="E1251" s="21">
        <v>37</v>
      </c>
      <c r="F1251" s="21">
        <v>63</v>
      </c>
      <c r="G1251" s="21" t="s">
        <v>2492</v>
      </c>
      <c r="H1251" s="21" t="s">
        <v>439</v>
      </c>
      <c r="I1251" s="21">
        <v>0</v>
      </c>
      <c r="J1251" s="21">
        <v>1</v>
      </c>
      <c r="K1251" s="21">
        <v>0</v>
      </c>
      <c r="L1251" s="21">
        <v>0</v>
      </c>
      <c r="M1251" s="21" t="s">
        <v>2359</v>
      </c>
      <c r="N1251" s="21">
        <v>13</v>
      </c>
      <c r="O1251" s="21">
        <v>13</v>
      </c>
      <c r="P1251" s="21">
        <v>0</v>
      </c>
      <c r="Q1251" s="21">
        <v>1</v>
      </c>
      <c r="R1251">
        <f>IFERROR(IF(I1251=1,VLOOKUP(F1251,Lookup!$A$2:$B$15,2,FALSE),0),0.5)</f>
        <v>0</v>
      </c>
      <c r="S1251">
        <f>IF(K1251=1,1,IFERROR(IF(H1251="pass",VLOOKUP(F1251,Lookup!$D$2:$E$26,2,FALSE),0),1.6))</f>
        <v>1.6</v>
      </c>
      <c r="T1251" s="6">
        <f t="shared" si="59"/>
        <v>1.8275000000000001</v>
      </c>
      <c r="U1251" s="6">
        <f t="shared" si="57"/>
        <v>1.8275000000000001</v>
      </c>
      <c r="V1251" t="str">
        <f t="shared" si="58"/>
        <v>S.DIGGS, BUF</v>
      </c>
    </row>
    <row r="1252" spans="1:22">
      <c r="A1252">
        <v>2539</v>
      </c>
      <c r="B1252" s="21">
        <v>1</v>
      </c>
      <c r="C1252" s="21" t="s">
        <v>26</v>
      </c>
      <c r="D1252" s="21" t="s">
        <v>15</v>
      </c>
      <c r="E1252" s="21">
        <v>24</v>
      </c>
      <c r="F1252" s="21">
        <v>76</v>
      </c>
      <c r="G1252" s="21" t="s">
        <v>2493</v>
      </c>
      <c r="H1252" s="21" t="s">
        <v>439</v>
      </c>
      <c r="I1252" s="21">
        <v>0</v>
      </c>
      <c r="J1252" s="21">
        <v>1</v>
      </c>
      <c r="K1252" s="21">
        <v>0</v>
      </c>
      <c r="L1252" s="21">
        <v>0</v>
      </c>
      <c r="M1252" s="21" t="s">
        <v>2368</v>
      </c>
      <c r="N1252" s="21">
        <v>0</v>
      </c>
      <c r="O1252" s="21">
        <v>0</v>
      </c>
      <c r="P1252" s="21">
        <v>0</v>
      </c>
      <c r="Q1252" s="21">
        <v>1</v>
      </c>
      <c r="R1252">
        <f>IFERROR(IF(I1252=1,VLOOKUP(F1252,Lookup!$A$2:$B$15,2,FALSE),0),0.5)</f>
        <v>0</v>
      </c>
      <c r="S1252">
        <f>IF(K1252=1,1,IFERROR(IF(H1252="pass",VLOOKUP(F1252,Lookup!$D$2:$E$26,2,FALSE),0),1.6))</f>
        <v>1.8</v>
      </c>
      <c r="T1252" s="6">
        <f t="shared" si="59"/>
        <v>1.6</v>
      </c>
      <c r="U1252" s="6">
        <f t="shared" si="57"/>
        <v>1.7320000000000002</v>
      </c>
      <c r="V1252" t="str">
        <f t="shared" si="58"/>
        <v>D.SINGLETARY, BUF</v>
      </c>
    </row>
    <row r="1253" spans="1:22">
      <c r="A1253">
        <v>2551</v>
      </c>
      <c r="B1253" s="21">
        <v>1</v>
      </c>
      <c r="C1253" s="21" t="s">
        <v>5</v>
      </c>
      <c r="D1253" s="21" t="s">
        <v>6</v>
      </c>
      <c r="E1253" s="21">
        <v>74</v>
      </c>
      <c r="F1253" s="21">
        <v>26</v>
      </c>
      <c r="G1253" s="21" t="s">
        <v>2496</v>
      </c>
      <c r="H1253" s="21" t="s">
        <v>439</v>
      </c>
      <c r="I1253" s="21">
        <v>0</v>
      </c>
      <c r="J1253" s="21">
        <v>1</v>
      </c>
      <c r="K1253" s="21">
        <v>0</v>
      </c>
      <c r="L1253" s="21">
        <v>0</v>
      </c>
      <c r="M1253" s="21" t="s">
        <v>2497</v>
      </c>
      <c r="N1253" s="21">
        <v>4</v>
      </c>
      <c r="O1253" s="21">
        <v>4</v>
      </c>
      <c r="P1253" s="21">
        <v>0</v>
      </c>
      <c r="Q1253" s="21">
        <v>1</v>
      </c>
      <c r="R1253">
        <f>IFERROR(IF(I1253=1,VLOOKUP(F1253,Lookup!$A$2:$B$15,2,FALSE),0),0.5)</f>
        <v>0</v>
      </c>
      <c r="S1253">
        <f>IF(K1253=1,1,IFERROR(IF(H1253="pass",VLOOKUP(F1253,Lookup!$D$2:$E$26,2,FALSE),0),1.6))</f>
        <v>1.6</v>
      </c>
      <c r="T1253" s="6">
        <f t="shared" si="59"/>
        <v>1.6700000000000002</v>
      </c>
      <c r="U1253" s="6">
        <f t="shared" si="57"/>
        <v>1.6700000000000002</v>
      </c>
      <c r="V1253" t="str">
        <f t="shared" si="58"/>
        <v>J.DOYLE, IND</v>
      </c>
    </row>
    <row r="1254" spans="1:22">
      <c r="A1254">
        <v>2553</v>
      </c>
      <c r="B1254" s="21">
        <v>1</v>
      </c>
      <c r="C1254" s="21" t="s">
        <v>5</v>
      </c>
      <c r="D1254" s="21" t="s">
        <v>6</v>
      </c>
      <c r="E1254" s="21">
        <v>69</v>
      </c>
      <c r="F1254" s="21">
        <v>31</v>
      </c>
      <c r="G1254" s="21" t="s">
        <v>2498</v>
      </c>
      <c r="H1254" s="21" t="s">
        <v>439</v>
      </c>
      <c r="I1254" s="21">
        <v>0</v>
      </c>
      <c r="J1254" s="21">
        <v>1</v>
      </c>
      <c r="K1254" s="21">
        <v>0</v>
      </c>
      <c r="L1254" s="21">
        <v>0</v>
      </c>
      <c r="M1254" s="21" t="s">
        <v>2499</v>
      </c>
      <c r="N1254" s="21">
        <v>10</v>
      </c>
      <c r="O1254" s="21">
        <v>10</v>
      </c>
      <c r="P1254" s="21">
        <v>0</v>
      </c>
      <c r="Q1254" s="21">
        <v>1</v>
      </c>
      <c r="R1254">
        <f>IFERROR(IF(I1254=1,VLOOKUP(F1254,Lookup!$A$2:$B$15,2,FALSE),0),0.5)</f>
        <v>0</v>
      </c>
      <c r="S1254">
        <f>IF(K1254=1,1,IFERROR(IF(H1254="pass",VLOOKUP(F1254,Lookup!$D$2:$E$26,2,FALSE),0),1.6))</f>
        <v>1.6</v>
      </c>
      <c r="T1254" s="6">
        <f t="shared" si="59"/>
        <v>1.7750000000000001</v>
      </c>
      <c r="U1254" s="6">
        <f t="shared" si="57"/>
        <v>1.7750000000000001</v>
      </c>
      <c r="V1254" t="str">
        <f t="shared" si="58"/>
        <v>M.STRACHAN, IND</v>
      </c>
    </row>
    <row r="1255" spans="1:22">
      <c r="A1255">
        <v>2554</v>
      </c>
      <c r="B1255" s="21">
        <v>1</v>
      </c>
      <c r="C1255" s="21" t="s">
        <v>5</v>
      </c>
      <c r="D1255" s="21" t="s">
        <v>6</v>
      </c>
      <c r="E1255" s="21">
        <v>59</v>
      </c>
      <c r="F1255" s="21">
        <v>41</v>
      </c>
      <c r="G1255" s="21" t="s">
        <v>2500</v>
      </c>
      <c r="H1255" s="21" t="s">
        <v>439</v>
      </c>
      <c r="I1255" s="21">
        <v>0</v>
      </c>
      <c r="J1255" s="21">
        <v>1</v>
      </c>
      <c r="K1255" s="21">
        <v>0</v>
      </c>
      <c r="L1255" s="21">
        <v>0</v>
      </c>
      <c r="M1255" s="21" t="s">
        <v>2501</v>
      </c>
      <c r="N1255" s="21">
        <v>-2</v>
      </c>
      <c r="O1255" s="21">
        <v>-2</v>
      </c>
      <c r="P1255" s="21">
        <v>0</v>
      </c>
      <c r="Q1255" s="21">
        <v>1</v>
      </c>
      <c r="R1255">
        <f>IFERROR(IF(I1255=1,VLOOKUP(F1255,Lookup!$A$2:$B$15,2,FALSE),0),0.5)</f>
        <v>0</v>
      </c>
      <c r="S1255">
        <f>IF(K1255=1,1,IFERROR(IF(H1255="pass",VLOOKUP(F1255,Lookup!$D$2:$E$26,2,FALSE),0),1.6))</f>
        <v>1.6</v>
      </c>
      <c r="T1255" s="6">
        <f t="shared" si="59"/>
        <v>1.5650000000000002</v>
      </c>
      <c r="U1255" s="6">
        <f t="shared" si="57"/>
        <v>1.5650000000000002</v>
      </c>
      <c r="V1255" t="str">
        <f t="shared" si="58"/>
        <v>Z.PASCAL, IND</v>
      </c>
    </row>
    <row r="1256" spans="1:22">
      <c r="A1256">
        <v>2558</v>
      </c>
      <c r="B1256" s="21">
        <v>1</v>
      </c>
      <c r="C1256" s="21" t="s">
        <v>5</v>
      </c>
      <c r="D1256" s="21" t="s">
        <v>6</v>
      </c>
      <c r="E1256" s="21">
        <v>36</v>
      </c>
      <c r="F1256" s="21">
        <v>64</v>
      </c>
      <c r="G1256" s="21" t="s">
        <v>2506</v>
      </c>
      <c r="H1256" s="21" t="s">
        <v>439</v>
      </c>
      <c r="I1256" s="21">
        <v>0</v>
      </c>
      <c r="J1256" s="21">
        <v>1</v>
      </c>
      <c r="K1256" s="21">
        <v>0</v>
      </c>
      <c r="L1256" s="21">
        <v>0</v>
      </c>
      <c r="M1256" s="21" t="s">
        <v>2504</v>
      </c>
      <c r="N1256" s="21">
        <v>5</v>
      </c>
      <c r="O1256" s="21">
        <v>5</v>
      </c>
      <c r="P1256" s="21">
        <v>0</v>
      </c>
      <c r="Q1256" s="21">
        <v>1</v>
      </c>
      <c r="R1256">
        <f>IFERROR(IF(I1256=1,VLOOKUP(F1256,Lookup!$A$2:$B$15,2,FALSE),0),0.5)</f>
        <v>0</v>
      </c>
      <c r="S1256">
        <f>IF(K1256=1,1,IFERROR(IF(H1256="pass",VLOOKUP(F1256,Lookup!$D$2:$E$26,2,FALSE),0),1.6))</f>
        <v>1.6</v>
      </c>
      <c r="T1256" s="6">
        <f t="shared" si="59"/>
        <v>1.6875</v>
      </c>
      <c r="U1256" s="6">
        <f t="shared" si="57"/>
        <v>1.6875</v>
      </c>
      <c r="V1256" t="str">
        <f t="shared" si="58"/>
        <v>N.HINES, IND</v>
      </c>
    </row>
    <row r="1257" spans="1:22">
      <c r="A1257">
        <v>2563</v>
      </c>
      <c r="B1257" s="21">
        <v>1</v>
      </c>
      <c r="C1257" s="21" t="s">
        <v>5</v>
      </c>
      <c r="D1257" s="21" t="s">
        <v>6</v>
      </c>
      <c r="E1257" s="21">
        <v>10</v>
      </c>
      <c r="F1257" s="21">
        <v>90</v>
      </c>
      <c r="G1257" s="21" t="s">
        <v>2510</v>
      </c>
      <c r="H1257" s="21" t="s">
        <v>439</v>
      </c>
      <c r="I1257" s="21">
        <v>0</v>
      </c>
      <c r="J1257" s="21">
        <v>1</v>
      </c>
      <c r="K1257" s="21">
        <v>0</v>
      </c>
      <c r="L1257" s="21">
        <v>0</v>
      </c>
      <c r="M1257" s="21" t="s">
        <v>2495</v>
      </c>
      <c r="N1257" s="21">
        <v>-5</v>
      </c>
      <c r="O1257" s="21">
        <v>-5</v>
      </c>
      <c r="P1257" s="21">
        <v>0</v>
      </c>
      <c r="Q1257" s="21">
        <v>1</v>
      </c>
      <c r="R1257">
        <f>IFERROR(IF(I1257=1,VLOOKUP(F1257,Lookup!$A$2:$B$15,2,FALSE),0),0.5)</f>
        <v>0</v>
      </c>
      <c r="S1257">
        <f>IF(K1257=1,1,IFERROR(IF(H1257="pass",VLOOKUP(F1257,Lookup!$D$2:$E$26,2,FALSE),0),1.6))</f>
        <v>2.2000000000000002</v>
      </c>
      <c r="T1257" s="6">
        <f t="shared" si="59"/>
        <v>1.5125000000000002</v>
      </c>
      <c r="U1257" s="6">
        <f t="shared" si="57"/>
        <v>1.9662500000000003</v>
      </c>
      <c r="V1257" t="str">
        <f t="shared" si="58"/>
        <v>J.TAYLOR, IND</v>
      </c>
    </row>
    <row r="1258" spans="1:22">
      <c r="A1258">
        <v>2575</v>
      </c>
      <c r="B1258" s="21">
        <v>1</v>
      </c>
      <c r="C1258" s="21" t="s">
        <v>6</v>
      </c>
      <c r="D1258" s="21" t="s">
        <v>5</v>
      </c>
      <c r="E1258" s="21">
        <v>23</v>
      </c>
      <c r="F1258" s="21">
        <v>77</v>
      </c>
      <c r="G1258" s="21" t="s">
        <v>2518</v>
      </c>
      <c r="H1258" s="21" t="s">
        <v>439</v>
      </c>
      <c r="I1258" s="21">
        <v>0</v>
      </c>
      <c r="J1258" s="21">
        <v>1</v>
      </c>
      <c r="K1258" s="21">
        <v>0</v>
      </c>
      <c r="L1258" s="21">
        <v>0</v>
      </c>
      <c r="M1258" s="21" t="s">
        <v>2519</v>
      </c>
      <c r="N1258" s="21">
        <v>23</v>
      </c>
      <c r="O1258" s="21">
        <v>23</v>
      </c>
      <c r="P1258" s="21">
        <v>0</v>
      </c>
      <c r="Q1258" s="21">
        <v>1</v>
      </c>
      <c r="R1258">
        <f>IFERROR(IF(I1258=1,VLOOKUP(F1258,Lookup!$A$2:$B$15,2,FALSE),0),0.5)</f>
        <v>0</v>
      </c>
      <c r="S1258">
        <f>IF(K1258=1,1,IFERROR(IF(H1258="pass",VLOOKUP(F1258,Lookup!$D$2:$E$26,2,FALSE),0),1.6))</f>
        <v>1.8</v>
      </c>
      <c r="T1258" s="6">
        <f t="shared" si="59"/>
        <v>2.0024999999999999</v>
      </c>
      <c r="U1258" s="6">
        <f t="shared" si="57"/>
        <v>1.8688500000000001</v>
      </c>
      <c r="V1258" t="str">
        <f t="shared" si="58"/>
        <v>T.LOCKETT, SEA</v>
      </c>
    </row>
    <row r="1259" spans="1:22">
      <c r="A1259">
        <v>2583</v>
      </c>
      <c r="B1259" s="21">
        <v>1</v>
      </c>
      <c r="C1259" s="21" t="s">
        <v>6</v>
      </c>
      <c r="D1259" s="21" t="s">
        <v>5</v>
      </c>
      <c r="E1259" s="21">
        <v>61</v>
      </c>
      <c r="F1259" s="21">
        <v>39</v>
      </c>
      <c r="G1259" s="21" t="s">
        <v>2522</v>
      </c>
      <c r="H1259" s="21" t="s">
        <v>439</v>
      </c>
      <c r="I1259" s="21">
        <v>0</v>
      </c>
      <c r="J1259" s="21">
        <v>1</v>
      </c>
      <c r="K1259" s="21">
        <v>0</v>
      </c>
      <c r="L1259" s="21">
        <v>0</v>
      </c>
      <c r="M1259" s="21" t="s">
        <v>2523</v>
      </c>
      <c r="N1259" s="21">
        <v>-4</v>
      </c>
      <c r="O1259" s="21">
        <v>-4</v>
      </c>
      <c r="P1259" s="21">
        <v>0</v>
      </c>
      <c r="Q1259" s="21">
        <v>1</v>
      </c>
      <c r="R1259">
        <f>IFERROR(IF(I1259=1,VLOOKUP(F1259,Lookup!$A$2:$B$15,2,FALSE),0),0.5)</f>
        <v>0</v>
      </c>
      <c r="S1259">
        <f>IF(K1259=1,1,IFERROR(IF(H1259="pass",VLOOKUP(F1259,Lookup!$D$2:$E$26,2,FALSE),0),1.6))</f>
        <v>1.6</v>
      </c>
      <c r="T1259" s="6">
        <f t="shared" si="59"/>
        <v>1.53</v>
      </c>
      <c r="U1259" s="6">
        <f t="shared" si="57"/>
        <v>1.53</v>
      </c>
      <c r="V1259" t="str">
        <f t="shared" si="58"/>
        <v>G.EVERETT, SEA</v>
      </c>
    </row>
    <row r="1260" spans="1:22">
      <c r="A1260">
        <v>2585</v>
      </c>
      <c r="B1260" s="21">
        <v>1</v>
      </c>
      <c r="C1260" s="21" t="s">
        <v>6</v>
      </c>
      <c r="D1260" s="21" t="s">
        <v>5</v>
      </c>
      <c r="E1260" s="21">
        <v>45</v>
      </c>
      <c r="F1260" s="21">
        <v>55</v>
      </c>
      <c r="G1260" s="21" t="s">
        <v>2525</v>
      </c>
      <c r="H1260" s="21" t="s">
        <v>439</v>
      </c>
      <c r="I1260" s="21">
        <v>0</v>
      </c>
      <c r="J1260" s="21">
        <v>1</v>
      </c>
      <c r="K1260" s="21">
        <v>0</v>
      </c>
      <c r="L1260" s="21">
        <v>0</v>
      </c>
      <c r="M1260" s="21" t="s">
        <v>2526</v>
      </c>
      <c r="N1260" s="21">
        <v>3</v>
      </c>
      <c r="O1260" s="21">
        <v>3</v>
      </c>
      <c r="P1260" s="21">
        <v>0</v>
      </c>
      <c r="Q1260" s="21">
        <v>1</v>
      </c>
      <c r="R1260">
        <f>IFERROR(IF(I1260=1,VLOOKUP(F1260,Lookup!$A$2:$B$15,2,FALSE),0),0.5)</f>
        <v>0</v>
      </c>
      <c r="S1260">
        <f>IF(K1260=1,1,IFERROR(IF(H1260="pass",VLOOKUP(F1260,Lookup!$D$2:$E$26,2,FALSE),0),1.6))</f>
        <v>1.6</v>
      </c>
      <c r="T1260" s="6">
        <f t="shared" si="59"/>
        <v>1.6525000000000001</v>
      </c>
      <c r="U1260" s="6">
        <f t="shared" si="57"/>
        <v>1.6525000000000001</v>
      </c>
      <c r="V1260" t="str">
        <f t="shared" si="58"/>
        <v>W.DISSLY, SEA</v>
      </c>
    </row>
    <row r="1261" spans="1:22">
      <c r="A1261">
        <v>2587</v>
      </c>
      <c r="B1261" s="21">
        <v>1</v>
      </c>
      <c r="C1261" s="21" t="s">
        <v>6</v>
      </c>
      <c r="D1261" s="21" t="s">
        <v>5</v>
      </c>
      <c r="E1261" s="21">
        <v>35</v>
      </c>
      <c r="F1261" s="21">
        <v>65</v>
      </c>
      <c r="G1261" s="21" t="s">
        <v>2528</v>
      </c>
      <c r="H1261" s="21" t="s">
        <v>439</v>
      </c>
      <c r="I1261" s="21">
        <v>0</v>
      </c>
      <c r="J1261" s="21">
        <v>1</v>
      </c>
      <c r="K1261" s="21">
        <v>0</v>
      </c>
      <c r="L1261" s="21">
        <v>0</v>
      </c>
      <c r="M1261" s="21" t="s">
        <v>2526</v>
      </c>
      <c r="N1261" s="21">
        <v>16</v>
      </c>
      <c r="O1261" s="21">
        <v>16</v>
      </c>
      <c r="P1261" s="21">
        <v>0</v>
      </c>
      <c r="Q1261" s="21">
        <v>1</v>
      </c>
      <c r="R1261">
        <f>IFERROR(IF(I1261=1,VLOOKUP(F1261,Lookup!$A$2:$B$15,2,FALSE),0),0.5)</f>
        <v>0</v>
      </c>
      <c r="S1261">
        <f>IF(K1261=1,1,IFERROR(IF(H1261="pass",VLOOKUP(F1261,Lookup!$D$2:$E$26,2,FALSE),0),1.6))</f>
        <v>1.6</v>
      </c>
      <c r="T1261" s="6">
        <f t="shared" si="59"/>
        <v>1.8800000000000001</v>
      </c>
      <c r="U1261" s="6">
        <f t="shared" si="57"/>
        <v>1.8800000000000001</v>
      </c>
      <c r="V1261" t="str">
        <f t="shared" si="58"/>
        <v>W.DISSLY, SEA</v>
      </c>
    </row>
    <row r="1262" spans="1:22">
      <c r="A1262">
        <v>2589</v>
      </c>
      <c r="B1262" s="21">
        <v>1</v>
      </c>
      <c r="C1262" s="21" t="s">
        <v>6</v>
      </c>
      <c r="D1262" s="21" t="s">
        <v>5</v>
      </c>
      <c r="E1262" s="21">
        <v>9</v>
      </c>
      <c r="F1262" s="21">
        <v>91</v>
      </c>
      <c r="G1262" s="21" t="s">
        <v>2530</v>
      </c>
      <c r="H1262" s="21" t="s">
        <v>439</v>
      </c>
      <c r="I1262" s="21">
        <v>0</v>
      </c>
      <c r="J1262" s="21">
        <v>1</v>
      </c>
      <c r="K1262" s="21">
        <v>0</v>
      </c>
      <c r="L1262" s="21">
        <v>0</v>
      </c>
      <c r="M1262" s="21" t="s">
        <v>2523</v>
      </c>
      <c r="N1262" s="21">
        <v>4</v>
      </c>
      <c r="O1262" s="21">
        <v>4</v>
      </c>
      <c r="P1262" s="21">
        <v>0</v>
      </c>
      <c r="Q1262" s="21">
        <v>1</v>
      </c>
      <c r="R1262">
        <f>IFERROR(IF(I1262=1,VLOOKUP(F1262,Lookup!$A$2:$B$15,2,FALSE),0),0.5)</f>
        <v>0</v>
      </c>
      <c r="S1262">
        <f>IF(K1262=1,1,IFERROR(IF(H1262="pass",VLOOKUP(F1262,Lookup!$D$2:$E$26,2,FALSE),0),1.6))</f>
        <v>2.5</v>
      </c>
      <c r="T1262" s="6">
        <f t="shared" si="59"/>
        <v>1.6700000000000002</v>
      </c>
      <c r="U1262" s="6">
        <f t="shared" si="57"/>
        <v>2.2178000000000004</v>
      </c>
      <c r="V1262" t="str">
        <f t="shared" si="58"/>
        <v>G.EVERETT, SEA</v>
      </c>
    </row>
    <row r="1263" spans="1:22">
      <c r="A1263">
        <v>2592</v>
      </c>
      <c r="B1263" s="21">
        <v>1</v>
      </c>
      <c r="C1263" s="21" t="s">
        <v>5</v>
      </c>
      <c r="D1263" s="21" t="s">
        <v>6</v>
      </c>
      <c r="E1263" s="21">
        <v>68</v>
      </c>
      <c r="F1263" s="21">
        <v>32</v>
      </c>
      <c r="G1263" s="21" t="s">
        <v>2531</v>
      </c>
      <c r="H1263" s="21" t="s">
        <v>439</v>
      </c>
      <c r="I1263" s="21">
        <v>0</v>
      </c>
      <c r="J1263" s="21">
        <v>1</v>
      </c>
      <c r="K1263" s="21">
        <v>0</v>
      </c>
      <c r="L1263" s="21">
        <v>0</v>
      </c>
      <c r="M1263" s="21" t="s">
        <v>2532</v>
      </c>
      <c r="N1263" s="21">
        <v>22</v>
      </c>
      <c r="O1263" s="21">
        <v>22</v>
      </c>
      <c r="P1263" s="21">
        <v>0</v>
      </c>
      <c r="Q1263" s="21">
        <v>1</v>
      </c>
      <c r="R1263">
        <f>IFERROR(IF(I1263=1,VLOOKUP(F1263,Lookup!$A$2:$B$15,2,FALSE),0),0.5)</f>
        <v>0</v>
      </c>
      <c r="S1263">
        <f>IF(K1263=1,1,IFERROR(IF(H1263="pass",VLOOKUP(F1263,Lookup!$D$2:$E$26,2,FALSE),0),1.6))</f>
        <v>1.6</v>
      </c>
      <c r="T1263" s="6">
        <f t="shared" si="59"/>
        <v>1.9850000000000001</v>
      </c>
      <c r="U1263" s="6">
        <f t="shared" si="57"/>
        <v>1.9850000000000001</v>
      </c>
      <c r="V1263" t="str">
        <f t="shared" si="58"/>
        <v>P.CAMPBELL, IND</v>
      </c>
    </row>
    <row r="1264" spans="1:22">
      <c r="A1264">
        <v>2593</v>
      </c>
      <c r="B1264" s="21">
        <v>1</v>
      </c>
      <c r="C1264" s="21" t="s">
        <v>5</v>
      </c>
      <c r="D1264" s="21" t="s">
        <v>6</v>
      </c>
      <c r="E1264" s="21">
        <v>44</v>
      </c>
      <c r="F1264" s="21">
        <v>56</v>
      </c>
      <c r="G1264" s="21" t="s">
        <v>2533</v>
      </c>
      <c r="H1264" s="21" t="s">
        <v>439</v>
      </c>
      <c r="I1264" s="21">
        <v>0</v>
      </c>
      <c r="J1264" s="21">
        <v>1</v>
      </c>
      <c r="K1264" s="21">
        <v>0</v>
      </c>
      <c r="L1264" s="21">
        <v>0</v>
      </c>
      <c r="M1264" s="21" t="s">
        <v>2504</v>
      </c>
      <c r="N1264" s="21">
        <v>5</v>
      </c>
      <c r="O1264" s="21">
        <v>5</v>
      </c>
      <c r="P1264" s="21">
        <v>0</v>
      </c>
      <c r="Q1264" s="21">
        <v>1</v>
      </c>
      <c r="R1264">
        <f>IFERROR(IF(I1264=1,VLOOKUP(F1264,Lookup!$A$2:$B$15,2,FALSE),0),0.5)</f>
        <v>0</v>
      </c>
      <c r="S1264">
        <f>IF(K1264=1,1,IFERROR(IF(H1264="pass",VLOOKUP(F1264,Lookup!$D$2:$E$26,2,FALSE),0),1.6))</f>
        <v>1.6</v>
      </c>
      <c r="T1264" s="6">
        <f t="shared" si="59"/>
        <v>1.6875</v>
      </c>
      <c r="U1264" s="6">
        <f t="shared" si="57"/>
        <v>1.6875</v>
      </c>
      <c r="V1264" t="str">
        <f t="shared" si="58"/>
        <v>N.HINES, IND</v>
      </c>
    </row>
    <row r="1265" spans="1:22">
      <c r="A1265">
        <v>2596</v>
      </c>
      <c r="B1265" s="21">
        <v>1</v>
      </c>
      <c r="C1265" s="21" t="s">
        <v>5</v>
      </c>
      <c r="D1265" s="21" t="s">
        <v>6</v>
      </c>
      <c r="E1265" s="21">
        <v>34</v>
      </c>
      <c r="F1265" s="21">
        <v>66</v>
      </c>
      <c r="G1265" s="21" t="s">
        <v>2536</v>
      </c>
      <c r="H1265" s="21" t="s">
        <v>439</v>
      </c>
      <c r="I1265" s="21">
        <v>0</v>
      </c>
      <c r="J1265" s="21">
        <v>1</v>
      </c>
      <c r="K1265" s="21">
        <v>0</v>
      </c>
      <c r="L1265" s="21">
        <v>0</v>
      </c>
      <c r="M1265" s="21" t="s">
        <v>2495</v>
      </c>
      <c r="N1265" s="21">
        <v>4</v>
      </c>
      <c r="O1265" s="21">
        <v>4</v>
      </c>
      <c r="P1265" s="21">
        <v>0</v>
      </c>
      <c r="Q1265" s="21">
        <v>1</v>
      </c>
      <c r="R1265">
        <f>IFERROR(IF(I1265=1,VLOOKUP(F1265,Lookup!$A$2:$B$15,2,FALSE),0),0.5)</f>
        <v>0</v>
      </c>
      <c r="S1265">
        <f>IF(K1265=1,1,IFERROR(IF(H1265="pass",VLOOKUP(F1265,Lookup!$D$2:$E$26,2,FALSE),0),1.6))</f>
        <v>1.6</v>
      </c>
      <c r="T1265" s="6">
        <f t="shared" si="59"/>
        <v>1.6700000000000002</v>
      </c>
      <c r="U1265" s="6">
        <f t="shared" si="57"/>
        <v>1.6700000000000002</v>
      </c>
      <c r="V1265" t="str">
        <f t="shared" si="58"/>
        <v>J.TAYLOR, IND</v>
      </c>
    </row>
    <row r="1266" spans="1:22">
      <c r="A1266">
        <v>2598</v>
      </c>
      <c r="B1266" s="21">
        <v>1</v>
      </c>
      <c r="C1266" s="21" t="s">
        <v>5</v>
      </c>
      <c r="D1266" s="21" t="s">
        <v>6</v>
      </c>
      <c r="E1266" s="21">
        <v>24</v>
      </c>
      <c r="F1266" s="21">
        <v>76</v>
      </c>
      <c r="G1266" s="21" t="s">
        <v>2537</v>
      </c>
      <c r="H1266" s="21" t="s">
        <v>439</v>
      </c>
      <c r="I1266" s="21">
        <v>0</v>
      </c>
      <c r="J1266" s="21">
        <v>1</v>
      </c>
      <c r="K1266" s="21">
        <v>0</v>
      </c>
      <c r="L1266" s="21">
        <v>0</v>
      </c>
      <c r="M1266" s="21" t="s">
        <v>2538</v>
      </c>
      <c r="N1266" s="21">
        <v>4</v>
      </c>
      <c r="O1266" s="21">
        <v>4</v>
      </c>
      <c r="P1266" s="21">
        <v>0</v>
      </c>
      <c r="Q1266" s="21">
        <v>1</v>
      </c>
      <c r="R1266">
        <f>IFERROR(IF(I1266=1,VLOOKUP(F1266,Lookup!$A$2:$B$15,2,FALSE),0),0.5)</f>
        <v>0</v>
      </c>
      <c r="S1266">
        <f>IF(K1266=1,1,IFERROR(IF(H1266="pass",VLOOKUP(F1266,Lookup!$D$2:$E$26,2,FALSE),0),1.6))</f>
        <v>1.8</v>
      </c>
      <c r="T1266" s="6">
        <f t="shared" si="59"/>
        <v>1.6700000000000002</v>
      </c>
      <c r="U1266" s="6">
        <f t="shared" si="57"/>
        <v>1.7558000000000002</v>
      </c>
      <c r="V1266" t="str">
        <f t="shared" si="58"/>
        <v>M.PITTMAN, IND</v>
      </c>
    </row>
    <row r="1267" spans="1:22">
      <c r="A1267">
        <v>2599</v>
      </c>
      <c r="B1267" s="21">
        <v>1</v>
      </c>
      <c r="C1267" s="21" t="s">
        <v>5</v>
      </c>
      <c r="D1267" s="21" t="s">
        <v>6</v>
      </c>
      <c r="E1267" s="21">
        <v>10</v>
      </c>
      <c r="F1267" s="21">
        <v>90</v>
      </c>
      <c r="G1267" s="21" t="s">
        <v>2539</v>
      </c>
      <c r="H1267" s="21" t="s">
        <v>439</v>
      </c>
      <c r="I1267" s="21">
        <v>0</v>
      </c>
      <c r="J1267" s="21">
        <v>1</v>
      </c>
      <c r="K1267" s="21">
        <v>0</v>
      </c>
      <c r="L1267" s="21">
        <v>0</v>
      </c>
      <c r="M1267" s="21" t="s">
        <v>2501</v>
      </c>
      <c r="N1267" s="21">
        <v>10</v>
      </c>
      <c r="O1267" s="21">
        <v>10</v>
      </c>
      <c r="P1267" s="21">
        <v>0</v>
      </c>
      <c r="Q1267" s="21">
        <v>1</v>
      </c>
      <c r="R1267">
        <f>IFERROR(IF(I1267=1,VLOOKUP(F1267,Lookup!$A$2:$B$15,2,FALSE),0),0.5)</f>
        <v>0</v>
      </c>
      <c r="S1267">
        <f>IF(K1267=1,1,IFERROR(IF(H1267="pass",VLOOKUP(F1267,Lookup!$D$2:$E$26,2,FALSE),0),1.6))</f>
        <v>2.2000000000000002</v>
      </c>
      <c r="T1267" s="6">
        <f t="shared" si="59"/>
        <v>1.7750000000000001</v>
      </c>
      <c r="U1267" s="6">
        <f t="shared" si="57"/>
        <v>2.0555000000000003</v>
      </c>
      <c r="V1267" t="str">
        <f t="shared" si="58"/>
        <v>Z.PASCAL, IND</v>
      </c>
    </row>
    <row r="1268" spans="1:22">
      <c r="A1268">
        <v>2604</v>
      </c>
      <c r="B1268" s="21">
        <v>1</v>
      </c>
      <c r="C1268" s="21" t="s">
        <v>6</v>
      </c>
      <c r="D1268" s="21" t="s">
        <v>5</v>
      </c>
      <c r="E1268" s="21">
        <v>57</v>
      </c>
      <c r="F1268" s="21">
        <v>43</v>
      </c>
      <c r="G1268" s="21" t="s">
        <v>2542</v>
      </c>
      <c r="H1268" s="21" t="s">
        <v>439</v>
      </c>
      <c r="I1268" s="21">
        <v>0</v>
      </c>
      <c r="J1268" s="21">
        <v>1</v>
      </c>
      <c r="K1268" s="21">
        <v>0</v>
      </c>
      <c r="L1268" s="21">
        <v>0</v>
      </c>
      <c r="M1268" s="21" t="s">
        <v>2519</v>
      </c>
      <c r="N1268" s="21">
        <v>4</v>
      </c>
      <c r="O1268" s="21">
        <v>4</v>
      </c>
      <c r="P1268" s="21">
        <v>0</v>
      </c>
      <c r="Q1268" s="21">
        <v>1</v>
      </c>
      <c r="R1268">
        <f>IFERROR(IF(I1268=1,VLOOKUP(F1268,Lookup!$A$2:$B$15,2,FALSE),0),0.5)</f>
        <v>0</v>
      </c>
      <c r="S1268">
        <f>IF(K1268=1,1,IFERROR(IF(H1268="pass",VLOOKUP(F1268,Lookup!$D$2:$E$26,2,FALSE),0),1.6))</f>
        <v>1.6</v>
      </c>
      <c r="T1268" s="6">
        <f t="shared" si="59"/>
        <v>1.6700000000000002</v>
      </c>
      <c r="U1268" s="6">
        <f t="shared" si="57"/>
        <v>1.6700000000000002</v>
      </c>
      <c r="V1268" t="str">
        <f t="shared" si="58"/>
        <v>T.LOCKETT, SEA</v>
      </c>
    </row>
    <row r="1269" spans="1:22">
      <c r="A1269">
        <v>2605</v>
      </c>
      <c r="B1269" s="21">
        <v>1</v>
      </c>
      <c r="C1269" s="21" t="s">
        <v>6</v>
      </c>
      <c r="D1269" s="21" t="s">
        <v>5</v>
      </c>
      <c r="E1269" s="21">
        <v>53</v>
      </c>
      <c r="F1269" s="21">
        <v>47</v>
      </c>
      <c r="G1269" s="21" t="s">
        <v>2543</v>
      </c>
      <c r="H1269" s="21" t="s">
        <v>439</v>
      </c>
      <c r="I1269" s="21">
        <v>0</v>
      </c>
      <c r="J1269" s="21">
        <v>1</v>
      </c>
      <c r="K1269" s="21">
        <v>0</v>
      </c>
      <c r="L1269" s="21">
        <v>0</v>
      </c>
      <c r="M1269" s="21" t="s">
        <v>2544</v>
      </c>
      <c r="N1269" s="21">
        <v>3</v>
      </c>
      <c r="O1269" s="21">
        <v>3</v>
      </c>
      <c r="P1269" s="21">
        <v>0</v>
      </c>
      <c r="Q1269" s="21">
        <v>1</v>
      </c>
      <c r="R1269">
        <f>IFERROR(IF(I1269=1,VLOOKUP(F1269,Lookup!$A$2:$B$15,2,FALSE),0),0.5)</f>
        <v>0</v>
      </c>
      <c r="S1269">
        <f>IF(K1269=1,1,IFERROR(IF(H1269="pass",VLOOKUP(F1269,Lookup!$D$2:$E$26,2,FALSE),0),1.6))</f>
        <v>1.6</v>
      </c>
      <c r="T1269" s="6">
        <f t="shared" si="59"/>
        <v>1.6525000000000001</v>
      </c>
      <c r="U1269" s="6">
        <f t="shared" si="57"/>
        <v>1.6525000000000001</v>
      </c>
      <c r="V1269" t="str">
        <f t="shared" si="58"/>
        <v>F.SWAIN, SEA</v>
      </c>
    </row>
    <row r="1270" spans="1:22">
      <c r="A1270">
        <v>2607</v>
      </c>
      <c r="B1270" s="21">
        <v>1</v>
      </c>
      <c r="C1270" s="21" t="s">
        <v>5</v>
      </c>
      <c r="D1270" s="21" t="s">
        <v>6</v>
      </c>
      <c r="E1270" s="21">
        <v>67</v>
      </c>
      <c r="F1270" s="21">
        <v>33</v>
      </c>
      <c r="G1270" s="21" t="s">
        <v>2545</v>
      </c>
      <c r="H1270" s="21" t="s">
        <v>439</v>
      </c>
      <c r="I1270" s="21">
        <v>0</v>
      </c>
      <c r="J1270" s="21">
        <v>1</v>
      </c>
      <c r="K1270" s="21">
        <v>0</v>
      </c>
      <c r="L1270" s="21">
        <v>0</v>
      </c>
      <c r="M1270" s="21" t="s">
        <v>2495</v>
      </c>
      <c r="N1270" s="21">
        <v>3</v>
      </c>
      <c r="O1270" s="21">
        <v>3</v>
      </c>
      <c r="P1270" s="21">
        <v>0</v>
      </c>
      <c r="Q1270" s="21">
        <v>1</v>
      </c>
      <c r="R1270">
        <f>IFERROR(IF(I1270=1,VLOOKUP(F1270,Lookup!$A$2:$B$15,2,FALSE),0),0.5)</f>
        <v>0</v>
      </c>
      <c r="S1270">
        <f>IF(K1270=1,1,IFERROR(IF(H1270="pass",VLOOKUP(F1270,Lookup!$D$2:$E$26,2,FALSE),0),1.6))</f>
        <v>1.6</v>
      </c>
      <c r="T1270" s="6">
        <f t="shared" si="59"/>
        <v>1.6525000000000001</v>
      </c>
      <c r="U1270" s="6">
        <f t="shared" si="57"/>
        <v>1.6525000000000001</v>
      </c>
      <c r="V1270" t="str">
        <f t="shared" si="58"/>
        <v>J.TAYLOR, IND</v>
      </c>
    </row>
    <row r="1271" spans="1:22">
      <c r="A1271">
        <v>2610</v>
      </c>
      <c r="B1271" s="21">
        <v>1</v>
      </c>
      <c r="C1271" s="21" t="s">
        <v>5</v>
      </c>
      <c r="D1271" s="21" t="s">
        <v>6</v>
      </c>
      <c r="E1271" s="21">
        <v>64</v>
      </c>
      <c r="F1271" s="21">
        <v>36</v>
      </c>
      <c r="G1271" s="21" t="s">
        <v>2547</v>
      </c>
      <c r="H1271" s="21" t="s">
        <v>439</v>
      </c>
      <c r="I1271" s="21">
        <v>0</v>
      </c>
      <c r="J1271" s="21">
        <v>1</v>
      </c>
      <c r="K1271" s="21">
        <v>0</v>
      </c>
      <c r="L1271" s="21">
        <v>0</v>
      </c>
      <c r="M1271" s="21" t="s">
        <v>2548</v>
      </c>
      <c r="N1271" s="21">
        <v>26</v>
      </c>
      <c r="O1271" s="21">
        <v>26</v>
      </c>
      <c r="P1271" s="21">
        <v>0</v>
      </c>
      <c r="Q1271" s="21">
        <v>1</v>
      </c>
      <c r="R1271">
        <f>IFERROR(IF(I1271=1,VLOOKUP(F1271,Lookup!$A$2:$B$15,2,FALSE),0),0.5)</f>
        <v>0</v>
      </c>
      <c r="S1271">
        <f>IF(K1271=1,1,IFERROR(IF(H1271="pass",VLOOKUP(F1271,Lookup!$D$2:$E$26,2,FALSE),0),1.6))</f>
        <v>1.6</v>
      </c>
      <c r="T1271" s="6">
        <f t="shared" si="59"/>
        <v>2.0550000000000002</v>
      </c>
      <c r="U1271" s="6">
        <f t="shared" si="57"/>
        <v>2.0550000000000002</v>
      </c>
      <c r="V1271" t="str">
        <f t="shared" si="58"/>
        <v>M.ALIE-COX, IND</v>
      </c>
    </row>
    <row r="1272" spans="1:22">
      <c r="A1272">
        <v>2615</v>
      </c>
      <c r="B1272" s="21">
        <v>1</v>
      </c>
      <c r="C1272" s="21" t="s">
        <v>6</v>
      </c>
      <c r="D1272" s="21" t="s">
        <v>5</v>
      </c>
      <c r="E1272" s="21">
        <v>67</v>
      </c>
      <c r="F1272" s="21">
        <v>33</v>
      </c>
      <c r="G1272" s="21" t="s">
        <v>2552</v>
      </c>
      <c r="H1272" s="21" t="s">
        <v>439</v>
      </c>
      <c r="I1272" s="21">
        <v>0</v>
      </c>
      <c r="J1272" s="21">
        <v>1</v>
      </c>
      <c r="K1272" s="21">
        <v>0</v>
      </c>
      <c r="L1272" s="21">
        <v>0</v>
      </c>
      <c r="M1272" s="21" t="s">
        <v>2550</v>
      </c>
      <c r="N1272" s="21">
        <v>6</v>
      </c>
      <c r="O1272" s="21">
        <v>6</v>
      </c>
      <c r="P1272" s="21">
        <v>0</v>
      </c>
      <c r="Q1272" s="21">
        <v>1</v>
      </c>
      <c r="R1272">
        <f>IFERROR(IF(I1272=1,VLOOKUP(F1272,Lookup!$A$2:$B$15,2,FALSE),0),0.5)</f>
        <v>0</v>
      </c>
      <c r="S1272">
        <f>IF(K1272=1,1,IFERROR(IF(H1272="pass",VLOOKUP(F1272,Lookup!$D$2:$E$26,2,FALSE),0),1.6))</f>
        <v>1.6</v>
      </c>
      <c r="T1272" s="6">
        <f t="shared" si="59"/>
        <v>1.7050000000000001</v>
      </c>
      <c r="U1272" s="6">
        <f t="shared" si="57"/>
        <v>1.7050000000000001</v>
      </c>
      <c r="V1272" t="str">
        <f t="shared" si="58"/>
        <v>D.ESKRIDGE, SEA</v>
      </c>
    </row>
    <row r="1273" spans="1:22">
      <c r="A1273">
        <v>2619</v>
      </c>
      <c r="B1273" s="21">
        <v>1</v>
      </c>
      <c r="C1273" s="21" t="s">
        <v>6</v>
      </c>
      <c r="D1273" s="21" t="s">
        <v>5</v>
      </c>
      <c r="E1273" s="21">
        <v>69</v>
      </c>
      <c r="F1273" s="21">
        <v>31</v>
      </c>
      <c r="G1273" s="21" t="s">
        <v>2555</v>
      </c>
      <c r="H1273" s="21" t="s">
        <v>439</v>
      </c>
      <c r="I1273" s="21">
        <v>0</v>
      </c>
      <c r="J1273" s="21">
        <v>1</v>
      </c>
      <c r="K1273" s="21">
        <v>0</v>
      </c>
      <c r="L1273" s="21">
        <v>0</v>
      </c>
      <c r="M1273" s="21" t="s">
        <v>2519</v>
      </c>
      <c r="N1273" s="21">
        <v>50</v>
      </c>
      <c r="O1273" s="21">
        <v>50</v>
      </c>
      <c r="P1273" s="21">
        <v>0</v>
      </c>
      <c r="Q1273" s="21">
        <v>1</v>
      </c>
      <c r="R1273">
        <f>IFERROR(IF(I1273=1,VLOOKUP(F1273,Lookup!$A$2:$B$15,2,FALSE),0),0.5)</f>
        <v>0</v>
      </c>
      <c r="S1273">
        <f>IF(K1273=1,1,IFERROR(IF(H1273="pass",VLOOKUP(F1273,Lookup!$D$2:$E$26,2,FALSE),0),1.6))</f>
        <v>1.6</v>
      </c>
      <c r="T1273" s="6">
        <f t="shared" si="59"/>
        <v>2.4750000000000001</v>
      </c>
      <c r="U1273" s="6">
        <f t="shared" si="57"/>
        <v>2.4750000000000001</v>
      </c>
      <c r="V1273" t="str">
        <f t="shared" si="58"/>
        <v>T.LOCKETT, SEA</v>
      </c>
    </row>
    <row r="1274" spans="1:22">
      <c r="A1274">
        <v>2631</v>
      </c>
      <c r="B1274" s="21">
        <v>1</v>
      </c>
      <c r="C1274" s="21" t="s">
        <v>6</v>
      </c>
      <c r="D1274" s="21" t="s">
        <v>5</v>
      </c>
      <c r="E1274" s="21">
        <v>71</v>
      </c>
      <c r="F1274" s="21">
        <v>29</v>
      </c>
      <c r="G1274" s="21" t="s">
        <v>2560</v>
      </c>
      <c r="H1274" s="21" t="s">
        <v>439</v>
      </c>
      <c r="I1274" s="21">
        <v>0</v>
      </c>
      <c r="J1274" s="21">
        <v>1</v>
      </c>
      <c r="K1274" s="21">
        <v>0</v>
      </c>
      <c r="L1274" s="21">
        <v>0</v>
      </c>
      <c r="M1274" s="21" t="s">
        <v>2561</v>
      </c>
      <c r="N1274" s="21">
        <v>6</v>
      </c>
      <c r="O1274" s="21">
        <v>6</v>
      </c>
      <c r="P1274" s="21">
        <v>0</v>
      </c>
      <c r="Q1274" s="21">
        <v>1</v>
      </c>
      <c r="R1274">
        <f>IFERROR(IF(I1274=1,VLOOKUP(F1274,Lookup!$A$2:$B$15,2,FALSE),0),0.5)</f>
        <v>0</v>
      </c>
      <c r="S1274">
        <f>IF(K1274=1,1,IFERROR(IF(H1274="pass",VLOOKUP(F1274,Lookup!$D$2:$E$26,2,FALSE),0),1.6))</f>
        <v>1.6</v>
      </c>
      <c r="T1274" s="6">
        <f t="shared" si="59"/>
        <v>1.7050000000000001</v>
      </c>
      <c r="U1274" s="6">
        <f t="shared" si="57"/>
        <v>1.7050000000000001</v>
      </c>
      <c r="V1274" t="str">
        <f t="shared" si="58"/>
        <v>D.METCALF, SEA</v>
      </c>
    </row>
    <row r="1275" spans="1:22">
      <c r="A1275">
        <v>2634</v>
      </c>
      <c r="B1275" s="21">
        <v>1</v>
      </c>
      <c r="C1275" s="21" t="s">
        <v>6</v>
      </c>
      <c r="D1275" s="21" t="s">
        <v>5</v>
      </c>
      <c r="E1275" s="21">
        <v>54</v>
      </c>
      <c r="F1275" s="21">
        <v>46</v>
      </c>
      <c r="G1275" s="21" t="s">
        <v>2564</v>
      </c>
      <c r="H1275" s="21" t="s">
        <v>439</v>
      </c>
      <c r="I1275" s="21">
        <v>0</v>
      </c>
      <c r="J1275" s="21">
        <v>1</v>
      </c>
      <c r="K1275" s="21">
        <v>0</v>
      </c>
      <c r="L1275" s="21">
        <v>0</v>
      </c>
      <c r="M1275" s="21" t="s">
        <v>2519</v>
      </c>
      <c r="N1275" s="21">
        <v>27</v>
      </c>
      <c r="O1275" s="21">
        <v>27</v>
      </c>
      <c r="P1275" s="21">
        <v>0</v>
      </c>
      <c r="Q1275" s="21">
        <v>1</v>
      </c>
      <c r="R1275">
        <f>IFERROR(IF(I1275=1,VLOOKUP(F1275,Lookup!$A$2:$B$15,2,FALSE),0),0.5)</f>
        <v>0</v>
      </c>
      <c r="S1275">
        <f>IF(K1275=1,1,IFERROR(IF(H1275="pass",VLOOKUP(F1275,Lookup!$D$2:$E$26,2,FALSE),0),1.6))</f>
        <v>1.6</v>
      </c>
      <c r="T1275" s="6">
        <f t="shared" si="59"/>
        <v>2.0725000000000002</v>
      </c>
      <c r="U1275" s="6">
        <f t="shared" si="57"/>
        <v>2.0725000000000002</v>
      </c>
      <c r="V1275" t="str">
        <f t="shared" si="58"/>
        <v>T.LOCKETT, SEA</v>
      </c>
    </row>
    <row r="1276" spans="1:22">
      <c r="A1276">
        <v>2643</v>
      </c>
      <c r="B1276" s="21">
        <v>1</v>
      </c>
      <c r="C1276" s="21" t="s">
        <v>6</v>
      </c>
      <c r="D1276" s="21" t="s">
        <v>5</v>
      </c>
      <c r="E1276" s="21">
        <v>53</v>
      </c>
      <c r="F1276" s="21">
        <v>47</v>
      </c>
      <c r="G1276" s="21" t="s">
        <v>2569</v>
      </c>
      <c r="H1276" s="21" t="s">
        <v>439</v>
      </c>
      <c r="I1276" s="21">
        <v>0</v>
      </c>
      <c r="J1276" s="21">
        <v>1</v>
      </c>
      <c r="K1276" s="21">
        <v>0</v>
      </c>
      <c r="L1276" s="21">
        <v>0</v>
      </c>
      <c r="M1276" s="21" t="s">
        <v>2570</v>
      </c>
      <c r="N1276" s="21">
        <v>-3</v>
      </c>
      <c r="O1276" s="21">
        <v>-3</v>
      </c>
      <c r="P1276" s="21">
        <v>0</v>
      </c>
      <c r="Q1276" s="21">
        <v>1</v>
      </c>
      <c r="R1276">
        <f>IFERROR(IF(I1276=1,VLOOKUP(F1276,Lookup!$A$2:$B$15,2,FALSE),0),0.5)</f>
        <v>0</v>
      </c>
      <c r="S1276">
        <f>IF(K1276=1,1,IFERROR(IF(H1276="pass",VLOOKUP(F1276,Lookup!$D$2:$E$26,2,FALSE),0),1.6))</f>
        <v>1.6</v>
      </c>
      <c r="T1276" s="6">
        <f t="shared" si="59"/>
        <v>1.5475000000000001</v>
      </c>
      <c r="U1276" s="6">
        <f t="shared" si="57"/>
        <v>1.5475000000000001</v>
      </c>
      <c r="V1276" t="str">
        <f t="shared" si="58"/>
        <v>D.DALLAS, SEA</v>
      </c>
    </row>
    <row r="1277" spans="1:22">
      <c r="A1277">
        <v>2651</v>
      </c>
      <c r="B1277" s="21">
        <v>1</v>
      </c>
      <c r="C1277" s="21" t="s">
        <v>6</v>
      </c>
      <c r="D1277" s="21" t="s">
        <v>5</v>
      </c>
      <c r="E1277" s="21">
        <v>49</v>
      </c>
      <c r="F1277" s="21">
        <v>51</v>
      </c>
      <c r="G1277" s="21" t="s">
        <v>2573</v>
      </c>
      <c r="H1277" s="21" t="s">
        <v>439</v>
      </c>
      <c r="I1277" s="21">
        <v>0</v>
      </c>
      <c r="J1277" s="21">
        <v>1</v>
      </c>
      <c r="K1277" s="21">
        <v>0</v>
      </c>
      <c r="L1277" s="21">
        <v>0</v>
      </c>
      <c r="M1277" s="21" t="s">
        <v>2561</v>
      </c>
      <c r="N1277" s="21">
        <v>-1</v>
      </c>
      <c r="O1277" s="21">
        <v>-1</v>
      </c>
      <c r="P1277" s="21">
        <v>0</v>
      </c>
      <c r="Q1277" s="21">
        <v>1</v>
      </c>
      <c r="R1277">
        <f>IFERROR(IF(I1277=1,VLOOKUP(F1277,Lookup!$A$2:$B$15,2,FALSE),0),0.5)</f>
        <v>0</v>
      </c>
      <c r="S1277">
        <f>IF(K1277=1,1,IFERROR(IF(H1277="pass",VLOOKUP(F1277,Lookup!$D$2:$E$26,2,FALSE),0),1.6))</f>
        <v>1.6</v>
      </c>
      <c r="T1277" s="6">
        <f t="shared" si="59"/>
        <v>1.5825</v>
      </c>
      <c r="U1277" s="6">
        <f t="shared" si="57"/>
        <v>1.5825</v>
      </c>
      <c r="V1277" t="str">
        <f t="shared" si="58"/>
        <v>D.METCALF, SEA</v>
      </c>
    </row>
    <row r="1278" spans="1:22">
      <c r="A1278">
        <v>2653</v>
      </c>
      <c r="B1278" s="21">
        <v>1</v>
      </c>
      <c r="C1278" s="21" t="s">
        <v>5</v>
      </c>
      <c r="D1278" s="21" t="s">
        <v>6</v>
      </c>
      <c r="E1278" s="21">
        <v>55</v>
      </c>
      <c r="F1278" s="21">
        <v>45</v>
      </c>
      <c r="G1278" s="21" t="s">
        <v>2575</v>
      </c>
      <c r="H1278" s="21" t="s">
        <v>439</v>
      </c>
      <c r="I1278" s="21">
        <v>0</v>
      </c>
      <c r="J1278" s="21">
        <v>1</v>
      </c>
      <c r="K1278" s="21">
        <v>0</v>
      </c>
      <c r="L1278" s="21">
        <v>0</v>
      </c>
      <c r="M1278" s="21" t="s">
        <v>2495</v>
      </c>
      <c r="N1278" s="21">
        <v>-3</v>
      </c>
      <c r="O1278" s="21">
        <v>-3</v>
      </c>
      <c r="P1278" s="21">
        <v>0</v>
      </c>
      <c r="Q1278" s="21">
        <v>1</v>
      </c>
      <c r="R1278">
        <f>IFERROR(IF(I1278=1,VLOOKUP(F1278,Lookup!$A$2:$B$15,2,FALSE),0),0.5)</f>
        <v>0</v>
      </c>
      <c r="S1278">
        <f>IF(K1278=1,1,IFERROR(IF(H1278="pass",VLOOKUP(F1278,Lookup!$D$2:$E$26,2,FALSE),0),1.6))</f>
        <v>1.6</v>
      </c>
      <c r="T1278" s="6">
        <f t="shared" si="59"/>
        <v>1.5475000000000001</v>
      </c>
      <c r="U1278" s="6">
        <f t="shared" ref="U1278:U1341" si="60">R1278+IF(S1278&gt;=3.2,S1278,IF(AND(S1278&lt;3.2,S1278&gt;=1.8),S1278*0.66+T1278*0.34,T1278))+K1278*0.4735*2</f>
        <v>1.5475000000000001</v>
      </c>
      <c r="V1278" t="str">
        <f t="shared" si="58"/>
        <v>J.TAYLOR, IND</v>
      </c>
    </row>
    <row r="1279" spans="1:22">
      <c r="A1279">
        <v>2659</v>
      </c>
      <c r="B1279" s="21">
        <v>1</v>
      </c>
      <c r="C1279" s="21" t="s">
        <v>6</v>
      </c>
      <c r="D1279" s="21" t="s">
        <v>5</v>
      </c>
      <c r="E1279" s="21">
        <v>65</v>
      </c>
      <c r="F1279" s="21">
        <v>35</v>
      </c>
      <c r="G1279" s="21" t="s">
        <v>2582</v>
      </c>
      <c r="H1279" s="21" t="s">
        <v>439</v>
      </c>
      <c r="I1279" s="21">
        <v>0</v>
      </c>
      <c r="J1279" s="21">
        <v>1</v>
      </c>
      <c r="K1279" s="21">
        <v>0</v>
      </c>
      <c r="L1279" s="21">
        <v>0</v>
      </c>
      <c r="M1279" s="21" t="s">
        <v>2526</v>
      </c>
      <c r="N1279" s="21">
        <v>1</v>
      </c>
      <c r="O1279" s="21">
        <v>1</v>
      </c>
      <c r="P1279" s="21">
        <v>0</v>
      </c>
      <c r="Q1279" s="21">
        <v>1</v>
      </c>
      <c r="R1279">
        <f>IFERROR(IF(I1279=1,VLOOKUP(F1279,Lookup!$A$2:$B$15,2,FALSE),0),0.5)</f>
        <v>0</v>
      </c>
      <c r="S1279">
        <f>IF(K1279=1,1,IFERROR(IF(H1279="pass",VLOOKUP(F1279,Lookup!$D$2:$E$26,2,FALSE),0),1.6))</f>
        <v>1.6</v>
      </c>
      <c r="T1279" s="6">
        <f t="shared" si="59"/>
        <v>1.6175000000000002</v>
      </c>
      <c r="U1279" s="6">
        <f t="shared" si="60"/>
        <v>1.6175000000000002</v>
      </c>
      <c r="V1279" t="str">
        <f t="shared" si="58"/>
        <v>W.DISSLY, SEA</v>
      </c>
    </row>
    <row r="1280" spans="1:22">
      <c r="A1280">
        <v>2662</v>
      </c>
      <c r="B1280" s="21">
        <v>1</v>
      </c>
      <c r="C1280" s="21" t="s">
        <v>6</v>
      </c>
      <c r="D1280" s="21" t="s">
        <v>5</v>
      </c>
      <c r="E1280" s="21">
        <v>50</v>
      </c>
      <c r="F1280" s="21">
        <v>50</v>
      </c>
      <c r="G1280" s="21" t="s">
        <v>2584</v>
      </c>
      <c r="H1280" s="21" t="s">
        <v>439</v>
      </c>
      <c r="I1280" s="21">
        <v>0</v>
      </c>
      <c r="J1280" s="21">
        <v>1</v>
      </c>
      <c r="K1280" s="21">
        <v>0</v>
      </c>
      <c r="L1280" s="21">
        <v>0</v>
      </c>
      <c r="M1280" s="21" t="s">
        <v>2561</v>
      </c>
      <c r="N1280" s="21">
        <v>36</v>
      </c>
      <c r="O1280" s="21">
        <v>36</v>
      </c>
      <c r="P1280" s="21">
        <v>0</v>
      </c>
      <c r="Q1280" s="21">
        <v>1</v>
      </c>
      <c r="R1280">
        <f>IFERROR(IF(I1280=1,VLOOKUP(F1280,Lookup!$A$2:$B$15,2,FALSE),0),0.5)</f>
        <v>0</v>
      </c>
      <c r="S1280">
        <f>IF(K1280=1,1,IFERROR(IF(H1280="pass",VLOOKUP(F1280,Lookup!$D$2:$E$26,2,FALSE),0),1.6))</f>
        <v>1.6</v>
      </c>
      <c r="T1280" s="6">
        <f t="shared" si="59"/>
        <v>2.23</v>
      </c>
      <c r="U1280" s="6">
        <f t="shared" si="60"/>
        <v>2.23</v>
      </c>
      <c r="V1280" t="str">
        <f t="shared" si="58"/>
        <v>D.METCALF, SEA</v>
      </c>
    </row>
    <row r="1281" spans="1:22">
      <c r="A1281">
        <v>2671</v>
      </c>
      <c r="B1281" s="21">
        <v>1</v>
      </c>
      <c r="C1281" s="21" t="s">
        <v>5</v>
      </c>
      <c r="D1281" s="21" t="s">
        <v>6</v>
      </c>
      <c r="E1281" s="21">
        <v>54</v>
      </c>
      <c r="F1281" s="21">
        <v>46</v>
      </c>
      <c r="G1281" s="21" t="s">
        <v>2590</v>
      </c>
      <c r="H1281" s="21" t="s">
        <v>439</v>
      </c>
      <c r="I1281" s="21">
        <v>0</v>
      </c>
      <c r="J1281" s="21">
        <v>1</v>
      </c>
      <c r="K1281" s="21">
        <v>0</v>
      </c>
      <c r="L1281" s="21">
        <v>0</v>
      </c>
      <c r="M1281" s="21" t="s">
        <v>2532</v>
      </c>
      <c r="N1281" s="21">
        <v>19</v>
      </c>
      <c r="O1281" s="21">
        <v>19</v>
      </c>
      <c r="P1281" s="21">
        <v>0</v>
      </c>
      <c r="Q1281" s="21">
        <v>1</v>
      </c>
      <c r="R1281">
        <f>IFERROR(IF(I1281=1,VLOOKUP(F1281,Lookup!$A$2:$B$15,2,FALSE),0),0.5)</f>
        <v>0</v>
      </c>
      <c r="S1281">
        <f>IF(K1281=1,1,IFERROR(IF(H1281="pass",VLOOKUP(F1281,Lookup!$D$2:$E$26,2,FALSE),0),1.6))</f>
        <v>1.6</v>
      </c>
      <c r="T1281" s="6">
        <f t="shared" si="59"/>
        <v>1.9325000000000001</v>
      </c>
      <c r="U1281" s="6">
        <f t="shared" si="60"/>
        <v>1.9325000000000001</v>
      </c>
      <c r="V1281" t="str">
        <f t="shared" si="58"/>
        <v>P.CAMPBELL, IND</v>
      </c>
    </row>
    <row r="1282" spans="1:22">
      <c r="A1282">
        <v>2672</v>
      </c>
      <c r="B1282" s="21">
        <v>1</v>
      </c>
      <c r="C1282" s="21" t="s">
        <v>5</v>
      </c>
      <c r="D1282" s="21" t="s">
        <v>6</v>
      </c>
      <c r="E1282" s="21">
        <v>54</v>
      </c>
      <c r="F1282" s="21">
        <v>46</v>
      </c>
      <c r="G1282" s="21" t="s">
        <v>2591</v>
      </c>
      <c r="H1282" s="21" t="s">
        <v>439</v>
      </c>
      <c r="I1282" s="21">
        <v>0</v>
      </c>
      <c r="J1282" s="21">
        <v>1</v>
      </c>
      <c r="K1282" s="21">
        <v>0</v>
      </c>
      <c r="L1282" s="21">
        <v>0</v>
      </c>
      <c r="M1282" s="21" t="s">
        <v>2504</v>
      </c>
      <c r="N1282" s="21">
        <v>-3</v>
      </c>
      <c r="O1282" s="21">
        <v>-3</v>
      </c>
      <c r="P1282" s="21">
        <v>0</v>
      </c>
      <c r="Q1282" s="21">
        <v>1</v>
      </c>
      <c r="R1282">
        <f>IFERROR(IF(I1282=1,VLOOKUP(F1282,Lookup!$A$2:$B$15,2,FALSE),0),0.5)</f>
        <v>0</v>
      </c>
      <c r="S1282">
        <f>IF(K1282=1,1,IFERROR(IF(H1282="pass",VLOOKUP(F1282,Lookup!$D$2:$E$26,2,FALSE),0),1.6))</f>
        <v>1.6</v>
      </c>
      <c r="T1282" s="6">
        <f t="shared" si="59"/>
        <v>1.5475000000000001</v>
      </c>
      <c r="U1282" s="6">
        <f t="shared" si="60"/>
        <v>1.5475000000000001</v>
      </c>
      <c r="V1282" t="str">
        <f t="shared" ref="V1282:V1345" si="61">IF(M1282="A.St","A. ST. BROWN, DET",IF(M1282="Dj.Moore","D.MOORE, CAR",IF(M1282="Mi.Carter","M.CARTER, NYJ",UPPER(M1282)&amp;", "&amp;C1282)))</f>
        <v>N.HINES, IND</v>
      </c>
    </row>
    <row r="1283" spans="1:22">
      <c r="A1283">
        <v>2673</v>
      </c>
      <c r="B1283" s="21">
        <v>1</v>
      </c>
      <c r="C1283" s="21" t="s">
        <v>5</v>
      </c>
      <c r="D1283" s="21" t="s">
        <v>6</v>
      </c>
      <c r="E1283" s="21">
        <v>46</v>
      </c>
      <c r="F1283" s="21">
        <v>54</v>
      </c>
      <c r="G1283" s="21" t="s">
        <v>2592</v>
      </c>
      <c r="H1283" s="21" t="s">
        <v>439</v>
      </c>
      <c r="I1283" s="21">
        <v>0</v>
      </c>
      <c r="J1283" s="21">
        <v>1</v>
      </c>
      <c r="K1283" s="21">
        <v>0</v>
      </c>
      <c r="L1283" s="21">
        <v>0</v>
      </c>
      <c r="M1283" s="21" t="s">
        <v>2497</v>
      </c>
      <c r="N1283" s="21">
        <v>1</v>
      </c>
      <c r="O1283" s="21">
        <v>1</v>
      </c>
      <c r="P1283" s="21">
        <v>0</v>
      </c>
      <c r="Q1283" s="21">
        <v>1</v>
      </c>
      <c r="R1283">
        <f>IFERROR(IF(I1283=1,VLOOKUP(F1283,Lookup!$A$2:$B$15,2,FALSE),0),0.5)</f>
        <v>0</v>
      </c>
      <c r="S1283">
        <f>IF(K1283=1,1,IFERROR(IF(H1283="pass",VLOOKUP(F1283,Lookup!$D$2:$E$26,2,FALSE),0),1.6))</f>
        <v>1.6</v>
      </c>
      <c r="T1283" s="6">
        <f t="shared" ref="T1283:T1346" si="62">IFERROR(1.6+0.7/40*N1283,0)</f>
        <v>1.6175000000000002</v>
      </c>
      <c r="U1283" s="6">
        <f t="shared" si="60"/>
        <v>1.6175000000000002</v>
      </c>
      <c r="V1283" t="str">
        <f t="shared" si="61"/>
        <v>J.DOYLE, IND</v>
      </c>
    </row>
    <row r="1284" spans="1:22">
      <c r="A1284">
        <v>2675</v>
      </c>
      <c r="B1284" s="21">
        <v>1</v>
      </c>
      <c r="C1284" s="21" t="s">
        <v>5</v>
      </c>
      <c r="D1284" s="21" t="s">
        <v>6</v>
      </c>
      <c r="E1284" s="21">
        <v>33</v>
      </c>
      <c r="F1284" s="21">
        <v>67</v>
      </c>
      <c r="G1284" s="21" t="s">
        <v>2594</v>
      </c>
      <c r="H1284" s="21" t="s">
        <v>439</v>
      </c>
      <c r="I1284" s="21">
        <v>0</v>
      </c>
      <c r="J1284" s="21">
        <v>1</v>
      </c>
      <c r="K1284" s="21">
        <v>0</v>
      </c>
      <c r="L1284" s="21">
        <v>0</v>
      </c>
      <c r="M1284" s="21" t="s">
        <v>2497</v>
      </c>
      <c r="N1284" s="21">
        <v>7</v>
      </c>
      <c r="O1284" s="21">
        <v>7</v>
      </c>
      <c r="P1284" s="21">
        <v>0</v>
      </c>
      <c r="Q1284" s="21">
        <v>1</v>
      </c>
      <c r="R1284">
        <f>IFERROR(IF(I1284=1,VLOOKUP(F1284,Lookup!$A$2:$B$15,2,FALSE),0),0.5)</f>
        <v>0</v>
      </c>
      <c r="S1284">
        <f>IF(K1284=1,1,IFERROR(IF(H1284="pass",VLOOKUP(F1284,Lookup!$D$2:$E$26,2,FALSE),0),1.6))</f>
        <v>1.6</v>
      </c>
      <c r="T1284" s="6">
        <f t="shared" si="62"/>
        <v>1.7225000000000001</v>
      </c>
      <c r="U1284" s="6">
        <f t="shared" si="60"/>
        <v>1.7225000000000001</v>
      </c>
      <c r="V1284" t="str">
        <f t="shared" si="61"/>
        <v>J.DOYLE, IND</v>
      </c>
    </row>
    <row r="1285" spans="1:22">
      <c r="A1285">
        <v>2676</v>
      </c>
      <c r="B1285" s="21">
        <v>1</v>
      </c>
      <c r="C1285" s="21" t="s">
        <v>5</v>
      </c>
      <c r="D1285" s="21" t="s">
        <v>6</v>
      </c>
      <c r="E1285" s="21">
        <v>26</v>
      </c>
      <c r="F1285" s="21">
        <v>74</v>
      </c>
      <c r="G1285" s="21" t="s">
        <v>2595</v>
      </c>
      <c r="H1285" s="21" t="s">
        <v>439</v>
      </c>
      <c r="I1285" s="21">
        <v>0</v>
      </c>
      <c r="J1285" s="21">
        <v>1</v>
      </c>
      <c r="K1285" s="21">
        <v>0</v>
      </c>
      <c r="L1285" s="21">
        <v>0</v>
      </c>
      <c r="M1285" s="21" t="s">
        <v>2504</v>
      </c>
      <c r="N1285" s="21">
        <v>-4</v>
      </c>
      <c r="O1285" s="21">
        <v>-4</v>
      </c>
      <c r="P1285" s="21">
        <v>0</v>
      </c>
      <c r="Q1285" s="21">
        <v>1</v>
      </c>
      <c r="R1285">
        <f>IFERROR(IF(I1285=1,VLOOKUP(F1285,Lookup!$A$2:$B$15,2,FALSE),0),0.5)</f>
        <v>0</v>
      </c>
      <c r="S1285">
        <f>IF(K1285=1,1,IFERROR(IF(H1285="pass",VLOOKUP(F1285,Lookup!$D$2:$E$26,2,FALSE),0),1.6))</f>
        <v>1.6</v>
      </c>
      <c r="T1285" s="6">
        <f t="shared" si="62"/>
        <v>1.53</v>
      </c>
      <c r="U1285" s="6">
        <f t="shared" si="60"/>
        <v>1.53</v>
      </c>
      <c r="V1285" t="str">
        <f t="shared" si="61"/>
        <v>N.HINES, IND</v>
      </c>
    </row>
    <row r="1286" spans="1:22">
      <c r="A1286">
        <v>2678</v>
      </c>
      <c r="B1286" s="21">
        <v>1</v>
      </c>
      <c r="C1286" s="21" t="s">
        <v>5</v>
      </c>
      <c r="D1286" s="21" t="s">
        <v>6</v>
      </c>
      <c r="E1286" s="21">
        <v>26</v>
      </c>
      <c r="F1286" s="21">
        <v>74</v>
      </c>
      <c r="G1286" s="21" t="s">
        <v>2596</v>
      </c>
      <c r="H1286" s="21" t="s">
        <v>439</v>
      </c>
      <c r="I1286" s="21">
        <v>0</v>
      </c>
      <c r="J1286" s="21">
        <v>1</v>
      </c>
      <c r="K1286" s="21">
        <v>0</v>
      </c>
      <c r="L1286" s="21">
        <v>0</v>
      </c>
      <c r="M1286" s="21" t="s">
        <v>2538</v>
      </c>
      <c r="N1286" s="21">
        <v>5</v>
      </c>
      <c r="O1286" s="21">
        <v>5</v>
      </c>
      <c r="P1286" s="21">
        <v>0</v>
      </c>
      <c r="Q1286" s="21">
        <v>1</v>
      </c>
      <c r="R1286">
        <f>IFERROR(IF(I1286=1,VLOOKUP(F1286,Lookup!$A$2:$B$15,2,FALSE),0),0.5)</f>
        <v>0</v>
      </c>
      <c r="S1286">
        <f>IF(K1286=1,1,IFERROR(IF(H1286="pass",VLOOKUP(F1286,Lookup!$D$2:$E$26,2,FALSE),0),1.6))</f>
        <v>1.6</v>
      </c>
      <c r="T1286" s="6">
        <f t="shared" si="62"/>
        <v>1.6875</v>
      </c>
      <c r="U1286" s="6">
        <f t="shared" si="60"/>
        <v>1.6875</v>
      </c>
      <c r="V1286" t="str">
        <f t="shared" si="61"/>
        <v>M.PITTMAN, IND</v>
      </c>
    </row>
    <row r="1287" spans="1:22">
      <c r="A1287">
        <v>2680</v>
      </c>
      <c r="B1287" s="21">
        <v>1</v>
      </c>
      <c r="C1287" s="21" t="s">
        <v>6</v>
      </c>
      <c r="D1287" s="21" t="s">
        <v>5</v>
      </c>
      <c r="E1287" s="21">
        <v>73</v>
      </c>
      <c r="F1287" s="21">
        <v>27</v>
      </c>
      <c r="G1287" s="21" t="s">
        <v>2597</v>
      </c>
      <c r="H1287" s="21" t="s">
        <v>439</v>
      </c>
      <c r="I1287" s="21">
        <v>0</v>
      </c>
      <c r="J1287" s="21">
        <v>1</v>
      </c>
      <c r="K1287" s="21">
        <v>0</v>
      </c>
      <c r="L1287" s="21">
        <v>0</v>
      </c>
      <c r="M1287" s="21" t="s">
        <v>2561</v>
      </c>
      <c r="N1287" s="21">
        <v>21</v>
      </c>
      <c r="O1287" s="21">
        <v>21</v>
      </c>
      <c r="P1287" s="21">
        <v>0</v>
      </c>
      <c r="Q1287" s="21">
        <v>1</v>
      </c>
      <c r="R1287">
        <f>IFERROR(IF(I1287=1,VLOOKUP(F1287,Lookup!$A$2:$B$15,2,FALSE),0),0.5)</f>
        <v>0</v>
      </c>
      <c r="S1287">
        <f>IF(K1287=1,1,IFERROR(IF(H1287="pass",VLOOKUP(F1287,Lookup!$D$2:$E$26,2,FALSE),0),1.6))</f>
        <v>1.6</v>
      </c>
      <c r="T1287" s="6">
        <f t="shared" si="62"/>
        <v>1.9675</v>
      </c>
      <c r="U1287" s="6">
        <f t="shared" si="60"/>
        <v>1.9675</v>
      </c>
      <c r="V1287" t="str">
        <f t="shared" si="61"/>
        <v>D.METCALF, SEA</v>
      </c>
    </row>
    <row r="1288" spans="1:22">
      <c r="A1288">
        <v>2681</v>
      </c>
      <c r="B1288" s="21">
        <v>1</v>
      </c>
      <c r="C1288" s="21" t="s">
        <v>6</v>
      </c>
      <c r="D1288" s="21" t="s">
        <v>5</v>
      </c>
      <c r="E1288" s="21">
        <v>43</v>
      </c>
      <c r="F1288" s="21">
        <v>57</v>
      </c>
      <c r="G1288" s="21" t="s">
        <v>2598</v>
      </c>
      <c r="H1288" s="21" t="s">
        <v>439</v>
      </c>
      <c r="I1288" s="21">
        <v>0</v>
      </c>
      <c r="J1288" s="21">
        <v>1</v>
      </c>
      <c r="K1288" s="21">
        <v>0</v>
      </c>
      <c r="L1288" s="21">
        <v>0</v>
      </c>
      <c r="M1288" s="21" t="s">
        <v>2512</v>
      </c>
      <c r="N1288" s="21">
        <v>-4</v>
      </c>
      <c r="O1288" s="21">
        <v>-4</v>
      </c>
      <c r="P1288" s="21">
        <v>0</v>
      </c>
      <c r="Q1288" s="21">
        <v>1</v>
      </c>
      <c r="R1288">
        <f>IFERROR(IF(I1288=1,VLOOKUP(F1288,Lookup!$A$2:$B$15,2,FALSE),0),0.5)</f>
        <v>0</v>
      </c>
      <c r="S1288">
        <f>IF(K1288=1,1,IFERROR(IF(H1288="pass",VLOOKUP(F1288,Lookup!$D$2:$E$26,2,FALSE),0),1.6))</f>
        <v>1.6</v>
      </c>
      <c r="T1288" s="6">
        <f t="shared" si="62"/>
        <v>1.53</v>
      </c>
      <c r="U1288" s="6">
        <f t="shared" si="60"/>
        <v>1.53</v>
      </c>
      <c r="V1288" t="str">
        <f t="shared" si="61"/>
        <v>C.CARSON, SEA</v>
      </c>
    </row>
    <row r="1289" spans="1:22">
      <c r="A1289">
        <v>2682</v>
      </c>
      <c r="B1289" s="21">
        <v>1</v>
      </c>
      <c r="C1289" s="21" t="s">
        <v>6</v>
      </c>
      <c r="D1289" s="21" t="s">
        <v>5</v>
      </c>
      <c r="E1289" s="21">
        <v>37</v>
      </c>
      <c r="F1289" s="21">
        <v>63</v>
      </c>
      <c r="G1289" s="21" t="s">
        <v>2599</v>
      </c>
      <c r="H1289" s="21" t="s">
        <v>439</v>
      </c>
      <c r="I1289" s="21">
        <v>0</v>
      </c>
      <c r="J1289" s="21">
        <v>1</v>
      </c>
      <c r="K1289" s="21">
        <v>0</v>
      </c>
      <c r="L1289" s="21">
        <v>0</v>
      </c>
      <c r="M1289" s="21" t="s">
        <v>2519</v>
      </c>
      <c r="N1289" s="21">
        <v>4</v>
      </c>
      <c r="O1289" s="21">
        <v>4</v>
      </c>
      <c r="P1289" s="21">
        <v>0</v>
      </c>
      <c r="Q1289" s="21">
        <v>1</v>
      </c>
      <c r="R1289">
        <f>IFERROR(IF(I1289=1,VLOOKUP(F1289,Lookup!$A$2:$B$15,2,FALSE),0),0.5)</f>
        <v>0</v>
      </c>
      <c r="S1289">
        <f>IF(K1289=1,1,IFERROR(IF(H1289="pass",VLOOKUP(F1289,Lookup!$D$2:$E$26,2,FALSE),0),1.6))</f>
        <v>1.6</v>
      </c>
      <c r="T1289" s="6">
        <f t="shared" si="62"/>
        <v>1.6700000000000002</v>
      </c>
      <c r="U1289" s="6">
        <f t="shared" si="60"/>
        <v>1.6700000000000002</v>
      </c>
      <c r="V1289" t="str">
        <f t="shared" si="61"/>
        <v>T.LOCKETT, SEA</v>
      </c>
    </row>
    <row r="1290" spans="1:22">
      <c r="A1290">
        <v>2686</v>
      </c>
      <c r="B1290" s="21">
        <v>1</v>
      </c>
      <c r="C1290" s="21" t="s">
        <v>6</v>
      </c>
      <c r="D1290" s="21" t="s">
        <v>5</v>
      </c>
      <c r="E1290" s="21">
        <v>15</v>
      </c>
      <c r="F1290" s="21">
        <v>85</v>
      </c>
      <c r="G1290" s="21" t="s">
        <v>2603</v>
      </c>
      <c r="H1290" s="21" t="s">
        <v>439</v>
      </c>
      <c r="I1290" s="21">
        <v>0</v>
      </c>
      <c r="J1290" s="21">
        <v>1</v>
      </c>
      <c r="K1290" s="21">
        <v>0</v>
      </c>
      <c r="L1290" s="21">
        <v>0</v>
      </c>
      <c r="M1290" s="21" t="s">
        <v>2561</v>
      </c>
      <c r="N1290" s="21">
        <v>15</v>
      </c>
      <c r="O1290" s="21">
        <v>15</v>
      </c>
      <c r="P1290" s="21">
        <v>0</v>
      </c>
      <c r="Q1290" s="21">
        <v>1</v>
      </c>
      <c r="R1290">
        <f>IFERROR(IF(I1290=1,VLOOKUP(F1290,Lookup!$A$2:$B$15,2,FALSE),0),0.5)</f>
        <v>0</v>
      </c>
      <c r="S1290">
        <f>IF(K1290=1,1,IFERROR(IF(H1290="pass",VLOOKUP(F1290,Lookup!$D$2:$E$26,2,FALSE),0),1.6))</f>
        <v>2</v>
      </c>
      <c r="T1290" s="6">
        <f t="shared" si="62"/>
        <v>1.8625</v>
      </c>
      <c r="U1290" s="6">
        <f t="shared" si="60"/>
        <v>1.9532500000000002</v>
      </c>
      <c r="V1290" t="str">
        <f t="shared" si="61"/>
        <v>D.METCALF, SEA</v>
      </c>
    </row>
    <row r="1291" spans="1:22">
      <c r="A1291">
        <v>2692</v>
      </c>
      <c r="B1291" s="21">
        <v>1</v>
      </c>
      <c r="C1291" s="21" t="s">
        <v>5</v>
      </c>
      <c r="D1291" s="21" t="s">
        <v>6</v>
      </c>
      <c r="E1291" s="21">
        <v>51</v>
      </c>
      <c r="F1291" s="21">
        <v>49</v>
      </c>
      <c r="G1291" s="21" t="s">
        <v>2606</v>
      </c>
      <c r="H1291" s="21" t="s">
        <v>439</v>
      </c>
      <c r="I1291" s="21">
        <v>0</v>
      </c>
      <c r="J1291" s="21">
        <v>1</v>
      </c>
      <c r="K1291" s="21">
        <v>0</v>
      </c>
      <c r="L1291" s="21">
        <v>0</v>
      </c>
      <c r="M1291" s="21" t="s">
        <v>2495</v>
      </c>
      <c r="N1291" s="21">
        <v>0</v>
      </c>
      <c r="O1291" s="21">
        <v>0</v>
      </c>
      <c r="P1291" s="21">
        <v>0</v>
      </c>
      <c r="Q1291" s="21">
        <v>1</v>
      </c>
      <c r="R1291">
        <f>IFERROR(IF(I1291=1,VLOOKUP(F1291,Lookup!$A$2:$B$15,2,FALSE),0),0.5)</f>
        <v>0</v>
      </c>
      <c r="S1291">
        <f>IF(K1291=1,1,IFERROR(IF(H1291="pass",VLOOKUP(F1291,Lookup!$D$2:$E$26,2,FALSE),0),1.6))</f>
        <v>1.6</v>
      </c>
      <c r="T1291" s="6">
        <f t="shared" si="62"/>
        <v>1.6</v>
      </c>
      <c r="U1291" s="6">
        <f t="shared" si="60"/>
        <v>1.6</v>
      </c>
      <c r="V1291" t="str">
        <f t="shared" si="61"/>
        <v>J.TAYLOR, IND</v>
      </c>
    </row>
    <row r="1292" spans="1:22">
      <c r="A1292">
        <v>2693</v>
      </c>
      <c r="B1292" s="21">
        <v>1</v>
      </c>
      <c r="C1292" s="21" t="s">
        <v>5</v>
      </c>
      <c r="D1292" s="21" t="s">
        <v>6</v>
      </c>
      <c r="E1292" s="21">
        <v>51</v>
      </c>
      <c r="F1292" s="21">
        <v>49</v>
      </c>
      <c r="G1292" s="21" t="s">
        <v>2607</v>
      </c>
      <c r="H1292" s="21" t="s">
        <v>439</v>
      </c>
      <c r="I1292" s="21">
        <v>0</v>
      </c>
      <c r="J1292" s="21">
        <v>1</v>
      </c>
      <c r="K1292" s="21">
        <v>0</v>
      </c>
      <c r="L1292" s="21">
        <v>0</v>
      </c>
      <c r="M1292" s="21" t="s">
        <v>2538</v>
      </c>
      <c r="N1292" s="21">
        <v>6</v>
      </c>
      <c r="O1292" s="21">
        <v>6</v>
      </c>
      <c r="P1292" s="21">
        <v>0</v>
      </c>
      <c r="Q1292" s="21">
        <v>1</v>
      </c>
      <c r="R1292">
        <f>IFERROR(IF(I1292=1,VLOOKUP(F1292,Lookup!$A$2:$B$15,2,FALSE),0),0.5)</f>
        <v>0</v>
      </c>
      <c r="S1292">
        <f>IF(K1292=1,1,IFERROR(IF(H1292="pass",VLOOKUP(F1292,Lookup!$D$2:$E$26,2,FALSE),0),1.6))</f>
        <v>1.6</v>
      </c>
      <c r="T1292" s="6">
        <f t="shared" si="62"/>
        <v>1.7050000000000001</v>
      </c>
      <c r="U1292" s="6">
        <f t="shared" si="60"/>
        <v>1.7050000000000001</v>
      </c>
      <c r="V1292" t="str">
        <f t="shared" si="61"/>
        <v>M.PITTMAN, IND</v>
      </c>
    </row>
    <row r="1293" spans="1:22">
      <c r="A1293">
        <v>2695</v>
      </c>
      <c r="B1293" s="21">
        <v>1</v>
      </c>
      <c r="C1293" s="21" t="s">
        <v>5</v>
      </c>
      <c r="D1293" s="21" t="s">
        <v>6</v>
      </c>
      <c r="E1293" s="21">
        <v>31</v>
      </c>
      <c r="F1293" s="21">
        <v>69</v>
      </c>
      <c r="G1293" s="21" t="s">
        <v>2608</v>
      </c>
      <c r="H1293" s="21" t="s">
        <v>439</v>
      </c>
      <c r="I1293" s="21">
        <v>0</v>
      </c>
      <c r="J1293" s="21">
        <v>1</v>
      </c>
      <c r="K1293" s="21">
        <v>0</v>
      </c>
      <c r="L1293" s="21">
        <v>0</v>
      </c>
      <c r="M1293" s="21" t="s">
        <v>2504</v>
      </c>
      <c r="N1293" s="21">
        <v>0</v>
      </c>
      <c r="O1293" s="21">
        <v>0</v>
      </c>
      <c r="P1293" s="21">
        <v>0</v>
      </c>
      <c r="Q1293" s="21">
        <v>1</v>
      </c>
      <c r="R1293">
        <f>IFERROR(IF(I1293=1,VLOOKUP(F1293,Lookup!$A$2:$B$15,2,FALSE),0),0.5)</f>
        <v>0</v>
      </c>
      <c r="S1293">
        <f>IF(K1293=1,1,IFERROR(IF(H1293="pass",VLOOKUP(F1293,Lookup!$D$2:$E$26,2,FALSE),0),1.6))</f>
        <v>1.6</v>
      </c>
      <c r="T1293" s="6">
        <f t="shared" si="62"/>
        <v>1.6</v>
      </c>
      <c r="U1293" s="6">
        <f t="shared" si="60"/>
        <v>1.6</v>
      </c>
      <c r="V1293" t="str">
        <f t="shared" si="61"/>
        <v>N.HINES, IND</v>
      </c>
    </row>
    <row r="1294" spans="1:22">
      <c r="A1294">
        <v>2696</v>
      </c>
      <c r="B1294" s="21">
        <v>1</v>
      </c>
      <c r="C1294" s="21" t="s">
        <v>5</v>
      </c>
      <c r="D1294" s="21" t="s">
        <v>6</v>
      </c>
      <c r="E1294" s="21">
        <v>30</v>
      </c>
      <c r="F1294" s="21">
        <v>70</v>
      </c>
      <c r="G1294" s="21" t="s">
        <v>2609</v>
      </c>
      <c r="H1294" s="21" t="s">
        <v>439</v>
      </c>
      <c r="I1294" s="21">
        <v>0</v>
      </c>
      <c r="J1294" s="21">
        <v>1</v>
      </c>
      <c r="K1294" s="21">
        <v>0</v>
      </c>
      <c r="L1294" s="21">
        <v>0</v>
      </c>
      <c r="M1294" s="21" t="s">
        <v>2501</v>
      </c>
      <c r="N1294" s="21">
        <v>15</v>
      </c>
      <c r="O1294" s="21">
        <v>15</v>
      </c>
      <c r="P1294" s="21">
        <v>0</v>
      </c>
      <c r="Q1294" s="21">
        <v>1</v>
      </c>
      <c r="R1294">
        <f>IFERROR(IF(I1294=1,VLOOKUP(F1294,Lookup!$A$2:$B$15,2,FALSE),0),0.5)</f>
        <v>0</v>
      </c>
      <c r="S1294">
        <f>IF(K1294=1,1,IFERROR(IF(H1294="pass",VLOOKUP(F1294,Lookup!$D$2:$E$26,2,FALSE),0),1.6))</f>
        <v>1.6</v>
      </c>
      <c r="T1294" s="6">
        <f t="shared" si="62"/>
        <v>1.8625</v>
      </c>
      <c r="U1294" s="6">
        <f t="shared" si="60"/>
        <v>1.8625</v>
      </c>
      <c r="V1294" t="str">
        <f t="shared" si="61"/>
        <v>Z.PASCAL, IND</v>
      </c>
    </row>
    <row r="1295" spans="1:22">
      <c r="A1295">
        <v>2700</v>
      </c>
      <c r="B1295" s="21">
        <v>1</v>
      </c>
      <c r="C1295" s="21" t="s">
        <v>5</v>
      </c>
      <c r="D1295" s="21" t="s">
        <v>6</v>
      </c>
      <c r="E1295" s="21">
        <v>11</v>
      </c>
      <c r="F1295" s="21">
        <v>89</v>
      </c>
      <c r="G1295" s="21" t="s">
        <v>2612</v>
      </c>
      <c r="H1295" s="21" t="s">
        <v>439</v>
      </c>
      <c r="I1295" s="21">
        <v>0</v>
      </c>
      <c r="J1295" s="21">
        <v>1</v>
      </c>
      <c r="K1295" s="21">
        <v>0</v>
      </c>
      <c r="L1295" s="21">
        <v>0</v>
      </c>
      <c r="M1295" s="21" t="s">
        <v>2501</v>
      </c>
      <c r="N1295" s="21">
        <v>11</v>
      </c>
      <c r="O1295" s="21">
        <v>11</v>
      </c>
      <c r="P1295" s="21">
        <v>0</v>
      </c>
      <c r="Q1295" s="21">
        <v>1</v>
      </c>
      <c r="R1295">
        <f>IFERROR(IF(I1295=1,VLOOKUP(F1295,Lookup!$A$2:$B$15,2,FALSE),0),0.5)</f>
        <v>0</v>
      </c>
      <c r="S1295">
        <f>IF(K1295=1,1,IFERROR(IF(H1295="pass",VLOOKUP(F1295,Lookup!$D$2:$E$26,2,FALSE),0),1.6))</f>
        <v>2.2000000000000002</v>
      </c>
      <c r="T1295" s="6">
        <f t="shared" si="62"/>
        <v>1.7925</v>
      </c>
      <c r="U1295" s="6">
        <f t="shared" si="60"/>
        <v>2.0614500000000002</v>
      </c>
      <c r="V1295" t="str">
        <f t="shared" si="61"/>
        <v>Z.PASCAL, IND</v>
      </c>
    </row>
    <row r="1296" spans="1:22">
      <c r="A1296">
        <v>2713</v>
      </c>
      <c r="B1296" s="21">
        <v>1</v>
      </c>
      <c r="C1296" s="21" t="s">
        <v>5</v>
      </c>
      <c r="D1296" s="21" t="s">
        <v>6</v>
      </c>
      <c r="E1296" s="21">
        <v>60</v>
      </c>
      <c r="F1296" s="21">
        <v>40</v>
      </c>
      <c r="G1296" s="21" t="s">
        <v>2619</v>
      </c>
      <c r="H1296" s="21" t="s">
        <v>439</v>
      </c>
      <c r="I1296" s="21">
        <v>0</v>
      </c>
      <c r="J1296" s="21">
        <v>1</v>
      </c>
      <c r="K1296" s="21">
        <v>0</v>
      </c>
      <c r="L1296" s="21">
        <v>0</v>
      </c>
      <c r="M1296" s="21" t="s">
        <v>2548</v>
      </c>
      <c r="N1296" s="21">
        <v>3</v>
      </c>
      <c r="O1296" s="21">
        <v>3</v>
      </c>
      <c r="P1296" s="21">
        <v>0</v>
      </c>
      <c r="Q1296" s="21">
        <v>1</v>
      </c>
      <c r="R1296">
        <f>IFERROR(IF(I1296=1,VLOOKUP(F1296,Lookup!$A$2:$B$15,2,FALSE),0),0.5)</f>
        <v>0</v>
      </c>
      <c r="S1296">
        <f>IF(K1296=1,1,IFERROR(IF(H1296="pass",VLOOKUP(F1296,Lookup!$D$2:$E$26,2,FALSE),0),1.6))</f>
        <v>1.6</v>
      </c>
      <c r="T1296" s="6">
        <f t="shared" si="62"/>
        <v>1.6525000000000001</v>
      </c>
      <c r="U1296" s="6">
        <f t="shared" si="60"/>
        <v>1.6525000000000001</v>
      </c>
      <c r="V1296" t="str">
        <f t="shared" si="61"/>
        <v>M.ALIE-COX, IND</v>
      </c>
    </row>
    <row r="1297" spans="1:22">
      <c r="A1297">
        <v>2719</v>
      </c>
      <c r="B1297" s="21">
        <v>1</v>
      </c>
      <c r="C1297" s="21" t="s">
        <v>28</v>
      </c>
      <c r="D1297" s="21" t="s">
        <v>11</v>
      </c>
      <c r="E1297" s="21">
        <v>65</v>
      </c>
      <c r="F1297" s="21">
        <v>35</v>
      </c>
      <c r="G1297" s="21" t="s">
        <v>2622</v>
      </c>
      <c r="H1297" s="21" t="s">
        <v>439</v>
      </c>
      <c r="I1297" s="21">
        <v>0</v>
      </c>
      <c r="J1297" s="21">
        <v>1</v>
      </c>
      <c r="K1297" s="21">
        <v>0</v>
      </c>
      <c r="L1297" s="21">
        <v>0</v>
      </c>
      <c r="M1297" s="21" t="s">
        <v>2623</v>
      </c>
      <c r="N1297" s="21">
        <v>3</v>
      </c>
      <c r="O1297" s="21">
        <v>3</v>
      </c>
      <c r="P1297" s="21">
        <v>0</v>
      </c>
      <c r="Q1297" s="21">
        <v>1</v>
      </c>
      <c r="R1297">
        <f>IFERROR(IF(I1297=1,VLOOKUP(F1297,Lookup!$A$2:$B$15,2,FALSE),0),0.5)</f>
        <v>0</v>
      </c>
      <c r="S1297">
        <f>IF(K1297=1,1,IFERROR(IF(H1297="pass",VLOOKUP(F1297,Lookup!$D$2:$E$26,2,FALSE),0),1.6))</f>
        <v>1.6</v>
      </c>
      <c r="T1297" s="6">
        <f t="shared" si="62"/>
        <v>1.6525000000000001</v>
      </c>
      <c r="U1297" s="6">
        <f t="shared" si="60"/>
        <v>1.6525000000000001</v>
      </c>
      <c r="V1297" t="str">
        <f t="shared" si="61"/>
        <v>T.HOCKENSON, DET</v>
      </c>
    </row>
    <row r="1298" spans="1:22">
      <c r="A1298">
        <v>2721</v>
      </c>
      <c r="B1298" s="21">
        <v>1</v>
      </c>
      <c r="C1298" s="21" t="s">
        <v>28</v>
      </c>
      <c r="D1298" s="21" t="s">
        <v>11</v>
      </c>
      <c r="E1298" s="21">
        <v>41</v>
      </c>
      <c r="F1298" s="21">
        <v>59</v>
      </c>
      <c r="G1298" s="21" t="s">
        <v>2625</v>
      </c>
      <c r="H1298" s="21" t="s">
        <v>439</v>
      </c>
      <c r="I1298" s="21">
        <v>0</v>
      </c>
      <c r="J1298" s="21">
        <v>1</v>
      </c>
      <c r="K1298" s="21">
        <v>0</v>
      </c>
      <c r="L1298" s="21">
        <v>0</v>
      </c>
      <c r="M1298" s="21" t="s">
        <v>742</v>
      </c>
      <c r="N1298" s="21">
        <v>7</v>
      </c>
      <c r="O1298" s="21">
        <v>7</v>
      </c>
      <c r="P1298" s="21">
        <v>0</v>
      </c>
      <c r="Q1298" s="21">
        <v>1</v>
      </c>
      <c r="R1298">
        <f>IFERROR(IF(I1298=1,VLOOKUP(F1298,Lookup!$A$2:$B$15,2,FALSE),0),0.5)</f>
        <v>0</v>
      </c>
      <c r="S1298">
        <f>IF(K1298=1,1,IFERROR(IF(H1298="pass",VLOOKUP(F1298,Lookup!$D$2:$E$26,2,FALSE),0),1.6))</f>
        <v>1.6</v>
      </c>
      <c r="T1298" s="6">
        <f t="shared" si="62"/>
        <v>1.7225000000000001</v>
      </c>
      <c r="U1298" s="6">
        <f t="shared" si="60"/>
        <v>1.7225000000000001</v>
      </c>
      <c r="V1298" t="str">
        <f t="shared" si="61"/>
        <v>T.WILLIAMS, DET</v>
      </c>
    </row>
    <row r="1299" spans="1:22">
      <c r="A1299">
        <v>2722</v>
      </c>
      <c r="B1299" s="21">
        <v>1</v>
      </c>
      <c r="C1299" s="21" t="s">
        <v>28</v>
      </c>
      <c r="D1299" s="21" t="s">
        <v>11</v>
      </c>
      <c r="E1299" s="21">
        <v>41</v>
      </c>
      <c r="F1299" s="21">
        <v>59</v>
      </c>
      <c r="G1299" s="21" t="s">
        <v>2626</v>
      </c>
      <c r="H1299" s="21" t="s">
        <v>439</v>
      </c>
      <c r="I1299" s="21">
        <v>0</v>
      </c>
      <c r="J1299" s="21">
        <v>1</v>
      </c>
      <c r="K1299" s="21">
        <v>0</v>
      </c>
      <c r="L1299" s="21">
        <v>0</v>
      </c>
      <c r="M1299" s="21" t="s">
        <v>1292</v>
      </c>
      <c r="N1299" s="21">
        <v>-2</v>
      </c>
      <c r="O1299" s="21">
        <v>-2</v>
      </c>
      <c r="P1299" s="21">
        <v>0</v>
      </c>
      <c r="Q1299" s="21">
        <v>1</v>
      </c>
      <c r="R1299">
        <f>IFERROR(IF(I1299=1,VLOOKUP(F1299,Lookup!$A$2:$B$15,2,FALSE),0),0.5)</f>
        <v>0</v>
      </c>
      <c r="S1299">
        <f>IF(K1299=1,1,IFERROR(IF(H1299="pass",VLOOKUP(F1299,Lookup!$D$2:$E$26,2,FALSE),0),1.6))</f>
        <v>1.6</v>
      </c>
      <c r="T1299" s="6">
        <f t="shared" si="62"/>
        <v>1.5650000000000002</v>
      </c>
      <c r="U1299" s="6">
        <f t="shared" si="60"/>
        <v>1.5650000000000002</v>
      </c>
      <c r="V1299" t="str">
        <f t="shared" si="61"/>
        <v>J.WILLIAMS, DET</v>
      </c>
    </row>
    <row r="1300" spans="1:22">
      <c r="A1300">
        <v>2727</v>
      </c>
      <c r="B1300" s="21">
        <v>1</v>
      </c>
      <c r="C1300" s="21" t="s">
        <v>28</v>
      </c>
      <c r="D1300" s="21" t="s">
        <v>11</v>
      </c>
      <c r="E1300" s="21">
        <v>25</v>
      </c>
      <c r="F1300" s="21">
        <v>75</v>
      </c>
      <c r="G1300" s="21" t="s">
        <v>2634</v>
      </c>
      <c r="H1300" s="21" t="s">
        <v>439</v>
      </c>
      <c r="I1300" s="21">
        <v>0</v>
      </c>
      <c r="J1300" s="21">
        <v>1</v>
      </c>
      <c r="K1300" s="21">
        <v>0</v>
      </c>
      <c r="L1300" s="21">
        <v>0</v>
      </c>
      <c r="M1300" s="21" t="s">
        <v>2635</v>
      </c>
      <c r="N1300" s="21">
        <v>20</v>
      </c>
      <c r="O1300" s="21">
        <v>20</v>
      </c>
      <c r="P1300" s="21">
        <v>0</v>
      </c>
      <c r="Q1300" s="21">
        <v>1</v>
      </c>
      <c r="R1300">
        <f>IFERROR(IF(I1300=1,VLOOKUP(F1300,Lookup!$A$2:$B$15,2,FALSE),0),0.5)</f>
        <v>0</v>
      </c>
      <c r="S1300">
        <f>IF(K1300=1,1,IFERROR(IF(H1300="pass",VLOOKUP(F1300,Lookup!$D$2:$E$26,2,FALSE),0),1.6))</f>
        <v>1.8</v>
      </c>
      <c r="T1300" s="6">
        <f t="shared" si="62"/>
        <v>1.9500000000000002</v>
      </c>
      <c r="U1300" s="6">
        <f t="shared" si="60"/>
        <v>1.8510000000000004</v>
      </c>
      <c r="V1300" t="str">
        <f t="shared" si="61"/>
        <v>A. ST. BROWN, DET</v>
      </c>
    </row>
    <row r="1301" spans="1:22">
      <c r="A1301">
        <v>2728</v>
      </c>
      <c r="B1301" s="21">
        <v>1</v>
      </c>
      <c r="C1301" s="21" t="s">
        <v>28</v>
      </c>
      <c r="D1301" s="21" t="s">
        <v>11</v>
      </c>
      <c r="E1301" s="21">
        <v>25</v>
      </c>
      <c r="F1301" s="21">
        <v>75</v>
      </c>
      <c r="G1301" s="21" t="s">
        <v>2636</v>
      </c>
      <c r="H1301" s="21" t="s">
        <v>439</v>
      </c>
      <c r="I1301" s="21">
        <v>0</v>
      </c>
      <c r="J1301" s="21">
        <v>1</v>
      </c>
      <c r="K1301" s="21">
        <v>0</v>
      </c>
      <c r="L1301" s="21">
        <v>0</v>
      </c>
      <c r="M1301" s="21" t="s">
        <v>2631</v>
      </c>
      <c r="N1301" s="21">
        <v>-8</v>
      </c>
      <c r="O1301" s="21">
        <v>-8</v>
      </c>
      <c r="P1301" s="21">
        <v>0</v>
      </c>
      <c r="Q1301" s="21">
        <v>1</v>
      </c>
      <c r="R1301">
        <f>IFERROR(IF(I1301=1,VLOOKUP(F1301,Lookup!$A$2:$B$15,2,FALSE),0),0.5)</f>
        <v>0</v>
      </c>
      <c r="S1301">
        <f>IF(K1301=1,1,IFERROR(IF(H1301="pass",VLOOKUP(F1301,Lookup!$D$2:$E$26,2,FALSE),0),1.6))</f>
        <v>1.8</v>
      </c>
      <c r="T1301" s="6">
        <f t="shared" si="62"/>
        <v>1.4600000000000002</v>
      </c>
      <c r="U1301" s="6">
        <f t="shared" si="60"/>
        <v>1.6844000000000003</v>
      </c>
      <c r="V1301" t="str">
        <f t="shared" si="61"/>
        <v>D.SWIFT, DET</v>
      </c>
    </row>
    <row r="1302" spans="1:22">
      <c r="A1302">
        <v>2729</v>
      </c>
      <c r="B1302" s="21">
        <v>1</v>
      </c>
      <c r="C1302" s="21" t="s">
        <v>28</v>
      </c>
      <c r="D1302" s="21" t="s">
        <v>11</v>
      </c>
      <c r="E1302" s="21">
        <v>33</v>
      </c>
      <c r="F1302" s="21">
        <v>67</v>
      </c>
      <c r="G1302" s="21" t="s">
        <v>2637</v>
      </c>
      <c r="H1302" s="21" t="s">
        <v>439</v>
      </c>
      <c r="I1302" s="21">
        <v>0</v>
      </c>
      <c r="J1302" s="21">
        <v>1</v>
      </c>
      <c r="K1302" s="21">
        <v>0</v>
      </c>
      <c r="L1302" s="21">
        <v>0</v>
      </c>
      <c r="M1302" s="21" t="s">
        <v>2631</v>
      </c>
      <c r="N1302" s="21">
        <v>3</v>
      </c>
      <c r="O1302" s="21">
        <v>3</v>
      </c>
      <c r="P1302" s="21">
        <v>0</v>
      </c>
      <c r="Q1302" s="21">
        <v>1</v>
      </c>
      <c r="R1302">
        <f>IFERROR(IF(I1302=1,VLOOKUP(F1302,Lookup!$A$2:$B$15,2,FALSE),0),0.5)</f>
        <v>0</v>
      </c>
      <c r="S1302">
        <f>IF(K1302=1,1,IFERROR(IF(H1302="pass",VLOOKUP(F1302,Lookup!$D$2:$E$26,2,FALSE),0),1.6))</f>
        <v>1.6</v>
      </c>
      <c r="T1302" s="6">
        <f t="shared" si="62"/>
        <v>1.6525000000000001</v>
      </c>
      <c r="U1302" s="6">
        <f t="shared" si="60"/>
        <v>1.6525000000000001</v>
      </c>
      <c r="V1302" t="str">
        <f t="shared" si="61"/>
        <v>D.SWIFT, DET</v>
      </c>
    </row>
    <row r="1303" spans="1:22">
      <c r="A1303">
        <v>2733</v>
      </c>
      <c r="B1303" s="21">
        <v>1</v>
      </c>
      <c r="C1303" s="21" t="s">
        <v>11</v>
      </c>
      <c r="D1303" s="21" t="s">
        <v>28</v>
      </c>
      <c r="E1303" s="21">
        <v>39</v>
      </c>
      <c r="F1303" s="21">
        <v>61</v>
      </c>
      <c r="G1303" s="21" t="s">
        <v>2641</v>
      </c>
      <c r="H1303" s="21" t="s">
        <v>439</v>
      </c>
      <c r="I1303" s="21">
        <v>0</v>
      </c>
      <c r="J1303" s="21">
        <v>1</v>
      </c>
      <c r="K1303" s="21">
        <v>0</v>
      </c>
      <c r="L1303" s="21">
        <v>0</v>
      </c>
      <c r="M1303" s="21" t="s">
        <v>2642</v>
      </c>
      <c r="N1303" s="21">
        <v>3</v>
      </c>
      <c r="O1303" s="21">
        <v>3</v>
      </c>
      <c r="P1303" s="21">
        <v>0</v>
      </c>
      <c r="Q1303" s="21">
        <v>1</v>
      </c>
      <c r="R1303">
        <f>IFERROR(IF(I1303=1,VLOOKUP(F1303,Lookup!$A$2:$B$15,2,FALSE),0),0.5)</f>
        <v>0</v>
      </c>
      <c r="S1303">
        <f>IF(K1303=1,1,IFERROR(IF(H1303="pass",VLOOKUP(F1303,Lookup!$D$2:$E$26,2,FALSE),0),1.6))</f>
        <v>1.6</v>
      </c>
      <c r="T1303" s="6">
        <f t="shared" si="62"/>
        <v>1.6525000000000001</v>
      </c>
      <c r="U1303" s="6">
        <f t="shared" si="60"/>
        <v>1.6525000000000001</v>
      </c>
      <c r="V1303" t="str">
        <f t="shared" si="61"/>
        <v>G.KITTLE, SF</v>
      </c>
    </row>
    <row r="1304" spans="1:22">
      <c r="A1304">
        <v>2736</v>
      </c>
      <c r="B1304" s="21">
        <v>1</v>
      </c>
      <c r="C1304" s="21" t="s">
        <v>11</v>
      </c>
      <c r="D1304" s="21" t="s">
        <v>28</v>
      </c>
      <c r="E1304" s="21">
        <v>12</v>
      </c>
      <c r="F1304" s="21">
        <v>88</v>
      </c>
      <c r="G1304" s="21" t="s">
        <v>2647</v>
      </c>
      <c r="H1304" s="21" t="s">
        <v>439</v>
      </c>
      <c r="I1304" s="21">
        <v>0</v>
      </c>
      <c r="J1304" s="21">
        <v>1</v>
      </c>
      <c r="K1304" s="21">
        <v>0</v>
      </c>
      <c r="L1304" s="21">
        <v>0</v>
      </c>
      <c r="M1304" s="21" t="s">
        <v>2648</v>
      </c>
      <c r="N1304" s="21">
        <v>5</v>
      </c>
      <c r="O1304" s="21">
        <v>5</v>
      </c>
      <c r="P1304" s="21">
        <v>0</v>
      </c>
      <c r="Q1304" s="21">
        <v>1</v>
      </c>
      <c r="R1304">
        <f>IFERROR(IF(I1304=1,VLOOKUP(F1304,Lookup!$A$2:$B$15,2,FALSE),0),0.5)</f>
        <v>0</v>
      </c>
      <c r="S1304">
        <f>IF(K1304=1,1,IFERROR(IF(H1304="pass",VLOOKUP(F1304,Lookup!$D$2:$E$26,2,FALSE),0),1.6))</f>
        <v>2.2000000000000002</v>
      </c>
      <c r="T1304" s="6">
        <f t="shared" si="62"/>
        <v>1.6875</v>
      </c>
      <c r="U1304" s="6">
        <f t="shared" si="60"/>
        <v>2.0257500000000004</v>
      </c>
      <c r="V1304" t="str">
        <f t="shared" si="61"/>
        <v>M.SANU, SF</v>
      </c>
    </row>
    <row r="1305" spans="1:22">
      <c r="A1305">
        <v>2737</v>
      </c>
      <c r="B1305" s="21">
        <v>1</v>
      </c>
      <c r="C1305" s="21" t="s">
        <v>11</v>
      </c>
      <c r="D1305" s="21" t="s">
        <v>28</v>
      </c>
      <c r="E1305" s="21">
        <v>5</v>
      </c>
      <c r="F1305" s="21">
        <v>95</v>
      </c>
      <c r="G1305" s="21" t="s">
        <v>2649</v>
      </c>
      <c r="H1305" s="21" t="s">
        <v>439</v>
      </c>
      <c r="I1305" s="21">
        <v>0</v>
      </c>
      <c r="J1305" s="21">
        <v>1</v>
      </c>
      <c r="K1305" s="21">
        <v>0</v>
      </c>
      <c r="L1305" s="21">
        <v>0</v>
      </c>
      <c r="M1305" s="21" t="s">
        <v>2650</v>
      </c>
      <c r="N1305" s="21">
        <v>3</v>
      </c>
      <c r="O1305" s="21">
        <v>3</v>
      </c>
      <c r="P1305" s="21">
        <v>0</v>
      </c>
      <c r="Q1305" s="21">
        <v>1</v>
      </c>
      <c r="R1305">
        <f>IFERROR(IF(I1305=1,VLOOKUP(F1305,Lookup!$A$2:$B$15,2,FALSE),0),0.5)</f>
        <v>0</v>
      </c>
      <c r="S1305">
        <f>IF(K1305=1,1,IFERROR(IF(H1305="pass",VLOOKUP(F1305,Lookup!$D$2:$E$26,2,FALSE),0),1.6))</f>
        <v>3.2</v>
      </c>
      <c r="T1305" s="6">
        <f t="shared" si="62"/>
        <v>1.6525000000000001</v>
      </c>
      <c r="U1305" s="6">
        <f t="shared" si="60"/>
        <v>3.2</v>
      </c>
      <c r="V1305" t="str">
        <f t="shared" si="61"/>
        <v>T.SHERFIELD, SF</v>
      </c>
    </row>
    <row r="1306" spans="1:22">
      <c r="A1306">
        <v>2745</v>
      </c>
      <c r="B1306" s="21">
        <v>1</v>
      </c>
      <c r="C1306" s="21" t="s">
        <v>28</v>
      </c>
      <c r="D1306" s="21" t="s">
        <v>11</v>
      </c>
      <c r="E1306" s="21">
        <v>50</v>
      </c>
      <c r="F1306" s="21">
        <v>50</v>
      </c>
      <c r="G1306" s="21" t="s">
        <v>2654</v>
      </c>
      <c r="H1306" s="21" t="s">
        <v>439</v>
      </c>
      <c r="I1306" s="21">
        <v>0</v>
      </c>
      <c r="J1306" s="21">
        <v>1</v>
      </c>
      <c r="K1306" s="21">
        <v>0</v>
      </c>
      <c r="L1306" s="21">
        <v>0</v>
      </c>
      <c r="M1306" s="21" t="s">
        <v>2631</v>
      </c>
      <c r="N1306" s="21">
        <v>2</v>
      </c>
      <c r="O1306" s="21">
        <v>2</v>
      </c>
      <c r="P1306" s="21">
        <v>0</v>
      </c>
      <c r="Q1306" s="21">
        <v>1</v>
      </c>
      <c r="R1306">
        <f>IFERROR(IF(I1306=1,VLOOKUP(F1306,Lookup!$A$2:$B$15,2,FALSE),0),0.5)</f>
        <v>0</v>
      </c>
      <c r="S1306">
        <f>IF(K1306=1,1,IFERROR(IF(H1306="pass",VLOOKUP(F1306,Lookup!$D$2:$E$26,2,FALSE),0),1.6))</f>
        <v>1.6</v>
      </c>
      <c r="T1306" s="6">
        <f t="shared" si="62"/>
        <v>1.635</v>
      </c>
      <c r="U1306" s="6">
        <f t="shared" si="60"/>
        <v>1.635</v>
      </c>
      <c r="V1306" t="str">
        <f t="shared" si="61"/>
        <v>D.SWIFT, DET</v>
      </c>
    </row>
    <row r="1307" spans="1:22">
      <c r="A1307">
        <v>2746</v>
      </c>
      <c r="B1307" s="21">
        <v>1</v>
      </c>
      <c r="C1307" s="21" t="s">
        <v>28</v>
      </c>
      <c r="D1307" s="21" t="s">
        <v>11</v>
      </c>
      <c r="E1307" s="21">
        <v>38</v>
      </c>
      <c r="F1307" s="21">
        <v>62</v>
      </c>
      <c r="G1307" s="21" t="s">
        <v>2655</v>
      </c>
      <c r="H1307" s="21" t="s">
        <v>439</v>
      </c>
      <c r="I1307" s="21">
        <v>0</v>
      </c>
      <c r="J1307" s="21">
        <v>1</v>
      </c>
      <c r="K1307" s="21">
        <v>0</v>
      </c>
      <c r="L1307" s="21">
        <v>0</v>
      </c>
      <c r="M1307" s="21" t="s">
        <v>2623</v>
      </c>
      <c r="N1307" s="21">
        <v>10</v>
      </c>
      <c r="O1307" s="21">
        <v>10</v>
      </c>
      <c r="P1307" s="21">
        <v>0</v>
      </c>
      <c r="Q1307" s="21">
        <v>1</v>
      </c>
      <c r="R1307">
        <f>IFERROR(IF(I1307=1,VLOOKUP(F1307,Lookup!$A$2:$B$15,2,FALSE),0),0.5)</f>
        <v>0</v>
      </c>
      <c r="S1307">
        <f>IF(K1307=1,1,IFERROR(IF(H1307="pass",VLOOKUP(F1307,Lookup!$D$2:$E$26,2,FALSE),0),1.6))</f>
        <v>1.6</v>
      </c>
      <c r="T1307" s="6">
        <f t="shared" si="62"/>
        <v>1.7750000000000001</v>
      </c>
      <c r="U1307" s="6">
        <f t="shared" si="60"/>
        <v>1.7750000000000001</v>
      </c>
      <c r="V1307" t="str">
        <f t="shared" si="61"/>
        <v>T.HOCKENSON, DET</v>
      </c>
    </row>
    <row r="1308" spans="1:22">
      <c r="A1308">
        <v>2749</v>
      </c>
      <c r="B1308" s="21">
        <v>1</v>
      </c>
      <c r="C1308" s="21" t="s">
        <v>28</v>
      </c>
      <c r="D1308" s="21" t="s">
        <v>11</v>
      </c>
      <c r="E1308" s="21">
        <v>18</v>
      </c>
      <c r="F1308" s="21">
        <v>82</v>
      </c>
      <c r="G1308" s="21" t="s">
        <v>2658</v>
      </c>
      <c r="H1308" s="21" t="s">
        <v>439</v>
      </c>
      <c r="I1308" s="21">
        <v>0</v>
      </c>
      <c r="J1308" s="21">
        <v>1</v>
      </c>
      <c r="K1308" s="21">
        <v>0</v>
      </c>
      <c r="L1308" s="21">
        <v>0</v>
      </c>
      <c r="M1308" s="21" t="s">
        <v>2623</v>
      </c>
      <c r="N1308" s="21">
        <v>1</v>
      </c>
      <c r="O1308" s="21">
        <v>1</v>
      </c>
      <c r="P1308" s="21">
        <v>0</v>
      </c>
      <c r="Q1308" s="21">
        <v>1</v>
      </c>
      <c r="R1308">
        <f>IFERROR(IF(I1308=1,VLOOKUP(F1308,Lookup!$A$2:$B$15,2,FALSE),0),0.5)</f>
        <v>0</v>
      </c>
      <c r="S1308">
        <f>IF(K1308=1,1,IFERROR(IF(H1308="pass",VLOOKUP(F1308,Lookup!$D$2:$E$26,2,FALSE),0),1.6))</f>
        <v>2</v>
      </c>
      <c r="T1308" s="6">
        <f t="shared" si="62"/>
        <v>1.6175000000000002</v>
      </c>
      <c r="U1308" s="6">
        <f t="shared" si="60"/>
        <v>1.8699500000000002</v>
      </c>
      <c r="V1308" t="str">
        <f t="shared" si="61"/>
        <v>T.HOCKENSON, DET</v>
      </c>
    </row>
    <row r="1309" spans="1:22">
      <c r="A1309">
        <v>2750</v>
      </c>
      <c r="B1309" s="21">
        <v>1</v>
      </c>
      <c r="C1309" s="21" t="s">
        <v>28</v>
      </c>
      <c r="D1309" s="21" t="s">
        <v>11</v>
      </c>
      <c r="E1309" s="21">
        <v>17</v>
      </c>
      <c r="F1309" s="21">
        <v>83</v>
      </c>
      <c r="G1309" s="21" t="s">
        <v>2659</v>
      </c>
      <c r="H1309" s="21" t="s">
        <v>439</v>
      </c>
      <c r="I1309" s="21">
        <v>0</v>
      </c>
      <c r="J1309" s="21">
        <v>1</v>
      </c>
      <c r="K1309" s="21">
        <v>0</v>
      </c>
      <c r="L1309" s="21">
        <v>0</v>
      </c>
      <c r="M1309" s="21" t="s">
        <v>742</v>
      </c>
      <c r="N1309" s="21">
        <v>3</v>
      </c>
      <c r="O1309" s="21">
        <v>3</v>
      </c>
      <c r="P1309" s="21">
        <v>0</v>
      </c>
      <c r="Q1309" s="21">
        <v>1</v>
      </c>
      <c r="R1309">
        <f>IFERROR(IF(I1309=1,VLOOKUP(F1309,Lookup!$A$2:$B$15,2,FALSE),0),0.5)</f>
        <v>0</v>
      </c>
      <c r="S1309">
        <f>IF(K1309=1,1,IFERROR(IF(H1309="pass",VLOOKUP(F1309,Lookup!$D$2:$E$26,2,FALSE),0),1.6))</f>
        <v>2</v>
      </c>
      <c r="T1309" s="6">
        <f t="shared" si="62"/>
        <v>1.6525000000000001</v>
      </c>
      <c r="U1309" s="6">
        <f t="shared" si="60"/>
        <v>1.88185</v>
      </c>
      <c r="V1309" t="str">
        <f t="shared" si="61"/>
        <v>T.WILLIAMS, DET</v>
      </c>
    </row>
    <row r="1310" spans="1:22">
      <c r="A1310">
        <v>2753</v>
      </c>
      <c r="B1310" s="21">
        <v>1</v>
      </c>
      <c r="C1310" s="21" t="s">
        <v>28</v>
      </c>
      <c r="D1310" s="21" t="s">
        <v>11</v>
      </c>
      <c r="E1310" s="21">
        <v>9</v>
      </c>
      <c r="F1310" s="21">
        <v>91</v>
      </c>
      <c r="G1310" s="21" t="s">
        <v>2661</v>
      </c>
      <c r="H1310" s="21" t="s">
        <v>439</v>
      </c>
      <c r="I1310" s="21">
        <v>0</v>
      </c>
      <c r="J1310" s="21">
        <v>1</v>
      </c>
      <c r="K1310" s="21">
        <v>0</v>
      </c>
      <c r="L1310" s="21">
        <v>0</v>
      </c>
      <c r="M1310" s="21" t="s">
        <v>2631</v>
      </c>
      <c r="N1310" s="21">
        <v>3</v>
      </c>
      <c r="O1310" s="21">
        <v>3</v>
      </c>
      <c r="P1310" s="21">
        <v>0</v>
      </c>
      <c r="Q1310" s="21">
        <v>1</v>
      </c>
      <c r="R1310">
        <f>IFERROR(IF(I1310=1,VLOOKUP(F1310,Lookup!$A$2:$B$15,2,FALSE),0),0.5)</f>
        <v>0</v>
      </c>
      <c r="S1310">
        <f>IF(K1310=1,1,IFERROR(IF(H1310="pass",VLOOKUP(F1310,Lookup!$D$2:$E$26,2,FALSE),0),1.6))</f>
        <v>2.5</v>
      </c>
      <c r="T1310" s="6">
        <f t="shared" si="62"/>
        <v>1.6525000000000001</v>
      </c>
      <c r="U1310" s="6">
        <f t="shared" si="60"/>
        <v>2.2118500000000001</v>
      </c>
      <c r="V1310" t="str">
        <f t="shared" si="61"/>
        <v>D.SWIFT, DET</v>
      </c>
    </row>
    <row r="1311" spans="1:22">
      <c r="A1311">
        <v>2754</v>
      </c>
      <c r="B1311" s="21">
        <v>1</v>
      </c>
      <c r="C1311" s="21" t="s">
        <v>28</v>
      </c>
      <c r="D1311" s="21" t="s">
        <v>11</v>
      </c>
      <c r="E1311" s="21">
        <v>6</v>
      </c>
      <c r="F1311" s="21">
        <v>94</v>
      </c>
      <c r="G1311" s="21" t="s">
        <v>2662</v>
      </c>
      <c r="H1311" s="21" t="s">
        <v>439</v>
      </c>
      <c r="I1311" s="21">
        <v>0</v>
      </c>
      <c r="J1311" s="21">
        <v>1</v>
      </c>
      <c r="K1311" s="21">
        <v>0</v>
      </c>
      <c r="L1311" s="21">
        <v>0</v>
      </c>
      <c r="M1311" s="21" t="s">
        <v>2623</v>
      </c>
      <c r="N1311" s="21">
        <v>5</v>
      </c>
      <c r="O1311" s="21">
        <v>5</v>
      </c>
      <c r="P1311" s="21">
        <v>0</v>
      </c>
      <c r="Q1311" s="21">
        <v>1</v>
      </c>
      <c r="R1311">
        <f>IFERROR(IF(I1311=1,VLOOKUP(F1311,Lookup!$A$2:$B$15,2,FALSE),0),0.5)</f>
        <v>0</v>
      </c>
      <c r="S1311">
        <f>IF(K1311=1,1,IFERROR(IF(H1311="pass",VLOOKUP(F1311,Lookup!$D$2:$E$26,2,FALSE),0),1.6))</f>
        <v>2.8</v>
      </c>
      <c r="T1311" s="6">
        <f t="shared" si="62"/>
        <v>1.6875</v>
      </c>
      <c r="U1311" s="6">
        <f t="shared" si="60"/>
        <v>2.4217499999999998</v>
      </c>
      <c r="V1311" t="str">
        <f t="shared" si="61"/>
        <v>T.HOCKENSON, DET</v>
      </c>
    </row>
    <row r="1312" spans="1:22">
      <c r="A1312">
        <v>2759</v>
      </c>
      <c r="B1312" s="21">
        <v>1</v>
      </c>
      <c r="C1312" s="21" t="s">
        <v>11</v>
      </c>
      <c r="D1312" s="21" t="s">
        <v>28</v>
      </c>
      <c r="E1312" s="21">
        <v>46</v>
      </c>
      <c r="F1312" s="21">
        <v>54</v>
      </c>
      <c r="G1312" s="21" t="s">
        <v>2666</v>
      </c>
      <c r="H1312" s="21" t="s">
        <v>439</v>
      </c>
      <c r="I1312" s="21">
        <v>0</v>
      </c>
      <c r="J1312" s="21">
        <v>1</v>
      </c>
      <c r="K1312" s="21">
        <v>0</v>
      </c>
      <c r="L1312" s="21">
        <v>0</v>
      </c>
      <c r="M1312" s="21" t="s">
        <v>2665</v>
      </c>
      <c r="N1312" s="21">
        <v>5</v>
      </c>
      <c r="O1312" s="21">
        <v>5</v>
      </c>
      <c r="P1312" s="21">
        <v>0</v>
      </c>
      <c r="Q1312" s="21">
        <v>1</v>
      </c>
      <c r="R1312">
        <f>IFERROR(IF(I1312=1,VLOOKUP(F1312,Lookup!$A$2:$B$15,2,FALSE),0),0.5)</f>
        <v>0</v>
      </c>
      <c r="S1312">
        <f>IF(K1312=1,1,IFERROR(IF(H1312="pass",VLOOKUP(F1312,Lookup!$D$2:$E$26,2,FALSE),0),1.6))</f>
        <v>1.6</v>
      </c>
      <c r="T1312" s="6">
        <f t="shared" si="62"/>
        <v>1.6875</v>
      </c>
      <c r="U1312" s="6">
        <f t="shared" si="60"/>
        <v>1.6875</v>
      </c>
      <c r="V1312" t="str">
        <f t="shared" si="61"/>
        <v>D.SAMUEL, SF</v>
      </c>
    </row>
    <row r="1313" spans="1:22">
      <c r="A1313">
        <v>2764</v>
      </c>
      <c r="B1313" s="21">
        <v>1</v>
      </c>
      <c r="C1313" s="21" t="s">
        <v>28</v>
      </c>
      <c r="D1313" s="21" t="s">
        <v>11</v>
      </c>
      <c r="E1313" s="21">
        <v>72</v>
      </c>
      <c r="F1313" s="21">
        <v>28</v>
      </c>
      <c r="G1313" s="21" t="s">
        <v>2669</v>
      </c>
      <c r="H1313" s="21" t="s">
        <v>439</v>
      </c>
      <c r="I1313" s="21">
        <v>0</v>
      </c>
      <c r="J1313" s="21">
        <v>1</v>
      </c>
      <c r="K1313" s="21">
        <v>0</v>
      </c>
      <c r="L1313" s="21">
        <v>0</v>
      </c>
      <c r="M1313" s="21" t="s">
        <v>2670</v>
      </c>
      <c r="N1313" s="21">
        <v>0</v>
      </c>
      <c r="O1313" s="21">
        <v>0</v>
      </c>
      <c r="P1313" s="21">
        <v>0</v>
      </c>
      <c r="Q1313" s="21">
        <v>1</v>
      </c>
      <c r="R1313">
        <f>IFERROR(IF(I1313=1,VLOOKUP(F1313,Lookup!$A$2:$B$15,2,FALSE),0),0.5)</f>
        <v>0</v>
      </c>
      <c r="S1313">
        <f>IF(K1313=1,1,IFERROR(IF(H1313="pass",VLOOKUP(F1313,Lookup!$D$2:$E$26,2,FALSE),0),1.6))</f>
        <v>1.6</v>
      </c>
      <c r="T1313" s="6">
        <f t="shared" si="62"/>
        <v>1.6</v>
      </c>
      <c r="U1313" s="6">
        <f t="shared" si="60"/>
        <v>1.6</v>
      </c>
      <c r="V1313" t="str">
        <f t="shared" si="61"/>
        <v>D.FELLS, DET</v>
      </c>
    </row>
    <row r="1314" spans="1:22">
      <c r="A1314">
        <v>2765</v>
      </c>
      <c r="B1314" s="21">
        <v>1</v>
      </c>
      <c r="C1314" s="21" t="s">
        <v>28</v>
      </c>
      <c r="D1314" s="21" t="s">
        <v>11</v>
      </c>
      <c r="E1314" s="21">
        <v>70</v>
      </c>
      <c r="F1314" s="21">
        <v>30</v>
      </c>
      <c r="G1314" s="21" t="s">
        <v>2671</v>
      </c>
      <c r="H1314" s="21" t="s">
        <v>439</v>
      </c>
      <c r="I1314" s="21">
        <v>0</v>
      </c>
      <c r="J1314" s="21">
        <v>1</v>
      </c>
      <c r="K1314" s="21">
        <v>0</v>
      </c>
      <c r="L1314" s="21">
        <v>0</v>
      </c>
      <c r="M1314" s="21" t="s">
        <v>1292</v>
      </c>
      <c r="N1314" s="21">
        <v>4</v>
      </c>
      <c r="O1314" s="21">
        <v>4</v>
      </c>
      <c r="P1314" s="21">
        <v>0</v>
      </c>
      <c r="Q1314" s="21">
        <v>1</v>
      </c>
      <c r="R1314">
        <f>IFERROR(IF(I1314=1,VLOOKUP(F1314,Lookup!$A$2:$B$15,2,FALSE),0),0.5)</f>
        <v>0</v>
      </c>
      <c r="S1314">
        <f>IF(K1314=1,1,IFERROR(IF(H1314="pass",VLOOKUP(F1314,Lookup!$D$2:$E$26,2,FALSE),0),1.6))</f>
        <v>1.6</v>
      </c>
      <c r="T1314" s="6">
        <f t="shared" si="62"/>
        <v>1.6700000000000002</v>
      </c>
      <c r="U1314" s="6">
        <f t="shared" si="60"/>
        <v>1.6700000000000002</v>
      </c>
      <c r="V1314" t="str">
        <f t="shared" si="61"/>
        <v>J.WILLIAMS, DET</v>
      </c>
    </row>
    <row r="1315" spans="1:22">
      <c r="A1315">
        <v>2770</v>
      </c>
      <c r="B1315" s="21">
        <v>1</v>
      </c>
      <c r="C1315" s="21" t="s">
        <v>28</v>
      </c>
      <c r="D1315" s="21" t="s">
        <v>11</v>
      </c>
      <c r="E1315" s="21">
        <v>38</v>
      </c>
      <c r="F1315" s="21">
        <v>62</v>
      </c>
      <c r="G1315" s="21" t="s">
        <v>2676</v>
      </c>
      <c r="H1315" s="21" t="s">
        <v>439</v>
      </c>
      <c r="I1315" s="21">
        <v>0</v>
      </c>
      <c r="J1315" s="21">
        <v>1</v>
      </c>
      <c r="K1315" s="21">
        <v>0</v>
      </c>
      <c r="L1315" s="21">
        <v>0</v>
      </c>
      <c r="M1315" s="21" t="s">
        <v>742</v>
      </c>
      <c r="N1315" s="21">
        <v>3</v>
      </c>
      <c r="O1315" s="21">
        <v>3</v>
      </c>
      <c r="P1315" s="21">
        <v>0</v>
      </c>
      <c r="Q1315" s="21">
        <v>1</v>
      </c>
      <c r="R1315">
        <f>IFERROR(IF(I1315=1,VLOOKUP(F1315,Lookup!$A$2:$B$15,2,FALSE),0),0.5)</f>
        <v>0</v>
      </c>
      <c r="S1315">
        <f>IF(K1315=1,1,IFERROR(IF(H1315="pass",VLOOKUP(F1315,Lookup!$D$2:$E$26,2,FALSE),0),1.6))</f>
        <v>1.6</v>
      </c>
      <c r="T1315" s="6">
        <f t="shared" si="62"/>
        <v>1.6525000000000001</v>
      </c>
      <c r="U1315" s="6">
        <f t="shared" si="60"/>
        <v>1.6525000000000001</v>
      </c>
      <c r="V1315" t="str">
        <f t="shared" si="61"/>
        <v>T.WILLIAMS, DET</v>
      </c>
    </row>
    <row r="1316" spans="1:22">
      <c r="A1316">
        <v>2776</v>
      </c>
      <c r="B1316" s="21">
        <v>1</v>
      </c>
      <c r="C1316" s="21" t="s">
        <v>11</v>
      </c>
      <c r="D1316" s="21" t="s">
        <v>28</v>
      </c>
      <c r="E1316" s="21">
        <v>36</v>
      </c>
      <c r="F1316" s="21">
        <v>64</v>
      </c>
      <c r="G1316" s="21" t="s">
        <v>2681</v>
      </c>
      <c r="H1316" s="21" t="s">
        <v>439</v>
      </c>
      <c r="I1316" s="21">
        <v>0</v>
      </c>
      <c r="J1316" s="21">
        <v>1</v>
      </c>
      <c r="K1316" s="21">
        <v>0</v>
      </c>
      <c r="L1316" s="21">
        <v>0</v>
      </c>
      <c r="M1316" s="21" t="s">
        <v>2665</v>
      </c>
      <c r="N1316" s="21">
        <v>15</v>
      </c>
      <c r="O1316" s="21">
        <v>15</v>
      </c>
      <c r="P1316" s="21">
        <v>0</v>
      </c>
      <c r="Q1316" s="21">
        <v>1</v>
      </c>
      <c r="R1316">
        <f>IFERROR(IF(I1316=1,VLOOKUP(F1316,Lookup!$A$2:$B$15,2,FALSE),0),0.5)</f>
        <v>0</v>
      </c>
      <c r="S1316">
        <f>IF(K1316=1,1,IFERROR(IF(H1316="pass",VLOOKUP(F1316,Lookup!$D$2:$E$26,2,FALSE),0),1.6))</f>
        <v>1.6</v>
      </c>
      <c r="T1316" s="6">
        <f t="shared" si="62"/>
        <v>1.8625</v>
      </c>
      <c r="U1316" s="6">
        <f t="shared" si="60"/>
        <v>1.8625</v>
      </c>
      <c r="V1316" t="str">
        <f t="shared" si="61"/>
        <v>D.SAMUEL, SF</v>
      </c>
    </row>
    <row r="1317" spans="1:22">
      <c r="A1317">
        <v>2778</v>
      </c>
      <c r="B1317" s="21">
        <v>1</v>
      </c>
      <c r="C1317" s="21" t="s">
        <v>11</v>
      </c>
      <c r="D1317" s="21" t="s">
        <v>28</v>
      </c>
      <c r="E1317" s="21">
        <v>10</v>
      </c>
      <c r="F1317" s="21">
        <v>90</v>
      </c>
      <c r="G1317" s="21" t="s">
        <v>2683</v>
      </c>
      <c r="H1317" s="21" t="s">
        <v>439</v>
      </c>
      <c r="I1317" s="21">
        <v>0</v>
      </c>
      <c r="J1317" s="21">
        <v>1</v>
      </c>
      <c r="K1317" s="21">
        <v>0</v>
      </c>
      <c r="L1317" s="21">
        <v>0</v>
      </c>
      <c r="M1317" s="21" t="s">
        <v>2665</v>
      </c>
      <c r="N1317" s="21">
        <v>4</v>
      </c>
      <c r="O1317" s="21">
        <v>4</v>
      </c>
      <c r="P1317" s="21">
        <v>0</v>
      </c>
      <c r="Q1317" s="21">
        <v>1</v>
      </c>
      <c r="R1317">
        <f>IFERROR(IF(I1317=1,VLOOKUP(F1317,Lookup!$A$2:$B$15,2,FALSE),0),0.5)</f>
        <v>0</v>
      </c>
      <c r="S1317">
        <f>IF(K1317=1,1,IFERROR(IF(H1317="pass",VLOOKUP(F1317,Lookup!$D$2:$E$26,2,FALSE),0),1.6))</f>
        <v>2.2000000000000002</v>
      </c>
      <c r="T1317" s="6">
        <f t="shared" si="62"/>
        <v>1.6700000000000002</v>
      </c>
      <c r="U1317" s="6">
        <f t="shared" si="60"/>
        <v>2.0198</v>
      </c>
      <c r="V1317" t="str">
        <f t="shared" si="61"/>
        <v>D.SAMUEL, SF</v>
      </c>
    </row>
    <row r="1318" spans="1:22">
      <c r="A1318">
        <v>2785</v>
      </c>
      <c r="B1318" s="21">
        <v>1</v>
      </c>
      <c r="C1318" s="21" t="s">
        <v>28</v>
      </c>
      <c r="D1318" s="21" t="s">
        <v>11</v>
      </c>
      <c r="E1318" s="21">
        <v>67</v>
      </c>
      <c r="F1318" s="21">
        <v>33</v>
      </c>
      <c r="G1318" s="21" t="s">
        <v>2688</v>
      </c>
      <c r="H1318" s="21" t="s">
        <v>439</v>
      </c>
      <c r="I1318" s="21">
        <v>0</v>
      </c>
      <c r="J1318" s="21">
        <v>1</v>
      </c>
      <c r="K1318" s="21">
        <v>0</v>
      </c>
      <c r="L1318" s="21">
        <v>0</v>
      </c>
      <c r="M1318" s="21" t="s">
        <v>2631</v>
      </c>
      <c r="N1318" s="21">
        <v>-1</v>
      </c>
      <c r="O1318" s="21">
        <v>-1</v>
      </c>
      <c r="P1318" s="21">
        <v>0</v>
      </c>
      <c r="Q1318" s="21">
        <v>1</v>
      </c>
      <c r="R1318">
        <f>IFERROR(IF(I1318=1,VLOOKUP(F1318,Lookup!$A$2:$B$15,2,FALSE),0),0.5)</f>
        <v>0</v>
      </c>
      <c r="S1318">
        <f>IF(K1318=1,1,IFERROR(IF(H1318="pass",VLOOKUP(F1318,Lookup!$D$2:$E$26,2,FALSE),0),1.6))</f>
        <v>1.6</v>
      </c>
      <c r="T1318" s="6">
        <f t="shared" si="62"/>
        <v>1.5825</v>
      </c>
      <c r="U1318" s="6">
        <f t="shared" si="60"/>
        <v>1.5825</v>
      </c>
      <c r="V1318" t="str">
        <f t="shared" si="61"/>
        <v>D.SWIFT, DET</v>
      </c>
    </row>
    <row r="1319" spans="1:22">
      <c r="A1319">
        <v>2786</v>
      </c>
      <c r="B1319" s="21">
        <v>1</v>
      </c>
      <c r="C1319" s="21" t="s">
        <v>28</v>
      </c>
      <c r="D1319" s="21" t="s">
        <v>11</v>
      </c>
      <c r="E1319" s="21">
        <v>68</v>
      </c>
      <c r="F1319" s="21">
        <v>32</v>
      </c>
      <c r="G1319" s="21" t="s">
        <v>2689</v>
      </c>
      <c r="H1319" s="21" t="s">
        <v>439</v>
      </c>
      <c r="I1319" s="21">
        <v>0</v>
      </c>
      <c r="J1319" s="21">
        <v>1</v>
      </c>
      <c r="K1319" s="21">
        <v>0</v>
      </c>
      <c r="L1319" s="21">
        <v>0</v>
      </c>
      <c r="M1319" s="21" t="s">
        <v>2623</v>
      </c>
      <c r="N1319" s="21">
        <v>7</v>
      </c>
      <c r="O1319" s="21">
        <v>7</v>
      </c>
      <c r="P1319" s="21">
        <v>0</v>
      </c>
      <c r="Q1319" s="21">
        <v>1</v>
      </c>
      <c r="R1319">
        <f>IFERROR(IF(I1319=1,VLOOKUP(F1319,Lookup!$A$2:$B$15,2,FALSE),0),0.5)</f>
        <v>0</v>
      </c>
      <c r="S1319">
        <f>IF(K1319=1,1,IFERROR(IF(H1319="pass",VLOOKUP(F1319,Lookup!$D$2:$E$26,2,FALSE),0),1.6))</f>
        <v>1.6</v>
      </c>
      <c r="T1319" s="6">
        <f t="shared" si="62"/>
        <v>1.7225000000000001</v>
      </c>
      <c r="U1319" s="6">
        <f t="shared" si="60"/>
        <v>1.7225000000000001</v>
      </c>
      <c r="V1319" t="str">
        <f t="shared" si="61"/>
        <v>T.HOCKENSON, DET</v>
      </c>
    </row>
    <row r="1320" spans="1:22">
      <c r="A1320">
        <v>2795</v>
      </c>
      <c r="B1320" s="21">
        <v>1</v>
      </c>
      <c r="C1320" s="21" t="s">
        <v>11</v>
      </c>
      <c r="D1320" s="21" t="s">
        <v>28</v>
      </c>
      <c r="E1320" s="21">
        <v>72</v>
      </c>
      <c r="F1320" s="21">
        <v>28</v>
      </c>
      <c r="G1320" s="21" t="s">
        <v>2692</v>
      </c>
      <c r="H1320" s="21" t="s">
        <v>439</v>
      </c>
      <c r="I1320" s="21">
        <v>0</v>
      </c>
      <c r="J1320" s="21">
        <v>1</v>
      </c>
      <c r="K1320" s="21">
        <v>0</v>
      </c>
      <c r="L1320" s="21">
        <v>0</v>
      </c>
      <c r="M1320" s="21" t="s">
        <v>2665</v>
      </c>
      <c r="N1320" s="21">
        <v>-4</v>
      </c>
      <c r="O1320" s="21">
        <v>-4</v>
      </c>
      <c r="P1320" s="21">
        <v>0</v>
      </c>
      <c r="Q1320" s="21">
        <v>1</v>
      </c>
      <c r="R1320">
        <f>IFERROR(IF(I1320=1,VLOOKUP(F1320,Lookup!$A$2:$B$15,2,FALSE),0),0.5)</f>
        <v>0</v>
      </c>
      <c r="S1320">
        <f>IF(K1320=1,1,IFERROR(IF(H1320="pass",VLOOKUP(F1320,Lookup!$D$2:$E$26,2,FALSE),0),1.6))</f>
        <v>1.6</v>
      </c>
      <c r="T1320" s="6">
        <f t="shared" si="62"/>
        <v>1.53</v>
      </c>
      <c r="U1320" s="6">
        <f t="shared" si="60"/>
        <v>1.53</v>
      </c>
      <c r="V1320" t="str">
        <f t="shared" si="61"/>
        <v>D.SAMUEL, SF</v>
      </c>
    </row>
    <row r="1321" spans="1:22">
      <c r="A1321">
        <v>2796</v>
      </c>
      <c r="B1321" s="21">
        <v>1</v>
      </c>
      <c r="C1321" s="21" t="s">
        <v>11</v>
      </c>
      <c r="D1321" s="21" t="s">
        <v>28</v>
      </c>
      <c r="E1321" s="21">
        <v>43</v>
      </c>
      <c r="F1321" s="21">
        <v>57</v>
      </c>
      <c r="G1321" s="21" t="s">
        <v>2693</v>
      </c>
      <c r="H1321" s="21" t="s">
        <v>439</v>
      </c>
      <c r="I1321" s="21">
        <v>0</v>
      </c>
      <c r="J1321" s="21">
        <v>1</v>
      </c>
      <c r="K1321" s="21">
        <v>0</v>
      </c>
      <c r="L1321" s="21">
        <v>0</v>
      </c>
      <c r="M1321" s="21" t="s">
        <v>2642</v>
      </c>
      <c r="N1321" s="21">
        <v>7</v>
      </c>
      <c r="O1321" s="21">
        <v>7</v>
      </c>
      <c r="P1321" s="21">
        <v>0</v>
      </c>
      <c r="Q1321" s="21">
        <v>1</v>
      </c>
      <c r="R1321">
        <f>IFERROR(IF(I1321=1,VLOOKUP(F1321,Lookup!$A$2:$B$15,2,FALSE),0),0.5)</f>
        <v>0</v>
      </c>
      <c r="S1321">
        <f>IF(K1321=1,1,IFERROR(IF(H1321="pass",VLOOKUP(F1321,Lookup!$D$2:$E$26,2,FALSE),0),1.6))</f>
        <v>1.6</v>
      </c>
      <c r="T1321" s="6">
        <f t="shared" si="62"/>
        <v>1.7225000000000001</v>
      </c>
      <c r="U1321" s="6">
        <f t="shared" si="60"/>
        <v>1.7225000000000001</v>
      </c>
      <c r="V1321" t="str">
        <f t="shared" si="61"/>
        <v>G.KITTLE, SF</v>
      </c>
    </row>
    <row r="1322" spans="1:22">
      <c r="A1322">
        <v>2797</v>
      </c>
      <c r="B1322" s="21">
        <v>1</v>
      </c>
      <c r="C1322" s="21" t="s">
        <v>11</v>
      </c>
      <c r="D1322" s="21" t="s">
        <v>28</v>
      </c>
      <c r="E1322" s="21">
        <v>43</v>
      </c>
      <c r="F1322" s="21">
        <v>57</v>
      </c>
      <c r="G1322" s="21" t="s">
        <v>2694</v>
      </c>
      <c r="H1322" s="21" t="s">
        <v>439</v>
      </c>
      <c r="I1322" s="21">
        <v>0</v>
      </c>
      <c r="J1322" s="21">
        <v>1</v>
      </c>
      <c r="K1322" s="21">
        <v>0</v>
      </c>
      <c r="L1322" s="21">
        <v>0</v>
      </c>
      <c r="M1322" s="21" t="s">
        <v>2650</v>
      </c>
      <c r="N1322" s="21">
        <v>15</v>
      </c>
      <c r="O1322" s="21">
        <v>15</v>
      </c>
      <c r="P1322" s="21">
        <v>0</v>
      </c>
      <c r="Q1322" s="21">
        <v>1</v>
      </c>
      <c r="R1322">
        <f>IFERROR(IF(I1322=1,VLOOKUP(F1322,Lookup!$A$2:$B$15,2,FALSE),0),0.5)</f>
        <v>0</v>
      </c>
      <c r="S1322">
        <f>IF(K1322=1,1,IFERROR(IF(H1322="pass",VLOOKUP(F1322,Lookup!$D$2:$E$26,2,FALSE),0),1.6))</f>
        <v>1.6</v>
      </c>
      <c r="T1322" s="6">
        <f t="shared" si="62"/>
        <v>1.8625</v>
      </c>
      <c r="U1322" s="6">
        <f t="shared" si="60"/>
        <v>1.8625</v>
      </c>
      <c r="V1322" t="str">
        <f t="shared" si="61"/>
        <v>T.SHERFIELD, SF</v>
      </c>
    </row>
    <row r="1323" spans="1:22">
      <c r="A1323">
        <v>2808</v>
      </c>
      <c r="B1323" s="21">
        <v>1</v>
      </c>
      <c r="C1323" s="21" t="s">
        <v>11</v>
      </c>
      <c r="D1323" s="21" t="s">
        <v>28</v>
      </c>
      <c r="E1323" s="21">
        <v>44</v>
      </c>
      <c r="F1323" s="21">
        <v>56</v>
      </c>
      <c r="G1323" s="21" t="s">
        <v>2697</v>
      </c>
      <c r="H1323" s="21" t="s">
        <v>439</v>
      </c>
      <c r="I1323" s="21">
        <v>0</v>
      </c>
      <c r="J1323" s="21">
        <v>1</v>
      </c>
      <c r="K1323" s="21">
        <v>0</v>
      </c>
      <c r="L1323" s="21">
        <v>0</v>
      </c>
      <c r="M1323" s="21" t="s">
        <v>2642</v>
      </c>
      <c r="N1323" s="21">
        <v>8</v>
      </c>
      <c r="O1323" s="21">
        <v>8</v>
      </c>
      <c r="P1323" s="21">
        <v>0</v>
      </c>
      <c r="Q1323" s="21">
        <v>1</v>
      </c>
      <c r="R1323">
        <f>IFERROR(IF(I1323=1,VLOOKUP(F1323,Lookup!$A$2:$B$15,2,FALSE),0),0.5)</f>
        <v>0</v>
      </c>
      <c r="S1323">
        <f>IF(K1323=1,1,IFERROR(IF(H1323="pass",VLOOKUP(F1323,Lookup!$D$2:$E$26,2,FALSE),0),1.6))</f>
        <v>1.6</v>
      </c>
      <c r="T1323" s="6">
        <f t="shared" si="62"/>
        <v>1.74</v>
      </c>
      <c r="U1323" s="6">
        <f t="shared" si="60"/>
        <v>1.74</v>
      </c>
      <c r="V1323" t="str">
        <f t="shared" si="61"/>
        <v>G.KITTLE, SF</v>
      </c>
    </row>
    <row r="1324" spans="1:22">
      <c r="A1324">
        <v>2810</v>
      </c>
      <c r="B1324" s="21">
        <v>1</v>
      </c>
      <c r="C1324" s="21" t="s">
        <v>11</v>
      </c>
      <c r="D1324" s="21" t="s">
        <v>28</v>
      </c>
      <c r="E1324" s="21">
        <v>26</v>
      </c>
      <c r="F1324" s="21">
        <v>74</v>
      </c>
      <c r="G1324" s="21" t="s">
        <v>2699</v>
      </c>
      <c r="H1324" s="21" t="s">
        <v>439</v>
      </c>
      <c r="I1324" s="21">
        <v>0</v>
      </c>
      <c r="J1324" s="21">
        <v>1</v>
      </c>
      <c r="K1324" s="21">
        <v>0</v>
      </c>
      <c r="L1324" s="21">
        <v>0</v>
      </c>
      <c r="M1324" s="21" t="s">
        <v>2665</v>
      </c>
      <c r="N1324" s="21">
        <v>4</v>
      </c>
      <c r="O1324" s="21">
        <v>4</v>
      </c>
      <c r="P1324" s="21">
        <v>0</v>
      </c>
      <c r="Q1324" s="21">
        <v>1</v>
      </c>
      <c r="R1324">
        <f>IFERROR(IF(I1324=1,VLOOKUP(F1324,Lookup!$A$2:$B$15,2,FALSE),0),0.5)</f>
        <v>0</v>
      </c>
      <c r="S1324">
        <f>IF(K1324=1,1,IFERROR(IF(H1324="pass",VLOOKUP(F1324,Lookup!$D$2:$E$26,2,FALSE),0),1.6))</f>
        <v>1.6</v>
      </c>
      <c r="T1324" s="6">
        <f t="shared" si="62"/>
        <v>1.6700000000000002</v>
      </c>
      <c r="U1324" s="6">
        <f t="shared" si="60"/>
        <v>1.6700000000000002</v>
      </c>
      <c r="V1324" t="str">
        <f t="shared" si="61"/>
        <v>D.SAMUEL, SF</v>
      </c>
    </row>
    <row r="1325" spans="1:22">
      <c r="A1325">
        <v>2814</v>
      </c>
      <c r="B1325" s="21">
        <v>1</v>
      </c>
      <c r="C1325" s="21" t="s">
        <v>28</v>
      </c>
      <c r="D1325" s="21" t="s">
        <v>11</v>
      </c>
      <c r="E1325" s="21">
        <v>58</v>
      </c>
      <c r="F1325" s="21">
        <v>42</v>
      </c>
      <c r="G1325" s="21" t="s">
        <v>2701</v>
      </c>
      <c r="H1325" s="21" t="s">
        <v>439</v>
      </c>
      <c r="I1325" s="21">
        <v>0</v>
      </c>
      <c r="J1325" s="21">
        <v>1</v>
      </c>
      <c r="K1325" s="21">
        <v>0</v>
      </c>
      <c r="L1325" s="21">
        <v>0</v>
      </c>
      <c r="M1325" s="21" t="s">
        <v>2633</v>
      </c>
      <c r="N1325" s="21">
        <v>7</v>
      </c>
      <c r="O1325" s="21">
        <v>7</v>
      </c>
      <c r="P1325" s="21">
        <v>0</v>
      </c>
      <c r="Q1325" s="21">
        <v>1</v>
      </c>
      <c r="R1325">
        <f>IFERROR(IF(I1325=1,VLOOKUP(F1325,Lookup!$A$2:$B$15,2,FALSE),0),0.5)</f>
        <v>0</v>
      </c>
      <c r="S1325">
        <f>IF(K1325=1,1,IFERROR(IF(H1325="pass",VLOOKUP(F1325,Lookup!$D$2:$E$26,2,FALSE),0),1.6))</f>
        <v>1.6</v>
      </c>
      <c r="T1325" s="6">
        <f t="shared" si="62"/>
        <v>1.7225000000000001</v>
      </c>
      <c r="U1325" s="6">
        <f t="shared" si="60"/>
        <v>1.7225000000000001</v>
      </c>
      <c r="V1325" t="str">
        <f t="shared" si="61"/>
        <v>K.RAYMOND, DET</v>
      </c>
    </row>
    <row r="1326" spans="1:22">
      <c r="A1326">
        <v>2817</v>
      </c>
      <c r="B1326" s="21">
        <v>1</v>
      </c>
      <c r="C1326" s="21" t="s">
        <v>28</v>
      </c>
      <c r="D1326" s="21" t="s">
        <v>11</v>
      </c>
      <c r="E1326" s="21">
        <v>42</v>
      </c>
      <c r="F1326" s="21">
        <v>58</v>
      </c>
      <c r="G1326" s="21" t="s">
        <v>2703</v>
      </c>
      <c r="H1326" s="21" t="s">
        <v>439</v>
      </c>
      <c r="I1326" s="21">
        <v>0</v>
      </c>
      <c r="J1326" s="21">
        <v>1</v>
      </c>
      <c r="K1326" s="21">
        <v>0</v>
      </c>
      <c r="L1326" s="21">
        <v>0</v>
      </c>
      <c r="M1326" s="21" t="s">
        <v>2631</v>
      </c>
      <c r="N1326" s="21">
        <v>7</v>
      </c>
      <c r="O1326" s="21">
        <v>7</v>
      </c>
      <c r="P1326" s="21">
        <v>0</v>
      </c>
      <c r="Q1326" s="21">
        <v>1</v>
      </c>
      <c r="R1326">
        <f>IFERROR(IF(I1326=1,VLOOKUP(F1326,Lookup!$A$2:$B$15,2,FALSE),0),0.5)</f>
        <v>0</v>
      </c>
      <c r="S1326">
        <f>IF(K1326=1,1,IFERROR(IF(H1326="pass",VLOOKUP(F1326,Lookup!$D$2:$E$26,2,FALSE),0),1.6))</f>
        <v>1.6</v>
      </c>
      <c r="T1326" s="6">
        <f t="shared" si="62"/>
        <v>1.7225000000000001</v>
      </c>
      <c r="U1326" s="6">
        <f t="shared" si="60"/>
        <v>1.7225000000000001</v>
      </c>
      <c r="V1326" t="str">
        <f t="shared" si="61"/>
        <v>D.SWIFT, DET</v>
      </c>
    </row>
    <row r="1327" spans="1:22">
      <c r="A1327">
        <v>2818</v>
      </c>
      <c r="B1327" s="21">
        <v>1</v>
      </c>
      <c r="C1327" s="21" t="s">
        <v>28</v>
      </c>
      <c r="D1327" s="21" t="s">
        <v>11</v>
      </c>
      <c r="E1327" s="21">
        <v>42</v>
      </c>
      <c r="F1327" s="21">
        <v>58</v>
      </c>
      <c r="G1327" s="21" t="s">
        <v>2704</v>
      </c>
      <c r="H1327" s="21" t="s">
        <v>439</v>
      </c>
      <c r="I1327" s="21">
        <v>0</v>
      </c>
      <c r="J1327" s="21">
        <v>1</v>
      </c>
      <c r="K1327" s="21">
        <v>0</v>
      </c>
      <c r="L1327" s="21">
        <v>0</v>
      </c>
      <c r="M1327" s="21" t="s">
        <v>1292</v>
      </c>
      <c r="N1327" s="21">
        <v>4</v>
      </c>
      <c r="O1327" s="21">
        <v>4</v>
      </c>
      <c r="P1327" s="21">
        <v>0</v>
      </c>
      <c r="Q1327" s="21">
        <v>1</v>
      </c>
      <c r="R1327">
        <f>IFERROR(IF(I1327=1,VLOOKUP(F1327,Lookup!$A$2:$B$15,2,FALSE),0),0.5)</f>
        <v>0</v>
      </c>
      <c r="S1327">
        <f>IF(K1327=1,1,IFERROR(IF(H1327="pass",VLOOKUP(F1327,Lookup!$D$2:$E$26,2,FALSE),0),1.6))</f>
        <v>1.6</v>
      </c>
      <c r="T1327" s="6">
        <f t="shared" si="62"/>
        <v>1.6700000000000002</v>
      </c>
      <c r="U1327" s="6">
        <f t="shared" si="60"/>
        <v>1.6700000000000002</v>
      </c>
      <c r="V1327" t="str">
        <f t="shared" si="61"/>
        <v>J.WILLIAMS, DET</v>
      </c>
    </row>
    <row r="1328" spans="1:22">
      <c r="A1328">
        <v>2830</v>
      </c>
      <c r="B1328" s="21">
        <v>1</v>
      </c>
      <c r="C1328" s="21" t="s">
        <v>28</v>
      </c>
      <c r="D1328" s="21" t="s">
        <v>11</v>
      </c>
      <c r="E1328" s="21">
        <v>66</v>
      </c>
      <c r="F1328" s="21">
        <v>34</v>
      </c>
      <c r="G1328" s="21" t="s">
        <v>2711</v>
      </c>
      <c r="H1328" s="21" t="s">
        <v>439</v>
      </c>
      <c r="I1328" s="21">
        <v>0</v>
      </c>
      <c r="J1328" s="21">
        <v>1</v>
      </c>
      <c r="K1328" s="21">
        <v>0</v>
      </c>
      <c r="L1328" s="21">
        <v>0</v>
      </c>
      <c r="M1328" s="21" t="s">
        <v>2712</v>
      </c>
      <c r="N1328" s="21">
        <v>1</v>
      </c>
      <c r="O1328" s="21">
        <v>1</v>
      </c>
      <c r="P1328" s="21">
        <v>0</v>
      </c>
      <c r="Q1328" s="21">
        <v>1</v>
      </c>
      <c r="R1328">
        <f>IFERROR(IF(I1328=1,VLOOKUP(F1328,Lookup!$A$2:$B$15,2,FALSE),0),0.5)</f>
        <v>0</v>
      </c>
      <c r="S1328">
        <f>IF(K1328=1,1,IFERROR(IF(H1328="pass",VLOOKUP(F1328,Lookup!$D$2:$E$26,2,FALSE),0),1.6))</f>
        <v>1.6</v>
      </c>
      <c r="T1328" s="6">
        <f t="shared" si="62"/>
        <v>1.6175000000000002</v>
      </c>
      <c r="U1328" s="6">
        <f t="shared" si="60"/>
        <v>1.6175000000000002</v>
      </c>
      <c r="V1328" t="str">
        <f t="shared" si="61"/>
        <v>J.CABINDA, DET</v>
      </c>
    </row>
    <row r="1329" spans="1:22">
      <c r="A1329">
        <v>2832</v>
      </c>
      <c r="B1329" s="21">
        <v>1</v>
      </c>
      <c r="C1329" s="21" t="s">
        <v>28</v>
      </c>
      <c r="D1329" s="21" t="s">
        <v>11</v>
      </c>
      <c r="E1329" s="21">
        <v>60</v>
      </c>
      <c r="F1329" s="21">
        <v>40</v>
      </c>
      <c r="G1329" s="21" t="s">
        <v>2714</v>
      </c>
      <c r="H1329" s="21" t="s">
        <v>439</v>
      </c>
      <c r="I1329" s="21">
        <v>0</v>
      </c>
      <c r="J1329" s="21">
        <v>1</v>
      </c>
      <c r="K1329" s="21">
        <v>0</v>
      </c>
      <c r="L1329" s="21">
        <v>0</v>
      </c>
      <c r="M1329" s="21" t="s">
        <v>1292</v>
      </c>
      <c r="N1329" s="21">
        <v>0</v>
      </c>
      <c r="O1329" s="21">
        <v>0</v>
      </c>
      <c r="P1329" s="21">
        <v>0</v>
      </c>
      <c r="Q1329" s="21">
        <v>1</v>
      </c>
      <c r="R1329">
        <f>IFERROR(IF(I1329=1,VLOOKUP(F1329,Lookup!$A$2:$B$15,2,FALSE),0),0.5)</f>
        <v>0</v>
      </c>
      <c r="S1329">
        <f>IF(K1329=1,1,IFERROR(IF(H1329="pass",VLOOKUP(F1329,Lookup!$D$2:$E$26,2,FALSE),0),1.6))</f>
        <v>1.6</v>
      </c>
      <c r="T1329" s="6">
        <f t="shared" si="62"/>
        <v>1.6</v>
      </c>
      <c r="U1329" s="6">
        <f t="shared" si="60"/>
        <v>1.6</v>
      </c>
      <c r="V1329" t="str">
        <f t="shared" si="61"/>
        <v>J.WILLIAMS, DET</v>
      </c>
    </row>
    <row r="1330" spans="1:22">
      <c r="A1330">
        <v>2833</v>
      </c>
      <c r="B1330" s="21">
        <v>1</v>
      </c>
      <c r="C1330" s="21" t="s">
        <v>28</v>
      </c>
      <c r="D1330" s="21" t="s">
        <v>11</v>
      </c>
      <c r="E1330" s="21">
        <v>49</v>
      </c>
      <c r="F1330" s="21">
        <v>51</v>
      </c>
      <c r="G1330" s="21" t="s">
        <v>2715</v>
      </c>
      <c r="H1330" s="21" t="s">
        <v>439</v>
      </c>
      <c r="I1330" s="21">
        <v>0</v>
      </c>
      <c r="J1330" s="21">
        <v>1</v>
      </c>
      <c r="K1330" s="21">
        <v>0</v>
      </c>
      <c r="L1330" s="21">
        <v>0</v>
      </c>
      <c r="M1330" s="21" t="s">
        <v>1292</v>
      </c>
      <c r="N1330" s="21">
        <v>0</v>
      </c>
      <c r="O1330" s="21">
        <v>0</v>
      </c>
      <c r="P1330" s="21">
        <v>0</v>
      </c>
      <c r="Q1330" s="21">
        <v>1</v>
      </c>
      <c r="R1330">
        <f>IFERROR(IF(I1330=1,VLOOKUP(F1330,Lookup!$A$2:$B$15,2,FALSE),0),0.5)</f>
        <v>0</v>
      </c>
      <c r="S1330">
        <f>IF(K1330=1,1,IFERROR(IF(H1330="pass",VLOOKUP(F1330,Lookup!$D$2:$E$26,2,FALSE),0),1.6))</f>
        <v>1.6</v>
      </c>
      <c r="T1330" s="6">
        <f t="shared" si="62"/>
        <v>1.6</v>
      </c>
      <c r="U1330" s="6">
        <f t="shared" si="60"/>
        <v>1.6</v>
      </c>
      <c r="V1330" t="str">
        <f t="shared" si="61"/>
        <v>J.WILLIAMS, DET</v>
      </c>
    </row>
    <row r="1331" spans="1:22">
      <c r="A1331">
        <v>2834</v>
      </c>
      <c r="B1331" s="21">
        <v>1</v>
      </c>
      <c r="C1331" s="21" t="s">
        <v>28</v>
      </c>
      <c r="D1331" s="21" t="s">
        <v>11</v>
      </c>
      <c r="E1331" s="21">
        <v>43</v>
      </c>
      <c r="F1331" s="21">
        <v>57</v>
      </c>
      <c r="G1331" s="21" t="s">
        <v>2716</v>
      </c>
      <c r="H1331" s="21" t="s">
        <v>439</v>
      </c>
      <c r="I1331" s="21">
        <v>0</v>
      </c>
      <c r="J1331" s="21">
        <v>1</v>
      </c>
      <c r="K1331" s="21">
        <v>0</v>
      </c>
      <c r="L1331" s="21">
        <v>0</v>
      </c>
      <c r="M1331" s="21" t="s">
        <v>2631</v>
      </c>
      <c r="N1331" s="21">
        <v>-4</v>
      </c>
      <c r="O1331" s="21">
        <v>-4</v>
      </c>
      <c r="P1331" s="21">
        <v>0</v>
      </c>
      <c r="Q1331" s="21">
        <v>1</v>
      </c>
      <c r="R1331">
        <f>IFERROR(IF(I1331=1,VLOOKUP(F1331,Lookup!$A$2:$B$15,2,FALSE),0),0.5)</f>
        <v>0</v>
      </c>
      <c r="S1331">
        <f>IF(K1331=1,1,IFERROR(IF(H1331="pass",VLOOKUP(F1331,Lookup!$D$2:$E$26,2,FALSE),0),1.6))</f>
        <v>1.6</v>
      </c>
      <c r="T1331" s="6">
        <f t="shared" si="62"/>
        <v>1.53</v>
      </c>
      <c r="U1331" s="6">
        <f t="shared" si="60"/>
        <v>1.53</v>
      </c>
      <c r="V1331" t="str">
        <f t="shared" si="61"/>
        <v>D.SWIFT, DET</v>
      </c>
    </row>
    <row r="1332" spans="1:22">
      <c r="A1332">
        <v>2839</v>
      </c>
      <c r="B1332" s="21">
        <v>1</v>
      </c>
      <c r="C1332" s="21" t="s">
        <v>11</v>
      </c>
      <c r="D1332" s="21" t="s">
        <v>28</v>
      </c>
      <c r="E1332" s="21">
        <v>63</v>
      </c>
      <c r="F1332" s="21">
        <v>37</v>
      </c>
      <c r="G1332" s="21" t="s">
        <v>2719</v>
      </c>
      <c r="H1332" s="21" t="s">
        <v>439</v>
      </c>
      <c r="I1332" s="21">
        <v>0</v>
      </c>
      <c r="J1332" s="21">
        <v>1</v>
      </c>
      <c r="K1332" s="21">
        <v>0</v>
      </c>
      <c r="L1332" s="21">
        <v>0</v>
      </c>
      <c r="M1332" s="21" t="s">
        <v>2665</v>
      </c>
      <c r="N1332" s="21">
        <v>-4</v>
      </c>
      <c r="O1332" s="21">
        <v>-4</v>
      </c>
      <c r="P1332" s="21">
        <v>0</v>
      </c>
      <c r="Q1332" s="21">
        <v>1</v>
      </c>
      <c r="R1332">
        <f>IFERROR(IF(I1332=1,VLOOKUP(F1332,Lookup!$A$2:$B$15,2,FALSE),0),0.5)</f>
        <v>0</v>
      </c>
      <c r="S1332">
        <f>IF(K1332=1,1,IFERROR(IF(H1332="pass",VLOOKUP(F1332,Lookup!$D$2:$E$26,2,FALSE),0),1.6))</f>
        <v>1.6</v>
      </c>
      <c r="T1332" s="6">
        <f t="shared" si="62"/>
        <v>1.53</v>
      </c>
      <c r="U1332" s="6">
        <f t="shared" si="60"/>
        <v>1.53</v>
      </c>
      <c r="V1332" t="str">
        <f t="shared" si="61"/>
        <v>D.SAMUEL, SF</v>
      </c>
    </row>
    <row r="1333" spans="1:22">
      <c r="A1333">
        <v>2850</v>
      </c>
      <c r="B1333" s="21">
        <v>1</v>
      </c>
      <c r="C1333" s="21" t="s">
        <v>11</v>
      </c>
      <c r="D1333" s="21" t="s">
        <v>28</v>
      </c>
      <c r="E1333" s="21">
        <v>53</v>
      </c>
      <c r="F1333" s="21">
        <v>47</v>
      </c>
      <c r="G1333" s="21" t="s">
        <v>2726</v>
      </c>
      <c r="H1333" s="21" t="s">
        <v>439</v>
      </c>
      <c r="I1333" s="21">
        <v>0</v>
      </c>
      <c r="J1333" s="21">
        <v>1</v>
      </c>
      <c r="K1333" s="21">
        <v>0</v>
      </c>
      <c r="L1333" s="21">
        <v>0</v>
      </c>
      <c r="M1333" s="21" t="s">
        <v>2650</v>
      </c>
      <c r="N1333" s="21">
        <v>10</v>
      </c>
      <c r="O1333" s="21">
        <v>10</v>
      </c>
      <c r="P1333" s="21">
        <v>0</v>
      </c>
      <c r="Q1333" s="21">
        <v>1</v>
      </c>
      <c r="R1333">
        <f>IFERROR(IF(I1333=1,VLOOKUP(F1333,Lookup!$A$2:$B$15,2,FALSE),0),0.5)</f>
        <v>0</v>
      </c>
      <c r="S1333">
        <f>IF(K1333=1,1,IFERROR(IF(H1333="pass",VLOOKUP(F1333,Lookup!$D$2:$E$26,2,FALSE),0),1.6))</f>
        <v>1.6</v>
      </c>
      <c r="T1333" s="6">
        <f t="shared" si="62"/>
        <v>1.7750000000000001</v>
      </c>
      <c r="U1333" s="6">
        <f t="shared" si="60"/>
        <v>1.7750000000000001</v>
      </c>
      <c r="V1333" t="str">
        <f t="shared" si="61"/>
        <v>T.SHERFIELD, SF</v>
      </c>
    </row>
    <row r="1334" spans="1:22">
      <c r="A1334">
        <v>2851</v>
      </c>
      <c r="B1334" s="21">
        <v>1</v>
      </c>
      <c r="C1334" s="21" t="s">
        <v>11</v>
      </c>
      <c r="D1334" s="21" t="s">
        <v>28</v>
      </c>
      <c r="E1334" s="21">
        <v>53</v>
      </c>
      <c r="F1334" s="21">
        <v>47</v>
      </c>
      <c r="G1334" s="21" t="s">
        <v>2727</v>
      </c>
      <c r="H1334" s="21" t="s">
        <v>439</v>
      </c>
      <c r="I1334" s="21">
        <v>0</v>
      </c>
      <c r="J1334" s="21">
        <v>1</v>
      </c>
      <c r="K1334" s="21">
        <v>0</v>
      </c>
      <c r="L1334" s="21">
        <v>0</v>
      </c>
      <c r="M1334" s="21" t="s">
        <v>2685</v>
      </c>
      <c r="N1334" s="21">
        <v>0</v>
      </c>
      <c r="O1334" s="21">
        <v>0</v>
      </c>
      <c r="P1334" s="21">
        <v>0</v>
      </c>
      <c r="Q1334" s="21">
        <v>1</v>
      </c>
      <c r="R1334">
        <f>IFERROR(IF(I1334=1,VLOOKUP(F1334,Lookup!$A$2:$B$15,2,FALSE),0),0.5)</f>
        <v>0</v>
      </c>
      <c r="S1334">
        <f>IF(K1334=1,1,IFERROR(IF(H1334="pass",VLOOKUP(F1334,Lookup!$D$2:$E$26,2,FALSE),0),1.6))</f>
        <v>1.6</v>
      </c>
      <c r="T1334" s="6">
        <f t="shared" si="62"/>
        <v>1.6</v>
      </c>
      <c r="U1334" s="6">
        <f t="shared" si="60"/>
        <v>1.6</v>
      </c>
      <c r="V1334" t="str">
        <f t="shared" si="61"/>
        <v>J.HASTY, SF</v>
      </c>
    </row>
    <row r="1335" spans="1:22">
      <c r="A1335">
        <v>2854</v>
      </c>
      <c r="B1335" s="21">
        <v>1</v>
      </c>
      <c r="C1335" s="21" t="s">
        <v>11</v>
      </c>
      <c r="D1335" s="21" t="s">
        <v>28</v>
      </c>
      <c r="E1335" s="21">
        <v>46</v>
      </c>
      <c r="F1335" s="21">
        <v>54</v>
      </c>
      <c r="G1335" s="21" t="s">
        <v>2729</v>
      </c>
      <c r="H1335" s="21" t="s">
        <v>439</v>
      </c>
      <c r="I1335" s="21">
        <v>0</v>
      </c>
      <c r="J1335" s="21">
        <v>1</v>
      </c>
      <c r="K1335" s="21">
        <v>0</v>
      </c>
      <c r="L1335" s="21">
        <v>0</v>
      </c>
      <c r="M1335" s="21" t="s">
        <v>2642</v>
      </c>
      <c r="N1335" s="21">
        <v>-5</v>
      </c>
      <c r="O1335" s="21">
        <v>-5</v>
      </c>
      <c r="P1335" s="21">
        <v>0</v>
      </c>
      <c r="Q1335" s="21">
        <v>1</v>
      </c>
      <c r="R1335">
        <f>IFERROR(IF(I1335=1,VLOOKUP(F1335,Lookup!$A$2:$B$15,2,FALSE),0),0.5)</f>
        <v>0</v>
      </c>
      <c r="S1335">
        <f>IF(K1335=1,1,IFERROR(IF(H1335="pass",VLOOKUP(F1335,Lookup!$D$2:$E$26,2,FALSE),0),1.6))</f>
        <v>1.6</v>
      </c>
      <c r="T1335" s="6">
        <f t="shared" si="62"/>
        <v>1.5125000000000002</v>
      </c>
      <c r="U1335" s="6">
        <f t="shared" si="60"/>
        <v>1.5125000000000002</v>
      </c>
      <c r="V1335" t="str">
        <f t="shared" si="61"/>
        <v>G.KITTLE, SF</v>
      </c>
    </row>
    <row r="1336" spans="1:22">
      <c r="A1336">
        <v>2858</v>
      </c>
      <c r="B1336" s="21">
        <v>1</v>
      </c>
      <c r="C1336" s="21" t="s">
        <v>28</v>
      </c>
      <c r="D1336" s="21" t="s">
        <v>11</v>
      </c>
      <c r="E1336" s="21">
        <v>52</v>
      </c>
      <c r="F1336" s="21">
        <v>48</v>
      </c>
      <c r="G1336" s="21" t="s">
        <v>2731</v>
      </c>
      <c r="H1336" s="21" t="s">
        <v>439</v>
      </c>
      <c r="I1336" s="21">
        <v>0</v>
      </c>
      <c r="J1336" s="21">
        <v>1</v>
      </c>
      <c r="K1336" s="21">
        <v>0</v>
      </c>
      <c r="L1336" s="21">
        <v>0</v>
      </c>
      <c r="M1336" s="21" t="s">
        <v>2732</v>
      </c>
      <c r="N1336" s="21">
        <v>5</v>
      </c>
      <c r="O1336" s="21">
        <v>5</v>
      </c>
      <c r="P1336" s="21">
        <v>0</v>
      </c>
      <c r="Q1336" s="21">
        <v>1</v>
      </c>
      <c r="R1336">
        <f>IFERROR(IF(I1336=1,VLOOKUP(F1336,Lookup!$A$2:$B$15,2,FALSE),0),0.5)</f>
        <v>0</v>
      </c>
      <c r="S1336">
        <f>IF(K1336=1,1,IFERROR(IF(H1336="pass",VLOOKUP(F1336,Lookup!$D$2:$E$26,2,FALSE),0),1.6))</f>
        <v>1.6</v>
      </c>
      <c r="T1336" s="6">
        <f t="shared" si="62"/>
        <v>1.6875</v>
      </c>
      <c r="U1336" s="6">
        <f t="shared" si="60"/>
        <v>1.6875</v>
      </c>
      <c r="V1336" t="str">
        <f t="shared" si="61"/>
        <v>T.BENSON, DET</v>
      </c>
    </row>
    <row r="1337" spans="1:22">
      <c r="A1337">
        <v>2861</v>
      </c>
      <c r="B1337" s="21">
        <v>1</v>
      </c>
      <c r="C1337" s="21" t="s">
        <v>28</v>
      </c>
      <c r="D1337" s="21" t="s">
        <v>11</v>
      </c>
      <c r="E1337" s="21">
        <v>52</v>
      </c>
      <c r="F1337" s="21">
        <v>48</v>
      </c>
      <c r="G1337" s="21" t="s">
        <v>2733</v>
      </c>
      <c r="H1337" s="21" t="s">
        <v>439</v>
      </c>
      <c r="I1337" s="21">
        <v>0</v>
      </c>
      <c r="J1337" s="21">
        <v>1</v>
      </c>
      <c r="K1337" s="21">
        <v>0</v>
      </c>
      <c r="L1337" s="21">
        <v>0</v>
      </c>
      <c r="M1337" s="21" t="s">
        <v>2732</v>
      </c>
      <c r="N1337" s="21">
        <v>-3</v>
      </c>
      <c r="O1337" s="21">
        <v>-3</v>
      </c>
      <c r="P1337" s="21">
        <v>0</v>
      </c>
      <c r="Q1337" s="21">
        <v>1</v>
      </c>
      <c r="R1337">
        <f>IFERROR(IF(I1337=1,VLOOKUP(F1337,Lookup!$A$2:$B$15,2,FALSE),0),0.5)</f>
        <v>0</v>
      </c>
      <c r="S1337">
        <f>IF(K1337=1,1,IFERROR(IF(H1337="pass",VLOOKUP(F1337,Lookup!$D$2:$E$26,2,FALSE),0),1.6))</f>
        <v>1.6</v>
      </c>
      <c r="T1337" s="6">
        <f t="shared" si="62"/>
        <v>1.5475000000000001</v>
      </c>
      <c r="U1337" s="6">
        <f t="shared" si="60"/>
        <v>1.5475000000000001</v>
      </c>
      <c r="V1337" t="str">
        <f t="shared" si="61"/>
        <v>T.BENSON, DET</v>
      </c>
    </row>
    <row r="1338" spans="1:22">
      <c r="A1338">
        <v>2862</v>
      </c>
      <c r="B1338" s="21">
        <v>1</v>
      </c>
      <c r="C1338" s="21" t="s">
        <v>28</v>
      </c>
      <c r="D1338" s="21" t="s">
        <v>11</v>
      </c>
      <c r="E1338" s="21">
        <v>52</v>
      </c>
      <c r="F1338" s="21">
        <v>48</v>
      </c>
      <c r="G1338" s="21" t="s">
        <v>2734</v>
      </c>
      <c r="H1338" s="21" t="s">
        <v>439</v>
      </c>
      <c r="I1338" s="21">
        <v>0</v>
      </c>
      <c r="J1338" s="21">
        <v>1</v>
      </c>
      <c r="K1338" s="21">
        <v>0</v>
      </c>
      <c r="L1338" s="21">
        <v>0</v>
      </c>
      <c r="M1338" s="21" t="s">
        <v>2633</v>
      </c>
      <c r="N1338" s="21">
        <v>5</v>
      </c>
      <c r="O1338" s="21">
        <v>5</v>
      </c>
      <c r="P1338" s="21">
        <v>0</v>
      </c>
      <c r="Q1338" s="21">
        <v>1</v>
      </c>
      <c r="R1338">
        <f>IFERROR(IF(I1338=1,VLOOKUP(F1338,Lookup!$A$2:$B$15,2,FALSE),0),0.5)</f>
        <v>0</v>
      </c>
      <c r="S1338">
        <f>IF(K1338=1,1,IFERROR(IF(H1338="pass",VLOOKUP(F1338,Lookup!$D$2:$E$26,2,FALSE),0),1.6))</f>
        <v>1.6</v>
      </c>
      <c r="T1338" s="6">
        <f t="shared" si="62"/>
        <v>1.6875</v>
      </c>
      <c r="U1338" s="6">
        <f t="shared" si="60"/>
        <v>1.6875</v>
      </c>
      <c r="V1338" t="str">
        <f t="shared" si="61"/>
        <v>K.RAYMOND, DET</v>
      </c>
    </row>
    <row r="1339" spans="1:22">
      <c r="A1339">
        <v>2863</v>
      </c>
      <c r="B1339" s="21">
        <v>1</v>
      </c>
      <c r="C1339" s="21" t="s">
        <v>28</v>
      </c>
      <c r="D1339" s="21" t="s">
        <v>11</v>
      </c>
      <c r="E1339" s="21">
        <v>47</v>
      </c>
      <c r="F1339" s="21">
        <v>53</v>
      </c>
      <c r="G1339" s="21" t="s">
        <v>2735</v>
      </c>
      <c r="H1339" s="21" t="s">
        <v>439</v>
      </c>
      <c r="I1339" s="21">
        <v>0</v>
      </c>
      <c r="J1339" s="21">
        <v>1</v>
      </c>
      <c r="K1339" s="21">
        <v>0</v>
      </c>
      <c r="L1339" s="21">
        <v>0</v>
      </c>
      <c r="M1339" s="21" t="s">
        <v>2732</v>
      </c>
      <c r="N1339" s="21">
        <v>4</v>
      </c>
      <c r="O1339" s="21">
        <v>4</v>
      </c>
      <c r="P1339" s="21">
        <v>0</v>
      </c>
      <c r="Q1339" s="21">
        <v>1</v>
      </c>
      <c r="R1339">
        <f>IFERROR(IF(I1339=1,VLOOKUP(F1339,Lookup!$A$2:$B$15,2,FALSE),0),0.5)</f>
        <v>0</v>
      </c>
      <c r="S1339">
        <f>IF(K1339=1,1,IFERROR(IF(H1339="pass",VLOOKUP(F1339,Lookup!$D$2:$E$26,2,FALSE),0),1.6))</f>
        <v>1.6</v>
      </c>
      <c r="T1339" s="6">
        <f t="shared" si="62"/>
        <v>1.6700000000000002</v>
      </c>
      <c r="U1339" s="6">
        <f t="shared" si="60"/>
        <v>1.6700000000000002</v>
      </c>
      <c r="V1339" t="str">
        <f t="shared" si="61"/>
        <v>T.BENSON, DET</v>
      </c>
    </row>
    <row r="1340" spans="1:22">
      <c r="A1340">
        <v>2866</v>
      </c>
      <c r="B1340" s="21">
        <v>1</v>
      </c>
      <c r="C1340" s="21" t="s">
        <v>11</v>
      </c>
      <c r="D1340" s="21" t="s">
        <v>28</v>
      </c>
      <c r="E1340" s="21">
        <v>47</v>
      </c>
      <c r="F1340" s="21">
        <v>53</v>
      </c>
      <c r="G1340" s="21" t="s">
        <v>2738</v>
      </c>
      <c r="H1340" s="21" t="s">
        <v>439</v>
      </c>
      <c r="I1340" s="21">
        <v>0</v>
      </c>
      <c r="J1340" s="21">
        <v>1</v>
      </c>
      <c r="K1340" s="21">
        <v>0</v>
      </c>
      <c r="L1340" s="21">
        <v>0</v>
      </c>
      <c r="M1340" s="21" t="s">
        <v>2665</v>
      </c>
      <c r="N1340" s="21">
        <v>6</v>
      </c>
      <c r="O1340" s="21">
        <v>6</v>
      </c>
      <c r="P1340" s="21">
        <v>0</v>
      </c>
      <c r="Q1340" s="21">
        <v>1</v>
      </c>
      <c r="R1340">
        <f>IFERROR(IF(I1340=1,VLOOKUP(F1340,Lookup!$A$2:$B$15,2,FALSE),0),0.5)</f>
        <v>0</v>
      </c>
      <c r="S1340">
        <f>IF(K1340=1,1,IFERROR(IF(H1340="pass",VLOOKUP(F1340,Lookup!$D$2:$E$26,2,FALSE),0),1.6))</f>
        <v>1.6</v>
      </c>
      <c r="T1340" s="6">
        <f t="shared" si="62"/>
        <v>1.7050000000000001</v>
      </c>
      <c r="U1340" s="6">
        <f t="shared" si="60"/>
        <v>1.7050000000000001</v>
      </c>
      <c r="V1340" t="str">
        <f t="shared" si="61"/>
        <v>D.SAMUEL, SF</v>
      </c>
    </row>
    <row r="1341" spans="1:22">
      <c r="A1341">
        <v>2870</v>
      </c>
      <c r="B1341" s="21">
        <v>1</v>
      </c>
      <c r="C1341" s="21" t="s">
        <v>28</v>
      </c>
      <c r="D1341" s="21" t="s">
        <v>11</v>
      </c>
      <c r="E1341" s="21">
        <v>73</v>
      </c>
      <c r="F1341" s="21">
        <v>27</v>
      </c>
      <c r="G1341" s="21" t="s">
        <v>2741</v>
      </c>
      <c r="H1341" s="21" t="s">
        <v>439</v>
      </c>
      <c r="I1341" s="21">
        <v>0</v>
      </c>
      <c r="J1341" s="21">
        <v>1</v>
      </c>
      <c r="K1341" s="21">
        <v>0</v>
      </c>
      <c r="L1341" s="21">
        <v>0</v>
      </c>
      <c r="M1341" s="21" t="s">
        <v>2631</v>
      </c>
      <c r="N1341" s="21">
        <v>5</v>
      </c>
      <c r="O1341" s="21">
        <v>5</v>
      </c>
      <c r="P1341" s="21">
        <v>0</v>
      </c>
      <c r="Q1341" s="21">
        <v>1</v>
      </c>
      <c r="R1341">
        <f>IFERROR(IF(I1341=1,VLOOKUP(F1341,Lookup!$A$2:$B$15,2,FALSE),0),0.5)</f>
        <v>0</v>
      </c>
      <c r="S1341">
        <f>IF(K1341=1,1,IFERROR(IF(H1341="pass",VLOOKUP(F1341,Lookup!$D$2:$E$26,2,FALSE),0),1.6))</f>
        <v>1.6</v>
      </c>
      <c r="T1341" s="6">
        <f t="shared" si="62"/>
        <v>1.6875</v>
      </c>
      <c r="U1341" s="6">
        <f t="shared" si="60"/>
        <v>1.6875</v>
      </c>
      <c r="V1341" t="str">
        <f t="shared" si="61"/>
        <v>D.SWIFT, DET</v>
      </c>
    </row>
    <row r="1342" spans="1:22">
      <c r="A1342">
        <v>2871</v>
      </c>
      <c r="B1342" s="21">
        <v>1</v>
      </c>
      <c r="C1342" s="21" t="s">
        <v>28</v>
      </c>
      <c r="D1342" s="21" t="s">
        <v>11</v>
      </c>
      <c r="E1342" s="21">
        <v>68</v>
      </c>
      <c r="F1342" s="21">
        <v>32</v>
      </c>
      <c r="G1342" s="21" t="s">
        <v>2742</v>
      </c>
      <c r="H1342" s="21" t="s">
        <v>439</v>
      </c>
      <c r="I1342" s="21">
        <v>0</v>
      </c>
      <c r="J1342" s="21">
        <v>1</v>
      </c>
      <c r="K1342" s="21">
        <v>0</v>
      </c>
      <c r="L1342" s="21">
        <v>0</v>
      </c>
      <c r="M1342" s="21" t="s">
        <v>2724</v>
      </c>
      <c r="N1342" s="21">
        <v>40</v>
      </c>
      <c r="O1342" s="21">
        <v>40</v>
      </c>
      <c r="P1342" s="21">
        <v>0</v>
      </c>
      <c r="Q1342" s="21">
        <v>1</v>
      </c>
      <c r="R1342">
        <f>IFERROR(IF(I1342=1,VLOOKUP(F1342,Lookup!$A$2:$B$15,2,FALSE),0),0.5)</f>
        <v>0</v>
      </c>
      <c r="S1342">
        <f>IF(K1342=1,1,IFERROR(IF(H1342="pass",VLOOKUP(F1342,Lookup!$D$2:$E$26,2,FALSE),0),1.6))</f>
        <v>1.6</v>
      </c>
      <c r="T1342" s="6">
        <f t="shared" si="62"/>
        <v>2.2999999999999998</v>
      </c>
      <c r="U1342" s="6">
        <f t="shared" ref="U1342:U1405" si="63">R1342+IF(S1342&gt;=3.2,S1342,IF(AND(S1342&lt;3.2,S1342&gt;=1.8),S1342*0.66+T1342*0.34,T1342))+K1342*0.4735*2</f>
        <v>2.2999999999999998</v>
      </c>
      <c r="V1342" t="str">
        <f t="shared" si="61"/>
        <v>Q.CEPHUS, DET</v>
      </c>
    </row>
    <row r="1343" spans="1:22">
      <c r="A1343">
        <v>2873</v>
      </c>
      <c r="B1343" s="21">
        <v>1</v>
      </c>
      <c r="C1343" s="21" t="s">
        <v>28</v>
      </c>
      <c r="D1343" s="21" t="s">
        <v>11</v>
      </c>
      <c r="E1343" s="21">
        <v>55</v>
      </c>
      <c r="F1343" s="21">
        <v>45</v>
      </c>
      <c r="G1343" s="21" t="s">
        <v>2743</v>
      </c>
      <c r="H1343" s="21" t="s">
        <v>439</v>
      </c>
      <c r="I1343" s="21">
        <v>0</v>
      </c>
      <c r="J1343" s="21">
        <v>1</v>
      </c>
      <c r="K1343" s="21">
        <v>0</v>
      </c>
      <c r="L1343" s="21">
        <v>0</v>
      </c>
      <c r="M1343" s="21" t="s">
        <v>2631</v>
      </c>
      <c r="N1343" s="21">
        <v>3</v>
      </c>
      <c r="O1343" s="21">
        <v>3</v>
      </c>
      <c r="P1343" s="21">
        <v>0</v>
      </c>
      <c r="Q1343" s="21">
        <v>1</v>
      </c>
      <c r="R1343">
        <f>IFERROR(IF(I1343=1,VLOOKUP(F1343,Lookup!$A$2:$B$15,2,FALSE),0),0.5)</f>
        <v>0</v>
      </c>
      <c r="S1343">
        <f>IF(K1343=1,1,IFERROR(IF(H1343="pass",VLOOKUP(F1343,Lookup!$D$2:$E$26,2,FALSE),0),1.6))</f>
        <v>1.6</v>
      </c>
      <c r="T1343" s="6">
        <f t="shared" si="62"/>
        <v>1.6525000000000001</v>
      </c>
      <c r="U1343" s="6">
        <f t="shared" si="63"/>
        <v>1.6525000000000001</v>
      </c>
      <c r="V1343" t="str">
        <f t="shared" si="61"/>
        <v>D.SWIFT, DET</v>
      </c>
    </row>
    <row r="1344" spans="1:22">
      <c r="A1344">
        <v>2874</v>
      </c>
      <c r="B1344" s="21">
        <v>1</v>
      </c>
      <c r="C1344" s="21" t="s">
        <v>28</v>
      </c>
      <c r="D1344" s="21" t="s">
        <v>11</v>
      </c>
      <c r="E1344" s="21">
        <v>55</v>
      </c>
      <c r="F1344" s="21">
        <v>45</v>
      </c>
      <c r="G1344" s="21" t="s">
        <v>2744</v>
      </c>
      <c r="H1344" s="21" t="s">
        <v>439</v>
      </c>
      <c r="I1344" s="21">
        <v>0</v>
      </c>
      <c r="J1344" s="21">
        <v>1</v>
      </c>
      <c r="K1344" s="21">
        <v>0</v>
      </c>
      <c r="L1344" s="21">
        <v>0</v>
      </c>
      <c r="M1344" s="21" t="s">
        <v>2631</v>
      </c>
      <c r="N1344" s="21">
        <v>-5</v>
      </c>
      <c r="O1344" s="21">
        <v>-5</v>
      </c>
      <c r="P1344" s="21">
        <v>0</v>
      </c>
      <c r="Q1344" s="21">
        <v>1</v>
      </c>
      <c r="R1344">
        <f>IFERROR(IF(I1344=1,VLOOKUP(F1344,Lookup!$A$2:$B$15,2,FALSE),0),0.5)</f>
        <v>0</v>
      </c>
      <c r="S1344">
        <f>IF(K1344=1,1,IFERROR(IF(H1344="pass",VLOOKUP(F1344,Lookup!$D$2:$E$26,2,FALSE),0),1.6))</f>
        <v>1.6</v>
      </c>
      <c r="T1344" s="6">
        <f t="shared" si="62"/>
        <v>1.5125000000000002</v>
      </c>
      <c r="U1344" s="6">
        <f t="shared" si="63"/>
        <v>1.5125000000000002</v>
      </c>
      <c r="V1344" t="str">
        <f t="shared" si="61"/>
        <v>D.SWIFT, DET</v>
      </c>
    </row>
    <row r="1345" spans="1:22">
      <c r="A1345">
        <v>2875</v>
      </c>
      <c r="B1345" s="21">
        <v>1</v>
      </c>
      <c r="C1345" s="21" t="s">
        <v>28</v>
      </c>
      <c r="D1345" s="21" t="s">
        <v>11</v>
      </c>
      <c r="E1345" s="21">
        <v>49</v>
      </c>
      <c r="F1345" s="21">
        <v>51</v>
      </c>
      <c r="G1345" s="21" t="s">
        <v>2745</v>
      </c>
      <c r="H1345" s="21" t="s">
        <v>439</v>
      </c>
      <c r="I1345" s="21">
        <v>0</v>
      </c>
      <c r="J1345" s="21">
        <v>1</v>
      </c>
      <c r="K1345" s="21">
        <v>0</v>
      </c>
      <c r="L1345" s="21">
        <v>0</v>
      </c>
      <c r="M1345" s="21" t="s">
        <v>2631</v>
      </c>
      <c r="N1345" s="21">
        <v>2</v>
      </c>
      <c r="O1345" s="21">
        <v>2</v>
      </c>
      <c r="P1345" s="21">
        <v>0</v>
      </c>
      <c r="Q1345" s="21">
        <v>1</v>
      </c>
      <c r="R1345">
        <f>IFERROR(IF(I1345=1,VLOOKUP(F1345,Lookup!$A$2:$B$15,2,FALSE),0),0.5)</f>
        <v>0</v>
      </c>
      <c r="S1345">
        <f>IF(K1345=1,1,IFERROR(IF(H1345="pass",VLOOKUP(F1345,Lookup!$D$2:$E$26,2,FALSE),0),1.6))</f>
        <v>1.6</v>
      </c>
      <c r="T1345" s="6">
        <f t="shared" si="62"/>
        <v>1.635</v>
      </c>
      <c r="U1345" s="6">
        <f t="shared" si="63"/>
        <v>1.635</v>
      </c>
      <c r="V1345" t="str">
        <f t="shared" si="61"/>
        <v>D.SWIFT, DET</v>
      </c>
    </row>
    <row r="1346" spans="1:22">
      <c r="A1346">
        <v>2876</v>
      </c>
      <c r="B1346" s="21">
        <v>1</v>
      </c>
      <c r="C1346" s="21" t="s">
        <v>28</v>
      </c>
      <c r="D1346" s="21" t="s">
        <v>11</v>
      </c>
      <c r="E1346" s="21">
        <v>44</v>
      </c>
      <c r="F1346" s="21">
        <v>56</v>
      </c>
      <c r="G1346" s="21" t="s">
        <v>2746</v>
      </c>
      <c r="H1346" s="21" t="s">
        <v>439</v>
      </c>
      <c r="I1346" s="21">
        <v>0</v>
      </c>
      <c r="J1346" s="21">
        <v>1</v>
      </c>
      <c r="K1346" s="21">
        <v>0</v>
      </c>
      <c r="L1346" s="21">
        <v>0</v>
      </c>
      <c r="M1346" s="21" t="s">
        <v>1292</v>
      </c>
      <c r="N1346" s="21">
        <v>-1</v>
      </c>
      <c r="O1346" s="21">
        <v>-1</v>
      </c>
      <c r="P1346" s="21">
        <v>0</v>
      </c>
      <c r="Q1346" s="21">
        <v>1</v>
      </c>
      <c r="R1346">
        <f>IFERROR(IF(I1346=1,VLOOKUP(F1346,Lookup!$A$2:$B$15,2,FALSE),0),0.5)</f>
        <v>0</v>
      </c>
      <c r="S1346">
        <f>IF(K1346=1,1,IFERROR(IF(H1346="pass",VLOOKUP(F1346,Lookup!$D$2:$E$26,2,FALSE),0),1.6))</f>
        <v>1.6</v>
      </c>
      <c r="T1346" s="6">
        <f t="shared" si="62"/>
        <v>1.5825</v>
      </c>
      <c r="U1346" s="6">
        <f t="shared" si="63"/>
        <v>1.5825</v>
      </c>
      <c r="V1346" t="str">
        <f t="shared" ref="V1346:V1409" si="64">IF(M1346="A.St","A. ST. BROWN, DET",IF(M1346="Dj.Moore","D.MOORE, CAR",IF(M1346="Mi.Carter","M.CARTER, NYJ",UPPER(M1346)&amp;", "&amp;C1346)))</f>
        <v>J.WILLIAMS, DET</v>
      </c>
    </row>
    <row r="1347" spans="1:22">
      <c r="A1347">
        <v>2877</v>
      </c>
      <c r="B1347" s="21">
        <v>1</v>
      </c>
      <c r="C1347" s="21" t="s">
        <v>28</v>
      </c>
      <c r="D1347" s="21" t="s">
        <v>11</v>
      </c>
      <c r="E1347" s="21">
        <v>41</v>
      </c>
      <c r="F1347" s="21">
        <v>59</v>
      </c>
      <c r="G1347" s="21" t="s">
        <v>2747</v>
      </c>
      <c r="H1347" s="21" t="s">
        <v>439</v>
      </c>
      <c r="I1347" s="21">
        <v>0</v>
      </c>
      <c r="J1347" s="21">
        <v>1</v>
      </c>
      <c r="K1347" s="21">
        <v>0</v>
      </c>
      <c r="L1347" s="21">
        <v>0</v>
      </c>
      <c r="M1347" s="21" t="s">
        <v>1292</v>
      </c>
      <c r="N1347" s="21">
        <v>3</v>
      </c>
      <c r="O1347" s="21">
        <v>3</v>
      </c>
      <c r="P1347" s="21">
        <v>0</v>
      </c>
      <c r="Q1347" s="21">
        <v>1</v>
      </c>
      <c r="R1347">
        <f>IFERROR(IF(I1347=1,VLOOKUP(F1347,Lookup!$A$2:$B$15,2,FALSE),0),0.5)</f>
        <v>0</v>
      </c>
      <c r="S1347">
        <f>IF(K1347=1,1,IFERROR(IF(H1347="pass",VLOOKUP(F1347,Lookup!$D$2:$E$26,2,FALSE),0),1.6))</f>
        <v>1.6</v>
      </c>
      <c r="T1347" s="6">
        <f t="shared" ref="T1347:T1410" si="65">IFERROR(1.6+0.7/40*N1347,0)</f>
        <v>1.6525000000000001</v>
      </c>
      <c r="U1347" s="6">
        <f t="shared" si="63"/>
        <v>1.6525000000000001</v>
      </c>
      <c r="V1347" t="str">
        <f t="shared" si="64"/>
        <v>J.WILLIAMS, DET</v>
      </c>
    </row>
    <row r="1348" spans="1:22">
      <c r="A1348">
        <v>2878</v>
      </c>
      <c r="B1348" s="21">
        <v>1</v>
      </c>
      <c r="C1348" s="21" t="s">
        <v>28</v>
      </c>
      <c r="D1348" s="21" t="s">
        <v>11</v>
      </c>
      <c r="E1348" s="21">
        <v>33</v>
      </c>
      <c r="F1348" s="21">
        <v>67</v>
      </c>
      <c r="G1348" s="21" t="s">
        <v>2748</v>
      </c>
      <c r="H1348" s="21" t="s">
        <v>439</v>
      </c>
      <c r="I1348" s="21">
        <v>0</v>
      </c>
      <c r="J1348" s="21">
        <v>1</v>
      </c>
      <c r="K1348" s="21">
        <v>0</v>
      </c>
      <c r="L1348" s="21">
        <v>0</v>
      </c>
      <c r="M1348" s="21" t="s">
        <v>2724</v>
      </c>
      <c r="N1348" s="21">
        <v>6</v>
      </c>
      <c r="O1348" s="21">
        <v>6</v>
      </c>
      <c r="P1348" s="21">
        <v>0</v>
      </c>
      <c r="Q1348" s="21">
        <v>1</v>
      </c>
      <c r="R1348">
        <f>IFERROR(IF(I1348=1,VLOOKUP(F1348,Lookup!$A$2:$B$15,2,FALSE),0),0.5)</f>
        <v>0</v>
      </c>
      <c r="S1348">
        <f>IF(K1348=1,1,IFERROR(IF(H1348="pass",VLOOKUP(F1348,Lookup!$D$2:$E$26,2,FALSE),0),1.6))</f>
        <v>1.6</v>
      </c>
      <c r="T1348" s="6">
        <f t="shared" si="65"/>
        <v>1.7050000000000001</v>
      </c>
      <c r="U1348" s="6">
        <f t="shared" si="63"/>
        <v>1.7050000000000001</v>
      </c>
      <c r="V1348" t="str">
        <f t="shared" si="64"/>
        <v>Q.CEPHUS, DET</v>
      </c>
    </row>
    <row r="1349" spans="1:22">
      <c r="A1349">
        <v>2879</v>
      </c>
      <c r="B1349" s="21">
        <v>1</v>
      </c>
      <c r="C1349" s="21" t="s">
        <v>28</v>
      </c>
      <c r="D1349" s="21" t="s">
        <v>11</v>
      </c>
      <c r="E1349" s="21">
        <v>26</v>
      </c>
      <c r="F1349" s="21">
        <v>74</v>
      </c>
      <c r="G1349" s="21" t="s">
        <v>2749</v>
      </c>
      <c r="H1349" s="21" t="s">
        <v>439</v>
      </c>
      <c r="I1349" s="21">
        <v>0</v>
      </c>
      <c r="J1349" s="21">
        <v>1</v>
      </c>
      <c r="K1349" s="21">
        <v>0</v>
      </c>
      <c r="L1349" s="21">
        <v>0</v>
      </c>
      <c r="M1349" s="21" t="s">
        <v>1292</v>
      </c>
      <c r="N1349" s="21">
        <v>-4</v>
      </c>
      <c r="O1349" s="21">
        <v>-4</v>
      </c>
      <c r="P1349" s="21">
        <v>0</v>
      </c>
      <c r="Q1349" s="21">
        <v>1</v>
      </c>
      <c r="R1349">
        <f>IFERROR(IF(I1349=1,VLOOKUP(F1349,Lookup!$A$2:$B$15,2,FALSE),0),0.5)</f>
        <v>0</v>
      </c>
      <c r="S1349">
        <f>IF(K1349=1,1,IFERROR(IF(H1349="pass",VLOOKUP(F1349,Lookup!$D$2:$E$26,2,FALSE),0),1.6))</f>
        <v>1.6</v>
      </c>
      <c r="T1349" s="6">
        <f t="shared" si="65"/>
        <v>1.53</v>
      </c>
      <c r="U1349" s="6">
        <f t="shared" si="63"/>
        <v>1.53</v>
      </c>
      <c r="V1349" t="str">
        <f t="shared" si="64"/>
        <v>J.WILLIAMS, DET</v>
      </c>
    </row>
    <row r="1350" spans="1:22">
      <c r="A1350">
        <v>2885</v>
      </c>
      <c r="B1350" s="21">
        <v>1</v>
      </c>
      <c r="C1350" s="21" t="s">
        <v>28</v>
      </c>
      <c r="D1350" s="21" t="s">
        <v>11</v>
      </c>
      <c r="E1350" s="21">
        <v>59</v>
      </c>
      <c r="F1350" s="21">
        <v>41</v>
      </c>
      <c r="G1350" s="21" t="s">
        <v>2752</v>
      </c>
      <c r="H1350" s="21" t="s">
        <v>439</v>
      </c>
      <c r="I1350" s="21">
        <v>0</v>
      </c>
      <c r="J1350" s="21">
        <v>1</v>
      </c>
      <c r="K1350" s="21">
        <v>0</v>
      </c>
      <c r="L1350" s="21">
        <v>0</v>
      </c>
      <c r="M1350" s="21" t="s">
        <v>2732</v>
      </c>
      <c r="N1350" s="21">
        <v>11</v>
      </c>
      <c r="O1350" s="21">
        <v>11</v>
      </c>
      <c r="P1350" s="21">
        <v>0</v>
      </c>
      <c r="Q1350" s="21">
        <v>1</v>
      </c>
      <c r="R1350">
        <f>IFERROR(IF(I1350=1,VLOOKUP(F1350,Lookup!$A$2:$B$15,2,FALSE),0),0.5)</f>
        <v>0</v>
      </c>
      <c r="S1350">
        <f>IF(K1350=1,1,IFERROR(IF(H1350="pass",VLOOKUP(F1350,Lookup!$D$2:$E$26,2,FALSE),0),1.6))</f>
        <v>1.6</v>
      </c>
      <c r="T1350" s="6">
        <f t="shared" si="65"/>
        <v>1.7925</v>
      </c>
      <c r="U1350" s="6">
        <f t="shared" si="63"/>
        <v>1.7925</v>
      </c>
      <c r="V1350" t="str">
        <f t="shared" si="64"/>
        <v>T.BENSON, DET</v>
      </c>
    </row>
    <row r="1351" spans="1:22">
      <c r="A1351">
        <v>2886</v>
      </c>
      <c r="B1351" s="21">
        <v>1</v>
      </c>
      <c r="C1351" s="21" t="s">
        <v>28</v>
      </c>
      <c r="D1351" s="21" t="s">
        <v>11</v>
      </c>
      <c r="E1351" s="21">
        <v>48</v>
      </c>
      <c r="F1351" s="21">
        <v>52</v>
      </c>
      <c r="G1351" s="21" t="s">
        <v>2753</v>
      </c>
      <c r="H1351" s="21" t="s">
        <v>439</v>
      </c>
      <c r="I1351" s="21">
        <v>0</v>
      </c>
      <c r="J1351" s="21">
        <v>1</v>
      </c>
      <c r="K1351" s="21">
        <v>0</v>
      </c>
      <c r="L1351" s="21">
        <v>0</v>
      </c>
      <c r="M1351" s="21" t="s">
        <v>2623</v>
      </c>
      <c r="N1351" s="21">
        <v>10</v>
      </c>
      <c r="O1351" s="21">
        <v>10</v>
      </c>
      <c r="P1351" s="21">
        <v>0</v>
      </c>
      <c r="Q1351" s="21">
        <v>1</v>
      </c>
      <c r="R1351">
        <f>IFERROR(IF(I1351=1,VLOOKUP(F1351,Lookup!$A$2:$B$15,2,FALSE),0),0.5)</f>
        <v>0</v>
      </c>
      <c r="S1351">
        <f>IF(K1351=1,1,IFERROR(IF(H1351="pass",VLOOKUP(F1351,Lookup!$D$2:$E$26,2,FALSE),0),1.6))</f>
        <v>1.6</v>
      </c>
      <c r="T1351" s="6">
        <f t="shared" si="65"/>
        <v>1.7750000000000001</v>
      </c>
      <c r="U1351" s="6">
        <f t="shared" si="63"/>
        <v>1.7750000000000001</v>
      </c>
      <c r="V1351" t="str">
        <f t="shared" si="64"/>
        <v>T.HOCKENSON, DET</v>
      </c>
    </row>
    <row r="1352" spans="1:22">
      <c r="A1352">
        <v>2888</v>
      </c>
      <c r="B1352" s="21">
        <v>1</v>
      </c>
      <c r="C1352" s="21" t="s">
        <v>28</v>
      </c>
      <c r="D1352" s="21" t="s">
        <v>11</v>
      </c>
      <c r="E1352" s="21">
        <v>25</v>
      </c>
      <c r="F1352" s="21">
        <v>75</v>
      </c>
      <c r="G1352" s="21" t="s">
        <v>2754</v>
      </c>
      <c r="H1352" s="21" t="s">
        <v>439</v>
      </c>
      <c r="I1352" s="21">
        <v>0</v>
      </c>
      <c r="J1352" s="21">
        <v>1</v>
      </c>
      <c r="K1352" s="21">
        <v>0</v>
      </c>
      <c r="L1352" s="21">
        <v>0</v>
      </c>
      <c r="M1352" s="21" t="s">
        <v>2724</v>
      </c>
      <c r="N1352" s="21">
        <v>3</v>
      </c>
      <c r="O1352" s="21">
        <v>3</v>
      </c>
      <c r="P1352" s="21">
        <v>0</v>
      </c>
      <c r="Q1352" s="21">
        <v>1</v>
      </c>
      <c r="R1352">
        <f>IFERROR(IF(I1352=1,VLOOKUP(F1352,Lookup!$A$2:$B$15,2,FALSE),0),0.5)</f>
        <v>0</v>
      </c>
      <c r="S1352">
        <f>IF(K1352=1,1,IFERROR(IF(H1352="pass",VLOOKUP(F1352,Lookup!$D$2:$E$26,2,FALSE),0),1.6))</f>
        <v>1.8</v>
      </c>
      <c r="T1352" s="6">
        <f t="shared" si="65"/>
        <v>1.6525000000000001</v>
      </c>
      <c r="U1352" s="6">
        <f t="shared" si="63"/>
        <v>1.7498500000000003</v>
      </c>
      <c r="V1352" t="str">
        <f t="shared" si="64"/>
        <v>Q.CEPHUS, DET</v>
      </c>
    </row>
    <row r="1353" spans="1:22">
      <c r="A1353">
        <v>2889</v>
      </c>
      <c r="B1353" s="21">
        <v>1</v>
      </c>
      <c r="C1353" s="21" t="s">
        <v>28</v>
      </c>
      <c r="D1353" s="21" t="s">
        <v>11</v>
      </c>
      <c r="E1353" s="21">
        <v>22</v>
      </c>
      <c r="F1353" s="21">
        <v>78</v>
      </c>
      <c r="G1353" s="21" t="s">
        <v>2755</v>
      </c>
      <c r="H1353" s="21" t="s">
        <v>439</v>
      </c>
      <c r="I1353" s="21">
        <v>0</v>
      </c>
      <c r="J1353" s="21">
        <v>1</v>
      </c>
      <c r="K1353" s="21">
        <v>0</v>
      </c>
      <c r="L1353" s="21">
        <v>0</v>
      </c>
      <c r="M1353" s="21" t="s">
        <v>2633</v>
      </c>
      <c r="N1353" s="21">
        <v>18</v>
      </c>
      <c r="O1353" s="21">
        <v>18</v>
      </c>
      <c r="P1353" s="21">
        <v>0</v>
      </c>
      <c r="Q1353" s="21">
        <v>1</v>
      </c>
      <c r="R1353">
        <f>IFERROR(IF(I1353=1,VLOOKUP(F1353,Lookup!$A$2:$B$15,2,FALSE),0),0.5)</f>
        <v>0</v>
      </c>
      <c r="S1353">
        <f>IF(K1353=1,1,IFERROR(IF(H1353="pass",VLOOKUP(F1353,Lookup!$D$2:$E$26,2,FALSE),0),1.6))</f>
        <v>1.8</v>
      </c>
      <c r="T1353" s="6">
        <f t="shared" si="65"/>
        <v>1.915</v>
      </c>
      <c r="U1353" s="6">
        <f t="shared" si="63"/>
        <v>1.8391000000000002</v>
      </c>
      <c r="V1353" t="str">
        <f t="shared" si="64"/>
        <v>K.RAYMOND, DET</v>
      </c>
    </row>
    <row r="1354" spans="1:22">
      <c r="A1354">
        <v>2890</v>
      </c>
      <c r="B1354" s="21">
        <v>1</v>
      </c>
      <c r="C1354" s="21" t="s">
        <v>28</v>
      </c>
      <c r="D1354" s="21" t="s">
        <v>11</v>
      </c>
      <c r="E1354" s="21">
        <v>2</v>
      </c>
      <c r="F1354" s="21">
        <v>98</v>
      </c>
      <c r="G1354" s="21" t="s">
        <v>2756</v>
      </c>
      <c r="H1354" s="21" t="s">
        <v>439</v>
      </c>
      <c r="I1354" s="21">
        <v>0</v>
      </c>
      <c r="J1354" s="21">
        <v>1</v>
      </c>
      <c r="K1354" s="21">
        <v>0</v>
      </c>
      <c r="L1354" s="21">
        <v>0</v>
      </c>
      <c r="M1354" s="21" t="s">
        <v>2724</v>
      </c>
      <c r="N1354" s="21">
        <v>2</v>
      </c>
      <c r="O1354" s="21">
        <v>2</v>
      </c>
      <c r="P1354" s="21">
        <v>0</v>
      </c>
      <c r="Q1354" s="21">
        <v>1</v>
      </c>
      <c r="R1354">
        <f>IFERROR(IF(I1354=1,VLOOKUP(F1354,Lookup!$A$2:$B$15,2,FALSE),0),0.5)</f>
        <v>0</v>
      </c>
      <c r="S1354">
        <f>IF(K1354=1,1,IFERROR(IF(H1354="pass",VLOOKUP(F1354,Lookup!$D$2:$E$26,2,FALSE),0),1.6))</f>
        <v>3.7</v>
      </c>
      <c r="T1354" s="6">
        <f t="shared" si="65"/>
        <v>1.635</v>
      </c>
      <c r="U1354" s="6">
        <f t="shared" si="63"/>
        <v>3.7</v>
      </c>
      <c r="V1354" t="str">
        <f t="shared" si="64"/>
        <v>Q.CEPHUS, DET</v>
      </c>
    </row>
    <row r="1355" spans="1:22">
      <c r="A1355">
        <v>2898</v>
      </c>
      <c r="B1355" s="21">
        <v>1</v>
      </c>
      <c r="C1355" s="21" t="s">
        <v>11</v>
      </c>
      <c r="D1355" s="21" t="s">
        <v>28</v>
      </c>
      <c r="E1355" s="21">
        <v>46</v>
      </c>
      <c r="F1355" s="21">
        <v>54</v>
      </c>
      <c r="G1355" s="21" t="s">
        <v>2760</v>
      </c>
      <c r="H1355" s="21" t="s">
        <v>439</v>
      </c>
      <c r="I1355" s="21">
        <v>0</v>
      </c>
      <c r="J1355" s="21">
        <v>1</v>
      </c>
      <c r="K1355" s="21">
        <v>0</v>
      </c>
      <c r="L1355" s="21">
        <v>0</v>
      </c>
      <c r="M1355" s="21" t="s">
        <v>2665</v>
      </c>
      <c r="N1355" s="21">
        <v>6</v>
      </c>
      <c r="O1355" s="21">
        <v>6</v>
      </c>
      <c r="P1355" s="21">
        <v>0</v>
      </c>
      <c r="Q1355" s="21">
        <v>1</v>
      </c>
      <c r="R1355">
        <f>IFERROR(IF(I1355=1,VLOOKUP(F1355,Lookup!$A$2:$B$15,2,FALSE),0),0.5)</f>
        <v>0</v>
      </c>
      <c r="S1355">
        <f>IF(K1355=1,1,IFERROR(IF(H1355="pass",VLOOKUP(F1355,Lookup!$D$2:$E$26,2,FALSE),0),1.6))</f>
        <v>1.6</v>
      </c>
      <c r="T1355" s="6">
        <f t="shared" si="65"/>
        <v>1.7050000000000001</v>
      </c>
      <c r="U1355" s="6">
        <f t="shared" si="63"/>
        <v>1.7050000000000001</v>
      </c>
      <c r="V1355" t="str">
        <f t="shared" si="64"/>
        <v>D.SAMUEL, SF</v>
      </c>
    </row>
    <row r="1356" spans="1:22">
      <c r="A1356">
        <v>2899</v>
      </c>
      <c r="B1356" s="21">
        <v>1</v>
      </c>
      <c r="C1356" s="21" t="s">
        <v>28</v>
      </c>
      <c r="D1356" s="21" t="s">
        <v>11</v>
      </c>
      <c r="E1356" s="21">
        <v>70</v>
      </c>
      <c r="F1356" s="21">
        <v>30</v>
      </c>
      <c r="G1356" s="21" t="s">
        <v>2761</v>
      </c>
      <c r="H1356" s="21" t="s">
        <v>439</v>
      </c>
      <c r="I1356" s="21">
        <v>0</v>
      </c>
      <c r="J1356" s="21">
        <v>1</v>
      </c>
      <c r="K1356" s="21">
        <v>0</v>
      </c>
      <c r="L1356" s="21">
        <v>0</v>
      </c>
      <c r="M1356" s="21" t="s">
        <v>2732</v>
      </c>
      <c r="N1356" s="21">
        <v>25</v>
      </c>
      <c r="O1356" s="21">
        <v>25</v>
      </c>
      <c r="P1356" s="21">
        <v>0</v>
      </c>
      <c r="Q1356" s="21">
        <v>1</v>
      </c>
      <c r="R1356">
        <f>IFERROR(IF(I1356=1,VLOOKUP(F1356,Lookup!$A$2:$B$15,2,FALSE),0),0.5)</f>
        <v>0</v>
      </c>
      <c r="S1356">
        <f>IF(K1356=1,1,IFERROR(IF(H1356="pass",VLOOKUP(F1356,Lookup!$D$2:$E$26,2,FALSE),0),1.6))</f>
        <v>1.6</v>
      </c>
      <c r="T1356" s="6">
        <f t="shared" si="65"/>
        <v>2.0375000000000001</v>
      </c>
      <c r="U1356" s="6">
        <f t="shared" si="63"/>
        <v>2.0375000000000001</v>
      </c>
      <c r="V1356" t="str">
        <f t="shared" si="64"/>
        <v>T.BENSON, DET</v>
      </c>
    </row>
    <row r="1357" spans="1:22">
      <c r="A1357">
        <v>2900</v>
      </c>
      <c r="B1357" s="21">
        <v>1</v>
      </c>
      <c r="C1357" s="21" t="s">
        <v>28</v>
      </c>
      <c r="D1357" s="21" t="s">
        <v>11</v>
      </c>
      <c r="E1357" s="21">
        <v>70</v>
      </c>
      <c r="F1357" s="21">
        <v>30</v>
      </c>
      <c r="G1357" s="21" t="s">
        <v>2762</v>
      </c>
      <c r="H1357" s="21" t="s">
        <v>439</v>
      </c>
      <c r="I1357" s="21">
        <v>0</v>
      </c>
      <c r="J1357" s="21">
        <v>1</v>
      </c>
      <c r="K1357" s="21">
        <v>0</v>
      </c>
      <c r="L1357" s="21">
        <v>0</v>
      </c>
      <c r="M1357" s="21" t="s">
        <v>2635</v>
      </c>
      <c r="N1357" s="21">
        <v>20</v>
      </c>
      <c r="O1357" s="21">
        <v>20</v>
      </c>
      <c r="P1357" s="21">
        <v>0</v>
      </c>
      <c r="Q1357" s="21">
        <v>1</v>
      </c>
      <c r="R1357">
        <f>IFERROR(IF(I1357=1,VLOOKUP(F1357,Lookup!$A$2:$B$15,2,FALSE),0),0.5)</f>
        <v>0</v>
      </c>
      <c r="S1357">
        <f>IF(K1357=1,1,IFERROR(IF(H1357="pass",VLOOKUP(F1357,Lookup!$D$2:$E$26,2,FALSE),0),1.6))</f>
        <v>1.6</v>
      </c>
      <c r="T1357" s="6">
        <f t="shared" si="65"/>
        <v>1.9500000000000002</v>
      </c>
      <c r="U1357" s="6">
        <f t="shared" si="63"/>
        <v>1.9500000000000002</v>
      </c>
      <c r="V1357" t="str">
        <f t="shared" si="64"/>
        <v>A. ST. BROWN, DET</v>
      </c>
    </row>
    <row r="1358" spans="1:22">
      <c r="A1358">
        <v>2901</v>
      </c>
      <c r="B1358" s="21">
        <v>1</v>
      </c>
      <c r="C1358" s="21" t="s">
        <v>28</v>
      </c>
      <c r="D1358" s="21" t="s">
        <v>11</v>
      </c>
      <c r="E1358" s="21">
        <v>50</v>
      </c>
      <c r="F1358" s="21">
        <v>50</v>
      </c>
      <c r="G1358" s="21" t="s">
        <v>2763</v>
      </c>
      <c r="H1358" s="21" t="s">
        <v>439</v>
      </c>
      <c r="I1358" s="21">
        <v>0</v>
      </c>
      <c r="J1358" s="21">
        <v>1</v>
      </c>
      <c r="K1358" s="21">
        <v>0</v>
      </c>
      <c r="L1358" s="21">
        <v>0</v>
      </c>
      <c r="M1358" s="21" t="s">
        <v>2724</v>
      </c>
      <c r="N1358" s="21">
        <v>22</v>
      </c>
      <c r="O1358" s="21">
        <v>22</v>
      </c>
      <c r="P1358" s="21">
        <v>0</v>
      </c>
      <c r="Q1358" s="21">
        <v>1</v>
      </c>
      <c r="R1358">
        <f>IFERROR(IF(I1358=1,VLOOKUP(F1358,Lookup!$A$2:$B$15,2,FALSE),0),0.5)</f>
        <v>0</v>
      </c>
      <c r="S1358">
        <f>IF(K1358=1,1,IFERROR(IF(H1358="pass",VLOOKUP(F1358,Lookup!$D$2:$E$26,2,FALSE),0),1.6))</f>
        <v>1.6</v>
      </c>
      <c r="T1358" s="6">
        <f t="shared" si="65"/>
        <v>1.9850000000000001</v>
      </c>
      <c r="U1358" s="6">
        <f t="shared" si="63"/>
        <v>1.9850000000000001</v>
      </c>
      <c r="V1358" t="str">
        <f t="shared" si="64"/>
        <v>Q.CEPHUS, DET</v>
      </c>
    </row>
    <row r="1359" spans="1:22">
      <c r="A1359">
        <v>2902</v>
      </c>
      <c r="B1359" s="21">
        <v>1</v>
      </c>
      <c r="C1359" s="21" t="s">
        <v>28</v>
      </c>
      <c r="D1359" s="21" t="s">
        <v>11</v>
      </c>
      <c r="E1359" s="21">
        <v>50</v>
      </c>
      <c r="F1359" s="21">
        <v>50</v>
      </c>
      <c r="G1359" s="21" t="s">
        <v>2764</v>
      </c>
      <c r="H1359" s="21" t="s">
        <v>439</v>
      </c>
      <c r="I1359" s="21">
        <v>0</v>
      </c>
      <c r="J1359" s="21">
        <v>1</v>
      </c>
      <c r="K1359" s="21">
        <v>0</v>
      </c>
      <c r="L1359" s="21">
        <v>0</v>
      </c>
      <c r="M1359" s="21" t="s">
        <v>2633</v>
      </c>
      <c r="N1359" s="21">
        <v>23</v>
      </c>
      <c r="O1359" s="21">
        <v>23</v>
      </c>
      <c r="P1359" s="21">
        <v>0</v>
      </c>
      <c r="Q1359" s="21">
        <v>1</v>
      </c>
      <c r="R1359">
        <f>IFERROR(IF(I1359=1,VLOOKUP(F1359,Lookup!$A$2:$B$15,2,FALSE),0),0.5)</f>
        <v>0</v>
      </c>
      <c r="S1359">
        <f>IF(K1359=1,1,IFERROR(IF(H1359="pass",VLOOKUP(F1359,Lookup!$D$2:$E$26,2,FALSE),0),1.6))</f>
        <v>1.6</v>
      </c>
      <c r="T1359" s="6">
        <f t="shared" si="65"/>
        <v>2.0024999999999999</v>
      </c>
      <c r="U1359" s="6">
        <f t="shared" si="63"/>
        <v>2.0024999999999999</v>
      </c>
      <c r="V1359" t="str">
        <f t="shared" si="64"/>
        <v>K.RAYMOND, DET</v>
      </c>
    </row>
    <row r="1360" spans="1:22">
      <c r="A1360">
        <v>2906</v>
      </c>
      <c r="B1360" s="21">
        <v>1</v>
      </c>
      <c r="C1360" s="21" t="s">
        <v>28</v>
      </c>
      <c r="D1360" s="21" t="s">
        <v>11</v>
      </c>
      <c r="E1360" s="21">
        <v>24</v>
      </c>
      <c r="F1360" s="21">
        <v>76</v>
      </c>
      <c r="G1360" s="21" t="s">
        <v>2765</v>
      </c>
      <c r="H1360" s="21" t="s">
        <v>439</v>
      </c>
      <c r="I1360" s="21">
        <v>0</v>
      </c>
      <c r="J1360" s="21">
        <v>1</v>
      </c>
      <c r="K1360" s="21">
        <v>0</v>
      </c>
      <c r="L1360" s="21">
        <v>0</v>
      </c>
      <c r="M1360" s="21" t="s">
        <v>2724</v>
      </c>
      <c r="N1360" s="21">
        <v>5</v>
      </c>
      <c r="O1360" s="21">
        <v>5</v>
      </c>
      <c r="P1360" s="21">
        <v>0</v>
      </c>
      <c r="Q1360" s="21">
        <v>1</v>
      </c>
      <c r="R1360">
        <f>IFERROR(IF(I1360=1,VLOOKUP(F1360,Lookup!$A$2:$B$15,2,FALSE),0),0.5)</f>
        <v>0</v>
      </c>
      <c r="S1360">
        <f>IF(K1360=1,1,IFERROR(IF(H1360="pass",VLOOKUP(F1360,Lookup!$D$2:$E$26,2,FALSE),0),1.6))</f>
        <v>1.8</v>
      </c>
      <c r="T1360" s="6">
        <f t="shared" si="65"/>
        <v>1.6875</v>
      </c>
      <c r="U1360" s="6">
        <f t="shared" si="63"/>
        <v>1.7617500000000001</v>
      </c>
      <c r="V1360" t="str">
        <f t="shared" si="64"/>
        <v>Q.CEPHUS, DET</v>
      </c>
    </row>
    <row r="1361" spans="1:22">
      <c r="A1361">
        <v>2907</v>
      </c>
      <c r="B1361" s="21">
        <v>1</v>
      </c>
      <c r="C1361" s="21" t="s">
        <v>28</v>
      </c>
      <c r="D1361" s="21" t="s">
        <v>11</v>
      </c>
      <c r="E1361" s="21">
        <v>24</v>
      </c>
      <c r="F1361" s="21">
        <v>76</v>
      </c>
      <c r="G1361" s="21" t="s">
        <v>2766</v>
      </c>
      <c r="H1361" s="21" t="s">
        <v>439</v>
      </c>
      <c r="I1361" s="21">
        <v>0</v>
      </c>
      <c r="J1361" s="21">
        <v>1</v>
      </c>
      <c r="K1361" s="21">
        <v>0</v>
      </c>
      <c r="L1361" s="21">
        <v>0</v>
      </c>
      <c r="M1361" s="21" t="s">
        <v>2635</v>
      </c>
      <c r="N1361" s="21">
        <v>8</v>
      </c>
      <c r="O1361" s="21">
        <v>8</v>
      </c>
      <c r="P1361" s="21">
        <v>0</v>
      </c>
      <c r="Q1361" s="21">
        <v>1</v>
      </c>
      <c r="R1361">
        <f>IFERROR(IF(I1361=1,VLOOKUP(F1361,Lookup!$A$2:$B$15,2,FALSE),0),0.5)</f>
        <v>0</v>
      </c>
      <c r="S1361">
        <f>IF(K1361=1,1,IFERROR(IF(H1361="pass",VLOOKUP(F1361,Lookup!$D$2:$E$26,2,FALSE),0),1.6))</f>
        <v>1.8</v>
      </c>
      <c r="T1361" s="6">
        <f t="shared" si="65"/>
        <v>1.74</v>
      </c>
      <c r="U1361" s="6">
        <f t="shared" si="63"/>
        <v>1.7796000000000003</v>
      </c>
      <c r="V1361" t="str">
        <f t="shared" si="64"/>
        <v>A. ST. BROWN, DET</v>
      </c>
    </row>
    <row r="1362" spans="1:22">
      <c r="A1362">
        <v>4</v>
      </c>
      <c r="B1362" s="28">
        <v>2</v>
      </c>
      <c r="C1362" s="28" t="s">
        <v>18</v>
      </c>
      <c r="D1362" s="28" t="s">
        <v>22</v>
      </c>
      <c r="E1362" s="28">
        <v>47</v>
      </c>
      <c r="F1362" s="28">
        <v>53</v>
      </c>
      <c r="G1362" s="28" t="s">
        <v>2830</v>
      </c>
      <c r="H1362" s="28" t="s">
        <v>439</v>
      </c>
      <c r="I1362" s="28">
        <v>0</v>
      </c>
      <c r="J1362" s="28">
        <v>1</v>
      </c>
      <c r="K1362" s="28">
        <v>0</v>
      </c>
      <c r="L1362" s="28">
        <v>0</v>
      </c>
      <c r="M1362" s="28" t="s">
        <v>1148</v>
      </c>
      <c r="N1362" s="28">
        <v>22</v>
      </c>
      <c r="O1362" s="21">
        <v>22</v>
      </c>
      <c r="P1362" s="21">
        <v>0</v>
      </c>
      <c r="Q1362" s="21">
        <v>1</v>
      </c>
      <c r="R1362">
        <f>IFERROR(IF(I1362=1,VLOOKUP(F1362,Lookup!$A$2:$B$15,2,FALSE),0),0.5)</f>
        <v>0</v>
      </c>
      <c r="S1362">
        <f>IF(K1362=1,1,IFERROR(IF(H1362="pass",VLOOKUP(F1362,Lookup!$D$2:$E$26,2,FALSE),0),1.6))</f>
        <v>1.6</v>
      </c>
      <c r="T1362" s="6">
        <f t="shared" si="65"/>
        <v>1.9850000000000001</v>
      </c>
      <c r="U1362" s="6">
        <f t="shared" si="63"/>
        <v>1.9850000000000001</v>
      </c>
      <c r="V1362" t="str">
        <f t="shared" si="64"/>
        <v>M.EVANS, TB</v>
      </c>
    </row>
    <row r="1363" spans="1:22">
      <c r="A1363">
        <v>5</v>
      </c>
      <c r="B1363" s="28">
        <v>2</v>
      </c>
      <c r="C1363" s="28" t="s">
        <v>18</v>
      </c>
      <c r="D1363" s="28" t="s">
        <v>22</v>
      </c>
      <c r="E1363" s="28">
        <v>22</v>
      </c>
      <c r="F1363" s="28">
        <v>78</v>
      </c>
      <c r="G1363" s="28" t="s">
        <v>2831</v>
      </c>
      <c r="H1363" s="28" t="s">
        <v>439</v>
      </c>
      <c r="I1363" s="28">
        <v>0</v>
      </c>
      <c r="J1363" s="28">
        <v>1</v>
      </c>
      <c r="K1363" s="28">
        <v>0</v>
      </c>
      <c r="L1363" s="28">
        <v>0</v>
      </c>
      <c r="M1363" s="28" t="s">
        <v>632</v>
      </c>
      <c r="N1363" s="28">
        <v>19</v>
      </c>
      <c r="O1363" s="21">
        <v>19</v>
      </c>
      <c r="P1363" s="21">
        <v>0</v>
      </c>
      <c r="Q1363" s="21">
        <v>1</v>
      </c>
      <c r="R1363">
        <f>IFERROR(IF(I1363=1,VLOOKUP(F1363,Lookup!$A$2:$B$15,2,FALSE),0),0.5)</f>
        <v>0</v>
      </c>
      <c r="S1363">
        <f>IF(K1363=1,1,IFERROR(IF(H1363="pass",VLOOKUP(F1363,Lookup!$D$2:$E$26,2,FALSE),0),1.6))</f>
        <v>1.8</v>
      </c>
      <c r="T1363" s="6">
        <f t="shared" si="65"/>
        <v>1.9325000000000001</v>
      </c>
      <c r="U1363" s="6">
        <f t="shared" si="63"/>
        <v>1.8450500000000003</v>
      </c>
      <c r="V1363" t="str">
        <f t="shared" si="64"/>
        <v>A.BROWN, TB</v>
      </c>
    </row>
    <row r="1364" spans="1:22">
      <c r="A1364">
        <v>7</v>
      </c>
      <c r="B1364" s="28">
        <v>2</v>
      </c>
      <c r="C1364" s="28" t="s">
        <v>18</v>
      </c>
      <c r="D1364" s="28" t="s">
        <v>22</v>
      </c>
      <c r="E1364" s="28">
        <v>20</v>
      </c>
      <c r="F1364" s="28">
        <v>80</v>
      </c>
      <c r="G1364" s="28" t="s">
        <v>2833</v>
      </c>
      <c r="H1364" s="28" t="s">
        <v>439</v>
      </c>
      <c r="I1364" s="28">
        <v>0</v>
      </c>
      <c r="J1364" s="28">
        <v>1</v>
      </c>
      <c r="K1364" s="28">
        <v>0</v>
      </c>
      <c r="L1364" s="28">
        <v>0</v>
      </c>
      <c r="M1364" s="28" t="s">
        <v>1151</v>
      </c>
      <c r="N1364" s="28">
        <v>16</v>
      </c>
      <c r="O1364" s="21">
        <v>16</v>
      </c>
      <c r="P1364" s="21">
        <v>0</v>
      </c>
      <c r="Q1364" s="21">
        <v>1</v>
      </c>
      <c r="R1364">
        <f>IFERROR(IF(I1364=1,VLOOKUP(F1364,Lookup!$A$2:$B$15,2,FALSE),0),0.5)</f>
        <v>0</v>
      </c>
      <c r="S1364">
        <f>IF(K1364=1,1,IFERROR(IF(H1364="pass",VLOOKUP(F1364,Lookup!$D$2:$E$26,2,FALSE),0),1.6))</f>
        <v>1.8</v>
      </c>
      <c r="T1364" s="6">
        <f t="shared" si="65"/>
        <v>1.8800000000000001</v>
      </c>
      <c r="U1364" s="6">
        <f t="shared" si="63"/>
        <v>1.8272000000000004</v>
      </c>
      <c r="V1364" t="str">
        <f t="shared" si="64"/>
        <v>R.GRONKOWSKI, TB</v>
      </c>
    </row>
    <row r="1365" spans="1:22">
      <c r="A1365">
        <v>8</v>
      </c>
      <c r="B1365" s="28">
        <v>2</v>
      </c>
      <c r="C1365" s="28" t="s">
        <v>22</v>
      </c>
      <c r="D1365" s="28" t="s">
        <v>18</v>
      </c>
      <c r="E1365" s="28">
        <v>73</v>
      </c>
      <c r="F1365" s="28">
        <v>27</v>
      </c>
      <c r="G1365" s="28" t="s">
        <v>2834</v>
      </c>
      <c r="H1365" s="28" t="s">
        <v>439</v>
      </c>
      <c r="I1365" s="28">
        <v>0</v>
      </c>
      <c r="J1365" s="28">
        <v>1</v>
      </c>
      <c r="K1365" s="28">
        <v>0</v>
      </c>
      <c r="L1365" s="28">
        <v>0</v>
      </c>
      <c r="M1365" s="28" t="s">
        <v>2257</v>
      </c>
      <c r="N1365" s="28">
        <v>-3</v>
      </c>
      <c r="O1365" s="21">
        <v>-3</v>
      </c>
      <c r="P1365" s="21">
        <v>0</v>
      </c>
      <c r="Q1365" s="21">
        <v>1</v>
      </c>
      <c r="R1365">
        <f>IFERROR(IF(I1365=1,VLOOKUP(F1365,Lookup!$A$2:$B$15,2,FALSE),0),0.5)</f>
        <v>0</v>
      </c>
      <c r="S1365">
        <f>IF(K1365=1,1,IFERROR(IF(H1365="pass",VLOOKUP(F1365,Lookup!$D$2:$E$26,2,FALSE),0),1.6))</f>
        <v>1.6</v>
      </c>
      <c r="T1365" s="6">
        <f t="shared" si="65"/>
        <v>1.5475000000000001</v>
      </c>
      <c r="U1365" s="6">
        <f t="shared" si="63"/>
        <v>1.5475000000000001</v>
      </c>
      <c r="V1365" t="str">
        <f t="shared" si="64"/>
        <v>M.DAVIS, ATL</v>
      </c>
    </row>
    <row r="1366" spans="1:22">
      <c r="A1366">
        <v>10</v>
      </c>
      <c r="B1366" s="28">
        <v>2</v>
      </c>
      <c r="C1366" s="28" t="s">
        <v>22</v>
      </c>
      <c r="D1366" s="28" t="s">
        <v>18</v>
      </c>
      <c r="E1366" s="28">
        <v>66</v>
      </c>
      <c r="F1366" s="28">
        <v>34</v>
      </c>
      <c r="G1366" s="28" t="s">
        <v>2836</v>
      </c>
      <c r="H1366" s="28" t="s">
        <v>439</v>
      </c>
      <c r="I1366" s="28">
        <v>0</v>
      </c>
      <c r="J1366" s="28">
        <v>1</v>
      </c>
      <c r="K1366" s="28">
        <v>0</v>
      </c>
      <c r="L1366" s="28">
        <v>0</v>
      </c>
      <c r="M1366" s="28" t="s">
        <v>2226</v>
      </c>
      <c r="N1366" s="28">
        <v>1</v>
      </c>
      <c r="O1366" s="21">
        <v>1</v>
      </c>
      <c r="P1366" s="21">
        <v>0</v>
      </c>
      <c r="Q1366" s="21">
        <v>1</v>
      </c>
      <c r="R1366">
        <f>IFERROR(IF(I1366=1,VLOOKUP(F1366,Lookup!$A$2:$B$15,2,FALSE),0),0.5)</f>
        <v>0</v>
      </c>
      <c r="S1366">
        <f>IF(K1366=1,1,IFERROR(IF(H1366="pass",VLOOKUP(F1366,Lookup!$D$2:$E$26,2,FALSE),0),1.6))</f>
        <v>1.6</v>
      </c>
      <c r="T1366" s="6">
        <f t="shared" si="65"/>
        <v>1.6175000000000002</v>
      </c>
      <c r="U1366" s="6">
        <f t="shared" si="63"/>
        <v>1.6175000000000002</v>
      </c>
      <c r="V1366" t="str">
        <f t="shared" si="64"/>
        <v>C.PATTERSON, ATL</v>
      </c>
    </row>
    <row r="1367" spans="1:22">
      <c r="A1367">
        <v>11</v>
      </c>
      <c r="B1367" s="28">
        <v>2</v>
      </c>
      <c r="C1367" s="28" t="s">
        <v>18</v>
      </c>
      <c r="D1367" s="28" t="s">
        <v>22</v>
      </c>
      <c r="E1367" s="28">
        <v>64</v>
      </c>
      <c r="F1367" s="28">
        <v>36</v>
      </c>
      <c r="G1367" s="28" t="s">
        <v>2837</v>
      </c>
      <c r="H1367" s="28" t="s">
        <v>439</v>
      </c>
      <c r="I1367" s="28">
        <v>0</v>
      </c>
      <c r="J1367" s="28">
        <v>1</v>
      </c>
      <c r="K1367" s="28">
        <v>0</v>
      </c>
      <c r="L1367" s="28">
        <v>0</v>
      </c>
      <c r="M1367" s="28" t="s">
        <v>1131</v>
      </c>
      <c r="N1367" s="28">
        <v>13</v>
      </c>
      <c r="O1367" s="21">
        <v>13</v>
      </c>
      <c r="P1367" s="21">
        <v>0</v>
      </c>
      <c r="Q1367" s="21">
        <v>1</v>
      </c>
      <c r="R1367">
        <f>IFERROR(IF(I1367=1,VLOOKUP(F1367,Lookup!$A$2:$B$15,2,FALSE),0),0.5)</f>
        <v>0</v>
      </c>
      <c r="S1367">
        <f>IF(K1367=1,1,IFERROR(IF(H1367="pass",VLOOKUP(F1367,Lookup!$D$2:$E$26,2,FALSE),0),1.6))</f>
        <v>1.6</v>
      </c>
      <c r="T1367" s="6">
        <f t="shared" si="65"/>
        <v>1.8275000000000001</v>
      </c>
      <c r="U1367" s="6">
        <f t="shared" si="63"/>
        <v>1.8275000000000001</v>
      </c>
      <c r="V1367" t="str">
        <f t="shared" si="64"/>
        <v>C.GODWIN, TB</v>
      </c>
    </row>
    <row r="1368" spans="1:22">
      <c r="A1368">
        <v>13</v>
      </c>
      <c r="B1368" s="28">
        <v>2</v>
      </c>
      <c r="C1368" s="28" t="s">
        <v>18</v>
      </c>
      <c r="D1368" s="28" t="s">
        <v>22</v>
      </c>
      <c r="E1368" s="28">
        <v>41</v>
      </c>
      <c r="F1368" s="28">
        <v>59</v>
      </c>
      <c r="G1368" s="28" t="s">
        <v>2839</v>
      </c>
      <c r="H1368" s="28" t="s">
        <v>439</v>
      </c>
      <c r="I1368" s="28">
        <v>0</v>
      </c>
      <c r="J1368" s="28">
        <v>1</v>
      </c>
      <c r="K1368" s="28">
        <v>0</v>
      </c>
      <c r="L1368" s="28">
        <v>0</v>
      </c>
      <c r="M1368" s="28" t="s">
        <v>1128</v>
      </c>
      <c r="N1368" s="28">
        <v>-2</v>
      </c>
      <c r="O1368" s="21">
        <v>-2</v>
      </c>
      <c r="P1368" s="21">
        <v>0</v>
      </c>
      <c r="Q1368" s="21">
        <v>1</v>
      </c>
      <c r="R1368">
        <f>IFERROR(IF(I1368=1,VLOOKUP(F1368,Lookup!$A$2:$B$15,2,FALSE),0),0.5)</f>
        <v>0</v>
      </c>
      <c r="S1368">
        <f>IF(K1368=1,1,IFERROR(IF(H1368="pass",VLOOKUP(F1368,Lookup!$D$2:$E$26,2,FALSE),0),1.6))</f>
        <v>1.6</v>
      </c>
      <c r="T1368" s="6">
        <f t="shared" si="65"/>
        <v>1.5650000000000002</v>
      </c>
      <c r="U1368" s="6">
        <f t="shared" si="63"/>
        <v>1.5650000000000002</v>
      </c>
      <c r="V1368" t="str">
        <f t="shared" si="64"/>
        <v>L.FOURNETTE, TB</v>
      </c>
    </row>
    <row r="1369" spans="1:22">
      <c r="A1369">
        <v>14</v>
      </c>
      <c r="B1369" s="28">
        <v>2</v>
      </c>
      <c r="C1369" s="28" t="s">
        <v>18</v>
      </c>
      <c r="D1369" s="28" t="s">
        <v>22</v>
      </c>
      <c r="E1369" s="28">
        <v>25</v>
      </c>
      <c r="F1369" s="28">
        <v>75</v>
      </c>
      <c r="G1369" s="28" t="s">
        <v>2840</v>
      </c>
      <c r="H1369" s="28" t="s">
        <v>439</v>
      </c>
      <c r="I1369" s="28">
        <v>0</v>
      </c>
      <c r="J1369" s="28">
        <v>1</v>
      </c>
      <c r="K1369" s="28">
        <v>0</v>
      </c>
      <c r="L1369" s="28">
        <v>0</v>
      </c>
      <c r="M1369" s="28" t="s">
        <v>1151</v>
      </c>
      <c r="N1369" s="28">
        <v>5</v>
      </c>
      <c r="O1369" s="21">
        <v>5</v>
      </c>
      <c r="P1369" s="21">
        <v>0</v>
      </c>
      <c r="Q1369" s="21">
        <v>1</v>
      </c>
      <c r="R1369">
        <f>IFERROR(IF(I1369=1,VLOOKUP(F1369,Lookup!$A$2:$B$15,2,FALSE),0),0.5)</f>
        <v>0</v>
      </c>
      <c r="S1369">
        <f>IF(K1369=1,1,IFERROR(IF(H1369="pass",VLOOKUP(F1369,Lookup!$D$2:$E$26,2,FALSE),0),1.6))</f>
        <v>1.8</v>
      </c>
      <c r="T1369" s="6">
        <f t="shared" si="65"/>
        <v>1.6875</v>
      </c>
      <c r="U1369" s="6">
        <f t="shared" si="63"/>
        <v>1.7617500000000001</v>
      </c>
      <c r="V1369" t="str">
        <f t="shared" si="64"/>
        <v>R.GRONKOWSKI, TB</v>
      </c>
    </row>
    <row r="1370" spans="1:22">
      <c r="A1370">
        <v>16</v>
      </c>
      <c r="B1370" s="28">
        <v>2</v>
      </c>
      <c r="C1370" s="28" t="s">
        <v>18</v>
      </c>
      <c r="D1370" s="28" t="s">
        <v>22</v>
      </c>
      <c r="E1370" s="28">
        <v>13</v>
      </c>
      <c r="F1370" s="28">
        <v>87</v>
      </c>
      <c r="G1370" s="28" t="s">
        <v>2842</v>
      </c>
      <c r="H1370" s="28" t="s">
        <v>439</v>
      </c>
      <c r="I1370" s="28">
        <v>0</v>
      </c>
      <c r="J1370" s="28">
        <v>1</v>
      </c>
      <c r="K1370" s="28">
        <v>0</v>
      </c>
      <c r="L1370" s="28">
        <v>0</v>
      </c>
      <c r="M1370" s="28" t="s">
        <v>1148</v>
      </c>
      <c r="N1370" s="28">
        <v>13</v>
      </c>
      <c r="O1370" s="21">
        <v>13</v>
      </c>
      <c r="P1370" s="21">
        <v>0</v>
      </c>
      <c r="Q1370" s="21">
        <v>1</v>
      </c>
      <c r="R1370">
        <f>IFERROR(IF(I1370=1,VLOOKUP(F1370,Lookup!$A$2:$B$15,2,FALSE),0),0.5)</f>
        <v>0</v>
      </c>
      <c r="S1370">
        <f>IF(K1370=1,1,IFERROR(IF(H1370="pass",VLOOKUP(F1370,Lookup!$D$2:$E$26,2,FALSE),0),1.6))</f>
        <v>2.2000000000000002</v>
      </c>
      <c r="T1370" s="6">
        <f t="shared" si="65"/>
        <v>1.8275000000000001</v>
      </c>
      <c r="U1370" s="6">
        <f t="shared" si="63"/>
        <v>2.0733500000000005</v>
      </c>
      <c r="V1370" t="str">
        <f t="shared" si="64"/>
        <v>M.EVANS, TB</v>
      </c>
    </row>
    <row r="1371" spans="1:22">
      <c r="A1371">
        <v>17</v>
      </c>
      <c r="B1371" s="28">
        <v>2</v>
      </c>
      <c r="C1371" s="28" t="s">
        <v>18</v>
      </c>
      <c r="D1371" s="28" t="s">
        <v>22</v>
      </c>
      <c r="E1371" s="28">
        <v>13</v>
      </c>
      <c r="F1371" s="28">
        <v>87</v>
      </c>
      <c r="G1371" s="28" t="s">
        <v>2843</v>
      </c>
      <c r="H1371" s="28" t="s">
        <v>439</v>
      </c>
      <c r="I1371" s="28">
        <v>0</v>
      </c>
      <c r="J1371" s="28">
        <v>1</v>
      </c>
      <c r="K1371" s="28">
        <v>0</v>
      </c>
      <c r="L1371" s="28">
        <v>0</v>
      </c>
      <c r="M1371" s="28" t="s">
        <v>1128</v>
      </c>
      <c r="N1371" s="28">
        <v>-6</v>
      </c>
      <c r="O1371" s="21">
        <v>-6</v>
      </c>
      <c r="P1371" s="21">
        <v>0</v>
      </c>
      <c r="Q1371" s="21">
        <v>1</v>
      </c>
      <c r="R1371">
        <f>IFERROR(IF(I1371=1,VLOOKUP(F1371,Lookup!$A$2:$B$15,2,FALSE),0),0.5)</f>
        <v>0</v>
      </c>
      <c r="S1371">
        <f>IF(K1371=1,1,IFERROR(IF(H1371="pass",VLOOKUP(F1371,Lookup!$D$2:$E$26,2,FALSE),0),1.6))</f>
        <v>2.2000000000000002</v>
      </c>
      <c r="T1371" s="6">
        <f t="shared" si="65"/>
        <v>1.4950000000000001</v>
      </c>
      <c r="U1371" s="6">
        <f t="shared" si="63"/>
        <v>1.9603000000000002</v>
      </c>
      <c r="V1371" t="str">
        <f t="shared" si="64"/>
        <v>L.FOURNETTE, TB</v>
      </c>
    </row>
    <row r="1372" spans="1:22">
      <c r="A1372">
        <v>18</v>
      </c>
      <c r="B1372" s="28">
        <v>2</v>
      </c>
      <c r="C1372" s="28" t="s">
        <v>22</v>
      </c>
      <c r="D1372" s="28" t="s">
        <v>18</v>
      </c>
      <c r="E1372" s="28">
        <v>71</v>
      </c>
      <c r="F1372" s="28">
        <v>29</v>
      </c>
      <c r="G1372" s="28" t="s">
        <v>2844</v>
      </c>
      <c r="H1372" s="28" t="s">
        <v>439</v>
      </c>
      <c r="I1372" s="28">
        <v>0</v>
      </c>
      <c r="J1372" s="28">
        <v>1</v>
      </c>
      <c r="K1372" s="28">
        <v>0</v>
      </c>
      <c r="L1372" s="28">
        <v>0</v>
      </c>
      <c r="M1372" s="28" t="s">
        <v>2224</v>
      </c>
      <c r="N1372" s="28">
        <v>9</v>
      </c>
      <c r="O1372" s="21">
        <v>9</v>
      </c>
      <c r="P1372" s="21">
        <v>0</v>
      </c>
      <c r="Q1372" s="21">
        <v>1</v>
      </c>
      <c r="R1372">
        <f>IFERROR(IF(I1372=1,VLOOKUP(F1372,Lookup!$A$2:$B$15,2,FALSE),0),0.5)</f>
        <v>0</v>
      </c>
      <c r="S1372">
        <f>IF(K1372=1,1,IFERROR(IF(H1372="pass",VLOOKUP(F1372,Lookup!$D$2:$E$26,2,FALSE),0),1.6))</f>
        <v>1.6</v>
      </c>
      <c r="T1372" s="6">
        <f t="shared" si="65"/>
        <v>1.7575000000000001</v>
      </c>
      <c r="U1372" s="6">
        <f t="shared" si="63"/>
        <v>1.7575000000000001</v>
      </c>
      <c r="V1372" t="str">
        <f t="shared" si="64"/>
        <v>C.RIDLEY, ATL</v>
      </c>
    </row>
    <row r="1373" spans="1:22">
      <c r="A1373">
        <v>20</v>
      </c>
      <c r="B1373" s="28">
        <v>2</v>
      </c>
      <c r="C1373" s="28" t="s">
        <v>22</v>
      </c>
      <c r="D1373" s="28" t="s">
        <v>18</v>
      </c>
      <c r="E1373" s="28">
        <v>63</v>
      </c>
      <c r="F1373" s="28">
        <v>37</v>
      </c>
      <c r="G1373" s="28" t="s">
        <v>2846</v>
      </c>
      <c r="H1373" s="28" t="s">
        <v>439</v>
      </c>
      <c r="I1373" s="28">
        <v>0</v>
      </c>
      <c r="J1373" s="28">
        <v>1</v>
      </c>
      <c r="K1373" s="28">
        <v>0</v>
      </c>
      <c r="L1373" s="28">
        <v>0</v>
      </c>
      <c r="M1373" s="28" t="s">
        <v>2239</v>
      </c>
      <c r="N1373" s="28">
        <v>2</v>
      </c>
      <c r="O1373" s="21">
        <v>2</v>
      </c>
      <c r="P1373" s="21">
        <v>0</v>
      </c>
      <c r="Q1373" s="21">
        <v>1</v>
      </c>
      <c r="R1373">
        <f>IFERROR(IF(I1373=1,VLOOKUP(F1373,Lookup!$A$2:$B$15,2,FALSE),0),0.5)</f>
        <v>0</v>
      </c>
      <c r="S1373">
        <f>IF(K1373=1,1,IFERROR(IF(H1373="pass",VLOOKUP(F1373,Lookup!$D$2:$E$26,2,FALSE),0),1.6))</f>
        <v>1.6</v>
      </c>
      <c r="T1373" s="6">
        <f t="shared" si="65"/>
        <v>1.635</v>
      </c>
      <c r="U1373" s="6">
        <f t="shared" si="63"/>
        <v>1.635</v>
      </c>
      <c r="V1373" t="str">
        <f t="shared" si="64"/>
        <v>R.GAGE, ATL</v>
      </c>
    </row>
    <row r="1374" spans="1:22">
      <c r="A1374">
        <v>21</v>
      </c>
      <c r="B1374" s="28">
        <v>2</v>
      </c>
      <c r="C1374" s="28" t="s">
        <v>22</v>
      </c>
      <c r="D1374" s="28" t="s">
        <v>18</v>
      </c>
      <c r="E1374" s="28">
        <v>58</v>
      </c>
      <c r="F1374" s="28">
        <v>42</v>
      </c>
      <c r="G1374" s="28" t="s">
        <v>2847</v>
      </c>
      <c r="H1374" s="28" t="s">
        <v>439</v>
      </c>
      <c r="I1374" s="28">
        <v>0</v>
      </c>
      <c r="J1374" s="28">
        <v>1</v>
      </c>
      <c r="K1374" s="28">
        <v>0</v>
      </c>
      <c r="L1374" s="28">
        <v>0</v>
      </c>
      <c r="M1374" s="28" t="s">
        <v>2848</v>
      </c>
      <c r="N1374" s="28">
        <v>5</v>
      </c>
      <c r="O1374" s="21">
        <v>5</v>
      </c>
      <c r="P1374" s="21">
        <v>0</v>
      </c>
      <c r="Q1374" s="21">
        <v>1</v>
      </c>
      <c r="R1374">
        <f>IFERROR(IF(I1374=1,VLOOKUP(F1374,Lookup!$A$2:$B$15,2,FALSE),0),0.5)</f>
        <v>0</v>
      </c>
      <c r="S1374">
        <f>IF(K1374=1,1,IFERROR(IF(H1374="pass",VLOOKUP(F1374,Lookup!$D$2:$E$26,2,FALSE),0),1.6))</f>
        <v>1.6</v>
      </c>
      <c r="T1374" s="6">
        <f t="shared" si="65"/>
        <v>1.6875</v>
      </c>
      <c r="U1374" s="6">
        <f t="shared" si="63"/>
        <v>1.6875</v>
      </c>
      <c r="V1374" t="str">
        <f t="shared" si="64"/>
        <v>O.ZACCHEAUS, ATL</v>
      </c>
    </row>
    <row r="1375" spans="1:22">
      <c r="A1375">
        <v>22</v>
      </c>
      <c r="B1375" s="28">
        <v>2</v>
      </c>
      <c r="C1375" s="28" t="s">
        <v>22</v>
      </c>
      <c r="D1375" s="28" t="s">
        <v>18</v>
      </c>
      <c r="E1375" s="28">
        <v>58</v>
      </c>
      <c r="F1375" s="28">
        <v>42</v>
      </c>
      <c r="G1375" s="28" t="s">
        <v>2849</v>
      </c>
      <c r="H1375" s="28" t="s">
        <v>439</v>
      </c>
      <c r="I1375" s="28">
        <v>0</v>
      </c>
      <c r="J1375" s="28">
        <v>1</v>
      </c>
      <c r="K1375" s="28">
        <v>0</v>
      </c>
      <c r="L1375" s="28">
        <v>0</v>
      </c>
      <c r="M1375" s="28" t="s">
        <v>2850</v>
      </c>
      <c r="N1375" s="28">
        <v>6</v>
      </c>
      <c r="O1375" s="21">
        <v>6</v>
      </c>
      <c r="P1375" s="21">
        <v>0</v>
      </c>
      <c r="Q1375" s="21">
        <v>1</v>
      </c>
      <c r="R1375">
        <f>IFERROR(IF(I1375=1,VLOOKUP(F1375,Lookup!$A$2:$B$15,2,FALSE),0),0.5)</f>
        <v>0</v>
      </c>
      <c r="S1375">
        <f>IF(K1375=1,1,IFERROR(IF(H1375="pass",VLOOKUP(F1375,Lookup!$D$2:$E$26,2,FALSE),0),1.6))</f>
        <v>1.6</v>
      </c>
      <c r="T1375" s="6">
        <f t="shared" si="65"/>
        <v>1.7050000000000001</v>
      </c>
      <c r="U1375" s="6">
        <f t="shared" si="63"/>
        <v>1.7050000000000001</v>
      </c>
      <c r="V1375" t="str">
        <f t="shared" si="64"/>
        <v>L.SMITH, ATL</v>
      </c>
    </row>
    <row r="1376" spans="1:22">
      <c r="A1376">
        <v>28</v>
      </c>
      <c r="B1376" s="28">
        <v>2</v>
      </c>
      <c r="C1376" s="28" t="s">
        <v>22</v>
      </c>
      <c r="D1376" s="28" t="s">
        <v>18</v>
      </c>
      <c r="E1376" s="28">
        <v>62</v>
      </c>
      <c r="F1376" s="28">
        <v>38</v>
      </c>
      <c r="G1376" s="28" t="s">
        <v>2856</v>
      </c>
      <c r="H1376" s="28" t="s">
        <v>439</v>
      </c>
      <c r="I1376" s="28">
        <v>0</v>
      </c>
      <c r="J1376" s="28">
        <v>1</v>
      </c>
      <c r="K1376" s="28">
        <v>0</v>
      </c>
      <c r="L1376" s="28">
        <v>0</v>
      </c>
      <c r="M1376" s="28" t="s">
        <v>2231</v>
      </c>
      <c r="N1376" s="28">
        <v>4</v>
      </c>
      <c r="O1376" s="21">
        <v>4</v>
      </c>
      <c r="P1376" s="21">
        <v>0</v>
      </c>
      <c r="Q1376" s="21">
        <v>1</v>
      </c>
      <c r="R1376">
        <f>IFERROR(IF(I1376=1,VLOOKUP(F1376,Lookup!$A$2:$B$15,2,FALSE),0),0.5)</f>
        <v>0</v>
      </c>
      <c r="S1376">
        <f>IF(K1376=1,1,IFERROR(IF(H1376="pass",VLOOKUP(F1376,Lookup!$D$2:$E$26,2,FALSE),0),1.6))</f>
        <v>1.6</v>
      </c>
      <c r="T1376" s="6">
        <f t="shared" si="65"/>
        <v>1.6700000000000002</v>
      </c>
      <c r="U1376" s="6">
        <f t="shared" si="63"/>
        <v>1.6700000000000002</v>
      </c>
      <c r="V1376" t="str">
        <f t="shared" si="64"/>
        <v>K.PITTS, ATL</v>
      </c>
    </row>
    <row r="1377" spans="1:22">
      <c r="A1377">
        <v>33</v>
      </c>
      <c r="B1377" s="28">
        <v>2</v>
      </c>
      <c r="C1377" s="28" t="s">
        <v>18</v>
      </c>
      <c r="D1377" s="28" t="s">
        <v>22</v>
      </c>
      <c r="E1377" s="28">
        <v>38</v>
      </c>
      <c r="F1377" s="28">
        <v>62</v>
      </c>
      <c r="G1377" s="28" t="s">
        <v>2861</v>
      </c>
      <c r="H1377" s="28" t="s">
        <v>439</v>
      </c>
      <c r="I1377" s="28">
        <v>0</v>
      </c>
      <c r="J1377" s="28">
        <v>1</v>
      </c>
      <c r="K1377" s="28">
        <v>0</v>
      </c>
      <c r="L1377" s="28">
        <v>0</v>
      </c>
      <c r="M1377" s="28" t="s">
        <v>1131</v>
      </c>
      <c r="N1377" s="28">
        <v>4</v>
      </c>
      <c r="O1377" s="21">
        <v>4</v>
      </c>
      <c r="P1377" s="21">
        <v>0</v>
      </c>
      <c r="Q1377" s="21">
        <v>1</v>
      </c>
      <c r="R1377">
        <f>IFERROR(IF(I1377=1,VLOOKUP(F1377,Lookup!$A$2:$B$15,2,FALSE),0),0.5)</f>
        <v>0</v>
      </c>
      <c r="S1377">
        <f>IF(K1377=1,1,IFERROR(IF(H1377="pass",VLOOKUP(F1377,Lookup!$D$2:$E$26,2,FALSE),0),1.6))</f>
        <v>1.6</v>
      </c>
      <c r="T1377" s="6">
        <f t="shared" si="65"/>
        <v>1.6700000000000002</v>
      </c>
      <c r="U1377" s="6">
        <f t="shared" si="63"/>
        <v>1.6700000000000002</v>
      </c>
      <c r="V1377" t="str">
        <f t="shared" si="64"/>
        <v>C.GODWIN, TB</v>
      </c>
    </row>
    <row r="1378" spans="1:22">
      <c r="A1378">
        <v>36</v>
      </c>
      <c r="B1378" s="28">
        <v>2</v>
      </c>
      <c r="C1378" s="28" t="s">
        <v>18</v>
      </c>
      <c r="D1378" s="28" t="s">
        <v>22</v>
      </c>
      <c r="E1378" s="28">
        <v>1</v>
      </c>
      <c r="F1378" s="28">
        <v>99</v>
      </c>
      <c r="G1378" s="28" t="s">
        <v>2865</v>
      </c>
      <c r="H1378" s="28" t="s">
        <v>439</v>
      </c>
      <c r="I1378" s="28">
        <v>0</v>
      </c>
      <c r="J1378" s="28">
        <v>1</v>
      </c>
      <c r="K1378" s="28">
        <v>0</v>
      </c>
      <c r="L1378" s="28">
        <v>0</v>
      </c>
      <c r="M1378" s="28" t="s">
        <v>1151</v>
      </c>
      <c r="N1378" s="28">
        <v>1</v>
      </c>
      <c r="O1378" s="21">
        <v>1</v>
      </c>
      <c r="P1378" s="21">
        <v>0</v>
      </c>
      <c r="Q1378" s="21">
        <v>1</v>
      </c>
      <c r="R1378">
        <f>IFERROR(IF(I1378=1,VLOOKUP(F1378,Lookup!$A$2:$B$15,2,FALSE),0),0.5)</f>
        <v>0</v>
      </c>
      <c r="S1378">
        <f>IF(K1378=1,1,IFERROR(IF(H1378="pass",VLOOKUP(F1378,Lookup!$D$2:$E$26,2,FALSE),0),1.6))</f>
        <v>4</v>
      </c>
      <c r="T1378" s="6">
        <f t="shared" si="65"/>
        <v>1.6175000000000002</v>
      </c>
      <c r="U1378" s="6">
        <f t="shared" si="63"/>
        <v>4</v>
      </c>
      <c r="V1378" t="str">
        <f t="shared" si="64"/>
        <v>R.GRONKOWSKI, TB</v>
      </c>
    </row>
    <row r="1379" spans="1:22">
      <c r="A1379">
        <v>37</v>
      </c>
      <c r="B1379" s="28">
        <v>2</v>
      </c>
      <c r="C1379" s="28" t="s">
        <v>22</v>
      </c>
      <c r="D1379" s="28" t="s">
        <v>18</v>
      </c>
      <c r="E1379" s="28">
        <v>66</v>
      </c>
      <c r="F1379" s="28">
        <v>34</v>
      </c>
      <c r="G1379" s="28" t="s">
        <v>2866</v>
      </c>
      <c r="H1379" s="28" t="s">
        <v>439</v>
      </c>
      <c r="I1379" s="28">
        <v>0</v>
      </c>
      <c r="J1379" s="28">
        <v>1</v>
      </c>
      <c r="K1379" s="28">
        <v>0</v>
      </c>
      <c r="L1379" s="28">
        <v>0</v>
      </c>
      <c r="M1379" s="28" t="s">
        <v>2239</v>
      </c>
      <c r="N1379" s="28">
        <v>5</v>
      </c>
      <c r="O1379" s="21">
        <v>5</v>
      </c>
      <c r="P1379" s="21">
        <v>0</v>
      </c>
      <c r="Q1379" s="21">
        <v>1</v>
      </c>
      <c r="R1379">
        <f>IFERROR(IF(I1379=1,VLOOKUP(F1379,Lookup!$A$2:$B$15,2,FALSE),0),0.5)</f>
        <v>0</v>
      </c>
      <c r="S1379">
        <f>IF(K1379=1,1,IFERROR(IF(H1379="pass",VLOOKUP(F1379,Lookup!$D$2:$E$26,2,FALSE),0),1.6))</f>
        <v>1.6</v>
      </c>
      <c r="T1379" s="6">
        <f t="shared" si="65"/>
        <v>1.6875</v>
      </c>
      <c r="U1379" s="6">
        <f t="shared" si="63"/>
        <v>1.6875</v>
      </c>
      <c r="V1379" t="str">
        <f t="shared" si="64"/>
        <v>R.GAGE, ATL</v>
      </c>
    </row>
    <row r="1380" spans="1:22">
      <c r="A1380">
        <v>38</v>
      </c>
      <c r="B1380" s="28">
        <v>2</v>
      </c>
      <c r="C1380" s="28" t="s">
        <v>22</v>
      </c>
      <c r="D1380" s="28" t="s">
        <v>18</v>
      </c>
      <c r="E1380" s="28">
        <v>61</v>
      </c>
      <c r="F1380" s="28">
        <v>39</v>
      </c>
      <c r="G1380" s="28" t="s">
        <v>2867</v>
      </c>
      <c r="H1380" s="28" t="s">
        <v>439</v>
      </c>
      <c r="I1380" s="28">
        <v>0</v>
      </c>
      <c r="J1380" s="28">
        <v>1</v>
      </c>
      <c r="K1380" s="28">
        <v>0</v>
      </c>
      <c r="L1380" s="28">
        <v>0</v>
      </c>
      <c r="M1380" s="28" t="s">
        <v>2226</v>
      </c>
      <c r="N1380" s="28">
        <v>-6</v>
      </c>
      <c r="O1380" s="21">
        <v>-6</v>
      </c>
      <c r="P1380" s="21">
        <v>0</v>
      </c>
      <c r="Q1380" s="21">
        <v>1</v>
      </c>
      <c r="R1380">
        <f>IFERROR(IF(I1380=1,VLOOKUP(F1380,Lookup!$A$2:$B$15,2,FALSE),0),0.5)</f>
        <v>0</v>
      </c>
      <c r="S1380">
        <f>IF(K1380=1,1,IFERROR(IF(H1380="pass",VLOOKUP(F1380,Lookup!$D$2:$E$26,2,FALSE),0),1.6))</f>
        <v>1.6</v>
      </c>
      <c r="T1380" s="6">
        <f t="shared" si="65"/>
        <v>1.4950000000000001</v>
      </c>
      <c r="U1380" s="6">
        <f t="shared" si="63"/>
        <v>1.4950000000000001</v>
      </c>
      <c r="V1380" t="str">
        <f t="shared" si="64"/>
        <v>C.PATTERSON, ATL</v>
      </c>
    </row>
    <row r="1381" spans="1:22">
      <c r="A1381">
        <v>39</v>
      </c>
      <c r="B1381" s="28">
        <v>2</v>
      </c>
      <c r="C1381" s="28" t="s">
        <v>22</v>
      </c>
      <c r="D1381" s="28" t="s">
        <v>18</v>
      </c>
      <c r="E1381" s="28">
        <v>38</v>
      </c>
      <c r="F1381" s="28">
        <v>62</v>
      </c>
      <c r="G1381" s="28" t="s">
        <v>2868</v>
      </c>
      <c r="H1381" s="28" t="s">
        <v>439</v>
      </c>
      <c r="I1381" s="28">
        <v>0</v>
      </c>
      <c r="J1381" s="28">
        <v>1</v>
      </c>
      <c r="K1381" s="28">
        <v>0</v>
      </c>
      <c r="L1381" s="28">
        <v>0</v>
      </c>
      <c r="M1381" s="28" t="s">
        <v>2231</v>
      </c>
      <c r="N1381" s="28">
        <v>14</v>
      </c>
      <c r="O1381" s="21">
        <v>14</v>
      </c>
      <c r="P1381" s="21">
        <v>0</v>
      </c>
      <c r="Q1381" s="21">
        <v>1</v>
      </c>
      <c r="R1381">
        <f>IFERROR(IF(I1381=1,VLOOKUP(F1381,Lookup!$A$2:$B$15,2,FALSE),0),0.5)</f>
        <v>0</v>
      </c>
      <c r="S1381">
        <f>IF(K1381=1,1,IFERROR(IF(H1381="pass",VLOOKUP(F1381,Lookup!$D$2:$E$26,2,FALSE),0),1.6))</f>
        <v>1.6</v>
      </c>
      <c r="T1381" s="6">
        <f t="shared" si="65"/>
        <v>1.845</v>
      </c>
      <c r="U1381" s="6">
        <f t="shared" si="63"/>
        <v>1.845</v>
      </c>
      <c r="V1381" t="str">
        <f t="shared" si="64"/>
        <v>K.PITTS, ATL</v>
      </c>
    </row>
    <row r="1382" spans="1:22">
      <c r="A1382">
        <v>40</v>
      </c>
      <c r="B1382" s="28">
        <v>2</v>
      </c>
      <c r="C1382" s="28" t="s">
        <v>22</v>
      </c>
      <c r="D1382" s="28" t="s">
        <v>18</v>
      </c>
      <c r="E1382" s="28">
        <v>14</v>
      </c>
      <c r="F1382" s="28">
        <v>86</v>
      </c>
      <c r="G1382" s="28" t="s">
        <v>2869</v>
      </c>
      <c r="H1382" s="28" t="s">
        <v>439</v>
      </c>
      <c r="I1382" s="28">
        <v>0</v>
      </c>
      <c r="J1382" s="28">
        <v>1</v>
      </c>
      <c r="K1382" s="28">
        <v>0</v>
      </c>
      <c r="L1382" s="28">
        <v>0</v>
      </c>
      <c r="M1382" s="28" t="s">
        <v>2226</v>
      </c>
      <c r="N1382" s="28">
        <v>4</v>
      </c>
      <c r="O1382" s="21">
        <v>4</v>
      </c>
      <c r="P1382" s="21">
        <v>0</v>
      </c>
      <c r="Q1382" s="21">
        <v>1</v>
      </c>
      <c r="R1382">
        <f>IFERROR(IF(I1382=1,VLOOKUP(F1382,Lookup!$A$2:$B$15,2,FALSE),0),0.5)</f>
        <v>0</v>
      </c>
      <c r="S1382">
        <f>IF(K1382=1,1,IFERROR(IF(H1382="pass",VLOOKUP(F1382,Lookup!$D$2:$E$26,2,FALSE),0),1.6))</f>
        <v>2</v>
      </c>
      <c r="T1382" s="6">
        <f t="shared" si="65"/>
        <v>1.6700000000000002</v>
      </c>
      <c r="U1382" s="6">
        <f t="shared" si="63"/>
        <v>1.8878000000000001</v>
      </c>
      <c r="V1382" t="str">
        <f t="shared" si="64"/>
        <v>C.PATTERSON, ATL</v>
      </c>
    </row>
    <row r="1383" spans="1:22">
      <c r="A1383">
        <v>45</v>
      </c>
      <c r="B1383" s="28">
        <v>2</v>
      </c>
      <c r="C1383" s="28" t="s">
        <v>18</v>
      </c>
      <c r="D1383" s="28" t="s">
        <v>22</v>
      </c>
      <c r="E1383" s="28">
        <v>57</v>
      </c>
      <c r="F1383" s="28">
        <v>43</v>
      </c>
      <c r="G1383" s="28" t="s">
        <v>2874</v>
      </c>
      <c r="H1383" s="28" t="s">
        <v>439</v>
      </c>
      <c r="I1383" s="28">
        <v>0</v>
      </c>
      <c r="J1383" s="28">
        <v>1</v>
      </c>
      <c r="K1383" s="28">
        <v>0</v>
      </c>
      <c r="L1383" s="28">
        <v>0</v>
      </c>
      <c r="M1383" s="28" t="s">
        <v>1146</v>
      </c>
      <c r="N1383" s="28">
        <v>-1</v>
      </c>
      <c r="O1383" s="21">
        <v>-1</v>
      </c>
      <c r="P1383" s="21">
        <v>0</v>
      </c>
      <c r="Q1383" s="21">
        <v>1</v>
      </c>
      <c r="R1383">
        <f>IFERROR(IF(I1383=1,VLOOKUP(F1383,Lookup!$A$2:$B$15,2,FALSE),0),0.5)</f>
        <v>0</v>
      </c>
      <c r="S1383">
        <f>IF(K1383=1,1,IFERROR(IF(H1383="pass",VLOOKUP(F1383,Lookup!$D$2:$E$26,2,FALSE),0),1.6))</f>
        <v>1.6</v>
      </c>
      <c r="T1383" s="6">
        <f t="shared" si="65"/>
        <v>1.5825</v>
      </c>
      <c r="U1383" s="6">
        <f t="shared" si="63"/>
        <v>1.5825</v>
      </c>
      <c r="V1383" t="str">
        <f t="shared" si="64"/>
        <v>R.JONES, TB</v>
      </c>
    </row>
    <row r="1384" spans="1:22">
      <c r="A1384">
        <v>46</v>
      </c>
      <c r="B1384" s="28">
        <v>2</v>
      </c>
      <c r="C1384" s="28" t="s">
        <v>18</v>
      </c>
      <c r="D1384" s="28" t="s">
        <v>22</v>
      </c>
      <c r="E1384" s="28">
        <v>57</v>
      </c>
      <c r="F1384" s="28">
        <v>43</v>
      </c>
      <c r="G1384" s="28" t="s">
        <v>2875</v>
      </c>
      <c r="H1384" s="28" t="s">
        <v>439</v>
      </c>
      <c r="I1384" s="28">
        <v>0</v>
      </c>
      <c r="J1384" s="28">
        <v>1</v>
      </c>
      <c r="K1384" s="28">
        <v>0</v>
      </c>
      <c r="L1384" s="28">
        <v>0</v>
      </c>
      <c r="M1384" s="28" t="s">
        <v>1206</v>
      </c>
      <c r="N1384" s="28">
        <v>5</v>
      </c>
      <c r="O1384" s="21">
        <v>5</v>
      </c>
      <c r="P1384" s="21">
        <v>0</v>
      </c>
      <c r="Q1384" s="21">
        <v>1</v>
      </c>
      <c r="R1384">
        <f>IFERROR(IF(I1384=1,VLOOKUP(F1384,Lookup!$A$2:$B$15,2,FALSE),0),0.5)</f>
        <v>0</v>
      </c>
      <c r="S1384">
        <f>IF(K1384=1,1,IFERROR(IF(H1384="pass",VLOOKUP(F1384,Lookup!$D$2:$E$26,2,FALSE),0),1.6))</f>
        <v>1.6</v>
      </c>
      <c r="T1384" s="6">
        <f t="shared" si="65"/>
        <v>1.6875</v>
      </c>
      <c r="U1384" s="6">
        <f t="shared" si="63"/>
        <v>1.6875</v>
      </c>
      <c r="V1384" t="str">
        <f t="shared" si="64"/>
        <v>T.JOHNSON, TB</v>
      </c>
    </row>
    <row r="1385" spans="1:22">
      <c r="A1385">
        <v>47</v>
      </c>
      <c r="B1385" s="28">
        <v>2</v>
      </c>
      <c r="C1385" s="28" t="s">
        <v>18</v>
      </c>
      <c r="D1385" s="28" t="s">
        <v>22</v>
      </c>
      <c r="E1385" s="28">
        <v>52</v>
      </c>
      <c r="F1385" s="28">
        <v>48</v>
      </c>
      <c r="G1385" s="28" t="s">
        <v>2876</v>
      </c>
      <c r="H1385" s="28" t="s">
        <v>439</v>
      </c>
      <c r="I1385" s="28">
        <v>0</v>
      </c>
      <c r="J1385" s="28">
        <v>1</v>
      </c>
      <c r="K1385" s="28">
        <v>0</v>
      </c>
      <c r="L1385" s="28">
        <v>0</v>
      </c>
      <c r="M1385" s="28" t="s">
        <v>1131</v>
      </c>
      <c r="N1385" s="28">
        <v>6</v>
      </c>
      <c r="O1385" s="21">
        <v>6</v>
      </c>
      <c r="P1385" s="21">
        <v>0</v>
      </c>
      <c r="Q1385" s="21">
        <v>1</v>
      </c>
      <c r="R1385">
        <f>IFERROR(IF(I1385=1,VLOOKUP(F1385,Lookup!$A$2:$B$15,2,FALSE),0),0.5)</f>
        <v>0</v>
      </c>
      <c r="S1385">
        <f>IF(K1385=1,1,IFERROR(IF(H1385="pass",VLOOKUP(F1385,Lookup!$D$2:$E$26,2,FALSE),0),1.6))</f>
        <v>1.6</v>
      </c>
      <c r="T1385" s="6">
        <f t="shared" si="65"/>
        <v>1.7050000000000001</v>
      </c>
      <c r="U1385" s="6">
        <f t="shared" si="63"/>
        <v>1.7050000000000001</v>
      </c>
      <c r="V1385" t="str">
        <f t="shared" si="64"/>
        <v>C.GODWIN, TB</v>
      </c>
    </row>
    <row r="1386" spans="1:22">
      <c r="A1386">
        <v>52</v>
      </c>
      <c r="B1386" s="28">
        <v>2</v>
      </c>
      <c r="C1386" s="28" t="s">
        <v>22</v>
      </c>
      <c r="D1386" s="28" t="s">
        <v>18</v>
      </c>
      <c r="E1386" s="28">
        <v>62</v>
      </c>
      <c r="F1386" s="28">
        <v>38</v>
      </c>
      <c r="G1386" s="28" t="s">
        <v>2882</v>
      </c>
      <c r="H1386" s="28" t="s">
        <v>439</v>
      </c>
      <c r="I1386" s="28">
        <v>0</v>
      </c>
      <c r="J1386" s="28">
        <v>1</v>
      </c>
      <c r="K1386" s="28">
        <v>0</v>
      </c>
      <c r="L1386" s="28">
        <v>0</v>
      </c>
      <c r="M1386" s="28" t="s">
        <v>2224</v>
      </c>
      <c r="N1386" s="28">
        <v>2</v>
      </c>
      <c r="O1386" s="21">
        <v>2</v>
      </c>
      <c r="P1386" s="21">
        <v>0</v>
      </c>
      <c r="Q1386" s="21">
        <v>1</v>
      </c>
      <c r="R1386">
        <f>IFERROR(IF(I1386=1,VLOOKUP(F1386,Lookup!$A$2:$B$15,2,FALSE),0),0.5)</f>
        <v>0</v>
      </c>
      <c r="S1386">
        <f>IF(K1386=1,1,IFERROR(IF(H1386="pass",VLOOKUP(F1386,Lookup!$D$2:$E$26,2,FALSE),0),1.6))</f>
        <v>1.6</v>
      </c>
      <c r="T1386" s="6">
        <f t="shared" si="65"/>
        <v>1.635</v>
      </c>
      <c r="U1386" s="6">
        <f t="shared" si="63"/>
        <v>1.635</v>
      </c>
      <c r="V1386" t="str">
        <f t="shared" si="64"/>
        <v>C.RIDLEY, ATL</v>
      </c>
    </row>
    <row r="1387" spans="1:22">
      <c r="A1387">
        <v>53</v>
      </c>
      <c r="B1387" s="28">
        <v>2</v>
      </c>
      <c r="C1387" s="28" t="s">
        <v>22</v>
      </c>
      <c r="D1387" s="28" t="s">
        <v>18</v>
      </c>
      <c r="E1387" s="28">
        <v>55</v>
      </c>
      <c r="F1387" s="28">
        <v>45</v>
      </c>
      <c r="G1387" s="28" t="s">
        <v>2883</v>
      </c>
      <c r="H1387" s="28" t="s">
        <v>439</v>
      </c>
      <c r="I1387" s="28">
        <v>0</v>
      </c>
      <c r="J1387" s="28">
        <v>1</v>
      </c>
      <c r="K1387" s="28">
        <v>0</v>
      </c>
      <c r="L1387" s="28">
        <v>0</v>
      </c>
      <c r="M1387" s="28" t="s">
        <v>2236</v>
      </c>
      <c r="N1387" s="28">
        <v>6</v>
      </c>
      <c r="O1387" s="21">
        <v>6</v>
      </c>
      <c r="P1387" s="21">
        <v>0</v>
      </c>
      <c r="Q1387" s="21">
        <v>1</v>
      </c>
      <c r="R1387">
        <f>IFERROR(IF(I1387=1,VLOOKUP(F1387,Lookup!$A$2:$B$15,2,FALSE),0),0.5)</f>
        <v>0</v>
      </c>
      <c r="S1387">
        <f>IF(K1387=1,1,IFERROR(IF(H1387="pass",VLOOKUP(F1387,Lookup!$D$2:$E$26,2,FALSE),0),1.6))</f>
        <v>1.6</v>
      </c>
      <c r="T1387" s="6">
        <f t="shared" si="65"/>
        <v>1.7050000000000001</v>
      </c>
      <c r="U1387" s="6">
        <f t="shared" si="63"/>
        <v>1.7050000000000001</v>
      </c>
      <c r="V1387" t="str">
        <f t="shared" si="64"/>
        <v>H.HURST, ATL</v>
      </c>
    </row>
    <row r="1388" spans="1:22">
      <c r="A1388">
        <v>55</v>
      </c>
      <c r="B1388" s="28">
        <v>2</v>
      </c>
      <c r="C1388" s="28" t="s">
        <v>22</v>
      </c>
      <c r="D1388" s="28" t="s">
        <v>18</v>
      </c>
      <c r="E1388" s="28">
        <v>49</v>
      </c>
      <c r="F1388" s="28">
        <v>51</v>
      </c>
      <c r="G1388" s="28" t="s">
        <v>2885</v>
      </c>
      <c r="H1388" s="28" t="s">
        <v>439</v>
      </c>
      <c r="I1388" s="28">
        <v>0</v>
      </c>
      <c r="J1388" s="28">
        <v>1</v>
      </c>
      <c r="K1388" s="28">
        <v>0</v>
      </c>
      <c r="L1388" s="28">
        <v>0</v>
      </c>
      <c r="M1388" s="28" t="s">
        <v>2257</v>
      </c>
      <c r="N1388" s="28">
        <v>-5</v>
      </c>
      <c r="O1388" s="21">
        <v>-5</v>
      </c>
      <c r="P1388" s="21">
        <v>0</v>
      </c>
      <c r="Q1388" s="21">
        <v>1</v>
      </c>
      <c r="R1388">
        <f>IFERROR(IF(I1388=1,VLOOKUP(F1388,Lookup!$A$2:$B$15,2,FALSE),0),0.5)</f>
        <v>0</v>
      </c>
      <c r="S1388">
        <f>IF(K1388=1,1,IFERROR(IF(H1388="pass",VLOOKUP(F1388,Lookup!$D$2:$E$26,2,FALSE),0),1.6))</f>
        <v>1.6</v>
      </c>
      <c r="T1388" s="6">
        <f t="shared" si="65"/>
        <v>1.5125000000000002</v>
      </c>
      <c r="U1388" s="6">
        <f t="shared" si="63"/>
        <v>1.5125000000000002</v>
      </c>
      <c r="V1388" t="str">
        <f t="shared" si="64"/>
        <v>M.DAVIS, ATL</v>
      </c>
    </row>
    <row r="1389" spans="1:22">
      <c r="A1389">
        <v>59</v>
      </c>
      <c r="B1389" s="28">
        <v>2</v>
      </c>
      <c r="C1389" s="28" t="s">
        <v>18</v>
      </c>
      <c r="D1389" s="28" t="s">
        <v>22</v>
      </c>
      <c r="E1389" s="28">
        <v>53</v>
      </c>
      <c r="F1389" s="28">
        <v>47</v>
      </c>
      <c r="G1389" s="28" t="s">
        <v>2889</v>
      </c>
      <c r="H1389" s="28" t="s">
        <v>439</v>
      </c>
      <c r="I1389" s="28">
        <v>0</v>
      </c>
      <c r="J1389" s="28">
        <v>1</v>
      </c>
      <c r="K1389" s="28">
        <v>0</v>
      </c>
      <c r="L1389" s="28">
        <v>0</v>
      </c>
      <c r="M1389" s="28" t="s">
        <v>632</v>
      </c>
      <c r="N1389" s="28">
        <v>17</v>
      </c>
      <c r="O1389" s="21">
        <v>17</v>
      </c>
      <c r="P1389" s="21">
        <v>0</v>
      </c>
      <c r="Q1389" s="21">
        <v>1</v>
      </c>
      <c r="R1389">
        <f>IFERROR(IF(I1389=1,VLOOKUP(F1389,Lookup!$A$2:$B$15,2,FALSE),0),0.5)</f>
        <v>0</v>
      </c>
      <c r="S1389">
        <f>IF(K1389=1,1,IFERROR(IF(H1389="pass",VLOOKUP(F1389,Lookup!$D$2:$E$26,2,FALSE),0),1.6))</f>
        <v>1.6</v>
      </c>
      <c r="T1389" s="6">
        <f t="shared" si="65"/>
        <v>1.8975</v>
      </c>
      <c r="U1389" s="6">
        <f t="shared" si="63"/>
        <v>1.8975</v>
      </c>
      <c r="V1389" t="str">
        <f t="shared" si="64"/>
        <v>A.BROWN, TB</v>
      </c>
    </row>
    <row r="1390" spans="1:22">
      <c r="A1390">
        <v>60</v>
      </c>
      <c r="B1390" s="28">
        <v>2</v>
      </c>
      <c r="C1390" s="28" t="s">
        <v>18</v>
      </c>
      <c r="D1390" s="28" t="s">
        <v>22</v>
      </c>
      <c r="E1390" s="28">
        <v>36</v>
      </c>
      <c r="F1390" s="28">
        <v>64</v>
      </c>
      <c r="G1390" s="28" t="s">
        <v>2890</v>
      </c>
      <c r="H1390" s="28" t="s">
        <v>439</v>
      </c>
      <c r="I1390" s="28">
        <v>0</v>
      </c>
      <c r="J1390" s="28">
        <v>1</v>
      </c>
      <c r="K1390" s="28">
        <v>0</v>
      </c>
      <c r="L1390" s="28">
        <v>0</v>
      </c>
      <c r="M1390" s="28" t="s">
        <v>2891</v>
      </c>
      <c r="N1390" s="28">
        <v>19</v>
      </c>
      <c r="O1390" s="21">
        <v>19</v>
      </c>
      <c r="P1390" s="21">
        <v>0</v>
      </c>
      <c r="Q1390" s="21">
        <v>1</v>
      </c>
      <c r="R1390">
        <f>IFERROR(IF(I1390=1,VLOOKUP(F1390,Lookup!$A$2:$B$15,2,FALSE),0),0.5)</f>
        <v>0</v>
      </c>
      <c r="S1390">
        <f>IF(K1390=1,1,IFERROR(IF(H1390="pass",VLOOKUP(F1390,Lookup!$D$2:$E$26,2,FALSE),0),1.6))</f>
        <v>1.6</v>
      </c>
      <c r="T1390" s="6">
        <f t="shared" si="65"/>
        <v>1.9325000000000001</v>
      </c>
      <c r="U1390" s="6">
        <f t="shared" si="63"/>
        <v>1.9325000000000001</v>
      </c>
      <c r="V1390" t="str">
        <f t="shared" si="64"/>
        <v>O.HOWARD, TB</v>
      </c>
    </row>
    <row r="1391" spans="1:22">
      <c r="A1391">
        <v>63</v>
      </c>
      <c r="B1391" s="28">
        <v>2</v>
      </c>
      <c r="C1391" s="28" t="s">
        <v>18</v>
      </c>
      <c r="D1391" s="28" t="s">
        <v>22</v>
      </c>
      <c r="E1391" s="28">
        <v>3</v>
      </c>
      <c r="F1391" s="28">
        <v>97</v>
      </c>
      <c r="G1391" s="28" t="s">
        <v>2894</v>
      </c>
      <c r="H1391" s="28" t="s">
        <v>439</v>
      </c>
      <c r="I1391" s="28">
        <v>0</v>
      </c>
      <c r="J1391" s="28">
        <v>1</v>
      </c>
      <c r="K1391" s="28">
        <v>0</v>
      </c>
      <c r="L1391" s="28">
        <v>0</v>
      </c>
      <c r="M1391" s="28" t="s">
        <v>1148</v>
      </c>
      <c r="N1391" s="28">
        <v>3</v>
      </c>
      <c r="O1391" s="21">
        <v>3</v>
      </c>
      <c r="P1391" s="21">
        <v>0</v>
      </c>
      <c r="Q1391" s="21">
        <v>1</v>
      </c>
      <c r="R1391">
        <f>IFERROR(IF(I1391=1,VLOOKUP(F1391,Lookup!$A$2:$B$15,2,FALSE),0),0.5)</f>
        <v>0</v>
      </c>
      <c r="S1391">
        <f>IF(K1391=1,1,IFERROR(IF(H1391="pass",VLOOKUP(F1391,Lookup!$D$2:$E$26,2,FALSE),0),1.6))</f>
        <v>3.5</v>
      </c>
      <c r="T1391" s="6">
        <f t="shared" si="65"/>
        <v>1.6525000000000001</v>
      </c>
      <c r="U1391" s="6">
        <f t="shared" si="63"/>
        <v>3.5</v>
      </c>
      <c r="V1391" t="str">
        <f t="shared" si="64"/>
        <v>M.EVANS, TB</v>
      </c>
    </row>
    <row r="1392" spans="1:22">
      <c r="A1392">
        <v>64</v>
      </c>
      <c r="B1392" s="28">
        <v>2</v>
      </c>
      <c r="C1392" s="28" t="s">
        <v>22</v>
      </c>
      <c r="D1392" s="28" t="s">
        <v>18</v>
      </c>
      <c r="E1392" s="28">
        <v>65</v>
      </c>
      <c r="F1392" s="28">
        <v>35</v>
      </c>
      <c r="G1392" s="28" t="s">
        <v>2895</v>
      </c>
      <c r="H1392" s="28" t="s">
        <v>439</v>
      </c>
      <c r="I1392" s="28">
        <v>0</v>
      </c>
      <c r="J1392" s="28">
        <v>1</v>
      </c>
      <c r="K1392" s="28">
        <v>0</v>
      </c>
      <c r="L1392" s="28">
        <v>0</v>
      </c>
      <c r="M1392" s="28" t="s">
        <v>2231</v>
      </c>
      <c r="N1392" s="28">
        <v>11</v>
      </c>
      <c r="O1392" s="21">
        <v>11</v>
      </c>
      <c r="P1392" s="21">
        <v>0</v>
      </c>
      <c r="Q1392" s="21">
        <v>1</v>
      </c>
      <c r="R1392">
        <f>IFERROR(IF(I1392=1,VLOOKUP(F1392,Lookup!$A$2:$B$15,2,FALSE),0),0.5)</f>
        <v>0</v>
      </c>
      <c r="S1392">
        <f>IF(K1392=1,1,IFERROR(IF(H1392="pass",VLOOKUP(F1392,Lookup!$D$2:$E$26,2,FALSE),0),1.6))</f>
        <v>1.6</v>
      </c>
      <c r="T1392" s="6">
        <f t="shared" si="65"/>
        <v>1.7925</v>
      </c>
      <c r="U1392" s="6">
        <f t="shared" si="63"/>
        <v>1.7925</v>
      </c>
      <c r="V1392" t="str">
        <f t="shared" si="64"/>
        <v>K.PITTS, ATL</v>
      </c>
    </row>
    <row r="1393" spans="1:22">
      <c r="A1393">
        <v>66</v>
      </c>
      <c r="B1393" s="28">
        <v>2</v>
      </c>
      <c r="C1393" s="28" t="s">
        <v>22</v>
      </c>
      <c r="D1393" s="28" t="s">
        <v>18</v>
      </c>
      <c r="E1393" s="28">
        <v>46</v>
      </c>
      <c r="F1393" s="28">
        <v>54</v>
      </c>
      <c r="G1393" s="28" t="s">
        <v>2897</v>
      </c>
      <c r="H1393" s="28" t="s">
        <v>439</v>
      </c>
      <c r="I1393" s="28">
        <v>0</v>
      </c>
      <c r="J1393" s="28">
        <v>1</v>
      </c>
      <c r="K1393" s="28">
        <v>0</v>
      </c>
      <c r="L1393" s="28">
        <v>0</v>
      </c>
      <c r="M1393" s="28" t="s">
        <v>2898</v>
      </c>
      <c r="N1393" s="28">
        <v>8</v>
      </c>
      <c r="O1393" s="21">
        <v>8</v>
      </c>
      <c r="P1393" s="21">
        <v>0</v>
      </c>
      <c r="Q1393" s="21">
        <v>1</v>
      </c>
      <c r="R1393">
        <f>IFERROR(IF(I1393=1,VLOOKUP(F1393,Lookup!$A$2:$B$15,2,FALSE),0),0.5)</f>
        <v>0</v>
      </c>
      <c r="S1393">
        <f>IF(K1393=1,1,IFERROR(IF(H1393="pass",VLOOKUP(F1393,Lookup!$D$2:$E$26,2,FALSE),0),1.6))</f>
        <v>1.6</v>
      </c>
      <c r="T1393" s="6">
        <f t="shared" si="65"/>
        <v>1.74</v>
      </c>
      <c r="U1393" s="6">
        <f t="shared" si="63"/>
        <v>1.74</v>
      </c>
      <c r="V1393" t="str">
        <f t="shared" si="64"/>
        <v>C.BLAKE, ATL</v>
      </c>
    </row>
    <row r="1394" spans="1:22">
      <c r="A1394">
        <v>67</v>
      </c>
      <c r="B1394" s="28">
        <v>2</v>
      </c>
      <c r="C1394" s="28" t="s">
        <v>22</v>
      </c>
      <c r="D1394" s="28" t="s">
        <v>18</v>
      </c>
      <c r="E1394" s="28">
        <v>18</v>
      </c>
      <c r="F1394" s="28">
        <v>82</v>
      </c>
      <c r="G1394" s="28" t="s">
        <v>2899</v>
      </c>
      <c r="H1394" s="28" t="s">
        <v>439</v>
      </c>
      <c r="I1394" s="28">
        <v>0</v>
      </c>
      <c r="J1394" s="28">
        <v>1</v>
      </c>
      <c r="K1394" s="28">
        <v>0</v>
      </c>
      <c r="L1394" s="28">
        <v>0</v>
      </c>
      <c r="M1394" s="28" t="s">
        <v>2224</v>
      </c>
      <c r="N1394" s="28">
        <v>18</v>
      </c>
      <c r="O1394" s="21">
        <v>18</v>
      </c>
      <c r="P1394" s="21">
        <v>0</v>
      </c>
      <c r="Q1394" s="21">
        <v>1</v>
      </c>
      <c r="R1394">
        <f>IFERROR(IF(I1394=1,VLOOKUP(F1394,Lookup!$A$2:$B$15,2,FALSE),0),0.5)</f>
        <v>0</v>
      </c>
      <c r="S1394">
        <f>IF(K1394=1,1,IFERROR(IF(H1394="pass",VLOOKUP(F1394,Lookup!$D$2:$E$26,2,FALSE),0),1.6))</f>
        <v>2</v>
      </c>
      <c r="T1394" s="6">
        <f t="shared" si="65"/>
        <v>1.915</v>
      </c>
      <c r="U1394" s="6">
        <f t="shared" si="63"/>
        <v>1.9711000000000001</v>
      </c>
      <c r="V1394" t="str">
        <f t="shared" si="64"/>
        <v>C.RIDLEY, ATL</v>
      </c>
    </row>
    <row r="1395" spans="1:22">
      <c r="A1395">
        <v>70</v>
      </c>
      <c r="B1395" s="28">
        <v>2</v>
      </c>
      <c r="C1395" s="28" t="s">
        <v>18</v>
      </c>
      <c r="D1395" s="28" t="s">
        <v>22</v>
      </c>
      <c r="E1395" s="28">
        <v>18</v>
      </c>
      <c r="F1395" s="28">
        <v>82</v>
      </c>
      <c r="G1395" s="28" t="s">
        <v>2902</v>
      </c>
      <c r="H1395" s="28" t="s">
        <v>439</v>
      </c>
      <c r="I1395" s="28">
        <v>0</v>
      </c>
      <c r="J1395" s="28">
        <v>1</v>
      </c>
      <c r="K1395" s="28">
        <v>0</v>
      </c>
      <c r="L1395" s="28">
        <v>0</v>
      </c>
      <c r="M1395" s="28" t="s">
        <v>1148</v>
      </c>
      <c r="N1395" s="28">
        <v>15</v>
      </c>
      <c r="O1395" s="21">
        <v>15</v>
      </c>
      <c r="P1395" s="21">
        <v>0</v>
      </c>
      <c r="Q1395" s="21">
        <v>1</v>
      </c>
      <c r="R1395">
        <f>IFERROR(IF(I1395=1,VLOOKUP(F1395,Lookup!$A$2:$B$15,2,FALSE),0),0.5)</f>
        <v>0</v>
      </c>
      <c r="S1395">
        <f>IF(K1395=1,1,IFERROR(IF(H1395="pass",VLOOKUP(F1395,Lookup!$D$2:$E$26,2,FALSE),0),1.6))</f>
        <v>2</v>
      </c>
      <c r="T1395" s="6">
        <f t="shared" si="65"/>
        <v>1.8625</v>
      </c>
      <c r="U1395" s="6">
        <f t="shared" si="63"/>
        <v>1.9532500000000002</v>
      </c>
      <c r="V1395" t="str">
        <f t="shared" si="64"/>
        <v>M.EVANS, TB</v>
      </c>
    </row>
    <row r="1396" spans="1:22">
      <c r="A1396">
        <v>71</v>
      </c>
      <c r="B1396" s="28">
        <v>2</v>
      </c>
      <c r="C1396" s="28" t="s">
        <v>18</v>
      </c>
      <c r="D1396" s="28" t="s">
        <v>22</v>
      </c>
      <c r="E1396" s="28">
        <v>18</v>
      </c>
      <c r="F1396" s="28">
        <v>82</v>
      </c>
      <c r="G1396" s="28" t="s">
        <v>2903</v>
      </c>
      <c r="H1396" s="28" t="s">
        <v>439</v>
      </c>
      <c r="I1396" s="28">
        <v>0</v>
      </c>
      <c r="J1396" s="28">
        <v>1</v>
      </c>
      <c r="K1396" s="28">
        <v>0</v>
      </c>
      <c r="L1396" s="28">
        <v>0</v>
      </c>
      <c r="M1396" s="28" t="s">
        <v>2904</v>
      </c>
      <c r="N1396" s="28">
        <v>7</v>
      </c>
      <c r="O1396" s="21">
        <v>7</v>
      </c>
      <c r="P1396" s="21">
        <v>0</v>
      </c>
      <c r="Q1396" s="21">
        <v>1</v>
      </c>
      <c r="R1396">
        <f>IFERROR(IF(I1396=1,VLOOKUP(F1396,Lookup!$A$2:$B$15,2,FALSE),0),0.5)</f>
        <v>0</v>
      </c>
      <c r="S1396">
        <f>IF(K1396=1,1,IFERROR(IF(H1396="pass",VLOOKUP(F1396,Lookup!$D$2:$E$26,2,FALSE),0),1.6))</f>
        <v>2</v>
      </c>
      <c r="T1396" s="6">
        <f t="shared" si="65"/>
        <v>1.7225000000000001</v>
      </c>
      <c r="U1396" s="6">
        <f t="shared" si="63"/>
        <v>1.9056500000000001</v>
      </c>
      <c r="V1396" t="str">
        <f t="shared" si="64"/>
        <v>C.BRATE, TB</v>
      </c>
    </row>
    <row r="1397" spans="1:22">
      <c r="A1397">
        <v>74</v>
      </c>
      <c r="B1397" s="28">
        <v>2</v>
      </c>
      <c r="C1397" s="28" t="s">
        <v>18</v>
      </c>
      <c r="D1397" s="28" t="s">
        <v>22</v>
      </c>
      <c r="E1397" s="28">
        <v>1</v>
      </c>
      <c r="F1397" s="28">
        <v>99</v>
      </c>
      <c r="G1397" s="28" t="s">
        <v>2908</v>
      </c>
      <c r="H1397" s="28" t="s">
        <v>439</v>
      </c>
      <c r="I1397" s="28">
        <v>0</v>
      </c>
      <c r="J1397" s="28">
        <v>1</v>
      </c>
      <c r="K1397" s="28">
        <v>0</v>
      </c>
      <c r="L1397" s="28">
        <v>0</v>
      </c>
      <c r="M1397" s="28" t="s">
        <v>1148</v>
      </c>
      <c r="N1397" s="28">
        <v>1</v>
      </c>
      <c r="O1397" s="21">
        <v>1</v>
      </c>
      <c r="P1397" s="21">
        <v>0</v>
      </c>
      <c r="Q1397" s="21">
        <v>1</v>
      </c>
      <c r="R1397">
        <f>IFERROR(IF(I1397=1,VLOOKUP(F1397,Lookup!$A$2:$B$15,2,FALSE),0),0.5)</f>
        <v>0</v>
      </c>
      <c r="S1397">
        <f>IF(K1397=1,1,IFERROR(IF(H1397="pass",VLOOKUP(F1397,Lookup!$D$2:$E$26,2,FALSE),0),1.6))</f>
        <v>4</v>
      </c>
      <c r="T1397" s="6">
        <f t="shared" si="65"/>
        <v>1.6175000000000002</v>
      </c>
      <c r="U1397" s="6">
        <f t="shared" si="63"/>
        <v>4</v>
      </c>
      <c r="V1397" t="str">
        <f t="shared" si="64"/>
        <v>M.EVANS, TB</v>
      </c>
    </row>
    <row r="1398" spans="1:22">
      <c r="A1398">
        <v>76</v>
      </c>
      <c r="B1398" s="28">
        <v>2</v>
      </c>
      <c r="C1398" s="28" t="s">
        <v>22</v>
      </c>
      <c r="D1398" s="28" t="s">
        <v>18</v>
      </c>
      <c r="E1398" s="28">
        <v>72</v>
      </c>
      <c r="F1398" s="28">
        <v>28</v>
      </c>
      <c r="G1398" s="28" t="s">
        <v>2910</v>
      </c>
      <c r="H1398" s="28" t="s">
        <v>439</v>
      </c>
      <c r="I1398" s="28">
        <v>0</v>
      </c>
      <c r="J1398" s="28">
        <v>1</v>
      </c>
      <c r="K1398" s="28">
        <v>0</v>
      </c>
      <c r="L1398" s="28">
        <v>0</v>
      </c>
      <c r="M1398" s="28" t="s">
        <v>2239</v>
      </c>
      <c r="N1398" s="28">
        <v>-2</v>
      </c>
      <c r="O1398" s="21">
        <v>-2</v>
      </c>
      <c r="P1398" s="21">
        <v>0</v>
      </c>
      <c r="Q1398" s="21">
        <v>1</v>
      </c>
      <c r="R1398">
        <f>IFERROR(IF(I1398=1,VLOOKUP(F1398,Lookup!$A$2:$B$15,2,FALSE),0),0.5)</f>
        <v>0</v>
      </c>
      <c r="S1398">
        <f>IF(K1398=1,1,IFERROR(IF(H1398="pass",VLOOKUP(F1398,Lookup!$D$2:$E$26,2,FALSE),0),1.6))</f>
        <v>1.6</v>
      </c>
      <c r="T1398" s="6">
        <f t="shared" si="65"/>
        <v>1.5650000000000002</v>
      </c>
      <c r="U1398" s="6">
        <f t="shared" si="63"/>
        <v>1.5650000000000002</v>
      </c>
      <c r="V1398" t="str">
        <f t="shared" si="64"/>
        <v>R.GAGE, ATL</v>
      </c>
    </row>
    <row r="1399" spans="1:22">
      <c r="A1399">
        <v>77</v>
      </c>
      <c r="B1399" s="28">
        <v>2</v>
      </c>
      <c r="C1399" s="28" t="s">
        <v>22</v>
      </c>
      <c r="D1399" s="28" t="s">
        <v>18</v>
      </c>
      <c r="E1399" s="28">
        <v>64</v>
      </c>
      <c r="F1399" s="28">
        <v>36</v>
      </c>
      <c r="G1399" s="28" t="s">
        <v>2911</v>
      </c>
      <c r="H1399" s="28" t="s">
        <v>439</v>
      </c>
      <c r="I1399" s="28">
        <v>0</v>
      </c>
      <c r="J1399" s="28">
        <v>1</v>
      </c>
      <c r="K1399" s="28">
        <v>0</v>
      </c>
      <c r="L1399" s="28">
        <v>0</v>
      </c>
      <c r="M1399" s="28" t="s">
        <v>2224</v>
      </c>
      <c r="N1399" s="28">
        <v>14</v>
      </c>
      <c r="O1399" s="21">
        <v>14</v>
      </c>
      <c r="P1399" s="21">
        <v>0</v>
      </c>
      <c r="Q1399" s="21">
        <v>1</v>
      </c>
      <c r="R1399">
        <f>IFERROR(IF(I1399=1,VLOOKUP(F1399,Lookup!$A$2:$B$15,2,FALSE),0),0.5)</f>
        <v>0</v>
      </c>
      <c r="S1399">
        <f>IF(K1399=1,1,IFERROR(IF(H1399="pass",VLOOKUP(F1399,Lookup!$D$2:$E$26,2,FALSE),0),1.6))</f>
        <v>1.6</v>
      </c>
      <c r="T1399" s="6">
        <f t="shared" si="65"/>
        <v>1.845</v>
      </c>
      <c r="U1399" s="6">
        <f t="shared" si="63"/>
        <v>1.845</v>
      </c>
      <c r="V1399" t="str">
        <f t="shared" si="64"/>
        <v>C.RIDLEY, ATL</v>
      </c>
    </row>
    <row r="1400" spans="1:22">
      <c r="A1400">
        <v>78</v>
      </c>
      <c r="B1400" s="28">
        <v>2</v>
      </c>
      <c r="C1400" s="28" t="s">
        <v>22</v>
      </c>
      <c r="D1400" s="28" t="s">
        <v>18</v>
      </c>
      <c r="E1400" s="28">
        <v>50</v>
      </c>
      <c r="F1400" s="28">
        <v>50</v>
      </c>
      <c r="G1400" s="28" t="s">
        <v>2912</v>
      </c>
      <c r="H1400" s="28" t="s">
        <v>439</v>
      </c>
      <c r="I1400" s="28">
        <v>0</v>
      </c>
      <c r="J1400" s="28">
        <v>1</v>
      </c>
      <c r="K1400" s="28">
        <v>0</v>
      </c>
      <c r="L1400" s="28">
        <v>0</v>
      </c>
      <c r="M1400" s="28" t="s">
        <v>2253</v>
      </c>
      <c r="N1400" s="28">
        <v>3</v>
      </c>
      <c r="O1400" s="21">
        <v>3</v>
      </c>
      <c r="P1400" s="21">
        <v>0</v>
      </c>
      <c r="Q1400" s="21">
        <v>1</v>
      </c>
      <c r="R1400">
        <f>IFERROR(IF(I1400=1,VLOOKUP(F1400,Lookup!$A$2:$B$15,2,FALSE),0),0.5)</f>
        <v>0</v>
      </c>
      <c r="S1400">
        <f>IF(K1400=1,1,IFERROR(IF(H1400="pass",VLOOKUP(F1400,Lookup!$D$2:$E$26,2,FALSE),0),1.6))</f>
        <v>1.6</v>
      </c>
      <c r="T1400" s="6">
        <f t="shared" si="65"/>
        <v>1.6525000000000001</v>
      </c>
      <c r="U1400" s="6">
        <f t="shared" si="63"/>
        <v>1.6525000000000001</v>
      </c>
      <c r="V1400" t="str">
        <f t="shared" si="64"/>
        <v>K.SMITH, ATL</v>
      </c>
    </row>
    <row r="1401" spans="1:22">
      <c r="A1401">
        <v>79</v>
      </c>
      <c r="B1401" s="28">
        <v>2</v>
      </c>
      <c r="C1401" s="28" t="s">
        <v>22</v>
      </c>
      <c r="D1401" s="28" t="s">
        <v>18</v>
      </c>
      <c r="E1401" s="28">
        <v>50</v>
      </c>
      <c r="F1401" s="28">
        <v>50</v>
      </c>
      <c r="G1401" s="28" t="s">
        <v>2913</v>
      </c>
      <c r="H1401" s="28" t="s">
        <v>439</v>
      </c>
      <c r="I1401" s="28">
        <v>0</v>
      </c>
      <c r="J1401" s="28">
        <v>1</v>
      </c>
      <c r="K1401" s="28">
        <v>0</v>
      </c>
      <c r="L1401" s="28">
        <v>0</v>
      </c>
      <c r="M1401" s="28" t="s">
        <v>2257</v>
      </c>
      <c r="N1401" s="28">
        <v>-1</v>
      </c>
      <c r="O1401" s="21">
        <v>-1</v>
      </c>
      <c r="P1401" s="21">
        <v>0</v>
      </c>
      <c r="Q1401" s="21">
        <v>1</v>
      </c>
      <c r="R1401">
        <f>IFERROR(IF(I1401=1,VLOOKUP(F1401,Lookup!$A$2:$B$15,2,FALSE),0),0.5)</f>
        <v>0</v>
      </c>
      <c r="S1401">
        <f>IF(K1401=1,1,IFERROR(IF(H1401="pass",VLOOKUP(F1401,Lookup!$D$2:$E$26,2,FALSE),0),1.6))</f>
        <v>1.6</v>
      </c>
      <c r="T1401" s="6">
        <f t="shared" si="65"/>
        <v>1.5825</v>
      </c>
      <c r="U1401" s="6">
        <f t="shared" si="63"/>
        <v>1.5825</v>
      </c>
      <c r="V1401" t="str">
        <f t="shared" si="64"/>
        <v>M.DAVIS, ATL</v>
      </c>
    </row>
    <row r="1402" spans="1:22">
      <c r="A1402">
        <v>80</v>
      </c>
      <c r="B1402" s="28">
        <v>2</v>
      </c>
      <c r="C1402" s="28" t="s">
        <v>22</v>
      </c>
      <c r="D1402" s="28" t="s">
        <v>18</v>
      </c>
      <c r="E1402" s="28">
        <v>46</v>
      </c>
      <c r="F1402" s="28">
        <v>54</v>
      </c>
      <c r="G1402" s="28" t="s">
        <v>2914</v>
      </c>
      <c r="H1402" s="28" t="s">
        <v>439</v>
      </c>
      <c r="I1402" s="28">
        <v>0</v>
      </c>
      <c r="J1402" s="28">
        <v>1</v>
      </c>
      <c r="K1402" s="28">
        <v>0</v>
      </c>
      <c r="L1402" s="28">
        <v>0</v>
      </c>
      <c r="M1402" s="28" t="s">
        <v>2226</v>
      </c>
      <c r="N1402" s="28">
        <v>4</v>
      </c>
      <c r="O1402" s="21">
        <v>4</v>
      </c>
      <c r="P1402" s="21">
        <v>0</v>
      </c>
      <c r="Q1402" s="21">
        <v>1</v>
      </c>
      <c r="R1402">
        <f>IFERROR(IF(I1402=1,VLOOKUP(F1402,Lookup!$A$2:$B$15,2,FALSE),0),0.5)</f>
        <v>0</v>
      </c>
      <c r="S1402">
        <f>IF(K1402=1,1,IFERROR(IF(H1402="pass",VLOOKUP(F1402,Lookup!$D$2:$E$26,2,FALSE),0),1.6))</f>
        <v>1.6</v>
      </c>
      <c r="T1402" s="6">
        <f t="shared" si="65"/>
        <v>1.6700000000000002</v>
      </c>
      <c r="U1402" s="6">
        <f t="shared" si="63"/>
        <v>1.6700000000000002</v>
      </c>
      <c r="V1402" t="str">
        <f t="shared" si="64"/>
        <v>C.PATTERSON, ATL</v>
      </c>
    </row>
    <row r="1403" spans="1:22">
      <c r="A1403">
        <v>82</v>
      </c>
      <c r="B1403" s="28">
        <v>2</v>
      </c>
      <c r="C1403" s="28" t="s">
        <v>22</v>
      </c>
      <c r="D1403" s="28" t="s">
        <v>18</v>
      </c>
      <c r="E1403" s="28">
        <v>21</v>
      </c>
      <c r="F1403" s="28">
        <v>79</v>
      </c>
      <c r="G1403" s="28" t="s">
        <v>2916</v>
      </c>
      <c r="H1403" s="28" t="s">
        <v>439</v>
      </c>
      <c r="I1403" s="28">
        <v>0</v>
      </c>
      <c r="J1403" s="28">
        <v>1</v>
      </c>
      <c r="K1403" s="28">
        <v>0</v>
      </c>
      <c r="L1403" s="28">
        <v>0</v>
      </c>
      <c r="M1403" s="28" t="s">
        <v>2224</v>
      </c>
      <c r="N1403" s="28">
        <v>7</v>
      </c>
      <c r="O1403" s="21">
        <v>7</v>
      </c>
      <c r="P1403" s="21">
        <v>0</v>
      </c>
      <c r="Q1403" s="21">
        <v>1</v>
      </c>
      <c r="R1403">
        <f>IFERROR(IF(I1403=1,VLOOKUP(F1403,Lookup!$A$2:$B$15,2,FALSE),0),0.5)</f>
        <v>0</v>
      </c>
      <c r="S1403">
        <f>IF(K1403=1,1,IFERROR(IF(H1403="pass",VLOOKUP(F1403,Lookup!$D$2:$E$26,2,FALSE),0),1.6))</f>
        <v>1.8</v>
      </c>
      <c r="T1403" s="6">
        <f t="shared" si="65"/>
        <v>1.7225000000000001</v>
      </c>
      <c r="U1403" s="6">
        <f t="shared" si="63"/>
        <v>1.7736500000000004</v>
      </c>
      <c r="V1403" t="str">
        <f t="shared" si="64"/>
        <v>C.RIDLEY, ATL</v>
      </c>
    </row>
    <row r="1404" spans="1:22">
      <c r="A1404">
        <v>83</v>
      </c>
      <c r="B1404" s="28">
        <v>2</v>
      </c>
      <c r="C1404" s="28" t="s">
        <v>22</v>
      </c>
      <c r="D1404" s="28" t="s">
        <v>18</v>
      </c>
      <c r="E1404" s="28">
        <v>21</v>
      </c>
      <c r="F1404" s="28">
        <v>79</v>
      </c>
      <c r="G1404" s="28" t="s">
        <v>2917</v>
      </c>
      <c r="H1404" s="28" t="s">
        <v>439</v>
      </c>
      <c r="I1404" s="28">
        <v>0</v>
      </c>
      <c r="J1404" s="28">
        <v>1</v>
      </c>
      <c r="K1404" s="28">
        <v>0</v>
      </c>
      <c r="L1404" s="28">
        <v>0</v>
      </c>
      <c r="M1404" s="28" t="s">
        <v>2848</v>
      </c>
      <c r="N1404" s="28">
        <v>12</v>
      </c>
      <c r="O1404" s="21">
        <v>12</v>
      </c>
      <c r="P1404" s="21">
        <v>0</v>
      </c>
      <c r="Q1404" s="21">
        <v>1</v>
      </c>
      <c r="R1404">
        <f>IFERROR(IF(I1404=1,VLOOKUP(F1404,Lookup!$A$2:$B$15,2,FALSE),0),0.5)</f>
        <v>0</v>
      </c>
      <c r="S1404">
        <f>IF(K1404=1,1,IFERROR(IF(H1404="pass",VLOOKUP(F1404,Lookup!$D$2:$E$26,2,FALSE),0),1.6))</f>
        <v>1.8</v>
      </c>
      <c r="T1404" s="6">
        <f t="shared" si="65"/>
        <v>1.81</v>
      </c>
      <c r="U1404" s="6">
        <f t="shared" si="63"/>
        <v>1.8034000000000003</v>
      </c>
      <c r="V1404" t="str">
        <f t="shared" si="64"/>
        <v>O.ZACCHEAUS, ATL</v>
      </c>
    </row>
    <row r="1405" spans="1:22">
      <c r="A1405">
        <v>84</v>
      </c>
      <c r="B1405" s="28">
        <v>2</v>
      </c>
      <c r="C1405" s="28" t="s">
        <v>22</v>
      </c>
      <c r="D1405" s="28" t="s">
        <v>18</v>
      </c>
      <c r="E1405" s="28">
        <v>9</v>
      </c>
      <c r="F1405" s="28">
        <v>91</v>
      </c>
      <c r="G1405" s="28" t="s">
        <v>2918</v>
      </c>
      <c r="H1405" s="28" t="s">
        <v>439</v>
      </c>
      <c r="I1405" s="28">
        <v>0</v>
      </c>
      <c r="J1405" s="28">
        <v>1</v>
      </c>
      <c r="K1405" s="28">
        <v>0</v>
      </c>
      <c r="L1405" s="28">
        <v>0</v>
      </c>
      <c r="M1405" s="28" t="s">
        <v>2239</v>
      </c>
      <c r="N1405" s="28">
        <v>4</v>
      </c>
      <c r="O1405" s="21">
        <v>4</v>
      </c>
      <c r="P1405" s="21">
        <v>0</v>
      </c>
      <c r="Q1405" s="21">
        <v>1</v>
      </c>
      <c r="R1405">
        <f>IFERROR(IF(I1405=1,VLOOKUP(F1405,Lookup!$A$2:$B$15,2,FALSE),0),0.5)</f>
        <v>0</v>
      </c>
      <c r="S1405">
        <f>IF(K1405=1,1,IFERROR(IF(H1405="pass",VLOOKUP(F1405,Lookup!$D$2:$E$26,2,FALSE),0),1.6))</f>
        <v>2.5</v>
      </c>
      <c r="T1405" s="6">
        <f t="shared" si="65"/>
        <v>1.6700000000000002</v>
      </c>
      <c r="U1405" s="6">
        <f t="shared" si="63"/>
        <v>2.2178000000000004</v>
      </c>
      <c r="V1405" t="str">
        <f t="shared" si="64"/>
        <v>R.GAGE, ATL</v>
      </c>
    </row>
    <row r="1406" spans="1:22">
      <c r="A1406">
        <v>86</v>
      </c>
      <c r="B1406" s="28">
        <v>2</v>
      </c>
      <c r="C1406" s="28" t="s">
        <v>22</v>
      </c>
      <c r="D1406" s="28" t="s">
        <v>18</v>
      </c>
      <c r="E1406" s="28">
        <v>10</v>
      </c>
      <c r="F1406" s="28">
        <v>90</v>
      </c>
      <c r="G1406" s="28" t="s">
        <v>2920</v>
      </c>
      <c r="H1406" s="28" t="s">
        <v>439</v>
      </c>
      <c r="I1406" s="28">
        <v>0</v>
      </c>
      <c r="J1406" s="28">
        <v>1</v>
      </c>
      <c r="K1406" s="28">
        <v>0</v>
      </c>
      <c r="L1406" s="28">
        <v>0</v>
      </c>
      <c r="M1406" s="28" t="s">
        <v>2231</v>
      </c>
      <c r="N1406" s="28">
        <v>4</v>
      </c>
      <c r="O1406" s="21">
        <v>4</v>
      </c>
      <c r="P1406" s="21">
        <v>0</v>
      </c>
      <c r="Q1406" s="21">
        <v>1</v>
      </c>
      <c r="R1406">
        <f>IFERROR(IF(I1406=1,VLOOKUP(F1406,Lookup!$A$2:$B$15,2,FALSE),0),0.5)</f>
        <v>0</v>
      </c>
      <c r="S1406">
        <f>IF(K1406=1,1,IFERROR(IF(H1406="pass",VLOOKUP(F1406,Lookup!$D$2:$E$26,2,FALSE),0),1.6))</f>
        <v>2.2000000000000002</v>
      </c>
      <c r="T1406" s="6">
        <f t="shared" si="65"/>
        <v>1.6700000000000002</v>
      </c>
      <c r="U1406" s="6">
        <f t="shared" ref="U1406:U1469" si="66">R1406+IF(S1406&gt;=3.2,S1406,IF(AND(S1406&lt;3.2,S1406&gt;=1.8),S1406*0.66+T1406*0.34,T1406))+K1406*0.4735*2</f>
        <v>2.0198</v>
      </c>
      <c r="V1406" t="str">
        <f t="shared" si="64"/>
        <v>K.PITTS, ATL</v>
      </c>
    </row>
    <row r="1407" spans="1:22">
      <c r="A1407">
        <v>87</v>
      </c>
      <c r="B1407" s="28">
        <v>2</v>
      </c>
      <c r="C1407" s="28" t="s">
        <v>22</v>
      </c>
      <c r="D1407" s="28" t="s">
        <v>18</v>
      </c>
      <c r="E1407" s="28">
        <v>3</v>
      </c>
      <c r="F1407" s="28">
        <v>97</v>
      </c>
      <c r="G1407" s="28" t="s">
        <v>2921</v>
      </c>
      <c r="H1407" s="28" t="s">
        <v>439</v>
      </c>
      <c r="I1407" s="28">
        <v>0</v>
      </c>
      <c r="J1407" s="28">
        <v>1</v>
      </c>
      <c r="K1407" s="28">
        <v>0</v>
      </c>
      <c r="L1407" s="28">
        <v>0</v>
      </c>
      <c r="M1407" s="28" t="s">
        <v>2224</v>
      </c>
      <c r="N1407" s="28">
        <v>3</v>
      </c>
      <c r="O1407" s="21">
        <v>3</v>
      </c>
      <c r="P1407" s="21">
        <v>0</v>
      </c>
      <c r="Q1407" s="21">
        <v>1</v>
      </c>
      <c r="R1407">
        <f>IFERROR(IF(I1407=1,VLOOKUP(F1407,Lookup!$A$2:$B$15,2,FALSE),0),0.5)</f>
        <v>0</v>
      </c>
      <c r="S1407">
        <f>IF(K1407=1,1,IFERROR(IF(H1407="pass",VLOOKUP(F1407,Lookup!$D$2:$E$26,2,FALSE),0),1.6))</f>
        <v>3.5</v>
      </c>
      <c r="T1407" s="6">
        <f t="shared" si="65"/>
        <v>1.6525000000000001</v>
      </c>
      <c r="U1407" s="6">
        <f t="shared" si="66"/>
        <v>3.5</v>
      </c>
      <c r="V1407" t="str">
        <f t="shared" si="64"/>
        <v>C.RIDLEY, ATL</v>
      </c>
    </row>
    <row r="1408" spans="1:22">
      <c r="A1408">
        <v>91</v>
      </c>
      <c r="B1408" s="28">
        <v>2</v>
      </c>
      <c r="C1408" s="28" t="s">
        <v>22</v>
      </c>
      <c r="D1408" s="28" t="s">
        <v>18</v>
      </c>
      <c r="E1408" s="28">
        <v>43</v>
      </c>
      <c r="F1408" s="28">
        <v>57</v>
      </c>
      <c r="G1408" s="28" t="s">
        <v>2925</v>
      </c>
      <c r="H1408" s="28" t="s">
        <v>439</v>
      </c>
      <c r="I1408" s="28">
        <v>0</v>
      </c>
      <c r="J1408" s="28">
        <v>1</v>
      </c>
      <c r="K1408" s="28">
        <v>0</v>
      </c>
      <c r="L1408" s="28">
        <v>0</v>
      </c>
      <c r="M1408" s="28" t="s">
        <v>2848</v>
      </c>
      <c r="N1408" s="28">
        <v>-2</v>
      </c>
      <c r="O1408" s="21">
        <v>-2</v>
      </c>
      <c r="P1408" s="21">
        <v>0</v>
      </c>
      <c r="Q1408" s="21">
        <v>1</v>
      </c>
      <c r="R1408">
        <f>IFERROR(IF(I1408=1,VLOOKUP(F1408,Lookup!$A$2:$B$15,2,FALSE),0),0.5)</f>
        <v>0</v>
      </c>
      <c r="S1408">
        <f>IF(K1408=1,1,IFERROR(IF(H1408="pass",VLOOKUP(F1408,Lookup!$D$2:$E$26,2,FALSE),0),1.6))</f>
        <v>1.6</v>
      </c>
      <c r="T1408" s="6">
        <f t="shared" si="65"/>
        <v>1.5650000000000002</v>
      </c>
      <c r="U1408" s="6">
        <f t="shared" si="66"/>
        <v>1.5650000000000002</v>
      </c>
      <c r="V1408" t="str">
        <f t="shared" si="64"/>
        <v>O.ZACCHEAUS, ATL</v>
      </c>
    </row>
    <row r="1409" spans="1:22">
      <c r="A1409">
        <v>92</v>
      </c>
      <c r="B1409" s="28">
        <v>2</v>
      </c>
      <c r="C1409" s="28" t="s">
        <v>22</v>
      </c>
      <c r="D1409" s="28" t="s">
        <v>18</v>
      </c>
      <c r="E1409" s="28">
        <v>43</v>
      </c>
      <c r="F1409" s="28">
        <v>57</v>
      </c>
      <c r="G1409" s="28" t="s">
        <v>2926</v>
      </c>
      <c r="H1409" s="28" t="s">
        <v>439</v>
      </c>
      <c r="I1409" s="28">
        <v>0</v>
      </c>
      <c r="J1409" s="28">
        <v>1</v>
      </c>
      <c r="K1409" s="28">
        <v>0</v>
      </c>
      <c r="L1409" s="28">
        <v>0</v>
      </c>
      <c r="M1409" s="28" t="s">
        <v>2224</v>
      </c>
      <c r="N1409" s="28">
        <v>4</v>
      </c>
      <c r="O1409" s="21">
        <v>4</v>
      </c>
      <c r="P1409" s="21">
        <v>0</v>
      </c>
      <c r="Q1409" s="21">
        <v>1</v>
      </c>
      <c r="R1409">
        <f>IFERROR(IF(I1409=1,VLOOKUP(F1409,Lookup!$A$2:$B$15,2,FALSE),0),0.5)</f>
        <v>0</v>
      </c>
      <c r="S1409">
        <f>IF(K1409=1,1,IFERROR(IF(H1409="pass",VLOOKUP(F1409,Lookup!$D$2:$E$26,2,FALSE),0),1.6))</f>
        <v>1.6</v>
      </c>
      <c r="T1409" s="6">
        <f t="shared" si="65"/>
        <v>1.6700000000000002</v>
      </c>
      <c r="U1409" s="6">
        <f t="shared" si="66"/>
        <v>1.6700000000000002</v>
      </c>
      <c r="V1409" t="str">
        <f t="shared" si="64"/>
        <v>C.RIDLEY, ATL</v>
      </c>
    </row>
    <row r="1410" spans="1:22">
      <c r="A1410">
        <v>94</v>
      </c>
      <c r="B1410" s="28">
        <v>2</v>
      </c>
      <c r="C1410" s="28" t="s">
        <v>22</v>
      </c>
      <c r="D1410" s="28" t="s">
        <v>18</v>
      </c>
      <c r="E1410" s="28">
        <v>20</v>
      </c>
      <c r="F1410" s="28">
        <v>80</v>
      </c>
      <c r="G1410" s="28" t="s">
        <v>2928</v>
      </c>
      <c r="H1410" s="28" t="s">
        <v>439</v>
      </c>
      <c r="I1410" s="28">
        <v>0</v>
      </c>
      <c r="J1410" s="28">
        <v>1</v>
      </c>
      <c r="K1410" s="28">
        <v>0</v>
      </c>
      <c r="L1410" s="28">
        <v>0</v>
      </c>
      <c r="M1410" s="28" t="s">
        <v>2224</v>
      </c>
      <c r="N1410" s="28">
        <v>5</v>
      </c>
      <c r="O1410" s="21">
        <v>5</v>
      </c>
      <c r="P1410" s="21">
        <v>0</v>
      </c>
      <c r="Q1410" s="21">
        <v>1</v>
      </c>
      <c r="R1410">
        <f>IFERROR(IF(I1410=1,VLOOKUP(F1410,Lookup!$A$2:$B$15,2,FALSE),0),0.5)</f>
        <v>0</v>
      </c>
      <c r="S1410">
        <f>IF(K1410=1,1,IFERROR(IF(H1410="pass",VLOOKUP(F1410,Lookup!$D$2:$E$26,2,FALSE),0),1.6))</f>
        <v>1.8</v>
      </c>
      <c r="T1410" s="6">
        <f t="shared" si="65"/>
        <v>1.6875</v>
      </c>
      <c r="U1410" s="6">
        <f t="shared" si="66"/>
        <v>1.7617500000000001</v>
      </c>
      <c r="V1410" t="str">
        <f t="shared" ref="V1410:V1473" si="67">IF(M1410="A.St","A. ST. BROWN, DET",IF(M1410="Dj.Moore","D.MOORE, CAR",IF(M1410="Mi.Carter","M.CARTER, NYJ",UPPER(M1410)&amp;", "&amp;C1410)))</f>
        <v>C.RIDLEY, ATL</v>
      </c>
    </row>
    <row r="1411" spans="1:22">
      <c r="A1411">
        <v>95</v>
      </c>
      <c r="B1411" s="28">
        <v>2</v>
      </c>
      <c r="C1411" s="28" t="s">
        <v>22</v>
      </c>
      <c r="D1411" s="28" t="s">
        <v>18</v>
      </c>
      <c r="E1411" s="28">
        <v>7</v>
      </c>
      <c r="F1411" s="28">
        <v>93</v>
      </c>
      <c r="G1411" s="28" t="s">
        <v>2929</v>
      </c>
      <c r="H1411" s="28" t="s">
        <v>439</v>
      </c>
      <c r="I1411" s="28">
        <v>0</v>
      </c>
      <c r="J1411" s="28">
        <v>1</v>
      </c>
      <c r="K1411" s="28">
        <v>0</v>
      </c>
      <c r="L1411" s="28">
        <v>0</v>
      </c>
      <c r="M1411" s="28" t="s">
        <v>2226</v>
      </c>
      <c r="N1411" s="28">
        <v>-1</v>
      </c>
      <c r="O1411" s="21">
        <v>-1</v>
      </c>
      <c r="P1411" s="21">
        <v>0</v>
      </c>
      <c r="Q1411" s="21">
        <v>1</v>
      </c>
      <c r="R1411">
        <f>IFERROR(IF(I1411=1,VLOOKUP(F1411,Lookup!$A$2:$B$15,2,FALSE),0),0.5)</f>
        <v>0</v>
      </c>
      <c r="S1411">
        <f>IF(K1411=1,1,IFERROR(IF(H1411="pass",VLOOKUP(F1411,Lookup!$D$2:$E$26,2,FALSE),0),1.6))</f>
        <v>2.7</v>
      </c>
      <c r="T1411" s="6">
        <f t="shared" ref="T1411:T1474" si="68">IFERROR(1.6+0.7/40*N1411,0)</f>
        <v>1.5825</v>
      </c>
      <c r="U1411" s="6">
        <f t="shared" si="66"/>
        <v>2.3200500000000002</v>
      </c>
      <c r="V1411" t="str">
        <f t="shared" si="67"/>
        <v>C.PATTERSON, ATL</v>
      </c>
    </row>
    <row r="1412" spans="1:22">
      <c r="A1412">
        <v>97</v>
      </c>
      <c r="B1412" s="28">
        <v>2</v>
      </c>
      <c r="C1412" s="28" t="s">
        <v>18</v>
      </c>
      <c r="D1412" s="28" t="s">
        <v>22</v>
      </c>
      <c r="E1412" s="28">
        <v>68</v>
      </c>
      <c r="F1412" s="28">
        <v>32</v>
      </c>
      <c r="G1412" s="28" t="s">
        <v>2931</v>
      </c>
      <c r="H1412" s="28" t="s">
        <v>439</v>
      </c>
      <c r="I1412" s="28">
        <v>0</v>
      </c>
      <c r="J1412" s="28">
        <v>1</v>
      </c>
      <c r="K1412" s="28">
        <v>0</v>
      </c>
      <c r="L1412" s="28">
        <v>0</v>
      </c>
      <c r="M1412" s="28" t="s">
        <v>1146</v>
      </c>
      <c r="N1412" s="28">
        <v>3</v>
      </c>
      <c r="O1412" s="21">
        <v>3</v>
      </c>
      <c r="P1412" s="21">
        <v>0</v>
      </c>
      <c r="Q1412" s="21">
        <v>1</v>
      </c>
      <c r="R1412">
        <f>IFERROR(IF(I1412=1,VLOOKUP(F1412,Lookup!$A$2:$B$15,2,FALSE),0),0.5)</f>
        <v>0</v>
      </c>
      <c r="S1412">
        <f>IF(K1412=1,1,IFERROR(IF(H1412="pass",VLOOKUP(F1412,Lookup!$D$2:$E$26,2,FALSE),0),1.6))</f>
        <v>1.6</v>
      </c>
      <c r="T1412" s="6">
        <f t="shared" si="68"/>
        <v>1.6525000000000001</v>
      </c>
      <c r="U1412" s="6">
        <f t="shared" si="66"/>
        <v>1.6525000000000001</v>
      </c>
      <c r="V1412" t="str">
        <f t="shared" si="67"/>
        <v>R.JONES, TB</v>
      </c>
    </row>
    <row r="1413" spans="1:22">
      <c r="A1413">
        <v>99</v>
      </c>
      <c r="B1413" s="28">
        <v>2</v>
      </c>
      <c r="C1413" s="28" t="s">
        <v>18</v>
      </c>
      <c r="D1413" s="28" t="s">
        <v>22</v>
      </c>
      <c r="E1413" s="28">
        <v>59</v>
      </c>
      <c r="F1413" s="28">
        <v>41</v>
      </c>
      <c r="G1413" s="28" t="s">
        <v>2933</v>
      </c>
      <c r="H1413" s="28" t="s">
        <v>439</v>
      </c>
      <c r="I1413" s="28">
        <v>0</v>
      </c>
      <c r="J1413" s="28">
        <v>1</v>
      </c>
      <c r="K1413" s="28">
        <v>0</v>
      </c>
      <c r="L1413" s="28">
        <v>0</v>
      </c>
      <c r="M1413" s="28" t="s">
        <v>1206</v>
      </c>
      <c r="N1413" s="28">
        <v>-1</v>
      </c>
      <c r="O1413" s="21">
        <v>-1</v>
      </c>
      <c r="P1413" s="21">
        <v>0</v>
      </c>
      <c r="Q1413" s="21">
        <v>1</v>
      </c>
      <c r="R1413">
        <f>IFERROR(IF(I1413=1,VLOOKUP(F1413,Lookup!$A$2:$B$15,2,FALSE),0),0.5)</f>
        <v>0</v>
      </c>
      <c r="S1413">
        <f>IF(K1413=1,1,IFERROR(IF(H1413="pass",VLOOKUP(F1413,Lookup!$D$2:$E$26,2,FALSE),0),1.6))</f>
        <v>1.6</v>
      </c>
      <c r="T1413" s="6">
        <f t="shared" si="68"/>
        <v>1.5825</v>
      </c>
      <c r="U1413" s="6">
        <f t="shared" si="66"/>
        <v>1.5825</v>
      </c>
      <c r="V1413" t="str">
        <f t="shared" si="67"/>
        <v>T.JOHNSON, TB</v>
      </c>
    </row>
    <row r="1414" spans="1:22">
      <c r="A1414">
        <v>102</v>
      </c>
      <c r="B1414" s="28">
        <v>2</v>
      </c>
      <c r="C1414" s="28" t="s">
        <v>18</v>
      </c>
      <c r="D1414" s="28" t="s">
        <v>22</v>
      </c>
      <c r="E1414" s="28">
        <v>64</v>
      </c>
      <c r="F1414" s="28">
        <v>36</v>
      </c>
      <c r="G1414" s="28" t="s">
        <v>2936</v>
      </c>
      <c r="H1414" s="28" t="s">
        <v>439</v>
      </c>
      <c r="I1414" s="28">
        <v>0</v>
      </c>
      <c r="J1414" s="28">
        <v>1</v>
      </c>
      <c r="K1414" s="28">
        <v>0</v>
      </c>
      <c r="L1414" s="28">
        <v>0</v>
      </c>
      <c r="M1414" s="28" t="s">
        <v>1151</v>
      </c>
      <c r="N1414" s="28">
        <v>20</v>
      </c>
      <c r="O1414" s="21">
        <v>20</v>
      </c>
      <c r="P1414" s="21">
        <v>0</v>
      </c>
      <c r="Q1414" s="21">
        <v>1</v>
      </c>
      <c r="R1414">
        <f>IFERROR(IF(I1414=1,VLOOKUP(F1414,Lookup!$A$2:$B$15,2,FALSE),0),0.5)</f>
        <v>0</v>
      </c>
      <c r="S1414">
        <f>IF(K1414=1,1,IFERROR(IF(H1414="pass",VLOOKUP(F1414,Lookup!$D$2:$E$26,2,FALSE),0),1.6))</f>
        <v>1.6</v>
      </c>
      <c r="T1414" s="6">
        <f t="shared" si="68"/>
        <v>1.9500000000000002</v>
      </c>
      <c r="U1414" s="6">
        <f t="shared" si="66"/>
        <v>1.9500000000000002</v>
      </c>
      <c r="V1414" t="str">
        <f t="shared" si="67"/>
        <v>R.GRONKOWSKI, TB</v>
      </c>
    </row>
    <row r="1415" spans="1:22">
      <c r="A1415">
        <v>103</v>
      </c>
      <c r="B1415" s="28">
        <v>2</v>
      </c>
      <c r="C1415" s="28" t="s">
        <v>18</v>
      </c>
      <c r="D1415" s="28" t="s">
        <v>22</v>
      </c>
      <c r="E1415" s="28">
        <v>71</v>
      </c>
      <c r="F1415" s="28">
        <v>29</v>
      </c>
      <c r="G1415" s="28" t="s">
        <v>2937</v>
      </c>
      <c r="H1415" s="28" t="s">
        <v>439</v>
      </c>
      <c r="I1415" s="28">
        <v>0</v>
      </c>
      <c r="J1415" s="28">
        <v>1</v>
      </c>
      <c r="K1415" s="28">
        <v>0</v>
      </c>
      <c r="L1415" s="28">
        <v>0</v>
      </c>
      <c r="M1415" s="28" t="s">
        <v>1204</v>
      </c>
      <c r="N1415" s="28">
        <v>5</v>
      </c>
      <c r="O1415" s="21">
        <v>5</v>
      </c>
      <c r="P1415" s="21">
        <v>0</v>
      </c>
      <c r="Q1415" s="21">
        <v>1</v>
      </c>
      <c r="R1415">
        <f>IFERROR(IF(I1415=1,VLOOKUP(F1415,Lookup!$A$2:$B$15,2,FALSE),0),0.5)</f>
        <v>0</v>
      </c>
      <c r="S1415">
        <f>IF(K1415=1,1,IFERROR(IF(H1415="pass",VLOOKUP(F1415,Lookup!$D$2:$E$26,2,FALSE),0),1.6))</f>
        <v>1.6</v>
      </c>
      <c r="T1415" s="6">
        <f t="shared" si="68"/>
        <v>1.6875</v>
      </c>
      <c r="U1415" s="6">
        <f t="shared" si="66"/>
        <v>1.6875</v>
      </c>
      <c r="V1415" t="str">
        <f t="shared" si="67"/>
        <v>G.BERNARD, TB</v>
      </c>
    </row>
    <row r="1416" spans="1:22">
      <c r="A1416">
        <v>107</v>
      </c>
      <c r="B1416" s="28">
        <v>2</v>
      </c>
      <c r="C1416" s="28" t="s">
        <v>18</v>
      </c>
      <c r="D1416" s="28" t="s">
        <v>22</v>
      </c>
      <c r="E1416" s="28">
        <v>43</v>
      </c>
      <c r="F1416" s="28">
        <v>57</v>
      </c>
      <c r="G1416" s="28" t="s">
        <v>2941</v>
      </c>
      <c r="H1416" s="28" t="s">
        <v>439</v>
      </c>
      <c r="I1416" s="28">
        <v>0</v>
      </c>
      <c r="J1416" s="28">
        <v>1</v>
      </c>
      <c r="K1416" s="28">
        <v>0</v>
      </c>
      <c r="L1416" s="28">
        <v>0</v>
      </c>
      <c r="M1416" s="28" t="s">
        <v>1148</v>
      </c>
      <c r="N1416" s="28">
        <v>22</v>
      </c>
      <c r="O1416" s="21">
        <v>22</v>
      </c>
      <c r="P1416" s="21">
        <v>0</v>
      </c>
      <c r="Q1416" s="21">
        <v>1</v>
      </c>
      <c r="R1416">
        <f>IFERROR(IF(I1416=1,VLOOKUP(F1416,Lookup!$A$2:$B$15,2,FALSE),0),0.5)</f>
        <v>0</v>
      </c>
      <c r="S1416">
        <f>IF(K1416=1,1,IFERROR(IF(H1416="pass",VLOOKUP(F1416,Lookup!$D$2:$E$26,2,FALSE),0),1.6))</f>
        <v>1.6</v>
      </c>
      <c r="T1416" s="6">
        <f t="shared" si="68"/>
        <v>1.9850000000000001</v>
      </c>
      <c r="U1416" s="6">
        <f t="shared" si="66"/>
        <v>1.9850000000000001</v>
      </c>
      <c r="V1416" t="str">
        <f t="shared" si="67"/>
        <v>M.EVANS, TB</v>
      </c>
    </row>
    <row r="1417" spans="1:22">
      <c r="A1417">
        <v>108</v>
      </c>
      <c r="B1417" s="28">
        <v>2</v>
      </c>
      <c r="C1417" s="28" t="s">
        <v>18</v>
      </c>
      <c r="D1417" s="28" t="s">
        <v>22</v>
      </c>
      <c r="E1417" s="28">
        <v>17</v>
      </c>
      <c r="F1417" s="28">
        <v>83</v>
      </c>
      <c r="G1417" s="28" t="s">
        <v>2942</v>
      </c>
      <c r="H1417" s="28" t="s">
        <v>439</v>
      </c>
      <c r="I1417" s="28">
        <v>0</v>
      </c>
      <c r="J1417" s="28">
        <v>1</v>
      </c>
      <c r="K1417" s="28">
        <v>0</v>
      </c>
      <c r="L1417" s="28">
        <v>0</v>
      </c>
      <c r="M1417" s="28" t="s">
        <v>1128</v>
      </c>
      <c r="N1417" s="28">
        <v>4</v>
      </c>
      <c r="O1417" s="21">
        <v>4</v>
      </c>
      <c r="P1417" s="21">
        <v>0</v>
      </c>
      <c r="Q1417" s="21">
        <v>1</v>
      </c>
      <c r="R1417">
        <f>IFERROR(IF(I1417=1,VLOOKUP(F1417,Lookup!$A$2:$B$15,2,FALSE),0),0.5)</f>
        <v>0</v>
      </c>
      <c r="S1417">
        <f>IF(K1417=1,1,IFERROR(IF(H1417="pass",VLOOKUP(F1417,Lookup!$D$2:$E$26,2,FALSE),0),1.6))</f>
        <v>2</v>
      </c>
      <c r="T1417" s="6">
        <f t="shared" si="68"/>
        <v>1.6700000000000002</v>
      </c>
      <c r="U1417" s="6">
        <f t="shared" si="66"/>
        <v>1.8878000000000001</v>
      </c>
      <c r="V1417" t="str">
        <f t="shared" si="67"/>
        <v>L.FOURNETTE, TB</v>
      </c>
    </row>
    <row r="1418" spans="1:22">
      <c r="A1418">
        <v>109</v>
      </c>
      <c r="B1418" s="28">
        <v>2</v>
      </c>
      <c r="C1418" s="28" t="s">
        <v>18</v>
      </c>
      <c r="D1418" s="28" t="s">
        <v>22</v>
      </c>
      <c r="E1418" s="28">
        <v>12</v>
      </c>
      <c r="F1418" s="28">
        <v>88</v>
      </c>
      <c r="G1418" s="28" t="s">
        <v>2943</v>
      </c>
      <c r="H1418" s="28" t="s">
        <v>439</v>
      </c>
      <c r="I1418" s="28">
        <v>0</v>
      </c>
      <c r="J1418" s="28">
        <v>1</v>
      </c>
      <c r="K1418" s="28">
        <v>0</v>
      </c>
      <c r="L1418" s="28">
        <v>0</v>
      </c>
      <c r="M1418" s="28" t="s">
        <v>1131</v>
      </c>
      <c r="N1418" s="28">
        <v>12</v>
      </c>
      <c r="O1418" s="21">
        <v>12</v>
      </c>
      <c r="P1418" s="21">
        <v>0</v>
      </c>
      <c r="Q1418" s="21">
        <v>1</v>
      </c>
      <c r="R1418">
        <f>IFERROR(IF(I1418=1,VLOOKUP(F1418,Lookup!$A$2:$B$15,2,FALSE),0),0.5)</f>
        <v>0</v>
      </c>
      <c r="S1418">
        <f>IF(K1418=1,1,IFERROR(IF(H1418="pass",VLOOKUP(F1418,Lookup!$D$2:$E$26,2,FALSE),0),1.6))</f>
        <v>2.2000000000000002</v>
      </c>
      <c r="T1418" s="6">
        <f t="shared" si="68"/>
        <v>1.81</v>
      </c>
      <c r="U1418" s="6">
        <f t="shared" si="66"/>
        <v>2.0674000000000001</v>
      </c>
      <c r="V1418" t="str">
        <f t="shared" si="67"/>
        <v>C.GODWIN, TB</v>
      </c>
    </row>
    <row r="1419" spans="1:22">
      <c r="A1419">
        <v>111</v>
      </c>
      <c r="B1419" s="28">
        <v>2</v>
      </c>
      <c r="C1419" s="28" t="s">
        <v>22</v>
      </c>
      <c r="D1419" s="28" t="s">
        <v>18</v>
      </c>
      <c r="E1419" s="28">
        <v>73</v>
      </c>
      <c r="F1419" s="28">
        <v>27</v>
      </c>
      <c r="G1419" s="28" t="s">
        <v>2945</v>
      </c>
      <c r="H1419" s="28" t="s">
        <v>439</v>
      </c>
      <c r="I1419" s="28">
        <v>0</v>
      </c>
      <c r="J1419" s="28">
        <v>1</v>
      </c>
      <c r="K1419" s="28">
        <v>0</v>
      </c>
      <c r="L1419" s="28">
        <v>0</v>
      </c>
      <c r="M1419" s="28" t="s">
        <v>2257</v>
      </c>
      <c r="N1419" s="28">
        <v>-3</v>
      </c>
      <c r="O1419" s="21">
        <v>-3</v>
      </c>
      <c r="P1419" s="21">
        <v>0</v>
      </c>
      <c r="Q1419" s="21">
        <v>1</v>
      </c>
      <c r="R1419">
        <f>IFERROR(IF(I1419=1,VLOOKUP(F1419,Lookup!$A$2:$B$15,2,FALSE),0),0.5)</f>
        <v>0</v>
      </c>
      <c r="S1419">
        <f>IF(K1419=1,1,IFERROR(IF(H1419="pass",VLOOKUP(F1419,Lookup!$D$2:$E$26,2,FALSE),0),1.6))</f>
        <v>1.6</v>
      </c>
      <c r="T1419" s="6">
        <f t="shared" si="68"/>
        <v>1.5475000000000001</v>
      </c>
      <c r="U1419" s="6">
        <f t="shared" si="66"/>
        <v>1.5475000000000001</v>
      </c>
      <c r="V1419" t="str">
        <f t="shared" si="67"/>
        <v>M.DAVIS, ATL</v>
      </c>
    </row>
    <row r="1420" spans="1:22">
      <c r="A1420">
        <v>112</v>
      </c>
      <c r="B1420" s="28">
        <v>2</v>
      </c>
      <c r="C1420" s="28" t="s">
        <v>22</v>
      </c>
      <c r="D1420" s="28" t="s">
        <v>18</v>
      </c>
      <c r="E1420" s="28">
        <v>69</v>
      </c>
      <c r="F1420" s="28">
        <v>31</v>
      </c>
      <c r="G1420" s="28" t="s">
        <v>2946</v>
      </c>
      <c r="H1420" s="28" t="s">
        <v>439</v>
      </c>
      <c r="I1420" s="28">
        <v>0</v>
      </c>
      <c r="J1420" s="28">
        <v>1</v>
      </c>
      <c r="K1420" s="28">
        <v>0</v>
      </c>
      <c r="L1420" s="28">
        <v>0</v>
      </c>
      <c r="M1420" s="28" t="s">
        <v>2239</v>
      </c>
      <c r="N1420" s="28">
        <v>0</v>
      </c>
      <c r="O1420" s="21">
        <v>0</v>
      </c>
      <c r="P1420" s="21">
        <v>0</v>
      </c>
      <c r="Q1420" s="21">
        <v>1</v>
      </c>
      <c r="R1420">
        <f>IFERROR(IF(I1420=1,VLOOKUP(F1420,Lookup!$A$2:$B$15,2,FALSE),0),0.5)</f>
        <v>0</v>
      </c>
      <c r="S1420">
        <f>IF(K1420=1,1,IFERROR(IF(H1420="pass",VLOOKUP(F1420,Lookup!$D$2:$E$26,2,FALSE),0),1.6))</f>
        <v>1.6</v>
      </c>
      <c r="T1420" s="6">
        <f t="shared" si="68"/>
        <v>1.6</v>
      </c>
      <c r="U1420" s="6">
        <f t="shared" si="66"/>
        <v>1.6</v>
      </c>
      <c r="V1420" t="str">
        <f t="shared" si="67"/>
        <v>R.GAGE, ATL</v>
      </c>
    </row>
    <row r="1421" spans="1:22">
      <c r="A1421">
        <v>115</v>
      </c>
      <c r="B1421" s="28">
        <v>2</v>
      </c>
      <c r="C1421" s="28" t="s">
        <v>22</v>
      </c>
      <c r="D1421" s="28" t="s">
        <v>18</v>
      </c>
      <c r="E1421" s="28">
        <v>64</v>
      </c>
      <c r="F1421" s="28">
        <v>36</v>
      </c>
      <c r="G1421" s="28" t="s">
        <v>2949</v>
      </c>
      <c r="H1421" s="28" t="s">
        <v>439</v>
      </c>
      <c r="I1421" s="28">
        <v>0</v>
      </c>
      <c r="J1421" s="28">
        <v>1</v>
      </c>
      <c r="K1421" s="28">
        <v>0</v>
      </c>
      <c r="L1421" s="28">
        <v>0</v>
      </c>
      <c r="M1421" s="28" t="s">
        <v>2257</v>
      </c>
      <c r="N1421" s="28">
        <v>-2</v>
      </c>
      <c r="O1421" s="21">
        <v>-2</v>
      </c>
      <c r="P1421" s="21">
        <v>0</v>
      </c>
      <c r="Q1421" s="21">
        <v>1</v>
      </c>
      <c r="R1421">
        <f>IFERROR(IF(I1421=1,VLOOKUP(F1421,Lookup!$A$2:$B$15,2,FALSE),0),0.5)</f>
        <v>0</v>
      </c>
      <c r="S1421">
        <f>IF(K1421=1,1,IFERROR(IF(H1421="pass",VLOOKUP(F1421,Lookup!$D$2:$E$26,2,FALSE),0),1.6))</f>
        <v>1.6</v>
      </c>
      <c r="T1421" s="6">
        <f t="shared" si="68"/>
        <v>1.5650000000000002</v>
      </c>
      <c r="U1421" s="6">
        <f t="shared" si="66"/>
        <v>1.5650000000000002</v>
      </c>
      <c r="V1421" t="str">
        <f t="shared" si="67"/>
        <v>M.DAVIS, ATL</v>
      </c>
    </row>
    <row r="1422" spans="1:22">
      <c r="A1422">
        <v>116</v>
      </c>
      <c r="B1422" s="28">
        <v>2</v>
      </c>
      <c r="C1422" s="28" t="s">
        <v>22</v>
      </c>
      <c r="D1422" s="28" t="s">
        <v>18</v>
      </c>
      <c r="E1422" s="28">
        <v>62</v>
      </c>
      <c r="F1422" s="28">
        <v>38</v>
      </c>
      <c r="G1422" s="28" t="s">
        <v>2950</v>
      </c>
      <c r="H1422" s="28" t="s">
        <v>439</v>
      </c>
      <c r="I1422" s="28">
        <v>0</v>
      </c>
      <c r="J1422" s="28">
        <v>1</v>
      </c>
      <c r="K1422" s="28">
        <v>0</v>
      </c>
      <c r="L1422" s="28">
        <v>0</v>
      </c>
      <c r="M1422" s="28" t="s">
        <v>2257</v>
      </c>
      <c r="N1422" s="28">
        <v>2</v>
      </c>
      <c r="O1422" s="21">
        <v>2</v>
      </c>
      <c r="P1422" s="21">
        <v>0</v>
      </c>
      <c r="Q1422" s="21">
        <v>1</v>
      </c>
      <c r="R1422">
        <f>IFERROR(IF(I1422=1,VLOOKUP(F1422,Lookup!$A$2:$B$15,2,FALSE),0),0.5)</f>
        <v>0</v>
      </c>
      <c r="S1422">
        <f>IF(K1422=1,1,IFERROR(IF(H1422="pass",VLOOKUP(F1422,Lookup!$D$2:$E$26,2,FALSE),0),1.6))</f>
        <v>1.6</v>
      </c>
      <c r="T1422" s="6">
        <f t="shared" si="68"/>
        <v>1.635</v>
      </c>
      <c r="U1422" s="6">
        <f t="shared" si="66"/>
        <v>1.635</v>
      </c>
      <c r="V1422" t="str">
        <f t="shared" si="67"/>
        <v>M.DAVIS, ATL</v>
      </c>
    </row>
    <row r="1423" spans="1:22">
      <c r="A1423">
        <v>117</v>
      </c>
      <c r="B1423" s="28">
        <v>2</v>
      </c>
      <c r="C1423" s="28" t="s">
        <v>22</v>
      </c>
      <c r="D1423" s="28" t="s">
        <v>18</v>
      </c>
      <c r="E1423" s="28">
        <v>56</v>
      </c>
      <c r="F1423" s="28">
        <v>44</v>
      </c>
      <c r="G1423" s="28" t="s">
        <v>2951</v>
      </c>
      <c r="H1423" s="28" t="s">
        <v>439</v>
      </c>
      <c r="I1423" s="28">
        <v>0</v>
      </c>
      <c r="J1423" s="28">
        <v>1</v>
      </c>
      <c r="K1423" s="28">
        <v>0</v>
      </c>
      <c r="L1423" s="28">
        <v>0</v>
      </c>
      <c r="M1423" s="28" t="s">
        <v>2231</v>
      </c>
      <c r="N1423" s="28">
        <v>2</v>
      </c>
      <c r="O1423" s="21">
        <v>2</v>
      </c>
      <c r="P1423" s="21">
        <v>0</v>
      </c>
      <c r="Q1423" s="21">
        <v>1</v>
      </c>
      <c r="R1423">
        <f>IFERROR(IF(I1423=1,VLOOKUP(F1423,Lookup!$A$2:$B$15,2,FALSE),0),0.5)</f>
        <v>0</v>
      </c>
      <c r="S1423">
        <f>IF(K1423=1,1,IFERROR(IF(H1423="pass",VLOOKUP(F1423,Lookup!$D$2:$E$26,2,FALSE),0),1.6))</f>
        <v>1.6</v>
      </c>
      <c r="T1423" s="6">
        <f t="shared" si="68"/>
        <v>1.635</v>
      </c>
      <c r="U1423" s="6">
        <f t="shared" si="66"/>
        <v>1.635</v>
      </c>
      <c r="V1423" t="str">
        <f t="shared" si="67"/>
        <v>K.PITTS, ATL</v>
      </c>
    </row>
    <row r="1424" spans="1:22">
      <c r="A1424">
        <v>119</v>
      </c>
      <c r="B1424" s="28">
        <v>2</v>
      </c>
      <c r="C1424" s="28" t="s">
        <v>18</v>
      </c>
      <c r="D1424" s="28" t="s">
        <v>22</v>
      </c>
      <c r="E1424" s="28">
        <v>40</v>
      </c>
      <c r="F1424" s="28">
        <v>60</v>
      </c>
      <c r="G1424" s="28" t="s">
        <v>2953</v>
      </c>
      <c r="H1424" s="28" t="s">
        <v>439</v>
      </c>
      <c r="I1424" s="28">
        <v>0</v>
      </c>
      <c r="J1424" s="28">
        <v>1</v>
      </c>
      <c r="K1424" s="28">
        <v>0</v>
      </c>
      <c r="L1424" s="28">
        <v>0</v>
      </c>
      <c r="M1424" s="28" t="s">
        <v>1204</v>
      </c>
      <c r="N1424" s="28">
        <v>-4</v>
      </c>
      <c r="O1424" s="21">
        <v>-4</v>
      </c>
      <c r="P1424" s="21">
        <v>0</v>
      </c>
      <c r="Q1424" s="21">
        <v>1</v>
      </c>
      <c r="R1424">
        <f>IFERROR(IF(I1424=1,VLOOKUP(F1424,Lookup!$A$2:$B$15,2,FALSE),0),0.5)</f>
        <v>0</v>
      </c>
      <c r="S1424">
        <f>IF(K1424=1,1,IFERROR(IF(H1424="pass",VLOOKUP(F1424,Lookup!$D$2:$E$26,2,FALSE),0),1.6))</f>
        <v>1.6</v>
      </c>
      <c r="T1424" s="6">
        <f t="shared" si="68"/>
        <v>1.53</v>
      </c>
      <c r="U1424" s="6">
        <f t="shared" si="66"/>
        <v>1.53</v>
      </c>
      <c r="V1424" t="str">
        <f t="shared" si="67"/>
        <v>G.BERNARD, TB</v>
      </c>
    </row>
    <row r="1425" spans="1:22">
      <c r="A1425">
        <v>124</v>
      </c>
      <c r="B1425" s="28">
        <v>2</v>
      </c>
      <c r="C1425" s="28" t="s">
        <v>22</v>
      </c>
      <c r="D1425" s="28" t="s">
        <v>18</v>
      </c>
      <c r="E1425" s="28">
        <v>55</v>
      </c>
      <c r="F1425" s="28">
        <v>45</v>
      </c>
      <c r="G1425" s="28" t="s">
        <v>2958</v>
      </c>
      <c r="H1425" s="28" t="s">
        <v>439</v>
      </c>
      <c r="I1425" s="28">
        <v>0</v>
      </c>
      <c r="J1425" s="28">
        <v>1</v>
      </c>
      <c r="K1425" s="28">
        <v>0</v>
      </c>
      <c r="L1425" s="28">
        <v>0</v>
      </c>
      <c r="M1425" s="28" t="s">
        <v>2959</v>
      </c>
      <c r="N1425" s="28">
        <v>0</v>
      </c>
      <c r="O1425" s="21">
        <v>0</v>
      </c>
      <c r="P1425" s="21">
        <v>0</v>
      </c>
      <c r="Q1425" s="21">
        <v>1</v>
      </c>
      <c r="R1425">
        <f>IFERROR(IF(I1425=1,VLOOKUP(F1425,Lookup!$A$2:$B$15,2,FALSE),0),0.5)</f>
        <v>0</v>
      </c>
      <c r="S1425">
        <f>IF(K1425=1,1,IFERROR(IF(H1425="pass",VLOOKUP(F1425,Lookup!$D$2:$E$26,2,FALSE),0),1.6))</f>
        <v>1.6</v>
      </c>
      <c r="T1425" s="6">
        <f t="shared" si="68"/>
        <v>1.6</v>
      </c>
      <c r="U1425" s="6">
        <f t="shared" si="66"/>
        <v>1.6</v>
      </c>
      <c r="V1425" t="str">
        <f t="shared" si="67"/>
        <v>P.HESSE, ATL</v>
      </c>
    </row>
    <row r="1426" spans="1:22">
      <c r="A1426">
        <v>126</v>
      </c>
      <c r="B1426" s="28">
        <v>2</v>
      </c>
      <c r="C1426" s="28" t="s">
        <v>22</v>
      </c>
      <c r="D1426" s="28" t="s">
        <v>18</v>
      </c>
      <c r="E1426" s="28">
        <v>52</v>
      </c>
      <c r="F1426" s="28">
        <v>48</v>
      </c>
      <c r="G1426" s="28" t="s">
        <v>2961</v>
      </c>
      <c r="H1426" s="28" t="s">
        <v>439</v>
      </c>
      <c r="I1426" s="28">
        <v>0</v>
      </c>
      <c r="J1426" s="28">
        <v>1</v>
      </c>
      <c r="K1426" s="28">
        <v>0</v>
      </c>
      <c r="L1426" s="28">
        <v>0</v>
      </c>
      <c r="M1426" s="28" t="s">
        <v>2879</v>
      </c>
      <c r="N1426" s="28">
        <v>16</v>
      </c>
      <c r="O1426" s="21">
        <v>16</v>
      </c>
      <c r="P1426" s="21">
        <v>0</v>
      </c>
      <c r="Q1426" s="21">
        <v>1</v>
      </c>
      <c r="R1426">
        <f>IFERROR(IF(I1426=1,VLOOKUP(F1426,Lookup!$A$2:$B$15,2,FALSE),0),0.5)</f>
        <v>0</v>
      </c>
      <c r="S1426">
        <f>IF(K1426=1,1,IFERROR(IF(H1426="pass",VLOOKUP(F1426,Lookup!$D$2:$E$26,2,FALSE),0),1.6))</f>
        <v>1.6</v>
      </c>
      <c r="T1426" s="6">
        <f t="shared" si="68"/>
        <v>1.8800000000000001</v>
      </c>
      <c r="U1426" s="6">
        <f t="shared" si="66"/>
        <v>1.8800000000000001</v>
      </c>
      <c r="V1426" t="str">
        <f t="shared" si="67"/>
        <v>T.SHARPE, ATL</v>
      </c>
    </row>
    <row r="1427" spans="1:22">
      <c r="A1427">
        <v>131</v>
      </c>
      <c r="B1427" s="28">
        <v>2</v>
      </c>
      <c r="C1427" s="28" t="s">
        <v>26</v>
      </c>
      <c r="D1427" s="28" t="s">
        <v>10</v>
      </c>
      <c r="E1427" s="28">
        <v>46</v>
      </c>
      <c r="F1427" s="28">
        <v>54</v>
      </c>
      <c r="G1427" s="28" t="s">
        <v>2968</v>
      </c>
      <c r="H1427" s="28" t="s">
        <v>439</v>
      </c>
      <c r="I1427" s="28">
        <v>0</v>
      </c>
      <c r="J1427" s="28">
        <v>1</v>
      </c>
      <c r="K1427" s="28">
        <v>0</v>
      </c>
      <c r="L1427" s="28">
        <v>0</v>
      </c>
      <c r="M1427" s="28" t="s">
        <v>2359</v>
      </c>
      <c r="N1427" s="28">
        <v>4</v>
      </c>
      <c r="O1427" s="21">
        <v>4</v>
      </c>
      <c r="P1427" s="21">
        <v>0</v>
      </c>
      <c r="Q1427" s="21">
        <v>1</v>
      </c>
      <c r="R1427">
        <f>IFERROR(IF(I1427=1,VLOOKUP(F1427,Lookup!$A$2:$B$15,2,FALSE),0),0.5)</f>
        <v>0</v>
      </c>
      <c r="S1427">
        <f>IF(K1427=1,1,IFERROR(IF(H1427="pass",VLOOKUP(F1427,Lookup!$D$2:$E$26,2,FALSE),0),1.6))</f>
        <v>1.6</v>
      </c>
      <c r="T1427" s="6">
        <f t="shared" si="68"/>
        <v>1.6700000000000002</v>
      </c>
      <c r="U1427" s="6">
        <f t="shared" si="66"/>
        <v>1.6700000000000002</v>
      </c>
      <c r="V1427" t="str">
        <f t="shared" si="67"/>
        <v>S.DIGGS, BUF</v>
      </c>
    </row>
    <row r="1428" spans="1:22">
      <c r="A1428">
        <v>135</v>
      </c>
      <c r="B1428" s="28">
        <v>2</v>
      </c>
      <c r="C1428" s="28" t="s">
        <v>10</v>
      </c>
      <c r="D1428" s="28" t="s">
        <v>26</v>
      </c>
      <c r="E1428" s="28">
        <v>61</v>
      </c>
      <c r="F1428" s="28">
        <v>39</v>
      </c>
      <c r="G1428" s="28" t="s">
        <v>2972</v>
      </c>
      <c r="H1428" s="28" t="s">
        <v>439</v>
      </c>
      <c r="I1428" s="28">
        <v>0</v>
      </c>
      <c r="J1428" s="28">
        <v>1</v>
      </c>
      <c r="K1428" s="28">
        <v>0</v>
      </c>
      <c r="L1428" s="28">
        <v>0</v>
      </c>
      <c r="M1428" s="28" t="s">
        <v>1824</v>
      </c>
      <c r="N1428" s="28">
        <v>-7</v>
      </c>
      <c r="O1428" s="21">
        <v>-7</v>
      </c>
      <c r="P1428" s="21">
        <v>0</v>
      </c>
      <c r="Q1428" s="21">
        <v>1</v>
      </c>
      <c r="R1428">
        <f>IFERROR(IF(I1428=1,VLOOKUP(F1428,Lookup!$A$2:$B$15,2,FALSE),0),0.5)</f>
        <v>0</v>
      </c>
      <c r="S1428">
        <f>IF(K1428=1,1,IFERROR(IF(H1428="pass",VLOOKUP(F1428,Lookup!$D$2:$E$26,2,FALSE),0),1.6))</f>
        <v>1.6</v>
      </c>
      <c r="T1428" s="6">
        <f t="shared" si="68"/>
        <v>1.4775</v>
      </c>
      <c r="U1428" s="6">
        <f t="shared" si="66"/>
        <v>1.4775</v>
      </c>
      <c r="V1428" t="str">
        <f t="shared" si="67"/>
        <v>M.GASKIN, MIA</v>
      </c>
    </row>
    <row r="1429" spans="1:22">
      <c r="A1429">
        <v>136</v>
      </c>
      <c r="B1429" s="28">
        <v>2</v>
      </c>
      <c r="C1429" s="28" t="s">
        <v>10</v>
      </c>
      <c r="D1429" s="28" t="s">
        <v>26</v>
      </c>
      <c r="E1429" s="28">
        <v>61</v>
      </c>
      <c r="F1429" s="28">
        <v>39</v>
      </c>
      <c r="G1429" s="28" t="s">
        <v>2973</v>
      </c>
      <c r="H1429" s="28" t="s">
        <v>439</v>
      </c>
      <c r="I1429" s="28">
        <v>0</v>
      </c>
      <c r="J1429" s="28">
        <v>1</v>
      </c>
      <c r="K1429" s="28">
        <v>0</v>
      </c>
      <c r="L1429" s="28">
        <v>0</v>
      </c>
      <c r="M1429" s="28" t="s">
        <v>1822</v>
      </c>
      <c r="N1429" s="28">
        <v>-6</v>
      </c>
      <c r="O1429" s="21">
        <v>-6</v>
      </c>
      <c r="P1429" s="21">
        <v>0</v>
      </c>
      <c r="Q1429" s="21">
        <v>1</v>
      </c>
      <c r="R1429">
        <f>IFERROR(IF(I1429=1,VLOOKUP(F1429,Lookup!$A$2:$B$15,2,FALSE),0),0.5)</f>
        <v>0</v>
      </c>
      <c r="S1429">
        <f>IF(K1429=1,1,IFERROR(IF(H1429="pass",VLOOKUP(F1429,Lookup!$D$2:$E$26,2,FALSE),0),1.6))</f>
        <v>1.6</v>
      </c>
      <c r="T1429" s="6">
        <f t="shared" si="68"/>
        <v>1.4950000000000001</v>
      </c>
      <c r="U1429" s="6">
        <f t="shared" si="66"/>
        <v>1.4950000000000001</v>
      </c>
      <c r="V1429" t="str">
        <f t="shared" si="67"/>
        <v>J.WADDLE, MIA</v>
      </c>
    </row>
    <row r="1430" spans="1:22">
      <c r="A1430">
        <v>137</v>
      </c>
      <c r="B1430" s="28">
        <v>2</v>
      </c>
      <c r="C1430" s="28" t="s">
        <v>10</v>
      </c>
      <c r="D1430" s="28" t="s">
        <v>26</v>
      </c>
      <c r="E1430" s="28">
        <v>48</v>
      </c>
      <c r="F1430" s="28">
        <v>52</v>
      </c>
      <c r="G1430" s="28" t="s">
        <v>2974</v>
      </c>
      <c r="H1430" s="28" t="s">
        <v>439</v>
      </c>
      <c r="I1430" s="28">
        <v>0</v>
      </c>
      <c r="J1430" s="28">
        <v>1</v>
      </c>
      <c r="K1430" s="28">
        <v>0</v>
      </c>
      <c r="L1430" s="28">
        <v>0</v>
      </c>
      <c r="M1430" s="28" t="s">
        <v>1822</v>
      </c>
      <c r="N1430" s="28">
        <v>7</v>
      </c>
      <c r="O1430" s="21">
        <v>7</v>
      </c>
      <c r="P1430" s="21">
        <v>0</v>
      </c>
      <c r="Q1430" s="21">
        <v>1</v>
      </c>
      <c r="R1430">
        <f>IFERROR(IF(I1430=1,VLOOKUP(F1430,Lookup!$A$2:$B$15,2,FALSE),0),0.5)</f>
        <v>0</v>
      </c>
      <c r="S1430">
        <f>IF(K1430=1,1,IFERROR(IF(H1430="pass",VLOOKUP(F1430,Lookup!$D$2:$E$26,2,FALSE),0),1.6))</f>
        <v>1.6</v>
      </c>
      <c r="T1430" s="6">
        <f t="shared" si="68"/>
        <v>1.7225000000000001</v>
      </c>
      <c r="U1430" s="6">
        <f t="shared" si="66"/>
        <v>1.7225000000000001</v>
      </c>
      <c r="V1430" t="str">
        <f t="shared" si="67"/>
        <v>J.WADDLE, MIA</v>
      </c>
    </row>
    <row r="1431" spans="1:22">
      <c r="A1431">
        <v>138</v>
      </c>
      <c r="B1431" s="28">
        <v>2</v>
      </c>
      <c r="C1431" s="28" t="s">
        <v>26</v>
      </c>
      <c r="D1431" s="28" t="s">
        <v>10</v>
      </c>
      <c r="E1431" s="28">
        <v>52</v>
      </c>
      <c r="F1431" s="28">
        <v>48</v>
      </c>
      <c r="G1431" s="28" t="s">
        <v>2975</v>
      </c>
      <c r="H1431" s="28" t="s">
        <v>439</v>
      </c>
      <c r="I1431" s="28">
        <v>0</v>
      </c>
      <c r="J1431" s="28">
        <v>1</v>
      </c>
      <c r="K1431" s="28">
        <v>0</v>
      </c>
      <c r="L1431" s="28">
        <v>0</v>
      </c>
      <c r="M1431" s="28" t="s">
        <v>2406</v>
      </c>
      <c r="N1431" s="28">
        <v>-1</v>
      </c>
      <c r="O1431" s="21">
        <v>-1</v>
      </c>
      <c r="P1431" s="21">
        <v>0</v>
      </c>
      <c r="Q1431" s="21">
        <v>1</v>
      </c>
      <c r="R1431">
        <f>IFERROR(IF(I1431=1,VLOOKUP(F1431,Lookup!$A$2:$B$15,2,FALSE),0),0.5)</f>
        <v>0</v>
      </c>
      <c r="S1431">
        <f>IF(K1431=1,1,IFERROR(IF(H1431="pass",VLOOKUP(F1431,Lookup!$D$2:$E$26,2,FALSE),0),1.6))</f>
        <v>1.6</v>
      </c>
      <c r="T1431" s="6">
        <f t="shared" si="68"/>
        <v>1.5825</v>
      </c>
      <c r="U1431" s="6">
        <f t="shared" si="66"/>
        <v>1.5825</v>
      </c>
      <c r="V1431" t="str">
        <f t="shared" si="67"/>
        <v>I.MCKENZIE, BUF</v>
      </c>
    </row>
    <row r="1432" spans="1:22">
      <c r="A1432">
        <v>141</v>
      </c>
      <c r="B1432" s="28">
        <v>2</v>
      </c>
      <c r="C1432" s="28" t="s">
        <v>26</v>
      </c>
      <c r="D1432" s="28" t="s">
        <v>10</v>
      </c>
      <c r="E1432" s="28">
        <v>41</v>
      </c>
      <c r="F1432" s="28">
        <v>59</v>
      </c>
      <c r="G1432" s="28" t="s">
        <v>2978</v>
      </c>
      <c r="H1432" s="28" t="s">
        <v>439</v>
      </c>
      <c r="I1432" s="28">
        <v>0</v>
      </c>
      <c r="J1432" s="28">
        <v>1</v>
      </c>
      <c r="K1432" s="28">
        <v>0</v>
      </c>
      <c r="L1432" s="28">
        <v>0</v>
      </c>
      <c r="M1432" s="28" t="s">
        <v>2376</v>
      </c>
      <c r="N1432" s="28">
        <v>31</v>
      </c>
      <c r="O1432" s="21">
        <v>31</v>
      </c>
      <c r="P1432" s="21">
        <v>0</v>
      </c>
      <c r="Q1432" s="21">
        <v>1</v>
      </c>
      <c r="R1432">
        <f>IFERROR(IF(I1432=1,VLOOKUP(F1432,Lookup!$A$2:$B$15,2,FALSE),0),0.5)</f>
        <v>0</v>
      </c>
      <c r="S1432">
        <f>IF(K1432=1,1,IFERROR(IF(H1432="pass",VLOOKUP(F1432,Lookup!$D$2:$E$26,2,FALSE),0),1.6))</f>
        <v>1.6</v>
      </c>
      <c r="T1432" s="6">
        <f t="shared" si="68"/>
        <v>2.1425000000000001</v>
      </c>
      <c r="U1432" s="6">
        <f t="shared" si="66"/>
        <v>2.1425000000000001</v>
      </c>
      <c r="V1432" t="str">
        <f t="shared" si="67"/>
        <v>E.SANDERS, BUF</v>
      </c>
    </row>
    <row r="1433" spans="1:22">
      <c r="A1433">
        <v>143</v>
      </c>
      <c r="B1433" s="28">
        <v>2</v>
      </c>
      <c r="C1433" s="28" t="s">
        <v>26</v>
      </c>
      <c r="D1433" s="28" t="s">
        <v>10</v>
      </c>
      <c r="E1433" s="28">
        <v>5</v>
      </c>
      <c r="F1433" s="28">
        <v>95</v>
      </c>
      <c r="G1433" s="28" t="s">
        <v>2980</v>
      </c>
      <c r="H1433" s="28" t="s">
        <v>439</v>
      </c>
      <c r="I1433" s="28">
        <v>0</v>
      </c>
      <c r="J1433" s="28">
        <v>1</v>
      </c>
      <c r="K1433" s="28">
        <v>0</v>
      </c>
      <c r="L1433" s="28">
        <v>0</v>
      </c>
      <c r="M1433" s="28" t="s">
        <v>2359</v>
      </c>
      <c r="N1433" s="28">
        <v>5</v>
      </c>
      <c r="O1433" s="21">
        <v>5</v>
      </c>
      <c r="P1433" s="21">
        <v>0</v>
      </c>
      <c r="Q1433" s="21">
        <v>1</v>
      </c>
      <c r="R1433">
        <f>IFERROR(IF(I1433=1,VLOOKUP(F1433,Lookup!$A$2:$B$15,2,FALSE),0),0.5)</f>
        <v>0</v>
      </c>
      <c r="S1433">
        <f>IF(K1433=1,1,IFERROR(IF(H1433="pass",VLOOKUP(F1433,Lookup!$D$2:$E$26,2,FALSE),0),1.6))</f>
        <v>3.2</v>
      </c>
      <c r="T1433" s="6">
        <f t="shared" si="68"/>
        <v>1.6875</v>
      </c>
      <c r="U1433" s="6">
        <f t="shared" si="66"/>
        <v>3.2</v>
      </c>
      <c r="V1433" t="str">
        <f t="shared" si="67"/>
        <v>S.DIGGS, BUF</v>
      </c>
    </row>
    <row r="1434" spans="1:22">
      <c r="A1434">
        <v>148</v>
      </c>
      <c r="B1434" s="28">
        <v>2</v>
      </c>
      <c r="C1434" s="28" t="s">
        <v>26</v>
      </c>
      <c r="D1434" s="28" t="s">
        <v>10</v>
      </c>
      <c r="E1434" s="28">
        <v>63</v>
      </c>
      <c r="F1434" s="28">
        <v>37</v>
      </c>
      <c r="G1434" s="28" t="s">
        <v>2986</v>
      </c>
      <c r="H1434" s="28" t="s">
        <v>439</v>
      </c>
      <c r="I1434" s="28">
        <v>0</v>
      </c>
      <c r="J1434" s="28">
        <v>1</v>
      </c>
      <c r="K1434" s="28">
        <v>0</v>
      </c>
      <c r="L1434" s="28">
        <v>0</v>
      </c>
      <c r="M1434" s="28" t="s">
        <v>2984</v>
      </c>
      <c r="N1434" s="28">
        <v>0</v>
      </c>
      <c r="O1434" s="21">
        <v>0</v>
      </c>
      <c r="P1434" s="21">
        <v>0</v>
      </c>
      <c r="Q1434" s="21">
        <v>1</v>
      </c>
      <c r="R1434">
        <f>IFERROR(IF(I1434=1,VLOOKUP(F1434,Lookup!$A$2:$B$15,2,FALSE),0),0.5)</f>
        <v>0</v>
      </c>
      <c r="S1434">
        <f>IF(K1434=1,1,IFERROR(IF(H1434="pass",VLOOKUP(F1434,Lookup!$D$2:$E$26,2,FALSE),0),1.6))</f>
        <v>1.6</v>
      </c>
      <c r="T1434" s="6">
        <f t="shared" si="68"/>
        <v>1.6</v>
      </c>
      <c r="U1434" s="6">
        <f t="shared" si="66"/>
        <v>1.6</v>
      </c>
      <c r="V1434" t="str">
        <f t="shared" si="67"/>
        <v>Z.MOSS, BUF</v>
      </c>
    </row>
    <row r="1435" spans="1:22">
      <c r="A1435">
        <v>150</v>
      </c>
      <c r="B1435" s="28">
        <v>2</v>
      </c>
      <c r="C1435" s="28" t="s">
        <v>10</v>
      </c>
      <c r="D1435" s="28" t="s">
        <v>26</v>
      </c>
      <c r="E1435" s="28">
        <v>45</v>
      </c>
      <c r="F1435" s="28">
        <v>55</v>
      </c>
      <c r="G1435" s="28" t="s">
        <v>2988</v>
      </c>
      <c r="H1435" s="28" t="s">
        <v>439</v>
      </c>
      <c r="I1435" s="28">
        <v>0</v>
      </c>
      <c r="J1435" s="28">
        <v>1</v>
      </c>
      <c r="K1435" s="28">
        <v>0</v>
      </c>
      <c r="L1435" s="28">
        <v>0</v>
      </c>
      <c r="M1435" s="28" t="s">
        <v>1860</v>
      </c>
      <c r="N1435" s="28">
        <v>3</v>
      </c>
      <c r="O1435" s="21">
        <v>3</v>
      </c>
      <c r="P1435" s="21">
        <v>0</v>
      </c>
      <c r="Q1435" s="21">
        <v>1</v>
      </c>
      <c r="R1435">
        <f>IFERROR(IF(I1435=1,VLOOKUP(F1435,Lookup!$A$2:$B$15,2,FALSE),0),0.5)</f>
        <v>0</v>
      </c>
      <c r="S1435">
        <f>IF(K1435=1,1,IFERROR(IF(H1435="pass",VLOOKUP(F1435,Lookup!$D$2:$E$26,2,FALSE),0),1.6))</f>
        <v>1.6</v>
      </c>
      <c r="T1435" s="6">
        <f t="shared" si="68"/>
        <v>1.6525000000000001</v>
      </c>
      <c r="U1435" s="6">
        <f t="shared" si="66"/>
        <v>1.6525000000000001</v>
      </c>
      <c r="V1435" t="str">
        <f t="shared" si="67"/>
        <v>D.PARKER, MIA</v>
      </c>
    </row>
    <row r="1436" spans="1:22">
      <c r="A1436">
        <v>152</v>
      </c>
      <c r="B1436" s="28">
        <v>2</v>
      </c>
      <c r="C1436" s="28" t="s">
        <v>10</v>
      </c>
      <c r="D1436" s="28" t="s">
        <v>26</v>
      </c>
      <c r="E1436" s="28">
        <v>31</v>
      </c>
      <c r="F1436" s="28">
        <v>69</v>
      </c>
      <c r="G1436" s="28" t="s">
        <v>2990</v>
      </c>
      <c r="H1436" s="28" t="s">
        <v>439</v>
      </c>
      <c r="I1436" s="28">
        <v>0</v>
      </c>
      <c r="J1436" s="28">
        <v>1</v>
      </c>
      <c r="K1436" s="28">
        <v>0</v>
      </c>
      <c r="L1436" s="28">
        <v>0</v>
      </c>
      <c r="M1436" s="28" t="s">
        <v>1844</v>
      </c>
      <c r="N1436" s="28">
        <v>16</v>
      </c>
      <c r="O1436" s="21">
        <v>16</v>
      </c>
      <c r="P1436" s="21">
        <v>0</v>
      </c>
      <c r="Q1436" s="21">
        <v>1</v>
      </c>
      <c r="R1436">
        <f>IFERROR(IF(I1436=1,VLOOKUP(F1436,Lookup!$A$2:$B$15,2,FALSE),0),0.5)</f>
        <v>0</v>
      </c>
      <c r="S1436">
        <f>IF(K1436=1,1,IFERROR(IF(H1436="pass",VLOOKUP(F1436,Lookup!$D$2:$E$26,2,FALSE),0),1.6))</f>
        <v>1.6</v>
      </c>
      <c r="T1436" s="6">
        <f t="shared" si="68"/>
        <v>1.8800000000000001</v>
      </c>
      <c r="U1436" s="6">
        <f t="shared" si="66"/>
        <v>1.8800000000000001</v>
      </c>
      <c r="V1436" t="str">
        <f t="shared" si="67"/>
        <v>M.GESICKI, MIA</v>
      </c>
    </row>
    <row r="1437" spans="1:22">
      <c r="A1437">
        <v>154</v>
      </c>
      <c r="B1437" s="28">
        <v>2</v>
      </c>
      <c r="C1437" s="28" t="s">
        <v>26</v>
      </c>
      <c r="D1437" s="28" t="s">
        <v>10</v>
      </c>
      <c r="E1437" s="28">
        <v>72</v>
      </c>
      <c r="F1437" s="28">
        <v>28</v>
      </c>
      <c r="G1437" s="28" t="s">
        <v>2992</v>
      </c>
      <c r="H1437" s="28" t="s">
        <v>439</v>
      </c>
      <c r="I1437" s="28">
        <v>0</v>
      </c>
      <c r="J1437" s="28">
        <v>1</v>
      </c>
      <c r="K1437" s="28">
        <v>0</v>
      </c>
      <c r="L1437" s="28">
        <v>0</v>
      </c>
      <c r="M1437" s="28" t="s">
        <v>2376</v>
      </c>
      <c r="N1437" s="28">
        <v>8</v>
      </c>
      <c r="O1437" s="21">
        <v>8</v>
      </c>
      <c r="P1437" s="21">
        <v>0</v>
      </c>
      <c r="Q1437" s="21">
        <v>1</v>
      </c>
      <c r="R1437">
        <f>IFERROR(IF(I1437=1,VLOOKUP(F1437,Lookup!$A$2:$B$15,2,FALSE),0),0.5)</f>
        <v>0</v>
      </c>
      <c r="S1437">
        <f>IF(K1437=1,1,IFERROR(IF(H1437="pass",VLOOKUP(F1437,Lookup!$D$2:$E$26,2,FALSE),0),1.6))</f>
        <v>1.6</v>
      </c>
      <c r="T1437" s="6">
        <f t="shared" si="68"/>
        <v>1.74</v>
      </c>
      <c r="U1437" s="6">
        <f t="shared" si="66"/>
        <v>1.74</v>
      </c>
      <c r="V1437" t="str">
        <f t="shared" si="67"/>
        <v>E.SANDERS, BUF</v>
      </c>
    </row>
    <row r="1438" spans="1:22">
      <c r="A1438">
        <v>156</v>
      </c>
      <c r="B1438" s="28">
        <v>2</v>
      </c>
      <c r="C1438" s="28" t="s">
        <v>10</v>
      </c>
      <c r="D1438" s="28" t="s">
        <v>26</v>
      </c>
      <c r="E1438" s="28">
        <v>73</v>
      </c>
      <c r="F1438" s="28">
        <v>27</v>
      </c>
      <c r="G1438" s="28" t="s">
        <v>2994</v>
      </c>
      <c r="H1438" s="28" t="s">
        <v>439</v>
      </c>
      <c r="I1438" s="28">
        <v>0</v>
      </c>
      <c r="J1438" s="28">
        <v>1</v>
      </c>
      <c r="K1438" s="28">
        <v>0</v>
      </c>
      <c r="L1438" s="28">
        <v>0</v>
      </c>
      <c r="M1438" s="28" t="s">
        <v>1844</v>
      </c>
      <c r="N1438" s="28">
        <v>9</v>
      </c>
      <c r="O1438" s="21">
        <v>9</v>
      </c>
      <c r="P1438" s="21">
        <v>0</v>
      </c>
      <c r="Q1438" s="21">
        <v>1</v>
      </c>
      <c r="R1438">
        <f>IFERROR(IF(I1438=1,VLOOKUP(F1438,Lookup!$A$2:$B$15,2,FALSE),0),0.5)</f>
        <v>0</v>
      </c>
      <c r="S1438">
        <f>IF(K1438=1,1,IFERROR(IF(H1438="pass",VLOOKUP(F1438,Lookup!$D$2:$E$26,2,FALSE),0),1.6))</f>
        <v>1.6</v>
      </c>
      <c r="T1438" s="6">
        <f t="shared" si="68"/>
        <v>1.7575000000000001</v>
      </c>
      <c r="U1438" s="6">
        <f t="shared" si="66"/>
        <v>1.7575000000000001</v>
      </c>
      <c r="V1438" t="str">
        <f t="shared" si="67"/>
        <v>M.GESICKI, MIA</v>
      </c>
    </row>
    <row r="1439" spans="1:22">
      <c r="A1439">
        <v>157</v>
      </c>
      <c r="B1439" s="28">
        <v>2</v>
      </c>
      <c r="C1439" s="28" t="s">
        <v>10</v>
      </c>
      <c r="D1439" s="28" t="s">
        <v>26</v>
      </c>
      <c r="E1439" s="28">
        <v>73</v>
      </c>
      <c r="F1439" s="28">
        <v>27</v>
      </c>
      <c r="G1439" s="28" t="s">
        <v>2995</v>
      </c>
      <c r="H1439" s="28" t="s">
        <v>439</v>
      </c>
      <c r="I1439" s="28">
        <v>0</v>
      </c>
      <c r="J1439" s="28">
        <v>1</v>
      </c>
      <c r="K1439" s="28">
        <v>0</v>
      </c>
      <c r="L1439" s="28">
        <v>0</v>
      </c>
      <c r="M1439" s="28" t="s">
        <v>1822</v>
      </c>
      <c r="N1439" s="28">
        <v>9</v>
      </c>
      <c r="O1439" s="21">
        <v>9</v>
      </c>
      <c r="P1439" s="21">
        <v>0</v>
      </c>
      <c r="Q1439" s="21">
        <v>1</v>
      </c>
      <c r="R1439">
        <f>IFERROR(IF(I1439=1,VLOOKUP(F1439,Lookup!$A$2:$B$15,2,FALSE),0),0.5)</f>
        <v>0</v>
      </c>
      <c r="S1439">
        <f>IF(K1439=1,1,IFERROR(IF(H1439="pass",VLOOKUP(F1439,Lookup!$D$2:$E$26,2,FALSE),0),1.6))</f>
        <v>1.6</v>
      </c>
      <c r="T1439" s="6">
        <f t="shared" si="68"/>
        <v>1.7575000000000001</v>
      </c>
      <c r="U1439" s="6">
        <f t="shared" si="66"/>
        <v>1.7575000000000001</v>
      </c>
      <c r="V1439" t="str">
        <f t="shared" si="67"/>
        <v>J.WADDLE, MIA</v>
      </c>
    </row>
    <row r="1440" spans="1:22">
      <c r="A1440">
        <v>159</v>
      </c>
      <c r="B1440" s="28">
        <v>2</v>
      </c>
      <c r="C1440" s="28" t="s">
        <v>10</v>
      </c>
      <c r="D1440" s="28" t="s">
        <v>26</v>
      </c>
      <c r="E1440" s="28">
        <v>58</v>
      </c>
      <c r="F1440" s="28">
        <v>42</v>
      </c>
      <c r="G1440" s="28" t="s">
        <v>2997</v>
      </c>
      <c r="H1440" s="28" t="s">
        <v>439</v>
      </c>
      <c r="I1440" s="28">
        <v>0</v>
      </c>
      <c r="J1440" s="28">
        <v>1</v>
      </c>
      <c r="K1440" s="28">
        <v>0</v>
      </c>
      <c r="L1440" s="28">
        <v>0</v>
      </c>
      <c r="M1440" s="28" t="s">
        <v>1822</v>
      </c>
      <c r="N1440" s="28">
        <v>3</v>
      </c>
      <c r="O1440" s="21">
        <v>3</v>
      </c>
      <c r="P1440" s="21">
        <v>0</v>
      </c>
      <c r="Q1440" s="21">
        <v>1</v>
      </c>
      <c r="R1440">
        <f>IFERROR(IF(I1440=1,VLOOKUP(F1440,Lookup!$A$2:$B$15,2,FALSE),0),0.5)</f>
        <v>0</v>
      </c>
      <c r="S1440">
        <f>IF(K1440=1,1,IFERROR(IF(H1440="pass",VLOOKUP(F1440,Lookup!$D$2:$E$26,2,FALSE),0),1.6))</f>
        <v>1.6</v>
      </c>
      <c r="T1440" s="6">
        <f t="shared" si="68"/>
        <v>1.6525000000000001</v>
      </c>
      <c r="U1440" s="6">
        <f t="shared" si="66"/>
        <v>1.6525000000000001</v>
      </c>
      <c r="V1440" t="str">
        <f t="shared" si="67"/>
        <v>J.WADDLE, MIA</v>
      </c>
    </row>
    <row r="1441" spans="1:22">
      <c r="A1441">
        <v>162</v>
      </c>
      <c r="B1441" s="28">
        <v>2</v>
      </c>
      <c r="C1441" s="28" t="s">
        <v>10</v>
      </c>
      <c r="D1441" s="28" t="s">
        <v>26</v>
      </c>
      <c r="E1441" s="28">
        <v>50</v>
      </c>
      <c r="F1441" s="28">
        <v>50</v>
      </c>
      <c r="G1441" s="28" t="s">
        <v>3000</v>
      </c>
      <c r="H1441" s="28" t="s">
        <v>439</v>
      </c>
      <c r="I1441" s="28">
        <v>0</v>
      </c>
      <c r="J1441" s="28">
        <v>1</v>
      </c>
      <c r="K1441" s="28">
        <v>0</v>
      </c>
      <c r="L1441" s="28">
        <v>0</v>
      </c>
      <c r="M1441" s="28" t="s">
        <v>1844</v>
      </c>
      <c r="N1441" s="28">
        <v>15</v>
      </c>
      <c r="O1441" s="21">
        <v>15</v>
      </c>
      <c r="P1441" s="21">
        <v>0</v>
      </c>
      <c r="Q1441" s="21">
        <v>1</v>
      </c>
      <c r="R1441">
        <f>IFERROR(IF(I1441=1,VLOOKUP(F1441,Lookup!$A$2:$B$15,2,FALSE),0),0.5)</f>
        <v>0</v>
      </c>
      <c r="S1441">
        <f>IF(K1441=1,1,IFERROR(IF(H1441="pass",VLOOKUP(F1441,Lookup!$D$2:$E$26,2,FALSE),0),1.6))</f>
        <v>1.6</v>
      </c>
      <c r="T1441" s="6">
        <f t="shared" si="68"/>
        <v>1.8625</v>
      </c>
      <c r="U1441" s="6">
        <f t="shared" si="66"/>
        <v>1.8625</v>
      </c>
      <c r="V1441" t="str">
        <f t="shared" si="67"/>
        <v>M.GESICKI, MIA</v>
      </c>
    </row>
    <row r="1442" spans="1:22">
      <c r="A1442">
        <v>163</v>
      </c>
      <c r="B1442" s="28">
        <v>2</v>
      </c>
      <c r="C1442" s="28" t="s">
        <v>10</v>
      </c>
      <c r="D1442" s="28" t="s">
        <v>26</v>
      </c>
      <c r="E1442" s="28">
        <v>32</v>
      </c>
      <c r="F1442" s="28">
        <v>68</v>
      </c>
      <c r="G1442" s="28" t="s">
        <v>3001</v>
      </c>
      <c r="H1442" s="28" t="s">
        <v>439</v>
      </c>
      <c r="I1442" s="28">
        <v>0</v>
      </c>
      <c r="J1442" s="28">
        <v>1</v>
      </c>
      <c r="K1442" s="28">
        <v>0</v>
      </c>
      <c r="L1442" s="28">
        <v>0</v>
      </c>
      <c r="M1442" s="28" t="s">
        <v>1860</v>
      </c>
      <c r="N1442" s="28">
        <v>32</v>
      </c>
      <c r="O1442" s="21">
        <v>32</v>
      </c>
      <c r="P1442" s="21">
        <v>0</v>
      </c>
      <c r="Q1442" s="21">
        <v>1</v>
      </c>
      <c r="R1442">
        <f>IFERROR(IF(I1442=1,VLOOKUP(F1442,Lookup!$A$2:$B$15,2,FALSE),0),0.5)</f>
        <v>0</v>
      </c>
      <c r="S1442">
        <f>IF(K1442=1,1,IFERROR(IF(H1442="pass",VLOOKUP(F1442,Lookup!$D$2:$E$26,2,FALSE),0),1.6))</f>
        <v>1.6</v>
      </c>
      <c r="T1442" s="6">
        <f t="shared" si="68"/>
        <v>2.16</v>
      </c>
      <c r="U1442" s="6">
        <f t="shared" si="66"/>
        <v>2.16</v>
      </c>
      <c r="V1442" t="str">
        <f t="shared" si="67"/>
        <v>D.PARKER, MIA</v>
      </c>
    </row>
    <row r="1443" spans="1:22">
      <c r="A1443">
        <v>164</v>
      </c>
      <c r="B1443" s="28">
        <v>2</v>
      </c>
      <c r="C1443" s="28" t="s">
        <v>10</v>
      </c>
      <c r="D1443" s="28" t="s">
        <v>26</v>
      </c>
      <c r="E1443" s="28">
        <v>27</v>
      </c>
      <c r="F1443" s="28">
        <v>73</v>
      </c>
      <c r="G1443" s="28" t="s">
        <v>3002</v>
      </c>
      <c r="H1443" s="28" t="s">
        <v>439</v>
      </c>
      <c r="I1443" s="28">
        <v>0</v>
      </c>
      <c r="J1443" s="28">
        <v>1</v>
      </c>
      <c r="K1443" s="28">
        <v>0</v>
      </c>
      <c r="L1443" s="28">
        <v>0</v>
      </c>
      <c r="M1443" s="28" t="s">
        <v>1844</v>
      </c>
      <c r="N1443" s="28">
        <v>12</v>
      </c>
      <c r="O1443" s="21">
        <v>12</v>
      </c>
      <c r="P1443" s="21">
        <v>0</v>
      </c>
      <c r="Q1443" s="21">
        <v>1</v>
      </c>
      <c r="R1443">
        <f>IFERROR(IF(I1443=1,VLOOKUP(F1443,Lookup!$A$2:$B$15,2,FALSE),0),0.5)</f>
        <v>0</v>
      </c>
      <c r="S1443">
        <f>IF(K1443=1,1,IFERROR(IF(H1443="pass",VLOOKUP(F1443,Lookup!$D$2:$E$26,2,FALSE),0),1.6))</f>
        <v>1.6</v>
      </c>
      <c r="T1443" s="6">
        <f t="shared" si="68"/>
        <v>1.81</v>
      </c>
      <c r="U1443" s="6">
        <f t="shared" si="66"/>
        <v>1.81</v>
      </c>
      <c r="V1443" t="str">
        <f t="shared" si="67"/>
        <v>M.GESICKI, MIA</v>
      </c>
    </row>
    <row r="1444" spans="1:22">
      <c r="A1444">
        <v>165</v>
      </c>
      <c r="B1444" s="28">
        <v>2</v>
      </c>
      <c r="C1444" s="28" t="s">
        <v>10</v>
      </c>
      <c r="D1444" s="28" t="s">
        <v>26</v>
      </c>
      <c r="E1444" s="28">
        <v>15</v>
      </c>
      <c r="F1444" s="28">
        <v>85</v>
      </c>
      <c r="G1444" s="28" t="s">
        <v>3003</v>
      </c>
      <c r="H1444" s="28" t="s">
        <v>439</v>
      </c>
      <c r="I1444" s="28">
        <v>0</v>
      </c>
      <c r="J1444" s="28">
        <v>1</v>
      </c>
      <c r="K1444" s="28">
        <v>0</v>
      </c>
      <c r="L1444" s="28">
        <v>0</v>
      </c>
      <c r="M1444" s="28" t="s">
        <v>1822</v>
      </c>
      <c r="N1444" s="28">
        <v>-4</v>
      </c>
      <c r="O1444" s="21">
        <v>-4</v>
      </c>
      <c r="P1444" s="21">
        <v>0</v>
      </c>
      <c r="Q1444" s="21">
        <v>1</v>
      </c>
      <c r="R1444">
        <f>IFERROR(IF(I1444=1,VLOOKUP(F1444,Lookup!$A$2:$B$15,2,FALSE),0),0.5)</f>
        <v>0</v>
      </c>
      <c r="S1444">
        <f>IF(K1444=1,1,IFERROR(IF(H1444="pass",VLOOKUP(F1444,Lookup!$D$2:$E$26,2,FALSE),0),1.6))</f>
        <v>2</v>
      </c>
      <c r="T1444" s="6">
        <f t="shared" si="68"/>
        <v>1.53</v>
      </c>
      <c r="U1444" s="6">
        <f t="shared" si="66"/>
        <v>1.8402000000000001</v>
      </c>
      <c r="V1444" t="str">
        <f t="shared" si="67"/>
        <v>J.WADDLE, MIA</v>
      </c>
    </row>
    <row r="1445" spans="1:22">
      <c r="A1445">
        <v>166</v>
      </c>
      <c r="B1445" s="28">
        <v>2</v>
      </c>
      <c r="C1445" s="28" t="s">
        <v>10</v>
      </c>
      <c r="D1445" s="28" t="s">
        <v>26</v>
      </c>
      <c r="E1445" s="28">
        <v>11</v>
      </c>
      <c r="F1445" s="28">
        <v>89</v>
      </c>
      <c r="G1445" s="28" t="s">
        <v>3004</v>
      </c>
      <c r="H1445" s="28" t="s">
        <v>439</v>
      </c>
      <c r="I1445" s="28">
        <v>0</v>
      </c>
      <c r="J1445" s="28">
        <v>1</v>
      </c>
      <c r="K1445" s="28">
        <v>0</v>
      </c>
      <c r="L1445" s="28">
        <v>0</v>
      </c>
      <c r="M1445" s="28" t="s">
        <v>1885</v>
      </c>
      <c r="N1445" s="28">
        <v>6</v>
      </c>
      <c r="O1445" s="21">
        <v>6</v>
      </c>
      <c r="P1445" s="21">
        <v>0</v>
      </c>
      <c r="Q1445" s="21">
        <v>1</v>
      </c>
      <c r="R1445">
        <f>IFERROR(IF(I1445=1,VLOOKUP(F1445,Lookup!$A$2:$B$15,2,FALSE),0),0.5)</f>
        <v>0</v>
      </c>
      <c r="S1445">
        <f>IF(K1445=1,1,IFERROR(IF(H1445="pass",VLOOKUP(F1445,Lookup!$D$2:$E$26,2,FALSE),0),1.6))</f>
        <v>2.2000000000000002</v>
      </c>
      <c r="T1445" s="6">
        <f t="shared" si="68"/>
        <v>1.7050000000000001</v>
      </c>
      <c r="U1445" s="6">
        <f t="shared" si="66"/>
        <v>2.0317000000000003</v>
      </c>
      <c r="V1445" t="str">
        <f t="shared" si="67"/>
        <v>A.WILSON, MIA</v>
      </c>
    </row>
    <row r="1446" spans="1:22">
      <c r="A1446">
        <v>167</v>
      </c>
      <c r="B1446" s="28">
        <v>2</v>
      </c>
      <c r="C1446" s="28" t="s">
        <v>10</v>
      </c>
      <c r="D1446" s="28" t="s">
        <v>26</v>
      </c>
      <c r="E1446" s="28">
        <v>11</v>
      </c>
      <c r="F1446" s="28">
        <v>89</v>
      </c>
      <c r="G1446" s="28" t="s">
        <v>3005</v>
      </c>
      <c r="H1446" s="28" t="s">
        <v>439</v>
      </c>
      <c r="I1446" s="28">
        <v>0</v>
      </c>
      <c r="J1446" s="28">
        <v>1</v>
      </c>
      <c r="K1446" s="28">
        <v>0</v>
      </c>
      <c r="L1446" s="28">
        <v>0</v>
      </c>
      <c r="M1446" s="28" t="s">
        <v>3006</v>
      </c>
      <c r="N1446" s="28">
        <v>5</v>
      </c>
      <c r="O1446" s="21">
        <v>5</v>
      </c>
      <c r="P1446" s="21">
        <v>0</v>
      </c>
      <c r="Q1446" s="21">
        <v>1</v>
      </c>
      <c r="R1446">
        <f>IFERROR(IF(I1446=1,VLOOKUP(F1446,Lookup!$A$2:$B$15,2,FALSE),0),0.5)</f>
        <v>0</v>
      </c>
      <c r="S1446">
        <f>IF(K1446=1,1,IFERROR(IF(H1446="pass",VLOOKUP(F1446,Lookup!$D$2:$E$26,2,FALSE),0),1.6))</f>
        <v>2.2000000000000002</v>
      </c>
      <c r="T1446" s="6">
        <f t="shared" si="68"/>
        <v>1.6875</v>
      </c>
      <c r="U1446" s="6">
        <f t="shared" si="66"/>
        <v>2.0257500000000004</v>
      </c>
      <c r="V1446" t="str">
        <f t="shared" si="67"/>
        <v>J.GRANT, MIA</v>
      </c>
    </row>
    <row r="1447" spans="1:22">
      <c r="A1447">
        <v>174</v>
      </c>
      <c r="B1447" s="28">
        <v>2</v>
      </c>
      <c r="C1447" s="28" t="s">
        <v>10</v>
      </c>
      <c r="D1447" s="28" t="s">
        <v>26</v>
      </c>
      <c r="E1447" s="28">
        <v>30</v>
      </c>
      <c r="F1447" s="28">
        <v>70</v>
      </c>
      <c r="G1447" s="28" t="s">
        <v>3013</v>
      </c>
      <c r="H1447" s="28" t="s">
        <v>439</v>
      </c>
      <c r="I1447" s="28">
        <v>0</v>
      </c>
      <c r="J1447" s="28">
        <v>1</v>
      </c>
      <c r="K1447" s="28">
        <v>0</v>
      </c>
      <c r="L1447" s="28">
        <v>0</v>
      </c>
      <c r="M1447" s="28" t="s">
        <v>1822</v>
      </c>
      <c r="N1447" s="28">
        <v>10</v>
      </c>
      <c r="O1447" s="21">
        <v>10</v>
      </c>
      <c r="P1447" s="21">
        <v>0</v>
      </c>
      <c r="Q1447" s="21">
        <v>1</v>
      </c>
      <c r="R1447">
        <f>IFERROR(IF(I1447=1,VLOOKUP(F1447,Lookup!$A$2:$B$15,2,FALSE),0),0.5)</f>
        <v>0</v>
      </c>
      <c r="S1447">
        <f>IF(K1447=1,1,IFERROR(IF(H1447="pass",VLOOKUP(F1447,Lookup!$D$2:$E$26,2,FALSE),0),1.6))</f>
        <v>1.6</v>
      </c>
      <c r="T1447" s="6">
        <f t="shared" si="68"/>
        <v>1.7750000000000001</v>
      </c>
      <c r="U1447" s="6">
        <f t="shared" si="66"/>
        <v>1.7750000000000001</v>
      </c>
      <c r="V1447" t="str">
        <f t="shared" si="67"/>
        <v>J.WADDLE, MIA</v>
      </c>
    </row>
    <row r="1448" spans="1:22">
      <c r="A1448">
        <v>181</v>
      </c>
      <c r="B1448" s="28">
        <v>2</v>
      </c>
      <c r="C1448" s="28" t="s">
        <v>10</v>
      </c>
      <c r="D1448" s="28" t="s">
        <v>26</v>
      </c>
      <c r="E1448" s="28">
        <v>71</v>
      </c>
      <c r="F1448" s="28">
        <v>29</v>
      </c>
      <c r="G1448" s="28" t="s">
        <v>3020</v>
      </c>
      <c r="H1448" s="28" t="s">
        <v>439</v>
      </c>
      <c r="I1448" s="28">
        <v>0</v>
      </c>
      <c r="J1448" s="28">
        <v>1</v>
      </c>
      <c r="K1448" s="28">
        <v>0</v>
      </c>
      <c r="L1448" s="28">
        <v>0</v>
      </c>
      <c r="M1448" s="28" t="s">
        <v>1824</v>
      </c>
      <c r="N1448" s="28">
        <v>1</v>
      </c>
      <c r="O1448" s="21">
        <v>1</v>
      </c>
      <c r="P1448" s="21">
        <v>0</v>
      </c>
      <c r="Q1448" s="21">
        <v>1</v>
      </c>
      <c r="R1448">
        <f>IFERROR(IF(I1448=1,VLOOKUP(F1448,Lookup!$A$2:$B$15,2,FALSE),0),0.5)</f>
        <v>0</v>
      </c>
      <c r="S1448">
        <f>IF(K1448=1,1,IFERROR(IF(H1448="pass",VLOOKUP(F1448,Lookup!$D$2:$E$26,2,FALSE),0),1.6))</f>
        <v>1.6</v>
      </c>
      <c r="T1448" s="6">
        <f t="shared" si="68"/>
        <v>1.6175000000000002</v>
      </c>
      <c r="U1448" s="6">
        <f t="shared" si="66"/>
        <v>1.6175000000000002</v>
      </c>
      <c r="V1448" t="str">
        <f t="shared" si="67"/>
        <v>M.GASKIN, MIA</v>
      </c>
    </row>
    <row r="1449" spans="1:22">
      <c r="A1449">
        <v>182</v>
      </c>
      <c r="B1449" s="28">
        <v>2</v>
      </c>
      <c r="C1449" s="28" t="s">
        <v>10</v>
      </c>
      <c r="D1449" s="28" t="s">
        <v>26</v>
      </c>
      <c r="E1449" s="28">
        <v>60</v>
      </c>
      <c r="F1449" s="28">
        <v>40</v>
      </c>
      <c r="G1449" s="28" t="s">
        <v>3021</v>
      </c>
      <c r="H1449" s="28" t="s">
        <v>439</v>
      </c>
      <c r="I1449" s="28">
        <v>0</v>
      </c>
      <c r="J1449" s="28">
        <v>1</v>
      </c>
      <c r="K1449" s="28">
        <v>0</v>
      </c>
      <c r="L1449" s="28">
        <v>0</v>
      </c>
      <c r="M1449" s="28" t="s">
        <v>1860</v>
      </c>
      <c r="N1449" s="28">
        <v>11</v>
      </c>
      <c r="O1449" s="21">
        <v>11</v>
      </c>
      <c r="P1449" s="21">
        <v>0</v>
      </c>
      <c r="Q1449" s="21">
        <v>1</v>
      </c>
      <c r="R1449">
        <f>IFERROR(IF(I1449=1,VLOOKUP(F1449,Lookup!$A$2:$B$15,2,FALSE),0),0.5)</f>
        <v>0</v>
      </c>
      <c r="S1449">
        <f>IF(K1449=1,1,IFERROR(IF(H1449="pass",VLOOKUP(F1449,Lookup!$D$2:$E$26,2,FALSE),0),1.6))</f>
        <v>1.6</v>
      </c>
      <c r="T1449" s="6">
        <f t="shared" si="68"/>
        <v>1.7925</v>
      </c>
      <c r="U1449" s="6">
        <f t="shared" si="66"/>
        <v>1.7925</v>
      </c>
      <c r="V1449" t="str">
        <f t="shared" si="67"/>
        <v>D.PARKER, MIA</v>
      </c>
    </row>
    <row r="1450" spans="1:22">
      <c r="A1450">
        <v>183</v>
      </c>
      <c r="B1450" s="28">
        <v>2</v>
      </c>
      <c r="C1450" s="28" t="s">
        <v>10</v>
      </c>
      <c r="D1450" s="28" t="s">
        <v>26</v>
      </c>
      <c r="E1450" s="28">
        <v>44</v>
      </c>
      <c r="F1450" s="28">
        <v>56</v>
      </c>
      <c r="G1450" s="28" t="s">
        <v>3022</v>
      </c>
      <c r="H1450" s="28" t="s">
        <v>439</v>
      </c>
      <c r="I1450" s="28">
        <v>0</v>
      </c>
      <c r="J1450" s="28">
        <v>1</v>
      </c>
      <c r="K1450" s="28">
        <v>0</v>
      </c>
      <c r="L1450" s="28">
        <v>0</v>
      </c>
      <c r="M1450" s="28" t="s">
        <v>1860</v>
      </c>
      <c r="N1450" s="28">
        <v>17</v>
      </c>
      <c r="O1450" s="21">
        <v>17</v>
      </c>
      <c r="P1450" s="21">
        <v>0</v>
      </c>
      <c r="Q1450" s="21">
        <v>1</v>
      </c>
      <c r="R1450">
        <f>IFERROR(IF(I1450=1,VLOOKUP(F1450,Lookup!$A$2:$B$15,2,FALSE),0),0.5)</f>
        <v>0</v>
      </c>
      <c r="S1450">
        <f>IF(K1450=1,1,IFERROR(IF(H1450="pass",VLOOKUP(F1450,Lookup!$D$2:$E$26,2,FALSE),0),1.6))</f>
        <v>1.6</v>
      </c>
      <c r="T1450" s="6">
        <f t="shared" si="68"/>
        <v>1.8975</v>
      </c>
      <c r="U1450" s="6">
        <f t="shared" si="66"/>
        <v>1.8975</v>
      </c>
      <c r="V1450" t="str">
        <f t="shared" si="67"/>
        <v>D.PARKER, MIA</v>
      </c>
    </row>
    <row r="1451" spans="1:22">
      <c r="A1451">
        <v>185</v>
      </c>
      <c r="B1451" s="28">
        <v>2</v>
      </c>
      <c r="C1451" s="28" t="s">
        <v>10</v>
      </c>
      <c r="D1451" s="28" t="s">
        <v>26</v>
      </c>
      <c r="E1451" s="28">
        <v>42</v>
      </c>
      <c r="F1451" s="28">
        <v>58</v>
      </c>
      <c r="G1451" s="28" t="s">
        <v>3024</v>
      </c>
      <c r="H1451" s="28" t="s">
        <v>439</v>
      </c>
      <c r="I1451" s="28">
        <v>0</v>
      </c>
      <c r="J1451" s="28">
        <v>1</v>
      </c>
      <c r="K1451" s="28">
        <v>0</v>
      </c>
      <c r="L1451" s="28">
        <v>0</v>
      </c>
      <c r="M1451" s="28" t="s">
        <v>1844</v>
      </c>
      <c r="N1451" s="28">
        <v>7</v>
      </c>
      <c r="O1451" s="21">
        <v>7</v>
      </c>
      <c r="P1451" s="21">
        <v>0</v>
      </c>
      <c r="Q1451" s="21">
        <v>1</v>
      </c>
      <c r="R1451">
        <f>IFERROR(IF(I1451=1,VLOOKUP(F1451,Lookup!$A$2:$B$15,2,FALSE),0),0.5)</f>
        <v>0</v>
      </c>
      <c r="S1451">
        <f>IF(K1451=1,1,IFERROR(IF(H1451="pass",VLOOKUP(F1451,Lookup!$D$2:$E$26,2,FALSE),0),1.6))</f>
        <v>1.6</v>
      </c>
      <c r="T1451" s="6">
        <f t="shared" si="68"/>
        <v>1.7225000000000001</v>
      </c>
      <c r="U1451" s="6">
        <f t="shared" si="66"/>
        <v>1.7225000000000001</v>
      </c>
      <c r="V1451" t="str">
        <f t="shared" si="67"/>
        <v>M.GESICKI, MIA</v>
      </c>
    </row>
    <row r="1452" spans="1:22">
      <c r="A1452">
        <v>186</v>
      </c>
      <c r="B1452" s="28">
        <v>2</v>
      </c>
      <c r="C1452" s="28" t="s">
        <v>10</v>
      </c>
      <c r="D1452" s="28" t="s">
        <v>26</v>
      </c>
      <c r="E1452" s="28">
        <v>31</v>
      </c>
      <c r="F1452" s="28">
        <v>69</v>
      </c>
      <c r="G1452" s="28" t="s">
        <v>3025</v>
      </c>
      <c r="H1452" s="28" t="s">
        <v>439</v>
      </c>
      <c r="I1452" s="28">
        <v>0</v>
      </c>
      <c r="J1452" s="28">
        <v>1</v>
      </c>
      <c r="K1452" s="28">
        <v>0</v>
      </c>
      <c r="L1452" s="28">
        <v>0</v>
      </c>
      <c r="M1452" s="28" t="s">
        <v>1885</v>
      </c>
      <c r="N1452" s="28">
        <v>5</v>
      </c>
      <c r="O1452" s="21">
        <v>5</v>
      </c>
      <c r="P1452" s="21">
        <v>0</v>
      </c>
      <c r="Q1452" s="21">
        <v>1</v>
      </c>
      <c r="R1452">
        <f>IFERROR(IF(I1452=1,VLOOKUP(F1452,Lookup!$A$2:$B$15,2,FALSE),0),0.5)</f>
        <v>0</v>
      </c>
      <c r="S1452">
        <f>IF(K1452=1,1,IFERROR(IF(H1452="pass",VLOOKUP(F1452,Lookup!$D$2:$E$26,2,FALSE),0),1.6))</f>
        <v>1.6</v>
      </c>
      <c r="T1452" s="6">
        <f t="shared" si="68"/>
        <v>1.6875</v>
      </c>
      <c r="U1452" s="6">
        <f t="shared" si="66"/>
        <v>1.6875</v>
      </c>
      <c r="V1452" t="str">
        <f t="shared" si="67"/>
        <v>A.WILSON, MIA</v>
      </c>
    </row>
    <row r="1453" spans="1:22">
      <c r="A1453">
        <v>187</v>
      </c>
      <c r="B1453" s="28">
        <v>2</v>
      </c>
      <c r="C1453" s="28" t="s">
        <v>10</v>
      </c>
      <c r="D1453" s="28" t="s">
        <v>26</v>
      </c>
      <c r="E1453" s="28">
        <v>41</v>
      </c>
      <c r="F1453" s="28">
        <v>59</v>
      </c>
      <c r="G1453" s="28" t="s">
        <v>3026</v>
      </c>
      <c r="H1453" s="28" t="s">
        <v>439</v>
      </c>
      <c r="I1453" s="28">
        <v>0</v>
      </c>
      <c r="J1453" s="28">
        <v>1</v>
      </c>
      <c r="K1453" s="28">
        <v>0</v>
      </c>
      <c r="L1453" s="28">
        <v>0</v>
      </c>
      <c r="M1453" s="28" t="s">
        <v>1822</v>
      </c>
      <c r="N1453" s="28">
        <v>0</v>
      </c>
      <c r="O1453" s="21">
        <v>0</v>
      </c>
      <c r="P1453" s="21">
        <v>0</v>
      </c>
      <c r="Q1453" s="21">
        <v>1</v>
      </c>
      <c r="R1453">
        <f>IFERROR(IF(I1453=1,VLOOKUP(F1453,Lookup!$A$2:$B$15,2,FALSE),0),0.5)</f>
        <v>0</v>
      </c>
      <c r="S1453">
        <f>IF(K1453=1,1,IFERROR(IF(H1453="pass",VLOOKUP(F1453,Lookup!$D$2:$E$26,2,FALSE),0),1.6))</f>
        <v>1.6</v>
      </c>
      <c r="T1453" s="6">
        <f t="shared" si="68"/>
        <v>1.6</v>
      </c>
      <c r="U1453" s="6">
        <f t="shared" si="66"/>
        <v>1.6</v>
      </c>
      <c r="V1453" t="str">
        <f t="shared" si="67"/>
        <v>J.WADDLE, MIA</v>
      </c>
    </row>
    <row r="1454" spans="1:22">
      <c r="A1454">
        <v>192</v>
      </c>
      <c r="B1454" s="28">
        <v>2</v>
      </c>
      <c r="C1454" s="28" t="s">
        <v>26</v>
      </c>
      <c r="D1454" s="28" t="s">
        <v>10</v>
      </c>
      <c r="E1454" s="28">
        <v>42</v>
      </c>
      <c r="F1454" s="28">
        <v>58</v>
      </c>
      <c r="G1454" s="28" t="s">
        <v>3031</v>
      </c>
      <c r="H1454" s="28" t="s">
        <v>439</v>
      </c>
      <c r="I1454" s="28">
        <v>0</v>
      </c>
      <c r="J1454" s="28">
        <v>1</v>
      </c>
      <c r="K1454" s="28">
        <v>0</v>
      </c>
      <c r="L1454" s="28">
        <v>0</v>
      </c>
      <c r="M1454" s="28" t="s">
        <v>2359</v>
      </c>
      <c r="N1454" s="28">
        <v>27</v>
      </c>
      <c r="O1454" s="21">
        <v>27</v>
      </c>
      <c r="P1454" s="21">
        <v>0</v>
      </c>
      <c r="Q1454" s="21">
        <v>1</v>
      </c>
      <c r="R1454">
        <f>IFERROR(IF(I1454=1,VLOOKUP(F1454,Lookup!$A$2:$B$15,2,FALSE),0),0.5)</f>
        <v>0</v>
      </c>
      <c r="S1454">
        <f>IF(K1454=1,1,IFERROR(IF(H1454="pass",VLOOKUP(F1454,Lookup!$D$2:$E$26,2,FALSE),0),1.6))</f>
        <v>1.6</v>
      </c>
      <c r="T1454" s="6">
        <f t="shared" si="68"/>
        <v>2.0725000000000002</v>
      </c>
      <c r="U1454" s="6">
        <f t="shared" si="66"/>
        <v>2.0725000000000002</v>
      </c>
      <c r="V1454" t="str">
        <f t="shared" si="67"/>
        <v>S.DIGGS, BUF</v>
      </c>
    </row>
    <row r="1455" spans="1:22">
      <c r="A1455">
        <v>193</v>
      </c>
      <c r="B1455" s="28">
        <v>2</v>
      </c>
      <c r="C1455" s="28" t="s">
        <v>26</v>
      </c>
      <c r="D1455" s="28" t="s">
        <v>10</v>
      </c>
      <c r="E1455" s="28">
        <v>42</v>
      </c>
      <c r="F1455" s="28">
        <v>58</v>
      </c>
      <c r="G1455" s="28" t="s">
        <v>3032</v>
      </c>
      <c r="H1455" s="28" t="s">
        <v>439</v>
      </c>
      <c r="I1455" s="28">
        <v>0</v>
      </c>
      <c r="J1455" s="28">
        <v>1</v>
      </c>
      <c r="K1455" s="28">
        <v>0</v>
      </c>
      <c r="L1455" s="28">
        <v>0</v>
      </c>
      <c r="M1455" s="28" t="s">
        <v>2359</v>
      </c>
      <c r="N1455" s="28">
        <v>4</v>
      </c>
      <c r="O1455" s="21">
        <v>4</v>
      </c>
      <c r="P1455" s="21">
        <v>0</v>
      </c>
      <c r="Q1455" s="21">
        <v>1</v>
      </c>
      <c r="R1455">
        <f>IFERROR(IF(I1455=1,VLOOKUP(F1455,Lookup!$A$2:$B$15,2,FALSE),0),0.5)</f>
        <v>0</v>
      </c>
      <c r="S1455">
        <f>IF(K1455=1,1,IFERROR(IF(H1455="pass",VLOOKUP(F1455,Lookup!$D$2:$E$26,2,FALSE),0),1.6))</f>
        <v>1.6</v>
      </c>
      <c r="T1455" s="6">
        <f t="shared" si="68"/>
        <v>1.6700000000000002</v>
      </c>
      <c r="U1455" s="6">
        <f t="shared" si="66"/>
        <v>1.6700000000000002</v>
      </c>
      <c r="V1455" t="str">
        <f t="shared" si="67"/>
        <v>S.DIGGS, BUF</v>
      </c>
    </row>
    <row r="1456" spans="1:22">
      <c r="A1456">
        <v>196</v>
      </c>
      <c r="B1456" s="28">
        <v>2</v>
      </c>
      <c r="C1456" s="28" t="s">
        <v>26</v>
      </c>
      <c r="D1456" s="28" t="s">
        <v>10</v>
      </c>
      <c r="E1456" s="28">
        <v>53</v>
      </c>
      <c r="F1456" s="28">
        <v>47</v>
      </c>
      <c r="G1456" s="28" t="s">
        <v>3035</v>
      </c>
      <c r="H1456" s="28" t="s">
        <v>439</v>
      </c>
      <c r="I1456" s="28">
        <v>0</v>
      </c>
      <c r="J1456" s="28">
        <v>1</v>
      </c>
      <c r="K1456" s="28">
        <v>0</v>
      </c>
      <c r="L1456" s="28">
        <v>0</v>
      </c>
      <c r="M1456" s="28" t="s">
        <v>2376</v>
      </c>
      <c r="N1456" s="28">
        <v>12</v>
      </c>
      <c r="O1456" s="21">
        <v>12</v>
      </c>
      <c r="P1456" s="21">
        <v>0</v>
      </c>
      <c r="Q1456" s="21">
        <v>1</v>
      </c>
      <c r="R1456">
        <f>IFERROR(IF(I1456=1,VLOOKUP(F1456,Lookup!$A$2:$B$15,2,FALSE),0),0.5)</f>
        <v>0</v>
      </c>
      <c r="S1456">
        <f>IF(K1456=1,1,IFERROR(IF(H1456="pass",VLOOKUP(F1456,Lookup!$D$2:$E$26,2,FALSE),0),1.6))</f>
        <v>1.6</v>
      </c>
      <c r="T1456" s="6">
        <f t="shared" si="68"/>
        <v>1.81</v>
      </c>
      <c r="U1456" s="6">
        <f t="shared" si="66"/>
        <v>1.81</v>
      </c>
      <c r="V1456" t="str">
        <f t="shared" si="67"/>
        <v>E.SANDERS, BUF</v>
      </c>
    </row>
    <row r="1457" spans="1:22">
      <c r="A1457">
        <v>197</v>
      </c>
      <c r="B1457" s="28">
        <v>2</v>
      </c>
      <c r="C1457" s="28" t="s">
        <v>26</v>
      </c>
      <c r="D1457" s="28" t="s">
        <v>10</v>
      </c>
      <c r="E1457" s="28">
        <v>40</v>
      </c>
      <c r="F1457" s="28">
        <v>60</v>
      </c>
      <c r="G1457" s="28" t="s">
        <v>3036</v>
      </c>
      <c r="H1457" s="28" t="s">
        <v>439</v>
      </c>
      <c r="I1457" s="28">
        <v>0</v>
      </c>
      <c r="J1457" s="28">
        <v>1</v>
      </c>
      <c r="K1457" s="28">
        <v>0</v>
      </c>
      <c r="L1457" s="28">
        <v>0</v>
      </c>
      <c r="M1457" s="28" t="s">
        <v>2376</v>
      </c>
      <c r="N1457" s="28">
        <v>15</v>
      </c>
      <c r="O1457" s="21">
        <v>15</v>
      </c>
      <c r="P1457" s="21">
        <v>0</v>
      </c>
      <c r="Q1457" s="21">
        <v>1</v>
      </c>
      <c r="R1457">
        <f>IFERROR(IF(I1457=1,VLOOKUP(F1457,Lookup!$A$2:$B$15,2,FALSE),0),0.5)</f>
        <v>0</v>
      </c>
      <c r="S1457">
        <f>IF(K1457=1,1,IFERROR(IF(H1457="pass",VLOOKUP(F1457,Lookup!$D$2:$E$26,2,FALSE),0),1.6))</f>
        <v>1.6</v>
      </c>
      <c r="T1457" s="6">
        <f t="shared" si="68"/>
        <v>1.8625</v>
      </c>
      <c r="U1457" s="6">
        <f t="shared" si="66"/>
        <v>1.8625</v>
      </c>
      <c r="V1457" t="str">
        <f t="shared" si="67"/>
        <v>E.SANDERS, BUF</v>
      </c>
    </row>
    <row r="1458" spans="1:22">
      <c r="A1458">
        <v>198</v>
      </c>
      <c r="B1458" s="28">
        <v>2</v>
      </c>
      <c r="C1458" s="28" t="s">
        <v>26</v>
      </c>
      <c r="D1458" s="28" t="s">
        <v>10</v>
      </c>
      <c r="E1458" s="28">
        <v>40</v>
      </c>
      <c r="F1458" s="28">
        <v>60</v>
      </c>
      <c r="G1458" s="28" t="s">
        <v>3037</v>
      </c>
      <c r="H1458" s="28" t="s">
        <v>439</v>
      </c>
      <c r="I1458" s="28">
        <v>0</v>
      </c>
      <c r="J1458" s="28">
        <v>1</v>
      </c>
      <c r="K1458" s="28">
        <v>0</v>
      </c>
      <c r="L1458" s="28">
        <v>0</v>
      </c>
      <c r="M1458" s="28" t="s">
        <v>2368</v>
      </c>
      <c r="N1458" s="28">
        <v>-4</v>
      </c>
      <c r="O1458" s="21">
        <v>-4</v>
      </c>
      <c r="P1458" s="21">
        <v>0</v>
      </c>
      <c r="Q1458" s="21">
        <v>1</v>
      </c>
      <c r="R1458">
        <f>IFERROR(IF(I1458=1,VLOOKUP(F1458,Lookup!$A$2:$B$15,2,FALSE),0),0.5)</f>
        <v>0</v>
      </c>
      <c r="S1458">
        <f>IF(K1458=1,1,IFERROR(IF(H1458="pass",VLOOKUP(F1458,Lookup!$D$2:$E$26,2,FALSE),0),1.6))</f>
        <v>1.6</v>
      </c>
      <c r="T1458" s="6">
        <f t="shared" si="68"/>
        <v>1.53</v>
      </c>
      <c r="U1458" s="6">
        <f t="shared" si="66"/>
        <v>1.53</v>
      </c>
      <c r="V1458" t="str">
        <f t="shared" si="67"/>
        <v>D.SINGLETARY, BUF</v>
      </c>
    </row>
    <row r="1459" spans="1:22">
      <c r="A1459">
        <v>200</v>
      </c>
      <c r="B1459" s="28">
        <v>2</v>
      </c>
      <c r="C1459" s="28" t="s">
        <v>26</v>
      </c>
      <c r="D1459" s="28" t="s">
        <v>10</v>
      </c>
      <c r="E1459" s="28">
        <v>15</v>
      </c>
      <c r="F1459" s="28">
        <v>85</v>
      </c>
      <c r="G1459" s="28" t="s">
        <v>3039</v>
      </c>
      <c r="H1459" s="28" t="s">
        <v>439</v>
      </c>
      <c r="I1459" s="28">
        <v>0</v>
      </c>
      <c r="J1459" s="28">
        <v>1</v>
      </c>
      <c r="K1459" s="28">
        <v>0</v>
      </c>
      <c r="L1459" s="28">
        <v>0</v>
      </c>
      <c r="M1459" s="28" t="s">
        <v>2359</v>
      </c>
      <c r="N1459" s="28">
        <v>6</v>
      </c>
      <c r="O1459" s="21">
        <v>6</v>
      </c>
      <c r="P1459" s="21">
        <v>0</v>
      </c>
      <c r="Q1459" s="21">
        <v>1</v>
      </c>
      <c r="R1459">
        <f>IFERROR(IF(I1459=1,VLOOKUP(F1459,Lookup!$A$2:$B$15,2,FALSE),0),0.5)</f>
        <v>0</v>
      </c>
      <c r="S1459">
        <f>IF(K1459=1,1,IFERROR(IF(H1459="pass",VLOOKUP(F1459,Lookup!$D$2:$E$26,2,FALSE),0),1.6))</f>
        <v>2</v>
      </c>
      <c r="T1459" s="6">
        <f t="shared" si="68"/>
        <v>1.7050000000000001</v>
      </c>
      <c r="U1459" s="6">
        <f t="shared" si="66"/>
        <v>1.8997000000000002</v>
      </c>
      <c r="V1459" t="str">
        <f t="shared" si="67"/>
        <v>S.DIGGS, BUF</v>
      </c>
    </row>
    <row r="1460" spans="1:22">
      <c r="A1460">
        <v>201</v>
      </c>
      <c r="B1460" s="28">
        <v>2</v>
      </c>
      <c r="C1460" s="28" t="s">
        <v>26</v>
      </c>
      <c r="D1460" s="28" t="s">
        <v>10</v>
      </c>
      <c r="E1460" s="28">
        <v>8</v>
      </c>
      <c r="F1460" s="28">
        <v>92</v>
      </c>
      <c r="G1460" s="28" t="s">
        <v>3040</v>
      </c>
      <c r="H1460" s="28" t="s">
        <v>439</v>
      </c>
      <c r="I1460" s="28">
        <v>0</v>
      </c>
      <c r="J1460" s="28">
        <v>1</v>
      </c>
      <c r="K1460" s="28">
        <v>0</v>
      </c>
      <c r="L1460" s="28">
        <v>0</v>
      </c>
      <c r="M1460" s="28" t="s">
        <v>2373</v>
      </c>
      <c r="N1460" s="28">
        <v>8</v>
      </c>
      <c r="O1460" s="21">
        <v>8</v>
      </c>
      <c r="P1460" s="21">
        <v>0</v>
      </c>
      <c r="Q1460" s="21">
        <v>1</v>
      </c>
      <c r="R1460">
        <f>IFERROR(IF(I1460=1,VLOOKUP(F1460,Lookup!$A$2:$B$15,2,FALSE),0),0.5)</f>
        <v>0</v>
      </c>
      <c r="S1460">
        <f>IF(K1460=1,1,IFERROR(IF(H1460="pass",VLOOKUP(F1460,Lookup!$D$2:$E$26,2,FALSE),0),1.6))</f>
        <v>2.7</v>
      </c>
      <c r="T1460" s="6">
        <f t="shared" si="68"/>
        <v>1.74</v>
      </c>
      <c r="U1460" s="6">
        <f t="shared" si="66"/>
        <v>2.3736000000000002</v>
      </c>
      <c r="V1460" t="str">
        <f t="shared" si="67"/>
        <v>D.KNOX, BUF</v>
      </c>
    </row>
    <row r="1461" spans="1:22">
      <c r="A1461">
        <v>203</v>
      </c>
      <c r="B1461" s="28">
        <v>2</v>
      </c>
      <c r="C1461" s="28" t="s">
        <v>10</v>
      </c>
      <c r="D1461" s="28" t="s">
        <v>26</v>
      </c>
      <c r="E1461" s="28">
        <v>70</v>
      </c>
      <c r="F1461" s="28">
        <v>30</v>
      </c>
      <c r="G1461" s="28" t="s">
        <v>3042</v>
      </c>
      <c r="H1461" s="28" t="s">
        <v>439</v>
      </c>
      <c r="I1461" s="28">
        <v>0</v>
      </c>
      <c r="J1461" s="28">
        <v>1</v>
      </c>
      <c r="K1461" s="28">
        <v>0</v>
      </c>
      <c r="L1461" s="28">
        <v>0</v>
      </c>
      <c r="M1461" s="28" t="s">
        <v>1844</v>
      </c>
      <c r="N1461" s="28">
        <v>5</v>
      </c>
      <c r="O1461" s="21">
        <v>5</v>
      </c>
      <c r="P1461" s="21">
        <v>0</v>
      </c>
      <c r="Q1461" s="21">
        <v>1</v>
      </c>
      <c r="R1461">
        <f>IFERROR(IF(I1461=1,VLOOKUP(F1461,Lookup!$A$2:$B$15,2,FALSE),0),0.5)</f>
        <v>0</v>
      </c>
      <c r="S1461">
        <f>IF(K1461=1,1,IFERROR(IF(H1461="pass",VLOOKUP(F1461,Lookup!$D$2:$E$26,2,FALSE),0),1.6))</f>
        <v>1.6</v>
      </c>
      <c r="T1461" s="6">
        <f t="shared" si="68"/>
        <v>1.6875</v>
      </c>
      <c r="U1461" s="6">
        <f t="shared" si="66"/>
        <v>1.6875</v>
      </c>
      <c r="V1461" t="str">
        <f t="shared" si="67"/>
        <v>M.GESICKI, MIA</v>
      </c>
    </row>
    <row r="1462" spans="1:22">
      <c r="A1462">
        <v>204</v>
      </c>
      <c r="B1462" s="28">
        <v>2</v>
      </c>
      <c r="C1462" s="28" t="s">
        <v>10</v>
      </c>
      <c r="D1462" s="28" t="s">
        <v>26</v>
      </c>
      <c r="E1462" s="28">
        <v>70</v>
      </c>
      <c r="F1462" s="28">
        <v>30</v>
      </c>
      <c r="G1462" s="28" t="s">
        <v>3043</v>
      </c>
      <c r="H1462" s="28" t="s">
        <v>439</v>
      </c>
      <c r="I1462" s="28">
        <v>0</v>
      </c>
      <c r="J1462" s="28">
        <v>1</v>
      </c>
      <c r="K1462" s="28">
        <v>0</v>
      </c>
      <c r="L1462" s="28">
        <v>0</v>
      </c>
      <c r="M1462" s="28" t="s">
        <v>1860</v>
      </c>
      <c r="N1462" s="28">
        <v>8</v>
      </c>
      <c r="O1462" s="21">
        <v>8</v>
      </c>
      <c r="P1462" s="21">
        <v>0</v>
      </c>
      <c r="Q1462" s="21">
        <v>1</v>
      </c>
      <c r="R1462">
        <f>IFERROR(IF(I1462=1,VLOOKUP(F1462,Lookup!$A$2:$B$15,2,FALSE),0),0.5)</f>
        <v>0</v>
      </c>
      <c r="S1462">
        <f>IF(K1462=1,1,IFERROR(IF(H1462="pass",VLOOKUP(F1462,Lookup!$D$2:$E$26,2,FALSE),0),1.6))</f>
        <v>1.6</v>
      </c>
      <c r="T1462" s="6">
        <f t="shared" si="68"/>
        <v>1.74</v>
      </c>
      <c r="U1462" s="6">
        <f t="shared" si="66"/>
        <v>1.74</v>
      </c>
      <c r="V1462" t="str">
        <f t="shared" si="67"/>
        <v>D.PARKER, MIA</v>
      </c>
    </row>
    <row r="1463" spans="1:22">
      <c r="A1463">
        <v>206</v>
      </c>
      <c r="B1463" s="28">
        <v>2</v>
      </c>
      <c r="C1463" s="28" t="s">
        <v>10</v>
      </c>
      <c r="D1463" s="28" t="s">
        <v>26</v>
      </c>
      <c r="E1463" s="28">
        <v>54</v>
      </c>
      <c r="F1463" s="28">
        <v>46</v>
      </c>
      <c r="G1463" s="28" t="s">
        <v>3045</v>
      </c>
      <c r="H1463" s="28" t="s">
        <v>439</v>
      </c>
      <c r="I1463" s="28">
        <v>0</v>
      </c>
      <c r="J1463" s="28">
        <v>1</v>
      </c>
      <c r="K1463" s="28">
        <v>0</v>
      </c>
      <c r="L1463" s="28">
        <v>0</v>
      </c>
      <c r="M1463" s="28" t="s">
        <v>1822</v>
      </c>
      <c r="N1463" s="28">
        <v>0</v>
      </c>
      <c r="O1463" s="21">
        <v>0</v>
      </c>
      <c r="P1463" s="21">
        <v>0</v>
      </c>
      <c r="Q1463" s="21">
        <v>1</v>
      </c>
      <c r="R1463">
        <f>IFERROR(IF(I1463=1,VLOOKUP(F1463,Lookup!$A$2:$B$15,2,FALSE),0),0.5)</f>
        <v>0</v>
      </c>
      <c r="S1463">
        <f>IF(K1463=1,1,IFERROR(IF(H1463="pass",VLOOKUP(F1463,Lookup!$D$2:$E$26,2,FALSE),0),1.6))</f>
        <v>1.6</v>
      </c>
      <c r="T1463" s="6">
        <f t="shared" si="68"/>
        <v>1.6</v>
      </c>
      <c r="U1463" s="6">
        <f t="shared" si="66"/>
        <v>1.6</v>
      </c>
      <c r="V1463" t="str">
        <f t="shared" si="67"/>
        <v>J.WADDLE, MIA</v>
      </c>
    </row>
    <row r="1464" spans="1:22">
      <c r="A1464">
        <v>207</v>
      </c>
      <c r="B1464" s="28">
        <v>2</v>
      </c>
      <c r="C1464" s="28" t="s">
        <v>10</v>
      </c>
      <c r="D1464" s="28" t="s">
        <v>26</v>
      </c>
      <c r="E1464" s="28">
        <v>59</v>
      </c>
      <c r="F1464" s="28">
        <v>41</v>
      </c>
      <c r="G1464" s="28" t="s">
        <v>3046</v>
      </c>
      <c r="H1464" s="28" t="s">
        <v>439</v>
      </c>
      <c r="I1464" s="28">
        <v>0</v>
      </c>
      <c r="J1464" s="28">
        <v>1</v>
      </c>
      <c r="K1464" s="28">
        <v>0</v>
      </c>
      <c r="L1464" s="28">
        <v>0</v>
      </c>
      <c r="M1464" s="28" t="s">
        <v>1824</v>
      </c>
      <c r="N1464" s="28">
        <v>-1</v>
      </c>
      <c r="O1464" s="21">
        <v>-1</v>
      </c>
      <c r="P1464" s="21">
        <v>0</v>
      </c>
      <c r="Q1464" s="21">
        <v>1</v>
      </c>
      <c r="R1464">
        <f>IFERROR(IF(I1464=1,VLOOKUP(F1464,Lookup!$A$2:$B$15,2,FALSE),0),0.5)</f>
        <v>0</v>
      </c>
      <c r="S1464">
        <f>IF(K1464=1,1,IFERROR(IF(H1464="pass",VLOOKUP(F1464,Lookup!$D$2:$E$26,2,FALSE),0),1.6))</f>
        <v>1.6</v>
      </c>
      <c r="T1464" s="6">
        <f t="shared" si="68"/>
        <v>1.5825</v>
      </c>
      <c r="U1464" s="6">
        <f t="shared" si="66"/>
        <v>1.5825</v>
      </c>
      <c r="V1464" t="str">
        <f t="shared" si="67"/>
        <v>M.GASKIN, MIA</v>
      </c>
    </row>
    <row r="1465" spans="1:22">
      <c r="A1465">
        <v>211</v>
      </c>
      <c r="B1465" s="28">
        <v>2</v>
      </c>
      <c r="C1465" s="28" t="s">
        <v>26</v>
      </c>
      <c r="D1465" s="28" t="s">
        <v>10</v>
      </c>
      <c r="E1465" s="28">
        <v>46</v>
      </c>
      <c r="F1465" s="28">
        <v>54</v>
      </c>
      <c r="G1465" s="28" t="s">
        <v>3049</v>
      </c>
      <c r="H1465" s="28" t="s">
        <v>439</v>
      </c>
      <c r="I1465" s="28">
        <v>0</v>
      </c>
      <c r="J1465" s="28">
        <v>1</v>
      </c>
      <c r="K1465" s="28">
        <v>0</v>
      </c>
      <c r="L1465" s="28">
        <v>0</v>
      </c>
      <c r="M1465" s="28" t="s">
        <v>2373</v>
      </c>
      <c r="N1465" s="28">
        <v>5</v>
      </c>
      <c r="O1465" s="21">
        <v>5</v>
      </c>
      <c r="P1465" s="21">
        <v>0</v>
      </c>
      <c r="Q1465" s="21">
        <v>1</v>
      </c>
      <c r="R1465">
        <f>IFERROR(IF(I1465=1,VLOOKUP(F1465,Lookup!$A$2:$B$15,2,FALSE),0),0.5)</f>
        <v>0</v>
      </c>
      <c r="S1465">
        <f>IF(K1465=1,1,IFERROR(IF(H1465="pass",VLOOKUP(F1465,Lookup!$D$2:$E$26,2,FALSE),0),1.6))</f>
        <v>1.6</v>
      </c>
      <c r="T1465" s="6">
        <f t="shared" si="68"/>
        <v>1.6875</v>
      </c>
      <c r="U1465" s="6">
        <f t="shared" si="66"/>
        <v>1.6875</v>
      </c>
      <c r="V1465" t="str">
        <f t="shared" si="67"/>
        <v>D.KNOX, BUF</v>
      </c>
    </row>
    <row r="1466" spans="1:22">
      <c r="A1466">
        <v>212</v>
      </c>
      <c r="B1466" s="28">
        <v>2</v>
      </c>
      <c r="C1466" s="28" t="s">
        <v>26</v>
      </c>
      <c r="D1466" s="28" t="s">
        <v>10</v>
      </c>
      <c r="E1466" s="28">
        <v>46</v>
      </c>
      <c r="F1466" s="28">
        <v>54</v>
      </c>
      <c r="G1466" s="28" t="s">
        <v>3050</v>
      </c>
      <c r="H1466" s="28" t="s">
        <v>439</v>
      </c>
      <c r="I1466" s="28">
        <v>0</v>
      </c>
      <c r="J1466" s="28">
        <v>1</v>
      </c>
      <c r="K1466" s="28">
        <v>0</v>
      </c>
      <c r="L1466" s="28">
        <v>0</v>
      </c>
      <c r="M1466" s="28" t="s">
        <v>2359</v>
      </c>
      <c r="N1466" s="28">
        <v>14</v>
      </c>
      <c r="O1466" s="21">
        <v>14</v>
      </c>
      <c r="P1466" s="21">
        <v>0</v>
      </c>
      <c r="Q1466" s="21">
        <v>1</v>
      </c>
      <c r="R1466">
        <f>IFERROR(IF(I1466=1,VLOOKUP(F1466,Lookup!$A$2:$B$15,2,FALSE),0),0.5)</f>
        <v>0</v>
      </c>
      <c r="S1466">
        <f>IF(K1466=1,1,IFERROR(IF(H1466="pass",VLOOKUP(F1466,Lookup!$D$2:$E$26,2,FALSE),0),1.6))</f>
        <v>1.6</v>
      </c>
      <c r="T1466" s="6">
        <f t="shared" si="68"/>
        <v>1.845</v>
      </c>
      <c r="U1466" s="6">
        <f t="shared" si="66"/>
        <v>1.845</v>
      </c>
      <c r="V1466" t="str">
        <f t="shared" si="67"/>
        <v>S.DIGGS, BUF</v>
      </c>
    </row>
    <row r="1467" spans="1:22">
      <c r="A1467">
        <v>215</v>
      </c>
      <c r="B1467" s="28">
        <v>2</v>
      </c>
      <c r="C1467" s="28" t="s">
        <v>10</v>
      </c>
      <c r="D1467" s="28" t="s">
        <v>26</v>
      </c>
      <c r="E1467" s="28">
        <v>74</v>
      </c>
      <c r="F1467" s="28">
        <v>26</v>
      </c>
      <c r="G1467" s="28" t="s">
        <v>3054</v>
      </c>
      <c r="H1467" s="28" t="s">
        <v>439</v>
      </c>
      <c r="I1467" s="28">
        <v>0</v>
      </c>
      <c r="J1467" s="28">
        <v>1</v>
      </c>
      <c r="K1467" s="28">
        <v>0</v>
      </c>
      <c r="L1467" s="28">
        <v>0</v>
      </c>
      <c r="M1467" s="28" t="s">
        <v>1860</v>
      </c>
      <c r="N1467" s="28">
        <v>4</v>
      </c>
      <c r="O1467" s="21">
        <v>4</v>
      </c>
      <c r="P1467" s="21">
        <v>0</v>
      </c>
      <c r="Q1467" s="21">
        <v>1</v>
      </c>
      <c r="R1467">
        <f>IFERROR(IF(I1467=1,VLOOKUP(F1467,Lookup!$A$2:$B$15,2,FALSE),0),0.5)</f>
        <v>0</v>
      </c>
      <c r="S1467">
        <f>IF(K1467=1,1,IFERROR(IF(H1467="pass",VLOOKUP(F1467,Lookup!$D$2:$E$26,2,FALSE),0),1.6))</f>
        <v>1.6</v>
      </c>
      <c r="T1467" s="6">
        <f t="shared" si="68"/>
        <v>1.6700000000000002</v>
      </c>
      <c r="U1467" s="6">
        <f t="shared" si="66"/>
        <v>1.6700000000000002</v>
      </c>
      <c r="V1467" t="str">
        <f t="shared" si="67"/>
        <v>D.PARKER, MIA</v>
      </c>
    </row>
    <row r="1468" spans="1:22">
      <c r="A1468">
        <v>216</v>
      </c>
      <c r="B1468" s="28">
        <v>2</v>
      </c>
      <c r="C1468" s="28" t="s">
        <v>10</v>
      </c>
      <c r="D1468" s="28" t="s">
        <v>26</v>
      </c>
      <c r="E1468" s="28">
        <v>67</v>
      </c>
      <c r="F1468" s="28">
        <v>33</v>
      </c>
      <c r="G1468" s="28" t="s">
        <v>3055</v>
      </c>
      <c r="H1468" s="28" t="s">
        <v>439</v>
      </c>
      <c r="I1468" s="28">
        <v>0</v>
      </c>
      <c r="J1468" s="28">
        <v>1</v>
      </c>
      <c r="K1468" s="28">
        <v>0</v>
      </c>
      <c r="L1468" s="28">
        <v>0</v>
      </c>
      <c r="M1468" s="28" t="s">
        <v>3056</v>
      </c>
      <c r="N1468" s="28">
        <v>7</v>
      </c>
      <c r="O1468" s="21">
        <v>7</v>
      </c>
      <c r="P1468" s="21">
        <v>0</v>
      </c>
      <c r="Q1468" s="21">
        <v>1</v>
      </c>
      <c r="R1468">
        <f>IFERROR(IF(I1468=1,VLOOKUP(F1468,Lookup!$A$2:$B$15,2,FALSE),0),0.5)</f>
        <v>0</v>
      </c>
      <c r="S1468">
        <f>IF(K1468=1,1,IFERROR(IF(H1468="pass",VLOOKUP(F1468,Lookup!$D$2:$E$26,2,FALSE),0),1.6))</f>
        <v>1.6</v>
      </c>
      <c r="T1468" s="6">
        <f t="shared" si="68"/>
        <v>1.7225000000000001</v>
      </c>
      <c r="U1468" s="6">
        <f t="shared" si="66"/>
        <v>1.7225000000000001</v>
      </c>
      <c r="V1468" t="str">
        <f t="shared" si="67"/>
        <v>C.CARTER, MIA</v>
      </c>
    </row>
    <row r="1469" spans="1:22">
      <c r="A1469">
        <v>217</v>
      </c>
      <c r="B1469" s="28">
        <v>2</v>
      </c>
      <c r="C1469" s="28" t="s">
        <v>10</v>
      </c>
      <c r="D1469" s="28" t="s">
        <v>26</v>
      </c>
      <c r="E1469" s="28">
        <v>59</v>
      </c>
      <c r="F1469" s="28">
        <v>41</v>
      </c>
      <c r="G1469" s="28" t="s">
        <v>3057</v>
      </c>
      <c r="H1469" s="28" t="s">
        <v>439</v>
      </c>
      <c r="I1469" s="28">
        <v>0</v>
      </c>
      <c r="J1469" s="28">
        <v>1</v>
      </c>
      <c r="K1469" s="28">
        <v>0</v>
      </c>
      <c r="L1469" s="28">
        <v>0</v>
      </c>
      <c r="M1469" s="28" t="s">
        <v>1832</v>
      </c>
      <c r="N1469" s="28">
        <v>0</v>
      </c>
      <c r="O1469" s="21">
        <v>0</v>
      </c>
      <c r="P1469" s="21">
        <v>0</v>
      </c>
      <c r="Q1469" s="21">
        <v>1</v>
      </c>
      <c r="R1469">
        <f>IFERROR(IF(I1469=1,VLOOKUP(F1469,Lookup!$A$2:$B$15,2,FALSE),0),0.5)</f>
        <v>0</v>
      </c>
      <c r="S1469">
        <f>IF(K1469=1,1,IFERROR(IF(H1469="pass",VLOOKUP(F1469,Lookup!$D$2:$E$26,2,FALSE),0),1.6))</f>
        <v>1.6</v>
      </c>
      <c r="T1469" s="6">
        <f t="shared" si="68"/>
        <v>1.6</v>
      </c>
      <c r="U1469" s="6">
        <f t="shared" si="66"/>
        <v>1.6</v>
      </c>
      <c r="V1469" t="str">
        <f t="shared" si="67"/>
        <v>S.AHMED, MIA</v>
      </c>
    </row>
    <row r="1470" spans="1:22">
      <c r="A1470">
        <v>218</v>
      </c>
      <c r="B1470" s="28">
        <v>2</v>
      </c>
      <c r="C1470" s="28" t="s">
        <v>10</v>
      </c>
      <c r="D1470" s="28" t="s">
        <v>26</v>
      </c>
      <c r="E1470" s="28">
        <v>59</v>
      </c>
      <c r="F1470" s="28">
        <v>41</v>
      </c>
      <c r="G1470" s="28" t="s">
        <v>3058</v>
      </c>
      <c r="H1470" s="28" t="s">
        <v>439</v>
      </c>
      <c r="I1470" s="28">
        <v>0</v>
      </c>
      <c r="J1470" s="28">
        <v>1</v>
      </c>
      <c r="K1470" s="28">
        <v>0</v>
      </c>
      <c r="L1470" s="28">
        <v>0</v>
      </c>
      <c r="M1470" s="28" t="s">
        <v>3053</v>
      </c>
      <c r="N1470" s="28">
        <v>-1</v>
      </c>
      <c r="O1470" s="21">
        <v>-1</v>
      </c>
      <c r="P1470" s="21">
        <v>0</v>
      </c>
      <c r="Q1470" s="21">
        <v>1</v>
      </c>
      <c r="R1470">
        <f>IFERROR(IF(I1470=1,VLOOKUP(F1470,Lookup!$A$2:$B$15,2,FALSE),0),0.5)</f>
        <v>0</v>
      </c>
      <c r="S1470">
        <f>IF(K1470=1,1,IFERROR(IF(H1470="pass",VLOOKUP(F1470,Lookup!$D$2:$E$26,2,FALSE),0),1.6))</f>
        <v>1.6</v>
      </c>
      <c r="T1470" s="6">
        <f t="shared" si="68"/>
        <v>1.5825</v>
      </c>
      <c r="U1470" s="6">
        <f t="shared" ref="U1470:U1533" si="69">R1470+IF(S1470&gt;=3.2,S1470,IF(AND(S1470&lt;3.2,S1470&gt;=1.8),S1470*0.66+T1470*0.34,T1470))+K1470*0.4735*2</f>
        <v>1.5825</v>
      </c>
      <c r="V1470" t="str">
        <f t="shared" si="67"/>
        <v>P.WILLIAMS, MIA</v>
      </c>
    </row>
    <row r="1471" spans="1:22">
      <c r="A1471">
        <v>219</v>
      </c>
      <c r="B1471" s="28">
        <v>2</v>
      </c>
      <c r="C1471" s="28" t="s">
        <v>10</v>
      </c>
      <c r="D1471" s="28" t="s">
        <v>26</v>
      </c>
      <c r="E1471" s="28">
        <v>59</v>
      </c>
      <c r="F1471" s="28">
        <v>41</v>
      </c>
      <c r="G1471" s="28" t="s">
        <v>3059</v>
      </c>
      <c r="H1471" s="28" t="s">
        <v>439</v>
      </c>
      <c r="I1471" s="28">
        <v>0</v>
      </c>
      <c r="J1471" s="28">
        <v>1</v>
      </c>
      <c r="K1471" s="28">
        <v>0</v>
      </c>
      <c r="L1471" s="28">
        <v>0</v>
      </c>
      <c r="M1471" s="28" t="s">
        <v>3053</v>
      </c>
      <c r="N1471" s="28">
        <v>-1</v>
      </c>
      <c r="O1471" s="21">
        <v>-1</v>
      </c>
      <c r="P1471" s="21">
        <v>0</v>
      </c>
      <c r="Q1471" s="21">
        <v>1</v>
      </c>
      <c r="R1471">
        <f>IFERROR(IF(I1471=1,VLOOKUP(F1471,Lookup!$A$2:$B$15,2,FALSE),0),0.5)</f>
        <v>0</v>
      </c>
      <c r="S1471">
        <f>IF(K1471=1,1,IFERROR(IF(H1471="pass",VLOOKUP(F1471,Lookup!$D$2:$E$26,2,FALSE),0),1.6))</f>
        <v>1.6</v>
      </c>
      <c r="T1471" s="6">
        <f t="shared" si="68"/>
        <v>1.5825</v>
      </c>
      <c r="U1471" s="6">
        <f t="shared" si="69"/>
        <v>1.5825</v>
      </c>
      <c r="V1471" t="str">
        <f t="shared" si="67"/>
        <v>P.WILLIAMS, MIA</v>
      </c>
    </row>
    <row r="1472" spans="1:22">
      <c r="A1472">
        <v>220</v>
      </c>
      <c r="B1472" s="28">
        <v>2</v>
      </c>
      <c r="C1472" s="28" t="s">
        <v>26</v>
      </c>
      <c r="D1472" s="28" t="s">
        <v>10</v>
      </c>
      <c r="E1472" s="28">
        <v>41</v>
      </c>
      <c r="F1472" s="28">
        <v>59</v>
      </c>
      <c r="G1472" s="28" t="s">
        <v>3060</v>
      </c>
      <c r="H1472" s="28" t="s">
        <v>439</v>
      </c>
      <c r="I1472" s="28">
        <v>0</v>
      </c>
      <c r="J1472" s="28">
        <v>1</v>
      </c>
      <c r="K1472" s="28">
        <v>0</v>
      </c>
      <c r="L1472" s="28">
        <v>0</v>
      </c>
      <c r="M1472" s="28" t="s">
        <v>2357</v>
      </c>
      <c r="N1472" s="28">
        <v>-2</v>
      </c>
      <c r="O1472" s="21">
        <v>-2</v>
      </c>
      <c r="P1472" s="21">
        <v>0</v>
      </c>
      <c r="Q1472" s="21">
        <v>1</v>
      </c>
      <c r="R1472">
        <f>IFERROR(IF(I1472=1,VLOOKUP(F1472,Lookup!$A$2:$B$15,2,FALSE),0),0.5)</f>
        <v>0</v>
      </c>
      <c r="S1472">
        <f>IF(K1472=1,1,IFERROR(IF(H1472="pass",VLOOKUP(F1472,Lookup!$D$2:$E$26,2,FALSE),0),1.6))</f>
        <v>1.6</v>
      </c>
      <c r="T1472" s="6">
        <f t="shared" si="68"/>
        <v>1.5650000000000002</v>
      </c>
      <c r="U1472" s="6">
        <f t="shared" si="69"/>
        <v>1.5650000000000002</v>
      </c>
      <c r="V1472" t="str">
        <f t="shared" si="67"/>
        <v>C.BEASLEY, BUF</v>
      </c>
    </row>
    <row r="1473" spans="1:22">
      <c r="A1473">
        <v>223</v>
      </c>
      <c r="B1473" s="28">
        <v>2</v>
      </c>
      <c r="C1473" s="28" t="s">
        <v>26</v>
      </c>
      <c r="D1473" s="28" t="s">
        <v>10</v>
      </c>
      <c r="E1473" s="28">
        <v>28</v>
      </c>
      <c r="F1473" s="28">
        <v>72</v>
      </c>
      <c r="G1473" s="28" t="s">
        <v>3063</v>
      </c>
      <c r="H1473" s="28" t="s">
        <v>439</v>
      </c>
      <c r="I1473" s="28">
        <v>0</v>
      </c>
      <c r="J1473" s="28">
        <v>1</v>
      </c>
      <c r="K1473" s="28">
        <v>0</v>
      </c>
      <c r="L1473" s="28">
        <v>0</v>
      </c>
      <c r="M1473" s="28" t="s">
        <v>2406</v>
      </c>
      <c r="N1473" s="28">
        <v>16</v>
      </c>
      <c r="O1473" s="21">
        <v>16</v>
      </c>
      <c r="P1473" s="21">
        <v>0</v>
      </c>
      <c r="Q1473" s="21">
        <v>1</v>
      </c>
      <c r="R1473">
        <f>IFERROR(IF(I1473=1,VLOOKUP(F1473,Lookup!$A$2:$B$15,2,FALSE),0),0.5)</f>
        <v>0</v>
      </c>
      <c r="S1473">
        <f>IF(K1473=1,1,IFERROR(IF(H1473="pass",VLOOKUP(F1473,Lookup!$D$2:$E$26,2,FALSE),0),1.6))</f>
        <v>1.6</v>
      </c>
      <c r="T1473" s="6">
        <f t="shared" si="68"/>
        <v>1.8800000000000001</v>
      </c>
      <c r="U1473" s="6">
        <f t="shared" si="69"/>
        <v>1.8800000000000001</v>
      </c>
      <c r="V1473" t="str">
        <f t="shared" si="67"/>
        <v>I.MCKENZIE, BUF</v>
      </c>
    </row>
    <row r="1474" spans="1:22">
      <c r="A1474">
        <v>224</v>
      </c>
      <c r="B1474" s="28">
        <v>2</v>
      </c>
      <c r="C1474" s="28" t="s">
        <v>26</v>
      </c>
      <c r="D1474" s="28" t="s">
        <v>10</v>
      </c>
      <c r="E1474" s="28">
        <v>28</v>
      </c>
      <c r="F1474" s="28">
        <v>72</v>
      </c>
      <c r="G1474" s="28" t="s">
        <v>3064</v>
      </c>
      <c r="H1474" s="28" t="s">
        <v>439</v>
      </c>
      <c r="I1474" s="28">
        <v>0</v>
      </c>
      <c r="J1474" s="28">
        <v>1</v>
      </c>
      <c r="K1474" s="28">
        <v>0</v>
      </c>
      <c r="L1474" s="28">
        <v>0</v>
      </c>
      <c r="M1474" s="28" t="s">
        <v>2373</v>
      </c>
      <c r="N1474" s="28">
        <v>0</v>
      </c>
      <c r="O1474" s="21">
        <v>0</v>
      </c>
      <c r="P1474" s="21">
        <v>0</v>
      </c>
      <c r="Q1474" s="21">
        <v>1</v>
      </c>
      <c r="R1474">
        <f>IFERROR(IF(I1474=1,VLOOKUP(F1474,Lookup!$A$2:$B$15,2,FALSE),0),0.5)</f>
        <v>0</v>
      </c>
      <c r="S1474">
        <f>IF(K1474=1,1,IFERROR(IF(H1474="pass",VLOOKUP(F1474,Lookup!$D$2:$E$26,2,FALSE),0),1.6))</f>
        <v>1.6</v>
      </c>
      <c r="T1474" s="6">
        <f t="shared" si="68"/>
        <v>1.6</v>
      </c>
      <c r="U1474" s="6">
        <f t="shared" si="69"/>
        <v>1.6</v>
      </c>
      <c r="V1474" t="str">
        <f t="shared" ref="V1474:V1537" si="70">IF(M1474="A.St","A. ST. BROWN, DET",IF(M1474="Dj.Moore","D.MOORE, CAR",IF(M1474="Mi.Carter","M.CARTER, NYJ",UPPER(M1474)&amp;", "&amp;C1474)))</f>
        <v>D.KNOX, BUF</v>
      </c>
    </row>
    <row r="1475" spans="1:22">
      <c r="A1475">
        <v>227</v>
      </c>
      <c r="B1475" s="28">
        <v>2</v>
      </c>
      <c r="C1475" s="28" t="s">
        <v>26</v>
      </c>
      <c r="D1475" s="28" t="s">
        <v>10</v>
      </c>
      <c r="E1475" s="28">
        <v>17</v>
      </c>
      <c r="F1475" s="28">
        <v>83</v>
      </c>
      <c r="G1475" s="28" t="s">
        <v>3068</v>
      </c>
      <c r="H1475" s="28" t="s">
        <v>439</v>
      </c>
      <c r="I1475" s="28">
        <v>0</v>
      </c>
      <c r="J1475" s="28">
        <v>1</v>
      </c>
      <c r="K1475" s="28">
        <v>0</v>
      </c>
      <c r="L1475" s="28">
        <v>0</v>
      </c>
      <c r="M1475" s="28" t="s">
        <v>2376</v>
      </c>
      <c r="N1475" s="28">
        <v>17</v>
      </c>
      <c r="O1475" s="21">
        <v>17</v>
      </c>
      <c r="P1475" s="21">
        <v>0</v>
      </c>
      <c r="Q1475" s="21">
        <v>1</v>
      </c>
      <c r="R1475">
        <f>IFERROR(IF(I1475=1,VLOOKUP(F1475,Lookup!$A$2:$B$15,2,FALSE),0),0.5)</f>
        <v>0</v>
      </c>
      <c r="S1475">
        <f>IF(K1475=1,1,IFERROR(IF(H1475="pass",VLOOKUP(F1475,Lookup!$D$2:$E$26,2,FALSE),0),1.6))</f>
        <v>2</v>
      </c>
      <c r="T1475" s="6">
        <f t="shared" ref="T1475:T1538" si="71">IFERROR(1.6+0.7/40*N1475,0)</f>
        <v>1.8975</v>
      </c>
      <c r="U1475" s="6">
        <f t="shared" si="69"/>
        <v>1.96515</v>
      </c>
      <c r="V1475" t="str">
        <f t="shared" si="70"/>
        <v>E.SANDERS, BUF</v>
      </c>
    </row>
    <row r="1476" spans="1:22">
      <c r="A1476">
        <v>228</v>
      </c>
      <c r="B1476" s="28">
        <v>2</v>
      </c>
      <c r="C1476" s="28" t="s">
        <v>26</v>
      </c>
      <c r="D1476" s="28" t="s">
        <v>10</v>
      </c>
      <c r="E1476" s="28">
        <v>17</v>
      </c>
      <c r="F1476" s="28">
        <v>83</v>
      </c>
      <c r="G1476" s="28" t="s">
        <v>3069</v>
      </c>
      <c r="H1476" s="28" t="s">
        <v>439</v>
      </c>
      <c r="I1476" s="28">
        <v>0</v>
      </c>
      <c r="J1476" s="28">
        <v>1</v>
      </c>
      <c r="K1476" s="28">
        <v>0</v>
      </c>
      <c r="L1476" s="28">
        <v>0</v>
      </c>
      <c r="M1476" s="28" t="s">
        <v>2984</v>
      </c>
      <c r="N1476" s="28">
        <v>-3</v>
      </c>
      <c r="O1476" s="21">
        <v>-3</v>
      </c>
      <c r="P1476" s="21">
        <v>0</v>
      </c>
      <c r="Q1476" s="21">
        <v>1</v>
      </c>
      <c r="R1476">
        <f>IFERROR(IF(I1476=1,VLOOKUP(F1476,Lookup!$A$2:$B$15,2,FALSE),0),0.5)</f>
        <v>0</v>
      </c>
      <c r="S1476">
        <f>IF(K1476=1,1,IFERROR(IF(H1476="pass",VLOOKUP(F1476,Lookup!$D$2:$E$26,2,FALSE),0),1.6))</f>
        <v>2</v>
      </c>
      <c r="T1476" s="6">
        <f t="shared" si="71"/>
        <v>1.5475000000000001</v>
      </c>
      <c r="U1476" s="6">
        <f t="shared" si="69"/>
        <v>1.8461500000000002</v>
      </c>
      <c r="V1476" t="str">
        <f t="shared" si="70"/>
        <v>Z.MOSS, BUF</v>
      </c>
    </row>
    <row r="1477" spans="1:22">
      <c r="A1477">
        <v>232</v>
      </c>
      <c r="B1477" s="28">
        <v>2</v>
      </c>
      <c r="C1477" s="28" t="s">
        <v>26</v>
      </c>
      <c r="D1477" s="28" t="s">
        <v>10</v>
      </c>
      <c r="E1477" s="28">
        <v>62</v>
      </c>
      <c r="F1477" s="28">
        <v>38</v>
      </c>
      <c r="G1477" s="28" t="s">
        <v>3073</v>
      </c>
      <c r="H1477" s="28" t="s">
        <v>439</v>
      </c>
      <c r="I1477" s="28">
        <v>0</v>
      </c>
      <c r="J1477" s="28">
        <v>1</v>
      </c>
      <c r="K1477" s="28">
        <v>0</v>
      </c>
      <c r="L1477" s="28">
        <v>0</v>
      </c>
      <c r="M1477" s="28" t="s">
        <v>2359</v>
      </c>
      <c r="N1477" s="28">
        <v>39</v>
      </c>
      <c r="O1477" s="21">
        <v>39</v>
      </c>
      <c r="P1477" s="21">
        <v>0</v>
      </c>
      <c r="Q1477" s="21">
        <v>1</v>
      </c>
      <c r="R1477">
        <f>IFERROR(IF(I1477=1,VLOOKUP(F1477,Lookup!$A$2:$B$15,2,FALSE),0),0.5)</f>
        <v>0</v>
      </c>
      <c r="S1477">
        <f>IF(K1477=1,1,IFERROR(IF(H1477="pass",VLOOKUP(F1477,Lookup!$D$2:$E$26,2,FALSE),0),1.6))</f>
        <v>1.6</v>
      </c>
      <c r="T1477" s="6">
        <f t="shared" si="71"/>
        <v>2.2824999999999998</v>
      </c>
      <c r="U1477" s="6">
        <f t="shared" si="69"/>
        <v>2.2824999999999998</v>
      </c>
      <c r="V1477" t="str">
        <f t="shared" si="70"/>
        <v>S.DIGGS, BUF</v>
      </c>
    </row>
    <row r="1478" spans="1:22">
      <c r="A1478">
        <v>233</v>
      </c>
      <c r="B1478" s="28">
        <v>2</v>
      </c>
      <c r="C1478" s="28" t="s">
        <v>26</v>
      </c>
      <c r="D1478" s="28" t="s">
        <v>10</v>
      </c>
      <c r="E1478" s="28">
        <v>21</v>
      </c>
      <c r="F1478" s="28">
        <v>79</v>
      </c>
      <c r="G1478" s="28" t="s">
        <v>3074</v>
      </c>
      <c r="H1478" s="28" t="s">
        <v>439</v>
      </c>
      <c r="I1478" s="28">
        <v>0</v>
      </c>
      <c r="J1478" s="28">
        <v>1</v>
      </c>
      <c r="K1478" s="28">
        <v>0</v>
      </c>
      <c r="L1478" s="28">
        <v>0</v>
      </c>
      <c r="M1478" s="28" t="s">
        <v>2368</v>
      </c>
      <c r="N1478" s="28">
        <v>-5</v>
      </c>
      <c r="O1478" s="21">
        <v>-5</v>
      </c>
      <c r="P1478" s="21">
        <v>0</v>
      </c>
      <c r="Q1478" s="21">
        <v>1</v>
      </c>
      <c r="R1478">
        <f>IFERROR(IF(I1478=1,VLOOKUP(F1478,Lookup!$A$2:$B$15,2,FALSE),0),0.5)</f>
        <v>0</v>
      </c>
      <c r="S1478">
        <f>IF(K1478=1,1,IFERROR(IF(H1478="pass",VLOOKUP(F1478,Lookup!$D$2:$E$26,2,FALSE),0),1.6))</f>
        <v>1.8</v>
      </c>
      <c r="T1478" s="6">
        <f t="shared" si="71"/>
        <v>1.5125000000000002</v>
      </c>
      <c r="U1478" s="6">
        <f t="shared" si="69"/>
        <v>1.7022500000000003</v>
      </c>
      <c r="V1478" t="str">
        <f t="shared" si="70"/>
        <v>D.SINGLETARY, BUF</v>
      </c>
    </row>
    <row r="1479" spans="1:22">
      <c r="A1479">
        <v>236</v>
      </c>
      <c r="B1479" s="28">
        <v>2</v>
      </c>
      <c r="C1479" s="28" t="s">
        <v>26</v>
      </c>
      <c r="D1479" s="28" t="s">
        <v>10</v>
      </c>
      <c r="E1479" s="28">
        <v>11</v>
      </c>
      <c r="F1479" s="28">
        <v>89</v>
      </c>
      <c r="G1479" s="28" t="s">
        <v>3077</v>
      </c>
      <c r="H1479" s="28" t="s">
        <v>439</v>
      </c>
      <c r="I1479" s="28">
        <v>0</v>
      </c>
      <c r="J1479" s="28">
        <v>1</v>
      </c>
      <c r="K1479" s="28">
        <v>0</v>
      </c>
      <c r="L1479" s="28">
        <v>0</v>
      </c>
      <c r="M1479" s="28" t="s">
        <v>3078</v>
      </c>
      <c r="N1479" s="28">
        <v>11</v>
      </c>
      <c r="O1479" s="21">
        <v>11</v>
      </c>
      <c r="P1479" s="21">
        <v>0</v>
      </c>
      <c r="Q1479" s="21">
        <v>1</v>
      </c>
      <c r="R1479">
        <f>IFERROR(IF(I1479=1,VLOOKUP(F1479,Lookup!$A$2:$B$15,2,FALSE),0),0.5)</f>
        <v>0</v>
      </c>
      <c r="S1479">
        <f>IF(K1479=1,1,IFERROR(IF(H1479="pass",VLOOKUP(F1479,Lookup!$D$2:$E$26,2,FALSE),0),1.6))</f>
        <v>2.2000000000000002</v>
      </c>
      <c r="T1479" s="6">
        <f t="shared" si="71"/>
        <v>1.7925</v>
      </c>
      <c r="U1479" s="6">
        <f t="shared" si="69"/>
        <v>2.0614500000000002</v>
      </c>
      <c r="V1479" t="str">
        <f t="shared" si="70"/>
        <v>J.KUMEROW, BUF</v>
      </c>
    </row>
    <row r="1480" spans="1:22">
      <c r="A1480">
        <v>242</v>
      </c>
      <c r="B1480" s="28">
        <v>2</v>
      </c>
      <c r="C1480" s="28" t="s">
        <v>10</v>
      </c>
      <c r="D1480" s="28" t="s">
        <v>26</v>
      </c>
      <c r="E1480" s="28">
        <v>68</v>
      </c>
      <c r="F1480" s="28">
        <v>32</v>
      </c>
      <c r="G1480" s="28" t="s">
        <v>3084</v>
      </c>
      <c r="H1480" s="28" t="s">
        <v>439</v>
      </c>
      <c r="I1480" s="28">
        <v>0</v>
      </c>
      <c r="J1480" s="28">
        <v>1</v>
      </c>
      <c r="K1480" s="28">
        <v>0</v>
      </c>
      <c r="L1480" s="28">
        <v>0</v>
      </c>
      <c r="M1480" s="28" t="s">
        <v>1885</v>
      </c>
      <c r="N1480" s="28">
        <v>2</v>
      </c>
      <c r="O1480" s="21">
        <v>2</v>
      </c>
      <c r="P1480" s="21">
        <v>0</v>
      </c>
      <c r="Q1480" s="21">
        <v>1</v>
      </c>
      <c r="R1480">
        <f>IFERROR(IF(I1480=1,VLOOKUP(F1480,Lookup!$A$2:$B$15,2,FALSE),0),0.5)</f>
        <v>0</v>
      </c>
      <c r="S1480">
        <f>IF(K1480=1,1,IFERROR(IF(H1480="pass",VLOOKUP(F1480,Lookup!$D$2:$E$26,2,FALSE),0),1.6))</f>
        <v>1.6</v>
      </c>
      <c r="T1480" s="6">
        <f t="shared" si="71"/>
        <v>1.635</v>
      </c>
      <c r="U1480" s="6">
        <f t="shared" si="69"/>
        <v>1.635</v>
      </c>
      <c r="V1480" t="str">
        <f t="shared" si="70"/>
        <v>A.WILSON, MIA</v>
      </c>
    </row>
    <row r="1481" spans="1:22">
      <c r="A1481">
        <v>243</v>
      </c>
      <c r="B1481" s="28">
        <v>2</v>
      </c>
      <c r="C1481" s="28" t="s">
        <v>10</v>
      </c>
      <c r="D1481" s="28" t="s">
        <v>26</v>
      </c>
      <c r="E1481" s="28">
        <v>64</v>
      </c>
      <c r="F1481" s="28">
        <v>36</v>
      </c>
      <c r="G1481" s="28" t="s">
        <v>3085</v>
      </c>
      <c r="H1481" s="28" t="s">
        <v>439</v>
      </c>
      <c r="I1481" s="28">
        <v>0</v>
      </c>
      <c r="J1481" s="28">
        <v>1</v>
      </c>
      <c r="K1481" s="28">
        <v>0</v>
      </c>
      <c r="L1481" s="28">
        <v>0</v>
      </c>
      <c r="M1481" s="28" t="s">
        <v>1885</v>
      </c>
      <c r="N1481" s="28">
        <v>-1</v>
      </c>
      <c r="O1481" s="21">
        <v>-1</v>
      </c>
      <c r="P1481" s="21">
        <v>0</v>
      </c>
      <c r="Q1481" s="21">
        <v>1</v>
      </c>
      <c r="R1481">
        <f>IFERROR(IF(I1481=1,VLOOKUP(F1481,Lookup!$A$2:$B$15,2,FALSE),0),0.5)</f>
        <v>0</v>
      </c>
      <c r="S1481">
        <f>IF(K1481=1,1,IFERROR(IF(H1481="pass",VLOOKUP(F1481,Lookup!$D$2:$E$26,2,FALSE),0),1.6))</f>
        <v>1.6</v>
      </c>
      <c r="T1481" s="6">
        <f t="shared" si="71"/>
        <v>1.5825</v>
      </c>
      <c r="U1481" s="6">
        <f t="shared" si="69"/>
        <v>1.5825</v>
      </c>
      <c r="V1481" t="str">
        <f t="shared" si="70"/>
        <v>A.WILSON, MIA</v>
      </c>
    </row>
    <row r="1482" spans="1:22">
      <c r="A1482">
        <v>250</v>
      </c>
      <c r="B1482" s="28">
        <v>2</v>
      </c>
      <c r="C1482" s="28" t="s">
        <v>10</v>
      </c>
      <c r="D1482" s="28" t="s">
        <v>26</v>
      </c>
      <c r="E1482" s="28">
        <v>25</v>
      </c>
      <c r="F1482" s="28">
        <v>75</v>
      </c>
      <c r="G1482" s="28" t="s">
        <v>3092</v>
      </c>
      <c r="H1482" s="28" t="s">
        <v>439</v>
      </c>
      <c r="I1482" s="28">
        <v>0</v>
      </c>
      <c r="J1482" s="28">
        <v>1</v>
      </c>
      <c r="K1482" s="28">
        <v>0</v>
      </c>
      <c r="L1482" s="28">
        <v>0</v>
      </c>
      <c r="M1482" s="28" t="s">
        <v>1885</v>
      </c>
      <c r="N1482" s="28">
        <v>5</v>
      </c>
      <c r="O1482" s="21">
        <v>5</v>
      </c>
      <c r="P1482" s="21">
        <v>0</v>
      </c>
      <c r="Q1482" s="21">
        <v>1</v>
      </c>
      <c r="R1482">
        <f>IFERROR(IF(I1482=1,VLOOKUP(F1482,Lookup!$A$2:$B$15,2,FALSE),0),0.5)</f>
        <v>0</v>
      </c>
      <c r="S1482">
        <f>IF(K1482=1,1,IFERROR(IF(H1482="pass",VLOOKUP(F1482,Lookup!$D$2:$E$26,2,FALSE),0),1.6))</f>
        <v>1.8</v>
      </c>
      <c r="T1482" s="6">
        <f t="shared" si="71"/>
        <v>1.6875</v>
      </c>
      <c r="U1482" s="6">
        <f t="shared" si="69"/>
        <v>1.7617500000000001</v>
      </c>
      <c r="V1482" t="str">
        <f t="shared" si="70"/>
        <v>A.WILSON, MIA</v>
      </c>
    </row>
    <row r="1483" spans="1:22">
      <c r="A1483">
        <v>251</v>
      </c>
      <c r="B1483" s="28">
        <v>2</v>
      </c>
      <c r="C1483" s="28" t="s">
        <v>10</v>
      </c>
      <c r="D1483" s="28" t="s">
        <v>26</v>
      </c>
      <c r="E1483" s="28">
        <v>19</v>
      </c>
      <c r="F1483" s="28">
        <v>81</v>
      </c>
      <c r="G1483" s="28" t="s">
        <v>3093</v>
      </c>
      <c r="H1483" s="28" t="s">
        <v>439</v>
      </c>
      <c r="I1483" s="28">
        <v>0</v>
      </c>
      <c r="J1483" s="28">
        <v>1</v>
      </c>
      <c r="K1483" s="28">
        <v>0</v>
      </c>
      <c r="L1483" s="28">
        <v>0</v>
      </c>
      <c r="M1483" s="28" t="s">
        <v>1832</v>
      </c>
      <c r="N1483" s="28">
        <v>3</v>
      </c>
      <c r="O1483" s="21">
        <v>3</v>
      </c>
      <c r="P1483" s="21">
        <v>0</v>
      </c>
      <c r="Q1483" s="21">
        <v>1</v>
      </c>
      <c r="R1483">
        <f>IFERROR(IF(I1483=1,VLOOKUP(F1483,Lookup!$A$2:$B$15,2,FALSE),0),0.5)</f>
        <v>0</v>
      </c>
      <c r="S1483">
        <f>IF(K1483=1,1,IFERROR(IF(H1483="pass",VLOOKUP(F1483,Lookup!$D$2:$E$26,2,FALSE),0),1.6))</f>
        <v>2</v>
      </c>
      <c r="T1483" s="6">
        <f t="shared" si="71"/>
        <v>1.6525000000000001</v>
      </c>
      <c r="U1483" s="6">
        <f t="shared" si="69"/>
        <v>1.88185</v>
      </c>
      <c r="V1483" t="str">
        <f t="shared" si="70"/>
        <v>S.AHMED, MIA</v>
      </c>
    </row>
    <row r="1484" spans="1:22">
      <c r="A1484">
        <v>252</v>
      </c>
      <c r="B1484" s="28">
        <v>2</v>
      </c>
      <c r="C1484" s="28" t="s">
        <v>10</v>
      </c>
      <c r="D1484" s="28" t="s">
        <v>26</v>
      </c>
      <c r="E1484" s="28">
        <v>19</v>
      </c>
      <c r="F1484" s="28">
        <v>81</v>
      </c>
      <c r="G1484" s="28" t="s">
        <v>3094</v>
      </c>
      <c r="H1484" s="28" t="s">
        <v>439</v>
      </c>
      <c r="I1484" s="28">
        <v>0</v>
      </c>
      <c r="J1484" s="28">
        <v>1</v>
      </c>
      <c r="K1484" s="28">
        <v>0</v>
      </c>
      <c r="L1484" s="28">
        <v>0</v>
      </c>
      <c r="M1484" s="28" t="s">
        <v>1832</v>
      </c>
      <c r="N1484" s="28">
        <v>4</v>
      </c>
      <c r="O1484" s="21">
        <v>4</v>
      </c>
      <c r="P1484" s="21">
        <v>0</v>
      </c>
      <c r="Q1484" s="21">
        <v>1</v>
      </c>
      <c r="R1484">
        <f>IFERROR(IF(I1484=1,VLOOKUP(F1484,Lookup!$A$2:$B$15,2,FALSE),0),0.5)</f>
        <v>0</v>
      </c>
      <c r="S1484">
        <f>IF(K1484=1,1,IFERROR(IF(H1484="pass",VLOOKUP(F1484,Lookup!$D$2:$E$26,2,FALSE),0),1.6))</f>
        <v>2</v>
      </c>
      <c r="T1484" s="6">
        <f t="shared" si="71"/>
        <v>1.6700000000000002</v>
      </c>
      <c r="U1484" s="6">
        <f t="shared" si="69"/>
        <v>1.8878000000000001</v>
      </c>
      <c r="V1484" t="str">
        <f t="shared" si="70"/>
        <v>S.AHMED, MIA</v>
      </c>
    </row>
    <row r="1485" spans="1:22">
      <c r="A1485">
        <v>256</v>
      </c>
      <c r="B1485" s="28">
        <v>2</v>
      </c>
      <c r="C1485" s="28" t="s">
        <v>17</v>
      </c>
      <c r="D1485" s="28" t="s">
        <v>1</v>
      </c>
      <c r="E1485" s="28">
        <v>73</v>
      </c>
      <c r="F1485" s="28">
        <v>27</v>
      </c>
      <c r="G1485" s="28" t="s">
        <v>3099</v>
      </c>
      <c r="H1485" s="28" t="s">
        <v>439</v>
      </c>
      <c r="I1485" s="28">
        <v>0</v>
      </c>
      <c r="J1485" s="28">
        <v>1</v>
      </c>
      <c r="K1485" s="28">
        <v>0</v>
      </c>
      <c r="L1485" s="28">
        <v>0</v>
      </c>
      <c r="M1485" s="28" t="s">
        <v>877</v>
      </c>
      <c r="N1485" s="28">
        <v>10</v>
      </c>
      <c r="O1485" s="21">
        <v>10</v>
      </c>
      <c r="P1485" s="21">
        <v>0</v>
      </c>
      <c r="Q1485" s="21">
        <v>1</v>
      </c>
      <c r="R1485">
        <f>IFERROR(IF(I1485=1,VLOOKUP(F1485,Lookup!$A$2:$B$15,2,FALSE),0),0.5)</f>
        <v>0</v>
      </c>
      <c r="S1485">
        <f>IF(K1485=1,1,IFERROR(IF(H1485="pass",VLOOKUP(F1485,Lookup!$D$2:$E$26,2,FALSE),0),1.6))</f>
        <v>1.6</v>
      </c>
      <c r="T1485" s="6">
        <f t="shared" si="71"/>
        <v>1.7750000000000001</v>
      </c>
      <c r="U1485" s="6">
        <f t="shared" si="69"/>
        <v>1.7750000000000001</v>
      </c>
      <c r="V1485" t="str">
        <f t="shared" si="70"/>
        <v>D.MOONEY, CHI</v>
      </c>
    </row>
    <row r="1486" spans="1:22">
      <c r="A1486">
        <v>257</v>
      </c>
      <c r="B1486" s="28">
        <v>2</v>
      </c>
      <c r="C1486" s="28" t="s">
        <v>17</v>
      </c>
      <c r="D1486" s="28" t="s">
        <v>1</v>
      </c>
      <c r="E1486" s="28">
        <v>63</v>
      </c>
      <c r="F1486" s="28">
        <v>37</v>
      </c>
      <c r="G1486" s="28" t="s">
        <v>3100</v>
      </c>
      <c r="H1486" s="28" t="s">
        <v>439</v>
      </c>
      <c r="I1486" s="28">
        <v>0</v>
      </c>
      <c r="J1486" s="28">
        <v>1</v>
      </c>
      <c r="K1486" s="28">
        <v>0</v>
      </c>
      <c r="L1486" s="28">
        <v>0</v>
      </c>
      <c r="M1486" s="28" t="s">
        <v>877</v>
      </c>
      <c r="N1486" s="28">
        <v>15</v>
      </c>
      <c r="O1486" s="21">
        <v>15</v>
      </c>
      <c r="P1486" s="21">
        <v>0</v>
      </c>
      <c r="Q1486" s="21">
        <v>1</v>
      </c>
      <c r="R1486">
        <f>IFERROR(IF(I1486=1,VLOOKUP(F1486,Lookup!$A$2:$B$15,2,FALSE),0),0.5)</f>
        <v>0</v>
      </c>
      <c r="S1486">
        <f>IF(K1486=1,1,IFERROR(IF(H1486="pass",VLOOKUP(F1486,Lookup!$D$2:$E$26,2,FALSE),0),1.6))</f>
        <v>1.6</v>
      </c>
      <c r="T1486" s="6">
        <f t="shared" si="71"/>
        <v>1.8625</v>
      </c>
      <c r="U1486" s="6">
        <f t="shared" si="69"/>
        <v>1.8625</v>
      </c>
      <c r="V1486" t="str">
        <f t="shared" si="70"/>
        <v>D.MOONEY, CHI</v>
      </c>
    </row>
    <row r="1487" spans="1:22">
      <c r="A1487">
        <v>258</v>
      </c>
      <c r="B1487" s="28">
        <v>2</v>
      </c>
      <c r="C1487" s="28" t="s">
        <v>17</v>
      </c>
      <c r="D1487" s="28" t="s">
        <v>1</v>
      </c>
      <c r="E1487" s="28">
        <v>46</v>
      </c>
      <c r="F1487" s="28">
        <v>54</v>
      </c>
      <c r="G1487" s="28" t="s">
        <v>3101</v>
      </c>
      <c r="H1487" s="28" t="s">
        <v>439</v>
      </c>
      <c r="I1487" s="28">
        <v>0</v>
      </c>
      <c r="J1487" s="28">
        <v>1</v>
      </c>
      <c r="K1487" s="28">
        <v>0</v>
      </c>
      <c r="L1487" s="28">
        <v>0</v>
      </c>
      <c r="M1487" s="28" t="s">
        <v>881</v>
      </c>
      <c r="N1487" s="28">
        <v>-4</v>
      </c>
      <c r="O1487" s="21">
        <v>-4</v>
      </c>
      <c r="P1487" s="21">
        <v>0</v>
      </c>
      <c r="Q1487" s="21">
        <v>1</v>
      </c>
      <c r="R1487">
        <f>IFERROR(IF(I1487=1,VLOOKUP(F1487,Lookup!$A$2:$B$15,2,FALSE),0),0.5)</f>
        <v>0</v>
      </c>
      <c r="S1487">
        <f>IF(K1487=1,1,IFERROR(IF(H1487="pass",VLOOKUP(F1487,Lookup!$D$2:$E$26,2,FALSE),0),1.6))</f>
        <v>1.6</v>
      </c>
      <c r="T1487" s="6">
        <f t="shared" si="71"/>
        <v>1.53</v>
      </c>
      <c r="U1487" s="6">
        <f t="shared" si="69"/>
        <v>1.53</v>
      </c>
      <c r="V1487" t="str">
        <f t="shared" si="70"/>
        <v>D.WILLIAMS, CHI</v>
      </c>
    </row>
    <row r="1488" spans="1:22">
      <c r="A1488">
        <v>259</v>
      </c>
      <c r="B1488" s="28">
        <v>2</v>
      </c>
      <c r="C1488" s="28" t="s">
        <v>17</v>
      </c>
      <c r="D1488" s="28" t="s">
        <v>1</v>
      </c>
      <c r="E1488" s="28">
        <v>51</v>
      </c>
      <c r="F1488" s="28">
        <v>49</v>
      </c>
      <c r="G1488" s="28" t="s">
        <v>3102</v>
      </c>
      <c r="H1488" s="28" t="s">
        <v>439</v>
      </c>
      <c r="I1488" s="28">
        <v>0</v>
      </c>
      <c r="J1488" s="28">
        <v>1</v>
      </c>
      <c r="K1488" s="28">
        <v>0</v>
      </c>
      <c r="L1488" s="28">
        <v>0</v>
      </c>
      <c r="M1488" s="28" t="s">
        <v>881</v>
      </c>
      <c r="N1488" s="28">
        <v>2</v>
      </c>
      <c r="O1488" s="21">
        <v>2</v>
      </c>
      <c r="P1488" s="21">
        <v>0</v>
      </c>
      <c r="Q1488" s="21">
        <v>1</v>
      </c>
      <c r="R1488">
        <f>IFERROR(IF(I1488=1,VLOOKUP(F1488,Lookup!$A$2:$B$15,2,FALSE),0),0.5)</f>
        <v>0</v>
      </c>
      <c r="S1488">
        <f>IF(K1488=1,1,IFERROR(IF(H1488="pass",VLOOKUP(F1488,Lookup!$D$2:$E$26,2,FALSE),0),1.6))</f>
        <v>1.6</v>
      </c>
      <c r="T1488" s="6">
        <f t="shared" si="71"/>
        <v>1.635</v>
      </c>
      <c r="U1488" s="6">
        <f t="shared" si="69"/>
        <v>1.635</v>
      </c>
      <c r="V1488" t="str">
        <f t="shared" si="70"/>
        <v>D.WILLIAMS, CHI</v>
      </c>
    </row>
    <row r="1489" spans="1:22">
      <c r="A1489">
        <v>261</v>
      </c>
      <c r="B1489" s="28">
        <v>2</v>
      </c>
      <c r="C1489" s="28" t="s">
        <v>17</v>
      </c>
      <c r="D1489" s="28" t="s">
        <v>1</v>
      </c>
      <c r="E1489" s="28">
        <v>16</v>
      </c>
      <c r="F1489" s="28">
        <v>84</v>
      </c>
      <c r="G1489" s="28" t="s">
        <v>3104</v>
      </c>
      <c r="H1489" s="28" t="s">
        <v>439</v>
      </c>
      <c r="I1489" s="28">
        <v>0</v>
      </c>
      <c r="J1489" s="28">
        <v>1</v>
      </c>
      <c r="K1489" s="28">
        <v>0</v>
      </c>
      <c r="L1489" s="28">
        <v>0</v>
      </c>
      <c r="M1489" s="28" t="s">
        <v>879</v>
      </c>
      <c r="N1489" s="28">
        <v>2</v>
      </c>
      <c r="O1489" s="21">
        <v>2</v>
      </c>
      <c r="P1489" s="21">
        <v>0</v>
      </c>
      <c r="Q1489" s="21">
        <v>1</v>
      </c>
      <c r="R1489">
        <f>IFERROR(IF(I1489=1,VLOOKUP(F1489,Lookup!$A$2:$B$15,2,FALSE),0),0.5)</f>
        <v>0</v>
      </c>
      <c r="S1489">
        <f>IF(K1489=1,1,IFERROR(IF(H1489="pass",VLOOKUP(F1489,Lookup!$D$2:$E$26,2,FALSE),0),1.6))</f>
        <v>2</v>
      </c>
      <c r="T1489" s="6">
        <f t="shared" si="71"/>
        <v>1.635</v>
      </c>
      <c r="U1489" s="6">
        <f t="shared" si="69"/>
        <v>1.8759000000000001</v>
      </c>
      <c r="V1489" t="str">
        <f t="shared" si="70"/>
        <v>D.MONTGOMERY, CHI</v>
      </c>
    </row>
    <row r="1490" spans="1:22">
      <c r="A1490">
        <v>263</v>
      </c>
      <c r="B1490" s="28">
        <v>2</v>
      </c>
      <c r="C1490" s="28" t="s">
        <v>17</v>
      </c>
      <c r="D1490" s="28" t="s">
        <v>1</v>
      </c>
      <c r="E1490" s="28">
        <v>11</v>
      </c>
      <c r="F1490" s="28">
        <v>89</v>
      </c>
      <c r="G1490" s="28" t="s">
        <v>3106</v>
      </c>
      <c r="H1490" s="28" t="s">
        <v>439</v>
      </c>
      <c r="I1490" s="28">
        <v>0</v>
      </c>
      <c r="J1490" s="28">
        <v>1</v>
      </c>
      <c r="K1490" s="28">
        <v>0</v>
      </c>
      <c r="L1490" s="28">
        <v>0</v>
      </c>
      <c r="M1490" s="28" t="s">
        <v>893</v>
      </c>
      <c r="N1490" s="28">
        <v>10</v>
      </c>
      <c r="O1490" s="21">
        <v>10</v>
      </c>
      <c r="P1490" s="21">
        <v>0</v>
      </c>
      <c r="Q1490" s="21">
        <v>1</v>
      </c>
      <c r="R1490">
        <f>IFERROR(IF(I1490=1,VLOOKUP(F1490,Lookup!$A$2:$B$15,2,FALSE),0),0.5)</f>
        <v>0</v>
      </c>
      <c r="S1490">
        <f>IF(K1490=1,1,IFERROR(IF(H1490="pass",VLOOKUP(F1490,Lookup!$D$2:$E$26,2,FALSE),0),1.6))</f>
        <v>2.2000000000000002</v>
      </c>
      <c r="T1490" s="6">
        <f t="shared" si="71"/>
        <v>1.7750000000000001</v>
      </c>
      <c r="U1490" s="6">
        <f t="shared" si="69"/>
        <v>2.0555000000000003</v>
      </c>
      <c r="V1490" t="str">
        <f t="shared" si="70"/>
        <v>A.ROBINSON, CHI</v>
      </c>
    </row>
    <row r="1491" spans="1:22">
      <c r="A1491">
        <v>270</v>
      </c>
      <c r="B1491" s="28">
        <v>2</v>
      </c>
      <c r="C1491" s="28" t="s">
        <v>1</v>
      </c>
      <c r="D1491" s="28" t="s">
        <v>17</v>
      </c>
      <c r="E1491" s="28">
        <v>60</v>
      </c>
      <c r="F1491" s="28">
        <v>40</v>
      </c>
      <c r="G1491" s="28" t="s">
        <v>3113</v>
      </c>
      <c r="H1491" s="28" t="s">
        <v>439</v>
      </c>
      <c r="I1491" s="28">
        <v>0</v>
      </c>
      <c r="J1491" s="28">
        <v>1</v>
      </c>
      <c r="K1491" s="28">
        <v>0</v>
      </c>
      <c r="L1491" s="28">
        <v>0</v>
      </c>
      <c r="M1491" s="28" t="s">
        <v>1962</v>
      </c>
      <c r="N1491" s="28">
        <v>10</v>
      </c>
      <c r="O1491" s="21">
        <v>10</v>
      </c>
      <c r="P1491" s="21">
        <v>0</v>
      </c>
      <c r="Q1491" s="21">
        <v>1</v>
      </c>
      <c r="R1491">
        <f>IFERROR(IF(I1491=1,VLOOKUP(F1491,Lookup!$A$2:$B$15,2,FALSE),0),0.5)</f>
        <v>0</v>
      </c>
      <c r="S1491">
        <f>IF(K1491=1,1,IFERROR(IF(H1491="pass",VLOOKUP(F1491,Lookup!$D$2:$E$26,2,FALSE),0),1.6))</f>
        <v>1.6</v>
      </c>
      <c r="T1491" s="6">
        <f t="shared" si="71"/>
        <v>1.7750000000000001</v>
      </c>
      <c r="U1491" s="6">
        <f t="shared" si="69"/>
        <v>1.7750000000000001</v>
      </c>
      <c r="V1491" t="str">
        <f t="shared" si="70"/>
        <v>T.BOYD, CIN</v>
      </c>
    </row>
    <row r="1492" spans="1:22">
      <c r="A1492">
        <v>272</v>
      </c>
      <c r="B1492" s="28">
        <v>2</v>
      </c>
      <c r="C1492" s="28" t="s">
        <v>1</v>
      </c>
      <c r="D1492" s="28" t="s">
        <v>17</v>
      </c>
      <c r="E1492" s="28">
        <v>45</v>
      </c>
      <c r="F1492" s="28">
        <v>55</v>
      </c>
      <c r="G1492" s="28" t="s">
        <v>3115</v>
      </c>
      <c r="H1492" s="28" t="s">
        <v>439</v>
      </c>
      <c r="I1492" s="28">
        <v>0</v>
      </c>
      <c r="J1492" s="28">
        <v>1</v>
      </c>
      <c r="K1492" s="28">
        <v>0</v>
      </c>
      <c r="L1492" s="28">
        <v>0</v>
      </c>
      <c r="M1492" s="28" t="s">
        <v>1962</v>
      </c>
      <c r="N1492" s="28">
        <v>5</v>
      </c>
      <c r="O1492" s="21">
        <v>5</v>
      </c>
      <c r="P1492" s="21">
        <v>0</v>
      </c>
      <c r="Q1492" s="21">
        <v>1</v>
      </c>
      <c r="R1492">
        <f>IFERROR(IF(I1492=1,VLOOKUP(F1492,Lookup!$A$2:$B$15,2,FALSE),0),0.5)</f>
        <v>0</v>
      </c>
      <c r="S1492">
        <f>IF(K1492=1,1,IFERROR(IF(H1492="pass",VLOOKUP(F1492,Lookup!$D$2:$E$26,2,FALSE),0),1.6))</f>
        <v>1.6</v>
      </c>
      <c r="T1492" s="6">
        <f t="shared" si="71"/>
        <v>1.6875</v>
      </c>
      <c r="U1492" s="6">
        <f t="shared" si="69"/>
        <v>1.6875</v>
      </c>
      <c r="V1492" t="str">
        <f t="shared" si="70"/>
        <v>T.BOYD, CIN</v>
      </c>
    </row>
    <row r="1493" spans="1:22">
      <c r="A1493">
        <v>273</v>
      </c>
      <c r="B1493" s="28">
        <v>2</v>
      </c>
      <c r="C1493" s="28" t="s">
        <v>1</v>
      </c>
      <c r="D1493" s="28" t="s">
        <v>17</v>
      </c>
      <c r="E1493" s="28">
        <v>35</v>
      </c>
      <c r="F1493" s="28">
        <v>65</v>
      </c>
      <c r="G1493" s="28" t="s">
        <v>3116</v>
      </c>
      <c r="H1493" s="28" t="s">
        <v>439</v>
      </c>
      <c r="I1493" s="28">
        <v>0</v>
      </c>
      <c r="J1493" s="28">
        <v>1</v>
      </c>
      <c r="K1493" s="28">
        <v>0</v>
      </c>
      <c r="L1493" s="28">
        <v>0</v>
      </c>
      <c r="M1493" s="28" t="s">
        <v>1977</v>
      </c>
      <c r="N1493" s="28">
        <v>3</v>
      </c>
      <c r="O1493" s="21">
        <v>3</v>
      </c>
      <c r="P1493" s="21">
        <v>0</v>
      </c>
      <c r="Q1493" s="21">
        <v>1</v>
      </c>
      <c r="R1493">
        <f>IFERROR(IF(I1493=1,VLOOKUP(F1493,Lookup!$A$2:$B$15,2,FALSE),0),0.5)</f>
        <v>0</v>
      </c>
      <c r="S1493">
        <f>IF(K1493=1,1,IFERROR(IF(H1493="pass",VLOOKUP(F1493,Lookup!$D$2:$E$26,2,FALSE),0),1.6))</f>
        <v>1.6</v>
      </c>
      <c r="T1493" s="6">
        <f t="shared" si="71"/>
        <v>1.6525000000000001</v>
      </c>
      <c r="U1493" s="6">
        <f t="shared" si="69"/>
        <v>1.6525000000000001</v>
      </c>
      <c r="V1493" t="str">
        <f t="shared" si="70"/>
        <v>T.HIGGINS, CIN</v>
      </c>
    </row>
    <row r="1494" spans="1:22">
      <c r="A1494">
        <v>280</v>
      </c>
      <c r="B1494" s="28">
        <v>2</v>
      </c>
      <c r="C1494" s="28" t="s">
        <v>17</v>
      </c>
      <c r="D1494" s="28" t="s">
        <v>1</v>
      </c>
      <c r="E1494" s="28">
        <v>63</v>
      </c>
      <c r="F1494" s="28">
        <v>37</v>
      </c>
      <c r="G1494" s="28" t="s">
        <v>3123</v>
      </c>
      <c r="H1494" s="28" t="s">
        <v>439</v>
      </c>
      <c r="I1494" s="28">
        <v>0</v>
      </c>
      <c r="J1494" s="28">
        <v>1</v>
      </c>
      <c r="K1494" s="28">
        <v>0</v>
      </c>
      <c r="L1494" s="28">
        <v>0</v>
      </c>
      <c r="M1494" s="28" t="s">
        <v>883</v>
      </c>
      <c r="N1494" s="28">
        <v>18</v>
      </c>
      <c r="O1494" s="21">
        <v>18</v>
      </c>
      <c r="P1494" s="21">
        <v>0</v>
      </c>
      <c r="Q1494" s="21">
        <v>1</v>
      </c>
      <c r="R1494">
        <f>IFERROR(IF(I1494=1,VLOOKUP(F1494,Lookup!$A$2:$B$15,2,FALSE),0),0.5)</f>
        <v>0</v>
      </c>
      <c r="S1494">
        <f>IF(K1494=1,1,IFERROR(IF(H1494="pass",VLOOKUP(F1494,Lookup!$D$2:$E$26,2,FALSE),0),1.6))</f>
        <v>1.6</v>
      </c>
      <c r="T1494" s="6">
        <f t="shared" si="71"/>
        <v>1.915</v>
      </c>
      <c r="U1494" s="6">
        <f t="shared" si="69"/>
        <v>1.915</v>
      </c>
      <c r="V1494" t="str">
        <f t="shared" si="70"/>
        <v>M.GOODWIN, CHI</v>
      </c>
    </row>
    <row r="1495" spans="1:22">
      <c r="A1495">
        <v>289</v>
      </c>
      <c r="B1495" s="28">
        <v>2</v>
      </c>
      <c r="C1495" s="28" t="s">
        <v>1</v>
      </c>
      <c r="D1495" s="28" t="s">
        <v>17</v>
      </c>
      <c r="E1495" s="28">
        <v>67</v>
      </c>
      <c r="F1495" s="28">
        <v>33</v>
      </c>
      <c r="G1495" s="28" t="s">
        <v>3133</v>
      </c>
      <c r="H1495" s="28" t="s">
        <v>439</v>
      </c>
      <c r="I1495" s="28">
        <v>0</v>
      </c>
      <c r="J1495" s="28">
        <v>1</v>
      </c>
      <c r="K1495" s="28">
        <v>0</v>
      </c>
      <c r="L1495" s="28">
        <v>0</v>
      </c>
      <c r="M1495" s="28" t="s">
        <v>1964</v>
      </c>
      <c r="N1495" s="28">
        <v>-2</v>
      </c>
      <c r="O1495" s="21">
        <v>-2</v>
      </c>
      <c r="P1495" s="21">
        <v>0</v>
      </c>
      <c r="Q1495" s="21">
        <v>1</v>
      </c>
      <c r="R1495">
        <f>IFERROR(IF(I1495=1,VLOOKUP(F1495,Lookup!$A$2:$B$15,2,FALSE),0),0.5)</f>
        <v>0</v>
      </c>
      <c r="S1495">
        <f>IF(K1495=1,1,IFERROR(IF(H1495="pass",VLOOKUP(F1495,Lookup!$D$2:$E$26,2,FALSE),0),1.6))</f>
        <v>1.6</v>
      </c>
      <c r="T1495" s="6">
        <f t="shared" si="71"/>
        <v>1.5650000000000002</v>
      </c>
      <c r="U1495" s="6">
        <f t="shared" si="69"/>
        <v>1.5650000000000002</v>
      </c>
      <c r="V1495" t="str">
        <f t="shared" si="70"/>
        <v>C.UZOMAH, CIN</v>
      </c>
    </row>
    <row r="1496" spans="1:22">
      <c r="A1496">
        <v>290</v>
      </c>
      <c r="B1496" s="28">
        <v>2</v>
      </c>
      <c r="C1496" s="28" t="s">
        <v>1</v>
      </c>
      <c r="D1496" s="28" t="s">
        <v>17</v>
      </c>
      <c r="E1496" s="28">
        <v>64</v>
      </c>
      <c r="F1496" s="28">
        <v>36</v>
      </c>
      <c r="G1496" s="28" t="s">
        <v>3134</v>
      </c>
      <c r="H1496" s="28" t="s">
        <v>439</v>
      </c>
      <c r="I1496" s="28">
        <v>0</v>
      </c>
      <c r="J1496" s="28">
        <v>1</v>
      </c>
      <c r="K1496" s="28">
        <v>0</v>
      </c>
      <c r="L1496" s="28">
        <v>0</v>
      </c>
      <c r="M1496" s="28" t="s">
        <v>1960</v>
      </c>
      <c r="N1496" s="28">
        <v>7</v>
      </c>
      <c r="O1496" s="21">
        <v>7</v>
      </c>
      <c r="P1496" s="21">
        <v>0</v>
      </c>
      <c r="Q1496" s="21">
        <v>1</v>
      </c>
      <c r="R1496">
        <f>IFERROR(IF(I1496=1,VLOOKUP(F1496,Lookup!$A$2:$B$15,2,FALSE),0),0.5)</f>
        <v>0</v>
      </c>
      <c r="S1496">
        <f>IF(K1496=1,1,IFERROR(IF(H1496="pass",VLOOKUP(F1496,Lookup!$D$2:$E$26,2,FALSE),0),1.6))</f>
        <v>1.6</v>
      </c>
      <c r="T1496" s="6">
        <f t="shared" si="71"/>
        <v>1.7225000000000001</v>
      </c>
      <c r="U1496" s="6">
        <f t="shared" si="69"/>
        <v>1.7225000000000001</v>
      </c>
      <c r="V1496" t="str">
        <f t="shared" si="70"/>
        <v>J.CHASE, CIN</v>
      </c>
    </row>
    <row r="1497" spans="1:22">
      <c r="A1497">
        <v>291</v>
      </c>
      <c r="B1497" s="28">
        <v>2</v>
      </c>
      <c r="C1497" s="28" t="s">
        <v>1</v>
      </c>
      <c r="D1497" s="28" t="s">
        <v>17</v>
      </c>
      <c r="E1497" s="28">
        <v>52</v>
      </c>
      <c r="F1497" s="28">
        <v>48</v>
      </c>
      <c r="G1497" s="28" t="s">
        <v>3135</v>
      </c>
      <c r="H1497" s="28" t="s">
        <v>439</v>
      </c>
      <c r="I1497" s="28">
        <v>0</v>
      </c>
      <c r="J1497" s="28">
        <v>1</v>
      </c>
      <c r="K1497" s="28">
        <v>0</v>
      </c>
      <c r="L1497" s="28">
        <v>0</v>
      </c>
      <c r="M1497" s="28" t="s">
        <v>1964</v>
      </c>
      <c r="N1497" s="28">
        <v>1</v>
      </c>
      <c r="O1497" s="21">
        <v>1</v>
      </c>
      <c r="P1497" s="21">
        <v>0</v>
      </c>
      <c r="Q1497" s="21">
        <v>1</v>
      </c>
      <c r="R1497">
        <f>IFERROR(IF(I1497=1,VLOOKUP(F1497,Lookup!$A$2:$B$15,2,FALSE),0),0.5)</f>
        <v>0</v>
      </c>
      <c r="S1497">
        <f>IF(K1497=1,1,IFERROR(IF(H1497="pass",VLOOKUP(F1497,Lookup!$D$2:$E$26,2,FALSE),0),1.6))</f>
        <v>1.6</v>
      </c>
      <c r="T1497" s="6">
        <f t="shared" si="71"/>
        <v>1.6175000000000002</v>
      </c>
      <c r="U1497" s="6">
        <f t="shared" si="69"/>
        <v>1.6175000000000002</v>
      </c>
      <c r="V1497" t="str">
        <f t="shared" si="70"/>
        <v>C.UZOMAH, CIN</v>
      </c>
    </row>
    <row r="1498" spans="1:22">
      <c r="A1498">
        <v>294</v>
      </c>
      <c r="B1498" s="28">
        <v>2</v>
      </c>
      <c r="C1498" s="28" t="s">
        <v>1</v>
      </c>
      <c r="D1498" s="28" t="s">
        <v>17</v>
      </c>
      <c r="E1498" s="28">
        <v>44</v>
      </c>
      <c r="F1498" s="28">
        <v>56</v>
      </c>
      <c r="G1498" s="28" t="s">
        <v>3138</v>
      </c>
      <c r="H1498" s="28" t="s">
        <v>439</v>
      </c>
      <c r="I1498" s="28">
        <v>0</v>
      </c>
      <c r="J1498" s="28">
        <v>1</v>
      </c>
      <c r="K1498" s="28">
        <v>0</v>
      </c>
      <c r="L1498" s="28">
        <v>0</v>
      </c>
      <c r="M1498" s="28" t="s">
        <v>1977</v>
      </c>
      <c r="N1498" s="28">
        <v>3</v>
      </c>
      <c r="O1498" s="21">
        <v>3</v>
      </c>
      <c r="P1498" s="21">
        <v>0</v>
      </c>
      <c r="Q1498" s="21">
        <v>1</v>
      </c>
      <c r="R1498">
        <f>IFERROR(IF(I1498=1,VLOOKUP(F1498,Lookup!$A$2:$B$15,2,FALSE),0),0.5)</f>
        <v>0</v>
      </c>
      <c r="S1498">
        <f>IF(K1498=1,1,IFERROR(IF(H1498="pass",VLOOKUP(F1498,Lookup!$D$2:$E$26,2,FALSE),0),1.6))</f>
        <v>1.6</v>
      </c>
      <c r="T1498" s="6">
        <f t="shared" si="71"/>
        <v>1.6525000000000001</v>
      </c>
      <c r="U1498" s="6">
        <f t="shared" si="69"/>
        <v>1.6525000000000001</v>
      </c>
      <c r="V1498" t="str">
        <f t="shared" si="70"/>
        <v>T.HIGGINS, CIN</v>
      </c>
    </row>
    <row r="1499" spans="1:22">
      <c r="A1499">
        <v>295</v>
      </c>
      <c r="B1499" s="28">
        <v>2</v>
      </c>
      <c r="C1499" s="28" t="s">
        <v>17</v>
      </c>
      <c r="D1499" s="28" t="s">
        <v>1</v>
      </c>
      <c r="E1499" s="28">
        <v>55</v>
      </c>
      <c r="F1499" s="28">
        <v>45</v>
      </c>
      <c r="G1499" s="28" t="s">
        <v>3139</v>
      </c>
      <c r="H1499" s="28" t="s">
        <v>439</v>
      </c>
      <c r="I1499" s="28">
        <v>0</v>
      </c>
      <c r="J1499" s="28">
        <v>1</v>
      </c>
      <c r="K1499" s="28">
        <v>0</v>
      </c>
      <c r="L1499" s="28">
        <v>0</v>
      </c>
      <c r="M1499" s="28" t="s">
        <v>879</v>
      </c>
      <c r="N1499" s="28">
        <v>2</v>
      </c>
      <c r="O1499" s="21">
        <v>2</v>
      </c>
      <c r="P1499" s="21">
        <v>0</v>
      </c>
      <c r="Q1499" s="21">
        <v>1</v>
      </c>
      <c r="R1499">
        <f>IFERROR(IF(I1499=1,VLOOKUP(F1499,Lookup!$A$2:$B$15,2,FALSE),0),0.5)</f>
        <v>0</v>
      </c>
      <c r="S1499">
        <f>IF(K1499=1,1,IFERROR(IF(H1499="pass",VLOOKUP(F1499,Lookup!$D$2:$E$26,2,FALSE),0),1.6))</f>
        <v>1.6</v>
      </c>
      <c r="T1499" s="6">
        <f t="shared" si="71"/>
        <v>1.635</v>
      </c>
      <c r="U1499" s="6">
        <f t="shared" si="69"/>
        <v>1.635</v>
      </c>
      <c r="V1499" t="str">
        <f t="shared" si="70"/>
        <v>D.MONTGOMERY, CHI</v>
      </c>
    </row>
    <row r="1500" spans="1:22">
      <c r="A1500">
        <v>297</v>
      </c>
      <c r="B1500" s="28">
        <v>2</v>
      </c>
      <c r="C1500" s="28" t="s">
        <v>17</v>
      </c>
      <c r="D1500" s="28" t="s">
        <v>1</v>
      </c>
      <c r="E1500" s="28">
        <v>54</v>
      </c>
      <c r="F1500" s="28">
        <v>46</v>
      </c>
      <c r="G1500" s="28" t="s">
        <v>3141</v>
      </c>
      <c r="H1500" s="28" t="s">
        <v>439</v>
      </c>
      <c r="I1500" s="28">
        <v>0</v>
      </c>
      <c r="J1500" s="28">
        <v>1</v>
      </c>
      <c r="K1500" s="28">
        <v>0</v>
      </c>
      <c r="L1500" s="28">
        <v>0</v>
      </c>
      <c r="M1500" s="28" t="s">
        <v>877</v>
      </c>
      <c r="N1500" s="28">
        <v>5</v>
      </c>
      <c r="O1500" s="21">
        <v>5</v>
      </c>
      <c r="P1500" s="21">
        <v>0</v>
      </c>
      <c r="Q1500" s="21">
        <v>1</v>
      </c>
      <c r="R1500">
        <f>IFERROR(IF(I1500=1,VLOOKUP(F1500,Lookup!$A$2:$B$15,2,FALSE),0),0.5)</f>
        <v>0</v>
      </c>
      <c r="S1500">
        <f>IF(K1500=1,1,IFERROR(IF(H1500="pass",VLOOKUP(F1500,Lookup!$D$2:$E$26,2,FALSE),0),1.6))</f>
        <v>1.6</v>
      </c>
      <c r="T1500" s="6">
        <f t="shared" si="71"/>
        <v>1.6875</v>
      </c>
      <c r="U1500" s="6">
        <f t="shared" si="69"/>
        <v>1.6875</v>
      </c>
      <c r="V1500" t="str">
        <f t="shared" si="70"/>
        <v>D.MOONEY, CHI</v>
      </c>
    </row>
    <row r="1501" spans="1:22">
      <c r="A1501">
        <v>303</v>
      </c>
      <c r="B1501" s="28">
        <v>2</v>
      </c>
      <c r="C1501" s="28" t="s">
        <v>1</v>
      </c>
      <c r="D1501" s="28" t="s">
        <v>17</v>
      </c>
      <c r="E1501" s="28">
        <v>73</v>
      </c>
      <c r="F1501" s="28">
        <v>27</v>
      </c>
      <c r="G1501" s="28" t="s">
        <v>3147</v>
      </c>
      <c r="H1501" s="28" t="s">
        <v>439</v>
      </c>
      <c r="I1501" s="28">
        <v>0</v>
      </c>
      <c r="J1501" s="28">
        <v>1</v>
      </c>
      <c r="K1501" s="28">
        <v>0</v>
      </c>
      <c r="L1501" s="28">
        <v>0</v>
      </c>
      <c r="M1501" s="28" t="s">
        <v>1957</v>
      </c>
      <c r="N1501" s="28">
        <v>1</v>
      </c>
      <c r="O1501" s="21">
        <v>1</v>
      </c>
      <c r="P1501" s="21">
        <v>0</v>
      </c>
      <c r="Q1501" s="21">
        <v>1</v>
      </c>
      <c r="R1501">
        <f>IFERROR(IF(I1501=1,VLOOKUP(F1501,Lookup!$A$2:$B$15,2,FALSE),0),0.5)</f>
        <v>0</v>
      </c>
      <c r="S1501">
        <f>IF(K1501=1,1,IFERROR(IF(H1501="pass",VLOOKUP(F1501,Lookup!$D$2:$E$26,2,FALSE),0),1.6))</f>
        <v>1.6</v>
      </c>
      <c r="T1501" s="6">
        <f t="shared" si="71"/>
        <v>1.6175000000000002</v>
      </c>
      <c r="U1501" s="6">
        <f t="shared" si="69"/>
        <v>1.6175000000000002</v>
      </c>
      <c r="V1501" t="str">
        <f t="shared" si="70"/>
        <v>J.MIXON, CIN</v>
      </c>
    </row>
    <row r="1502" spans="1:22">
      <c r="A1502">
        <v>306</v>
      </c>
      <c r="B1502" s="28">
        <v>2</v>
      </c>
      <c r="C1502" s="28" t="s">
        <v>17</v>
      </c>
      <c r="D1502" s="28" t="s">
        <v>1</v>
      </c>
      <c r="E1502" s="28">
        <v>60</v>
      </c>
      <c r="F1502" s="28">
        <v>40</v>
      </c>
      <c r="G1502" s="28" t="s">
        <v>3150</v>
      </c>
      <c r="H1502" s="28" t="s">
        <v>439</v>
      </c>
      <c r="I1502" s="28">
        <v>0</v>
      </c>
      <c r="J1502" s="28">
        <v>1</v>
      </c>
      <c r="K1502" s="28">
        <v>0</v>
      </c>
      <c r="L1502" s="28">
        <v>0</v>
      </c>
      <c r="M1502" s="28" t="s">
        <v>877</v>
      </c>
      <c r="N1502" s="28">
        <v>11</v>
      </c>
      <c r="O1502" s="21">
        <v>11</v>
      </c>
      <c r="P1502" s="21">
        <v>0</v>
      </c>
      <c r="Q1502" s="21">
        <v>1</v>
      </c>
      <c r="R1502">
        <f>IFERROR(IF(I1502=1,VLOOKUP(F1502,Lookup!$A$2:$B$15,2,FALSE),0),0.5)</f>
        <v>0</v>
      </c>
      <c r="S1502">
        <f>IF(K1502=1,1,IFERROR(IF(H1502="pass",VLOOKUP(F1502,Lookup!$D$2:$E$26,2,FALSE),0),1.6))</f>
        <v>1.6</v>
      </c>
      <c r="T1502" s="6">
        <f t="shared" si="71"/>
        <v>1.7925</v>
      </c>
      <c r="U1502" s="6">
        <f t="shared" si="69"/>
        <v>1.7925</v>
      </c>
      <c r="V1502" t="str">
        <f t="shared" si="70"/>
        <v>D.MOONEY, CHI</v>
      </c>
    </row>
    <row r="1503" spans="1:22">
      <c r="A1503">
        <v>307</v>
      </c>
      <c r="B1503" s="28">
        <v>2</v>
      </c>
      <c r="C1503" s="28" t="s">
        <v>17</v>
      </c>
      <c r="D1503" s="28" t="s">
        <v>1</v>
      </c>
      <c r="E1503" s="28">
        <v>58</v>
      </c>
      <c r="F1503" s="28">
        <v>42</v>
      </c>
      <c r="G1503" s="28" t="s">
        <v>3151</v>
      </c>
      <c r="H1503" s="28" t="s">
        <v>439</v>
      </c>
      <c r="I1503" s="28">
        <v>0</v>
      </c>
      <c r="J1503" s="28">
        <v>1</v>
      </c>
      <c r="K1503" s="28">
        <v>0</v>
      </c>
      <c r="L1503" s="28">
        <v>0</v>
      </c>
      <c r="M1503" s="28" t="s">
        <v>883</v>
      </c>
      <c r="N1503" s="28">
        <v>10</v>
      </c>
      <c r="O1503" s="21">
        <v>10</v>
      </c>
      <c r="P1503" s="21">
        <v>0</v>
      </c>
      <c r="Q1503" s="21">
        <v>1</v>
      </c>
      <c r="R1503">
        <f>IFERROR(IF(I1503=1,VLOOKUP(F1503,Lookup!$A$2:$B$15,2,FALSE),0),0.5)</f>
        <v>0</v>
      </c>
      <c r="S1503">
        <f>IF(K1503=1,1,IFERROR(IF(H1503="pass",VLOOKUP(F1503,Lookup!$D$2:$E$26,2,FALSE),0),1.6))</f>
        <v>1.6</v>
      </c>
      <c r="T1503" s="6">
        <f t="shared" si="71"/>
        <v>1.7750000000000001</v>
      </c>
      <c r="U1503" s="6">
        <f t="shared" si="69"/>
        <v>1.7750000000000001</v>
      </c>
      <c r="V1503" t="str">
        <f t="shared" si="70"/>
        <v>M.GOODWIN, CHI</v>
      </c>
    </row>
    <row r="1504" spans="1:22">
      <c r="A1504">
        <v>308</v>
      </c>
      <c r="B1504" s="28">
        <v>2</v>
      </c>
      <c r="C1504" s="28" t="s">
        <v>17</v>
      </c>
      <c r="D1504" s="28" t="s">
        <v>1</v>
      </c>
      <c r="E1504" s="28">
        <v>48</v>
      </c>
      <c r="F1504" s="28">
        <v>52</v>
      </c>
      <c r="G1504" s="28" t="s">
        <v>3152</v>
      </c>
      <c r="H1504" s="28" t="s">
        <v>439</v>
      </c>
      <c r="I1504" s="28">
        <v>0</v>
      </c>
      <c r="J1504" s="28">
        <v>1</v>
      </c>
      <c r="K1504" s="28">
        <v>0</v>
      </c>
      <c r="L1504" s="28">
        <v>0</v>
      </c>
      <c r="M1504" s="28" t="s">
        <v>881</v>
      </c>
      <c r="N1504" s="28">
        <v>3</v>
      </c>
      <c r="O1504" s="21">
        <v>3</v>
      </c>
      <c r="P1504" s="21">
        <v>0</v>
      </c>
      <c r="Q1504" s="21">
        <v>1</v>
      </c>
      <c r="R1504">
        <f>IFERROR(IF(I1504=1,VLOOKUP(F1504,Lookup!$A$2:$B$15,2,FALSE),0),0.5)</f>
        <v>0</v>
      </c>
      <c r="S1504">
        <f>IF(K1504=1,1,IFERROR(IF(H1504="pass",VLOOKUP(F1504,Lookup!$D$2:$E$26,2,FALSE),0),1.6))</f>
        <v>1.6</v>
      </c>
      <c r="T1504" s="6">
        <f t="shared" si="71"/>
        <v>1.6525000000000001</v>
      </c>
      <c r="U1504" s="6">
        <f t="shared" si="69"/>
        <v>1.6525000000000001</v>
      </c>
      <c r="V1504" t="str">
        <f t="shared" si="70"/>
        <v>D.WILLIAMS, CHI</v>
      </c>
    </row>
    <row r="1505" spans="1:22">
      <c r="A1505">
        <v>312</v>
      </c>
      <c r="B1505" s="28">
        <v>2</v>
      </c>
      <c r="C1505" s="28" t="s">
        <v>1</v>
      </c>
      <c r="D1505" s="28" t="s">
        <v>17</v>
      </c>
      <c r="E1505" s="28">
        <v>72</v>
      </c>
      <c r="F1505" s="28">
        <v>28</v>
      </c>
      <c r="G1505" s="28" t="s">
        <v>3156</v>
      </c>
      <c r="H1505" s="28" t="s">
        <v>439</v>
      </c>
      <c r="I1505" s="28">
        <v>0</v>
      </c>
      <c r="J1505" s="28">
        <v>1</v>
      </c>
      <c r="K1505" s="28">
        <v>0</v>
      </c>
      <c r="L1505" s="28">
        <v>0</v>
      </c>
      <c r="M1505" s="28" t="s">
        <v>1962</v>
      </c>
      <c r="N1505" s="28">
        <v>4</v>
      </c>
      <c r="O1505" s="21">
        <v>4</v>
      </c>
      <c r="P1505" s="21">
        <v>0</v>
      </c>
      <c r="Q1505" s="21">
        <v>1</v>
      </c>
      <c r="R1505">
        <f>IFERROR(IF(I1505=1,VLOOKUP(F1505,Lookup!$A$2:$B$15,2,FALSE),0),0.5)</f>
        <v>0</v>
      </c>
      <c r="S1505">
        <f>IF(K1505=1,1,IFERROR(IF(H1505="pass",VLOOKUP(F1505,Lookup!$D$2:$E$26,2,FALSE),0),1.6))</f>
        <v>1.6</v>
      </c>
      <c r="T1505" s="6">
        <f t="shared" si="71"/>
        <v>1.6700000000000002</v>
      </c>
      <c r="U1505" s="6">
        <f t="shared" si="69"/>
        <v>1.6700000000000002</v>
      </c>
      <c r="V1505" t="str">
        <f t="shared" si="70"/>
        <v>T.BOYD, CIN</v>
      </c>
    </row>
    <row r="1506" spans="1:22">
      <c r="A1506">
        <v>313</v>
      </c>
      <c r="B1506" s="28">
        <v>2</v>
      </c>
      <c r="C1506" s="28" t="s">
        <v>1</v>
      </c>
      <c r="D1506" s="28" t="s">
        <v>17</v>
      </c>
      <c r="E1506" s="28">
        <v>65</v>
      </c>
      <c r="F1506" s="28">
        <v>35</v>
      </c>
      <c r="G1506" s="28" t="s">
        <v>3157</v>
      </c>
      <c r="H1506" s="28" t="s">
        <v>439</v>
      </c>
      <c r="I1506" s="28">
        <v>0</v>
      </c>
      <c r="J1506" s="28">
        <v>1</v>
      </c>
      <c r="K1506" s="28">
        <v>0</v>
      </c>
      <c r="L1506" s="28">
        <v>0</v>
      </c>
      <c r="M1506" s="28" t="s">
        <v>1977</v>
      </c>
      <c r="N1506" s="28">
        <v>40</v>
      </c>
      <c r="O1506" s="21">
        <v>40</v>
      </c>
      <c r="P1506" s="21">
        <v>0</v>
      </c>
      <c r="Q1506" s="21">
        <v>1</v>
      </c>
      <c r="R1506">
        <f>IFERROR(IF(I1506=1,VLOOKUP(F1506,Lookup!$A$2:$B$15,2,FALSE),0),0.5)</f>
        <v>0</v>
      </c>
      <c r="S1506">
        <f>IF(K1506=1,1,IFERROR(IF(H1506="pass",VLOOKUP(F1506,Lookup!$D$2:$E$26,2,FALSE),0),1.6))</f>
        <v>1.6</v>
      </c>
      <c r="T1506" s="6">
        <f t="shared" si="71"/>
        <v>2.2999999999999998</v>
      </c>
      <c r="U1506" s="6">
        <f t="shared" si="69"/>
        <v>2.2999999999999998</v>
      </c>
      <c r="V1506" t="str">
        <f t="shared" si="70"/>
        <v>T.HIGGINS, CIN</v>
      </c>
    </row>
    <row r="1507" spans="1:22">
      <c r="A1507">
        <v>316</v>
      </c>
      <c r="B1507" s="28">
        <v>2</v>
      </c>
      <c r="C1507" s="28" t="s">
        <v>1</v>
      </c>
      <c r="D1507" s="28" t="s">
        <v>17</v>
      </c>
      <c r="E1507" s="28">
        <v>41</v>
      </c>
      <c r="F1507" s="28">
        <v>59</v>
      </c>
      <c r="G1507" s="28" t="s">
        <v>3160</v>
      </c>
      <c r="H1507" s="28" t="s">
        <v>439</v>
      </c>
      <c r="I1507" s="28">
        <v>0</v>
      </c>
      <c r="J1507" s="28">
        <v>1</v>
      </c>
      <c r="K1507" s="28">
        <v>0</v>
      </c>
      <c r="L1507" s="28">
        <v>0</v>
      </c>
      <c r="M1507" s="28" t="s">
        <v>1970</v>
      </c>
      <c r="N1507" s="28">
        <v>0</v>
      </c>
      <c r="O1507" s="21">
        <v>0</v>
      </c>
      <c r="P1507" s="21">
        <v>0</v>
      </c>
      <c r="Q1507" s="21">
        <v>1</v>
      </c>
      <c r="R1507">
        <f>IFERROR(IF(I1507=1,VLOOKUP(F1507,Lookup!$A$2:$B$15,2,FALSE),0),0.5)</f>
        <v>0</v>
      </c>
      <c r="S1507">
        <f>IF(K1507=1,1,IFERROR(IF(H1507="pass",VLOOKUP(F1507,Lookup!$D$2:$E$26,2,FALSE),0),1.6))</f>
        <v>1.6</v>
      </c>
      <c r="T1507" s="6">
        <f t="shared" si="71"/>
        <v>1.6</v>
      </c>
      <c r="U1507" s="6">
        <f t="shared" si="69"/>
        <v>1.6</v>
      </c>
      <c r="V1507" t="str">
        <f t="shared" si="70"/>
        <v>S.PERINE, CIN</v>
      </c>
    </row>
    <row r="1508" spans="1:22">
      <c r="A1508">
        <v>317</v>
      </c>
      <c r="B1508" s="28">
        <v>2</v>
      </c>
      <c r="C1508" s="28" t="s">
        <v>1</v>
      </c>
      <c r="D1508" s="28" t="s">
        <v>17</v>
      </c>
      <c r="E1508" s="28">
        <v>49</v>
      </c>
      <c r="F1508" s="28">
        <v>51</v>
      </c>
      <c r="G1508" s="28" t="s">
        <v>3161</v>
      </c>
      <c r="H1508" s="28" t="s">
        <v>439</v>
      </c>
      <c r="I1508" s="28">
        <v>0</v>
      </c>
      <c r="J1508" s="28">
        <v>1</v>
      </c>
      <c r="K1508" s="28">
        <v>0</v>
      </c>
      <c r="L1508" s="28">
        <v>0</v>
      </c>
      <c r="M1508" s="28" t="s">
        <v>3162</v>
      </c>
      <c r="N1508" s="28">
        <v>4</v>
      </c>
      <c r="O1508" s="21">
        <v>4</v>
      </c>
      <c r="P1508" s="21">
        <v>0</v>
      </c>
      <c r="Q1508" s="21">
        <v>1</v>
      </c>
      <c r="R1508">
        <f>IFERROR(IF(I1508=1,VLOOKUP(F1508,Lookup!$A$2:$B$15,2,FALSE),0),0.5)</f>
        <v>0</v>
      </c>
      <c r="S1508">
        <f>IF(K1508=1,1,IFERROR(IF(H1508="pass",VLOOKUP(F1508,Lookup!$D$2:$E$26,2,FALSE),0),1.6))</f>
        <v>1.6</v>
      </c>
      <c r="T1508" s="6">
        <f t="shared" si="71"/>
        <v>1.6700000000000002</v>
      </c>
      <c r="U1508" s="6">
        <f t="shared" si="69"/>
        <v>1.6700000000000002</v>
      </c>
      <c r="V1508" t="str">
        <f t="shared" si="70"/>
        <v>C.EVANS, CIN</v>
      </c>
    </row>
    <row r="1509" spans="1:22">
      <c r="A1509">
        <v>321</v>
      </c>
      <c r="B1509" s="28">
        <v>2</v>
      </c>
      <c r="C1509" s="28" t="s">
        <v>17</v>
      </c>
      <c r="D1509" s="28" t="s">
        <v>1</v>
      </c>
      <c r="E1509" s="28">
        <v>53</v>
      </c>
      <c r="F1509" s="28">
        <v>47</v>
      </c>
      <c r="G1509" s="28" t="s">
        <v>3166</v>
      </c>
      <c r="H1509" s="28" t="s">
        <v>439</v>
      </c>
      <c r="I1509" s="28">
        <v>0</v>
      </c>
      <c r="J1509" s="28">
        <v>1</v>
      </c>
      <c r="K1509" s="28">
        <v>0</v>
      </c>
      <c r="L1509" s="28">
        <v>0</v>
      </c>
      <c r="M1509" s="28" t="s">
        <v>877</v>
      </c>
      <c r="N1509" s="28">
        <v>23</v>
      </c>
      <c r="O1509" s="21">
        <v>23</v>
      </c>
      <c r="P1509" s="21">
        <v>0</v>
      </c>
      <c r="Q1509" s="21">
        <v>1</v>
      </c>
      <c r="R1509">
        <f>IFERROR(IF(I1509=1,VLOOKUP(F1509,Lookup!$A$2:$B$15,2,FALSE),0),0.5)</f>
        <v>0</v>
      </c>
      <c r="S1509">
        <f>IF(K1509=1,1,IFERROR(IF(H1509="pass",VLOOKUP(F1509,Lookup!$D$2:$E$26,2,FALSE),0),1.6))</f>
        <v>1.6</v>
      </c>
      <c r="T1509" s="6">
        <f t="shared" si="71"/>
        <v>2.0024999999999999</v>
      </c>
      <c r="U1509" s="6">
        <f t="shared" si="69"/>
        <v>2.0024999999999999</v>
      </c>
      <c r="V1509" t="str">
        <f t="shared" si="70"/>
        <v>D.MOONEY, CHI</v>
      </c>
    </row>
    <row r="1510" spans="1:22">
      <c r="A1510">
        <v>323</v>
      </c>
      <c r="B1510" s="28">
        <v>2</v>
      </c>
      <c r="C1510" s="28" t="s">
        <v>1</v>
      </c>
      <c r="D1510" s="28" t="s">
        <v>17</v>
      </c>
      <c r="E1510" s="28">
        <v>65</v>
      </c>
      <c r="F1510" s="28">
        <v>35</v>
      </c>
      <c r="G1510" s="28" t="s">
        <v>3168</v>
      </c>
      <c r="H1510" s="28" t="s">
        <v>439</v>
      </c>
      <c r="I1510" s="28">
        <v>0</v>
      </c>
      <c r="J1510" s="28">
        <v>1</v>
      </c>
      <c r="K1510" s="28">
        <v>0</v>
      </c>
      <c r="L1510" s="28">
        <v>0</v>
      </c>
      <c r="M1510" s="28" t="s">
        <v>1977</v>
      </c>
      <c r="N1510" s="28">
        <v>13</v>
      </c>
      <c r="O1510" s="21">
        <v>13</v>
      </c>
      <c r="P1510" s="21">
        <v>0</v>
      </c>
      <c r="Q1510" s="21">
        <v>1</v>
      </c>
      <c r="R1510">
        <f>IFERROR(IF(I1510=1,VLOOKUP(F1510,Lookup!$A$2:$B$15,2,FALSE),0),0.5)</f>
        <v>0</v>
      </c>
      <c r="S1510">
        <f>IF(K1510=1,1,IFERROR(IF(H1510="pass",VLOOKUP(F1510,Lookup!$D$2:$E$26,2,FALSE),0),1.6))</f>
        <v>1.6</v>
      </c>
      <c r="T1510" s="6">
        <f t="shared" si="71"/>
        <v>1.8275000000000001</v>
      </c>
      <c r="U1510" s="6">
        <f t="shared" si="69"/>
        <v>1.8275000000000001</v>
      </c>
      <c r="V1510" t="str">
        <f t="shared" si="70"/>
        <v>T.HIGGINS, CIN</v>
      </c>
    </row>
    <row r="1511" spans="1:22">
      <c r="A1511">
        <v>326</v>
      </c>
      <c r="B1511" s="28">
        <v>2</v>
      </c>
      <c r="C1511" s="28" t="s">
        <v>17</v>
      </c>
      <c r="D1511" s="28" t="s">
        <v>1</v>
      </c>
      <c r="E1511" s="28">
        <v>42</v>
      </c>
      <c r="F1511" s="28">
        <v>58</v>
      </c>
      <c r="G1511" s="28" t="s">
        <v>3171</v>
      </c>
      <c r="H1511" s="28" t="s">
        <v>439</v>
      </c>
      <c r="I1511" s="28">
        <v>0</v>
      </c>
      <c r="J1511" s="28">
        <v>1</v>
      </c>
      <c r="K1511" s="28">
        <v>0</v>
      </c>
      <c r="L1511" s="28">
        <v>0</v>
      </c>
      <c r="M1511" s="28" t="s">
        <v>893</v>
      </c>
      <c r="N1511" s="28">
        <v>4</v>
      </c>
      <c r="O1511" s="21">
        <v>4</v>
      </c>
      <c r="P1511" s="21">
        <v>0</v>
      </c>
      <c r="Q1511" s="21">
        <v>1</v>
      </c>
      <c r="R1511">
        <f>IFERROR(IF(I1511=1,VLOOKUP(F1511,Lookup!$A$2:$B$15,2,FALSE),0),0.5)</f>
        <v>0</v>
      </c>
      <c r="S1511">
        <f>IF(K1511=1,1,IFERROR(IF(H1511="pass",VLOOKUP(F1511,Lookup!$D$2:$E$26,2,FALSE),0),1.6))</f>
        <v>1.6</v>
      </c>
      <c r="T1511" s="6">
        <f t="shared" si="71"/>
        <v>1.6700000000000002</v>
      </c>
      <c r="U1511" s="6">
        <f t="shared" si="69"/>
        <v>1.6700000000000002</v>
      </c>
      <c r="V1511" t="str">
        <f t="shared" si="70"/>
        <v>A.ROBINSON, CHI</v>
      </c>
    </row>
    <row r="1512" spans="1:22">
      <c r="A1512">
        <v>327</v>
      </c>
      <c r="B1512" s="28">
        <v>2</v>
      </c>
      <c r="C1512" s="28" t="s">
        <v>17</v>
      </c>
      <c r="D1512" s="28" t="s">
        <v>1</v>
      </c>
      <c r="E1512" s="28">
        <v>29</v>
      </c>
      <c r="F1512" s="28">
        <v>71</v>
      </c>
      <c r="G1512" s="28" t="s">
        <v>3172</v>
      </c>
      <c r="H1512" s="28" t="s">
        <v>439</v>
      </c>
      <c r="I1512" s="28">
        <v>0</v>
      </c>
      <c r="J1512" s="28">
        <v>1</v>
      </c>
      <c r="K1512" s="28">
        <v>0</v>
      </c>
      <c r="L1512" s="28">
        <v>0</v>
      </c>
      <c r="M1512" s="28" t="s">
        <v>877</v>
      </c>
      <c r="N1512" s="28">
        <v>20</v>
      </c>
      <c r="O1512" s="21">
        <v>20</v>
      </c>
      <c r="P1512" s="21">
        <v>0</v>
      </c>
      <c r="Q1512" s="21">
        <v>1</v>
      </c>
      <c r="R1512">
        <f>IFERROR(IF(I1512=1,VLOOKUP(F1512,Lookup!$A$2:$B$15,2,FALSE),0),0.5)</f>
        <v>0</v>
      </c>
      <c r="S1512">
        <f>IF(K1512=1,1,IFERROR(IF(H1512="pass",VLOOKUP(F1512,Lookup!$D$2:$E$26,2,FALSE),0),1.6))</f>
        <v>1.6</v>
      </c>
      <c r="T1512" s="6">
        <f t="shared" si="71"/>
        <v>1.9500000000000002</v>
      </c>
      <c r="U1512" s="6">
        <f t="shared" si="69"/>
        <v>1.9500000000000002</v>
      </c>
      <c r="V1512" t="str">
        <f t="shared" si="70"/>
        <v>D.MOONEY, CHI</v>
      </c>
    </row>
    <row r="1513" spans="1:22">
      <c r="A1513">
        <v>330</v>
      </c>
      <c r="B1513" s="28">
        <v>2</v>
      </c>
      <c r="C1513" s="28" t="s">
        <v>17</v>
      </c>
      <c r="D1513" s="28" t="s">
        <v>1</v>
      </c>
      <c r="E1513" s="28">
        <v>10</v>
      </c>
      <c r="F1513" s="28">
        <v>90</v>
      </c>
      <c r="G1513" s="28" t="s">
        <v>3175</v>
      </c>
      <c r="H1513" s="28" t="s">
        <v>439</v>
      </c>
      <c r="I1513" s="28">
        <v>0</v>
      </c>
      <c r="J1513" s="28">
        <v>1</v>
      </c>
      <c r="K1513" s="28">
        <v>0</v>
      </c>
      <c r="L1513" s="28">
        <v>0</v>
      </c>
      <c r="M1513" s="28" t="s">
        <v>893</v>
      </c>
      <c r="N1513" s="28">
        <v>10</v>
      </c>
      <c r="O1513" s="21">
        <v>10</v>
      </c>
      <c r="P1513" s="21">
        <v>0</v>
      </c>
      <c r="Q1513" s="21">
        <v>1</v>
      </c>
      <c r="R1513">
        <f>IFERROR(IF(I1513=1,VLOOKUP(F1513,Lookup!$A$2:$B$15,2,FALSE),0),0.5)</f>
        <v>0</v>
      </c>
      <c r="S1513">
        <f>IF(K1513=1,1,IFERROR(IF(H1513="pass",VLOOKUP(F1513,Lookup!$D$2:$E$26,2,FALSE),0),1.6))</f>
        <v>2.2000000000000002</v>
      </c>
      <c r="T1513" s="6">
        <f t="shared" si="71"/>
        <v>1.7750000000000001</v>
      </c>
      <c r="U1513" s="6">
        <f t="shared" si="69"/>
        <v>2.0555000000000003</v>
      </c>
      <c r="V1513" t="str">
        <f t="shared" si="70"/>
        <v>A.ROBINSON, CHI</v>
      </c>
    </row>
    <row r="1514" spans="1:22">
      <c r="A1514">
        <v>336</v>
      </c>
      <c r="B1514" s="28">
        <v>2</v>
      </c>
      <c r="C1514" s="28" t="s">
        <v>1</v>
      </c>
      <c r="D1514" s="28" t="s">
        <v>17</v>
      </c>
      <c r="E1514" s="28">
        <v>48</v>
      </c>
      <c r="F1514" s="28">
        <v>52</v>
      </c>
      <c r="G1514" s="28" t="s">
        <v>3181</v>
      </c>
      <c r="H1514" s="28" t="s">
        <v>439</v>
      </c>
      <c r="I1514" s="28">
        <v>0</v>
      </c>
      <c r="J1514" s="28">
        <v>1</v>
      </c>
      <c r="K1514" s="28">
        <v>0</v>
      </c>
      <c r="L1514" s="28">
        <v>0</v>
      </c>
      <c r="M1514" s="28" t="s">
        <v>1962</v>
      </c>
      <c r="N1514" s="28">
        <v>1</v>
      </c>
      <c r="O1514" s="21">
        <v>1</v>
      </c>
      <c r="P1514" s="21">
        <v>0</v>
      </c>
      <c r="Q1514" s="21">
        <v>1</v>
      </c>
      <c r="R1514">
        <f>IFERROR(IF(I1514=1,VLOOKUP(F1514,Lookup!$A$2:$B$15,2,FALSE),0),0.5)</f>
        <v>0</v>
      </c>
      <c r="S1514">
        <f>IF(K1514=1,1,IFERROR(IF(H1514="pass",VLOOKUP(F1514,Lookup!$D$2:$E$26,2,FALSE),0),1.6))</f>
        <v>1.6</v>
      </c>
      <c r="T1514" s="6">
        <f t="shared" si="71"/>
        <v>1.6175000000000002</v>
      </c>
      <c r="U1514" s="6">
        <f t="shared" si="69"/>
        <v>1.6175000000000002</v>
      </c>
      <c r="V1514" t="str">
        <f t="shared" si="70"/>
        <v>T.BOYD, CIN</v>
      </c>
    </row>
    <row r="1515" spans="1:22">
      <c r="A1515">
        <v>338</v>
      </c>
      <c r="B1515" s="28">
        <v>2</v>
      </c>
      <c r="C1515" s="28" t="s">
        <v>1</v>
      </c>
      <c r="D1515" s="28" t="s">
        <v>17</v>
      </c>
      <c r="E1515" s="28">
        <v>71</v>
      </c>
      <c r="F1515" s="28">
        <v>29</v>
      </c>
      <c r="G1515" s="28" t="s">
        <v>3183</v>
      </c>
      <c r="H1515" s="28" t="s">
        <v>439</v>
      </c>
      <c r="I1515" s="28">
        <v>0</v>
      </c>
      <c r="J1515" s="28">
        <v>1</v>
      </c>
      <c r="K1515" s="28">
        <v>0</v>
      </c>
      <c r="L1515" s="28">
        <v>0</v>
      </c>
      <c r="M1515" s="28" t="s">
        <v>1977</v>
      </c>
      <c r="N1515" s="28">
        <v>10</v>
      </c>
      <c r="O1515" s="21">
        <v>10</v>
      </c>
      <c r="P1515" s="21">
        <v>0</v>
      </c>
      <c r="Q1515" s="21">
        <v>1</v>
      </c>
      <c r="R1515">
        <f>IFERROR(IF(I1515=1,VLOOKUP(F1515,Lookup!$A$2:$B$15,2,FALSE),0),0.5)</f>
        <v>0</v>
      </c>
      <c r="S1515">
        <f>IF(K1515=1,1,IFERROR(IF(H1515="pass",VLOOKUP(F1515,Lookup!$D$2:$E$26,2,FALSE),0),1.6))</f>
        <v>1.6</v>
      </c>
      <c r="T1515" s="6">
        <f t="shared" si="71"/>
        <v>1.7750000000000001</v>
      </c>
      <c r="U1515" s="6">
        <f t="shared" si="69"/>
        <v>1.7750000000000001</v>
      </c>
      <c r="V1515" t="str">
        <f t="shared" si="70"/>
        <v>T.HIGGINS, CIN</v>
      </c>
    </row>
    <row r="1516" spans="1:22">
      <c r="A1516">
        <v>340</v>
      </c>
      <c r="B1516" s="28">
        <v>2</v>
      </c>
      <c r="C1516" s="28" t="s">
        <v>17</v>
      </c>
      <c r="D1516" s="28" t="s">
        <v>1</v>
      </c>
      <c r="E1516" s="28">
        <v>35</v>
      </c>
      <c r="F1516" s="28">
        <v>65</v>
      </c>
      <c r="G1516" s="28" t="s">
        <v>3185</v>
      </c>
      <c r="H1516" s="28" t="s">
        <v>439</v>
      </c>
      <c r="I1516" s="28">
        <v>0</v>
      </c>
      <c r="J1516" s="28">
        <v>1</v>
      </c>
      <c r="K1516" s="28">
        <v>0</v>
      </c>
      <c r="L1516" s="28">
        <v>0</v>
      </c>
      <c r="M1516" s="28" t="s">
        <v>893</v>
      </c>
      <c r="N1516" s="28">
        <v>35</v>
      </c>
      <c r="O1516" s="21">
        <v>35</v>
      </c>
      <c r="P1516" s="21">
        <v>0</v>
      </c>
      <c r="Q1516" s="21">
        <v>1</v>
      </c>
      <c r="R1516">
        <f>IFERROR(IF(I1516=1,VLOOKUP(F1516,Lookup!$A$2:$B$15,2,FALSE),0),0.5)</f>
        <v>0</v>
      </c>
      <c r="S1516">
        <f>IF(K1516=1,1,IFERROR(IF(H1516="pass",VLOOKUP(F1516,Lookup!$D$2:$E$26,2,FALSE),0),1.6))</f>
        <v>1.6</v>
      </c>
      <c r="T1516" s="6">
        <f t="shared" si="71"/>
        <v>2.2124999999999999</v>
      </c>
      <c r="U1516" s="6">
        <f t="shared" si="69"/>
        <v>2.2124999999999999</v>
      </c>
      <c r="V1516" t="str">
        <f t="shared" si="70"/>
        <v>A.ROBINSON, CHI</v>
      </c>
    </row>
    <row r="1517" spans="1:22">
      <c r="A1517">
        <v>342</v>
      </c>
      <c r="B1517" s="28">
        <v>2</v>
      </c>
      <c r="C1517" s="28" t="s">
        <v>17</v>
      </c>
      <c r="D1517" s="28" t="s">
        <v>1</v>
      </c>
      <c r="E1517" s="28">
        <v>45</v>
      </c>
      <c r="F1517" s="28">
        <v>55</v>
      </c>
      <c r="G1517" s="28" t="s">
        <v>3187</v>
      </c>
      <c r="H1517" s="28" t="s">
        <v>439</v>
      </c>
      <c r="I1517" s="28">
        <v>0</v>
      </c>
      <c r="J1517" s="28">
        <v>1</v>
      </c>
      <c r="K1517" s="28">
        <v>0</v>
      </c>
      <c r="L1517" s="28">
        <v>0</v>
      </c>
      <c r="M1517" s="28" t="s">
        <v>879</v>
      </c>
      <c r="N1517" s="28">
        <v>0</v>
      </c>
      <c r="O1517" s="21">
        <v>0</v>
      </c>
      <c r="P1517" s="21">
        <v>0</v>
      </c>
      <c r="Q1517" s="21">
        <v>1</v>
      </c>
      <c r="R1517">
        <f>IFERROR(IF(I1517=1,VLOOKUP(F1517,Lookup!$A$2:$B$15,2,FALSE),0),0.5)</f>
        <v>0</v>
      </c>
      <c r="S1517">
        <f>IF(K1517=1,1,IFERROR(IF(H1517="pass",VLOOKUP(F1517,Lookup!$D$2:$E$26,2,FALSE),0),1.6))</f>
        <v>1.6</v>
      </c>
      <c r="T1517" s="6">
        <f t="shared" si="71"/>
        <v>1.6</v>
      </c>
      <c r="U1517" s="6">
        <f t="shared" si="69"/>
        <v>1.6</v>
      </c>
      <c r="V1517" t="str">
        <f t="shared" si="70"/>
        <v>D.MONTGOMERY, CHI</v>
      </c>
    </row>
    <row r="1518" spans="1:22">
      <c r="A1518">
        <v>346</v>
      </c>
      <c r="B1518" s="28">
        <v>2</v>
      </c>
      <c r="C1518" s="28" t="s">
        <v>17</v>
      </c>
      <c r="D1518" s="28" t="s">
        <v>1</v>
      </c>
      <c r="E1518" s="28">
        <v>4</v>
      </c>
      <c r="F1518" s="28">
        <v>96</v>
      </c>
      <c r="G1518" s="28" t="s">
        <v>3191</v>
      </c>
      <c r="H1518" s="28" t="s">
        <v>439</v>
      </c>
      <c r="I1518" s="28">
        <v>0</v>
      </c>
      <c r="J1518" s="28">
        <v>1</v>
      </c>
      <c r="K1518" s="28">
        <v>0</v>
      </c>
      <c r="L1518" s="28">
        <v>0</v>
      </c>
      <c r="M1518" s="28" t="s">
        <v>877</v>
      </c>
      <c r="N1518" s="28">
        <v>4</v>
      </c>
      <c r="O1518" s="21">
        <v>4</v>
      </c>
      <c r="P1518" s="21">
        <v>0</v>
      </c>
      <c r="Q1518" s="21">
        <v>1</v>
      </c>
      <c r="R1518">
        <f>IFERROR(IF(I1518=1,VLOOKUP(F1518,Lookup!$A$2:$B$15,2,FALSE),0),0.5)</f>
        <v>0</v>
      </c>
      <c r="S1518">
        <f>IF(K1518=1,1,IFERROR(IF(H1518="pass",VLOOKUP(F1518,Lookup!$D$2:$E$26,2,FALSE),0),1.6))</f>
        <v>3.2</v>
      </c>
      <c r="T1518" s="6">
        <f t="shared" si="71"/>
        <v>1.6700000000000002</v>
      </c>
      <c r="U1518" s="6">
        <f t="shared" si="69"/>
        <v>3.2</v>
      </c>
      <c r="V1518" t="str">
        <f t="shared" si="70"/>
        <v>D.MOONEY, CHI</v>
      </c>
    </row>
    <row r="1519" spans="1:22">
      <c r="A1519">
        <v>348</v>
      </c>
      <c r="B1519" s="28">
        <v>2</v>
      </c>
      <c r="C1519" s="28" t="s">
        <v>1</v>
      </c>
      <c r="D1519" s="28" t="s">
        <v>17</v>
      </c>
      <c r="E1519" s="28">
        <v>70</v>
      </c>
      <c r="F1519" s="28">
        <v>30</v>
      </c>
      <c r="G1519" s="28" t="s">
        <v>3193</v>
      </c>
      <c r="H1519" s="28" t="s">
        <v>439</v>
      </c>
      <c r="I1519" s="28">
        <v>0</v>
      </c>
      <c r="J1519" s="28">
        <v>1</v>
      </c>
      <c r="K1519" s="28">
        <v>0</v>
      </c>
      <c r="L1519" s="28">
        <v>0</v>
      </c>
      <c r="M1519" s="28" t="s">
        <v>1977</v>
      </c>
      <c r="N1519" s="28">
        <v>-1</v>
      </c>
      <c r="O1519" s="21">
        <v>-1</v>
      </c>
      <c r="P1519" s="21">
        <v>0</v>
      </c>
      <c r="Q1519" s="21">
        <v>1</v>
      </c>
      <c r="R1519">
        <f>IFERROR(IF(I1519=1,VLOOKUP(F1519,Lookup!$A$2:$B$15,2,FALSE),0),0.5)</f>
        <v>0</v>
      </c>
      <c r="S1519">
        <f>IF(K1519=1,1,IFERROR(IF(H1519="pass",VLOOKUP(F1519,Lookup!$D$2:$E$26,2,FALSE),0),1.6))</f>
        <v>1.6</v>
      </c>
      <c r="T1519" s="6">
        <f t="shared" si="71"/>
        <v>1.5825</v>
      </c>
      <c r="U1519" s="6">
        <f t="shared" si="69"/>
        <v>1.5825</v>
      </c>
      <c r="V1519" t="str">
        <f t="shared" si="70"/>
        <v>T.HIGGINS, CIN</v>
      </c>
    </row>
    <row r="1520" spans="1:22">
      <c r="A1520">
        <v>349</v>
      </c>
      <c r="B1520" s="28">
        <v>2</v>
      </c>
      <c r="C1520" s="28" t="s">
        <v>1</v>
      </c>
      <c r="D1520" s="28" t="s">
        <v>17</v>
      </c>
      <c r="E1520" s="28">
        <v>60</v>
      </c>
      <c r="F1520" s="28">
        <v>40</v>
      </c>
      <c r="G1520" s="28" t="s">
        <v>3194</v>
      </c>
      <c r="H1520" s="28" t="s">
        <v>439</v>
      </c>
      <c r="I1520" s="28">
        <v>0</v>
      </c>
      <c r="J1520" s="28">
        <v>1</v>
      </c>
      <c r="K1520" s="28">
        <v>0</v>
      </c>
      <c r="L1520" s="28">
        <v>0</v>
      </c>
      <c r="M1520" s="28" t="s">
        <v>1960</v>
      </c>
      <c r="N1520" s="28">
        <v>35</v>
      </c>
      <c r="O1520" s="21">
        <v>35</v>
      </c>
      <c r="P1520" s="21">
        <v>0</v>
      </c>
      <c r="Q1520" s="21">
        <v>1</v>
      </c>
      <c r="R1520">
        <f>IFERROR(IF(I1520=1,VLOOKUP(F1520,Lookup!$A$2:$B$15,2,FALSE),0),0.5)</f>
        <v>0</v>
      </c>
      <c r="S1520">
        <f>IF(K1520=1,1,IFERROR(IF(H1520="pass",VLOOKUP(F1520,Lookup!$D$2:$E$26,2,FALSE),0),1.6))</f>
        <v>1.6</v>
      </c>
      <c r="T1520" s="6">
        <f t="shared" si="71"/>
        <v>2.2124999999999999</v>
      </c>
      <c r="U1520" s="6">
        <f t="shared" si="69"/>
        <v>2.2124999999999999</v>
      </c>
      <c r="V1520" t="str">
        <f t="shared" si="70"/>
        <v>J.CHASE, CIN</v>
      </c>
    </row>
    <row r="1521" spans="1:22">
      <c r="A1521">
        <v>351</v>
      </c>
      <c r="B1521" s="28">
        <v>2</v>
      </c>
      <c r="C1521" s="28" t="s">
        <v>1</v>
      </c>
      <c r="D1521" s="28" t="s">
        <v>17</v>
      </c>
      <c r="E1521" s="28">
        <v>57</v>
      </c>
      <c r="F1521" s="28">
        <v>43</v>
      </c>
      <c r="G1521" s="28" t="s">
        <v>3196</v>
      </c>
      <c r="H1521" s="28" t="s">
        <v>439</v>
      </c>
      <c r="I1521" s="28">
        <v>0</v>
      </c>
      <c r="J1521" s="28">
        <v>1</v>
      </c>
      <c r="K1521" s="28">
        <v>0</v>
      </c>
      <c r="L1521" s="28">
        <v>0</v>
      </c>
      <c r="M1521" s="28" t="s">
        <v>1962</v>
      </c>
      <c r="N1521" s="28">
        <v>14</v>
      </c>
      <c r="O1521" s="21">
        <v>14</v>
      </c>
      <c r="P1521" s="21">
        <v>0</v>
      </c>
      <c r="Q1521" s="21">
        <v>1</v>
      </c>
      <c r="R1521">
        <f>IFERROR(IF(I1521=1,VLOOKUP(F1521,Lookup!$A$2:$B$15,2,FALSE),0),0.5)</f>
        <v>0</v>
      </c>
      <c r="S1521">
        <f>IF(K1521=1,1,IFERROR(IF(H1521="pass",VLOOKUP(F1521,Lookup!$D$2:$E$26,2,FALSE),0),1.6))</f>
        <v>1.6</v>
      </c>
      <c r="T1521" s="6">
        <f t="shared" si="71"/>
        <v>1.845</v>
      </c>
      <c r="U1521" s="6">
        <f t="shared" si="69"/>
        <v>1.845</v>
      </c>
      <c r="V1521" t="str">
        <f t="shared" si="70"/>
        <v>T.BOYD, CIN</v>
      </c>
    </row>
    <row r="1522" spans="1:22">
      <c r="A1522">
        <v>352</v>
      </c>
      <c r="B1522" s="28">
        <v>2</v>
      </c>
      <c r="C1522" s="28" t="s">
        <v>1</v>
      </c>
      <c r="D1522" s="28" t="s">
        <v>17</v>
      </c>
      <c r="E1522" s="28">
        <v>42</v>
      </c>
      <c r="F1522" s="28">
        <v>58</v>
      </c>
      <c r="G1522" s="28" t="s">
        <v>3197</v>
      </c>
      <c r="H1522" s="28" t="s">
        <v>439</v>
      </c>
      <c r="I1522" s="28">
        <v>0</v>
      </c>
      <c r="J1522" s="28">
        <v>1</v>
      </c>
      <c r="K1522" s="28">
        <v>0</v>
      </c>
      <c r="L1522" s="28">
        <v>0</v>
      </c>
      <c r="M1522" s="28" t="s">
        <v>1960</v>
      </c>
      <c r="N1522" s="28">
        <v>33</v>
      </c>
      <c r="O1522" s="21">
        <v>33</v>
      </c>
      <c r="P1522" s="21">
        <v>0</v>
      </c>
      <c r="Q1522" s="21">
        <v>1</v>
      </c>
      <c r="R1522">
        <f>IFERROR(IF(I1522=1,VLOOKUP(F1522,Lookup!$A$2:$B$15,2,FALSE),0),0.5)</f>
        <v>0</v>
      </c>
      <c r="S1522">
        <f>IF(K1522=1,1,IFERROR(IF(H1522="pass",VLOOKUP(F1522,Lookup!$D$2:$E$26,2,FALSE),0),1.6))</f>
        <v>1.6</v>
      </c>
      <c r="T1522" s="6">
        <f t="shared" si="71"/>
        <v>2.1775000000000002</v>
      </c>
      <c r="U1522" s="6">
        <f t="shared" si="69"/>
        <v>2.1775000000000002</v>
      </c>
      <c r="V1522" t="str">
        <f t="shared" si="70"/>
        <v>J.CHASE, CIN</v>
      </c>
    </row>
    <row r="1523" spans="1:22">
      <c r="A1523">
        <v>356</v>
      </c>
      <c r="B1523" s="28">
        <v>2</v>
      </c>
      <c r="C1523" s="28" t="s">
        <v>1</v>
      </c>
      <c r="D1523" s="28" t="s">
        <v>17</v>
      </c>
      <c r="E1523" s="28">
        <v>7</v>
      </c>
      <c r="F1523" s="28">
        <v>93</v>
      </c>
      <c r="G1523" s="28" t="s">
        <v>3201</v>
      </c>
      <c r="H1523" s="28" t="s">
        <v>439</v>
      </c>
      <c r="I1523" s="28">
        <v>0</v>
      </c>
      <c r="J1523" s="28">
        <v>1</v>
      </c>
      <c r="K1523" s="28">
        <v>0</v>
      </c>
      <c r="L1523" s="28">
        <v>0</v>
      </c>
      <c r="M1523" s="28" t="s">
        <v>1977</v>
      </c>
      <c r="N1523" s="28">
        <v>7</v>
      </c>
      <c r="O1523" s="21">
        <v>7</v>
      </c>
      <c r="P1523" s="21">
        <v>0</v>
      </c>
      <c r="Q1523" s="21">
        <v>1</v>
      </c>
      <c r="R1523">
        <f>IFERROR(IF(I1523=1,VLOOKUP(F1523,Lookup!$A$2:$B$15,2,FALSE),0),0.5)</f>
        <v>0</v>
      </c>
      <c r="S1523">
        <f>IF(K1523=1,1,IFERROR(IF(H1523="pass",VLOOKUP(F1523,Lookup!$D$2:$E$26,2,FALSE),0),1.6))</f>
        <v>2.7</v>
      </c>
      <c r="T1523" s="6">
        <f t="shared" si="71"/>
        <v>1.7225000000000001</v>
      </c>
      <c r="U1523" s="6">
        <f t="shared" si="69"/>
        <v>2.3676500000000003</v>
      </c>
      <c r="V1523" t="str">
        <f t="shared" si="70"/>
        <v>T.HIGGINS, CIN</v>
      </c>
    </row>
    <row r="1524" spans="1:22">
      <c r="A1524">
        <v>358</v>
      </c>
      <c r="B1524" s="28">
        <v>2</v>
      </c>
      <c r="C1524" s="28" t="s">
        <v>17</v>
      </c>
      <c r="D1524" s="28" t="s">
        <v>1</v>
      </c>
      <c r="E1524" s="28">
        <v>74</v>
      </c>
      <c r="F1524" s="28">
        <v>26</v>
      </c>
      <c r="G1524" s="28" t="s">
        <v>3203</v>
      </c>
      <c r="H1524" s="28" t="s">
        <v>439</v>
      </c>
      <c r="I1524" s="28">
        <v>0</v>
      </c>
      <c r="J1524" s="28">
        <v>1</v>
      </c>
      <c r="K1524" s="28">
        <v>0</v>
      </c>
      <c r="L1524" s="28">
        <v>0</v>
      </c>
      <c r="M1524" s="28" t="s">
        <v>895</v>
      </c>
      <c r="N1524" s="28">
        <v>0</v>
      </c>
      <c r="O1524" s="21">
        <v>0</v>
      </c>
      <c r="P1524" s="21">
        <v>0</v>
      </c>
      <c r="Q1524" s="21">
        <v>1</v>
      </c>
      <c r="R1524">
        <f>IFERROR(IF(I1524=1,VLOOKUP(F1524,Lookup!$A$2:$B$15,2,FALSE),0),0.5)</f>
        <v>0</v>
      </c>
      <c r="S1524">
        <f>IF(K1524=1,1,IFERROR(IF(H1524="pass",VLOOKUP(F1524,Lookup!$D$2:$E$26,2,FALSE),0),1.6))</f>
        <v>1.6</v>
      </c>
      <c r="T1524" s="6">
        <f t="shared" si="71"/>
        <v>1.6</v>
      </c>
      <c r="U1524" s="6">
        <f t="shared" si="69"/>
        <v>1.6</v>
      </c>
      <c r="V1524" t="str">
        <f t="shared" si="70"/>
        <v>C.KMET, CHI</v>
      </c>
    </row>
    <row r="1525" spans="1:22">
      <c r="A1525">
        <v>368</v>
      </c>
      <c r="B1525" s="28">
        <v>2</v>
      </c>
      <c r="C1525" s="28" t="s">
        <v>2</v>
      </c>
      <c r="D1525" s="28" t="s">
        <v>25</v>
      </c>
      <c r="E1525" s="28">
        <v>61</v>
      </c>
      <c r="F1525" s="28">
        <v>39</v>
      </c>
      <c r="G1525" s="28" t="s">
        <v>3213</v>
      </c>
      <c r="H1525" s="28" t="s">
        <v>439</v>
      </c>
      <c r="I1525" s="28">
        <v>0</v>
      </c>
      <c r="J1525" s="28">
        <v>1</v>
      </c>
      <c r="K1525" s="28">
        <v>0</v>
      </c>
      <c r="L1525" s="28">
        <v>0</v>
      </c>
      <c r="M1525" s="28" t="s">
        <v>1137</v>
      </c>
      <c r="N1525" s="28">
        <v>-2</v>
      </c>
      <c r="O1525" s="21">
        <v>-2</v>
      </c>
      <c r="P1525" s="21">
        <v>0</v>
      </c>
      <c r="Q1525" s="21">
        <v>1</v>
      </c>
      <c r="R1525">
        <f>IFERROR(IF(I1525=1,VLOOKUP(F1525,Lookup!$A$2:$B$15,2,FALSE),0),0.5)</f>
        <v>0</v>
      </c>
      <c r="S1525">
        <f>IF(K1525=1,1,IFERROR(IF(H1525="pass",VLOOKUP(F1525,Lookup!$D$2:$E$26,2,FALSE),0),1.6))</f>
        <v>1.6</v>
      </c>
      <c r="T1525" s="6">
        <f t="shared" si="71"/>
        <v>1.5650000000000002</v>
      </c>
      <c r="U1525" s="6">
        <f t="shared" si="69"/>
        <v>1.5650000000000002</v>
      </c>
      <c r="V1525" t="str">
        <f t="shared" si="70"/>
        <v>D.SCHULTZ, DAL</v>
      </c>
    </row>
    <row r="1526" spans="1:22">
      <c r="A1526">
        <v>373</v>
      </c>
      <c r="B1526" s="28">
        <v>2</v>
      </c>
      <c r="C1526" s="28" t="s">
        <v>2</v>
      </c>
      <c r="D1526" s="28" t="s">
        <v>25</v>
      </c>
      <c r="E1526" s="28">
        <v>45</v>
      </c>
      <c r="F1526" s="28">
        <v>55</v>
      </c>
      <c r="G1526" s="28" t="s">
        <v>3218</v>
      </c>
      <c r="H1526" s="28" t="s">
        <v>439</v>
      </c>
      <c r="I1526" s="28">
        <v>0</v>
      </c>
      <c r="J1526" s="28">
        <v>1</v>
      </c>
      <c r="K1526" s="28">
        <v>0</v>
      </c>
      <c r="L1526" s="28">
        <v>0</v>
      </c>
      <c r="M1526" s="28" t="s">
        <v>1158</v>
      </c>
      <c r="N1526" s="28">
        <v>-5</v>
      </c>
      <c r="O1526" s="21">
        <v>-5</v>
      </c>
      <c r="P1526" s="21">
        <v>0</v>
      </c>
      <c r="Q1526" s="21">
        <v>1</v>
      </c>
      <c r="R1526">
        <f>IFERROR(IF(I1526=1,VLOOKUP(F1526,Lookup!$A$2:$B$15,2,FALSE),0),0.5)</f>
        <v>0</v>
      </c>
      <c r="S1526">
        <f>IF(K1526=1,1,IFERROR(IF(H1526="pass",VLOOKUP(F1526,Lookup!$D$2:$E$26,2,FALSE),0),1.6))</f>
        <v>1.6</v>
      </c>
      <c r="T1526" s="6">
        <f t="shared" si="71"/>
        <v>1.5125000000000002</v>
      </c>
      <c r="U1526" s="6">
        <f t="shared" si="69"/>
        <v>1.5125000000000002</v>
      </c>
      <c r="V1526" t="str">
        <f t="shared" si="70"/>
        <v>T.POLLARD, DAL</v>
      </c>
    </row>
    <row r="1527" spans="1:22">
      <c r="A1527">
        <v>376</v>
      </c>
      <c r="B1527" s="28">
        <v>2</v>
      </c>
      <c r="C1527" s="28" t="s">
        <v>2</v>
      </c>
      <c r="D1527" s="28" t="s">
        <v>25</v>
      </c>
      <c r="E1527" s="28">
        <v>36</v>
      </c>
      <c r="F1527" s="28">
        <v>64</v>
      </c>
      <c r="G1527" s="28" t="s">
        <v>3221</v>
      </c>
      <c r="H1527" s="28" t="s">
        <v>439</v>
      </c>
      <c r="I1527" s="28">
        <v>0</v>
      </c>
      <c r="J1527" s="28">
        <v>1</v>
      </c>
      <c r="K1527" s="28">
        <v>0</v>
      </c>
      <c r="L1527" s="28">
        <v>0</v>
      </c>
      <c r="M1527" s="28" t="s">
        <v>1165</v>
      </c>
      <c r="N1527" s="28">
        <v>11</v>
      </c>
      <c r="O1527" s="21">
        <v>11</v>
      </c>
      <c r="P1527" s="21">
        <v>0</v>
      </c>
      <c r="Q1527" s="21">
        <v>1</v>
      </c>
      <c r="R1527">
        <f>IFERROR(IF(I1527=1,VLOOKUP(F1527,Lookup!$A$2:$B$15,2,FALSE),0),0.5)</f>
        <v>0</v>
      </c>
      <c r="S1527">
        <f>IF(K1527=1,1,IFERROR(IF(H1527="pass",VLOOKUP(F1527,Lookup!$D$2:$E$26,2,FALSE),0),1.6))</f>
        <v>1.6</v>
      </c>
      <c r="T1527" s="6">
        <f t="shared" si="71"/>
        <v>1.7925</v>
      </c>
      <c r="U1527" s="6">
        <f t="shared" si="69"/>
        <v>1.7925</v>
      </c>
      <c r="V1527" t="str">
        <f t="shared" si="70"/>
        <v>B.JARWIN, DAL</v>
      </c>
    </row>
    <row r="1528" spans="1:22">
      <c r="A1528">
        <v>378</v>
      </c>
      <c r="B1528" s="28">
        <v>2</v>
      </c>
      <c r="C1528" s="28" t="s">
        <v>2</v>
      </c>
      <c r="D1528" s="28" t="s">
        <v>25</v>
      </c>
      <c r="E1528" s="28">
        <v>11</v>
      </c>
      <c r="F1528" s="28">
        <v>89</v>
      </c>
      <c r="G1528" s="28" t="s">
        <v>3223</v>
      </c>
      <c r="H1528" s="28" t="s">
        <v>439</v>
      </c>
      <c r="I1528" s="28">
        <v>0</v>
      </c>
      <c r="J1528" s="28">
        <v>1</v>
      </c>
      <c r="K1528" s="28">
        <v>0</v>
      </c>
      <c r="L1528" s="28">
        <v>0</v>
      </c>
      <c r="M1528" s="28" t="s">
        <v>1133</v>
      </c>
      <c r="N1528" s="28">
        <v>11</v>
      </c>
      <c r="O1528" s="21">
        <v>11</v>
      </c>
      <c r="P1528" s="21">
        <v>0</v>
      </c>
      <c r="Q1528" s="21">
        <v>1</v>
      </c>
      <c r="R1528">
        <f>IFERROR(IF(I1528=1,VLOOKUP(F1528,Lookup!$A$2:$B$15,2,FALSE),0),0.5)</f>
        <v>0</v>
      </c>
      <c r="S1528">
        <f>IF(K1528=1,1,IFERROR(IF(H1528="pass",VLOOKUP(F1528,Lookup!$D$2:$E$26,2,FALSE),0),1.6))</f>
        <v>2.2000000000000002</v>
      </c>
      <c r="T1528" s="6">
        <f t="shared" si="71"/>
        <v>1.7925</v>
      </c>
      <c r="U1528" s="6">
        <f t="shared" si="69"/>
        <v>2.0614500000000002</v>
      </c>
      <c r="V1528" t="str">
        <f t="shared" si="70"/>
        <v>A.COOPER, DAL</v>
      </c>
    </row>
    <row r="1529" spans="1:22">
      <c r="A1529">
        <v>379</v>
      </c>
      <c r="B1529" s="28">
        <v>2</v>
      </c>
      <c r="C1529" s="28" t="s">
        <v>2</v>
      </c>
      <c r="D1529" s="28" t="s">
        <v>25</v>
      </c>
      <c r="E1529" s="28">
        <v>11</v>
      </c>
      <c r="F1529" s="28">
        <v>89</v>
      </c>
      <c r="G1529" s="28" t="s">
        <v>3224</v>
      </c>
      <c r="H1529" s="28" t="s">
        <v>439</v>
      </c>
      <c r="I1529" s="28">
        <v>0</v>
      </c>
      <c r="J1529" s="28">
        <v>1</v>
      </c>
      <c r="K1529" s="28">
        <v>0</v>
      </c>
      <c r="L1529" s="28">
        <v>0</v>
      </c>
      <c r="M1529" s="28" t="s">
        <v>1133</v>
      </c>
      <c r="N1529" s="28">
        <v>6</v>
      </c>
      <c r="O1529" s="21">
        <v>6</v>
      </c>
      <c r="P1529" s="21">
        <v>0</v>
      </c>
      <c r="Q1529" s="21">
        <v>1</v>
      </c>
      <c r="R1529">
        <f>IFERROR(IF(I1529=1,VLOOKUP(F1529,Lookup!$A$2:$B$15,2,FALSE),0),0.5)</f>
        <v>0</v>
      </c>
      <c r="S1529">
        <f>IF(K1529=1,1,IFERROR(IF(H1529="pass",VLOOKUP(F1529,Lookup!$D$2:$E$26,2,FALSE),0),1.6))</f>
        <v>2.2000000000000002</v>
      </c>
      <c r="T1529" s="6">
        <f t="shared" si="71"/>
        <v>1.7050000000000001</v>
      </c>
      <c r="U1529" s="6">
        <f t="shared" si="69"/>
        <v>2.0317000000000003</v>
      </c>
      <c r="V1529" t="str">
        <f t="shared" si="70"/>
        <v>A.COOPER, DAL</v>
      </c>
    </row>
    <row r="1530" spans="1:22">
      <c r="A1530">
        <v>382</v>
      </c>
      <c r="B1530" s="28">
        <v>2</v>
      </c>
      <c r="C1530" s="28" t="s">
        <v>25</v>
      </c>
      <c r="D1530" s="28" t="s">
        <v>2</v>
      </c>
      <c r="E1530" s="28">
        <v>55</v>
      </c>
      <c r="F1530" s="28">
        <v>45</v>
      </c>
      <c r="G1530" s="28" t="s">
        <v>3227</v>
      </c>
      <c r="H1530" s="28" t="s">
        <v>439</v>
      </c>
      <c r="I1530" s="28">
        <v>0</v>
      </c>
      <c r="J1530" s="28">
        <v>1</v>
      </c>
      <c r="K1530" s="28">
        <v>0</v>
      </c>
      <c r="L1530" s="28">
        <v>0</v>
      </c>
      <c r="M1530" s="28" t="s">
        <v>1691</v>
      </c>
      <c r="N1530" s="28">
        <v>22</v>
      </c>
      <c r="O1530" s="21">
        <v>22</v>
      </c>
      <c r="P1530" s="21">
        <v>0</v>
      </c>
      <c r="Q1530" s="21">
        <v>1</v>
      </c>
      <c r="R1530">
        <f>IFERROR(IF(I1530=1,VLOOKUP(F1530,Lookup!$A$2:$B$15,2,FALSE),0),0.5)</f>
        <v>0</v>
      </c>
      <c r="S1530">
        <f>IF(K1530=1,1,IFERROR(IF(H1530="pass",VLOOKUP(F1530,Lookup!$D$2:$E$26,2,FALSE),0),1.6))</f>
        <v>1.6</v>
      </c>
      <c r="T1530" s="6">
        <f t="shared" si="71"/>
        <v>1.9850000000000001</v>
      </c>
      <c r="U1530" s="6">
        <f t="shared" si="69"/>
        <v>1.9850000000000001</v>
      </c>
      <c r="V1530" t="str">
        <f t="shared" si="70"/>
        <v>K.ALLEN, LAC</v>
      </c>
    </row>
    <row r="1531" spans="1:22">
      <c r="A1531">
        <v>383</v>
      </c>
      <c r="B1531" s="28">
        <v>2</v>
      </c>
      <c r="C1531" s="28" t="s">
        <v>25</v>
      </c>
      <c r="D1531" s="28" t="s">
        <v>2</v>
      </c>
      <c r="E1531" s="28">
        <v>33</v>
      </c>
      <c r="F1531" s="28">
        <v>67</v>
      </c>
      <c r="G1531" s="28" t="s">
        <v>3228</v>
      </c>
      <c r="H1531" s="28" t="s">
        <v>439</v>
      </c>
      <c r="I1531" s="28">
        <v>0</v>
      </c>
      <c r="J1531" s="28">
        <v>1</v>
      </c>
      <c r="K1531" s="28">
        <v>0</v>
      </c>
      <c r="L1531" s="28">
        <v>0</v>
      </c>
      <c r="M1531" s="28" t="s">
        <v>1691</v>
      </c>
      <c r="N1531" s="28">
        <v>13</v>
      </c>
      <c r="O1531" s="21">
        <v>13</v>
      </c>
      <c r="P1531" s="21">
        <v>0</v>
      </c>
      <c r="Q1531" s="21">
        <v>1</v>
      </c>
      <c r="R1531">
        <f>IFERROR(IF(I1531=1,VLOOKUP(F1531,Lookup!$A$2:$B$15,2,FALSE),0),0.5)</f>
        <v>0</v>
      </c>
      <c r="S1531">
        <f>IF(K1531=1,1,IFERROR(IF(H1531="pass",VLOOKUP(F1531,Lookup!$D$2:$E$26,2,FALSE),0),1.6))</f>
        <v>1.6</v>
      </c>
      <c r="T1531" s="6">
        <f t="shared" si="71"/>
        <v>1.8275000000000001</v>
      </c>
      <c r="U1531" s="6">
        <f t="shared" si="69"/>
        <v>1.8275000000000001</v>
      </c>
      <c r="V1531" t="str">
        <f t="shared" si="70"/>
        <v>K.ALLEN, LAC</v>
      </c>
    </row>
    <row r="1532" spans="1:22">
      <c r="A1532">
        <v>386</v>
      </c>
      <c r="B1532" s="28">
        <v>2</v>
      </c>
      <c r="C1532" s="28" t="s">
        <v>2</v>
      </c>
      <c r="D1532" s="28" t="s">
        <v>25</v>
      </c>
      <c r="E1532" s="28">
        <v>55</v>
      </c>
      <c r="F1532" s="28">
        <v>45</v>
      </c>
      <c r="G1532" s="28" t="s">
        <v>3231</v>
      </c>
      <c r="H1532" s="28" t="s">
        <v>439</v>
      </c>
      <c r="I1532" s="28">
        <v>0</v>
      </c>
      <c r="J1532" s="28">
        <v>1</v>
      </c>
      <c r="K1532" s="28">
        <v>0</v>
      </c>
      <c r="L1532" s="28">
        <v>0</v>
      </c>
      <c r="M1532" s="28" t="s">
        <v>1142</v>
      </c>
      <c r="N1532" s="28">
        <v>26</v>
      </c>
      <c r="O1532" s="21">
        <v>26</v>
      </c>
      <c r="P1532" s="21">
        <v>0</v>
      </c>
      <c r="Q1532" s="21">
        <v>1</v>
      </c>
      <c r="R1532">
        <f>IFERROR(IF(I1532=1,VLOOKUP(F1532,Lookup!$A$2:$B$15,2,FALSE),0),0.5)</f>
        <v>0</v>
      </c>
      <c r="S1532">
        <f>IF(K1532=1,1,IFERROR(IF(H1532="pass",VLOOKUP(F1532,Lookup!$D$2:$E$26,2,FALSE),0),1.6))</f>
        <v>1.6</v>
      </c>
      <c r="T1532" s="6">
        <f t="shared" si="71"/>
        <v>2.0550000000000002</v>
      </c>
      <c r="U1532" s="6">
        <f t="shared" si="69"/>
        <v>2.0550000000000002</v>
      </c>
      <c r="V1532" t="str">
        <f t="shared" si="70"/>
        <v>C.LAMB, DAL</v>
      </c>
    </row>
    <row r="1533" spans="1:22">
      <c r="A1533">
        <v>387</v>
      </c>
      <c r="B1533" s="28">
        <v>2</v>
      </c>
      <c r="C1533" s="28" t="s">
        <v>25</v>
      </c>
      <c r="D1533" s="28" t="s">
        <v>2</v>
      </c>
      <c r="E1533" s="28">
        <v>45</v>
      </c>
      <c r="F1533" s="28">
        <v>55</v>
      </c>
      <c r="G1533" s="28" t="s">
        <v>3232</v>
      </c>
      <c r="H1533" s="28" t="s">
        <v>439</v>
      </c>
      <c r="I1533" s="28">
        <v>0</v>
      </c>
      <c r="J1533" s="28">
        <v>1</v>
      </c>
      <c r="K1533" s="28">
        <v>0</v>
      </c>
      <c r="L1533" s="28">
        <v>0</v>
      </c>
      <c r="M1533" s="28" t="s">
        <v>1683</v>
      </c>
      <c r="N1533" s="28">
        <v>-5</v>
      </c>
      <c r="O1533" s="21">
        <v>-5</v>
      </c>
      <c r="P1533" s="21">
        <v>0</v>
      </c>
      <c r="Q1533" s="21">
        <v>1</v>
      </c>
      <c r="R1533">
        <f>IFERROR(IF(I1533=1,VLOOKUP(F1533,Lookup!$A$2:$B$15,2,FALSE),0),0.5)</f>
        <v>0</v>
      </c>
      <c r="S1533">
        <f>IF(K1533=1,1,IFERROR(IF(H1533="pass",VLOOKUP(F1533,Lookup!$D$2:$E$26,2,FALSE),0),1.6))</f>
        <v>1.6</v>
      </c>
      <c r="T1533" s="6">
        <f t="shared" si="71"/>
        <v>1.5125000000000002</v>
      </c>
      <c r="U1533" s="6">
        <f t="shared" si="69"/>
        <v>1.5125000000000002</v>
      </c>
      <c r="V1533" t="str">
        <f t="shared" si="70"/>
        <v>A.EKELER, LAC</v>
      </c>
    </row>
    <row r="1534" spans="1:22">
      <c r="A1534">
        <v>388</v>
      </c>
      <c r="B1534" s="28">
        <v>2</v>
      </c>
      <c r="C1534" s="28" t="s">
        <v>25</v>
      </c>
      <c r="D1534" s="28" t="s">
        <v>2</v>
      </c>
      <c r="E1534" s="28">
        <v>34</v>
      </c>
      <c r="F1534" s="28">
        <v>66</v>
      </c>
      <c r="G1534" s="28" t="s">
        <v>3233</v>
      </c>
      <c r="H1534" s="28" t="s">
        <v>439</v>
      </c>
      <c r="I1534" s="28">
        <v>0</v>
      </c>
      <c r="J1534" s="28">
        <v>1</v>
      </c>
      <c r="K1534" s="28">
        <v>0</v>
      </c>
      <c r="L1534" s="28">
        <v>0</v>
      </c>
      <c r="M1534" s="28" t="s">
        <v>647</v>
      </c>
      <c r="N1534" s="28">
        <v>0</v>
      </c>
      <c r="O1534" s="21">
        <v>0</v>
      </c>
      <c r="P1534" s="21">
        <v>0</v>
      </c>
      <c r="Q1534" s="21">
        <v>1</v>
      </c>
      <c r="R1534">
        <f>IFERROR(IF(I1534=1,VLOOKUP(F1534,Lookup!$A$2:$B$15,2,FALSE),0),0.5)</f>
        <v>0</v>
      </c>
      <c r="S1534">
        <f>IF(K1534=1,1,IFERROR(IF(H1534="pass",VLOOKUP(F1534,Lookup!$D$2:$E$26,2,FALSE),0),1.6))</f>
        <v>1.6</v>
      </c>
      <c r="T1534" s="6">
        <f t="shared" si="71"/>
        <v>1.6</v>
      </c>
      <c r="U1534" s="6">
        <f t="shared" ref="U1534:U1597" si="72">R1534+IF(S1534&gt;=3.2,S1534,IF(AND(S1534&lt;3.2,S1534&gt;=1.8),S1534*0.66+T1534*0.34,T1534))+K1534*0.4735*2</f>
        <v>1.6</v>
      </c>
      <c r="V1534" t="str">
        <f t="shared" si="70"/>
        <v>M.WILLIAMS, LAC</v>
      </c>
    </row>
    <row r="1535" spans="1:22">
      <c r="A1535">
        <v>390</v>
      </c>
      <c r="B1535" s="28">
        <v>2</v>
      </c>
      <c r="C1535" s="28" t="s">
        <v>25</v>
      </c>
      <c r="D1535" s="28" t="s">
        <v>2</v>
      </c>
      <c r="E1535" s="28">
        <v>28</v>
      </c>
      <c r="F1535" s="28">
        <v>72</v>
      </c>
      <c r="G1535" s="28" t="s">
        <v>3235</v>
      </c>
      <c r="H1535" s="28" t="s">
        <v>439</v>
      </c>
      <c r="I1535" s="28">
        <v>0</v>
      </c>
      <c r="J1535" s="28">
        <v>1</v>
      </c>
      <c r="K1535" s="28">
        <v>0</v>
      </c>
      <c r="L1535" s="28">
        <v>0</v>
      </c>
      <c r="M1535" s="28" t="s">
        <v>1683</v>
      </c>
      <c r="N1535" s="28">
        <v>-6</v>
      </c>
      <c r="O1535" s="21">
        <v>-6</v>
      </c>
      <c r="P1535" s="21">
        <v>0</v>
      </c>
      <c r="Q1535" s="21">
        <v>1</v>
      </c>
      <c r="R1535">
        <f>IFERROR(IF(I1535=1,VLOOKUP(F1535,Lookup!$A$2:$B$15,2,FALSE),0),0.5)</f>
        <v>0</v>
      </c>
      <c r="S1535">
        <f>IF(K1535=1,1,IFERROR(IF(H1535="pass",VLOOKUP(F1535,Lookup!$D$2:$E$26,2,FALSE),0),1.6))</f>
        <v>1.6</v>
      </c>
      <c r="T1535" s="6">
        <f t="shared" si="71"/>
        <v>1.4950000000000001</v>
      </c>
      <c r="U1535" s="6">
        <f t="shared" si="72"/>
        <v>1.4950000000000001</v>
      </c>
      <c r="V1535" t="str">
        <f t="shared" si="70"/>
        <v>A.EKELER, LAC</v>
      </c>
    </row>
    <row r="1536" spans="1:22">
      <c r="A1536">
        <v>393</v>
      </c>
      <c r="B1536" s="28">
        <v>2</v>
      </c>
      <c r="C1536" s="28" t="s">
        <v>2</v>
      </c>
      <c r="D1536" s="28" t="s">
        <v>25</v>
      </c>
      <c r="E1536" s="28">
        <v>53</v>
      </c>
      <c r="F1536" s="28">
        <v>47</v>
      </c>
      <c r="G1536" s="28" t="s">
        <v>3238</v>
      </c>
      <c r="H1536" s="28" t="s">
        <v>439</v>
      </c>
      <c r="I1536" s="28">
        <v>0</v>
      </c>
      <c r="J1536" s="28">
        <v>1</v>
      </c>
      <c r="K1536" s="28">
        <v>0</v>
      </c>
      <c r="L1536" s="28">
        <v>0</v>
      </c>
      <c r="M1536" s="28" t="s">
        <v>1158</v>
      </c>
      <c r="N1536" s="28">
        <v>0</v>
      </c>
      <c r="O1536" s="21">
        <v>0</v>
      </c>
      <c r="P1536" s="21">
        <v>0</v>
      </c>
      <c r="Q1536" s="21">
        <v>1</v>
      </c>
      <c r="R1536">
        <f>IFERROR(IF(I1536=1,VLOOKUP(F1536,Lookup!$A$2:$B$15,2,FALSE),0),0.5)</f>
        <v>0</v>
      </c>
      <c r="S1536">
        <f>IF(K1536=1,1,IFERROR(IF(H1536="pass",VLOOKUP(F1536,Lookup!$D$2:$E$26,2,FALSE),0),1.6))</f>
        <v>1.6</v>
      </c>
      <c r="T1536" s="6">
        <f t="shared" si="71"/>
        <v>1.6</v>
      </c>
      <c r="U1536" s="6">
        <f t="shared" si="72"/>
        <v>1.6</v>
      </c>
      <c r="V1536" t="str">
        <f t="shared" si="70"/>
        <v>T.POLLARD, DAL</v>
      </c>
    </row>
    <row r="1537" spans="1:22">
      <c r="A1537">
        <v>395</v>
      </c>
      <c r="B1537" s="28">
        <v>2</v>
      </c>
      <c r="C1537" s="28" t="s">
        <v>2</v>
      </c>
      <c r="D1537" s="28" t="s">
        <v>25</v>
      </c>
      <c r="E1537" s="28">
        <v>28</v>
      </c>
      <c r="F1537" s="28">
        <v>72</v>
      </c>
      <c r="G1537" s="28" t="s">
        <v>3240</v>
      </c>
      <c r="H1537" s="28" t="s">
        <v>439</v>
      </c>
      <c r="I1537" s="28">
        <v>0</v>
      </c>
      <c r="J1537" s="28">
        <v>1</v>
      </c>
      <c r="K1537" s="28">
        <v>0</v>
      </c>
      <c r="L1537" s="28">
        <v>0</v>
      </c>
      <c r="M1537" s="28" t="s">
        <v>1142</v>
      </c>
      <c r="N1537" s="28">
        <v>7</v>
      </c>
      <c r="O1537" s="21">
        <v>7</v>
      </c>
      <c r="P1537" s="21">
        <v>0</v>
      </c>
      <c r="Q1537" s="21">
        <v>1</v>
      </c>
      <c r="R1537">
        <f>IFERROR(IF(I1537=1,VLOOKUP(F1537,Lookup!$A$2:$B$15,2,FALSE),0),0.5)</f>
        <v>0</v>
      </c>
      <c r="S1537">
        <f>IF(K1537=1,1,IFERROR(IF(H1537="pass",VLOOKUP(F1537,Lookup!$D$2:$E$26,2,FALSE),0),1.6))</f>
        <v>1.6</v>
      </c>
      <c r="T1537" s="6">
        <f t="shared" si="71"/>
        <v>1.7225000000000001</v>
      </c>
      <c r="U1537" s="6">
        <f t="shared" si="72"/>
        <v>1.7225000000000001</v>
      </c>
      <c r="V1537" t="str">
        <f t="shared" si="70"/>
        <v>C.LAMB, DAL</v>
      </c>
    </row>
    <row r="1538" spans="1:22">
      <c r="A1538">
        <v>396</v>
      </c>
      <c r="B1538" s="28">
        <v>2</v>
      </c>
      <c r="C1538" s="28" t="s">
        <v>2</v>
      </c>
      <c r="D1538" s="28" t="s">
        <v>25</v>
      </c>
      <c r="E1538" s="28">
        <v>18</v>
      </c>
      <c r="F1538" s="28">
        <v>82</v>
      </c>
      <c r="G1538" s="28" t="s">
        <v>3241</v>
      </c>
      <c r="H1538" s="28" t="s">
        <v>439</v>
      </c>
      <c r="I1538" s="28">
        <v>0</v>
      </c>
      <c r="J1538" s="28">
        <v>1</v>
      </c>
      <c r="K1538" s="28">
        <v>0</v>
      </c>
      <c r="L1538" s="28">
        <v>0</v>
      </c>
      <c r="M1538" s="28" t="s">
        <v>1142</v>
      </c>
      <c r="N1538" s="28">
        <v>4</v>
      </c>
      <c r="O1538" s="21">
        <v>4</v>
      </c>
      <c r="P1538" s="21">
        <v>0</v>
      </c>
      <c r="Q1538" s="21">
        <v>1</v>
      </c>
      <c r="R1538">
        <f>IFERROR(IF(I1538=1,VLOOKUP(F1538,Lookup!$A$2:$B$15,2,FALSE),0),0.5)</f>
        <v>0</v>
      </c>
      <c r="S1538">
        <f>IF(K1538=1,1,IFERROR(IF(H1538="pass",VLOOKUP(F1538,Lookup!$D$2:$E$26,2,FALSE),0),1.6))</f>
        <v>2</v>
      </c>
      <c r="T1538" s="6">
        <f t="shared" si="71"/>
        <v>1.6700000000000002</v>
      </c>
      <c r="U1538" s="6">
        <f t="shared" si="72"/>
        <v>1.8878000000000001</v>
      </c>
      <c r="V1538" t="str">
        <f t="shared" ref="V1538:V1601" si="73">IF(M1538="A.St","A. ST. BROWN, DET",IF(M1538="Dj.Moore","D.MOORE, CAR",IF(M1538="Mi.Carter","M.CARTER, NYJ",UPPER(M1538)&amp;", "&amp;C1538)))</f>
        <v>C.LAMB, DAL</v>
      </c>
    </row>
    <row r="1539" spans="1:22">
      <c r="A1539">
        <v>399</v>
      </c>
      <c r="B1539" s="28">
        <v>2</v>
      </c>
      <c r="C1539" s="28" t="s">
        <v>25</v>
      </c>
      <c r="D1539" s="28" t="s">
        <v>2</v>
      </c>
      <c r="E1539" s="28">
        <v>64</v>
      </c>
      <c r="F1539" s="28">
        <v>36</v>
      </c>
      <c r="G1539" s="28" t="s">
        <v>3244</v>
      </c>
      <c r="H1539" s="28" t="s">
        <v>439</v>
      </c>
      <c r="I1539" s="28">
        <v>0</v>
      </c>
      <c r="J1539" s="28">
        <v>1</v>
      </c>
      <c r="K1539" s="28">
        <v>0</v>
      </c>
      <c r="L1539" s="28">
        <v>0</v>
      </c>
      <c r="M1539" s="28" t="s">
        <v>1741</v>
      </c>
      <c r="N1539" s="28">
        <v>0</v>
      </c>
      <c r="O1539" s="21">
        <v>0</v>
      </c>
      <c r="P1539" s="21">
        <v>0</v>
      </c>
      <c r="Q1539" s="21">
        <v>1</v>
      </c>
      <c r="R1539">
        <f>IFERROR(IF(I1539=1,VLOOKUP(F1539,Lookup!$A$2:$B$15,2,FALSE),0),0.5)</f>
        <v>0</v>
      </c>
      <c r="S1539">
        <f>IF(K1539=1,1,IFERROR(IF(H1539="pass",VLOOKUP(F1539,Lookup!$D$2:$E$26,2,FALSE),0),1.6))</f>
        <v>1.6</v>
      </c>
      <c r="T1539" s="6">
        <f t="shared" ref="T1539:T1602" si="74">IFERROR(1.6+0.7/40*N1539,0)</f>
        <v>1.6</v>
      </c>
      <c r="U1539" s="6">
        <f t="shared" si="72"/>
        <v>1.6</v>
      </c>
      <c r="V1539" t="str">
        <f t="shared" si="73"/>
        <v>J.PALMER, LAC</v>
      </c>
    </row>
    <row r="1540" spans="1:22">
      <c r="A1540">
        <v>400</v>
      </c>
      <c r="B1540" s="28">
        <v>2</v>
      </c>
      <c r="C1540" s="28" t="s">
        <v>25</v>
      </c>
      <c r="D1540" s="28" t="s">
        <v>2</v>
      </c>
      <c r="E1540" s="28">
        <v>59</v>
      </c>
      <c r="F1540" s="28">
        <v>41</v>
      </c>
      <c r="G1540" s="28" t="s">
        <v>3245</v>
      </c>
      <c r="H1540" s="28" t="s">
        <v>439</v>
      </c>
      <c r="I1540" s="28">
        <v>0</v>
      </c>
      <c r="J1540" s="28">
        <v>1</v>
      </c>
      <c r="K1540" s="28">
        <v>0</v>
      </c>
      <c r="L1540" s="28">
        <v>0</v>
      </c>
      <c r="M1540" s="28" t="s">
        <v>1691</v>
      </c>
      <c r="N1540" s="28">
        <v>3</v>
      </c>
      <c r="O1540" s="21">
        <v>3</v>
      </c>
      <c r="P1540" s="21">
        <v>0</v>
      </c>
      <c r="Q1540" s="21">
        <v>1</v>
      </c>
      <c r="R1540">
        <f>IFERROR(IF(I1540=1,VLOOKUP(F1540,Lookup!$A$2:$B$15,2,FALSE),0),0.5)</f>
        <v>0</v>
      </c>
      <c r="S1540">
        <f>IF(K1540=1,1,IFERROR(IF(H1540="pass",VLOOKUP(F1540,Lookup!$D$2:$E$26,2,FALSE),0),1.6))</f>
        <v>1.6</v>
      </c>
      <c r="T1540" s="6">
        <f t="shared" si="74"/>
        <v>1.6525000000000001</v>
      </c>
      <c r="U1540" s="6">
        <f t="shared" si="72"/>
        <v>1.6525000000000001</v>
      </c>
      <c r="V1540" t="str">
        <f t="shared" si="73"/>
        <v>K.ALLEN, LAC</v>
      </c>
    </row>
    <row r="1541" spans="1:22">
      <c r="A1541">
        <v>403</v>
      </c>
      <c r="B1541" s="28">
        <v>2</v>
      </c>
      <c r="C1541" s="28" t="s">
        <v>25</v>
      </c>
      <c r="D1541" s="28" t="s">
        <v>2</v>
      </c>
      <c r="E1541" s="28">
        <v>46</v>
      </c>
      <c r="F1541" s="28">
        <v>54</v>
      </c>
      <c r="G1541" s="28" t="s">
        <v>3248</v>
      </c>
      <c r="H1541" s="28" t="s">
        <v>439</v>
      </c>
      <c r="I1541" s="28">
        <v>0</v>
      </c>
      <c r="J1541" s="28">
        <v>1</v>
      </c>
      <c r="K1541" s="28">
        <v>0</v>
      </c>
      <c r="L1541" s="28">
        <v>0</v>
      </c>
      <c r="M1541" s="28" t="s">
        <v>1683</v>
      </c>
      <c r="N1541" s="28">
        <v>-4</v>
      </c>
      <c r="O1541" s="21">
        <v>-4</v>
      </c>
      <c r="P1541" s="21">
        <v>0</v>
      </c>
      <c r="Q1541" s="21">
        <v>1</v>
      </c>
      <c r="R1541">
        <f>IFERROR(IF(I1541=1,VLOOKUP(F1541,Lookup!$A$2:$B$15,2,FALSE),0),0.5)</f>
        <v>0</v>
      </c>
      <c r="S1541">
        <f>IF(K1541=1,1,IFERROR(IF(H1541="pass",VLOOKUP(F1541,Lookup!$D$2:$E$26,2,FALSE),0),1.6))</f>
        <v>1.6</v>
      </c>
      <c r="T1541" s="6">
        <f t="shared" si="74"/>
        <v>1.53</v>
      </c>
      <c r="U1541" s="6">
        <f t="shared" si="72"/>
        <v>1.53</v>
      </c>
      <c r="V1541" t="str">
        <f t="shared" si="73"/>
        <v>A.EKELER, LAC</v>
      </c>
    </row>
    <row r="1542" spans="1:22">
      <c r="A1542">
        <v>404</v>
      </c>
      <c r="B1542" s="28">
        <v>2</v>
      </c>
      <c r="C1542" s="28" t="s">
        <v>25</v>
      </c>
      <c r="D1542" s="28" t="s">
        <v>2</v>
      </c>
      <c r="E1542" s="28">
        <v>48</v>
      </c>
      <c r="F1542" s="28">
        <v>52</v>
      </c>
      <c r="G1542" s="28" t="s">
        <v>3249</v>
      </c>
      <c r="H1542" s="28" t="s">
        <v>439</v>
      </c>
      <c r="I1542" s="28">
        <v>0</v>
      </c>
      <c r="J1542" s="28">
        <v>1</v>
      </c>
      <c r="K1542" s="28">
        <v>0</v>
      </c>
      <c r="L1542" s="28">
        <v>0</v>
      </c>
      <c r="M1542" s="28" t="s">
        <v>1681</v>
      </c>
      <c r="N1542" s="28">
        <v>3</v>
      </c>
      <c r="O1542" s="21">
        <v>3</v>
      </c>
      <c r="P1542" s="21">
        <v>0</v>
      </c>
      <c r="Q1542" s="21">
        <v>1</v>
      </c>
      <c r="R1542">
        <f>IFERROR(IF(I1542=1,VLOOKUP(F1542,Lookup!$A$2:$B$15,2,FALSE),0),0.5)</f>
        <v>0</v>
      </c>
      <c r="S1542">
        <f>IF(K1542=1,1,IFERROR(IF(H1542="pass",VLOOKUP(F1542,Lookup!$D$2:$E$26,2,FALSE),0),1.6))</f>
        <v>1.6</v>
      </c>
      <c r="T1542" s="6">
        <f t="shared" si="74"/>
        <v>1.6525000000000001</v>
      </c>
      <c r="U1542" s="6">
        <f t="shared" si="72"/>
        <v>1.6525000000000001</v>
      </c>
      <c r="V1542" t="str">
        <f t="shared" si="73"/>
        <v>J.COOK, LAC</v>
      </c>
    </row>
    <row r="1543" spans="1:22">
      <c r="A1543">
        <v>406</v>
      </c>
      <c r="B1543" s="28">
        <v>2</v>
      </c>
      <c r="C1543" s="28" t="s">
        <v>25</v>
      </c>
      <c r="D1543" s="28" t="s">
        <v>2</v>
      </c>
      <c r="E1543" s="28">
        <v>46</v>
      </c>
      <c r="F1543" s="28">
        <v>54</v>
      </c>
      <c r="G1543" s="28" t="s">
        <v>3251</v>
      </c>
      <c r="H1543" s="28" t="s">
        <v>439</v>
      </c>
      <c r="I1543" s="28">
        <v>0</v>
      </c>
      <c r="J1543" s="28">
        <v>1</v>
      </c>
      <c r="K1543" s="28">
        <v>0</v>
      </c>
      <c r="L1543" s="28">
        <v>0</v>
      </c>
      <c r="M1543" s="28" t="s">
        <v>1679</v>
      </c>
      <c r="N1543" s="28">
        <v>4</v>
      </c>
      <c r="O1543" s="21">
        <v>4</v>
      </c>
      <c r="P1543" s="21">
        <v>0</v>
      </c>
      <c r="Q1543" s="21">
        <v>1</v>
      </c>
      <c r="R1543">
        <f>IFERROR(IF(I1543=1,VLOOKUP(F1543,Lookup!$A$2:$B$15,2,FALSE),0),0.5)</f>
        <v>0</v>
      </c>
      <c r="S1543">
        <f>IF(K1543=1,1,IFERROR(IF(H1543="pass",VLOOKUP(F1543,Lookup!$D$2:$E$26,2,FALSE),0),1.6))</f>
        <v>1.6</v>
      </c>
      <c r="T1543" s="6">
        <f t="shared" si="74"/>
        <v>1.6700000000000002</v>
      </c>
      <c r="U1543" s="6">
        <f t="shared" si="72"/>
        <v>1.6700000000000002</v>
      </c>
      <c r="V1543" t="str">
        <f t="shared" si="73"/>
        <v>J.GUYTON, LAC</v>
      </c>
    </row>
    <row r="1544" spans="1:22">
      <c r="A1544">
        <v>408</v>
      </c>
      <c r="B1544" s="28">
        <v>2</v>
      </c>
      <c r="C1544" s="28" t="s">
        <v>25</v>
      </c>
      <c r="D1544" s="28" t="s">
        <v>2</v>
      </c>
      <c r="E1544" s="28">
        <v>39</v>
      </c>
      <c r="F1544" s="28">
        <v>61</v>
      </c>
      <c r="G1544" s="28" t="s">
        <v>3253</v>
      </c>
      <c r="H1544" s="28" t="s">
        <v>439</v>
      </c>
      <c r="I1544" s="28">
        <v>0</v>
      </c>
      <c r="J1544" s="28">
        <v>1</v>
      </c>
      <c r="K1544" s="28">
        <v>0</v>
      </c>
      <c r="L1544" s="28">
        <v>0</v>
      </c>
      <c r="M1544" s="28" t="s">
        <v>647</v>
      </c>
      <c r="N1544" s="28">
        <v>19</v>
      </c>
      <c r="O1544" s="21">
        <v>19</v>
      </c>
      <c r="P1544" s="21">
        <v>0</v>
      </c>
      <c r="Q1544" s="21">
        <v>1</v>
      </c>
      <c r="R1544">
        <f>IFERROR(IF(I1544=1,VLOOKUP(F1544,Lookup!$A$2:$B$15,2,FALSE),0),0.5)</f>
        <v>0</v>
      </c>
      <c r="S1544">
        <f>IF(K1544=1,1,IFERROR(IF(H1544="pass",VLOOKUP(F1544,Lookup!$D$2:$E$26,2,FALSE),0),1.6))</f>
        <v>1.6</v>
      </c>
      <c r="T1544" s="6">
        <f t="shared" si="74"/>
        <v>1.9325000000000001</v>
      </c>
      <c r="U1544" s="6">
        <f t="shared" si="72"/>
        <v>1.9325000000000001</v>
      </c>
      <c r="V1544" t="str">
        <f t="shared" si="73"/>
        <v>M.WILLIAMS, LAC</v>
      </c>
    </row>
    <row r="1545" spans="1:22">
      <c r="A1545">
        <v>409</v>
      </c>
      <c r="B1545" s="28">
        <v>2</v>
      </c>
      <c r="C1545" s="28" t="s">
        <v>25</v>
      </c>
      <c r="D1545" s="28" t="s">
        <v>2</v>
      </c>
      <c r="E1545" s="28">
        <v>12</v>
      </c>
      <c r="F1545" s="28">
        <v>88</v>
      </c>
      <c r="G1545" s="28" t="s">
        <v>3254</v>
      </c>
      <c r="H1545" s="28" t="s">
        <v>439</v>
      </c>
      <c r="I1545" s="28">
        <v>0</v>
      </c>
      <c r="J1545" s="28">
        <v>1</v>
      </c>
      <c r="K1545" s="28">
        <v>0</v>
      </c>
      <c r="L1545" s="28">
        <v>0</v>
      </c>
      <c r="M1545" s="28" t="s">
        <v>647</v>
      </c>
      <c r="N1545" s="28">
        <v>0</v>
      </c>
      <c r="O1545" s="21">
        <v>0</v>
      </c>
      <c r="P1545" s="21">
        <v>0</v>
      </c>
      <c r="Q1545" s="21">
        <v>1</v>
      </c>
      <c r="R1545">
        <f>IFERROR(IF(I1545=1,VLOOKUP(F1545,Lookup!$A$2:$B$15,2,FALSE),0),0.5)</f>
        <v>0</v>
      </c>
      <c r="S1545">
        <f>IF(K1545=1,1,IFERROR(IF(H1545="pass",VLOOKUP(F1545,Lookup!$D$2:$E$26,2,FALSE),0),1.6))</f>
        <v>2.2000000000000002</v>
      </c>
      <c r="T1545" s="6">
        <f t="shared" si="74"/>
        <v>1.6</v>
      </c>
      <c r="U1545" s="6">
        <f t="shared" si="72"/>
        <v>1.9960000000000002</v>
      </c>
      <c r="V1545" t="str">
        <f t="shared" si="73"/>
        <v>M.WILLIAMS, LAC</v>
      </c>
    </row>
    <row r="1546" spans="1:22">
      <c r="A1546">
        <v>414</v>
      </c>
      <c r="B1546" s="28">
        <v>2</v>
      </c>
      <c r="C1546" s="28" t="s">
        <v>2</v>
      </c>
      <c r="D1546" s="28" t="s">
        <v>25</v>
      </c>
      <c r="E1546" s="28">
        <v>62</v>
      </c>
      <c r="F1546" s="28">
        <v>38</v>
      </c>
      <c r="G1546" s="28" t="s">
        <v>3259</v>
      </c>
      <c r="H1546" s="28" t="s">
        <v>439</v>
      </c>
      <c r="I1546" s="28">
        <v>0</v>
      </c>
      <c r="J1546" s="28">
        <v>1</v>
      </c>
      <c r="K1546" s="28">
        <v>0</v>
      </c>
      <c r="L1546" s="28">
        <v>0</v>
      </c>
      <c r="M1546" s="28" t="s">
        <v>1173</v>
      </c>
      <c r="N1546" s="28">
        <v>-4</v>
      </c>
      <c r="O1546" s="21">
        <v>-4</v>
      </c>
      <c r="P1546" s="21">
        <v>0</v>
      </c>
      <c r="Q1546" s="21">
        <v>1</v>
      </c>
      <c r="R1546">
        <f>IFERROR(IF(I1546=1,VLOOKUP(F1546,Lookup!$A$2:$B$15,2,FALSE),0),0.5)</f>
        <v>0</v>
      </c>
      <c r="S1546">
        <f>IF(K1546=1,1,IFERROR(IF(H1546="pass",VLOOKUP(F1546,Lookup!$D$2:$E$26,2,FALSE),0),1.6))</f>
        <v>1.6</v>
      </c>
      <c r="T1546" s="6">
        <f t="shared" si="74"/>
        <v>1.53</v>
      </c>
      <c r="U1546" s="6">
        <f t="shared" si="72"/>
        <v>1.53</v>
      </c>
      <c r="V1546" t="str">
        <f t="shared" si="73"/>
        <v>C.WILSON, DAL</v>
      </c>
    </row>
    <row r="1547" spans="1:22">
      <c r="A1547">
        <v>417</v>
      </c>
      <c r="B1547" s="28">
        <v>2</v>
      </c>
      <c r="C1547" s="28" t="s">
        <v>2</v>
      </c>
      <c r="D1547" s="28" t="s">
        <v>25</v>
      </c>
      <c r="E1547" s="28">
        <v>51</v>
      </c>
      <c r="F1547" s="28">
        <v>49</v>
      </c>
      <c r="G1547" s="28" t="s">
        <v>3262</v>
      </c>
      <c r="H1547" s="28" t="s">
        <v>439</v>
      </c>
      <c r="I1547" s="28">
        <v>0</v>
      </c>
      <c r="J1547" s="28">
        <v>1</v>
      </c>
      <c r="K1547" s="28">
        <v>0</v>
      </c>
      <c r="L1547" s="28">
        <v>0</v>
      </c>
      <c r="M1547" s="28" t="s">
        <v>1165</v>
      </c>
      <c r="N1547" s="28">
        <v>10</v>
      </c>
      <c r="O1547" s="21">
        <v>10</v>
      </c>
      <c r="P1547" s="21">
        <v>0</v>
      </c>
      <c r="Q1547" s="21">
        <v>1</v>
      </c>
      <c r="R1547">
        <f>IFERROR(IF(I1547=1,VLOOKUP(F1547,Lookup!$A$2:$B$15,2,FALSE),0),0.5)</f>
        <v>0</v>
      </c>
      <c r="S1547">
        <f>IF(K1547=1,1,IFERROR(IF(H1547="pass",VLOOKUP(F1547,Lookup!$D$2:$E$26,2,FALSE),0),1.6))</f>
        <v>1.6</v>
      </c>
      <c r="T1547" s="6">
        <f t="shared" si="74"/>
        <v>1.7750000000000001</v>
      </c>
      <c r="U1547" s="6">
        <f t="shared" si="72"/>
        <v>1.7750000000000001</v>
      </c>
      <c r="V1547" t="str">
        <f t="shared" si="73"/>
        <v>B.JARWIN, DAL</v>
      </c>
    </row>
    <row r="1548" spans="1:22">
      <c r="A1548">
        <v>418</v>
      </c>
      <c r="B1548" s="28">
        <v>2</v>
      </c>
      <c r="C1548" s="28" t="s">
        <v>2</v>
      </c>
      <c r="D1548" s="28" t="s">
        <v>25</v>
      </c>
      <c r="E1548" s="28">
        <v>41</v>
      </c>
      <c r="F1548" s="28">
        <v>59</v>
      </c>
      <c r="G1548" s="28" t="s">
        <v>3263</v>
      </c>
      <c r="H1548" s="28" t="s">
        <v>439</v>
      </c>
      <c r="I1548" s="28">
        <v>0</v>
      </c>
      <c r="J1548" s="28">
        <v>1</v>
      </c>
      <c r="K1548" s="28">
        <v>0</v>
      </c>
      <c r="L1548" s="28">
        <v>0</v>
      </c>
      <c r="M1548" s="28" t="s">
        <v>1133</v>
      </c>
      <c r="N1548" s="28">
        <v>14</v>
      </c>
      <c r="O1548" s="21">
        <v>14</v>
      </c>
      <c r="P1548" s="21">
        <v>0</v>
      </c>
      <c r="Q1548" s="21">
        <v>1</v>
      </c>
      <c r="R1548">
        <f>IFERROR(IF(I1548=1,VLOOKUP(F1548,Lookup!$A$2:$B$15,2,FALSE),0),0.5)</f>
        <v>0</v>
      </c>
      <c r="S1548">
        <f>IF(K1548=1,1,IFERROR(IF(H1548="pass",VLOOKUP(F1548,Lookup!$D$2:$E$26,2,FALSE),0),1.6))</f>
        <v>1.6</v>
      </c>
      <c r="T1548" s="6">
        <f t="shared" si="74"/>
        <v>1.845</v>
      </c>
      <c r="U1548" s="6">
        <f t="shared" si="72"/>
        <v>1.845</v>
      </c>
      <c r="V1548" t="str">
        <f t="shared" si="73"/>
        <v>A.COOPER, DAL</v>
      </c>
    </row>
    <row r="1549" spans="1:22">
      <c r="A1549">
        <v>420</v>
      </c>
      <c r="B1549" s="28">
        <v>2</v>
      </c>
      <c r="C1549" s="28" t="s">
        <v>25</v>
      </c>
      <c r="D1549" s="28" t="s">
        <v>2</v>
      </c>
      <c r="E1549" s="28">
        <v>58</v>
      </c>
      <c r="F1549" s="28">
        <v>42</v>
      </c>
      <c r="G1549" s="28" t="s">
        <v>3265</v>
      </c>
      <c r="H1549" s="28" t="s">
        <v>439</v>
      </c>
      <c r="I1549" s="28">
        <v>0</v>
      </c>
      <c r="J1549" s="28">
        <v>1</v>
      </c>
      <c r="K1549" s="28">
        <v>0</v>
      </c>
      <c r="L1549" s="28">
        <v>0</v>
      </c>
      <c r="M1549" s="28" t="s">
        <v>647</v>
      </c>
      <c r="N1549" s="28">
        <v>6</v>
      </c>
      <c r="O1549" s="21">
        <v>6</v>
      </c>
      <c r="P1549" s="21">
        <v>0</v>
      </c>
      <c r="Q1549" s="21">
        <v>1</v>
      </c>
      <c r="R1549">
        <f>IFERROR(IF(I1549=1,VLOOKUP(F1549,Lookup!$A$2:$B$15,2,FALSE),0),0.5)</f>
        <v>0</v>
      </c>
      <c r="S1549">
        <f>IF(K1549=1,1,IFERROR(IF(H1549="pass",VLOOKUP(F1549,Lookup!$D$2:$E$26,2,FALSE),0),1.6))</f>
        <v>1.6</v>
      </c>
      <c r="T1549" s="6">
        <f t="shared" si="74"/>
        <v>1.7050000000000001</v>
      </c>
      <c r="U1549" s="6">
        <f t="shared" si="72"/>
        <v>1.7050000000000001</v>
      </c>
      <c r="V1549" t="str">
        <f t="shared" si="73"/>
        <v>M.WILLIAMS, LAC</v>
      </c>
    </row>
    <row r="1550" spans="1:22">
      <c r="A1550">
        <v>421</v>
      </c>
      <c r="B1550" s="28">
        <v>2</v>
      </c>
      <c r="C1550" s="28" t="s">
        <v>25</v>
      </c>
      <c r="D1550" s="28" t="s">
        <v>2</v>
      </c>
      <c r="E1550" s="28">
        <v>44</v>
      </c>
      <c r="F1550" s="28">
        <v>56</v>
      </c>
      <c r="G1550" s="28" t="s">
        <v>3266</v>
      </c>
      <c r="H1550" s="28" t="s">
        <v>439</v>
      </c>
      <c r="I1550" s="28">
        <v>0</v>
      </c>
      <c r="J1550" s="28">
        <v>1</v>
      </c>
      <c r="K1550" s="28">
        <v>0</v>
      </c>
      <c r="L1550" s="28">
        <v>0</v>
      </c>
      <c r="M1550" s="28" t="s">
        <v>647</v>
      </c>
      <c r="N1550" s="28">
        <v>5</v>
      </c>
      <c r="O1550" s="21">
        <v>5</v>
      </c>
      <c r="P1550" s="21">
        <v>0</v>
      </c>
      <c r="Q1550" s="21">
        <v>1</v>
      </c>
      <c r="R1550">
        <f>IFERROR(IF(I1550=1,VLOOKUP(F1550,Lookup!$A$2:$B$15,2,FALSE),0),0.5)</f>
        <v>0</v>
      </c>
      <c r="S1550">
        <f>IF(K1550=1,1,IFERROR(IF(H1550="pass",VLOOKUP(F1550,Lookup!$D$2:$E$26,2,FALSE),0),1.6))</f>
        <v>1.6</v>
      </c>
      <c r="T1550" s="6">
        <f t="shared" si="74"/>
        <v>1.6875</v>
      </c>
      <c r="U1550" s="6">
        <f t="shared" si="72"/>
        <v>1.6875</v>
      </c>
      <c r="V1550" t="str">
        <f t="shared" si="73"/>
        <v>M.WILLIAMS, LAC</v>
      </c>
    </row>
    <row r="1551" spans="1:22">
      <c r="A1551">
        <v>423</v>
      </c>
      <c r="B1551" s="28">
        <v>2</v>
      </c>
      <c r="C1551" s="28" t="s">
        <v>25</v>
      </c>
      <c r="D1551" s="28" t="s">
        <v>2</v>
      </c>
      <c r="E1551" s="28">
        <v>46</v>
      </c>
      <c r="F1551" s="28">
        <v>54</v>
      </c>
      <c r="G1551" s="28" t="s">
        <v>3268</v>
      </c>
      <c r="H1551" s="28" t="s">
        <v>439</v>
      </c>
      <c r="I1551" s="28">
        <v>0</v>
      </c>
      <c r="J1551" s="28">
        <v>1</v>
      </c>
      <c r="K1551" s="28">
        <v>0</v>
      </c>
      <c r="L1551" s="28">
        <v>0</v>
      </c>
      <c r="M1551" s="28" t="s">
        <v>1686</v>
      </c>
      <c r="N1551" s="28">
        <v>-1</v>
      </c>
      <c r="O1551" s="21">
        <v>-1</v>
      </c>
      <c r="P1551" s="21">
        <v>0</v>
      </c>
      <c r="Q1551" s="21">
        <v>1</v>
      </c>
      <c r="R1551">
        <f>IFERROR(IF(I1551=1,VLOOKUP(F1551,Lookup!$A$2:$B$15,2,FALSE),0),0.5)</f>
        <v>0</v>
      </c>
      <c r="S1551">
        <f>IF(K1551=1,1,IFERROR(IF(H1551="pass",VLOOKUP(F1551,Lookup!$D$2:$E$26,2,FALSE),0),1.6))</f>
        <v>1.6</v>
      </c>
      <c r="T1551" s="6">
        <f t="shared" si="74"/>
        <v>1.5825</v>
      </c>
      <c r="U1551" s="6">
        <f t="shared" si="72"/>
        <v>1.5825</v>
      </c>
      <c r="V1551" t="str">
        <f t="shared" si="73"/>
        <v>L.ROUNTREE, LAC</v>
      </c>
    </row>
    <row r="1552" spans="1:22">
      <c r="A1552">
        <v>425</v>
      </c>
      <c r="B1552" s="28">
        <v>2</v>
      </c>
      <c r="C1552" s="28" t="s">
        <v>25</v>
      </c>
      <c r="D1552" s="28" t="s">
        <v>2</v>
      </c>
      <c r="E1552" s="28">
        <v>49</v>
      </c>
      <c r="F1552" s="28">
        <v>51</v>
      </c>
      <c r="G1552" s="28" t="s">
        <v>3270</v>
      </c>
      <c r="H1552" s="28" t="s">
        <v>439</v>
      </c>
      <c r="I1552" s="28">
        <v>0</v>
      </c>
      <c r="J1552" s="28">
        <v>1</v>
      </c>
      <c r="K1552" s="28">
        <v>0</v>
      </c>
      <c r="L1552" s="28">
        <v>0</v>
      </c>
      <c r="M1552" s="28" t="s">
        <v>1681</v>
      </c>
      <c r="N1552" s="28">
        <v>4</v>
      </c>
      <c r="O1552" s="21">
        <v>4</v>
      </c>
      <c r="P1552" s="21">
        <v>0</v>
      </c>
      <c r="Q1552" s="21">
        <v>1</v>
      </c>
      <c r="R1552">
        <f>IFERROR(IF(I1552=1,VLOOKUP(F1552,Lookup!$A$2:$B$15,2,FALSE),0),0.5)</f>
        <v>0</v>
      </c>
      <c r="S1552">
        <f>IF(K1552=1,1,IFERROR(IF(H1552="pass",VLOOKUP(F1552,Lookup!$D$2:$E$26,2,FALSE),0),1.6))</f>
        <v>1.6</v>
      </c>
      <c r="T1552" s="6">
        <f t="shared" si="74"/>
        <v>1.6700000000000002</v>
      </c>
      <c r="U1552" s="6">
        <f t="shared" si="72"/>
        <v>1.6700000000000002</v>
      </c>
      <c r="V1552" t="str">
        <f t="shared" si="73"/>
        <v>J.COOK, LAC</v>
      </c>
    </row>
    <row r="1553" spans="1:22">
      <c r="A1553">
        <v>426</v>
      </c>
      <c r="B1553" s="28">
        <v>2</v>
      </c>
      <c r="C1553" s="28" t="s">
        <v>25</v>
      </c>
      <c r="D1553" s="28" t="s">
        <v>2</v>
      </c>
      <c r="E1553" s="28">
        <v>43</v>
      </c>
      <c r="F1553" s="28">
        <v>57</v>
      </c>
      <c r="G1553" s="28" t="s">
        <v>3271</v>
      </c>
      <c r="H1553" s="28" t="s">
        <v>439</v>
      </c>
      <c r="I1553" s="28">
        <v>0</v>
      </c>
      <c r="J1553" s="28">
        <v>1</v>
      </c>
      <c r="K1553" s="28">
        <v>0</v>
      </c>
      <c r="L1553" s="28">
        <v>0</v>
      </c>
      <c r="M1553" s="28" t="s">
        <v>1681</v>
      </c>
      <c r="N1553" s="28">
        <v>4</v>
      </c>
      <c r="O1553" s="21">
        <v>4</v>
      </c>
      <c r="P1553" s="21">
        <v>0</v>
      </c>
      <c r="Q1553" s="21">
        <v>1</v>
      </c>
      <c r="R1553">
        <f>IFERROR(IF(I1553=1,VLOOKUP(F1553,Lookup!$A$2:$B$15,2,FALSE),0),0.5)</f>
        <v>0</v>
      </c>
      <c r="S1553">
        <f>IF(K1553=1,1,IFERROR(IF(H1553="pass",VLOOKUP(F1553,Lookup!$D$2:$E$26,2,FALSE),0),1.6))</f>
        <v>1.6</v>
      </c>
      <c r="T1553" s="6">
        <f t="shared" si="74"/>
        <v>1.6700000000000002</v>
      </c>
      <c r="U1553" s="6">
        <f t="shared" si="72"/>
        <v>1.6700000000000002</v>
      </c>
      <c r="V1553" t="str">
        <f t="shared" si="73"/>
        <v>J.COOK, LAC</v>
      </c>
    </row>
    <row r="1554" spans="1:22">
      <c r="A1554">
        <v>428</v>
      </c>
      <c r="B1554" s="28">
        <v>2</v>
      </c>
      <c r="C1554" s="28" t="s">
        <v>25</v>
      </c>
      <c r="D1554" s="28" t="s">
        <v>2</v>
      </c>
      <c r="E1554" s="28">
        <v>28</v>
      </c>
      <c r="F1554" s="28">
        <v>72</v>
      </c>
      <c r="G1554" s="28" t="s">
        <v>3273</v>
      </c>
      <c r="H1554" s="28" t="s">
        <v>439</v>
      </c>
      <c r="I1554" s="28">
        <v>0</v>
      </c>
      <c r="J1554" s="28">
        <v>1</v>
      </c>
      <c r="K1554" s="28">
        <v>0</v>
      </c>
      <c r="L1554" s="28">
        <v>0</v>
      </c>
      <c r="M1554" s="28" t="s">
        <v>1683</v>
      </c>
      <c r="N1554" s="28">
        <v>1</v>
      </c>
      <c r="O1554" s="21">
        <v>1</v>
      </c>
      <c r="P1554" s="21">
        <v>0</v>
      </c>
      <c r="Q1554" s="21">
        <v>1</v>
      </c>
      <c r="R1554">
        <f>IFERROR(IF(I1554=1,VLOOKUP(F1554,Lookup!$A$2:$B$15,2,FALSE),0),0.5)</f>
        <v>0</v>
      </c>
      <c r="S1554">
        <f>IF(K1554=1,1,IFERROR(IF(H1554="pass",VLOOKUP(F1554,Lookup!$D$2:$E$26,2,FALSE),0),1.6))</f>
        <v>1.6</v>
      </c>
      <c r="T1554" s="6">
        <f t="shared" si="74"/>
        <v>1.6175000000000002</v>
      </c>
      <c r="U1554" s="6">
        <f t="shared" si="72"/>
        <v>1.6175000000000002</v>
      </c>
      <c r="V1554" t="str">
        <f t="shared" si="73"/>
        <v>A.EKELER, LAC</v>
      </c>
    </row>
    <row r="1555" spans="1:22">
      <c r="A1555">
        <v>429</v>
      </c>
      <c r="B1555" s="28">
        <v>2</v>
      </c>
      <c r="C1555" s="28" t="s">
        <v>25</v>
      </c>
      <c r="D1555" s="28" t="s">
        <v>2</v>
      </c>
      <c r="E1555" s="28">
        <v>26</v>
      </c>
      <c r="F1555" s="28">
        <v>74</v>
      </c>
      <c r="G1555" s="28" t="s">
        <v>3274</v>
      </c>
      <c r="H1555" s="28" t="s">
        <v>439</v>
      </c>
      <c r="I1555" s="28">
        <v>0</v>
      </c>
      <c r="J1555" s="28">
        <v>1</v>
      </c>
      <c r="K1555" s="28">
        <v>0</v>
      </c>
      <c r="L1555" s="28">
        <v>0</v>
      </c>
      <c r="M1555" s="28" t="s">
        <v>647</v>
      </c>
      <c r="N1555" s="28">
        <v>26</v>
      </c>
      <c r="O1555" s="21">
        <v>26</v>
      </c>
      <c r="P1555" s="21">
        <v>0</v>
      </c>
      <c r="Q1555" s="21">
        <v>1</v>
      </c>
      <c r="R1555">
        <f>IFERROR(IF(I1555=1,VLOOKUP(F1555,Lookup!$A$2:$B$15,2,FALSE),0),0.5)</f>
        <v>0</v>
      </c>
      <c r="S1555">
        <f>IF(K1555=1,1,IFERROR(IF(H1555="pass",VLOOKUP(F1555,Lookup!$D$2:$E$26,2,FALSE),0),1.6))</f>
        <v>1.6</v>
      </c>
      <c r="T1555" s="6">
        <f t="shared" si="74"/>
        <v>2.0550000000000002</v>
      </c>
      <c r="U1555" s="6">
        <f t="shared" si="72"/>
        <v>2.0550000000000002</v>
      </c>
      <c r="V1555" t="str">
        <f t="shared" si="73"/>
        <v>M.WILLIAMS, LAC</v>
      </c>
    </row>
    <row r="1556" spans="1:22">
      <c r="A1556">
        <v>430</v>
      </c>
      <c r="B1556" s="28">
        <v>2</v>
      </c>
      <c r="C1556" s="28" t="s">
        <v>25</v>
      </c>
      <c r="D1556" s="28" t="s">
        <v>2</v>
      </c>
      <c r="E1556" s="28">
        <v>26</v>
      </c>
      <c r="F1556" s="28">
        <v>74</v>
      </c>
      <c r="G1556" s="28" t="s">
        <v>3275</v>
      </c>
      <c r="H1556" s="28" t="s">
        <v>439</v>
      </c>
      <c r="I1556" s="28">
        <v>0</v>
      </c>
      <c r="J1556" s="28">
        <v>1</v>
      </c>
      <c r="K1556" s="28">
        <v>0</v>
      </c>
      <c r="L1556" s="28">
        <v>0</v>
      </c>
      <c r="M1556" s="28" t="s">
        <v>1691</v>
      </c>
      <c r="N1556" s="28">
        <v>5</v>
      </c>
      <c r="O1556" s="21">
        <v>5</v>
      </c>
      <c r="P1556" s="21">
        <v>0</v>
      </c>
      <c r="Q1556" s="21">
        <v>1</v>
      </c>
      <c r="R1556">
        <f>IFERROR(IF(I1556=1,VLOOKUP(F1556,Lookup!$A$2:$B$15,2,FALSE),0),0.5)</f>
        <v>0</v>
      </c>
      <c r="S1556">
        <f>IF(K1556=1,1,IFERROR(IF(H1556="pass",VLOOKUP(F1556,Lookup!$D$2:$E$26,2,FALSE),0),1.6))</f>
        <v>1.6</v>
      </c>
      <c r="T1556" s="6">
        <f t="shared" si="74"/>
        <v>1.6875</v>
      </c>
      <c r="U1556" s="6">
        <f t="shared" si="72"/>
        <v>1.6875</v>
      </c>
      <c r="V1556" t="str">
        <f t="shared" si="73"/>
        <v>K.ALLEN, LAC</v>
      </c>
    </row>
    <row r="1557" spans="1:22">
      <c r="A1557">
        <v>431</v>
      </c>
      <c r="B1557" s="28">
        <v>2</v>
      </c>
      <c r="C1557" s="28" t="s">
        <v>2</v>
      </c>
      <c r="D1557" s="28" t="s">
        <v>25</v>
      </c>
      <c r="E1557" s="28">
        <v>51</v>
      </c>
      <c r="F1557" s="28">
        <v>49</v>
      </c>
      <c r="G1557" s="28" t="s">
        <v>3276</v>
      </c>
      <c r="H1557" s="28" t="s">
        <v>439</v>
      </c>
      <c r="I1557" s="28">
        <v>0</v>
      </c>
      <c r="J1557" s="28">
        <v>1</v>
      </c>
      <c r="K1557" s="28">
        <v>0</v>
      </c>
      <c r="L1557" s="28">
        <v>0</v>
      </c>
      <c r="M1557" s="28" t="s">
        <v>1142</v>
      </c>
      <c r="N1557" s="28">
        <v>6</v>
      </c>
      <c r="O1557" s="21">
        <v>6</v>
      </c>
      <c r="P1557" s="21">
        <v>0</v>
      </c>
      <c r="Q1557" s="21">
        <v>1</v>
      </c>
      <c r="R1557">
        <f>IFERROR(IF(I1557=1,VLOOKUP(F1557,Lookup!$A$2:$B$15,2,FALSE),0),0.5)</f>
        <v>0</v>
      </c>
      <c r="S1557">
        <f>IF(K1557=1,1,IFERROR(IF(H1557="pass",VLOOKUP(F1557,Lookup!$D$2:$E$26,2,FALSE),0),1.6))</f>
        <v>1.6</v>
      </c>
      <c r="T1557" s="6">
        <f t="shared" si="74"/>
        <v>1.7050000000000001</v>
      </c>
      <c r="U1557" s="6">
        <f t="shared" si="72"/>
        <v>1.7050000000000001</v>
      </c>
      <c r="V1557" t="str">
        <f t="shared" si="73"/>
        <v>C.LAMB, DAL</v>
      </c>
    </row>
    <row r="1558" spans="1:22">
      <c r="A1558">
        <v>433</v>
      </c>
      <c r="B1558" s="28">
        <v>2</v>
      </c>
      <c r="C1558" s="28" t="s">
        <v>25</v>
      </c>
      <c r="D1558" s="28" t="s">
        <v>2</v>
      </c>
      <c r="E1558" s="28">
        <v>74</v>
      </c>
      <c r="F1558" s="28">
        <v>26</v>
      </c>
      <c r="G1558" s="28" t="s">
        <v>3278</v>
      </c>
      <c r="H1558" s="28" t="s">
        <v>439</v>
      </c>
      <c r="I1558" s="28">
        <v>0</v>
      </c>
      <c r="J1558" s="28">
        <v>1</v>
      </c>
      <c r="K1558" s="28">
        <v>0</v>
      </c>
      <c r="L1558" s="28">
        <v>0</v>
      </c>
      <c r="M1558" s="28" t="s">
        <v>1683</v>
      </c>
      <c r="N1558" s="28">
        <v>1</v>
      </c>
      <c r="O1558" s="21">
        <v>1</v>
      </c>
      <c r="P1558" s="21">
        <v>0</v>
      </c>
      <c r="Q1558" s="21">
        <v>1</v>
      </c>
      <c r="R1558">
        <f>IFERROR(IF(I1558=1,VLOOKUP(F1558,Lookup!$A$2:$B$15,2,FALSE),0),0.5)</f>
        <v>0</v>
      </c>
      <c r="S1558">
        <f>IF(K1558=1,1,IFERROR(IF(H1558="pass",VLOOKUP(F1558,Lookup!$D$2:$E$26,2,FALSE),0),1.6))</f>
        <v>1.6</v>
      </c>
      <c r="T1558" s="6">
        <f t="shared" si="74"/>
        <v>1.6175000000000002</v>
      </c>
      <c r="U1558" s="6">
        <f t="shared" si="72"/>
        <v>1.6175000000000002</v>
      </c>
      <c r="V1558" t="str">
        <f t="shared" si="73"/>
        <v>A.EKELER, LAC</v>
      </c>
    </row>
    <row r="1559" spans="1:22">
      <c r="A1559">
        <v>437</v>
      </c>
      <c r="B1559" s="28">
        <v>2</v>
      </c>
      <c r="C1559" s="28" t="s">
        <v>25</v>
      </c>
      <c r="D1559" s="28" t="s">
        <v>2</v>
      </c>
      <c r="E1559" s="28">
        <v>68</v>
      </c>
      <c r="F1559" s="28">
        <v>32</v>
      </c>
      <c r="G1559" s="28" t="s">
        <v>3282</v>
      </c>
      <c r="H1559" s="28" t="s">
        <v>439</v>
      </c>
      <c r="I1559" s="28">
        <v>0</v>
      </c>
      <c r="J1559" s="28">
        <v>1</v>
      </c>
      <c r="K1559" s="28">
        <v>0</v>
      </c>
      <c r="L1559" s="28">
        <v>0</v>
      </c>
      <c r="M1559" s="28" t="s">
        <v>1681</v>
      </c>
      <c r="N1559" s="28">
        <v>12</v>
      </c>
      <c r="O1559" s="21">
        <v>12</v>
      </c>
      <c r="P1559" s="21">
        <v>0</v>
      </c>
      <c r="Q1559" s="21">
        <v>1</v>
      </c>
      <c r="R1559">
        <f>IFERROR(IF(I1559=1,VLOOKUP(F1559,Lookup!$A$2:$B$15,2,FALSE),0),0.5)</f>
        <v>0</v>
      </c>
      <c r="S1559">
        <f>IF(K1559=1,1,IFERROR(IF(H1559="pass",VLOOKUP(F1559,Lookup!$D$2:$E$26,2,FALSE),0),1.6))</f>
        <v>1.6</v>
      </c>
      <c r="T1559" s="6">
        <f t="shared" si="74"/>
        <v>1.81</v>
      </c>
      <c r="U1559" s="6">
        <f t="shared" si="72"/>
        <v>1.81</v>
      </c>
      <c r="V1559" t="str">
        <f t="shared" si="73"/>
        <v>J.COOK, LAC</v>
      </c>
    </row>
    <row r="1560" spans="1:22">
      <c r="A1560">
        <v>438</v>
      </c>
      <c r="B1560" s="28">
        <v>2</v>
      </c>
      <c r="C1560" s="28" t="s">
        <v>25</v>
      </c>
      <c r="D1560" s="28" t="s">
        <v>2</v>
      </c>
      <c r="E1560" s="28">
        <v>68</v>
      </c>
      <c r="F1560" s="28">
        <v>32</v>
      </c>
      <c r="G1560" s="28" t="s">
        <v>3283</v>
      </c>
      <c r="H1560" s="28" t="s">
        <v>439</v>
      </c>
      <c r="I1560" s="28">
        <v>0</v>
      </c>
      <c r="J1560" s="28">
        <v>1</v>
      </c>
      <c r="K1560" s="28">
        <v>0</v>
      </c>
      <c r="L1560" s="28">
        <v>0</v>
      </c>
      <c r="M1560" s="28" t="s">
        <v>1691</v>
      </c>
      <c r="N1560" s="28">
        <v>42</v>
      </c>
      <c r="O1560" s="21">
        <v>42</v>
      </c>
      <c r="P1560" s="21">
        <v>0</v>
      </c>
      <c r="Q1560" s="21">
        <v>1</v>
      </c>
      <c r="R1560">
        <f>IFERROR(IF(I1560=1,VLOOKUP(F1560,Lookup!$A$2:$B$15,2,FALSE),0),0.5)</f>
        <v>0</v>
      </c>
      <c r="S1560">
        <f>IF(K1560=1,1,IFERROR(IF(H1560="pass",VLOOKUP(F1560,Lookup!$D$2:$E$26,2,FALSE),0),1.6))</f>
        <v>1.6</v>
      </c>
      <c r="T1560" s="6">
        <f t="shared" si="74"/>
        <v>2.335</v>
      </c>
      <c r="U1560" s="6">
        <f t="shared" si="72"/>
        <v>2.335</v>
      </c>
      <c r="V1560" t="str">
        <f t="shared" si="73"/>
        <v>K.ALLEN, LAC</v>
      </c>
    </row>
    <row r="1561" spans="1:22">
      <c r="A1561">
        <v>439</v>
      </c>
      <c r="B1561" s="28">
        <v>2</v>
      </c>
      <c r="C1561" s="28" t="s">
        <v>25</v>
      </c>
      <c r="D1561" s="28" t="s">
        <v>2</v>
      </c>
      <c r="E1561" s="28">
        <v>26</v>
      </c>
      <c r="F1561" s="28">
        <v>74</v>
      </c>
      <c r="G1561" s="28" t="s">
        <v>3284</v>
      </c>
      <c r="H1561" s="28" t="s">
        <v>439</v>
      </c>
      <c r="I1561" s="28">
        <v>0</v>
      </c>
      <c r="J1561" s="28">
        <v>1</v>
      </c>
      <c r="K1561" s="28">
        <v>0</v>
      </c>
      <c r="L1561" s="28">
        <v>0</v>
      </c>
      <c r="M1561" s="28" t="s">
        <v>1701</v>
      </c>
      <c r="N1561" s="28">
        <v>2</v>
      </c>
      <c r="O1561" s="21">
        <v>2</v>
      </c>
      <c r="P1561" s="21">
        <v>0</v>
      </c>
      <c r="Q1561" s="21">
        <v>1</v>
      </c>
      <c r="R1561">
        <f>IFERROR(IF(I1561=1,VLOOKUP(F1561,Lookup!$A$2:$B$15,2,FALSE),0),0.5)</f>
        <v>0</v>
      </c>
      <c r="S1561">
        <f>IF(K1561=1,1,IFERROR(IF(H1561="pass",VLOOKUP(F1561,Lookup!$D$2:$E$26,2,FALSE),0),1.6))</f>
        <v>1.6</v>
      </c>
      <c r="T1561" s="6">
        <f t="shared" si="74"/>
        <v>1.635</v>
      </c>
      <c r="U1561" s="6">
        <f t="shared" si="72"/>
        <v>1.635</v>
      </c>
      <c r="V1561" t="str">
        <f t="shared" si="73"/>
        <v>J.JACKSON, LAC</v>
      </c>
    </row>
    <row r="1562" spans="1:22">
      <c r="A1562">
        <v>441</v>
      </c>
      <c r="B1562" s="28">
        <v>2</v>
      </c>
      <c r="C1562" s="28" t="s">
        <v>25</v>
      </c>
      <c r="D1562" s="28" t="s">
        <v>2</v>
      </c>
      <c r="E1562" s="28">
        <v>13</v>
      </c>
      <c r="F1562" s="28">
        <v>87</v>
      </c>
      <c r="G1562" s="28" t="s">
        <v>3286</v>
      </c>
      <c r="H1562" s="28" t="s">
        <v>439</v>
      </c>
      <c r="I1562" s="28">
        <v>0</v>
      </c>
      <c r="J1562" s="28">
        <v>1</v>
      </c>
      <c r="K1562" s="28">
        <v>0</v>
      </c>
      <c r="L1562" s="28">
        <v>0</v>
      </c>
      <c r="M1562" s="28" t="s">
        <v>1683</v>
      </c>
      <c r="N1562" s="28">
        <v>-2</v>
      </c>
      <c r="O1562" s="21">
        <v>-2</v>
      </c>
      <c r="P1562" s="21">
        <v>0</v>
      </c>
      <c r="Q1562" s="21">
        <v>1</v>
      </c>
      <c r="R1562">
        <f>IFERROR(IF(I1562=1,VLOOKUP(F1562,Lookup!$A$2:$B$15,2,FALSE),0),0.5)</f>
        <v>0</v>
      </c>
      <c r="S1562">
        <f>IF(K1562=1,1,IFERROR(IF(H1562="pass",VLOOKUP(F1562,Lookup!$D$2:$E$26,2,FALSE),0),1.6))</f>
        <v>2.2000000000000002</v>
      </c>
      <c r="T1562" s="6">
        <f t="shared" si="74"/>
        <v>1.5650000000000002</v>
      </c>
      <c r="U1562" s="6">
        <f t="shared" si="72"/>
        <v>1.9841000000000002</v>
      </c>
      <c r="V1562" t="str">
        <f t="shared" si="73"/>
        <v>A.EKELER, LAC</v>
      </c>
    </row>
    <row r="1563" spans="1:22">
      <c r="A1563">
        <v>443</v>
      </c>
      <c r="B1563" s="28">
        <v>2</v>
      </c>
      <c r="C1563" s="28" t="s">
        <v>25</v>
      </c>
      <c r="D1563" s="28" t="s">
        <v>2</v>
      </c>
      <c r="E1563" s="28">
        <v>14</v>
      </c>
      <c r="F1563" s="28">
        <v>86</v>
      </c>
      <c r="G1563" s="28" t="s">
        <v>3288</v>
      </c>
      <c r="H1563" s="28" t="s">
        <v>439</v>
      </c>
      <c r="I1563" s="28">
        <v>0</v>
      </c>
      <c r="J1563" s="28">
        <v>1</v>
      </c>
      <c r="K1563" s="28">
        <v>0</v>
      </c>
      <c r="L1563" s="28">
        <v>0</v>
      </c>
      <c r="M1563" s="28" t="s">
        <v>1681</v>
      </c>
      <c r="N1563" s="28">
        <v>11</v>
      </c>
      <c r="O1563" s="21">
        <v>11</v>
      </c>
      <c r="P1563" s="21">
        <v>0</v>
      </c>
      <c r="Q1563" s="21">
        <v>1</v>
      </c>
      <c r="R1563">
        <f>IFERROR(IF(I1563=1,VLOOKUP(F1563,Lookup!$A$2:$B$15,2,FALSE),0),0.5)</f>
        <v>0</v>
      </c>
      <c r="S1563">
        <f>IF(K1563=1,1,IFERROR(IF(H1563="pass",VLOOKUP(F1563,Lookup!$D$2:$E$26,2,FALSE),0),1.6))</f>
        <v>2</v>
      </c>
      <c r="T1563" s="6">
        <f t="shared" si="74"/>
        <v>1.7925</v>
      </c>
      <c r="U1563" s="6">
        <f t="shared" si="72"/>
        <v>1.9294500000000001</v>
      </c>
      <c r="V1563" t="str">
        <f t="shared" si="73"/>
        <v>J.COOK, LAC</v>
      </c>
    </row>
    <row r="1564" spans="1:22">
      <c r="A1564">
        <v>445</v>
      </c>
      <c r="B1564" s="28">
        <v>2</v>
      </c>
      <c r="C1564" s="28" t="s">
        <v>2</v>
      </c>
      <c r="D1564" s="28" t="s">
        <v>25</v>
      </c>
      <c r="E1564" s="28">
        <v>69</v>
      </c>
      <c r="F1564" s="28">
        <v>31</v>
      </c>
      <c r="G1564" s="28" t="s">
        <v>3290</v>
      </c>
      <c r="H1564" s="28" t="s">
        <v>439</v>
      </c>
      <c r="I1564" s="28">
        <v>0</v>
      </c>
      <c r="J1564" s="28">
        <v>1</v>
      </c>
      <c r="K1564" s="28">
        <v>0</v>
      </c>
      <c r="L1564" s="28">
        <v>0</v>
      </c>
      <c r="M1564" s="28" t="s">
        <v>1142</v>
      </c>
      <c r="N1564" s="28">
        <v>4</v>
      </c>
      <c r="O1564" s="21">
        <v>4</v>
      </c>
      <c r="P1564" s="21">
        <v>0</v>
      </c>
      <c r="Q1564" s="21">
        <v>1</v>
      </c>
      <c r="R1564">
        <f>IFERROR(IF(I1564=1,VLOOKUP(F1564,Lookup!$A$2:$B$15,2,FALSE),0),0.5)</f>
        <v>0</v>
      </c>
      <c r="S1564">
        <f>IF(K1564=1,1,IFERROR(IF(H1564="pass",VLOOKUP(F1564,Lookup!$D$2:$E$26,2,FALSE),0),1.6))</f>
        <v>1.6</v>
      </c>
      <c r="T1564" s="6">
        <f t="shared" si="74"/>
        <v>1.6700000000000002</v>
      </c>
      <c r="U1564" s="6">
        <f t="shared" si="72"/>
        <v>1.6700000000000002</v>
      </c>
      <c r="V1564" t="str">
        <f t="shared" si="73"/>
        <v>C.LAMB, DAL</v>
      </c>
    </row>
    <row r="1565" spans="1:22">
      <c r="A1565">
        <v>447</v>
      </c>
      <c r="B1565" s="28">
        <v>2</v>
      </c>
      <c r="C1565" s="28" t="s">
        <v>2</v>
      </c>
      <c r="D1565" s="28" t="s">
        <v>25</v>
      </c>
      <c r="E1565" s="28">
        <v>46</v>
      </c>
      <c r="F1565" s="28">
        <v>54</v>
      </c>
      <c r="G1565" s="28" t="s">
        <v>3292</v>
      </c>
      <c r="H1565" s="28" t="s">
        <v>439</v>
      </c>
      <c r="I1565" s="28">
        <v>0</v>
      </c>
      <c r="J1565" s="28">
        <v>1</v>
      </c>
      <c r="K1565" s="28">
        <v>0</v>
      </c>
      <c r="L1565" s="28">
        <v>0</v>
      </c>
      <c r="M1565" s="28" t="s">
        <v>1158</v>
      </c>
      <c r="N1565" s="28">
        <v>-4</v>
      </c>
      <c r="O1565" s="21">
        <v>-4</v>
      </c>
      <c r="P1565" s="21">
        <v>0</v>
      </c>
      <c r="Q1565" s="21">
        <v>1</v>
      </c>
      <c r="R1565">
        <f>IFERROR(IF(I1565=1,VLOOKUP(F1565,Lookup!$A$2:$B$15,2,FALSE),0),0.5)</f>
        <v>0</v>
      </c>
      <c r="S1565">
        <f>IF(K1565=1,1,IFERROR(IF(H1565="pass",VLOOKUP(F1565,Lookup!$D$2:$E$26,2,FALSE),0),1.6))</f>
        <v>1.6</v>
      </c>
      <c r="T1565" s="6">
        <f t="shared" si="74"/>
        <v>1.53</v>
      </c>
      <c r="U1565" s="6">
        <f t="shared" si="72"/>
        <v>1.53</v>
      </c>
      <c r="V1565" t="str">
        <f t="shared" si="73"/>
        <v>T.POLLARD, DAL</v>
      </c>
    </row>
    <row r="1566" spans="1:22">
      <c r="A1566">
        <v>449</v>
      </c>
      <c r="B1566" s="28">
        <v>2</v>
      </c>
      <c r="C1566" s="28" t="s">
        <v>2</v>
      </c>
      <c r="D1566" s="28" t="s">
        <v>25</v>
      </c>
      <c r="E1566" s="28">
        <v>28</v>
      </c>
      <c r="F1566" s="28">
        <v>72</v>
      </c>
      <c r="G1566" s="28" t="s">
        <v>3294</v>
      </c>
      <c r="H1566" s="28" t="s">
        <v>439</v>
      </c>
      <c r="I1566" s="28">
        <v>0</v>
      </c>
      <c r="J1566" s="28">
        <v>1</v>
      </c>
      <c r="K1566" s="28">
        <v>0</v>
      </c>
      <c r="L1566" s="28">
        <v>0</v>
      </c>
      <c r="M1566" s="28" t="s">
        <v>1142</v>
      </c>
      <c r="N1566" s="28">
        <v>-4</v>
      </c>
      <c r="O1566" s="21">
        <v>-4</v>
      </c>
      <c r="P1566" s="21">
        <v>0</v>
      </c>
      <c r="Q1566" s="21">
        <v>1</v>
      </c>
      <c r="R1566">
        <f>IFERROR(IF(I1566=1,VLOOKUP(F1566,Lookup!$A$2:$B$15,2,FALSE),0),0.5)</f>
        <v>0</v>
      </c>
      <c r="S1566">
        <f>IF(K1566=1,1,IFERROR(IF(H1566="pass",VLOOKUP(F1566,Lookup!$D$2:$E$26,2,FALSE),0),1.6))</f>
        <v>1.6</v>
      </c>
      <c r="T1566" s="6">
        <f t="shared" si="74"/>
        <v>1.53</v>
      </c>
      <c r="U1566" s="6">
        <f t="shared" si="72"/>
        <v>1.53</v>
      </c>
      <c r="V1566" t="str">
        <f t="shared" si="73"/>
        <v>C.LAMB, DAL</v>
      </c>
    </row>
    <row r="1567" spans="1:22">
      <c r="A1567">
        <v>455</v>
      </c>
      <c r="B1567" s="28">
        <v>2</v>
      </c>
      <c r="C1567" s="28" t="s">
        <v>25</v>
      </c>
      <c r="D1567" s="28" t="s">
        <v>2</v>
      </c>
      <c r="E1567" s="28">
        <v>60</v>
      </c>
      <c r="F1567" s="28">
        <v>40</v>
      </c>
      <c r="G1567" s="28" t="s">
        <v>3300</v>
      </c>
      <c r="H1567" s="28" t="s">
        <v>439</v>
      </c>
      <c r="I1567" s="28">
        <v>0</v>
      </c>
      <c r="J1567" s="28">
        <v>1</v>
      </c>
      <c r="K1567" s="28">
        <v>0</v>
      </c>
      <c r="L1567" s="28">
        <v>0</v>
      </c>
      <c r="M1567" s="28" t="s">
        <v>1691</v>
      </c>
      <c r="N1567" s="28">
        <v>-2</v>
      </c>
      <c r="O1567" s="21">
        <v>-2</v>
      </c>
      <c r="P1567" s="21">
        <v>0</v>
      </c>
      <c r="Q1567" s="21">
        <v>1</v>
      </c>
      <c r="R1567">
        <f>IFERROR(IF(I1567=1,VLOOKUP(F1567,Lookup!$A$2:$B$15,2,FALSE),0),0.5)</f>
        <v>0</v>
      </c>
      <c r="S1567">
        <f>IF(K1567=1,1,IFERROR(IF(H1567="pass",VLOOKUP(F1567,Lookup!$D$2:$E$26,2,FALSE),0),1.6))</f>
        <v>1.6</v>
      </c>
      <c r="T1567" s="6">
        <f t="shared" si="74"/>
        <v>1.5650000000000002</v>
      </c>
      <c r="U1567" s="6">
        <f t="shared" si="72"/>
        <v>1.5650000000000002</v>
      </c>
      <c r="V1567" t="str">
        <f t="shared" si="73"/>
        <v>K.ALLEN, LAC</v>
      </c>
    </row>
    <row r="1568" spans="1:22">
      <c r="A1568">
        <v>456</v>
      </c>
      <c r="B1568" s="28">
        <v>2</v>
      </c>
      <c r="C1568" s="28" t="s">
        <v>25</v>
      </c>
      <c r="D1568" s="28" t="s">
        <v>2</v>
      </c>
      <c r="E1568" s="28">
        <v>60</v>
      </c>
      <c r="F1568" s="28">
        <v>40</v>
      </c>
      <c r="G1568" s="28" t="s">
        <v>3301</v>
      </c>
      <c r="H1568" s="28" t="s">
        <v>439</v>
      </c>
      <c r="I1568" s="28">
        <v>0</v>
      </c>
      <c r="J1568" s="28">
        <v>1</v>
      </c>
      <c r="K1568" s="28">
        <v>0</v>
      </c>
      <c r="L1568" s="28">
        <v>0</v>
      </c>
      <c r="M1568" s="28" t="s">
        <v>1741</v>
      </c>
      <c r="N1568" s="28">
        <v>8</v>
      </c>
      <c r="O1568" s="21">
        <v>8</v>
      </c>
      <c r="P1568" s="21">
        <v>0</v>
      </c>
      <c r="Q1568" s="21">
        <v>1</v>
      </c>
      <c r="R1568">
        <f>IFERROR(IF(I1568=1,VLOOKUP(F1568,Lookup!$A$2:$B$15,2,FALSE),0),0.5)</f>
        <v>0</v>
      </c>
      <c r="S1568">
        <f>IF(K1568=1,1,IFERROR(IF(H1568="pass",VLOOKUP(F1568,Lookup!$D$2:$E$26,2,FALSE),0),1.6))</f>
        <v>1.6</v>
      </c>
      <c r="T1568" s="6">
        <f t="shared" si="74"/>
        <v>1.74</v>
      </c>
      <c r="U1568" s="6">
        <f t="shared" si="72"/>
        <v>1.74</v>
      </c>
      <c r="V1568" t="str">
        <f t="shared" si="73"/>
        <v>J.PALMER, LAC</v>
      </c>
    </row>
    <row r="1569" spans="1:22">
      <c r="A1569">
        <v>457</v>
      </c>
      <c r="B1569" s="28">
        <v>2</v>
      </c>
      <c r="C1569" s="28" t="s">
        <v>25</v>
      </c>
      <c r="D1569" s="28" t="s">
        <v>2</v>
      </c>
      <c r="E1569" s="28">
        <v>44</v>
      </c>
      <c r="F1569" s="28">
        <v>56</v>
      </c>
      <c r="G1569" s="28" t="s">
        <v>3302</v>
      </c>
      <c r="H1569" s="28" t="s">
        <v>439</v>
      </c>
      <c r="I1569" s="28">
        <v>0</v>
      </c>
      <c r="J1569" s="28">
        <v>1</v>
      </c>
      <c r="K1569" s="28">
        <v>0</v>
      </c>
      <c r="L1569" s="28">
        <v>0</v>
      </c>
      <c r="M1569" s="28" t="s">
        <v>647</v>
      </c>
      <c r="N1569" s="28">
        <v>6</v>
      </c>
      <c r="O1569" s="21">
        <v>6</v>
      </c>
      <c r="P1569" s="21">
        <v>0</v>
      </c>
      <c r="Q1569" s="21">
        <v>1</v>
      </c>
      <c r="R1569">
        <f>IFERROR(IF(I1569=1,VLOOKUP(F1569,Lookup!$A$2:$B$15,2,FALSE),0),0.5)</f>
        <v>0</v>
      </c>
      <c r="S1569">
        <f>IF(K1569=1,1,IFERROR(IF(H1569="pass",VLOOKUP(F1569,Lookup!$D$2:$E$26,2,FALSE),0),1.6))</f>
        <v>1.6</v>
      </c>
      <c r="T1569" s="6">
        <f t="shared" si="74"/>
        <v>1.7050000000000001</v>
      </c>
      <c r="U1569" s="6">
        <f t="shared" si="72"/>
        <v>1.7050000000000001</v>
      </c>
      <c r="V1569" t="str">
        <f t="shared" si="73"/>
        <v>M.WILLIAMS, LAC</v>
      </c>
    </row>
    <row r="1570" spans="1:22">
      <c r="A1570">
        <v>459</v>
      </c>
      <c r="B1570" s="28">
        <v>2</v>
      </c>
      <c r="C1570" s="28" t="s">
        <v>25</v>
      </c>
      <c r="D1570" s="28" t="s">
        <v>2</v>
      </c>
      <c r="E1570" s="28">
        <v>46</v>
      </c>
      <c r="F1570" s="28">
        <v>54</v>
      </c>
      <c r="G1570" s="28" t="s">
        <v>3304</v>
      </c>
      <c r="H1570" s="28" t="s">
        <v>439</v>
      </c>
      <c r="I1570" s="28">
        <v>0</v>
      </c>
      <c r="J1570" s="28">
        <v>1</v>
      </c>
      <c r="K1570" s="28">
        <v>0</v>
      </c>
      <c r="L1570" s="28">
        <v>0</v>
      </c>
      <c r="M1570" s="28" t="s">
        <v>1683</v>
      </c>
      <c r="N1570" s="28">
        <v>16</v>
      </c>
      <c r="O1570" s="21">
        <v>16</v>
      </c>
      <c r="P1570" s="21">
        <v>0</v>
      </c>
      <c r="Q1570" s="21">
        <v>1</v>
      </c>
      <c r="R1570">
        <f>IFERROR(IF(I1570=1,VLOOKUP(F1570,Lookup!$A$2:$B$15,2,FALSE),0),0.5)</f>
        <v>0</v>
      </c>
      <c r="S1570">
        <f>IF(K1570=1,1,IFERROR(IF(H1570="pass",VLOOKUP(F1570,Lookup!$D$2:$E$26,2,FALSE),0),1.6))</f>
        <v>1.6</v>
      </c>
      <c r="T1570" s="6">
        <f t="shared" si="74"/>
        <v>1.8800000000000001</v>
      </c>
      <c r="U1570" s="6">
        <f t="shared" si="72"/>
        <v>1.8800000000000001</v>
      </c>
      <c r="V1570" t="str">
        <f t="shared" si="73"/>
        <v>A.EKELER, LAC</v>
      </c>
    </row>
    <row r="1571" spans="1:22">
      <c r="A1571">
        <v>460</v>
      </c>
      <c r="B1571" s="28">
        <v>2</v>
      </c>
      <c r="C1571" s="28" t="s">
        <v>25</v>
      </c>
      <c r="D1571" s="28" t="s">
        <v>2</v>
      </c>
      <c r="E1571" s="28">
        <v>13</v>
      </c>
      <c r="F1571" s="28">
        <v>87</v>
      </c>
      <c r="G1571" s="28" t="s">
        <v>3305</v>
      </c>
      <c r="H1571" s="28" t="s">
        <v>439</v>
      </c>
      <c r="I1571" s="28">
        <v>0</v>
      </c>
      <c r="J1571" s="28">
        <v>1</v>
      </c>
      <c r="K1571" s="28">
        <v>0</v>
      </c>
      <c r="L1571" s="28">
        <v>0</v>
      </c>
      <c r="M1571" s="28" t="s">
        <v>1679</v>
      </c>
      <c r="N1571" s="28">
        <v>4</v>
      </c>
      <c r="O1571" s="21">
        <v>4</v>
      </c>
      <c r="P1571" s="21">
        <v>0</v>
      </c>
      <c r="Q1571" s="21">
        <v>1</v>
      </c>
      <c r="R1571">
        <f>IFERROR(IF(I1571=1,VLOOKUP(F1571,Lookup!$A$2:$B$15,2,FALSE),0),0.5)</f>
        <v>0</v>
      </c>
      <c r="S1571">
        <f>IF(K1571=1,1,IFERROR(IF(H1571="pass",VLOOKUP(F1571,Lookup!$D$2:$E$26,2,FALSE),0),1.6))</f>
        <v>2.2000000000000002</v>
      </c>
      <c r="T1571" s="6">
        <f t="shared" si="74"/>
        <v>1.6700000000000002</v>
      </c>
      <c r="U1571" s="6">
        <f t="shared" si="72"/>
        <v>2.0198</v>
      </c>
      <c r="V1571" t="str">
        <f t="shared" si="73"/>
        <v>J.GUYTON, LAC</v>
      </c>
    </row>
    <row r="1572" spans="1:22">
      <c r="A1572">
        <v>461</v>
      </c>
      <c r="B1572" s="28">
        <v>2</v>
      </c>
      <c r="C1572" s="28" t="s">
        <v>25</v>
      </c>
      <c r="D1572" s="28" t="s">
        <v>2</v>
      </c>
      <c r="E1572" s="28">
        <v>9</v>
      </c>
      <c r="F1572" s="28">
        <v>91</v>
      </c>
      <c r="G1572" s="28" t="s">
        <v>3306</v>
      </c>
      <c r="H1572" s="28" t="s">
        <v>439</v>
      </c>
      <c r="I1572" s="28">
        <v>0</v>
      </c>
      <c r="J1572" s="28">
        <v>1</v>
      </c>
      <c r="K1572" s="28">
        <v>0</v>
      </c>
      <c r="L1572" s="28">
        <v>0</v>
      </c>
      <c r="M1572" s="28" t="s">
        <v>647</v>
      </c>
      <c r="N1572" s="28">
        <v>8</v>
      </c>
      <c r="O1572" s="21">
        <v>8</v>
      </c>
      <c r="P1572" s="21">
        <v>0</v>
      </c>
      <c r="Q1572" s="21">
        <v>1</v>
      </c>
      <c r="R1572">
        <f>IFERROR(IF(I1572=1,VLOOKUP(F1572,Lookup!$A$2:$B$15,2,FALSE),0),0.5)</f>
        <v>0</v>
      </c>
      <c r="S1572">
        <f>IF(K1572=1,1,IFERROR(IF(H1572="pass",VLOOKUP(F1572,Lookup!$D$2:$E$26,2,FALSE),0),1.6))</f>
        <v>2.5</v>
      </c>
      <c r="T1572" s="6">
        <f t="shared" si="74"/>
        <v>1.74</v>
      </c>
      <c r="U1572" s="6">
        <f t="shared" si="72"/>
        <v>2.2416</v>
      </c>
      <c r="V1572" t="str">
        <f t="shared" si="73"/>
        <v>M.WILLIAMS, LAC</v>
      </c>
    </row>
    <row r="1573" spans="1:22">
      <c r="A1573">
        <v>462</v>
      </c>
      <c r="B1573" s="28">
        <v>2</v>
      </c>
      <c r="C1573" s="28" t="s">
        <v>25</v>
      </c>
      <c r="D1573" s="28" t="s">
        <v>2</v>
      </c>
      <c r="E1573" s="28">
        <v>9</v>
      </c>
      <c r="F1573" s="28">
        <v>91</v>
      </c>
      <c r="G1573" s="28" t="s">
        <v>3307</v>
      </c>
      <c r="H1573" s="28" t="s">
        <v>439</v>
      </c>
      <c r="I1573" s="28">
        <v>0</v>
      </c>
      <c r="J1573" s="28">
        <v>1</v>
      </c>
      <c r="K1573" s="28">
        <v>0</v>
      </c>
      <c r="L1573" s="28">
        <v>0</v>
      </c>
      <c r="M1573" s="28" t="s">
        <v>1691</v>
      </c>
      <c r="N1573" s="28">
        <v>9</v>
      </c>
      <c r="O1573" s="21">
        <v>9</v>
      </c>
      <c r="P1573" s="21">
        <v>0</v>
      </c>
      <c r="Q1573" s="21">
        <v>1</v>
      </c>
      <c r="R1573">
        <f>IFERROR(IF(I1573=1,VLOOKUP(F1573,Lookup!$A$2:$B$15,2,FALSE),0),0.5)</f>
        <v>0</v>
      </c>
      <c r="S1573">
        <f>IF(K1573=1,1,IFERROR(IF(H1573="pass",VLOOKUP(F1573,Lookup!$D$2:$E$26,2,FALSE),0),1.6))</f>
        <v>2.5</v>
      </c>
      <c r="T1573" s="6">
        <f t="shared" si="74"/>
        <v>1.7575000000000001</v>
      </c>
      <c r="U1573" s="6">
        <f t="shared" si="72"/>
        <v>2.2475500000000004</v>
      </c>
      <c r="V1573" t="str">
        <f t="shared" si="73"/>
        <v>K.ALLEN, LAC</v>
      </c>
    </row>
    <row r="1574" spans="1:22">
      <c r="A1574">
        <v>467</v>
      </c>
      <c r="B1574" s="28">
        <v>2</v>
      </c>
      <c r="C1574" s="28" t="s">
        <v>2</v>
      </c>
      <c r="D1574" s="28" t="s">
        <v>25</v>
      </c>
      <c r="E1574" s="28">
        <v>23</v>
      </c>
      <c r="F1574" s="28">
        <v>77</v>
      </c>
      <c r="G1574" s="28" t="s">
        <v>3312</v>
      </c>
      <c r="H1574" s="28" t="s">
        <v>439</v>
      </c>
      <c r="I1574" s="28">
        <v>0</v>
      </c>
      <c r="J1574" s="28">
        <v>1</v>
      </c>
      <c r="K1574" s="28">
        <v>0</v>
      </c>
      <c r="L1574" s="28">
        <v>0</v>
      </c>
      <c r="M1574" s="28" t="s">
        <v>1142</v>
      </c>
      <c r="N1574" s="28">
        <v>-4</v>
      </c>
      <c r="O1574" s="21">
        <v>-4</v>
      </c>
      <c r="P1574" s="21">
        <v>0</v>
      </c>
      <c r="Q1574" s="21">
        <v>1</v>
      </c>
      <c r="R1574">
        <f>IFERROR(IF(I1574=1,VLOOKUP(F1574,Lookup!$A$2:$B$15,2,FALSE),0),0.5)</f>
        <v>0</v>
      </c>
      <c r="S1574">
        <f>IF(K1574=1,1,IFERROR(IF(H1574="pass",VLOOKUP(F1574,Lookup!$D$2:$E$26,2,FALSE),0),1.6))</f>
        <v>1.8</v>
      </c>
      <c r="T1574" s="6">
        <f t="shared" si="74"/>
        <v>1.53</v>
      </c>
      <c r="U1574" s="6">
        <f t="shared" si="72"/>
        <v>1.7082000000000002</v>
      </c>
      <c r="V1574" t="str">
        <f t="shared" si="73"/>
        <v>C.LAMB, DAL</v>
      </c>
    </row>
    <row r="1575" spans="1:22">
      <c r="A1575">
        <v>468</v>
      </c>
      <c r="B1575" s="28">
        <v>2</v>
      </c>
      <c r="C1575" s="28" t="s">
        <v>2</v>
      </c>
      <c r="D1575" s="28" t="s">
        <v>25</v>
      </c>
      <c r="E1575" s="28">
        <v>22</v>
      </c>
      <c r="F1575" s="28">
        <v>78</v>
      </c>
      <c r="G1575" s="28" t="s">
        <v>3313</v>
      </c>
      <c r="H1575" s="28" t="s">
        <v>439</v>
      </c>
      <c r="I1575" s="28">
        <v>0</v>
      </c>
      <c r="J1575" s="28">
        <v>1</v>
      </c>
      <c r="K1575" s="28">
        <v>0</v>
      </c>
      <c r="L1575" s="28">
        <v>0</v>
      </c>
      <c r="M1575" s="28" t="s">
        <v>1137</v>
      </c>
      <c r="N1575" s="28">
        <v>11</v>
      </c>
      <c r="O1575" s="21">
        <v>11</v>
      </c>
      <c r="P1575" s="21">
        <v>0</v>
      </c>
      <c r="Q1575" s="21">
        <v>1</v>
      </c>
      <c r="R1575">
        <f>IFERROR(IF(I1575=1,VLOOKUP(F1575,Lookup!$A$2:$B$15,2,FALSE),0),0.5)</f>
        <v>0</v>
      </c>
      <c r="S1575">
        <f>IF(K1575=1,1,IFERROR(IF(H1575="pass",VLOOKUP(F1575,Lookup!$D$2:$E$26,2,FALSE),0),1.6))</f>
        <v>1.8</v>
      </c>
      <c r="T1575" s="6">
        <f t="shared" si="74"/>
        <v>1.7925</v>
      </c>
      <c r="U1575" s="6">
        <f t="shared" si="72"/>
        <v>1.7974500000000002</v>
      </c>
      <c r="V1575" t="str">
        <f t="shared" si="73"/>
        <v>D.SCHULTZ, DAL</v>
      </c>
    </row>
    <row r="1576" spans="1:22">
      <c r="A1576">
        <v>470</v>
      </c>
      <c r="B1576" s="28">
        <v>2</v>
      </c>
      <c r="C1576" s="28" t="s">
        <v>2</v>
      </c>
      <c r="D1576" s="28" t="s">
        <v>25</v>
      </c>
      <c r="E1576" s="28">
        <v>10</v>
      </c>
      <c r="F1576" s="28">
        <v>90</v>
      </c>
      <c r="G1576" s="28" t="s">
        <v>3315</v>
      </c>
      <c r="H1576" s="28" t="s">
        <v>439</v>
      </c>
      <c r="I1576" s="28">
        <v>0</v>
      </c>
      <c r="J1576" s="28">
        <v>1</v>
      </c>
      <c r="K1576" s="28">
        <v>0</v>
      </c>
      <c r="L1576" s="28">
        <v>0</v>
      </c>
      <c r="M1576" s="28" t="s">
        <v>1165</v>
      </c>
      <c r="N1576" s="28">
        <v>10</v>
      </c>
      <c r="O1576" s="21">
        <v>10</v>
      </c>
      <c r="P1576" s="21">
        <v>0</v>
      </c>
      <c r="Q1576" s="21">
        <v>1</v>
      </c>
      <c r="R1576">
        <f>IFERROR(IF(I1576=1,VLOOKUP(F1576,Lookup!$A$2:$B$15,2,FALSE),0),0.5)</f>
        <v>0</v>
      </c>
      <c r="S1576">
        <f>IF(K1576=1,1,IFERROR(IF(H1576="pass",VLOOKUP(F1576,Lookup!$D$2:$E$26,2,FALSE),0),1.6))</f>
        <v>2.2000000000000002</v>
      </c>
      <c r="T1576" s="6">
        <f t="shared" si="74"/>
        <v>1.7750000000000001</v>
      </c>
      <c r="U1576" s="6">
        <f t="shared" si="72"/>
        <v>2.0555000000000003</v>
      </c>
      <c r="V1576" t="str">
        <f t="shared" si="73"/>
        <v>B.JARWIN, DAL</v>
      </c>
    </row>
    <row r="1577" spans="1:22">
      <c r="A1577">
        <v>473</v>
      </c>
      <c r="B1577" s="28">
        <v>2</v>
      </c>
      <c r="C1577" s="28" t="s">
        <v>25</v>
      </c>
      <c r="D1577" s="28" t="s">
        <v>2</v>
      </c>
      <c r="E1577" s="28">
        <v>63</v>
      </c>
      <c r="F1577" s="28">
        <v>37</v>
      </c>
      <c r="G1577" s="28" t="s">
        <v>3318</v>
      </c>
      <c r="H1577" s="28" t="s">
        <v>439</v>
      </c>
      <c r="I1577" s="28">
        <v>0</v>
      </c>
      <c r="J1577" s="28">
        <v>1</v>
      </c>
      <c r="K1577" s="28">
        <v>0</v>
      </c>
      <c r="L1577" s="28">
        <v>0</v>
      </c>
      <c r="M1577" s="28" t="s">
        <v>1731</v>
      </c>
      <c r="N1577" s="28">
        <v>1</v>
      </c>
      <c r="O1577" s="21">
        <v>1</v>
      </c>
      <c r="P1577" s="21">
        <v>0</v>
      </c>
      <c r="Q1577" s="21">
        <v>1</v>
      </c>
      <c r="R1577">
        <f>IFERROR(IF(I1577=1,VLOOKUP(F1577,Lookup!$A$2:$B$15,2,FALSE),0),0.5)</f>
        <v>0</v>
      </c>
      <c r="S1577">
        <f>IF(K1577=1,1,IFERROR(IF(H1577="pass",VLOOKUP(F1577,Lookup!$D$2:$E$26,2,FALSE),0),1.6))</f>
        <v>1.6</v>
      </c>
      <c r="T1577" s="6">
        <f t="shared" si="74"/>
        <v>1.6175000000000002</v>
      </c>
      <c r="U1577" s="6">
        <f t="shared" si="72"/>
        <v>1.6175000000000002</v>
      </c>
      <c r="V1577" t="str">
        <f t="shared" si="73"/>
        <v>S.ANDERSON, LAC</v>
      </c>
    </row>
    <row r="1578" spans="1:22">
      <c r="A1578">
        <v>474</v>
      </c>
      <c r="B1578" s="28">
        <v>2</v>
      </c>
      <c r="C1578" s="28" t="s">
        <v>25</v>
      </c>
      <c r="D1578" s="28" t="s">
        <v>2</v>
      </c>
      <c r="E1578" s="28">
        <v>61</v>
      </c>
      <c r="F1578" s="28">
        <v>39</v>
      </c>
      <c r="G1578" s="28" t="s">
        <v>3319</v>
      </c>
      <c r="H1578" s="28" t="s">
        <v>439</v>
      </c>
      <c r="I1578" s="28">
        <v>0</v>
      </c>
      <c r="J1578" s="28">
        <v>1</v>
      </c>
      <c r="K1578" s="28">
        <v>0</v>
      </c>
      <c r="L1578" s="28">
        <v>0</v>
      </c>
      <c r="M1578" s="28" t="s">
        <v>647</v>
      </c>
      <c r="N1578" s="28">
        <v>9</v>
      </c>
      <c r="O1578" s="21">
        <v>9</v>
      </c>
      <c r="P1578" s="21">
        <v>0</v>
      </c>
      <c r="Q1578" s="21">
        <v>1</v>
      </c>
      <c r="R1578">
        <f>IFERROR(IF(I1578=1,VLOOKUP(F1578,Lookup!$A$2:$B$15,2,FALSE),0),0.5)</f>
        <v>0</v>
      </c>
      <c r="S1578">
        <f>IF(K1578=1,1,IFERROR(IF(H1578="pass",VLOOKUP(F1578,Lookup!$D$2:$E$26,2,FALSE),0),1.6))</f>
        <v>1.6</v>
      </c>
      <c r="T1578" s="6">
        <f t="shared" si="74"/>
        <v>1.7575000000000001</v>
      </c>
      <c r="U1578" s="6">
        <f t="shared" si="72"/>
        <v>1.7575000000000001</v>
      </c>
      <c r="V1578" t="str">
        <f t="shared" si="73"/>
        <v>M.WILLIAMS, LAC</v>
      </c>
    </row>
    <row r="1579" spans="1:22">
      <c r="A1579">
        <v>478</v>
      </c>
      <c r="B1579" s="28">
        <v>2</v>
      </c>
      <c r="C1579" s="28" t="s">
        <v>25</v>
      </c>
      <c r="D1579" s="28" t="s">
        <v>2</v>
      </c>
      <c r="E1579" s="28">
        <v>32</v>
      </c>
      <c r="F1579" s="28">
        <v>68</v>
      </c>
      <c r="G1579" s="28" t="s">
        <v>3323</v>
      </c>
      <c r="H1579" s="28" t="s">
        <v>439</v>
      </c>
      <c r="I1579" s="28">
        <v>0</v>
      </c>
      <c r="J1579" s="28">
        <v>1</v>
      </c>
      <c r="K1579" s="28">
        <v>0</v>
      </c>
      <c r="L1579" s="28">
        <v>0</v>
      </c>
      <c r="M1579" s="28" t="s">
        <v>1691</v>
      </c>
      <c r="N1579" s="28">
        <v>17</v>
      </c>
      <c r="O1579" s="21">
        <v>17</v>
      </c>
      <c r="P1579" s="21">
        <v>0</v>
      </c>
      <c r="Q1579" s="21">
        <v>1</v>
      </c>
      <c r="R1579">
        <f>IFERROR(IF(I1579=1,VLOOKUP(F1579,Lookup!$A$2:$B$15,2,FALSE),0),0.5)</f>
        <v>0</v>
      </c>
      <c r="S1579">
        <f>IF(K1579=1,1,IFERROR(IF(H1579="pass",VLOOKUP(F1579,Lookup!$D$2:$E$26,2,FALSE),0),1.6))</f>
        <v>1.6</v>
      </c>
      <c r="T1579" s="6">
        <f t="shared" si="74"/>
        <v>1.8975</v>
      </c>
      <c r="U1579" s="6">
        <f t="shared" si="72"/>
        <v>1.8975</v>
      </c>
      <c r="V1579" t="str">
        <f t="shared" si="73"/>
        <v>K.ALLEN, LAC</v>
      </c>
    </row>
    <row r="1580" spans="1:22">
      <c r="A1580">
        <v>480</v>
      </c>
      <c r="B1580" s="28">
        <v>2</v>
      </c>
      <c r="C1580" s="28" t="s">
        <v>25</v>
      </c>
      <c r="D1580" s="28" t="s">
        <v>2</v>
      </c>
      <c r="E1580" s="28">
        <v>7</v>
      </c>
      <c r="F1580" s="28">
        <v>93</v>
      </c>
      <c r="G1580" s="28" t="s">
        <v>3325</v>
      </c>
      <c r="H1580" s="28" t="s">
        <v>439</v>
      </c>
      <c r="I1580" s="28">
        <v>0</v>
      </c>
      <c r="J1580" s="28">
        <v>1</v>
      </c>
      <c r="K1580" s="28">
        <v>0</v>
      </c>
      <c r="L1580" s="28">
        <v>0</v>
      </c>
      <c r="M1580" s="28" t="s">
        <v>647</v>
      </c>
      <c r="N1580" s="28">
        <v>7</v>
      </c>
      <c r="O1580" s="21">
        <v>7</v>
      </c>
      <c r="P1580" s="21">
        <v>0</v>
      </c>
      <c r="Q1580" s="21">
        <v>1</v>
      </c>
      <c r="R1580">
        <f>IFERROR(IF(I1580=1,VLOOKUP(F1580,Lookup!$A$2:$B$15,2,FALSE),0),0.5)</f>
        <v>0</v>
      </c>
      <c r="S1580">
        <f>IF(K1580=1,1,IFERROR(IF(H1580="pass",VLOOKUP(F1580,Lookup!$D$2:$E$26,2,FALSE),0),1.6))</f>
        <v>2.7</v>
      </c>
      <c r="T1580" s="6">
        <f t="shared" si="74"/>
        <v>1.7225000000000001</v>
      </c>
      <c r="U1580" s="6">
        <f t="shared" si="72"/>
        <v>2.3676500000000003</v>
      </c>
      <c r="V1580" t="str">
        <f t="shared" si="73"/>
        <v>M.WILLIAMS, LAC</v>
      </c>
    </row>
    <row r="1581" spans="1:22">
      <c r="A1581">
        <v>481</v>
      </c>
      <c r="B1581" s="28">
        <v>2</v>
      </c>
      <c r="C1581" s="28" t="s">
        <v>25</v>
      </c>
      <c r="D1581" s="28" t="s">
        <v>2</v>
      </c>
      <c r="E1581" s="28">
        <v>25</v>
      </c>
      <c r="F1581" s="28">
        <v>75</v>
      </c>
      <c r="G1581" s="28" t="s">
        <v>3326</v>
      </c>
      <c r="H1581" s="28" t="s">
        <v>439</v>
      </c>
      <c r="I1581" s="28">
        <v>0</v>
      </c>
      <c r="J1581" s="28">
        <v>1</v>
      </c>
      <c r="K1581" s="28">
        <v>0</v>
      </c>
      <c r="L1581" s="28">
        <v>0</v>
      </c>
      <c r="M1581" s="28" t="s">
        <v>1683</v>
      </c>
      <c r="N1581" s="28">
        <v>9</v>
      </c>
      <c r="O1581" s="21">
        <v>9</v>
      </c>
      <c r="P1581" s="21">
        <v>0</v>
      </c>
      <c r="Q1581" s="21">
        <v>1</v>
      </c>
      <c r="R1581">
        <f>IFERROR(IF(I1581=1,VLOOKUP(F1581,Lookup!$A$2:$B$15,2,FALSE),0),0.5)</f>
        <v>0</v>
      </c>
      <c r="S1581">
        <f>IF(K1581=1,1,IFERROR(IF(H1581="pass",VLOOKUP(F1581,Lookup!$D$2:$E$26,2,FALSE),0),1.6))</f>
        <v>1.8</v>
      </c>
      <c r="T1581" s="6">
        <f t="shared" si="74"/>
        <v>1.7575000000000001</v>
      </c>
      <c r="U1581" s="6">
        <f t="shared" si="72"/>
        <v>1.7855500000000002</v>
      </c>
      <c r="V1581" t="str">
        <f t="shared" si="73"/>
        <v>A.EKELER, LAC</v>
      </c>
    </row>
    <row r="1582" spans="1:22">
      <c r="A1582">
        <v>488</v>
      </c>
      <c r="B1582" s="28">
        <v>2</v>
      </c>
      <c r="C1582" s="28" t="s">
        <v>2</v>
      </c>
      <c r="D1582" s="28" t="s">
        <v>25</v>
      </c>
      <c r="E1582" s="28">
        <v>62</v>
      </c>
      <c r="F1582" s="28">
        <v>38</v>
      </c>
      <c r="G1582" s="28" t="s">
        <v>3333</v>
      </c>
      <c r="H1582" s="28" t="s">
        <v>439</v>
      </c>
      <c r="I1582" s="28">
        <v>0</v>
      </c>
      <c r="J1582" s="28">
        <v>1</v>
      </c>
      <c r="K1582" s="28">
        <v>0</v>
      </c>
      <c r="L1582" s="28">
        <v>0</v>
      </c>
      <c r="M1582" s="28" t="s">
        <v>1135</v>
      </c>
      <c r="N1582" s="28">
        <v>0</v>
      </c>
      <c r="O1582" s="21">
        <v>0</v>
      </c>
      <c r="P1582" s="21">
        <v>0</v>
      </c>
      <c r="Q1582" s="21">
        <v>1</v>
      </c>
      <c r="R1582">
        <f>IFERROR(IF(I1582=1,VLOOKUP(F1582,Lookup!$A$2:$B$15,2,FALSE),0),0.5)</f>
        <v>0</v>
      </c>
      <c r="S1582">
        <f>IF(K1582=1,1,IFERROR(IF(H1582="pass",VLOOKUP(F1582,Lookup!$D$2:$E$26,2,FALSE),0),1.6))</f>
        <v>1.6</v>
      </c>
      <c r="T1582" s="6">
        <f t="shared" si="74"/>
        <v>1.6</v>
      </c>
      <c r="U1582" s="6">
        <f t="shared" si="72"/>
        <v>1.6</v>
      </c>
      <c r="V1582" t="str">
        <f t="shared" si="73"/>
        <v>E.ELLIOTT, DAL</v>
      </c>
    </row>
    <row r="1583" spans="1:22">
      <c r="A1583">
        <v>489</v>
      </c>
      <c r="B1583" s="28">
        <v>2</v>
      </c>
      <c r="C1583" s="28" t="s">
        <v>2</v>
      </c>
      <c r="D1583" s="28" t="s">
        <v>25</v>
      </c>
      <c r="E1583" s="28">
        <v>57</v>
      </c>
      <c r="F1583" s="28">
        <v>43</v>
      </c>
      <c r="G1583" s="28" t="s">
        <v>3334</v>
      </c>
      <c r="H1583" s="28" t="s">
        <v>439</v>
      </c>
      <c r="I1583" s="28">
        <v>0</v>
      </c>
      <c r="J1583" s="28">
        <v>1</v>
      </c>
      <c r="K1583" s="28">
        <v>0</v>
      </c>
      <c r="L1583" s="28">
        <v>0</v>
      </c>
      <c r="M1583" s="28" t="s">
        <v>1133</v>
      </c>
      <c r="N1583" s="28">
        <v>7</v>
      </c>
      <c r="O1583" s="21">
        <v>7</v>
      </c>
      <c r="P1583" s="21">
        <v>0</v>
      </c>
      <c r="Q1583" s="21">
        <v>1</v>
      </c>
      <c r="R1583">
        <f>IFERROR(IF(I1583=1,VLOOKUP(F1583,Lookup!$A$2:$B$15,2,FALSE),0),0.5)</f>
        <v>0</v>
      </c>
      <c r="S1583">
        <f>IF(K1583=1,1,IFERROR(IF(H1583="pass",VLOOKUP(F1583,Lookup!$D$2:$E$26,2,FALSE),0),1.6))</f>
        <v>1.6</v>
      </c>
      <c r="T1583" s="6">
        <f t="shared" si="74"/>
        <v>1.7225000000000001</v>
      </c>
      <c r="U1583" s="6">
        <f t="shared" si="72"/>
        <v>1.7225000000000001</v>
      </c>
      <c r="V1583" t="str">
        <f t="shared" si="73"/>
        <v>A.COOPER, DAL</v>
      </c>
    </row>
    <row r="1584" spans="1:22">
      <c r="A1584">
        <v>490</v>
      </c>
      <c r="B1584" s="28">
        <v>2</v>
      </c>
      <c r="C1584" s="28" t="s">
        <v>2</v>
      </c>
      <c r="D1584" s="28" t="s">
        <v>25</v>
      </c>
      <c r="E1584" s="28">
        <v>45</v>
      </c>
      <c r="F1584" s="28">
        <v>55</v>
      </c>
      <c r="G1584" s="28" t="s">
        <v>3335</v>
      </c>
      <c r="H1584" s="28" t="s">
        <v>439</v>
      </c>
      <c r="I1584" s="28">
        <v>0</v>
      </c>
      <c r="J1584" s="28">
        <v>1</v>
      </c>
      <c r="K1584" s="28">
        <v>0</v>
      </c>
      <c r="L1584" s="28">
        <v>0</v>
      </c>
      <c r="M1584" s="28" t="s">
        <v>1173</v>
      </c>
      <c r="N1584" s="28">
        <v>2</v>
      </c>
      <c r="O1584" s="21">
        <v>2</v>
      </c>
      <c r="P1584" s="21">
        <v>0</v>
      </c>
      <c r="Q1584" s="21">
        <v>1</v>
      </c>
      <c r="R1584">
        <f>IFERROR(IF(I1584=1,VLOOKUP(F1584,Lookup!$A$2:$B$15,2,FALSE),0),0.5)</f>
        <v>0</v>
      </c>
      <c r="S1584">
        <f>IF(K1584=1,1,IFERROR(IF(H1584="pass",VLOOKUP(F1584,Lookup!$D$2:$E$26,2,FALSE),0),1.6))</f>
        <v>1.6</v>
      </c>
      <c r="T1584" s="6">
        <f t="shared" si="74"/>
        <v>1.635</v>
      </c>
      <c r="U1584" s="6">
        <f t="shared" si="72"/>
        <v>1.635</v>
      </c>
      <c r="V1584" t="str">
        <f t="shared" si="73"/>
        <v>C.WILSON, DAL</v>
      </c>
    </row>
    <row r="1585" spans="1:22">
      <c r="A1585">
        <v>495</v>
      </c>
      <c r="B1585" s="28">
        <v>2</v>
      </c>
      <c r="C1585" s="28" t="s">
        <v>20</v>
      </c>
      <c r="D1585" s="28" t="s">
        <v>27</v>
      </c>
      <c r="E1585" s="28">
        <v>51</v>
      </c>
      <c r="F1585" s="28">
        <v>49</v>
      </c>
      <c r="G1585" s="28" t="s">
        <v>3340</v>
      </c>
      <c r="H1585" s="28" t="s">
        <v>439</v>
      </c>
      <c r="I1585" s="28">
        <v>0</v>
      </c>
      <c r="J1585" s="28">
        <v>1</v>
      </c>
      <c r="K1585" s="28">
        <v>0</v>
      </c>
      <c r="L1585" s="28">
        <v>0</v>
      </c>
      <c r="M1585" s="28" t="s">
        <v>1536</v>
      </c>
      <c r="N1585" s="28">
        <v>11</v>
      </c>
      <c r="O1585" s="21">
        <v>11</v>
      </c>
      <c r="P1585" s="21">
        <v>0</v>
      </c>
      <c r="Q1585" s="21">
        <v>1</v>
      </c>
      <c r="R1585">
        <f>IFERROR(IF(I1585=1,VLOOKUP(F1585,Lookup!$A$2:$B$15,2,FALSE),0),0.5)</f>
        <v>0</v>
      </c>
      <c r="S1585">
        <f>IF(K1585=1,1,IFERROR(IF(H1585="pass",VLOOKUP(F1585,Lookup!$D$2:$E$26,2,FALSE),0),1.6))</f>
        <v>1.6</v>
      </c>
      <c r="T1585" s="6">
        <f t="shared" si="74"/>
        <v>1.7925</v>
      </c>
      <c r="U1585" s="6">
        <f t="shared" si="72"/>
        <v>1.7925</v>
      </c>
      <c r="V1585" t="str">
        <f t="shared" si="73"/>
        <v>L.SHENAULT, JAX</v>
      </c>
    </row>
    <row r="1586" spans="1:22">
      <c r="A1586">
        <v>498</v>
      </c>
      <c r="B1586" s="28">
        <v>2</v>
      </c>
      <c r="C1586" s="28" t="s">
        <v>20</v>
      </c>
      <c r="D1586" s="28" t="s">
        <v>27</v>
      </c>
      <c r="E1586" s="28">
        <v>42</v>
      </c>
      <c r="F1586" s="28">
        <v>58</v>
      </c>
      <c r="G1586" s="28" t="s">
        <v>3343</v>
      </c>
      <c r="H1586" s="28" t="s">
        <v>439</v>
      </c>
      <c r="I1586" s="28">
        <v>0</v>
      </c>
      <c r="J1586" s="28">
        <v>1</v>
      </c>
      <c r="K1586" s="28">
        <v>0</v>
      </c>
      <c r="L1586" s="28">
        <v>0</v>
      </c>
      <c r="M1586" s="28" t="s">
        <v>1554</v>
      </c>
      <c r="N1586" s="28">
        <v>7</v>
      </c>
      <c r="O1586" s="21">
        <v>7</v>
      </c>
      <c r="P1586" s="21">
        <v>0</v>
      </c>
      <c r="Q1586" s="21">
        <v>1</v>
      </c>
      <c r="R1586">
        <f>IFERROR(IF(I1586=1,VLOOKUP(F1586,Lookup!$A$2:$B$15,2,FALSE),0),0.5)</f>
        <v>0</v>
      </c>
      <c r="S1586">
        <f>IF(K1586=1,1,IFERROR(IF(H1586="pass",VLOOKUP(F1586,Lookup!$D$2:$E$26,2,FALSE),0),1.6))</f>
        <v>1.6</v>
      </c>
      <c r="T1586" s="6">
        <f t="shared" si="74"/>
        <v>1.7225000000000001</v>
      </c>
      <c r="U1586" s="6">
        <f t="shared" si="72"/>
        <v>1.7225000000000001</v>
      </c>
      <c r="V1586" t="str">
        <f t="shared" si="73"/>
        <v>M.JONES, JAX</v>
      </c>
    </row>
    <row r="1587" spans="1:22">
      <c r="A1587">
        <v>499</v>
      </c>
      <c r="B1587" s="28">
        <v>2</v>
      </c>
      <c r="C1587" s="28" t="s">
        <v>20</v>
      </c>
      <c r="D1587" s="28" t="s">
        <v>27</v>
      </c>
      <c r="E1587" s="28">
        <v>35</v>
      </c>
      <c r="F1587" s="28">
        <v>65</v>
      </c>
      <c r="G1587" s="28" t="s">
        <v>3344</v>
      </c>
      <c r="H1587" s="28" t="s">
        <v>439</v>
      </c>
      <c r="I1587" s="28">
        <v>0</v>
      </c>
      <c r="J1587" s="28">
        <v>1</v>
      </c>
      <c r="K1587" s="28">
        <v>0</v>
      </c>
      <c r="L1587" s="28">
        <v>0</v>
      </c>
      <c r="M1587" s="28" t="s">
        <v>3345</v>
      </c>
      <c r="N1587" s="28">
        <v>32</v>
      </c>
      <c r="O1587" s="21">
        <v>32</v>
      </c>
      <c r="P1587" s="21">
        <v>0</v>
      </c>
      <c r="Q1587" s="21">
        <v>1</v>
      </c>
      <c r="R1587">
        <f>IFERROR(IF(I1587=1,VLOOKUP(F1587,Lookup!$A$2:$B$15,2,FALSE),0),0.5)</f>
        <v>0</v>
      </c>
      <c r="S1587">
        <f>IF(K1587=1,1,IFERROR(IF(H1587="pass",VLOOKUP(F1587,Lookup!$D$2:$E$26,2,FALSE),0),1.6))</f>
        <v>1.6</v>
      </c>
      <c r="T1587" s="6">
        <f t="shared" si="74"/>
        <v>2.16</v>
      </c>
      <c r="U1587" s="6">
        <f t="shared" si="72"/>
        <v>2.16</v>
      </c>
      <c r="V1587" t="str">
        <f t="shared" si="73"/>
        <v>L.TREADWELL, JAX</v>
      </c>
    </row>
    <row r="1588" spans="1:22">
      <c r="A1588">
        <v>500</v>
      </c>
      <c r="B1588" s="28">
        <v>2</v>
      </c>
      <c r="C1588" s="28" t="s">
        <v>20</v>
      </c>
      <c r="D1588" s="28" t="s">
        <v>27</v>
      </c>
      <c r="E1588" s="28">
        <v>35</v>
      </c>
      <c r="F1588" s="28">
        <v>65</v>
      </c>
      <c r="G1588" s="28" t="s">
        <v>3346</v>
      </c>
      <c r="H1588" s="28" t="s">
        <v>439</v>
      </c>
      <c r="I1588" s="28">
        <v>0</v>
      </c>
      <c r="J1588" s="28">
        <v>1</v>
      </c>
      <c r="K1588" s="28">
        <v>0</v>
      </c>
      <c r="L1588" s="28">
        <v>0</v>
      </c>
      <c r="M1588" s="28" t="s">
        <v>1554</v>
      </c>
      <c r="N1588" s="28">
        <v>11</v>
      </c>
      <c r="O1588" s="21">
        <v>11</v>
      </c>
      <c r="P1588" s="21">
        <v>0</v>
      </c>
      <c r="Q1588" s="21">
        <v>1</v>
      </c>
      <c r="R1588">
        <f>IFERROR(IF(I1588=1,VLOOKUP(F1588,Lookup!$A$2:$B$15,2,FALSE),0),0.5)</f>
        <v>0</v>
      </c>
      <c r="S1588">
        <f>IF(K1588=1,1,IFERROR(IF(H1588="pass",VLOOKUP(F1588,Lookup!$D$2:$E$26,2,FALSE),0),1.6))</f>
        <v>1.6</v>
      </c>
      <c r="T1588" s="6">
        <f t="shared" si="74"/>
        <v>1.7925</v>
      </c>
      <c r="U1588" s="6">
        <f t="shared" si="72"/>
        <v>1.7925</v>
      </c>
      <c r="V1588" t="str">
        <f t="shared" si="73"/>
        <v>M.JONES, JAX</v>
      </c>
    </row>
    <row r="1589" spans="1:22">
      <c r="A1589">
        <v>503</v>
      </c>
      <c r="B1589" s="28">
        <v>2</v>
      </c>
      <c r="C1589" s="28" t="s">
        <v>20</v>
      </c>
      <c r="D1589" s="28" t="s">
        <v>27</v>
      </c>
      <c r="E1589" s="28">
        <v>25</v>
      </c>
      <c r="F1589" s="28">
        <v>75</v>
      </c>
      <c r="G1589" s="28" t="s">
        <v>3349</v>
      </c>
      <c r="H1589" s="28" t="s">
        <v>439</v>
      </c>
      <c r="I1589" s="28">
        <v>0</v>
      </c>
      <c r="J1589" s="28">
        <v>1</v>
      </c>
      <c r="K1589" s="28">
        <v>0</v>
      </c>
      <c r="L1589" s="28">
        <v>0</v>
      </c>
      <c r="M1589" s="28" t="s">
        <v>1554</v>
      </c>
      <c r="N1589" s="28">
        <v>25</v>
      </c>
      <c r="O1589" s="21">
        <v>25</v>
      </c>
      <c r="P1589" s="21">
        <v>0</v>
      </c>
      <c r="Q1589" s="21">
        <v>1</v>
      </c>
      <c r="R1589">
        <f>IFERROR(IF(I1589=1,VLOOKUP(F1589,Lookup!$A$2:$B$15,2,FALSE),0),0.5)</f>
        <v>0</v>
      </c>
      <c r="S1589">
        <f>IF(K1589=1,1,IFERROR(IF(H1589="pass",VLOOKUP(F1589,Lookup!$D$2:$E$26,2,FALSE),0),1.6))</f>
        <v>1.8</v>
      </c>
      <c r="T1589" s="6">
        <f t="shared" si="74"/>
        <v>2.0375000000000001</v>
      </c>
      <c r="U1589" s="6">
        <f t="shared" si="72"/>
        <v>1.8807500000000004</v>
      </c>
      <c r="V1589" t="str">
        <f t="shared" si="73"/>
        <v>M.JONES, JAX</v>
      </c>
    </row>
    <row r="1590" spans="1:22">
      <c r="A1590">
        <v>508</v>
      </c>
      <c r="B1590" s="28">
        <v>2</v>
      </c>
      <c r="C1590" s="28" t="s">
        <v>27</v>
      </c>
      <c r="D1590" s="28" t="s">
        <v>20</v>
      </c>
      <c r="E1590" s="28">
        <v>59</v>
      </c>
      <c r="F1590" s="28">
        <v>41</v>
      </c>
      <c r="G1590" s="28" t="s">
        <v>3354</v>
      </c>
      <c r="H1590" s="28" t="s">
        <v>439</v>
      </c>
      <c r="I1590" s="28">
        <v>0</v>
      </c>
      <c r="J1590" s="28">
        <v>1</v>
      </c>
      <c r="K1590" s="28">
        <v>0</v>
      </c>
      <c r="L1590" s="28">
        <v>0</v>
      </c>
      <c r="M1590" s="28" t="s">
        <v>1294</v>
      </c>
      <c r="N1590" s="28">
        <v>11</v>
      </c>
      <c r="O1590" s="21">
        <v>11</v>
      </c>
      <c r="P1590" s="21">
        <v>0</v>
      </c>
      <c r="Q1590" s="21">
        <v>1</v>
      </c>
      <c r="R1590">
        <f>IFERROR(IF(I1590=1,VLOOKUP(F1590,Lookup!$A$2:$B$15,2,FALSE),0),0.5)</f>
        <v>0</v>
      </c>
      <c r="S1590">
        <f>IF(K1590=1,1,IFERROR(IF(H1590="pass",VLOOKUP(F1590,Lookup!$D$2:$E$26,2,FALSE),0),1.6))</f>
        <v>1.6</v>
      </c>
      <c r="T1590" s="6">
        <f t="shared" si="74"/>
        <v>1.7925</v>
      </c>
      <c r="U1590" s="6">
        <f t="shared" si="72"/>
        <v>1.7925</v>
      </c>
      <c r="V1590" t="str">
        <f t="shared" si="73"/>
        <v>C.SUTTON, DEN</v>
      </c>
    </row>
    <row r="1591" spans="1:22">
      <c r="A1591">
        <v>509</v>
      </c>
      <c r="B1591" s="28">
        <v>2</v>
      </c>
      <c r="C1591" s="28" t="s">
        <v>27</v>
      </c>
      <c r="D1591" s="28" t="s">
        <v>20</v>
      </c>
      <c r="E1591" s="28">
        <v>46</v>
      </c>
      <c r="F1591" s="28">
        <v>54</v>
      </c>
      <c r="G1591" s="28" t="s">
        <v>3355</v>
      </c>
      <c r="H1591" s="28" t="s">
        <v>439</v>
      </c>
      <c r="I1591" s="28">
        <v>0</v>
      </c>
      <c r="J1591" s="28">
        <v>1</v>
      </c>
      <c r="K1591" s="28">
        <v>0</v>
      </c>
      <c r="L1591" s="28">
        <v>0</v>
      </c>
      <c r="M1591" s="28" t="s">
        <v>1304</v>
      </c>
      <c r="N1591" s="28">
        <v>7</v>
      </c>
      <c r="O1591" s="21">
        <v>7</v>
      </c>
      <c r="P1591" s="21">
        <v>0</v>
      </c>
      <c r="Q1591" s="21">
        <v>1</v>
      </c>
      <c r="R1591">
        <f>IFERROR(IF(I1591=1,VLOOKUP(F1591,Lookup!$A$2:$B$15,2,FALSE),0),0.5)</f>
        <v>0</v>
      </c>
      <c r="S1591">
        <f>IF(K1591=1,1,IFERROR(IF(H1591="pass",VLOOKUP(F1591,Lookup!$D$2:$E$26,2,FALSE),0),1.6))</f>
        <v>1.6</v>
      </c>
      <c r="T1591" s="6">
        <f t="shared" si="74"/>
        <v>1.7225000000000001</v>
      </c>
      <c r="U1591" s="6">
        <f t="shared" si="72"/>
        <v>1.7225000000000001</v>
      </c>
      <c r="V1591" t="str">
        <f t="shared" si="73"/>
        <v>T.PATRICK, DEN</v>
      </c>
    </row>
    <row r="1592" spans="1:22">
      <c r="A1592">
        <v>512</v>
      </c>
      <c r="B1592" s="28">
        <v>2</v>
      </c>
      <c r="C1592" s="28" t="s">
        <v>27</v>
      </c>
      <c r="D1592" s="28" t="s">
        <v>20</v>
      </c>
      <c r="E1592" s="28">
        <v>20</v>
      </c>
      <c r="F1592" s="28">
        <v>80</v>
      </c>
      <c r="G1592" s="28" t="s">
        <v>3358</v>
      </c>
      <c r="H1592" s="28" t="s">
        <v>439</v>
      </c>
      <c r="I1592" s="28">
        <v>0</v>
      </c>
      <c r="J1592" s="28">
        <v>1</v>
      </c>
      <c r="K1592" s="28">
        <v>0</v>
      </c>
      <c r="L1592" s="28">
        <v>0</v>
      </c>
      <c r="M1592" s="28" t="s">
        <v>1287</v>
      </c>
      <c r="N1592" s="28">
        <v>2</v>
      </c>
      <c r="O1592" s="21">
        <v>2</v>
      </c>
      <c r="P1592" s="21">
        <v>0</v>
      </c>
      <c r="Q1592" s="21">
        <v>1</v>
      </c>
      <c r="R1592">
        <f>IFERROR(IF(I1592=1,VLOOKUP(F1592,Lookup!$A$2:$B$15,2,FALSE),0),0.5)</f>
        <v>0</v>
      </c>
      <c r="S1592">
        <f>IF(K1592=1,1,IFERROR(IF(H1592="pass",VLOOKUP(F1592,Lookup!$D$2:$E$26,2,FALSE),0),1.6))</f>
        <v>1.8</v>
      </c>
      <c r="T1592" s="6">
        <f t="shared" si="74"/>
        <v>1.635</v>
      </c>
      <c r="U1592" s="6">
        <f t="shared" si="72"/>
        <v>1.7439000000000002</v>
      </c>
      <c r="V1592" t="str">
        <f t="shared" si="73"/>
        <v>M.GORDON, DEN</v>
      </c>
    </row>
    <row r="1593" spans="1:22">
      <c r="A1593">
        <v>514</v>
      </c>
      <c r="B1593" s="28">
        <v>2</v>
      </c>
      <c r="C1593" s="28" t="s">
        <v>27</v>
      </c>
      <c r="D1593" s="28" t="s">
        <v>20</v>
      </c>
      <c r="E1593" s="28">
        <v>26</v>
      </c>
      <c r="F1593" s="28">
        <v>74</v>
      </c>
      <c r="G1593" s="28" t="s">
        <v>3360</v>
      </c>
      <c r="H1593" s="28" t="s">
        <v>439</v>
      </c>
      <c r="I1593" s="28">
        <v>0</v>
      </c>
      <c r="J1593" s="28">
        <v>1</v>
      </c>
      <c r="K1593" s="28">
        <v>0</v>
      </c>
      <c r="L1593" s="28">
        <v>0</v>
      </c>
      <c r="M1593" s="28" t="s">
        <v>1294</v>
      </c>
      <c r="N1593" s="28">
        <v>6</v>
      </c>
      <c r="O1593" s="21">
        <v>6</v>
      </c>
      <c r="P1593" s="21">
        <v>0</v>
      </c>
      <c r="Q1593" s="21">
        <v>1</v>
      </c>
      <c r="R1593">
        <f>IFERROR(IF(I1593=1,VLOOKUP(F1593,Lookup!$A$2:$B$15,2,FALSE),0),0.5)</f>
        <v>0</v>
      </c>
      <c r="S1593">
        <f>IF(K1593=1,1,IFERROR(IF(H1593="pass",VLOOKUP(F1593,Lookup!$D$2:$E$26,2,FALSE),0),1.6))</f>
        <v>1.6</v>
      </c>
      <c r="T1593" s="6">
        <f t="shared" si="74"/>
        <v>1.7050000000000001</v>
      </c>
      <c r="U1593" s="6">
        <f t="shared" si="72"/>
        <v>1.7050000000000001</v>
      </c>
      <c r="V1593" t="str">
        <f t="shared" si="73"/>
        <v>C.SUTTON, DEN</v>
      </c>
    </row>
    <row r="1594" spans="1:22">
      <c r="A1594">
        <v>515</v>
      </c>
      <c r="B1594" s="28">
        <v>2</v>
      </c>
      <c r="C1594" s="28" t="s">
        <v>27</v>
      </c>
      <c r="D1594" s="28" t="s">
        <v>20</v>
      </c>
      <c r="E1594" s="28">
        <v>20</v>
      </c>
      <c r="F1594" s="28">
        <v>80</v>
      </c>
      <c r="G1594" s="28" t="s">
        <v>3361</v>
      </c>
      <c r="H1594" s="28" t="s">
        <v>439</v>
      </c>
      <c r="I1594" s="28">
        <v>0</v>
      </c>
      <c r="J1594" s="28">
        <v>1</v>
      </c>
      <c r="K1594" s="28">
        <v>0</v>
      </c>
      <c r="L1594" s="28">
        <v>0</v>
      </c>
      <c r="M1594" s="28" t="s">
        <v>1289</v>
      </c>
      <c r="N1594" s="28">
        <v>6</v>
      </c>
      <c r="O1594" s="21">
        <v>6</v>
      </c>
      <c r="P1594" s="21">
        <v>0</v>
      </c>
      <c r="Q1594" s="21">
        <v>1</v>
      </c>
      <c r="R1594">
        <f>IFERROR(IF(I1594=1,VLOOKUP(F1594,Lookup!$A$2:$B$15,2,FALSE),0),0.5)</f>
        <v>0</v>
      </c>
      <c r="S1594">
        <f>IF(K1594=1,1,IFERROR(IF(H1594="pass",VLOOKUP(F1594,Lookup!$D$2:$E$26,2,FALSE),0),1.6))</f>
        <v>1.8</v>
      </c>
      <c r="T1594" s="6">
        <f t="shared" si="74"/>
        <v>1.7050000000000001</v>
      </c>
      <c r="U1594" s="6">
        <f t="shared" si="72"/>
        <v>1.7677000000000003</v>
      </c>
      <c r="V1594" t="str">
        <f t="shared" si="73"/>
        <v>N.FANT, DEN</v>
      </c>
    </row>
    <row r="1595" spans="1:22">
      <c r="A1595">
        <v>519</v>
      </c>
      <c r="B1595" s="28">
        <v>2</v>
      </c>
      <c r="C1595" s="28" t="s">
        <v>27</v>
      </c>
      <c r="D1595" s="28" t="s">
        <v>20</v>
      </c>
      <c r="E1595" s="28">
        <v>67</v>
      </c>
      <c r="F1595" s="28">
        <v>33</v>
      </c>
      <c r="G1595" s="28" t="s">
        <v>3365</v>
      </c>
      <c r="H1595" s="28" t="s">
        <v>439</v>
      </c>
      <c r="I1595" s="28">
        <v>0</v>
      </c>
      <c r="J1595" s="28">
        <v>1</v>
      </c>
      <c r="K1595" s="28">
        <v>0</v>
      </c>
      <c r="L1595" s="28">
        <v>0</v>
      </c>
      <c r="M1595" s="28" t="s">
        <v>1300</v>
      </c>
      <c r="N1595" s="28">
        <v>0</v>
      </c>
      <c r="O1595" s="21">
        <v>0</v>
      </c>
      <c r="P1595" s="21">
        <v>0</v>
      </c>
      <c r="Q1595" s="21">
        <v>1</v>
      </c>
      <c r="R1595">
        <f>IFERROR(IF(I1595=1,VLOOKUP(F1595,Lookup!$A$2:$B$15,2,FALSE),0),0.5)</f>
        <v>0</v>
      </c>
      <c r="S1595">
        <f>IF(K1595=1,1,IFERROR(IF(H1595="pass",VLOOKUP(F1595,Lookup!$D$2:$E$26,2,FALSE),0),1.6))</f>
        <v>1.6</v>
      </c>
      <c r="T1595" s="6">
        <f t="shared" si="74"/>
        <v>1.6</v>
      </c>
      <c r="U1595" s="6">
        <f t="shared" si="72"/>
        <v>1.6</v>
      </c>
      <c r="V1595" t="str">
        <f t="shared" si="73"/>
        <v>E.SAUBERT, DEN</v>
      </c>
    </row>
    <row r="1596" spans="1:22">
      <c r="A1596">
        <v>522</v>
      </c>
      <c r="B1596" s="28">
        <v>2</v>
      </c>
      <c r="C1596" s="28" t="s">
        <v>27</v>
      </c>
      <c r="D1596" s="28" t="s">
        <v>20</v>
      </c>
      <c r="E1596" s="28">
        <v>53</v>
      </c>
      <c r="F1596" s="28">
        <v>47</v>
      </c>
      <c r="G1596" s="28" t="s">
        <v>3368</v>
      </c>
      <c r="H1596" s="28" t="s">
        <v>439</v>
      </c>
      <c r="I1596" s="28">
        <v>0</v>
      </c>
      <c r="J1596" s="28">
        <v>1</v>
      </c>
      <c r="K1596" s="28">
        <v>0</v>
      </c>
      <c r="L1596" s="28">
        <v>0</v>
      </c>
      <c r="M1596" s="28" t="s">
        <v>1289</v>
      </c>
      <c r="N1596" s="28">
        <v>4</v>
      </c>
      <c r="O1596" s="21">
        <v>4</v>
      </c>
      <c r="P1596" s="21">
        <v>0</v>
      </c>
      <c r="Q1596" s="21">
        <v>1</v>
      </c>
      <c r="R1596">
        <f>IFERROR(IF(I1596=1,VLOOKUP(F1596,Lookup!$A$2:$B$15,2,FALSE),0),0.5)</f>
        <v>0</v>
      </c>
      <c r="S1596">
        <f>IF(K1596=1,1,IFERROR(IF(H1596="pass",VLOOKUP(F1596,Lookup!$D$2:$E$26,2,FALSE),0),1.6))</f>
        <v>1.6</v>
      </c>
      <c r="T1596" s="6">
        <f t="shared" si="74"/>
        <v>1.6700000000000002</v>
      </c>
      <c r="U1596" s="6">
        <f t="shared" si="72"/>
        <v>1.6700000000000002</v>
      </c>
      <c r="V1596" t="str">
        <f t="shared" si="73"/>
        <v>N.FANT, DEN</v>
      </c>
    </row>
    <row r="1597" spans="1:22">
      <c r="A1597">
        <v>523</v>
      </c>
      <c r="B1597" s="28">
        <v>2</v>
      </c>
      <c r="C1597" s="28" t="s">
        <v>27</v>
      </c>
      <c r="D1597" s="28" t="s">
        <v>20</v>
      </c>
      <c r="E1597" s="28">
        <v>49</v>
      </c>
      <c r="F1597" s="28">
        <v>51</v>
      </c>
      <c r="G1597" s="28" t="s">
        <v>3369</v>
      </c>
      <c r="H1597" s="28" t="s">
        <v>439</v>
      </c>
      <c r="I1597" s="28">
        <v>0</v>
      </c>
      <c r="J1597" s="28">
        <v>1</v>
      </c>
      <c r="K1597" s="28">
        <v>0</v>
      </c>
      <c r="L1597" s="28">
        <v>0</v>
      </c>
      <c r="M1597" s="28" t="s">
        <v>1294</v>
      </c>
      <c r="N1597" s="28">
        <v>47</v>
      </c>
      <c r="O1597" s="21">
        <v>47</v>
      </c>
      <c r="P1597" s="21">
        <v>0</v>
      </c>
      <c r="Q1597" s="21">
        <v>1</v>
      </c>
      <c r="R1597">
        <f>IFERROR(IF(I1597=1,VLOOKUP(F1597,Lookup!$A$2:$B$15,2,FALSE),0),0.5)</f>
        <v>0</v>
      </c>
      <c r="S1597">
        <f>IF(K1597=1,1,IFERROR(IF(H1597="pass",VLOOKUP(F1597,Lookup!$D$2:$E$26,2,FALSE),0),1.6))</f>
        <v>1.6</v>
      </c>
      <c r="T1597" s="6">
        <f t="shared" si="74"/>
        <v>2.4224999999999999</v>
      </c>
      <c r="U1597" s="6">
        <f t="shared" si="72"/>
        <v>2.4224999999999999</v>
      </c>
      <c r="V1597" t="str">
        <f t="shared" si="73"/>
        <v>C.SUTTON, DEN</v>
      </c>
    </row>
    <row r="1598" spans="1:22">
      <c r="A1598">
        <v>527</v>
      </c>
      <c r="B1598" s="28">
        <v>2</v>
      </c>
      <c r="C1598" s="28" t="s">
        <v>20</v>
      </c>
      <c r="D1598" s="28" t="s">
        <v>27</v>
      </c>
      <c r="E1598" s="28">
        <v>28</v>
      </c>
      <c r="F1598" s="28">
        <v>72</v>
      </c>
      <c r="G1598" s="28" t="s">
        <v>3373</v>
      </c>
      <c r="H1598" s="28" t="s">
        <v>439</v>
      </c>
      <c r="I1598" s="28">
        <v>0</v>
      </c>
      <c r="J1598" s="28">
        <v>1</v>
      </c>
      <c r="K1598" s="28">
        <v>0</v>
      </c>
      <c r="L1598" s="28">
        <v>0</v>
      </c>
      <c r="M1598" s="28" t="s">
        <v>1536</v>
      </c>
      <c r="N1598" s="28">
        <v>-8</v>
      </c>
      <c r="O1598" s="21">
        <v>-8</v>
      </c>
      <c r="P1598" s="21">
        <v>0</v>
      </c>
      <c r="Q1598" s="21">
        <v>1</v>
      </c>
      <c r="R1598">
        <f>IFERROR(IF(I1598=1,VLOOKUP(F1598,Lookup!$A$2:$B$15,2,FALSE),0),0.5)</f>
        <v>0</v>
      </c>
      <c r="S1598">
        <f>IF(K1598=1,1,IFERROR(IF(H1598="pass",VLOOKUP(F1598,Lookup!$D$2:$E$26,2,FALSE),0),1.6))</f>
        <v>1.6</v>
      </c>
      <c r="T1598" s="6">
        <f t="shared" si="74"/>
        <v>1.4600000000000002</v>
      </c>
      <c r="U1598" s="6">
        <f t="shared" ref="U1598:U1661" si="75">R1598+IF(S1598&gt;=3.2,S1598,IF(AND(S1598&lt;3.2,S1598&gt;=1.8),S1598*0.66+T1598*0.34,T1598))+K1598*0.4735*2</f>
        <v>1.4600000000000002</v>
      </c>
      <c r="V1598" t="str">
        <f t="shared" si="73"/>
        <v>L.SHENAULT, JAX</v>
      </c>
    </row>
    <row r="1599" spans="1:22">
      <c r="A1599">
        <v>529</v>
      </c>
      <c r="B1599" s="28">
        <v>2</v>
      </c>
      <c r="C1599" s="28" t="s">
        <v>20</v>
      </c>
      <c r="D1599" s="28" t="s">
        <v>27</v>
      </c>
      <c r="E1599" s="28">
        <v>34</v>
      </c>
      <c r="F1599" s="28">
        <v>66</v>
      </c>
      <c r="G1599" s="28" t="s">
        <v>3375</v>
      </c>
      <c r="H1599" s="28" t="s">
        <v>439</v>
      </c>
      <c r="I1599" s="28">
        <v>0</v>
      </c>
      <c r="J1599" s="28">
        <v>1</v>
      </c>
      <c r="K1599" s="28">
        <v>0</v>
      </c>
      <c r="L1599" s="28">
        <v>0</v>
      </c>
      <c r="M1599" s="28" t="s">
        <v>1534</v>
      </c>
      <c r="N1599" s="28">
        <v>19</v>
      </c>
      <c r="O1599" s="21">
        <v>19</v>
      </c>
      <c r="P1599" s="21">
        <v>0</v>
      </c>
      <c r="Q1599" s="21">
        <v>1</v>
      </c>
      <c r="R1599">
        <f>IFERROR(IF(I1599=1,VLOOKUP(F1599,Lookup!$A$2:$B$15,2,FALSE),0),0.5)</f>
        <v>0</v>
      </c>
      <c r="S1599">
        <f>IF(K1599=1,1,IFERROR(IF(H1599="pass",VLOOKUP(F1599,Lookup!$D$2:$E$26,2,FALSE),0),1.6))</f>
        <v>1.6</v>
      </c>
      <c r="T1599" s="6">
        <f t="shared" si="74"/>
        <v>1.9325000000000001</v>
      </c>
      <c r="U1599" s="6">
        <f t="shared" si="75"/>
        <v>1.9325000000000001</v>
      </c>
      <c r="V1599" t="str">
        <f t="shared" si="73"/>
        <v>D.CHARK, JAX</v>
      </c>
    </row>
    <row r="1600" spans="1:22">
      <c r="A1600">
        <v>531</v>
      </c>
      <c r="B1600" s="28">
        <v>2</v>
      </c>
      <c r="C1600" s="28" t="s">
        <v>27</v>
      </c>
      <c r="D1600" s="28" t="s">
        <v>20</v>
      </c>
      <c r="E1600" s="28">
        <v>57</v>
      </c>
      <c r="F1600" s="28">
        <v>43</v>
      </c>
      <c r="G1600" s="28" t="s">
        <v>3377</v>
      </c>
      <c r="H1600" s="28" t="s">
        <v>439</v>
      </c>
      <c r="I1600" s="28">
        <v>0</v>
      </c>
      <c r="J1600" s="28">
        <v>1</v>
      </c>
      <c r="K1600" s="28">
        <v>0</v>
      </c>
      <c r="L1600" s="28">
        <v>0</v>
      </c>
      <c r="M1600" s="28" t="s">
        <v>1294</v>
      </c>
      <c r="N1600" s="28">
        <v>45</v>
      </c>
      <c r="O1600" s="21">
        <v>45</v>
      </c>
      <c r="P1600" s="21">
        <v>0</v>
      </c>
      <c r="Q1600" s="21">
        <v>1</v>
      </c>
      <c r="R1600">
        <f>IFERROR(IF(I1600=1,VLOOKUP(F1600,Lookup!$A$2:$B$15,2,FALSE),0),0.5)</f>
        <v>0</v>
      </c>
      <c r="S1600">
        <f>IF(K1600=1,1,IFERROR(IF(H1600="pass",VLOOKUP(F1600,Lookup!$D$2:$E$26,2,FALSE),0),1.6))</f>
        <v>1.6</v>
      </c>
      <c r="T1600" s="6">
        <f t="shared" si="74"/>
        <v>2.3875000000000002</v>
      </c>
      <c r="U1600" s="6">
        <f t="shared" si="75"/>
        <v>2.3875000000000002</v>
      </c>
      <c r="V1600" t="str">
        <f t="shared" si="73"/>
        <v>C.SUTTON, DEN</v>
      </c>
    </row>
    <row r="1601" spans="1:22">
      <c r="A1601">
        <v>532</v>
      </c>
      <c r="B1601" s="28">
        <v>2</v>
      </c>
      <c r="C1601" s="28" t="s">
        <v>27</v>
      </c>
      <c r="D1601" s="28" t="s">
        <v>20</v>
      </c>
      <c r="E1601" s="28">
        <v>57</v>
      </c>
      <c r="F1601" s="28">
        <v>43</v>
      </c>
      <c r="G1601" s="28" t="s">
        <v>3378</v>
      </c>
      <c r="H1601" s="28" t="s">
        <v>439</v>
      </c>
      <c r="I1601" s="28">
        <v>0</v>
      </c>
      <c r="J1601" s="28">
        <v>1</v>
      </c>
      <c r="K1601" s="28">
        <v>0</v>
      </c>
      <c r="L1601" s="28">
        <v>0</v>
      </c>
      <c r="M1601" s="28" t="s">
        <v>1311</v>
      </c>
      <c r="N1601" s="28">
        <v>21</v>
      </c>
      <c r="O1601" s="21">
        <v>21</v>
      </c>
      <c r="P1601" s="21">
        <v>0</v>
      </c>
      <c r="Q1601" s="21">
        <v>1</v>
      </c>
      <c r="R1601">
        <f>IFERROR(IF(I1601=1,VLOOKUP(F1601,Lookup!$A$2:$B$15,2,FALSE),0),0.5)</f>
        <v>0</v>
      </c>
      <c r="S1601">
        <f>IF(K1601=1,1,IFERROR(IF(H1601="pass",VLOOKUP(F1601,Lookup!$D$2:$E$26,2,FALSE),0),1.6))</f>
        <v>1.6</v>
      </c>
      <c r="T1601" s="6">
        <f t="shared" si="74"/>
        <v>1.9675</v>
      </c>
      <c r="U1601" s="6">
        <f t="shared" si="75"/>
        <v>1.9675</v>
      </c>
      <c r="V1601" t="str">
        <f t="shared" si="73"/>
        <v>K.HAMLER, DEN</v>
      </c>
    </row>
    <row r="1602" spans="1:22">
      <c r="A1602">
        <v>540</v>
      </c>
      <c r="B1602" s="28">
        <v>2</v>
      </c>
      <c r="C1602" s="28" t="s">
        <v>27</v>
      </c>
      <c r="D1602" s="28" t="s">
        <v>20</v>
      </c>
      <c r="E1602" s="28">
        <v>60</v>
      </c>
      <c r="F1602" s="28">
        <v>40</v>
      </c>
      <c r="G1602" s="28" t="s">
        <v>3386</v>
      </c>
      <c r="H1602" s="28" t="s">
        <v>439</v>
      </c>
      <c r="I1602" s="28">
        <v>0</v>
      </c>
      <c r="J1602" s="28">
        <v>1</v>
      </c>
      <c r="K1602" s="28">
        <v>0</v>
      </c>
      <c r="L1602" s="28">
        <v>0</v>
      </c>
      <c r="M1602" s="28" t="s">
        <v>1294</v>
      </c>
      <c r="N1602" s="28">
        <v>26</v>
      </c>
      <c r="O1602" s="21">
        <v>26</v>
      </c>
      <c r="P1602" s="21">
        <v>0</v>
      </c>
      <c r="Q1602" s="21">
        <v>1</v>
      </c>
      <c r="R1602">
        <f>IFERROR(IF(I1602=1,VLOOKUP(F1602,Lookup!$A$2:$B$15,2,FALSE),0),0.5)</f>
        <v>0</v>
      </c>
      <c r="S1602">
        <f>IF(K1602=1,1,IFERROR(IF(H1602="pass",VLOOKUP(F1602,Lookup!$D$2:$E$26,2,FALSE),0),1.6))</f>
        <v>1.6</v>
      </c>
      <c r="T1602" s="6">
        <f t="shared" si="74"/>
        <v>2.0550000000000002</v>
      </c>
      <c r="U1602" s="6">
        <f t="shared" si="75"/>
        <v>2.0550000000000002</v>
      </c>
      <c r="V1602" t="str">
        <f t="shared" ref="V1602:V1665" si="76">IF(M1602="A.St","A. ST. BROWN, DET",IF(M1602="Dj.Moore","D.MOORE, CAR",IF(M1602="Mi.Carter","M.CARTER, NYJ",UPPER(M1602)&amp;", "&amp;C1602)))</f>
        <v>C.SUTTON, DEN</v>
      </c>
    </row>
    <row r="1603" spans="1:22">
      <c r="A1603">
        <v>541</v>
      </c>
      <c r="B1603" s="28">
        <v>2</v>
      </c>
      <c r="C1603" s="28" t="s">
        <v>27</v>
      </c>
      <c r="D1603" s="28" t="s">
        <v>20</v>
      </c>
      <c r="E1603" s="28">
        <v>27</v>
      </c>
      <c r="F1603" s="28">
        <v>73</v>
      </c>
      <c r="G1603" s="28" t="s">
        <v>3387</v>
      </c>
      <c r="H1603" s="28" t="s">
        <v>439</v>
      </c>
      <c r="I1603" s="28">
        <v>0</v>
      </c>
      <c r="J1603" s="28">
        <v>1</v>
      </c>
      <c r="K1603" s="28">
        <v>0</v>
      </c>
      <c r="L1603" s="28">
        <v>0</v>
      </c>
      <c r="M1603" s="28" t="s">
        <v>1289</v>
      </c>
      <c r="N1603" s="28">
        <v>4</v>
      </c>
      <c r="O1603" s="21">
        <v>4</v>
      </c>
      <c r="P1603" s="21">
        <v>0</v>
      </c>
      <c r="Q1603" s="21">
        <v>1</v>
      </c>
      <c r="R1603">
        <f>IFERROR(IF(I1603=1,VLOOKUP(F1603,Lookup!$A$2:$B$15,2,FALSE),0),0.5)</f>
        <v>0</v>
      </c>
      <c r="S1603">
        <f>IF(K1603=1,1,IFERROR(IF(H1603="pass",VLOOKUP(F1603,Lookup!$D$2:$E$26,2,FALSE),0),1.6))</f>
        <v>1.6</v>
      </c>
      <c r="T1603" s="6">
        <f t="shared" ref="T1603:T1666" si="77">IFERROR(1.6+0.7/40*N1603,0)</f>
        <v>1.6700000000000002</v>
      </c>
      <c r="U1603" s="6">
        <f t="shared" si="75"/>
        <v>1.6700000000000002</v>
      </c>
      <c r="V1603" t="str">
        <f t="shared" si="76"/>
        <v>N.FANT, DEN</v>
      </c>
    </row>
    <row r="1604" spans="1:22">
      <c r="A1604">
        <v>542</v>
      </c>
      <c r="B1604" s="28">
        <v>2</v>
      </c>
      <c r="C1604" s="28" t="s">
        <v>27</v>
      </c>
      <c r="D1604" s="28" t="s">
        <v>20</v>
      </c>
      <c r="E1604" s="28">
        <v>27</v>
      </c>
      <c r="F1604" s="28">
        <v>73</v>
      </c>
      <c r="G1604" s="28" t="s">
        <v>3388</v>
      </c>
      <c r="H1604" s="28" t="s">
        <v>439</v>
      </c>
      <c r="I1604" s="28">
        <v>0</v>
      </c>
      <c r="J1604" s="28">
        <v>1</v>
      </c>
      <c r="K1604" s="28">
        <v>0</v>
      </c>
      <c r="L1604" s="28">
        <v>0</v>
      </c>
      <c r="M1604" s="28" t="s">
        <v>3389</v>
      </c>
      <c r="N1604" s="28">
        <v>9</v>
      </c>
      <c r="O1604" s="21">
        <v>9</v>
      </c>
      <c r="P1604" s="21">
        <v>0</v>
      </c>
      <c r="Q1604" s="21">
        <v>1</v>
      </c>
      <c r="R1604">
        <f>IFERROR(IF(I1604=1,VLOOKUP(F1604,Lookup!$A$2:$B$15,2,FALSE),0),0.5)</f>
        <v>0</v>
      </c>
      <c r="S1604">
        <f>IF(K1604=1,1,IFERROR(IF(H1604="pass",VLOOKUP(F1604,Lookup!$D$2:$E$26,2,FALSE),0),1.6))</f>
        <v>1.6</v>
      </c>
      <c r="T1604" s="6">
        <f t="shared" si="77"/>
        <v>1.7575000000000001</v>
      </c>
      <c r="U1604" s="6">
        <f t="shared" si="75"/>
        <v>1.7575000000000001</v>
      </c>
      <c r="V1604" t="str">
        <f t="shared" si="76"/>
        <v>K.HINTON, DEN</v>
      </c>
    </row>
    <row r="1605" spans="1:22">
      <c r="A1605">
        <v>543</v>
      </c>
      <c r="B1605" s="28">
        <v>2</v>
      </c>
      <c r="C1605" s="28" t="s">
        <v>27</v>
      </c>
      <c r="D1605" s="28" t="s">
        <v>20</v>
      </c>
      <c r="E1605" s="28">
        <v>12</v>
      </c>
      <c r="F1605" s="28">
        <v>88</v>
      </c>
      <c r="G1605" s="28" t="s">
        <v>3390</v>
      </c>
      <c r="H1605" s="28" t="s">
        <v>439</v>
      </c>
      <c r="I1605" s="28">
        <v>0</v>
      </c>
      <c r="J1605" s="28">
        <v>1</v>
      </c>
      <c r="K1605" s="28">
        <v>0</v>
      </c>
      <c r="L1605" s="28">
        <v>0</v>
      </c>
      <c r="M1605" s="28" t="s">
        <v>1304</v>
      </c>
      <c r="N1605" s="28">
        <v>3</v>
      </c>
      <c r="O1605" s="21">
        <v>3</v>
      </c>
      <c r="P1605" s="21">
        <v>0</v>
      </c>
      <c r="Q1605" s="21">
        <v>1</v>
      </c>
      <c r="R1605">
        <f>IFERROR(IF(I1605=1,VLOOKUP(F1605,Lookup!$A$2:$B$15,2,FALSE),0),0.5)</f>
        <v>0</v>
      </c>
      <c r="S1605">
        <f>IF(K1605=1,1,IFERROR(IF(H1605="pass",VLOOKUP(F1605,Lookup!$D$2:$E$26,2,FALSE),0),1.6))</f>
        <v>2.2000000000000002</v>
      </c>
      <c r="T1605" s="6">
        <f t="shared" si="77"/>
        <v>1.6525000000000001</v>
      </c>
      <c r="U1605" s="6">
        <f t="shared" si="75"/>
        <v>2.0138500000000001</v>
      </c>
      <c r="V1605" t="str">
        <f t="shared" si="76"/>
        <v>T.PATRICK, DEN</v>
      </c>
    </row>
    <row r="1606" spans="1:22">
      <c r="A1606">
        <v>545</v>
      </c>
      <c r="B1606" s="28">
        <v>2</v>
      </c>
      <c r="C1606" s="28" t="s">
        <v>20</v>
      </c>
      <c r="D1606" s="28" t="s">
        <v>27</v>
      </c>
      <c r="E1606" s="28">
        <v>69</v>
      </c>
      <c r="F1606" s="28">
        <v>31</v>
      </c>
      <c r="G1606" s="28" t="s">
        <v>3393</v>
      </c>
      <c r="H1606" s="28" t="s">
        <v>439</v>
      </c>
      <c r="I1606" s="28">
        <v>0</v>
      </c>
      <c r="J1606" s="28">
        <v>1</v>
      </c>
      <c r="K1606" s="28">
        <v>0</v>
      </c>
      <c r="L1606" s="28">
        <v>0</v>
      </c>
      <c r="M1606" s="28" t="s">
        <v>1554</v>
      </c>
      <c r="N1606" s="28">
        <v>14</v>
      </c>
      <c r="O1606" s="21">
        <v>14</v>
      </c>
      <c r="P1606" s="21">
        <v>0</v>
      </c>
      <c r="Q1606" s="21">
        <v>1</v>
      </c>
      <c r="R1606">
        <f>IFERROR(IF(I1606=1,VLOOKUP(F1606,Lookup!$A$2:$B$15,2,FALSE),0),0.5)</f>
        <v>0</v>
      </c>
      <c r="S1606">
        <f>IF(K1606=1,1,IFERROR(IF(H1606="pass",VLOOKUP(F1606,Lookup!$D$2:$E$26,2,FALSE),0),1.6))</f>
        <v>1.6</v>
      </c>
      <c r="T1606" s="6">
        <f t="shared" si="77"/>
        <v>1.845</v>
      </c>
      <c r="U1606" s="6">
        <f t="shared" si="75"/>
        <v>1.845</v>
      </c>
      <c r="V1606" t="str">
        <f t="shared" si="76"/>
        <v>M.JONES, JAX</v>
      </c>
    </row>
    <row r="1607" spans="1:22">
      <c r="A1607">
        <v>546</v>
      </c>
      <c r="B1607" s="28">
        <v>2</v>
      </c>
      <c r="C1607" s="28" t="s">
        <v>20</v>
      </c>
      <c r="D1607" s="28" t="s">
        <v>27</v>
      </c>
      <c r="E1607" s="28">
        <v>69</v>
      </c>
      <c r="F1607" s="28">
        <v>31</v>
      </c>
      <c r="G1607" s="28" t="s">
        <v>3394</v>
      </c>
      <c r="H1607" s="28" t="s">
        <v>439</v>
      </c>
      <c r="I1607" s="28">
        <v>0</v>
      </c>
      <c r="J1607" s="28">
        <v>1</v>
      </c>
      <c r="K1607" s="28">
        <v>0</v>
      </c>
      <c r="L1607" s="28">
        <v>0</v>
      </c>
      <c r="M1607" s="28" t="s">
        <v>1536</v>
      </c>
      <c r="N1607" s="28">
        <v>2</v>
      </c>
      <c r="O1607" s="21">
        <v>2</v>
      </c>
      <c r="P1607" s="21">
        <v>0</v>
      </c>
      <c r="Q1607" s="21">
        <v>1</v>
      </c>
      <c r="R1607">
        <f>IFERROR(IF(I1607=1,VLOOKUP(F1607,Lookup!$A$2:$B$15,2,FALSE),0),0.5)</f>
        <v>0</v>
      </c>
      <c r="S1607">
        <f>IF(K1607=1,1,IFERROR(IF(H1607="pass",VLOOKUP(F1607,Lookup!$D$2:$E$26,2,FALSE),0),1.6))</f>
        <v>1.6</v>
      </c>
      <c r="T1607" s="6">
        <f t="shared" si="77"/>
        <v>1.635</v>
      </c>
      <c r="U1607" s="6">
        <f t="shared" si="75"/>
        <v>1.635</v>
      </c>
      <c r="V1607" t="str">
        <f t="shared" si="76"/>
        <v>L.SHENAULT, JAX</v>
      </c>
    </row>
    <row r="1608" spans="1:22">
      <c r="A1608">
        <v>547</v>
      </c>
      <c r="B1608" s="28">
        <v>2</v>
      </c>
      <c r="C1608" s="28" t="s">
        <v>20</v>
      </c>
      <c r="D1608" s="28" t="s">
        <v>27</v>
      </c>
      <c r="E1608" s="28">
        <v>64</v>
      </c>
      <c r="F1608" s="28">
        <v>36</v>
      </c>
      <c r="G1608" s="28" t="s">
        <v>3395</v>
      </c>
      <c r="H1608" s="28" t="s">
        <v>439</v>
      </c>
      <c r="I1608" s="28">
        <v>0</v>
      </c>
      <c r="J1608" s="28">
        <v>1</v>
      </c>
      <c r="K1608" s="28">
        <v>0</v>
      </c>
      <c r="L1608" s="28">
        <v>0</v>
      </c>
      <c r="M1608" s="28" t="s">
        <v>1534</v>
      </c>
      <c r="N1608" s="28">
        <v>17</v>
      </c>
      <c r="O1608" s="21">
        <v>17</v>
      </c>
      <c r="P1608" s="21">
        <v>0</v>
      </c>
      <c r="Q1608" s="21">
        <v>1</v>
      </c>
      <c r="R1608">
        <f>IFERROR(IF(I1608=1,VLOOKUP(F1608,Lookup!$A$2:$B$15,2,FALSE),0),0.5)</f>
        <v>0</v>
      </c>
      <c r="S1608">
        <f>IF(K1608=1,1,IFERROR(IF(H1608="pass",VLOOKUP(F1608,Lookup!$D$2:$E$26,2,FALSE),0),1.6))</f>
        <v>1.6</v>
      </c>
      <c r="T1608" s="6">
        <f t="shared" si="77"/>
        <v>1.8975</v>
      </c>
      <c r="U1608" s="6">
        <f t="shared" si="75"/>
        <v>1.8975</v>
      </c>
      <c r="V1608" t="str">
        <f t="shared" si="76"/>
        <v>D.CHARK, JAX</v>
      </c>
    </row>
    <row r="1609" spans="1:22">
      <c r="A1609">
        <v>549</v>
      </c>
      <c r="B1609" s="28">
        <v>2</v>
      </c>
      <c r="C1609" s="28" t="s">
        <v>20</v>
      </c>
      <c r="D1609" s="28" t="s">
        <v>27</v>
      </c>
      <c r="E1609" s="28">
        <v>40</v>
      </c>
      <c r="F1609" s="28">
        <v>60</v>
      </c>
      <c r="G1609" s="28" t="s">
        <v>3397</v>
      </c>
      <c r="H1609" s="28" t="s">
        <v>439</v>
      </c>
      <c r="I1609" s="28">
        <v>0</v>
      </c>
      <c r="J1609" s="28">
        <v>1</v>
      </c>
      <c r="K1609" s="28">
        <v>0</v>
      </c>
      <c r="L1609" s="28">
        <v>0</v>
      </c>
      <c r="M1609" s="28" t="s">
        <v>1568</v>
      </c>
      <c r="N1609" s="28">
        <v>3</v>
      </c>
      <c r="O1609" s="21">
        <v>3</v>
      </c>
      <c r="P1609" s="21">
        <v>0</v>
      </c>
      <c r="Q1609" s="21">
        <v>1</v>
      </c>
      <c r="R1609">
        <f>IFERROR(IF(I1609=1,VLOOKUP(F1609,Lookup!$A$2:$B$15,2,FALSE),0),0.5)</f>
        <v>0</v>
      </c>
      <c r="S1609">
        <f>IF(K1609=1,1,IFERROR(IF(H1609="pass",VLOOKUP(F1609,Lookup!$D$2:$E$26,2,FALSE),0),1.6))</f>
        <v>1.6</v>
      </c>
      <c r="T1609" s="6">
        <f t="shared" si="77"/>
        <v>1.6525000000000001</v>
      </c>
      <c r="U1609" s="6">
        <f t="shared" si="75"/>
        <v>1.6525000000000001</v>
      </c>
      <c r="V1609" t="str">
        <f t="shared" si="76"/>
        <v>C.HYDE, JAX</v>
      </c>
    </row>
    <row r="1610" spans="1:22">
      <c r="A1610">
        <v>550</v>
      </c>
      <c r="B1610" s="28">
        <v>2</v>
      </c>
      <c r="C1610" s="28" t="s">
        <v>20</v>
      </c>
      <c r="D1610" s="28" t="s">
        <v>27</v>
      </c>
      <c r="E1610" s="28">
        <v>40</v>
      </c>
      <c r="F1610" s="28">
        <v>60</v>
      </c>
      <c r="G1610" s="28" t="s">
        <v>3398</v>
      </c>
      <c r="H1610" s="28" t="s">
        <v>439</v>
      </c>
      <c r="I1610" s="28">
        <v>0</v>
      </c>
      <c r="J1610" s="28">
        <v>1</v>
      </c>
      <c r="K1610" s="28">
        <v>0</v>
      </c>
      <c r="L1610" s="28">
        <v>0</v>
      </c>
      <c r="M1610" s="28" t="s">
        <v>1554</v>
      </c>
      <c r="N1610" s="28">
        <v>27</v>
      </c>
      <c r="O1610" s="21">
        <v>27</v>
      </c>
      <c r="P1610" s="21">
        <v>0</v>
      </c>
      <c r="Q1610" s="21">
        <v>1</v>
      </c>
      <c r="R1610">
        <f>IFERROR(IF(I1610=1,VLOOKUP(F1610,Lookup!$A$2:$B$15,2,FALSE),0),0.5)</f>
        <v>0</v>
      </c>
      <c r="S1610">
        <f>IF(K1610=1,1,IFERROR(IF(H1610="pass",VLOOKUP(F1610,Lookup!$D$2:$E$26,2,FALSE),0),1.6))</f>
        <v>1.6</v>
      </c>
      <c r="T1610" s="6">
        <f t="shared" si="77"/>
        <v>2.0725000000000002</v>
      </c>
      <c r="U1610" s="6">
        <f t="shared" si="75"/>
        <v>2.0725000000000002</v>
      </c>
      <c r="V1610" t="str">
        <f t="shared" si="76"/>
        <v>M.JONES, JAX</v>
      </c>
    </row>
    <row r="1611" spans="1:22">
      <c r="A1611">
        <v>551</v>
      </c>
      <c r="B1611" s="28">
        <v>2</v>
      </c>
      <c r="C1611" s="28" t="s">
        <v>20</v>
      </c>
      <c r="D1611" s="28" t="s">
        <v>27</v>
      </c>
      <c r="E1611" s="28">
        <v>40</v>
      </c>
      <c r="F1611" s="28">
        <v>60</v>
      </c>
      <c r="G1611" s="28" t="s">
        <v>3399</v>
      </c>
      <c r="H1611" s="28" t="s">
        <v>439</v>
      </c>
      <c r="I1611" s="28">
        <v>0</v>
      </c>
      <c r="J1611" s="28">
        <v>1</v>
      </c>
      <c r="K1611" s="28">
        <v>0</v>
      </c>
      <c r="L1611" s="28">
        <v>0</v>
      </c>
      <c r="M1611" s="28" t="s">
        <v>1536</v>
      </c>
      <c r="N1611" s="28">
        <v>5</v>
      </c>
      <c r="O1611" s="21">
        <v>5</v>
      </c>
      <c r="P1611" s="21">
        <v>0</v>
      </c>
      <c r="Q1611" s="21">
        <v>1</v>
      </c>
      <c r="R1611">
        <f>IFERROR(IF(I1611=1,VLOOKUP(F1611,Lookup!$A$2:$B$15,2,FALSE),0),0.5)</f>
        <v>0</v>
      </c>
      <c r="S1611">
        <f>IF(K1611=1,1,IFERROR(IF(H1611="pass",VLOOKUP(F1611,Lookup!$D$2:$E$26,2,FALSE),0),1.6))</f>
        <v>1.6</v>
      </c>
      <c r="T1611" s="6">
        <f t="shared" si="77"/>
        <v>1.6875</v>
      </c>
      <c r="U1611" s="6">
        <f t="shared" si="75"/>
        <v>1.6875</v>
      </c>
      <c r="V1611" t="str">
        <f t="shared" si="76"/>
        <v>L.SHENAULT, JAX</v>
      </c>
    </row>
    <row r="1612" spans="1:22">
      <c r="A1612">
        <v>553</v>
      </c>
      <c r="B1612" s="28">
        <v>2</v>
      </c>
      <c r="C1612" s="28" t="s">
        <v>20</v>
      </c>
      <c r="D1612" s="28" t="s">
        <v>27</v>
      </c>
      <c r="E1612" s="28">
        <v>30</v>
      </c>
      <c r="F1612" s="28">
        <v>70</v>
      </c>
      <c r="G1612" s="28" t="s">
        <v>3402</v>
      </c>
      <c r="H1612" s="28" t="s">
        <v>439</v>
      </c>
      <c r="I1612" s="28">
        <v>0</v>
      </c>
      <c r="J1612" s="28">
        <v>1</v>
      </c>
      <c r="K1612" s="28">
        <v>0</v>
      </c>
      <c r="L1612" s="28">
        <v>0</v>
      </c>
      <c r="M1612" s="28" t="s">
        <v>1568</v>
      </c>
      <c r="N1612" s="28">
        <v>5</v>
      </c>
      <c r="O1612" s="21">
        <v>5</v>
      </c>
      <c r="P1612" s="21">
        <v>0</v>
      </c>
      <c r="Q1612" s="21">
        <v>1</v>
      </c>
      <c r="R1612">
        <f>IFERROR(IF(I1612=1,VLOOKUP(F1612,Lookup!$A$2:$B$15,2,FALSE),0),0.5)</f>
        <v>0</v>
      </c>
      <c r="S1612">
        <f>IF(K1612=1,1,IFERROR(IF(H1612="pass",VLOOKUP(F1612,Lookup!$D$2:$E$26,2,FALSE),0),1.6))</f>
        <v>1.6</v>
      </c>
      <c r="T1612" s="6">
        <f t="shared" si="77"/>
        <v>1.6875</v>
      </c>
      <c r="U1612" s="6">
        <f t="shared" si="75"/>
        <v>1.6875</v>
      </c>
      <c r="V1612" t="str">
        <f t="shared" si="76"/>
        <v>C.HYDE, JAX</v>
      </c>
    </row>
    <row r="1613" spans="1:22">
      <c r="A1613">
        <v>554</v>
      </c>
      <c r="B1613" s="28">
        <v>2</v>
      </c>
      <c r="C1613" s="28" t="s">
        <v>20</v>
      </c>
      <c r="D1613" s="28" t="s">
        <v>27</v>
      </c>
      <c r="E1613" s="28">
        <v>30</v>
      </c>
      <c r="F1613" s="28">
        <v>70</v>
      </c>
      <c r="G1613" s="28" t="s">
        <v>3403</v>
      </c>
      <c r="H1613" s="28" t="s">
        <v>439</v>
      </c>
      <c r="I1613" s="28">
        <v>0</v>
      </c>
      <c r="J1613" s="28">
        <v>1</v>
      </c>
      <c r="K1613" s="28">
        <v>0</v>
      </c>
      <c r="L1613" s="28">
        <v>0</v>
      </c>
      <c r="M1613" s="28" t="s">
        <v>1554</v>
      </c>
      <c r="N1613" s="28">
        <v>10</v>
      </c>
      <c r="O1613" s="21">
        <v>10</v>
      </c>
      <c r="P1613" s="21">
        <v>0</v>
      </c>
      <c r="Q1613" s="21">
        <v>1</v>
      </c>
      <c r="R1613">
        <f>IFERROR(IF(I1613=1,VLOOKUP(F1613,Lookup!$A$2:$B$15,2,FALSE),0),0.5)</f>
        <v>0</v>
      </c>
      <c r="S1613">
        <f>IF(K1613=1,1,IFERROR(IF(H1613="pass",VLOOKUP(F1613,Lookup!$D$2:$E$26,2,FALSE),0),1.6))</f>
        <v>1.6</v>
      </c>
      <c r="T1613" s="6">
        <f t="shared" si="77"/>
        <v>1.7750000000000001</v>
      </c>
      <c r="U1613" s="6">
        <f t="shared" si="75"/>
        <v>1.7750000000000001</v>
      </c>
      <c r="V1613" t="str">
        <f t="shared" si="76"/>
        <v>M.JONES, JAX</v>
      </c>
    </row>
    <row r="1614" spans="1:22">
      <c r="A1614">
        <v>555</v>
      </c>
      <c r="B1614" s="28">
        <v>2</v>
      </c>
      <c r="C1614" s="28" t="s">
        <v>20</v>
      </c>
      <c r="D1614" s="28" t="s">
        <v>27</v>
      </c>
      <c r="E1614" s="28">
        <v>30</v>
      </c>
      <c r="F1614" s="28">
        <v>70</v>
      </c>
      <c r="G1614" s="28" t="s">
        <v>3404</v>
      </c>
      <c r="H1614" s="28" t="s">
        <v>439</v>
      </c>
      <c r="I1614" s="28">
        <v>0</v>
      </c>
      <c r="J1614" s="28">
        <v>1</v>
      </c>
      <c r="K1614" s="28">
        <v>0</v>
      </c>
      <c r="L1614" s="28">
        <v>0</v>
      </c>
      <c r="M1614" s="28" t="s">
        <v>1534</v>
      </c>
      <c r="N1614" s="28">
        <v>10</v>
      </c>
      <c r="O1614" s="21">
        <v>10</v>
      </c>
      <c r="P1614" s="21">
        <v>0</v>
      </c>
      <c r="Q1614" s="21">
        <v>1</v>
      </c>
      <c r="R1614">
        <f>IFERROR(IF(I1614=1,VLOOKUP(F1614,Lookup!$A$2:$B$15,2,FALSE),0),0.5)</f>
        <v>0</v>
      </c>
      <c r="S1614">
        <f>IF(K1614=1,1,IFERROR(IF(H1614="pass",VLOOKUP(F1614,Lookup!$D$2:$E$26,2,FALSE),0),1.6))</f>
        <v>1.6</v>
      </c>
      <c r="T1614" s="6">
        <f t="shared" si="77"/>
        <v>1.7750000000000001</v>
      </c>
      <c r="U1614" s="6">
        <f t="shared" si="75"/>
        <v>1.7750000000000001</v>
      </c>
      <c r="V1614" t="str">
        <f t="shared" si="76"/>
        <v>D.CHARK, JAX</v>
      </c>
    </row>
    <row r="1615" spans="1:22">
      <c r="A1615">
        <v>556</v>
      </c>
      <c r="B1615" s="28">
        <v>2</v>
      </c>
      <c r="C1615" s="28" t="s">
        <v>27</v>
      </c>
      <c r="D1615" s="28" t="s">
        <v>20</v>
      </c>
      <c r="E1615" s="28">
        <v>62</v>
      </c>
      <c r="F1615" s="28">
        <v>38</v>
      </c>
      <c r="G1615" s="28" t="s">
        <v>3405</v>
      </c>
      <c r="H1615" s="28" t="s">
        <v>439</v>
      </c>
      <c r="I1615" s="28">
        <v>0</v>
      </c>
      <c r="J1615" s="28">
        <v>1</v>
      </c>
      <c r="K1615" s="28">
        <v>0</v>
      </c>
      <c r="L1615" s="28">
        <v>0</v>
      </c>
      <c r="M1615" s="28" t="s">
        <v>1289</v>
      </c>
      <c r="N1615" s="28">
        <v>2</v>
      </c>
      <c r="O1615" s="21">
        <v>2</v>
      </c>
      <c r="P1615" s="21">
        <v>0</v>
      </c>
      <c r="Q1615" s="21">
        <v>1</v>
      </c>
      <c r="R1615">
        <f>IFERROR(IF(I1615=1,VLOOKUP(F1615,Lookup!$A$2:$B$15,2,FALSE),0),0.5)</f>
        <v>0</v>
      </c>
      <c r="S1615">
        <f>IF(K1615=1,1,IFERROR(IF(H1615="pass",VLOOKUP(F1615,Lookup!$D$2:$E$26,2,FALSE),0),1.6))</f>
        <v>1.6</v>
      </c>
      <c r="T1615" s="6">
        <f t="shared" si="77"/>
        <v>1.635</v>
      </c>
      <c r="U1615" s="6">
        <f t="shared" si="75"/>
        <v>1.635</v>
      </c>
      <c r="V1615" t="str">
        <f t="shared" si="76"/>
        <v>N.FANT, DEN</v>
      </c>
    </row>
    <row r="1616" spans="1:22">
      <c r="A1616">
        <v>557</v>
      </c>
      <c r="B1616" s="28">
        <v>2</v>
      </c>
      <c r="C1616" s="28" t="s">
        <v>27</v>
      </c>
      <c r="D1616" s="28" t="s">
        <v>20</v>
      </c>
      <c r="E1616" s="28">
        <v>62</v>
      </c>
      <c r="F1616" s="28">
        <v>38</v>
      </c>
      <c r="G1616" s="28" t="s">
        <v>3406</v>
      </c>
      <c r="H1616" s="28" t="s">
        <v>439</v>
      </c>
      <c r="I1616" s="28">
        <v>0</v>
      </c>
      <c r="J1616" s="28">
        <v>1</v>
      </c>
      <c r="K1616" s="28">
        <v>0</v>
      </c>
      <c r="L1616" s="28">
        <v>0</v>
      </c>
      <c r="M1616" s="28" t="s">
        <v>1289</v>
      </c>
      <c r="N1616" s="28">
        <v>3</v>
      </c>
      <c r="O1616" s="21">
        <v>3</v>
      </c>
      <c r="P1616" s="21">
        <v>0</v>
      </c>
      <c r="Q1616" s="21">
        <v>1</v>
      </c>
      <c r="R1616">
        <f>IFERROR(IF(I1616=1,VLOOKUP(F1616,Lookup!$A$2:$B$15,2,FALSE),0),0.5)</f>
        <v>0</v>
      </c>
      <c r="S1616">
        <f>IF(K1616=1,1,IFERROR(IF(H1616="pass",VLOOKUP(F1616,Lookup!$D$2:$E$26,2,FALSE),0),1.6))</f>
        <v>1.6</v>
      </c>
      <c r="T1616" s="6">
        <f t="shared" si="77"/>
        <v>1.6525000000000001</v>
      </c>
      <c r="U1616" s="6">
        <f t="shared" si="75"/>
        <v>1.6525000000000001</v>
      </c>
      <c r="V1616" t="str">
        <f t="shared" si="76"/>
        <v>N.FANT, DEN</v>
      </c>
    </row>
    <row r="1617" spans="1:22">
      <c r="A1617">
        <v>558</v>
      </c>
      <c r="B1617" s="28">
        <v>2</v>
      </c>
      <c r="C1617" s="28" t="s">
        <v>27</v>
      </c>
      <c r="D1617" s="28" t="s">
        <v>20</v>
      </c>
      <c r="E1617" s="28">
        <v>53</v>
      </c>
      <c r="F1617" s="28">
        <v>47</v>
      </c>
      <c r="G1617" s="28" t="s">
        <v>3407</v>
      </c>
      <c r="H1617" s="28" t="s">
        <v>439</v>
      </c>
      <c r="I1617" s="28">
        <v>0</v>
      </c>
      <c r="J1617" s="28">
        <v>1</v>
      </c>
      <c r="K1617" s="28">
        <v>0</v>
      </c>
      <c r="L1617" s="28">
        <v>0</v>
      </c>
      <c r="M1617" s="28" t="s">
        <v>1311</v>
      </c>
      <c r="N1617" s="28">
        <v>28</v>
      </c>
      <c r="O1617" s="21">
        <v>28</v>
      </c>
      <c r="P1617" s="21">
        <v>0</v>
      </c>
      <c r="Q1617" s="21">
        <v>1</v>
      </c>
      <c r="R1617">
        <f>IFERROR(IF(I1617=1,VLOOKUP(F1617,Lookup!$A$2:$B$15,2,FALSE),0),0.5)</f>
        <v>0</v>
      </c>
      <c r="S1617">
        <f>IF(K1617=1,1,IFERROR(IF(H1617="pass",VLOOKUP(F1617,Lookup!$D$2:$E$26,2,FALSE),0),1.6))</f>
        <v>1.6</v>
      </c>
      <c r="T1617" s="6">
        <f t="shared" si="77"/>
        <v>2.09</v>
      </c>
      <c r="U1617" s="6">
        <f t="shared" si="75"/>
        <v>2.09</v>
      </c>
      <c r="V1617" t="str">
        <f t="shared" si="76"/>
        <v>K.HAMLER, DEN</v>
      </c>
    </row>
    <row r="1618" spans="1:22">
      <c r="A1618">
        <v>559</v>
      </c>
      <c r="B1618" s="28">
        <v>2</v>
      </c>
      <c r="C1618" s="28" t="s">
        <v>27</v>
      </c>
      <c r="D1618" s="28" t="s">
        <v>20</v>
      </c>
      <c r="E1618" s="28">
        <v>53</v>
      </c>
      <c r="F1618" s="28">
        <v>47</v>
      </c>
      <c r="G1618" s="28" t="s">
        <v>3408</v>
      </c>
      <c r="H1618" s="28" t="s">
        <v>439</v>
      </c>
      <c r="I1618" s="28">
        <v>0</v>
      </c>
      <c r="J1618" s="28">
        <v>1</v>
      </c>
      <c r="K1618" s="28">
        <v>0</v>
      </c>
      <c r="L1618" s="28">
        <v>0</v>
      </c>
      <c r="M1618" s="28" t="s">
        <v>1287</v>
      </c>
      <c r="N1618" s="28">
        <v>8</v>
      </c>
      <c r="O1618" s="21">
        <v>8</v>
      </c>
      <c r="P1618" s="21">
        <v>0</v>
      </c>
      <c r="Q1618" s="21">
        <v>1</v>
      </c>
      <c r="R1618">
        <f>IFERROR(IF(I1618=1,VLOOKUP(F1618,Lookup!$A$2:$B$15,2,FALSE),0),0.5)</f>
        <v>0</v>
      </c>
      <c r="S1618">
        <f>IF(K1618=1,1,IFERROR(IF(H1618="pass",VLOOKUP(F1618,Lookup!$D$2:$E$26,2,FALSE),0),1.6))</f>
        <v>1.6</v>
      </c>
      <c r="T1618" s="6">
        <f t="shared" si="77"/>
        <v>1.74</v>
      </c>
      <c r="U1618" s="6">
        <f t="shared" si="75"/>
        <v>1.74</v>
      </c>
      <c r="V1618" t="str">
        <f t="shared" si="76"/>
        <v>M.GORDON, DEN</v>
      </c>
    </row>
    <row r="1619" spans="1:22">
      <c r="A1619">
        <v>561</v>
      </c>
      <c r="B1619" s="28">
        <v>2</v>
      </c>
      <c r="C1619" s="28" t="s">
        <v>27</v>
      </c>
      <c r="D1619" s="28" t="s">
        <v>20</v>
      </c>
      <c r="E1619" s="28">
        <v>72</v>
      </c>
      <c r="F1619" s="28">
        <v>28</v>
      </c>
      <c r="G1619" s="28" t="s">
        <v>3410</v>
      </c>
      <c r="H1619" s="28" t="s">
        <v>439</v>
      </c>
      <c r="I1619" s="28">
        <v>0</v>
      </c>
      <c r="J1619" s="28">
        <v>1</v>
      </c>
      <c r="K1619" s="28">
        <v>0</v>
      </c>
      <c r="L1619" s="28">
        <v>0</v>
      </c>
      <c r="M1619" s="28" t="s">
        <v>1294</v>
      </c>
      <c r="N1619" s="28">
        <v>52</v>
      </c>
      <c r="O1619" s="21">
        <v>52</v>
      </c>
      <c r="P1619" s="21">
        <v>0</v>
      </c>
      <c r="Q1619" s="21">
        <v>1</v>
      </c>
      <c r="R1619">
        <f>IFERROR(IF(I1619=1,VLOOKUP(F1619,Lookup!$A$2:$B$15,2,FALSE),0),0.5)</f>
        <v>0</v>
      </c>
      <c r="S1619">
        <f>IF(K1619=1,1,IFERROR(IF(H1619="pass",VLOOKUP(F1619,Lookup!$D$2:$E$26,2,FALSE),0),1.6))</f>
        <v>1.6</v>
      </c>
      <c r="T1619" s="6">
        <f t="shared" si="77"/>
        <v>2.5099999999999998</v>
      </c>
      <c r="U1619" s="6">
        <f t="shared" si="75"/>
        <v>2.5099999999999998</v>
      </c>
      <c r="V1619" t="str">
        <f t="shared" si="76"/>
        <v>C.SUTTON, DEN</v>
      </c>
    </row>
    <row r="1620" spans="1:22">
      <c r="A1620">
        <v>563</v>
      </c>
      <c r="B1620" s="28">
        <v>2</v>
      </c>
      <c r="C1620" s="28" t="s">
        <v>27</v>
      </c>
      <c r="D1620" s="28" t="s">
        <v>20</v>
      </c>
      <c r="E1620" s="28">
        <v>14</v>
      </c>
      <c r="F1620" s="28">
        <v>86</v>
      </c>
      <c r="G1620" s="28" t="s">
        <v>3412</v>
      </c>
      <c r="H1620" s="28" t="s">
        <v>439</v>
      </c>
      <c r="I1620" s="28">
        <v>0</v>
      </c>
      <c r="J1620" s="28">
        <v>1</v>
      </c>
      <c r="K1620" s="28">
        <v>0</v>
      </c>
      <c r="L1620" s="28">
        <v>0</v>
      </c>
      <c r="M1620" s="28" t="s">
        <v>1289</v>
      </c>
      <c r="N1620" s="28">
        <v>5</v>
      </c>
      <c r="O1620" s="21">
        <v>5</v>
      </c>
      <c r="P1620" s="21">
        <v>0</v>
      </c>
      <c r="Q1620" s="21">
        <v>1</v>
      </c>
      <c r="R1620">
        <f>IFERROR(IF(I1620=1,VLOOKUP(F1620,Lookup!$A$2:$B$15,2,FALSE),0),0.5)</f>
        <v>0</v>
      </c>
      <c r="S1620">
        <f>IF(K1620=1,1,IFERROR(IF(H1620="pass",VLOOKUP(F1620,Lookup!$D$2:$E$26,2,FALSE),0),1.6))</f>
        <v>2</v>
      </c>
      <c r="T1620" s="6">
        <f t="shared" si="77"/>
        <v>1.6875</v>
      </c>
      <c r="U1620" s="6">
        <f t="shared" si="75"/>
        <v>1.8937500000000003</v>
      </c>
      <c r="V1620" t="str">
        <f t="shared" si="76"/>
        <v>N.FANT, DEN</v>
      </c>
    </row>
    <row r="1621" spans="1:22">
      <c r="A1621">
        <v>568</v>
      </c>
      <c r="B1621" s="28">
        <v>2</v>
      </c>
      <c r="C1621" s="28" t="s">
        <v>27</v>
      </c>
      <c r="D1621" s="28" t="s">
        <v>20</v>
      </c>
      <c r="E1621" s="28">
        <v>70</v>
      </c>
      <c r="F1621" s="28">
        <v>30</v>
      </c>
      <c r="G1621" s="28" t="s">
        <v>3417</v>
      </c>
      <c r="H1621" s="28" t="s">
        <v>439</v>
      </c>
      <c r="I1621" s="28">
        <v>0</v>
      </c>
      <c r="J1621" s="28">
        <v>1</v>
      </c>
      <c r="K1621" s="28">
        <v>0</v>
      </c>
      <c r="L1621" s="28">
        <v>0</v>
      </c>
      <c r="M1621" s="28" t="s">
        <v>1294</v>
      </c>
      <c r="N1621" s="28">
        <v>4</v>
      </c>
      <c r="O1621" s="21">
        <v>4</v>
      </c>
      <c r="P1621" s="21">
        <v>0</v>
      </c>
      <c r="Q1621" s="21">
        <v>1</v>
      </c>
      <c r="R1621">
        <f>IFERROR(IF(I1621=1,VLOOKUP(F1621,Lookup!$A$2:$B$15,2,FALSE),0),0.5)</f>
        <v>0</v>
      </c>
      <c r="S1621">
        <f>IF(K1621=1,1,IFERROR(IF(H1621="pass",VLOOKUP(F1621,Lookup!$D$2:$E$26,2,FALSE),0),1.6))</f>
        <v>1.6</v>
      </c>
      <c r="T1621" s="6">
        <f t="shared" si="77"/>
        <v>1.6700000000000002</v>
      </c>
      <c r="U1621" s="6">
        <f t="shared" si="75"/>
        <v>1.6700000000000002</v>
      </c>
      <c r="V1621" t="str">
        <f t="shared" si="76"/>
        <v>C.SUTTON, DEN</v>
      </c>
    </row>
    <row r="1622" spans="1:22">
      <c r="A1622">
        <v>572</v>
      </c>
      <c r="B1622" s="28">
        <v>2</v>
      </c>
      <c r="C1622" s="28" t="s">
        <v>20</v>
      </c>
      <c r="D1622" s="28" t="s">
        <v>27</v>
      </c>
      <c r="E1622" s="28">
        <v>60</v>
      </c>
      <c r="F1622" s="28">
        <v>40</v>
      </c>
      <c r="G1622" s="28" t="s">
        <v>3421</v>
      </c>
      <c r="H1622" s="28" t="s">
        <v>439</v>
      </c>
      <c r="I1622" s="28">
        <v>0</v>
      </c>
      <c r="J1622" s="28">
        <v>1</v>
      </c>
      <c r="K1622" s="28">
        <v>0</v>
      </c>
      <c r="L1622" s="28">
        <v>0</v>
      </c>
      <c r="M1622" s="28" t="s">
        <v>3392</v>
      </c>
      <c r="N1622" s="28">
        <v>18</v>
      </c>
      <c r="O1622" s="21">
        <v>18</v>
      </c>
      <c r="P1622" s="21">
        <v>0</v>
      </c>
      <c r="Q1622" s="21">
        <v>1</v>
      </c>
      <c r="R1622">
        <f>IFERROR(IF(I1622=1,VLOOKUP(F1622,Lookup!$A$2:$B$15,2,FALSE),0),0.5)</f>
        <v>0</v>
      </c>
      <c r="S1622">
        <f>IF(K1622=1,1,IFERROR(IF(H1622="pass",VLOOKUP(F1622,Lookup!$D$2:$E$26,2,FALSE),0),1.6))</f>
        <v>1.6</v>
      </c>
      <c r="T1622" s="6">
        <f t="shared" si="77"/>
        <v>1.915</v>
      </c>
      <c r="U1622" s="6">
        <f t="shared" si="75"/>
        <v>1.915</v>
      </c>
      <c r="V1622" t="str">
        <f t="shared" si="76"/>
        <v>L.FARRELL, JAX</v>
      </c>
    </row>
    <row r="1623" spans="1:22">
      <c r="A1623">
        <v>573</v>
      </c>
      <c r="B1623" s="28">
        <v>2</v>
      </c>
      <c r="C1623" s="28" t="s">
        <v>27</v>
      </c>
      <c r="D1623" s="28" t="s">
        <v>20</v>
      </c>
      <c r="E1623" s="28">
        <v>51</v>
      </c>
      <c r="F1623" s="28">
        <v>49</v>
      </c>
      <c r="G1623" s="28" t="s">
        <v>3422</v>
      </c>
      <c r="H1623" s="28" t="s">
        <v>439</v>
      </c>
      <c r="I1623" s="28">
        <v>0</v>
      </c>
      <c r="J1623" s="28">
        <v>1</v>
      </c>
      <c r="K1623" s="28">
        <v>0</v>
      </c>
      <c r="L1623" s="28">
        <v>0</v>
      </c>
      <c r="M1623" s="28" t="s">
        <v>1294</v>
      </c>
      <c r="N1623" s="28">
        <v>10</v>
      </c>
      <c r="O1623" s="21">
        <v>10</v>
      </c>
      <c r="P1623" s="21">
        <v>0</v>
      </c>
      <c r="Q1623" s="21">
        <v>1</v>
      </c>
      <c r="R1623">
        <f>IFERROR(IF(I1623=1,VLOOKUP(F1623,Lookup!$A$2:$B$15,2,FALSE),0),0.5)</f>
        <v>0</v>
      </c>
      <c r="S1623">
        <f>IF(K1623=1,1,IFERROR(IF(H1623="pass",VLOOKUP(F1623,Lookup!$D$2:$E$26,2,FALSE),0),1.6))</f>
        <v>1.6</v>
      </c>
      <c r="T1623" s="6">
        <f t="shared" si="77"/>
        <v>1.7750000000000001</v>
      </c>
      <c r="U1623" s="6">
        <f t="shared" si="75"/>
        <v>1.7750000000000001</v>
      </c>
      <c r="V1623" t="str">
        <f t="shared" si="76"/>
        <v>C.SUTTON, DEN</v>
      </c>
    </row>
    <row r="1624" spans="1:22">
      <c r="A1624">
        <v>574</v>
      </c>
      <c r="B1624" s="28">
        <v>2</v>
      </c>
      <c r="C1624" s="28" t="s">
        <v>27</v>
      </c>
      <c r="D1624" s="28" t="s">
        <v>20</v>
      </c>
      <c r="E1624" s="28">
        <v>40</v>
      </c>
      <c r="F1624" s="28">
        <v>60</v>
      </c>
      <c r="G1624" s="28" t="s">
        <v>3423</v>
      </c>
      <c r="H1624" s="28" t="s">
        <v>439</v>
      </c>
      <c r="I1624" s="28">
        <v>0</v>
      </c>
      <c r="J1624" s="28">
        <v>1</v>
      </c>
      <c r="K1624" s="28">
        <v>0</v>
      </c>
      <c r="L1624" s="28">
        <v>0</v>
      </c>
      <c r="M1624" s="28" t="s">
        <v>1294</v>
      </c>
      <c r="N1624" s="28">
        <v>7</v>
      </c>
      <c r="O1624" s="21">
        <v>7</v>
      </c>
      <c r="P1624" s="21">
        <v>0</v>
      </c>
      <c r="Q1624" s="21">
        <v>1</v>
      </c>
      <c r="R1624">
        <f>IFERROR(IF(I1624=1,VLOOKUP(F1624,Lookup!$A$2:$B$15,2,FALSE),0),0.5)</f>
        <v>0</v>
      </c>
      <c r="S1624">
        <f>IF(K1624=1,1,IFERROR(IF(H1624="pass",VLOOKUP(F1624,Lookup!$D$2:$E$26,2,FALSE),0),1.6))</f>
        <v>1.6</v>
      </c>
      <c r="T1624" s="6">
        <f t="shared" si="77"/>
        <v>1.7225000000000001</v>
      </c>
      <c r="U1624" s="6">
        <f t="shared" si="75"/>
        <v>1.7225000000000001</v>
      </c>
      <c r="V1624" t="str">
        <f t="shared" si="76"/>
        <v>C.SUTTON, DEN</v>
      </c>
    </row>
    <row r="1625" spans="1:22">
      <c r="A1625">
        <v>577</v>
      </c>
      <c r="B1625" s="28">
        <v>2</v>
      </c>
      <c r="C1625" s="28" t="s">
        <v>27</v>
      </c>
      <c r="D1625" s="28" t="s">
        <v>20</v>
      </c>
      <c r="E1625" s="28">
        <v>27</v>
      </c>
      <c r="F1625" s="28">
        <v>73</v>
      </c>
      <c r="G1625" s="28" t="s">
        <v>3427</v>
      </c>
      <c r="H1625" s="28" t="s">
        <v>439</v>
      </c>
      <c r="I1625" s="28">
        <v>0</v>
      </c>
      <c r="J1625" s="28">
        <v>1</v>
      </c>
      <c r="K1625" s="28">
        <v>0</v>
      </c>
      <c r="L1625" s="28">
        <v>0</v>
      </c>
      <c r="M1625" s="28" t="s">
        <v>1329</v>
      </c>
      <c r="N1625" s="28">
        <v>-1</v>
      </c>
      <c r="O1625" s="21">
        <v>-1</v>
      </c>
      <c r="P1625" s="21">
        <v>0</v>
      </c>
      <c r="Q1625" s="21">
        <v>1</v>
      </c>
      <c r="R1625">
        <f>IFERROR(IF(I1625=1,VLOOKUP(F1625,Lookup!$A$2:$B$15,2,FALSE),0),0.5)</f>
        <v>0</v>
      </c>
      <c r="S1625">
        <f>IF(K1625=1,1,IFERROR(IF(H1625="pass",VLOOKUP(F1625,Lookup!$D$2:$E$26,2,FALSE),0),1.6))</f>
        <v>1.6</v>
      </c>
      <c r="T1625" s="6">
        <f t="shared" si="77"/>
        <v>1.5825</v>
      </c>
      <c r="U1625" s="6">
        <f t="shared" si="75"/>
        <v>1.5825</v>
      </c>
      <c r="V1625" t="str">
        <f t="shared" si="76"/>
        <v>A.OKWUEGBUNAM, DEN</v>
      </c>
    </row>
    <row r="1626" spans="1:22">
      <c r="A1626">
        <v>578</v>
      </c>
      <c r="B1626" s="28">
        <v>2</v>
      </c>
      <c r="C1626" s="28" t="s">
        <v>27</v>
      </c>
      <c r="D1626" s="28" t="s">
        <v>20</v>
      </c>
      <c r="E1626" s="28">
        <v>27</v>
      </c>
      <c r="F1626" s="28">
        <v>73</v>
      </c>
      <c r="G1626" s="28" t="s">
        <v>3428</v>
      </c>
      <c r="H1626" s="28" t="s">
        <v>439</v>
      </c>
      <c r="I1626" s="28">
        <v>0</v>
      </c>
      <c r="J1626" s="28">
        <v>1</v>
      </c>
      <c r="K1626" s="28">
        <v>0</v>
      </c>
      <c r="L1626" s="28">
        <v>0</v>
      </c>
      <c r="M1626" s="28" t="s">
        <v>1304</v>
      </c>
      <c r="N1626" s="28">
        <v>15</v>
      </c>
      <c r="O1626" s="21">
        <v>15</v>
      </c>
      <c r="P1626" s="21">
        <v>0</v>
      </c>
      <c r="Q1626" s="21">
        <v>1</v>
      </c>
      <c r="R1626">
        <f>IFERROR(IF(I1626=1,VLOOKUP(F1626,Lookup!$A$2:$B$15,2,FALSE),0),0.5)</f>
        <v>0</v>
      </c>
      <c r="S1626">
        <f>IF(K1626=1,1,IFERROR(IF(H1626="pass",VLOOKUP(F1626,Lookup!$D$2:$E$26,2,FALSE),0),1.6))</f>
        <v>1.6</v>
      </c>
      <c r="T1626" s="6">
        <f t="shared" si="77"/>
        <v>1.8625</v>
      </c>
      <c r="U1626" s="6">
        <f t="shared" si="75"/>
        <v>1.8625</v>
      </c>
      <c r="V1626" t="str">
        <f t="shared" si="76"/>
        <v>T.PATRICK, DEN</v>
      </c>
    </row>
    <row r="1627" spans="1:22">
      <c r="A1627">
        <v>581</v>
      </c>
      <c r="B1627" s="28">
        <v>2</v>
      </c>
      <c r="C1627" s="28" t="s">
        <v>20</v>
      </c>
      <c r="D1627" s="28" t="s">
        <v>27</v>
      </c>
      <c r="E1627" s="28">
        <v>74</v>
      </c>
      <c r="F1627" s="28">
        <v>26</v>
      </c>
      <c r="G1627" s="28" t="s">
        <v>3431</v>
      </c>
      <c r="H1627" s="28" t="s">
        <v>439</v>
      </c>
      <c r="I1627" s="28">
        <v>0</v>
      </c>
      <c r="J1627" s="28">
        <v>1</v>
      </c>
      <c r="K1627" s="28">
        <v>0</v>
      </c>
      <c r="L1627" s="28">
        <v>0</v>
      </c>
      <c r="M1627" s="28" t="s">
        <v>1534</v>
      </c>
      <c r="N1627" s="28">
        <v>16</v>
      </c>
      <c r="O1627" s="21">
        <v>16</v>
      </c>
      <c r="P1627" s="21">
        <v>0</v>
      </c>
      <c r="Q1627" s="21">
        <v>1</v>
      </c>
      <c r="R1627">
        <f>IFERROR(IF(I1627=1,VLOOKUP(F1627,Lookup!$A$2:$B$15,2,FALSE),0),0.5)</f>
        <v>0</v>
      </c>
      <c r="S1627">
        <f>IF(K1627=1,1,IFERROR(IF(H1627="pass",VLOOKUP(F1627,Lookup!$D$2:$E$26,2,FALSE),0),1.6))</f>
        <v>1.6</v>
      </c>
      <c r="T1627" s="6">
        <f t="shared" si="77"/>
        <v>1.8800000000000001</v>
      </c>
      <c r="U1627" s="6">
        <f t="shared" si="75"/>
        <v>1.8800000000000001</v>
      </c>
      <c r="V1627" t="str">
        <f t="shared" si="76"/>
        <v>D.CHARK, JAX</v>
      </c>
    </row>
    <row r="1628" spans="1:22">
      <c r="A1628">
        <v>582</v>
      </c>
      <c r="B1628" s="28">
        <v>2</v>
      </c>
      <c r="C1628" s="28" t="s">
        <v>20</v>
      </c>
      <c r="D1628" s="28" t="s">
        <v>27</v>
      </c>
      <c r="E1628" s="28">
        <v>74</v>
      </c>
      <c r="F1628" s="28">
        <v>26</v>
      </c>
      <c r="G1628" s="28" t="s">
        <v>3432</v>
      </c>
      <c r="H1628" s="28" t="s">
        <v>439</v>
      </c>
      <c r="I1628" s="28">
        <v>0</v>
      </c>
      <c r="J1628" s="28">
        <v>1</v>
      </c>
      <c r="K1628" s="28">
        <v>0</v>
      </c>
      <c r="L1628" s="28">
        <v>0</v>
      </c>
      <c r="M1628" s="28" t="s">
        <v>1578</v>
      </c>
      <c r="N1628" s="28">
        <v>9</v>
      </c>
      <c r="O1628" s="21">
        <v>9</v>
      </c>
      <c r="P1628" s="21">
        <v>0</v>
      </c>
      <c r="Q1628" s="21">
        <v>1</v>
      </c>
      <c r="R1628">
        <f>IFERROR(IF(I1628=1,VLOOKUP(F1628,Lookup!$A$2:$B$15,2,FALSE),0),0.5)</f>
        <v>0</v>
      </c>
      <c r="S1628">
        <f>IF(K1628=1,1,IFERROR(IF(H1628="pass",VLOOKUP(F1628,Lookup!$D$2:$E$26,2,FALSE),0),1.6))</f>
        <v>1.6</v>
      </c>
      <c r="T1628" s="6">
        <f t="shared" si="77"/>
        <v>1.7575000000000001</v>
      </c>
      <c r="U1628" s="6">
        <f t="shared" si="75"/>
        <v>1.7575000000000001</v>
      </c>
      <c r="V1628" t="str">
        <f t="shared" si="76"/>
        <v>C.MANHERTZ, JAX</v>
      </c>
    </row>
    <row r="1629" spans="1:22">
      <c r="A1629">
        <v>583</v>
      </c>
      <c r="B1629" s="28">
        <v>2</v>
      </c>
      <c r="C1629" s="28" t="s">
        <v>27</v>
      </c>
      <c r="D1629" s="28" t="s">
        <v>20</v>
      </c>
      <c r="E1629" s="28">
        <v>65</v>
      </c>
      <c r="F1629" s="28">
        <v>35</v>
      </c>
      <c r="G1629" s="28" t="s">
        <v>3433</v>
      </c>
      <c r="H1629" s="28" t="s">
        <v>439</v>
      </c>
      <c r="I1629" s="28">
        <v>0</v>
      </c>
      <c r="J1629" s="28">
        <v>1</v>
      </c>
      <c r="K1629" s="28">
        <v>0</v>
      </c>
      <c r="L1629" s="28">
        <v>0</v>
      </c>
      <c r="M1629" s="28" t="s">
        <v>1329</v>
      </c>
      <c r="N1629" s="28">
        <v>2</v>
      </c>
      <c r="O1629" s="21">
        <v>2</v>
      </c>
      <c r="P1629" s="21">
        <v>0</v>
      </c>
      <c r="Q1629" s="21">
        <v>1</v>
      </c>
      <c r="R1629">
        <f>IFERROR(IF(I1629=1,VLOOKUP(F1629,Lookup!$A$2:$B$15,2,FALSE),0),0.5)</f>
        <v>0</v>
      </c>
      <c r="S1629">
        <f>IF(K1629=1,1,IFERROR(IF(H1629="pass",VLOOKUP(F1629,Lookup!$D$2:$E$26,2,FALSE),0),1.6))</f>
        <v>1.6</v>
      </c>
      <c r="T1629" s="6">
        <f t="shared" si="77"/>
        <v>1.635</v>
      </c>
      <c r="U1629" s="6">
        <f t="shared" si="75"/>
        <v>1.635</v>
      </c>
      <c r="V1629" t="str">
        <f t="shared" si="76"/>
        <v>A.OKWUEGBUNAM, DEN</v>
      </c>
    </row>
    <row r="1630" spans="1:22">
      <c r="A1630">
        <v>589</v>
      </c>
      <c r="B1630" s="28">
        <v>2</v>
      </c>
      <c r="C1630" s="28" t="s">
        <v>20</v>
      </c>
      <c r="D1630" s="28" t="s">
        <v>27</v>
      </c>
      <c r="E1630" s="28">
        <v>74</v>
      </c>
      <c r="F1630" s="28">
        <v>26</v>
      </c>
      <c r="G1630" s="28" t="s">
        <v>3439</v>
      </c>
      <c r="H1630" s="28" t="s">
        <v>439</v>
      </c>
      <c r="I1630" s="28">
        <v>0</v>
      </c>
      <c r="J1630" s="28">
        <v>1</v>
      </c>
      <c r="K1630" s="28">
        <v>0</v>
      </c>
      <c r="L1630" s="28">
        <v>0</v>
      </c>
      <c r="M1630" s="28" t="s">
        <v>1554</v>
      </c>
      <c r="N1630" s="28">
        <v>35</v>
      </c>
      <c r="O1630" s="21">
        <v>35</v>
      </c>
      <c r="P1630" s="21">
        <v>0</v>
      </c>
      <c r="Q1630" s="21">
        <v>1</v>
      </c>
      <c r="R1630">
        <f>IFERROR(IF(I1630=1,VLOOKUP(F1630,Lookup!$A$2:$B$15,2,FALSE),0),0.5)</f>
        <v>0</v>
      </c>
      <c r="S1630">
        <f>IF(K1630=1,1,IFERROR(IF(H1630="pass",VLOOKUP(F1630,Lookup!$D$2:$E$26,2,FALSE),0),1.6))</f>
        <v>1.6</v>
      </c>
      <c r="T1630" s="6">
        <f t="shared" si="77"/>
        <v>2.2124999999999999</v>
      </c>
      <c r="U1630" s="6">
        <f t="shared" si="75"/>
        <v>2.2124999999999999</v>
      </c>
      <c r="V1630" t="str">
        <f t="shared" si="76"/>
        <v>M.JONES, JAX</v>
      </c>
    </row>
    <row r="1631" spans="1:22">
      <c r="A1631">
        <v>591</v>
      </c>
      <c r="B1631" s="28">
        <v>2</v>
      </c>
      <c r="C1631" s="28" t="s">
        <v>20</v>
      </c>
      <c r="D1631" s="28" t="s">
        <v>27</v>
      </c>
      <c r="E1631" s="28">
        <v>64</v>
      </c>
      <c r="F1631" s="28">
        <v>36</v>
      </c>
      <c r="G1631" s="28" t="s">
        <v>3441</v>
      </c>
      <c r="H1631" s="28" t="s">
        <v>439</v>
      </c>
      <c r="I1631" s="28">
        <v>0</v>
      </c>
      <c r="J1631" s="28">
        <v>1</v>
      </c>
      <c r="K1631" s="28">
        <v>0</v>
      </c>
      <c r="L1631" s="28">
        <v>0</v>
      </c>
      <c r="M1631" s="28" t="s">
        <v>1554</v>
      </c>
      <c r="N1631" s="28">
        <v>6</v>
      </c>
      <c r="O1631" s="21">
        <v>6</v>
      </c>
      <c r="P1631" s="21">
        <v>0</v>
      </c>
      <c r="Q1631" s="21">
        <v>1</v>
      </c>
      <c r="R1631">
        <f>IFERROR(IF(I1631=1,VLOOKUP(F1631,Lookup!$A$2:$B$15,2,FALSE),0),0.5)</f>
        <v>0</v>
      </c>
      <c r="S1631">
        <f>IF(K1631=1,1,IFERROR(IF(H1631="pass",VLOOKUP(F1631,Lookup!$D$2:$E$26,2,FALSE),0),1.6))</f>
        <v>1.6</v>
      </c>
      <c r="T1631" s="6">
        <f t="shared" si="77"/>
        <v>1.7050000000000001</v>
      </c>
      <c r="U1631" s="6">
        <f t="shared" si="75"/>
        <v>1.7050000000000001</v>
      </c>
      <c r="V1631" t="str">
        <f t="shared" si="76"/>
        <v>M.JONES, JAX</v>
      </c>
    </row>
    <row r="1632" spans="1:22">
      <c r="A1632">
        <v>592</v>
      </c>
      <c r="B1632" s="28">
        <v>2</v>
      </c>
      <c r="C1632" s="28" t="s">
        <v>20</v>
      </c>
      <c r="D1632" s="28" t="s">
        <v>27</v>
      </c>
      <c r="E1632" s="28">
        <v>58</v>
      </c>
      <c r="F1632" s="28">
        <v>42</v>
      </c>
      <c r="G1632" s="28" t="s">
        <v>3442</v>
      </c>
      <c r="H1632" s="28" t="s">
        <v>439</v>
      </c>
      <c r="I1632" s="28">
        <v>0</v>
      </c>
      <c r="J1632" s="28">
        <v>1</v>
      </c>
      <c r="K1632" s="28">
        <v>0</v>
      </c>
      <c r="L1632" s="28">
        <v>0</v>
      </c>
      <c r="M1632" s="28" t="s">
        <v>1576</v>
      </c>
      <c r="N1632" s="28">
        <v>0</v>
      </c>
      <c r="O1632" s="21">
        <v>0</v>
      </c>
      <c r="P1632" s="21">
        <v>0</v>
      </c>
      <c r="Q1632" s="21">
        <v>1</v>
      </c>
      <c r="R1632">
        <f>IFERROR(IF(I1632=1,VLOOKUP(F1632,Lookup!$A$2:$B$15,2,FALSE),0),0.5)</f>
        <v>0</v>
      </c>
      <c r="S1632">
        <f>IF(K1632=1,1,IFERROR(IF(H1632="pass",VLOOKUP(F1632,Lookup!$D$2:$E$26,2,FALSE),0),1.6))</f>
        <v>1.6</v>
      </c>
      <c r="T1632" s="6">
        <f t="shared" si="77"/>
        <v>1.6</v>
      </c>
      <c r="U1632" s="6">
        <f t="shared" si="75"/>
        <v>1.6</v>
      </c>
      <c r="V1632" t="str">
        <f t="shared" si="76"/>
        <v>J.ROBINSON, JAX</v>
      </c>
    </row>
    <row r="1633" spans="1:22">
      <c r="A1633">
        <v>593</v>
      </c>
      <c r="B1633" s="28">
        <v>2</v>
      </c>
      <c r="C1633" s="28" t="s">
        <v>20</v>
      </c>
      <c r="D1633" s="28" t="s">
        <v>27</v>
      </c>
      <c r="E1633" s="28">
        <v>50</v>
      </c>
      <c r="F1633" s="28">
        <v>50</v>
      </c>
      <c r="G1633" s="28" t="s">
        <v>3443</v>
      </c>
      <c r="H1633" s="28" t="s">
        <v>439</v>
      </c>
      <c r="I1633" s="28">
        <v>0</v>
      </c>
      <c r="J1633" s="28">
        <v>1</v>
      </c>
      <c r="K1633" s="28">
        <v>0</v>
      </c>
      <c r="L1633" s="28">
        <v>0</v>
      </c>
      <c r="M1633" s="28" t="s">
        <v>1206</v>
      </c>
      <c r="N1633" s="28">
        <v>44</v>
      </c>
      <c r="O1633" s="21">
        <v>44</v>
      </c>
      <c r="P1633" s="21">
        <v>0</v>
      </c>
      <c r="Q1633" s="21">
        <v>1</v>
      </c>
      <c r="R1633">
        <f>IFERROR(IF(I1633=1,VLOOKUP(F1633,Lookup!$A$2:$B$15,2,FALSE),0),0.5)</f>
        <v>0</v>
      </c>
      <c r="S1633">
        <f>IF(K1633=1,1,IFERROR(IF(H1633="pass",VLOOKUP(F1633,Lookup!$D$2:$E$26,2,FALSE),0),1.6))</f>
        <v>1.6</v>
      </c>
      <c r="T1633" s="6">
        <f t="shared" si="77"/>
        <v>2.37</v>
      </c>
      <c r="U1633" s="6">
        <f t="shared" si="75"/>
        <v>2.37</v>
      </c>
      <c r="V1633" t="str">
        <f t="shared" si="76"/>
        <v>T.JOHNSON, JAX</v>
      </c>
    </row>
    <row r="1634" spans="1:22">
      <c r="A1634">
        <v>600</v>
      </c>
      <c r="B1634" s="28">
        <v>2</v>
      </c>
      <c r="C1634" s="28" t="s">
        <v>27</v>
      </c>
      <c r="D1634" s="28" t="s">
        <v>20</v>
      </c>
      <c r="E1634" s="28">
        <v>30</v>
      </c>
      <c r="F1634" s="28">
        <v>70</v>
      </c>
      <c r="G1634" s="28" t="s">
        <v>3450</v>
      </c>
      <c r="H1634" s="28" t="s">
        <v>439</v>
      </c>
      <c r="I1634" s="28">
        <v>0</v>
      </c>
      <c r="J1634" s="28">
        <v>1</v>
      </c>
      <c r="K1634" s="28">
        <v>0</v>
      </c>
      <c r="L1634" s="28">
        <v>0</v>
      </c>
      <c r="M1634" s="28" t="s">
        <v>1294</v>
      </c>
      <c r="N1634" s="28">
        <v>30</v>
      </c>
      <c r="O1634" s="21">
        <v>30</v>
      </c>
      <c r="P1634" s="21">
        <v>0</v>
      </c>
      <c r="Q1634" s="21">
        <v>1</v>
      </c>
      <c r="R1634">
        <f>IFERROR(IF(I1634=1,VLOOKUP(F1634,Lookup!$A$2:$B$15,2,FALSE),0),0.5)</f>
        <v>0</v>
      </c>
      <c r="S1634">
        <f>IF(K1634=1,1,IFERROR(IF(H1634="pass",VLOOKUP(F1634,Lookup!$D$2:$E$26,2,FALSE),0),1.6))</f>
        <v>1.6</v>
      </c>
      <c r="T1634" s="6">
        <f t="shared" si="77"/>
        <v>2.125</v>
      </c>
      <c r="U1634" s="6">
        <f t="shared" si="75"/>
        <v>2.125</v>
      </c>
      <c r="V1634" t="str">
        <f t="shared" si="76"/>
        <v>C.SUTTON, DEN</v>
      </c>
    </row>
    <row r="1635" spans="1:22">
      <c r="A1635">
        <v>602</v>
      </c>
      <c r="B1635" s="28">
        <v>2</v>
      </c>
      <c r="C1635" s="28" t="s">
        <v>27</v>
      </c>
      <c r="D1635" s="28" t="s">
        <v>20</v>
      </c>
      <c r="E1635" s="28">
        <v>33</v>
      </c>
      <c r="F1635" s="28">
        <v>67</v>
      </c>
      <c r="G1635" s="28" t="s">
        <v>3452</v>
      </c>
      <c r="H1635" s="28" t="s">
        <v>439</v>
      </c>
      <c r="I1635" s="28">
        <v>0</v>
      </c>
      <c r="J1635" s="28">
        <v>1</v>
      </c>
      <c r="K1635" s="28">
        <v>0</v>
      </c>
      <c r="L1635" s="28">
        <v>0</v>
      </c>
      <c r="M1635" s="28" t="s">
        <v>1304</v>
      </c>
      <c r="N1635" s="28">
        <v>3</v>
      </c>
      <c r="O1635" s="21">
        <v>3</v>
      </c>
      <c r="P1635" s="21">
        <v>0</v>
      </c>
      <c r="Q1635" s="21">
        <v>1</v>
      </c>
      <c r="R1635">
        <f>IFERROR(IF(I1635=1,VLOOKUP(F1635,Lookup!$A$2:$B$15,2,FALSE),0),0.5)</f>
        <v>0</v>
      </c>
      <c r="S1635">
        <f>IF(K1635=1,1,IFERROR(IF(H1635="pass",VLOOKUP(F1635,Lookup!$D$2:$E$26,2,FALSE),0),1.6))</f>
        <v>1.6</v>
      </c>
      <c r="T1635" s="6">
        <f t="shared" si="77"/>
        <v>1.6525000000000001</v>
      </c>
      <c r="U1635" s="6">
        <f t="shared" si="75"/>
        <v>1.6525000000000001</v>
      </c>
      <c r="V1635" t="str">
        <f t="shared" si="76"/>
        <v>T.PATRICK, DEN</v>
      </c>
    </row>
    <row r="1636" spans="1:22">
      <c r="A1636">
        <v>604</v>
      </c>
      <c r="B1636" s="28">
        <v>2</v>
      </c>
      <c r="C1636" s="28" t="s">
        <v>27</v>
      </c>
      <c r="D1636" s="28" t="s">
        <v>20</v>
      </c>
      <c r="E1636" s="28">
        <v>39</v>
      </c>
      <c r="F1636" s="28">
        <v>61</v>
      </c>
      <c r="G1636" s="28" t="s">
        <v>3454</v>
      </c>
      <c r="H1636" s="28" t="s">
        <v>439</v>
      </c>
      <c r="I1636" s="28">
        <v>0</v>
      </c>
      <c r="J1636" s="28">
        <v>1</v>
      </c>
      <c r="K1636" s="28">
        <v>0</v>
      </c>
      <c r="L1636" s="28">
        <v>0</v>
      </c>
      <c r="M1636" s="28" t="s">
        <v>1329</v>
      </c>
      <c r="N1636" s="28">
        <v>4</v>
      </c>
      <c r="O1636" s="21">
        <v>4</v>
      </c>
      <c r="P1636" s="21">
        <v>0</v>
      </c>
      <c r="Q1636" s="21">
        <v>1</v>
      </c>
      <c r="R1636">
        <f>IFERROR(IF(I1636=1,VLOOKUP(F1636,Lookup!$A$2:$B$15,2,FALSE),0),0.5)</f>
        <v>0</v>
      </c>
      <c r="S1636">
        <f>IF(K1636=1,1,IFERROR(IF(H1636="pass",VLOOKUP(F1636,Lookup!$D$2:$E$26,2,FALSE),0),1.6))</f>
        <v>1.6</v>
      </c>
      <c r="T1636" s="6">
        <f t="shared" si="77"/>
        <v>1.6700000000000002</v>
      </c>
      <c r="U1636" s="6">
        <f t="shared" si="75"/>
        <v>1.6700000000000002</v>
      </c>
      <c r="V1636" t="str">
        <f t="shared" si="76"/>
        <v>A.OKWUEGBUNAM, DEN</v>
      </c>
    </row>
    <row r="1637" spans="1:22">
      <c r="A1637">
        <v>605</v>
      </c>
      <c r="B1637" s="28">
        <v>2</v>
      </c>
      <c r="C1637" s="28" t="s">
        <v>27</v>
      </c>
      <c r="D1637" s="28" t="s">
        <v>20</v>
      </c>
      <c r="E1637" s="28">
        <v>25</v>
      </c>
      <c r="F1637" s="28">
        <v>75</v>
      </c>
      <c r="G1637" s="28" t="s">
        <v>3455</v>
      </c>
      <c r="H1637" s="28" t="s">
        <v>439</v>
      </c>
      <c r="I1637" s="28">
        <v>0</v>
      </c>
      <c r="J1637" s="28">
        <v>1</v>
      </c>
      <c r="K1637" s="28">
        <v>0</v>
      </c>
      <c r="L1637" s="28">
        <v>0</v>
      </c>
      <c r="M1637" s="28" t="s">
        <v>1294</v>
      </c>
      <c r="N1637" s="28">
        <v>5</v>
      </c>
      <c r="O1637" s="21">
        <v>5</v>
      </c>
      <c r="P1637" s="21">
        <v>0</v>
      </c>
      <c r="Q1637" s="21">
        <v>1</v>
      </c>
      <c r="R1637">
        <f>IFERROR(IF(I1637=1,VLOOKUP(F1637,Lookup!$A$2:$B$15,2,FALSE),0),0.5)</f>
        <v>0</v>
      </c>
      <c r="S1637">
        <f>IF(K1637=1,1,IFERROR(IF(H1637="pass",VLOOKUP(F1637,Lookup!$D$2:$E$26,2,FALSE),0),1.6))</f>
        <v>1.8</v>
      </c>
      <c r="T1637" s="6">
        <f t="shared" si="77"/>
        <v>1.6875</v>
      </c>
      <c r="U1637" s="6">
        <f t="shared" si="75"/>
        <v>1.7617500000000001</v>
      </c>
      <c r="V1637" t="str">
        <f t="shared" si="76"/>
        <v>C.SUTTON, DEN</v>
      </c>
    </row>
    <row r="1638" spans="1:22">
      <c r="A1638">
        <v>614</v>
      </c>
      <c r="B1638" s="28">
        <v>2</v>
      </c>
      <c r="C1638" s="28" t="s">
        <v>28</v>
      </c>
      <c r="D1638" s="28" t="s">
        <v>24</v>
      </c>
      <c r="E1638" s="28">
        <v>74</v>
      </c>
      <c r="F1638" s="28">
        <v>26</v>
      </c>
      <c r="G1638" s="28" t="s">
        <v>3464</v>
      </c>
      <c r="H1638" s="28" t="s">
        <v>439</v>
      </c>
      <c r="I1638" s="28">
        <v>0</v>
      </c>
      <c r="J1638" s="28">
        <v>1</v>
      </c>
      <c r="K1638" s="28">
        <v>0</v>
      </c>
      <c r="L1638" s="28">
        <v>0</v>
      </c>
      <c r="M1638" s="28" t="s">
        <v>2633</v>
      </c>
      <c r="N1638" s="28">
        <v>5</v>
      </c>
      <c r="O1638" s="21">
        <v>5</v>
      </c>
      <c r="P1638" s="21">
        <v>0</v>
      </c>
      <c r="Q1638" s="21">
        <v>1</v>
      </c>
      <c r="R1638">
        <f>IFERROR(IF(I1638=1,VLOOKUP(F1638,Lookup!$A$2:$B$15,2,FALSE),0),0.5)</f>
        <v>0</v>
      </c>
      <c r="S1638">
        <f>IF(K1638=1,1,IFERROR(IF(H1638="pass",VLOOKUP(F1638,Lookup!$D$2:$E$26,2,FALSE),0),1.6))</f>
        <v>1.6</v>
      </c>
      <c r="T1638" s="6">
        <f t="shared" si="77"/>
        <v>1.6875</v>
      </c>
      <c r="U1638" s="6">
        <f t="shared" si="75"/>
        <v>1.6875</v>
      </c>
      <c r="V1638" t="str">
        <f t="shared" si="76"/>
        <v>K.RAYMOND, DET</v>
      </c>
    </row>
    <row r="1639" spans="1:22">
      <c r="A1639">
        <v>615</v>
      </c>
      <c r="B1639" s="28">
        <v>2</v>
      </c>
      <c r="C1639" s="28" t="s">
        <v>28</v>
      </c>
      <c r="D1639" s="28" t="s">
        <v>24</v>
      </c>
      <c r="E1639" s="28">
        <v>66</v>
      </c>
      <c r="F1639" s="28">
        <v>34</v>
      </c>
      <c r="G1639" s="28" t="s">
        <v>3465</v>
      </c>
      <c r="H1639" s="28" t="s">
        <v>439</v>
      </c>
      <c r="I1639" s="28">
        <v>0</v>
      </c>
      <c r="J1639" s="28">
        <v>1</v>
      </c>
      <c r="K1639" s="28">
        <v>0</v>
      </c>
      <c r="L1639" s="28">
        <v>0</v>
      </c>
      <c r="M1639" s="28" t="s">
        <v>2724</v>
      </c>
      <c r="N1639" s="28">
        <v>31</v>
      </c>
      <c r="O1639" s="21">
        <v>31</v>
      </c>
      <c r="P1639" s="21">
        <v>0</v>
      </c>
      <c r="Q1639" s="21">
        <v>1</v>
      </c>
      <c r="R1639">
        <f>IFERROR(IF(I1639=1,VLOOKUP(F1639,Lookup!$A$2:$B$15,2,FALSE),0),0.5)</f>
        <v>0</v>
      </c>
      <c r="S1639">
        <f>IF(K1639=1,1,IFERROR(IF(H1639="pass",VLOOKUP(F1639,Lookup!$D$2:$E$26,2,FALSE),0),1.6))</f>
        <v>1.6</v>
      </c>
      <c r="T1639" s="6">
        <f t="shared" si="77"/>
        <v>2.1425000000000001</v>
      </c>
      <c r="U1639" s="6">
        <f t="shared" si="75"/>
        <v>2.1425000000000001</v>
      </c>
      <c r="V1639" t="str">
        <f t="shared" si="76"/>
        <v>Q.CEPHUS, DET</v>
      </c>
    </row>
    <row r="1640" spans="1:22">
      <c r="A1640">
        <v>616</v>
      </c>
      <c r="B1640" s="28">
        <v>2</v>
      </c>
      <c r="C1640" s="28" t="s">
        <v>28</v>
      </c>
      <c r="D1640" s="28" t="s">
        <v>24</v>
      </c>
      <c r="E1640" s="28">
        <v>20</v>
      </c>
      <c r="F1640" s="28">
        <v>80</v>
      </c>
      <c r="G1640" s="28" t="s">
        <v>3466</v>
      </c>
      <c r="H1640" s="28" t="s">
        <v>439</v>
      </c>
      <c r="I1640" s="28">
        <v>0</v>
      </c>
      <c r="J1640" s="28">
        <v>1</v>
      </c>
      <c r="K1640" s="28">
        <v>0</v>
      </c>
      <c r="L1640" s="28">
        <v>0</v>
      </c>
      <c r="M1640" s="28" t="s">
        <v>2623</v>
      </c>
      <c r="N1640" s="28">
        <v>1</v>
      </c>
      <c r="O1640" s="21">
        <v>1</v>
      </c>
      <c r="P1640" s="21">
        <v>0</v>
      </c>
      <c r="Q1640" s="21">
        <v>1</v>
      </c>
      <c r="R1640">
        <f>IFERROR(IF(I1640=1,VLOOKUP(F1640,Lookup!$A$2:$B$15,2,FALSE),0),0.5)</f>
        <v>0</v>
      </c>
      <c r="S1640">
        <f>IF(K1640=1,1,IFERROR(IF(H1640="pass",VLOOKUP(F1640,Lookup!$D$2:$E$26,2,FALSE),0),1.6))</f>
        <v>1.8</v>
      </c>
      <c r="T1640" s="6">
        <f t="shared" si="77"/>
        <v>1.6175000000000002</v>
      </c>
      <c r="U1640" s="6">
        <f t="shared" si="75"/>
        <v>1.7379500000000001</v>
      </c>
      <c r="V1640" t="str">
        <f t="shared" si="76"/>
        <v>T.HOCKENSON, DET</v>
      </c>
    </row>
    <row r="1641" spans="1:22">
      <c r="A1641">
        <v>619</v>
      </c>
      <c r="B1641" s="28">
        <v>2</v>
      </c>
      <c r="C1641" s="28" t="s">
        <v>28</v>
      </c>
      <c r="D1641" s="28" t="s">
        <v>24</v>
      </c>
      <c r="E1641" s="28">
        <v>5</v>
      </c>
      <c r="F1641" s="28">
        <v>95</v>
      </c>
      <c r="G1641" s="28" t="s">
        <v>3469</v>
      </c>
      <c r="H1641" s="28" t="s">
        <v>439</v>
      </c>
      <c r="I1641" s="28">
        <v>0</v>
      </c>
      <c r="J1641" s="28">
        <v>1</v>
      </c>
      <c r="K1641" s="28">
        <v>0</v>
      </c>
      <c r="L1641" s="28">
        <v>0</v>
      </c>
      <c r="M1641" s="28" t="s">
        <v>2724</v>
      </c>
      <c r="N1641" s="28">
        <v>5</v>
      </c>
      <c r="O1641" s="21">
        <v>5</v>
      </c>
      <c r="P1641" s="21">
        <v>0</v>
      </c>
      <c r="Q1641" s="21">
        <v>1</v>
      </c>
      <c r="R1641">
        <f>IFERROR(IF(I1641=1,VLOOKUP(F1641,Lookup!$A$2:$B$15,2,FALSE),0),0.5)</f>
        <v>0</v>
      </c>
      <c r="S1641">
        <f>IF(K1641=1,1,IFERROR(IF(H1641="pass",VLOOKUP(F1641,Lookup!$D$2:$E$26,2,FALSE),0),1.6))</f>
        <v>3.2</v>
      </c>
      <c r="T1641" s="6">
        <f t="shared" si="77"/>
        <v>1.6875</v>
      </c>
      <c r="U1641" s="6">
        <f t="shared" si="75"/>
        <v>3.2</v>
      </c>
      <c r="V1641" t="str">
        <f t="shared" si="76"/>
        <v>Q.CEPHUS, DET</v>
      </c>
    </row>
    <row r="1642" spans="1:22">
      <c r="A1642">
        <v>623</v>
      </c>
      <c r="B1642" s="28">
        <v>2</v>
      </c>
      <c r="C1642" s="28" t="s">
        <v>24</v>
      </c>
      <c r="D1642" s="28" t="s">
        <v>28</v>
      </c>
      <c r="E1642" s="28">
        <v>59</v>
      </c>
      <c r="F1642" s="28">
        <v>41</v>
      </c>
      <c r="G1642" s="28" t="s">
        <v>3473</v>
      </c>
      <c r="H1642" s="28" t="s">
        <v>439</v>
      </c>
      <c r="I1642" s="28">
        <v>0</v>
      </c>
      <c r="J1642" s="28">
        <v>1</v>
      </c>
      <c r="K1642" s="28">
        <v>0</v>
      </c>
      <c r="L1642" s="28">
        <v>0</v>
      </c>
      <c r="M1642" s="28" t="s">
        <v>1418</v>
      </c>
      <c r="N1642" s="28">
        <v>4</v>
      </c>
      <c r="O1642" s="21">
        <v>4</v>
      </c>
      <c r="P1642" s="21">
        <v>0</v>
      </c>
      <c r="Q1642" s="21">
        <v>1</v>
      </c>
      <c r="R1642">
        <f>IFERROR(IF(I1642=1,VLOOKUP(F1642,Lookup!$A$2:$B$15,2,FALSE),0),0.5)</f>
        <v>0</v>
      </c>
      <c r="S1642">
        <f>IF(K1642=1,1,IFERROR(IF(H1642="pass",VLOOKUP(F1642,Lookup!$D$2:$E$26,2,FALSE),0),1.6))</f>
        <v>1.6</v>
      </c>
      <c r="T1642" s="6">
        <f t="shared" si="77"/>
        <v>1.6700000000000002</v>
      </c>
      <c r="U1642" s="6">
        <f t="shared" si="75"/>
        <v>1.6700000000000002</v>
      </c>
      <c r="V1642" t="str">
        <f t="shared" si="76"/>
        <v>D.ADAMS, GB</v>
      </c>
    </row>
    <row r="1643" spans="1:22">
      <c r="A1643">
        <v>626</v>
      </c>
      <c r="B1643" s="28">
        <v>2</v>
      </c>
      <c r="C1643" s="28" t="s">
        <v>24</v>
      </c>
      <c r="D1643" s="28" t="s">
        <v>28</v>
      </c>
      <c r="E1643" s="28">
        <v>37</v>
      </c>
      <c r="F1643" s="28">
        <v>63</v>
      </c>
      <c r="G1643" s="28" t="s">
        <v>3477</v>
      </c>
      <c r="H1643" s="28" t="s">
        <v>439</v>
      </c>
      <c r="I1643" s="28">
        <v>0</v>
      </c>
      <c r="J1643" s="28">
        <v>1</v>
      </c>
      <c r="K1643" s="28">
        <v>0</v>
      </c>
      <c r="L1643" s="28">
        <v>0</v>
      </c>
      <c r="M1643" s="28" t="s">
        <v>1424</v>
      </c>
      <c r="N1643" s="28">
        <v>-3</v>
      </c>
      <c r="O1643" s="21">
        <v>-3</v>
      </c>
      <c r="P1643" s="21">
        <v>0</v>
      </c>
      <c r="Q1643" s="21">
        <v>1</v>
      </c>
      <c r="R1643">
        <f>IFERROR(IF(I1643=1,VLOOKUP(F1643,Lookup!$A$2:$B$15,2,FALSE),0),0.5)</f>
        <v>0</v>
      </c>
      <c r="S1643">
        <f>IF(K1643=1,1,IFERROR(IF(H1643="pass",VLOOKUP(F1643,Lookup!$D$2:$E$26,2,FALSE),0),1.6))</f>
        <v>1.6</v>
      </c>
      <c r="T1643" s="6">
        <f t="shared" si="77"/>
        <v>1.5475000000000001</v>
      </c>
      <c r="U1643" s="6">
        <f t="shared" si="75"/>
        <v>1.5475000000000001</v>
      </c>
      <c r="V1643" t="str">
        <f t="shared" si="76"/>
        <v>R.TONYAN, GB</v>
      </c>
    </row>
    <row r="1644" spans="1:22">
      <c r="A1644">
        <v>630</v>
      </c>
      <c r="B1644" s="28">
        <v>2</v>
      </c>
      <c r="C1644" s="28" t="s">
        <v>24</v>
      </c>
      <c r="D1644" s="28" t="s">
        <v>28</v>
      </c>
      <c r="E1644" s="28">
        <v>4</v>
      </c>
      <c r="F1644" s="28">
        <v>96</v>
      </c>
      <c r="G1644" s="28" t="s">
        <v>3481</v>
      </c>
      <c r="H1644" s="28" t="s">
        <v>439</v>
      </c>
      <c r="I1644" s="28">
        <v>0</v>
      </c>
      <c r="J1644" s="28">
        <v>1</v>
      </c>
      <c r="K1644" s="28">
        <v>0</v>
      </c>
      <c r="L1644" s="28">
        <v>0</v>
      </c>
      <c r="M1644" s="28" t="s">
        <v>1416</v>
      </c>
      <c r="N1644" s="28">
        <v>-4</v>
      </c>
      <c r="O1644" s="21">
        <v>-4</v>
      </c>
      <c r="P1644" s="21">
        <v>0</v>
      </c>
      <c r="Q1644" s="21">
        <v>1</v>
      </c>
      <c r="R1644">
        <f>IFERROR(IF(I1644=1,VLOOKUP(F1644,Lookup!$A$2:$B$15,2,FALSE),0),0.5)</f>
        <v>0</v>
      </c>
      <c r="S1644">
        <f>IF(K1644=1,1,IFERROR(IF(H1644="pass",VLOOKUP(F1644,Lookup!$D$2:$E$26,2,FALSE),0),1.6))</f>
        <v>3.2</v>
      </c>
      <c r="T1644" s="6">
        <f t="shared" si="77"/>
        <v>1.53</v>
      </c>
      <c r="U1644" s="6">
        <f t="shared" si="75"/>
        <v>3.2</v>
      </c>
      <c r="V1644" t="str">
        <f t="shared" si="76"/>
        <v>A.JONES, GB</v>
      </c>
    </row>
    <row r="1645" spans="1:22">
      <c r="A1645">
        <v>633</v>
      </c>
      <c r="B1645" s="28">
        <v>2</v>
      </c>
      <c r="C1645" s="28" t="s">
        <v>28</v>
      </c>
      <c r="D1645" s="28" t="s">
        <v>24</v>
      </c>
      <c r="E1645" s="28">
        <v>61</v>
      </c>
      <c r="F1645" s="28">
        <v>39</v>
      </c>
      <c r="G1645" s="28" t="s">
        <v>3484</v>
      </c>
      <c r="H1645" s="28" t="s">
        <v>439</v>
      </c>
      <c r="I1645" s="28">
        <v>0</v>
      </c>
      <c r="J1645" s="28">
        <v>1</v>
      </c>
      <c r="K1645" s="28">
        <v>0</v>
      </c>
      <c r="L1645" s="28">
        <v>0</v>
      </c>
      <c r="M1645" s="28" t="s">
        <v>2623</v>
      </c>
      <c r="N1645" s="28">
        <v>4</v>
      </c>
      <c r="O1645" s="21">
        <v>4</v>
      </c>
      <c r="P1645" s="21">
        <v>0</v>
      </c>
      <c r="Q1645" s="21">
        <v>1</v>
      </c>
      <c r="R1645">
        <f>IFERROR(IF(I1645=1,VLOOKUP(F1645,Lookup!$A$2:$B$15,2,FALSE),0),0.5)</f>
        <v>0</v>
      </c>
      <c r="S1645">
        <f>IF(K1645=1,1,IFERROR(IF(H1645="pass",VLOOKUP(F1645,Lookup!$D$2:$E$26,2,FALSE),0),1.6))</f>
        <v>1.6</v>
      </c>
      <c r="T1645" s="6">
        <f t="shared" si="77"/>
        <v>1.6700000000000002</v>
      </c>
      <c r="U1645" s="6">
        <f t="shared" si="75"/>
        <v>1.6700000000000002</v>
      </c>
      <c r="V1645" t="str">
        <f t="shared" si="76"/>
        <v>T.HOCKENSON, DET</v>
      </c>
    </row>
    <row r="1646" spans="1:22">
      <c r="A1646">
        <v>637</v>
      </c>
      <c r="B1646" s="28">
        <v>2</v>
      </c>
      <c r="C1646" s="28" t="s">
        <v>28</v>
      </c>
      <c r="D1646" s="28" t="s">
        <v>24</v>
      </c>
      <c r="E1646" s="28">
        <v>65</v>
      </c>
      <c r="F1646" s="28">
        <v>35</v>
      </c>
      <c r="G1646" s="28" t="s">
        <v>3488</v>
      </c>
      <c r="H1646" s="28" t="s">
        <v>439</v>
      </c>
      <c r="I1646" s="28">
        <v>0</v>
      </c>
      <c r="J1646" s="28">
        <v>1</v>
      </c>
      <c r="K1646" s="28">
        <v>0</v>
      </c>
      <c r="L1646" s="28">
        <v>0</v>
      </c>
      <c r="M1646" s="28" t="s">
        <v>2724</v>
      </c>
      <c r="N1646" s="28">
        <v>2</v>
      </c>
      <c r="O1646" s="21">
        <v>2</v>
      </c>
      <c r="P1646" s="21">
        <v>0</v>
      </c>
      <c r="Q1646" s="21">
        <v>1</v>
      </c>
      <c r="R1646">
        <f>IFERROR(IF(I1646=1,VLOOKUP(F1646,Lookup!$A$2:$B$15,2,FALSE),0),0.5)</f>
        <v>0</v>
      </c>
      <c r="S1646">
        <f>IF(K1646=1,1,IFERROR(IF(H1646="pass",VLOOKUP(F1646,Lookup!$D$2:$E$26,2,FALSE),0),1.6))</f>
        <v>1.6</v>
      </c>
      <c r="T1646" s="6">
        <f t="shared" si="77"/>
        <v>1.635</v>
      </c>
      <c r="U1646" s="6">
        <f t="shared" si="75"/>
        <v>1.635</v>
      </c>
      <c r="V1646" t="str">
        <f t="shared" si="76"/>
        <v>Q.CEPHUS, DET</v>
      </c>
    </row>
    <row r="1647" spans="1:22">
      <c r="A1647">
        <v>638</v>
      </c>
      <c r="B1647" s="28">
        <v>2</v>
      </c>
      <c r="C1647" s="28" t="s">
        <v>28</v>
      </c>
      <c r="D1647" s="28" t="s">
        <v>24</v>
      </c>
      <c r="E1647" s="28">
        <v>60</v>
      </c>
      <c r="F1647" s="28">
        <v>40</v>
      </c>
      <c r="G1647" s="28" t="s">
        <v>3489</v>
      </c>
      <c r="H1647" s="28" t="s">
        <v>439</v>
      </c>
      <c r="I1647" s="28">
        <v>0</v>
      </c>
      <c r="J1647" s="28">
        <v>1</v>
      </c>
      <c r="K1647" s="28">
        <v>0</v>
      </c>
      <c r="L1647" s="28">
        <v>0</v>
      </c>
      <c r="M1647" s="28" t="s">
        <v>2631</v>
      </c>
      <c r="N1647" s="28">
        <v>-5</v>
      </c>
      <c r="O1647" s="21">
        <v>-5</v>
      </c>
      <c r="P1647" s="21">
        <v>0</v>
      </c>
      <c r="Q1647" s="21">
        <v>1</v>
      </c>
      <c r="R1647">
        <f>IFERROR(IF(I1647=1,VLOOKUP(F1647,Lookup!$A$2:$B$15,2,FALSE),0),0.5)</f>
        <v>0</v>
      </c>
      <c r="S1647">
        <f>IF(K1647=1,1,IFERROR(IF(H1647="pass",VLOOKUP(F1647,Lookup!$D$2:$E$26,2,FALSE),0),1.6))</f>
        <v>1.6</v>
      </c>
      <c r="T1647" s="6">
        <f t="shared" si="77"/>
        <v>1.5125000000000002</v>
      </c>
      <c r="U1647" s="6">
        <f t="shared" si="75"/>
        <v>1.5125000000000002</v>
      </c>
      <c r="V1647" t="str">
        <f t="shared" si="76"/>
        <v>D.SWIFT, DET</v>
      </c>
    </row>
    <row r="1648" spans="1:22">
      <c r="A1648">
        <v>642</v>
      </c>
      <c r="B1648" s="28">
        <v>2</v>
      </c>
      <c r="C1648" s="28" t="s">
        <v>28</v>
      </c>
      <c r="D1648" s="28" t="s">
        <v>24</v>
      </c>
      <c r="E1648" s="28">
        <v>55</v>
      </c>
      <c r="F1648" s="28">
        <v>45</v>
      </c>
      <c r="G1648" s="28" t="s">
        <v>3493</v>
      </c>
      <c r="H1648" s="28" t="s">
        <v>439</v>
      </c>
      <c r="I1648" s="28">
        <v>0</v>
      </c>
      <c r="J1648" s="28">
        <v>1</v>
      </c>
      <c r="K1648" s="28">
        <v>0</v>
      </c>
      <c r="L1648" s="28">
        <v>0</v>
      </c>
      <c r="M1648" s="28" t="s">
        <v>2712</v>
      </c>
      <c r="N1648" s="28">
        <v>0</v>
      </c>
      <c r="O1648" s="21">
        <v>0</v>
      </c>
      <c r="P1648" s="21">
        <v>0</v>
      </c>
      <c r="Q1648" s="21">
        <v>1</v>
      </c>
      <c r="R1648">
        <f>IFERROR(IF(I1648=1,VLOOKUP(F1648,Lookup!$A$2:$B$15,2,FALSE),0),0.5)</f>
        <v>0</v>
      </c>
      <c r="S1648">
        <f>IF(K1648=1,1,IFERROR(IF(H1648="pass",VLOOKUP(F1648,Lookup!$D$2:$E$26,2,FALSE),0),1.6))</f>
        <v>1.6</v>
      </c>
      <c r="T1648" s="6">
        <f t="shared" si="77"/>
        <v>1.6</v>
      </c>
      <c r="U1648" s="6">
        <f t="shared" si="75"/>
        <v>1.6</v>
      </c>
      <c r="V1648" t="str">
        <f t="shared" si="76"/>
        <v>J.CABINDA, DET</v>
      </c>
    </row>
    <row r="1649" spans="1:22">
      <c r="A1649">
        <v>647</v>
      </c>
      <c r="B1649" s="28">
        <v>2</v>
      </c>
      <c r="C1649" s="28" t="s">
        <v>28</v>
      </c>
      <c r="D1649" s="28" t="s">
        <v>24</v>
      </c>
      <c r="E1649" s="28">
        <v>19</v>
      </c>
      <c r="F1649" s="28">
        <v>81</v>
      </c>
      <c r="G1649" s="28" t="s">
        <v>3499</v>
      </c>
      <c r="H1649" s="28" t="s">
        <v>439</v>
      </c>
      <c r="I1649" s="28">
        <v>0</v>
      </c>
      <c r="J1649" s="28">
        <v>1</v>
      </c>
      <c r="K1649" s="28">
        <v>0</v>
      </c>
      <c r="L1649" s="28">
        <v>0</v>
      </c>
      <c r="M1649" s="28" t="s">
        <v>2633</v>
      </c>
      <c r="N1649" s="28">
        <v>4</v>
      </c>
      <c r="O1649" s="21">
        <v>4</v>
      </c>
      <c r="P1649" s="21">
        <v>0</v>
      </c>
      <c r="Q1649" s="21">
        <v>1</v>
      </c>
      <c r="R1649">
        <f>IFERROR(IF(I1649=1,VLOOKUP(F1649,Lookup!$A$2:$B$15,2,FALSE),0),0.5)</f>
        <v>0</v>
      </c>
      <c r="S1649">
        <f>IF(K1649=1,1,IFERROR(IF(H1649="pass",VLOOKUP(F1649,Lookup!$D$2:$E$26,2,FALSE),0),1.6))</f>
        <v>2</v>
      </c>
      <c r="T1649" s="6">
        <f t="shared" si="77"/>
        <v>1.6700000000000002</v>
      </c>
      <c r="U1649" s="6">
        <f t="shared" si="75"/>
        <v>1.8878000000000001</v>
      </c>
      <c r="V1649" t="str">
        <f t="shared" si="76"/>
        <v>K.RAYMOND, DET</v>
      </c>
    </row>
    <row r="1650" spans="1:22">
      <c r="A1650">
        <v>649</v>
      </c>
      <c r="B1650" s="28">
        <v>2</v>
      </c>
      <c r="C1650" s="28" t="s">
        <v>28</v>
      </c>
      <c r="D1650" s="28" t="s">
        <v>24</v>
      </c>
      <c r="E1650" s="28">
        <v>8</v>
      </c>
      <c r="F1650" s="28">
        <v>92</v>
      </c>
      <c r="G1650" s="28" t="s">
        <v>3501</v>
      </c>
      <c r="H1650" s="28" t="s">
        <v>439</v>
      </c>
      <c r="I1650" s="28">
        <v>0</v>
      </c>
      <c r="J1650" s="28">
        <v>1</v>
      </c>
      <c r="K1650" s="28">
        <v>0</v>
      </c>
      <c r="L1650" s="28">
        <v>0</v>
      </c>
      <c r="M1650" s="28" t="s">
        <v>2623</v>
      </c>
      <c r="N1650" s="28">
        <v>8</v>
      </c>
      <c r="O1650" s="21">
        <v>8</v>
      </c>
      <c r="P1650" s="21">
        <v>0</v>
      </c>
      <c r="Q1650" s="21">
        <v>1</v>
      </c>
      <c r="R1650">
        <f>IFERROR(IF(I1650=1,VLOOKUP(F1650,Lookup!$A$2:$B$15,2,FALSE),0),0.5)</f>
        <v>0</v>
      </c>
      <c r="S1650">
        <f>IF(K1650=1,1,IFERROR(IF(H1650="pass",VLOOKUP(F1650,Lookup!$D$2:$E$26,2,FALSE),0),1.6))</f>
        <v>2.7</v>
      </c>
      <c r="T1650" s="6">
        <f t="shared" si="77"/>
        <v>1.74</v>
      </c>
      <c r="U1650" s="6">
        <f t="shared" si="75"/>
        <v>2.3736000000000002</v>
      </c>
      <c r="V1650" t="str">
        <f t="shared" si="76"/>
        <v>T.HOCKENSON, DET</v>
      </c>
    </row>
    <row r="1651" spans="1:22">
      <c r="A1651">
        <v>653</v>
      </c>
      <c r="B1651" s="28">
        <v>2</v>
      </c>
      <c r="C1651" s="28" t="s">
        <v>24</v>
      </c>
      <c r="D1651" s="28" t="s">
        <v>28</v>
      </c>
      <c r="E1651" s="28">
        <v>38</v>
      </c>
      <c r="F1651" s="28">
        <v>62</v>
      </c>
      <c r="G1651" s="28" t="s">
        <v>3505</v>
      </c>
      <c r="H1651" s="28" t="s">
        <v>439</v>
      </c>
      <c r="I1651" s="28">
        <v>0</v>
      </c>
      <c r="J1651" s="28">
        <v>1</v>
      </c>
      <c r="K1651" s="28">
        <v>0</v>
      </c>
      <c r="L1651" s="28">
        <v>0</v>
      </c>
      <c r="M1651" s="28" t="s">
        <v>1418</v>
      </c>
      <c r="N1651" s="28">
        <v>-2</v>
      </c>
      <c r="O1651" s="21">
        <v>-2</v>
      </c>
      <c r="P1651" s="21">
        <v>0</v>
      </c>
      <c r="Q1651" s="21">
        <v>1</v>
      </c>
      <c r="R1651">
        <f>IFERROR(IF(I1651=1,VLOOKUP(F1651,Lookup!$A$2:$B$15,2,FALSE),0),0.5)</f>
        <v>0</v>
      </c>
      <c r="S1651">
        <f>IF(K1651=1,1,IFERROR(IF(H1651="pass",VLOOKUP(F1651,Lookup!$D$2:$E$26,2,FALSE),0),1.6))</f>
        <v>1.6</v>
      </c>
      <c r="T1651" s="6">
        <f t="shared" si="77"/>
        <v>1.5650000000000002</v>
      </c>
      <c r="U1651" s="6">
        <f t="shared" si="75"/>
        <v>1.5650000000000002</v>
      </c>
      <c r="V1651" t="str">
        <f t="shared" si="76"/>
        <v>D.ADAMS, GB</v>
      </c>
    </row>
    <row r="1652" spans="1:22">
      <c r="A1652">
        <v>654</v>
      </c>
      <c r="B1652" s="28">
        <v>2</v>
      </c>
      <c r="C1652" s="28" t="s">
        <v>24</v>
      </c>
      <c r="D1652" s="28" t="s">
        <v>28</v>
      </c>
      <c r="E1652" s="28">
        <v>32</v>
      </c>
      <c r="F1652" s="28">
        <v>68</v>
      </c>
      <c r="G1652" s="28" t="s">
        <v>3506</v>
      </c>
      <c r="H1652" s="28" t="s">
        <v>439</v>
      </c>
      <c r="I1652" s="28">
        <v>0</v>
      </c>
      <c r="J1652" s="28">
        <v>1</v>
      </c>
      <c r="K1652" s="28">
        <v>0</v>
      </c>
      <c r="L1652" s="28">
        <v>0</v>
      </c>
      <c r="M1652" s="28" t="s">
        <v>1416</v>
      </c>
      <c r="N1652" s="28">
        <v>1</v>
      </c>
      <c r="O1652" s="21">
        <v>1</v>
      </c>
      <c r="P1652" s="21">
        <v>0</v>
      </c>
      <c r="Q1652" s="21">
        <v>1</v>
      </c>
      <c r="R1652">
        <f>IFERROR(IF(I1652=1,VLOOKUP(F1652,Lookup!$A$2:$B$15,2,FALSE),0),0.5)</f>
        <v>0</v>
      </c>
      <c r="S1652">
        <f>IF(K1652=1,1,IFERROR(IF(H1652="pass",VLOOKUP(F1652,Lookup!$D$2:$E$26,2,FALSE),0),1.6))</f>
        <v>1.6</v>
      </c>
      <c r="T1652" s="6">
        <f t="shared" si="77"/>
        <v>1.6175000000000002</v>
      </c>
      <c r="U1652" s="6">
        <f t="shared" si="75"/>
        <v>1.6175000000000002</v>
      </c>
      <c r="V1652" t="str">
        <f t="shared" si="76"/>
        <v>A.JONES, GB</v>
      </c>
    </row>
    <row r="1653" spans="1:22">
      <c r="A1653">
        <v>657</v>
      </c>
      <c r="B1653" s="28">
        <v>2</v>
      </c>
      <c r="C1653" s="28" t="s">
        <v>24</v>
      </c>
      <c r="D1653" s="28" t="s">
        <v>28</v>
      </c>
      <c r="E1653" s="28">
        <v>14</v>
      </c>
      <c r="F1653" s="28">
        <v>86</v>
      </c>
      <c r="G1653" s="28" t="s">
        <v>3509</v>
      </c>
      <c r="H1653" s="28" t="s">
        <v>439</v>
      </c>
      <c r="I1653" s="28">
        <v>0</v>
      </c>
      <c r="J1653" s="28">
        <v>1</v>
      </c>
      <c r="K1653" s="28">
        <v>0</v>
      </c>
      <c r="L1653" s="28">
        <v>0</v>
      </c>
      <c r="M1653" s="28" t="s">
        <v>1416</v>
      </c>
      <c r="N1653" s="28">
        <v>-3</v>
      </c>
      <c r="O1653" s="21">
        <v>-3</v>
      </c>
      <c r="P1653" s="21">
        <v>0</v>
      </c>
      <c r="Q1653" s="21">
        <v>1</v>
      </c>
      <c r="R1653">
        <f>IFERROR(IF(I1653=1,VLOOKUP(F1653,Lookup!$A$2:$B$15,2,FALSE),0),0.5)</f>
        <v>0</v>
      </c>
      <c r="S1653">
        <f>IF(K1653=1,1,IFERROR(IF(H1653="pass",VLOOKUP(F1653,Lookup!$D$2:$E$26,2,FALSE),0),1.6))</f>
        <v>2</v>
      </c>
      <c r="T1653" s="6">
        <f t="shared" si="77"/>
        <v>1.5475000000000001</v>
      </c>
      <c r="U1653" s="6">
        <f t="shared" si="75"/>
        <v>1.8461500000000002</v>
      </c>
      <c r="V1653" t="str">
        <f t="shared" si="76"/>
        <v>A.JONES, GB</v>
      </c>
    </row>
    <row r="1654" spans="1:22">
      <c r="A1654">
        <v>658</v>
      </c>
      <c r="B1654" s="28">
        <v>2</v>
      </c>
      <c r="C1654" s="28" t="s">
        <v>24</v>
      </c>
      <c r="D1654" s="28" t="s">
        <v>28</v>
      </c>
      <c r="E1654" s="28">
        <v>1</v>
      </c>
      <c r="F1654" s="28">
        <v>99</v>
      </c>
      <c r="G1654" s="28" t="s">
        <v>3510</v>
      </c>
      <c r="H1654" s="28" t="s">
        <v>439</v>
      </c>
      <c r="I1654" s="28">
        <v>0</v>
      </c>
      <c r="J1654" s="28">
        <v>1</v>
      </c>
      <c r="K1654" s="28">
        <v>0</v>
      </c>
      <c r="L1654" s="28">
        <v>0</v>
      </c>
      <c r="M1654" s="28" t="s">
        <v>1421</v>
      </c>
      <c r="N1654" s="28">
        <v>1</v>
      </c>
      <c r="O1654" s="21">
        <v>1</v>
      </c>
      <c r="P1654" s="21">
        <v>0</v>
      </c>
      <c r="Q1654" s="21">
        <v>1</v>
      </c>
      <c r="R1654">
        <f>IFERROR(IF(I1654=1,VLOOKUP(F1654,Lookup!$A$2:$B$15,2,FALSE),0),0.5)</f>
        <v>0</v>
      </c>
      <c r="S1654">
        <f>IF(K1654=1,1,IFERROR(IF(H1654="pass",VLOOKUP(F1654,Lookup!$D$2:$E$26,2,FALSE),0),1.6))</f>
        <v>4</v>
      </c>
      <c r="T1654" s="6">
        <f t="shared" si="77"/>
        <v>1.6175000000000002</v>
      </c>
      <c r="U1654" s="6">
        <f t="shared" si="75"/>
        <v>4</v>
      </c>
      <c r="V1654" t="str">
        <f t="shared" si="76"/>
        <v>M.VALDES-SCANTLING, GB</v>
      </c>
    </row>
    <row r="1655" spans="1:22">
      <c r="A1655">
        <v>659</v>
      </c>
      <c r="B1655" s="28">
        <v>2</v>
      </c>
      <c r="C1655" s="28" t="s">
        <v>24</v>
      </c>
      <c r="D1655" s="28" t="s">
        <v>28</v>
      </c>
      <c r="E1655" s="28">
        <v>1</v>
      </c>
      <c r="F1655" s="28">
        <v>99</v>
      </c>
      <c r="G1655" s="28" t="s">
        <v>3511</v>
      </c>
      <c r="H1655" s="28" t="s">
        <v>439</v>
      </c>
      <c r="I1655" s="28">
        <v>0</v>
      </c>
      <c r="J1655" s="28">
        <v>1</v>
      </c>
      <c r="K1655" s="28">
        <v>0</v>
      </c>
      <c r="L1655" s="28">
        <v>0</v>
      </c>
      <c r="M1655" s="28" t="s">
        <v>1416</v>
      </c>
      <c r="N1655" s="28">
        <v>0</v>
      </c>
      <c r="O1655" s="21">
        <v>0</v>
      </c>
      <c r="P1655" s="21">
        <v>0</v>
      </c>
      <c r="Q1655" s="21">
        <v>1</v>
      </c>
      <c r="R1655">
        <f>IFERROR(IF(I1655=1,VLOOKUP(F1655,Lookup!$A$2:$B$15,2,FALSE),0),0.5)</f>
        <v>0</v>
      </c>
      <c r="S1655">
        <f>IF(K1655=1,1,IFERROR(IF(H1655="pass",VLOOKUP(F1655,Lookup!$D$2:$E$26,2,FALSE),0),1.6))</f>
        <v>4</v>
      </c>
      <c r="T1655" s="6">
        <f t="shared" si="77"/>
        <v>1.6</v>
      </c>
      <c r="U1655" s="6">
        <f t="shared" si="75"/>
        <v>4</v>
      </c>
      <c r="V1655" t="str">
        <f t="shared" si="76"/>
        <v>A.JONES, GB</v>
      </c>
    </row>
    <row r="1656" spans="1:22">
      <c r="A1656">
        <v>662</v>
      </c>
      <c r="B1656" s="28">
        <v>2</v>
      </c>
      <c r="C1656" s="28" t="s">
        <v>28</v>
      </c>
      <c r="D1656" s="28" t="s">
        <v>24</v>
      </c>
      <c r="E1656" s="28">
        <v>45</v>
      </c>
      <c r="F1656" s="28">
        <v>55</v>
      </c>
      <c r="G1656" s="28" t="s">
        <v>3514</v>
      </c>
      <c r="H1656" s="28" t="s">
        <v>439</v>
      </c>
      <c r="I1656" s="28">
        <v>0</v>
      </c>
      <c r="J1656" s="28">
        <v>1</v>
      </c>
      <c r="K1656" s="28">
        <v>0</v>
      </c>
      <c r="L1656" s="28">
        <v>0</v>
      </c>
      <c r="M1656" s="28" t="s">
        <v>2623</v>
      </c>
      <c r="N1656" s="28">
        <v>13</v>
      </c>
      <c r="O1656" s="21">
        <v>13</v>
      </c>
      <c r="P1656" s="21">
        <v>0</v>
      </c>
      <c r="Q1656" s="21">
        <v>1</v>
      </c>
      <c r="R1656">
        <f>IFERROR(IF(I1656=1,VLOOKUP(F1656,Lookup!$A$2:$B$15,2,FALSE),0),0.5)</f>
        <v>0</v>
      </c>
      <c r="S1656">
        <f>IF(K1656=1,1,IFERROR(IF(H1656="pass",VLOOKUP(F1656,Lookup!$D$2:$E$26,2,FALSE),0),1.6))</f>
        <v>1.6</v>
      </c>
      <c r="T1656" s="6">
        <f t="shared" si="77"/>
        <v>1.8275000000000001</v>
      </c>
      <c r="U1656" s="6">
        <f t="shared" si="75"/>
        <v>1.8275000000000001</v>
      </c>
      <c r="V1656" t="str">
        <f t="shared" si="76"/>
        <v>T.HOCKENSON, DET</v>
      </c>
    </row>
    <row r="1657" spans="1:22">
      <c r="A1657">
        <v>663</v>
      </c>
      <c r="B1657" s="28">
        <v>2</v>
      </c>
      <c r="C1657" s="28" t="s">
        <v>28</v>
      </c>
      <c r="D1657" s="28" t="s">
        <v>24</v>
      </c>
      <c r="E1657" s="28">
        <v>25</v>
      </c>
      <c r="F1657" s="28">
        <v>75</v>
      </c>
      <c r="G1657" s="28" t="s">
        <v>3515</v>
      </c>
      <c r="H1657" s="28" t="s">
        <v>439</v>
      </c>
      <c r="I1657" s="28">
        <v>0</v>
      </c>
      <c r="J1657" s="28">
        <v>1</v>
      </c>
      <c r="K1657" s="28">
        <v>0</v>
      </c>
      <c r="L1657" s="28">
        <v>0</v>
      </c>
      <c r="M1657" s="28" t="s">
        <v>1292</v>
      </c>
      <c r="N1657" s="28">
        <v>-3</v>
      </c>
      <c r="O1657" s="21">
        <v>-3</v>
      </c>
      <c r="P1657" s="21">
        <v>0</v>
      </c>
      <c r="Q1657" s="21">
        <v>1</v>
      </c>
      <c r="R1657">
        <f>IFERROR(IF(I1657=1,VLOOKUP(F1657,Lookup!$A$2:$B$15,2,FALSE),0),0.5)</f>
        <v>0</v>
      </c>
      <c r="S1657">
        <f>IF(K1657=1,1,IFERROR(IF(H1657="pass",VLOOKUP(F1657,Lookup!$D$2:$E$26,2,FALSE),0),1.6))</f>
        <v>1.8</v>
      </c>
      <c r="T1657" s="6">
        <f t="shared" si="77"/>
        <v>1.5475000000000001</v>
      </c>
      <c r="U1657" s="6">
        <f t="shared" si="75"/>
        <v>1.7141500000000003</v>
      </c>
      <c r="V1657" t="str">
        <f t="shared" si="76"/>
        <v>J.WILLIAMS, DET</v>
      </c>
    </row>
    <row r="1658" spans="1:22">
      <c r="A1658">
        <v>664</v>
      </c>
      <c r="B1658" s="28">
        <v>2</v>
      </c>
      <c r="C1658" s="28" t="s">
        <v>28</v>
      </c>
      <c r="D1658" s="28" t="s">
        <v>24</v>
      </c>
      <c r="E1658" s="28">
        <v>24</v>
      </c>
      <c r="F1658" s="28">
        <v>76</v>
      </c>
      <c r="G1658" s="28" t="s">
        <v>3516</v>
      </c>
      <c r="H1658" s="28" t="s">
        <v>439</v>
      </c>
      <c r="I1658" s="28">
        <v>0</v>
      </c>
      <c r="J1658" s="28">
        <v>1</v>
      </c>
      <c r="K1658" s="28">
        <v>0</v>
      </c>
      <c r="L1658" s="28">
        <v>0</v>
      </c>
      <c r="M1658" s="28" t="s">
        <v>2635</v>
      </c>
      <c r="N1658" s="28">
        <v>19</v>
      </c>
      <c r="O1658" s="21">
        <v>19</v>
      </c>
      <c r="P1658" s="21">
        <v>0</v>
      </c>
      <c r="Q1658" s="21">
        <v>1</v>
      </c>
      <c r="R1658">
        <f>IFERROR(IF(I1658=1,VLOOKUP(F1658,Lookup!$A$2:$B$15,2,FALSE),0),0.5)</f>
        <v>0</v>
      </c>
      <c r="S1658">
        <f>IF(K1658=1,1,IFERROR(IF(H1658="pass",VLOOKUP(F1658,Lookup!$D$2:$E$26,2,FALSE),0),1.6))</f>
        <v>1.8</v>
      </c>
      <c r="T1658" s="6">
        <f t="shared" si="77"/>
        <v>1.9325000000000001</v>
      </c>
      <c r="U1658" s="6">
        <f t="shared" si="75"/>
        <v>1.8450500000000003</v>
      </c>
      <c r="V1658" t="str">
        <f t="shared" si="76"/>
        <v>A. ST. BROWN, DET</v>
      </c>
    </row>
    <row r="1659" spans="1:22">
      <c r="A1659">
        <v>665</v>
      </c>
      <c r="B1659" s="28">
        <v>2</v>
      </c>
      <c r="C1659" s="28" t="s">
        <v>28</v>
      </c>
      <c r="D1659" s="28" t="s">
        <v>24</v>
      </c>
      <c r="E1659" s="28">
        <v>24</v>
      </c>
      <c r="F1659" s="28">
        <v>76</v>
      </c>
      <c r="G1659" s="28" t="s">
        <v>3517</v>
      </c>
      <c r="H1659" s="28" t="s">
        <v>439</v>
      </c>
      <c r="I1659" s="28">
        <v>0</v>
      </c>
      <c r="J1659" s="28">
        <v>1</v>
      </c>
      <c r="K1659" s="28">
        <v>0</v>
      </c>
      <c r="L1659" s="28">
        <v>0</v>
      </c>
      <c r="M1659" s="28" t="s">
        <v>2724</v>
      </c>
      <c r="N1659" s="28">
        <v>24</v>
      </c>
      <c r="O1659" s="21">
        <v>24</v>
      </c>
      <c r="P1659" s="21">
        <v>0</v>
      </c>
      <c r="Q1659" s="21">
        <v>1</v>
      </c>
      <c r="R1659">
        <f>IFERROR(IF(I1659=1,VLOOKUP(F1659,Lookup!$A$2:$B$15,2,FALSE),0),0.5)</f>
        <v>0</v>
      </c>
      <c r="S1659">
        <f>IF(K1659=1,1,IFERROR(IF(H1659="pass",VLOOKUP(F1659,Lookup!$D$2:$E$26,2,FALSE),0),1.6))</f>
        <v>1.8</v>
      </c>
      <c r="T1659" s="6">
        <f t="shared" si="77"/>
        <v>2.02</v>
      </c>
      <c r="U1659" s="6">
        <f t="shared" si="75"/>
        <v>1.8748000000000002</v>
      </c>
      <c r="V1659" t="str">
        <f t="shared" si="76"/>
        <v>Q.CEPHUS, DET</v>
      </c>
    </row>
    <row r="1660" spans="1:22">
      <c r="A1660">
        <v>673</v>
      </c>
      <c r="B1660" s="28">
        <v>2</v>
      </c>
      <c r="C1660" s="28" t="s">
        <v>24</v>
      </c>
      <c r="D1660" s="28" t="s">
        <v>28</v>
      </c>
      <c r="E1660" s="28">
        <v>22</v>
      </c>
      <c r="F1660" s="28">
        <v>78</v>
      </c>
      <c r="G1660" s="28" t="s">
        <v>3525</v>
      </c>
      <c r="H1660" s="28" t="s">
        <v>439</v>
      </c>
      <c r="I1660" s="28">
        <v>0</v>
      </c>
      <c r="J1660" s="28">
        <v>1</v>
      </c>
      <c r="K1660" s="28">
        <v>0</v>
      </c>
      <c r="L1660" s="28">
        <v>0</v>
      </c>
      <c r="M1660" s="28" t="s">
        <v>1424</v>
      </c>
      <c r="N1660" s="28">
        <v>20</v>
      </c>
      <c r="O1660" s="21">
        <v>20</v>
      </c>
      <c r="P1660" s="21">
        <v>0</v>
      </c>
      <c r="Q1660" s="21">
        <v>1</v>
      </c>
      <c r="R1660">
        <f>IFERROR(IF(I1660=1,VLOOKUP(F1660,Lookup!$A$2:$B$15,2,FALSE),0),0.5)</f>
        <v>0</v>
      </c>
      <c r="S1660">
        <f>IF(K1660=1,1,IFERROR(IF(H1660="pass",VLOOKUP(F1660,Lookup!$D$2:$E$26,2,FALSE),0),1.6))</f>
        <v>1.8</v>
      </c>
      <c r="T1660" s="6">
        <f t="shared" si="77"/>
        <v>1.9500000000000002</v>
      </c>
      <c r="U1660" s="6">
        <f t="shared" si="75"/>
        <v>1.8510000000000004</v>
      </c>
      <c r="V1660" t="str">
        <f t="shared" si="76"/>
        <v>R.TONYAN, GB</v>
      </c>
    </row>
    <row r="1661" spans="1:22">
      <c r="A1661">
        <v>675</v>
      </c>
      <c r="B1661" s="28">
        <v>2</v>
      </c>
      <c r="C1661" s="28" t="s">
        <v>28</v>
      </c>
      <c r="D1661" s="28" t="s">
        <v>24</v>
      </c>
      <c r="E1661" s="28">
        <v>58</v>
      </c>
      <c r="F1661" s="28">
        <v>42</v>
      </c>
      <c r="G1661" s="28" t="s">
        <v>3527</v>
      </c>
      <c r="H1661" s="28" t="s">
        <v>439</v>
      </c>
      <c r="I1661" s="28">
        <v>0</v>
      </c>
      <c r="J1661" s="28">
        <v>1</v>
      </c>
      <c r="K1661" s="28">
        <v>0</v>
      </c>
      <c r="L1661" s="28">
        <v>0</v>
      </c>
      <c r="M1661" s="28" t="s">
        <v>1292</v>
      </c>
      <c r="N1661" s="28">
        <v>3</v>
      </c>
      <c r="O1661" s="21">
        <v>3</v>
      </c>
      <c r="P1661" s="21">
        <v>0</v>
      </c>
      <c r="Q1661" s="21">
        <v>1</v>
      </c>
      <c r="R1661">
        <f>IFERROR(IF(I1661=1,VLOOKUP(F1661,Lookup!$A$2:$B$15,2,FALSE),0),0.5)</f>
        <v>0</v>
      </c>
      <c r="S1661">
        <f>IF(K1661=1,1,IFERROR(IF(H1661="pass",VLOOKUP(F1661,Lookup!$D$2:$E$26,2,FALSE),0),1.6))</f>
        <v>1.6</v>
      </c>
      <c r="T1661" s="6">
        <f t="shared" si="77"/>
        <v>1.6525000000000001</v>
      </c>
      <c r="U1661" s="6">
        <f t="shared" si="75"/>
        <v>1.6525000000000001</v>
      </c>
      <c r="V1661" t="str">
        <f t="shared" si="76"/>
        <v>J.WILLIAMS, DET</v>
      </c>
    </row>
    <row r="1662" spans="1:22">
      <c r="A1662">
        <v>677</v>
      </c>
      <c r="B1662" s="28">
        <v>2</v>
      </c>
      <c r="C1662" s="28" t="s">
        <v>28</v>
      </c>
      <c r="D1662" s="28" t="s">
        <v>24</v>
      </c>
      <c r="E1662" s="28">
        <v>49</v>
      </c>
      <c r="F1662" s="28">
        <v>51</v>
      </c>
      <c r="G1662" s="28" t="s">
        <v>3529</v>
      </c>
      <c r="H1662" s="28" t="s">
        <v>439</v>
      </c>
      <c r="I1662" s="28">
        <v>0</v>
      </c>
      <c r="J1662" s="28">
        <v>1</v>
      </c>
      <c r="K1662" s="28">
        <v>0</v>
      </c>
      <c r="L1662" s="28">
        <v>0</v>
      </c>
      <c r="M1662" s="28" t="s">
        <v>2623</v>
      </c>
      <c r="N1662" s="28">
        <v>8</v>
      </c>
      <c r="O1662" s="21">
        <v>8</v>
      </c>
      <c r="P1662" s="21">
        <v>0</v>
      </c>
      <c r="Q1662" s="21">
        <v>1</v>
      </c>
      <c r="R1662">
        <f>IFERROR(IF(I1662=1,VLOOKUP(F1662,Lookup!$A$2:$B$15,2,FALSE),0),0.5)</f>
        <v>0</v>
      </c>
      <c r="S1662">
        <f>IF(K1662=1,1,IFERROR(IF(H1662="pass",VLOOKUP(F1662,Lookup!$D$2:$E$26,2,FALSE),0),1.6))</f>
        <v>1.6</v>
      </c>
      <c r="T1662" s="6">
        <f t="shared" si="77"/>
        <v>1.74</v>
      </c>
      <c r="U1662" s="6">
        <f t="shared" ref="U1662:U1725" si="78">R1662+IF(S1662&gt;=3.2,S1662,IF(AND(S1662&lt;3.2,S1662&gt;=1.8),S1662*0.66+T1662*0.34,T1662))+K1662*0.4735*2</f>
        <v>1.74</v>
      </c>
      <c r="V1662" t="str">
        <f t="shared" si="76"/>
        <v>T.HOCKENSON, DET</v>
      </c>
    </row>
    <row r="1663" spans="1:22">
      <c r="A1663">
        <v>678</v>
      </c>
      <c r="B1663" s="28">
        <v>2</v>
      </c>
      <c r="C1663" s="28" t="s">
        <v>28</v>
      </c>
      <c r="D1663" s="28" t="s">
        <v>24</v>
      </c>
      <c r="E1663" s="28">
        <v>34</v>
      </c>
      <c r="F1663" s="28">
        <v>66</v>
      </c>
      <c r="G1663" s="28" t="s">
        <v>3530</v>
      </c>
      <c r="H1663" s="28" t="s">
        <v>439</v>
      </c>
      <c r="I1663" s="28">
        <v>0</v>
      </c>
      <c r="J1663" s="28">
        <v>1</v>
      </c>
      <c r="K1663" s="28">
        <v>0</v>
      </c>
      <c r="L1663" s="28">
        <v>0</v>
      </c>
      <c r="M1663" s="28" t="s">
        <v>2623</v>
      </c>
      <c r="N1663" s="28">
        <v>34</v>
      </c>
      <c r="O1663" s="21">
        <v>34</v>
      </c>
      <c r="P1663" s="21">
        <v>0</v>
      </c>
      <c r="Q1663" s="21">
        <v>1</v>
      </c>
      <c r="R1663">
        <f>IFERROR(IF(I1663=1,VLOOKUP(F1663,Lookup!$A$2:$B$15,2,FALSE),0),0.5)</f>
        <v>0</v>
      </c>
      <c r="S1663">
        <f>IF(K1663=1,1,IFERROR(IF(H1663="pass",VLOOKUP(F1663,Lookup!$D$2:$E$26,2,FALSE),0),1.6))</f>
        <v>1.6</v>
      </c>
      <c r="T1663" s="6">
        <f t="shared" si="77"/>
        <v>2.1950000000000003</v>
      </c>
      <c r="U1663" s="6">
        <f t="shared" si="78"/>
        <v>2.1950000000000003</v>
      </c>
      <c r="V1663" t="str">
        <f t="shared" si="76"/>
        <v>T.HOCKENSON, DET</v>
      </c>
    </row>
    <row r="1664" spans="1:22">
      <c r="A1664">
        <v>680</v>
      </c>
      <c r="B1664" s="28">
        <v>2</v>
      </c>
      <c r="C1664" s="28" t="s">
        <v>28</v>
      </c>
      <c r="D1664" s="28" t="s">
        <v>24</v>
      </c>
      <c r="E1664" s="28">
        <v>32</v>
      </c>
      <c r="F1664" s="28">
        <v>68</v>
      </c>
      <c r="G1664" s="28" t="s">
        <v>3532</v>
      </c>
      <c r="H1664" s="28" t="s">
        <v>439</v>
      </c>
      <c r="I1664" s="28">
        <v>0</v>
      </c>
      <c r="J1664" s="28">
        <v>1</v>
      </c>
      <c r="K1664" s="28">
        <v>0</v>
      </c>
      <c r="L1664" s="28">
        <v>0</v>
      </c>
      <c r="M1664" s="28" t="s">
        <v>2635</v>
      </c>
      <c r="N1664" s="28">
        <v>7</v>
      </c>
      <c r="O1664" s="21">
        <v>7</v>
      </c>
      <c r="P1664" s="21">
        <v>0</v>
      </c>
      <c r="Q1664" s="21">
        <v>1</v>
      </c>
      <c r="R1664">
        <f>IFERROR(IF(I1664=1,VLOOKUP(F1664,Lookup!$A$2:$B$15,2,FALSE),0),0.5)</f>
        <v>0</v>
      </c>
      <c r="S1664">
        <f>IF(K1664=1,1,IFERROR(IF(H1664="pass",VLOOKUP(F1664,Lookup!$D$2:$E$26,2,FALSE),0),1.6))</f>
        <v>1.6</v>
      </c>
      <c r="T1664" s="6">
        <f t="shared" si="77"/>
        <v>1.7225000000000001</v>
      </c>
      <c r="U1664" s="6">
        <f t="shared" si="78"/>
        <v>1.7225000000000001</v>
      </c>
      <c r="V1664" t="str">
        <f t="shared" si="76"/>
        <v>A. ST. BROWN, DET</v>
      </c>
    </row>
    <row r="1665" spans="1:22">
      <c r="A1665">
        <v>681</v>
      </c>
      <c r="B1665" s="28">
        <v>2</v>
      </c>
      <c r="C1665" s="28" t="s">
        <v>28</v>
      </c>
      <c r="D1665" s="28" t="s">
        <v>24</v>
      </c>
      <c r="E1665" s="28">
        <v>25</v>
      </c>
      <c r="F1665" s="28">
        <v>75</v>
      </c>
      <c r="G1665" s="28" t="s">
        <v>3533</v>
      </c>
      <c r="H1665" s="28" t="s">
        <v>439</v>
      </c>
      <c r="I1665" s="28">
        <v>0</v>
      </c>
      <c r="J1665" s="28">
        <v>1</v>
      </c>
      <c r="K1665" s="28">
        <v>0</v>
      </c>
      <c r="L1665" s="28">
        <v>0</v>
      </c>
      <c r="M1665" s="28" t="s">
        <v>2724</v>
      </c>
      <c r="N1665" s="28">
        <v>4</v>
      </c>
      <c r="O1665" s="21">
        <v>4</v>
      </c>
      <c r="P1665" s="21">
        <v>0</v>
      </c>
      <c r="Q1665" s="21">
        <v>1</v>
      </c>
      <c r="R1665">
        <f>IFERROR(IF(I1665=1,VLOOKUP(F1665,Lookup!$A$2:$B$15,2,FALSE),0),0.5)</f>
        <v>0</v>
      </c>
      <c r="S1665">
        <f>IF(K1665=1,1,IFERROR(IF(H1665="pass",VLOOKUP(F1665,Lookup!$D$2:$E$26,2,FALSE),0),1.6))</f>
        <v>1.8</v>
      </c>
      <c r="T1665" s="6">
        <f t="shared" si="77"/>
        <v>1.6700000000000002</v>
      </c>
      <c r="U1665" s="6">
        <f t="shared" si="78"/>
        <v>1.7558000000000002</v>
      </c>
      <c r="V1665" t="str">
        <f t="shared" si="76"/>
        <v>Q.CEPHUS, DET</v>
      </c>
    </row>
    <row r="1666" spans="1:22">
      <c r="A1666">
        <v>687</v>
      </c>
      <c r="B1666" s="28">
        <v>2</v>
      </c>
      <c r="C1666" s="28" t="s">
        <v>24</v>
      </c>
      <c r="D1666" s="28" t="s">
        <v>28</v>
      </c>
      <c r="E1666" s="28">
        <v>50</v>
      </c>
      <c r="F1666" s="28">
        <v>50</v>
      </c>
      <c r="G1666" s="28" t="s">
        <v>3539</v>
      </c>
      <c r="H1666" s="28" t="s">
        <v>439</v>
      </c>
      <c r="I1666" s="28">
        <v>0</v>
      </c>
      <c r="J1666" s="28">
        <v>1</v>
      </c>
      <c r="K1666" s="28">
        <v>0</v>
      </c>
      <c r="L1666" s="28">
        <v>0</v>
      </c>
      <c r="M1666" s="28" t="s">
        <v>1418</v>
      </c>
      <c r="N1666" s="28">
        <v>20</v>
      </c>
      <c r="O1666" s="21">
        <v>20</v>
      </c>
      <c r="P1666" s="21">
        <v>0</v>
      </c>
      <c r="Q1666" s="21">
        <v>1</v>
      </c>
      <c r="R1666">
        <f>IFERROR(IF(I1666=1,VLOOKUP(F1666,Lookup!$A$2:$B$15,2,FALSE),0),0.5)</f>
        <v>0</v>
      </c>
      <c r="S1666">
        <f>IF(K1666=1,1,IFERROR(IF(H1666="pass",VLOOKUP(F1666,Lookup!$D$2:$E$26,2,FALSE),0),1.6))</f>
        <v>1.6</v>
      </c>
      <c r="T1666" s="6">
        <f t="shared" si="77"/>
        <v>1.9500000000000002</v>
      </c>
      <c r="U1666" s="6">
        <f t="shared" si="78"/>
        <v>1.9500000000000002</v>
      </c>
      <c r="V1666" t="str">
        <f t="shared" ref="V1666:V1729" si="79">IF(M1666="A.St","A. ST. BROWN, DET",IF(M1666="Dj.Moore","D.MOORE, CAR",IF(M1666="Mi.Carter","M.CARTER, NYJ",UPPER(M1666)&amp;", "&amp;C1666)))</f>
        <v>D.ADAMS, GB</v>
      </c>
    </row>
    <row r="1667" spans="1:22">
      <c r="A1667">
        <v>688</v>
      </c>
      <c r="B1667" s="28">
        <v>2</v>
      </c>
      <c r="C1667" s="28" t="s">
        <v>24</v>
      </c>
      <c r="D1667" s="28" t="s">
        <v>28</v>
      </c>
      <c r="E1667" s="28">
        <v>50</v>
      </c>
      <c r="F1667" s="28">
        <v>50</v>
      </c>
      <c r="G1667" s="28" t="s">
        <v>3540</v>
      </c>
      <c r="H1667" s="28" t="s">
        <v>439</v>
      </c>
      <c r="I1667" s="28">
        <v>0</v>
      </c>
      <c r="J1667" s="28">
        <v>1</v>
      </c>
      <c r="K1667" s="28">
        <v>0</v>
      </c>
      <c r="L1667" s="28">
        <v>0</v>
      </c>
      <c r="M1667" s="28" t="s">
        <v>1520</v>
      </c>
      <c r="N1667" s="28">
        <v>2</v>
      </c>
      <c r="O1667" s="21">
        <v>2</v>
      </c>
      <c r="P1667" s="21">
        <v>0</v>
      </c>
      <c r="Q1667" s="21">
        <v>1</v>
      </c>
      <c r="R1667">
        <f>IFERROR(IF(I1667=1,VLOOKUP(F1667,Lookup!$A$2:$B$15,2,FALSE),0),0.5)</f>
        <v>0</v>
      </c>
      <c r="S1667">
        <f>IF(K1667=1,1,IFERROR(IF(H1667="pass",VLOOKUP(F1667,Lookup!$D$2:$E$26,2,FALSE),0),1.6))</f>
        <v>1.6</v>
      </c>
      <c r="T1667" s="6">
        <f t="shared" ref="T1667:T1730" si="80">IFERROR(1.6+0.7/40*N1667,0)</f>
        <v>1.635</v>
      </c>
      <c r="U1667" s="6">
        <f t="shared" si="78"/>
        <v>1.635</v>
      </c>
      <c r="V1667" t="str">
        <f t="shared" si="79"/>
        <v>R.COBB, GB</v>
      </c>
    </row>
    <row r="1668" spans="1:22">
      <c r="A1668">
        <v>689</v>
      </c>
      <c r="B1668" s="28">
        <v>2</v>
      </c>
      <c r="C1668" s="28" t="s">
        <v>24</v>
      </c>
      <c r="D1668" s="28" t="s">
        <v>28</v>
      </c>
      <c r="E1668" s="28">
        <v>47</v>
      </c>
      <c r="F1668" s="28">
        <v>53</v>
      </c>
      <c r="G1668" s="28" t="s">
        <v>3541</v>
      </c>
      <c r="H1668" s="28" t="s">
        <v>439</v>
      </c>
      <c r="I1668" s="28">
        <v>0</v>
      </c>
      <c r="J1668" s="28">
        <v>1</v>
      </c>
      <c r="K1668" s="28">
        <v>0</v>
      </c>
      <c r="L1668" s="28">
        <v>0</v>
      </c>
      <c r="M1668" s="28" t="s">
        <v>1520</v>
      </c>
      <c r="N1668" s="28">
        <v>9</v>
      </c>
      <c r="O1668" s="21">
        <v>9</v>
      </c>
      <c r="P1668" s="21">
        <v>0</v>
      </c>
      <c r="Q1668" s="21">
        <v>1</v>
      </c>
      <c r="R1668">
        <f>IFERROR(IF(I1668=1,VLOOKUP(F1668,Lookup!$A$2:$B$15,2,FALSE),0),0.5)</f>
        <v>0</v>
      </c>
      <c r="S1668">
        <f>IF(K1668=1,1,IFERROR(IF(H1668="pass",VLOOKUP(F1668,Lookup!$D$2:$E$26,2,FALSE),0),1.6))</f>
        <v>1.6</v>
      </c>
      <c r="T1668" s="6">
        <f t="shared" si="80"/>
        <v>1.7575000000000001</v>
      </c>
      <c r="U1668" s="6">
        <f t="shared" si="78"/>
        <v>1.7575000000000001</v>
      </c>
      <c r="V1668" t="str">
        <f t="shared" si="79"/>
        <v>R.COBB, GB</v>
      </c>
    </row>
    <row r="1669" spans="1:22">
      <c r="A1669">
        <v>690</v>
      </c>
      <c r="B1669" s="28">
        <v>2</v>
      </c>
      <c r="C1669" s="28" t="s">
        <v>24</v>
      </c>
      <c r="D1669" s="28" t="s">
        <v>28</v>
      </c>
      <c r="E1669" s="28">
        <v>38</v>
      </c>
      <c r="F1669" s="28">
        <v>62</v>
      </c>
      <c r="G1669" s="28" t="s">
        <v>3542</v>
      </c>
      <c r="H1669" s="28" t="s">
        <v>439</v>
      </c>
      <c r="I1669" s="28">
        <v>0</v>
      </c>
      <c r="J1669" s="28">
        <v>1</v>
      </c>
      <c r="K1669" s="28">
        <v>0</v>
      </c>
      <c r="L1669" s="28">
        <v>0</v>
      </c>
      <c r="M1669" s="28" t="s">
        <v>1418</v>
      </c>
      <c r="N1669" s="28">
        <v>-1</v>
      </c>
      <c r="O1669" s="21">
        <v>-1</v>
      </c>
      <c r="P1669" s="21">
        <v>0</v>
      </c>
      <c r="Q1669" s="21">
        <v>1</v>
      </c>
      <c r="R1669">
        <f>IFERROR(IF(I1669=1,VLOOKUP(F1669,Lookup!$A$2:$B$15,2,FALSE),0),0.5)</f>
        <v>0</v>
      </c>
      <c r="S1669">
        <f>IF(K1669=1,1,IFERROR(IF(H1669="pass",VLOOKUP(F1669,Lookup!$D$2:$E$26,2,FALSE),0),1.6))</f>
        <v>1.6</v>
      </c>
      <c r="T1669" s="6">
        <f t="shared" si="80"/>
        <v>1.5825</v>
      </c>
      <c r="U1669" s="6">
        <f t="shared" si="78"/>
        <v>1.5825</v>
      </c>
      <c r="V1669" t="str">
        <f t="shared" si="79"/>
        <v>D.ADAMS, GB</v>
      </c>
    </row>
    <row r="1670" spans="1:22">
      <c r="A1670">
        <v>691</v>
      </c>
      <c r="B1670" s="28">
        <v>2</v>
      </c>
      <c r="C1670" s="28" t="s">
        <v>24</v>
      </c>
      <c r="D1670" s="28" t="s">
        <v>28</v>
      </c>
      <c r="E1670" s="28">
        <v>33</v>
      </c>
      <c r="F1670" s="28">
        <v>67</v>
      </c>
      <c r="G1670" s="28" t="s">
        <v>3543</v>
      </c>
      <c r="H1670" s="28" t="s">
        <v>439</v>
      </c>
      <c r="I1670" s="28">
        <v>0</v>
      </c>
      <c r="J1670" s="28">
        <v>1</v>
      </c>
      <c r="K1670" s="28">
        <v>0</v>
      </c>
      <c r="L1670" s="28">
        <v>0</v>
      </c>
      <c r="M1670" s="28" t="s">
        <v>1418</v>
      </c>
      <c r="N1670" s="28">
        <v>16</v>
      </c>
      <c r="O1670" s="21">
        <v>16</v>
      </c>
      <c r="P1670" s="21">
        <v>0</v>
      </c>
      <c r="Q1670" s="21">
        <v>1</v>
      </c>
      <c r="R1670">
        <f>IFERROR(IF(I1670=1,VLOOKUP(F1670,Lookup!$A$2:$B$15,2,FALSE),0),0.5)</f>
        <v>0</v>
      </c>
      <c r="S1670">
        <f>IF(K1670=1,1,IFERROR(IF(H1670="pass",VLOOKUP(F1670,Lookup!$D$2:$E$26,2,FALSE),0),1.6))</f>
        <v>1.6</v>
      </c>
      <c r="T1670" s="6">
        <f t="shared" si="80"/>
        <v>1.8800000000000001</v>
      </c>
      <c r="U1670" s="6">
        <f t="shared" si="78"/>
        <v>1.8800000000000001</v>
      </c>
      <c r="V1670" t="str">
        <f t="shared" si="79"/>
        <v>D.ADAMS, GB</v>
      </c>
    </row>
    <row r="1671" spans="1:22">
      <c r="A1671">
        <v>695</v>
      </c>
      <c r="B1671" s="28">
        <v>2</v>
      </c>
      <c r="C1671" s="28" t="s">
        <v>24</v>
      </c>
      <c r="D1671" s="28" t="s">
        <v>28</v>
      </c>
      <c r="E1671" s="28">
        <v>11</v>
      </c>
      <c r="F1671" s="28">
        <v>89</v>
      </c>
      <c r="G1671" s="28" t="s">
        <v>3547</v>
      </c>
      <c r="H1671" s="28" t="s">
        <v>439</v>
      </c>
      <c r="I1671" s="28">
        <v>0</v>
      </c>
      <c r="J1671" s="28">
        <v>1</v>
      </c>
      <c r="K1671" s="28">
        <v>0</v>
      </c>
      <c r="L1671" s="28">
        <v>0</v>
      </c>
      <c r="M1671" s="28" t="s">
        <v>1416</v>
      </c>
      <c r="N1671" s="28">
        <v>1</v>
      </c>
      <c r="O1671" s="21">
        <v>1</v>
      </c>
      <c r="P1671" s="21">
        <v>0</v>
      </c>
      <c r="Q1671" s="21">
        <v>1</v>
      </c>
      <c r="R1671">
        <f>IFERROR(IF(I1671=1,VLOOKUP(F1671,Lookup!$A$2:$B$15,2,FALSE),0),0.5)</f>
        <v>0</v>
      </c>
      <c r="S1671">
        <f>IF(K1671=1,1,IFERROR(IF(H1671="pass",VLOOKUP(F1671,Lookup!$D$2:$E$26,2,FALSE),0),1.6))</f>
        <v>2.2000000000000002</v>
      </c>
      <c r="T1671" s="6">
        <f t="shared" si="80"/>
        <v>1.6175000000000002</v>
      </c>
      <c r="U1671" s="6">
        <f t="shared" si="78"/>
        <v>2.0019500000000003</v>
      </c>
      <c r="V1671" t="str">
        <f t="shared" si="79"/>
        <v>A.JONES, GB</v>
      </c>
    </row>
    <row r="1672" spans="1:22">
      <c r="A1672">
        <v>698</v>
      </c>
      <c r="B1672" s="28">
        <v>2</v>
      </c>
      <c r="C1672" s="28" t="s">
        <v>24</v>
      </c>
      <c r="D1672" s="28" t="s">
        <v>28</v>
      </c>
      <c r="E1672" s="28">
        <v>20</v>
      </c>
      <c r="F1672" s="28">
        <v>80</v>
      </c>
      <c r="G1672" s="28" t="s">
        <v>3550</v>
      </c>
      <c r="H1672" s="28" t="s">
        <v>439</v>
      </c>
      <c r="I1672" s="28">
        <v>0</v>
      </c>
      <c r="J1672" s="28">
        <v>1</v>
      </c>
      <c r="K1672" s="28">
        <v>0</v>
      </c>
      <c r="L1672" s="28">
        <v>0</v>
      </c>
      <c r="M1672" s="28" t="s">
        <v>1424</v>
      </c>
      <c r="N1672" s="28">
        <v>-2</v>
      </c>
      <c r="O1672" s="21">
        <v>-2</v>
      </c>
      <c r="P1672" s="21">
        <v>0</v>
      </c>
      <c r="Q1672" s="21">
        <v>1</v>
      </c>
      <c r="R1672">
        <f>IFERROR(IF(I1672=1,VLOOKUP(F1672,Lookup!$A$2:$B$15,2,FALSE),0),0.5)</f>
        <v>0</v>
      </c>
      <c r="S1672">
        <f>IF(K1672=1,1,IFERROR(IF(H1672="pass",VLOOKUP(F1672,Lookup!$D$2:$E$26,2,FALSE),0),1.6))</f>
        <v>1.8</v>
      </c>
      <c r="T1672" s="6">
        <f t="shared" si="80"/>
        <v>1.5650000000000002</v>
      </c>
      <c r="U1672" s="6">
        <f t="shared" si="78"/>
        <v>1.7201000000000004</v>
      </c>
      <c r="V1672" t="str">
        <f t="shared" si="79"/>
        <v>R.TONYAN, GB</v>
      </c>
    </row>
    <row r="1673" spans="1:22">
      <c r="A1673">
        <v>699</v>
      </c>
      <c r="B1673" s="28">
        <v>2</v>
      </c>
      <c r="C1673" s="28" t="s">
        <v>24</v>
      </c>
      <c r="D1673" s="28" t="s">
        <v>28</v>
      </c>
      <c r="E1673" s="28">
        <v>9</v>
      </c>
      <c r="F1673" s="28">
        <v>91</v>
      </c>
      <c r="G1673" s="28" t="s">
        <v>3551</v>
      </c>
      <c r="H1673" s="28" t="s">
        <v>439</v>
      </c>
      <c r="I1673" s="28">
        <v>0</v>
      </c>
      <c r="J1673" s="28">
        <v>1</v>
      </c>
      <c r="K1673" s="28">
        <v>0</v>
      </c>
      <c r="L1673" s="28">
        <v>0</v>
      </c>
      <c r="M1673" s="28" t="s">
        <v>1418</v>
      </c>
      <c r="N1673" s="28">
        <v>0</v>
      </c>
      <c r="O1673" s="21">
        <v>0</v>
      </c>
      <c r="P1673" s="21">
        <v>0</v>
      </c>
      <c r="Q1673" s="21">
        <v>1</v>
      </c>
      <c r="R1673">
        <f>IFERROR(IF(I1673=1,VLOOKUP(F1673,Lookup!$A$2:$B$15,2,FALSE),0),0.5)</f>
        <v>0</v>
      </c>
      <c r="S1673">
        <f>IF(K1673=1,1,IFERROR(IF(H1673="pass",VLOOKUP(F1673,Lookup!$D$2:$E$26,2,FALSE),0),1.6))</f>
        <v>2.5</v>
      </c>
      <c r="T1673" s="6">
        <f t="shared" si="80"/>
        <v>1.6</v>
      </c>
      <c r="U1673" s="6">
        <f t="shared" si="78"/>
        <v>2.194</v>
      </c>
      <c r="V1673" t="str">
        <f t="shared" si="79"/>
        <v>D.ADAMS, GB</v>
      </c>
    </row>
    <row r="1674" spans="1:22">
      <c r="A1674">
        <v>705</v>
      </c>
      <c r="B1674" s="28">
        <v>2</v>
      </c>
      <c r="C1674" s="28" t="s">
        <v>28</v>
      </c>
      <c r="D1674" s="28" t="s">
        <v>24</v>
      </c>
      <c r="E1674" s="28">
        <v>70</v>
      </c>
      <c r="F1674" s="28">
        <v>30</v>
      </c>
      <c r="G1674" s="28" t="s">
        <v>3557</v>
      </c>
      <c r="H1674" s="28" t="s">
        <v>439</v>
      </c>
      <c r="I1674" s="28">
        <v>0</v>
      </c>
      <c r="J1674" s="28">
        <v>1</v>
      </c>
      <c r="K1674" s="28">
        <v>0</v>
      </c>
      <c r="L1674" s="28">
        <v>0</v>
      </c>
      <c r="M1674" s="28" t="s">
        <v>2623</v>
      </c>
      <c r="N1674" s="28">
        <v>2</v>
      </c>
      <c r="O1674" s="21">
        <v>2</v>
      </c>
      <c r="P1674" s="21">
        <v>0</v>
      </c>
      <c r="Q1674" s="21">
        <v>1</v>
      </c>
      <c r="R1674">
        <f>IFERROR(IF(I1674=1,VLOOKUP(F1674,Lookup!$A$2:$B$15,2,FALSE),0),0.5)</f>
        <v>0</v>
      </c>
      <c r="S1674">
        <f>IF(K1674=1,1,IFERROR(IF(H1674="pass",VLOOKUP(F1674,Lookup!$D$2:$E$26,2,FALSE),0),1.6))</f>
        <v>1.6</v>
      </c>
      <c r="T1674" s="6">
        <f t="shared" si="80"/>
        <v>1.635</v>
      </c>
      <c r="U1674" s="6">
        <f t="shared" si="78"/>
        <v>1.635</v>
      </c>
      <c r="V1674" t="str">
        <f t="shared" si="79"/>
        <v>T.HOCKENSON, DET</v>
      </c>
    </row>
    <row r="1675" spans="1:22">
      <c r="A1675">
        <v>706</v>
      </c>
      <c r="B1675" s="28">
        <v>2</v>
      </c>
      <c r="C1675" s="28" t="s">
        <v>28</v>
      </c>
      <c r="D1675" s="28" t="s">
        <v>24</v>
      </c>
      <c r="E1675" s="28">
        <v>72</v>
      </c>
      <c r="F1675" s="28">
        <v>28</v>
      </c>
      <c r="G1675" s="28" t="s">
        <v>3558</v>
      </c>
      <c r="H1675" s="28" t="s">
        <v>439</v>
      </c>
      <c r="I1675" s="28">
        <v>0</v>
      </c>
      <c r="J1675" s="28">
        <v>1</v>
      </c>
      <c r="K1675" s="28">
        <v>0</v>
      </c>
      <c r="L1675" s="28">
        <v>0</v>
      </c>
      <c r="M1675" s="28" t="s">
        <v>1292</v>
      </c>
      <c r="N1675" s="28">
        <v>2</v>
      </c>
      <c r="O1675" s="21">
        <v>2</v>
      </c>
      <c r="P1675" s="21">
        <v>0</v>
      </c>
      <c r="Q1675" s="21">
        <v>1</v>
      </c>
      <c r="R1675">
        <f>IFERROR(IF(I1675=1,VLOOKUP(F1675,Lookup!$A$2:$B$15,2,FALSE),0),0.5)</f>
        <v>0</v>
      </c>
      <c r="S1675">
        <f>IF(K1675=1,1,IFERROR(IF(H1675="pass",VLOOKUP(F1675,Lookup!$D$2:$E$26,2,FALSE),0),1.6))</f>
        <v>1.6</v>
      </c>
      <c r="T1675" s="6">
        <f t="shared" si="80"/>
        <v>1.635</v>
      </c>
      <c r="U1675" s="6">
        <f t="shared" si="78"/>
        <v>1.635</v>
      </c>
      <c r="V1675" t="str">
        <f t="shared" si="79"/>
        <v>J.WILLIAMS, DET</v>
      </c>
    </row>
    <row r="1676" spans="1:22">
      <c r="A1676">
        <v>707</v>
      </c>
      <c r="B1676" s="28">
        <v>2</v>
      </c>
      <c r="C1676" s="28" t="s">
        <v>28</v>
      </c>
      <c r="D1676" s="28" t="s">
        <v>24</v>
      </c>
      <c r="E1676" s="28">
        <v>67</v>
      </c>
      <c r="F1676" s="28">
        <v>33</v>
      </c>
      <c r="G1676" s="28" t="s">
        <v>3559</v>
      </c>
      <c r="H1676" s="28" t="s">
        <v>439</v>
      </c>
      <c r="I1676" s="28">
        <v>0</v>
      </c>
      <c r="J1676" s="28">
        <v>1</v>
      </c>
      <c r="K1676" s="28">
        <v>0</v>
      </c>
      <c r="L1676" s="28">
        <v>0</v>
      </c>
      <c r="M1676" s="28" t="s">
        <v>2724</v>
      </c>
      <c r="N1676" s="28">
        <v>-1</v>
      </c>
      <c r="O1676" s="21">
        <v>-1</v>
      </c>
      <c r="P1676" s="21">
        <v>0</v>
      </c>
      <c r="Q1676" s="21">
        <v>1</v>
      </c>
      <c r="R1676">
        <f>IFERROR(IF(I1676=1,VLOOKUP(F1676,Lookup!$A$2:$B$15,2,FALSE),0),0.5)</f>
        <v>0</v>
      </c>
      <c r="S1676">
        <f>IF(K1676=1,1,IFERROR(IF(H1676="pass",VLOOKUP(F1676,Lookup!$D$2:$E$26,2,FALSE),0),1.6))</f>
        <v>1.6</v>
      </c>
      <c r="T1676" s="6">
        <f t="shared" si="80"/>
        <v>1.5825</v>
      </c>
      <c r="U1676" s="6">
        <f t="shared" si="78"/>
        <v>1.5825</v>
      </c>
      <c r="V1676" t="str">
        <f t="shared" si="79"/>
        <v>Q.CEPHUS, DET</v>
      </c>
    </row>
    <row r="1677" spans="1:22">
      <c r="A1677">
        <v>710</v>
      </c>
      <c r="B1677" s="28">
        <v>2</v>
      </c>
      <c r="C1677" s="28" t="s">
        <v>24</v>
      </c>
      <c r="D1677" s="28" t="s">
        <v>28</v>
      </c>
      <c r="E1677" s="28">
        <v>62</v>
      </c>
      <c r="F1677" s="28">
        <v>38</v>
      </c>
      <c r="G1677" s="28" t="s">
        <v>3562</v>
      </c>
      <c r="H1677" s="28" t="s">
        <v>439</v>
      </c>
      <c r="I1677" s="28">
        <v>0</v>
      </c>
      <c r="J1677" s="28">
        <v>1</v>
      </c>
      <c r="K1677" s="28">
        <v>0</v>
      </c>
      <c r="L1677" s="28">
        <v>0</v>
      </c>
      <c r="M1677" s="28" t="s">
        <v>1440</v>
      </c>
      <c r="N1677" s="28">
        <v>8</v>
      </c>
      <c r="O1677" s="21">
        <v>8</v>
      </c>
      <c r="P1677" s="21">
        <v>0</v>
      </c>
      <c r="Q1677" s="21">
        <v>1</v>
      </c>
      <c r="R1677">
        <f>IFERROR(IF(I1677=1,VLOOKUP(F1677,Lookup!$A$2:$B$15,2,FALSE),0),0.5)</f>
        <v>0</v>
      </c>
      <c r="S1677">
        <f>IF(K1677=1,1,IFERROR(IF(H1677="pass",VLOOKUP(F1677,Lookup!$D$2:$E$26,2,FALSE),0),1.6))</f>
        <v>1.6</v>
      </c>
      <c r="T1677" s="6">
        <f t="shared" si="80"/>
        <v>1.74</v>
      </c>
      <c r="U1677" s="6">
        <f t="shared" si="78"/>
        <v>1.74</v>
      </c>
      <c r="V1677" t="str">
        <f t="shared" si="79"/>
        <v>A.DILLON, GB</v>
      </c>
    </row>
    <row r="1678" spans="1:22">
      <c r="A1678">
        <v>711</v>
      </c>
      <c r="B1678" s="28">
        <v>2</v>
      </c>
      <c r="C1678" s="28" t="s">
        <v>24</v>
      </c>
      <c r="D1678" s="28" t="s">
        <v>28</v>
      </c>
      <c r="E1678" s="28">
        <v>54</v>
      </c>
      <c r="F1678" s="28">
        <v>46</v>
      </c>
      <c r="G1678" s="28" t="s">
        <v>3563</v>
      </c>
      <c r="H1678" s="28" t="s">
        <v>439</v>
      </c>
      <c r="I1678" s="28">
        <v>0</v>
      </c>
      <c r="J1678" s="28">
        <v>1</v>
      </c>
      <c r="K1678" s="28">
        <v>0</v>
      </c>
      <c r="L1678" s="28">
        <v>0</v>
      </c>
      <c r="M1678" s="28" t="s">
        <v>3564</v>
      </c>
      <c r="N1678" s="28">
        <v>-1</v>
      </c>
      <c r="O1678" s="21">
        <v>-1</v>
      </c>
      <c r="P1678" s="21">
        <v>0</v>
      </c>
      <c r="Q1678" s="21">
        <v>1</v>
      </c>
      <c r="R1678">
        <f>IFERROR(IF(I1678=1,VLOOKUP(F1678,Lookup!$A$2:$B$15,2,FALSE),0),0.5)</f>
        <v>0</v>
      </c>
      <c r="S1678">
        <f>IF(K1678=1,1,IFERROR(IF(H1678="pass",VLOOKUP(F1678,Lookup!$D$2:$E$26,2,FALSE),0),1.6))</f>
        <v>1.6</v>
      </c>
      <c r="T1678" s="6">
        <f t="shared" si="80"/>
        <v>1.5825</v>
      </c>
      <c r="U1678" s="6">
        <f t="shared" si="78"/>
        <v>1.5825</v>
      </c>
      <c r="V1678" t="str">
        <f t="shared" si="79"/>
        <v>E.ST, GB</v>
      </c>
    </row>
    <row r="1679" spans="1:22">
      <c r="A1679">
        <v>715</v>
      </c>
      <c r="B1679" s="28">
        <v>2</v>
      </c>
      <c r="C1679" s="28" t="s">
        <v>28</v>
      </c>
      <c r="D1679" s="28" t="s">
        <v>24</v>
      </c>
      <c r="E1679" s="28">
        <v>55</v>
      </c>
      <c r="F1679" s="28">
        <v>45</v>
      </c>
      <c r="G1679" s="28" t="s">
        <v>3568</v>
      </c>
      <c r="H1679" s="28" t="s">
        <v>439</v>
      </c>
      <c r="I1679" s="28">
        <v>0</v>
      </c>
      <c r="J1679" s="28">
        <v>1</v>
      </c>
      <c r="K1679" s="28">
        <v>0</v>
      </c>
      <c r="L1679" s="28">
        <v>0</v>
      </c>
      <c r="M1679" s="28" t="s">
        <v>2732</v>
      </c>
      <c r="N1679" s="28">
        <v>12</v>
      </c>
      <c r="O1679" s="21">
        <v>12</v>
      </c>
      <c r="P1679" s="21">
        <v>0</v>
      </c>
      <c r="Q1679" s="21">
        <v>1</v>
      </c>
      <c r="R1679">
        <f>IFERROR(IF(I1679=1,VLOOKUP(F1679,Lookup!$A$2:$B$15,2,FALSE),0),0.5)</f>
        <v>0</v>
      </c>
      <c r="S1679">
        <f>IF(K1679=1,1,IFERROR(IF(H1679="pass",VLOOKUP(F1679,Lookup!$D$2:$E$26,2,FALSE),0),1.6))</f>
        <v>1.6</v>
      </c>
      <c r="T1679" s="6">
        <f t="shared" si="80"/>
        <v>1.81</v>
      </c>
      <c r="U1679" s="6">
        <f t="shared" si="78"/>
        <v>1.81</v>
      </c>
      <c r="V1679" t="str">
        <f t="shared" si="79"/>
        <v>T.BENSON, DET</v>
      </c>
    </row>
    <row r="1680" spans="1:22">
      <c r="A1680">
        <v>718</v>
      </c>
      <c r="B1680" s="28">
        <v>2</v>
      </c>
      <c r="C1680" s="28" t="s">
        <v>24</v>
      </c>
      <c r="D1680" s="28" t="s">
        <v>28</v>
      </c>
      <c r="E1680" s="28">
        <v>47</v>
      </c>
      <c r="F1680" s="28">
        <v>53</v>
      </c>
      <c r="G1680" s="28" t="s">
        <v>3571</v>
      </c>
      <c r="H1680" s="28" t="s">
        <v>439</v>
      </c>
      <c r="I1680" s="28">
        <v>0</v>
      </c>
      <c r="J1680" s="28">
        <v>1</v>
      </c>
      <c r="K1680" s="28">
        <v>0</v>
      </c>
      <c r="L1680" s="28">
        <v>0</v>
      </c>
      <c r="M1680" s="28" t="s">
        <v>1421</v>
      </c>
      <c r="N1680" s="28">
        <v>34</v>
      </c>
      <c r="O1680" s="21">
        <v>34</v>
      </c>
      <c r="P1680" s="21">
        <v>0</v>
      </c>
      <c r="Q1680" s="21">
        <v>1</v>
      </c>
      <c r="R1680">
        <f>IFERROR(IF(I1680=1,VLOOKUP(F1680,Lookup!$A$2:$B$15,2,FALSE),0),0.5)</f>
        <v>0</v>
      </c>
      <c r="S1680">
        <f>IF(K1680=1,1,IFERROR(IF(H1680="pass",VLOOKUP(F1680,Lookup!$D$2:$E$26,2,FALSE),0),1.6))</f>
        <v>1.6</v>
      </c>
      <c r="T1680" s="6">
        <f t="shared" si="80"/>
        <v>2.1950000000000003</v>
      </c>
      <c r="U1680" s="6">
        <f t="shared" si="78"/>
        <v>2.1950000000000003</v>
      </c>
      <c r="V1680" t="str">
        <f t="shared" si="79"/>
        <v>M.VALDES-SCANTLING, GB</v>
      </c>
    </row>
    <row r="1681" spans="1:22">
      <c r="A1681">
        <v>722</v>
      </c>
      <c r="B1681" s="28">
        <v>2</v>
      </c>
      <c r="C1681" s="28" t="s">
        <v>28</v>
      </c>
      <c r="D1681" s="28" t="s">
        <v>24</v>
      </c>
      <c r="E1681" s="28">
        <v>55</v>
      </c>
      <c r="F1681" s="28">
        <v>45</v>
      </c>
      <c r="G1681" s="28" t="s">
        <v>3575</v>
      </c>
      <c r="H1681" s="28" t="s">
        <v>439</v>
      </c>
      <c r="I1681" s="28">
        <v>0</v>
      </c>
      <c r="J1681" s="28">
        <v>1</v>
      </c>
      <c r="K1681" s="28">
        <v>0</v>
      </c>
      <c r="L1681" s="28">
        <v>0</v>
      </c>
      <c r="M1681" s="28" t="s">
        <v>2631</v>
      </c>
      <c r="N1681" s="28">
        <v>-5</v>
      </c>
      <c r="O1681" s="21">
        <v>-5</v>
      </c>
      <c r="P1681" s="21">
        <v>0</v>
      </c>
      <c r="Q1681" s="21">
        <v>1</v>
      </c>
      <c r="R1681">
        <f>IFERROR(IF(I1681=1,VLOOKUP(F1681,Lookup!$A$2:$B$15,2,FALSE),0),0.5)</f>
        <v>0</v>
      </c>
      <c r="S1681">
        <f>IF(K1681=1,1,IFERROR(IF(H1681="pass",VLOOKUP(F1681,Lookup!$D$2:$E$26,2,FALSE),0),1.6))</f>
        <v>1.6</v>
      </c>
      <c r="T1681" s="6">
        <f t="shared" si="80"/>
        <v>1.5125000000000002</v>
      </c>
      <c r="U1681" s="6">
        <f t="shared" si="78"/>
        <v>1.5125000000000002</v>
      </c>
      <c r="V1681" t="str">
        <f t="shared" si="79"/>
        <v>D.SWIFT, DET</v>
      </c>
    </row>
    <row r="1682" spans="1:22">
      <c r="A1682">
        <v>723</v>
      </c>
      <c r="B1682" s="28">
        <v>2</v>
      </c>
      <c r="C1682" s="28" t="s">
        <v>28</v>
      </c>
      <c r="D1682" s="28" t="s">
        <v>24</v>
      </c>
      <c r="E1682" s="28">
        <v>39</v>
      </c>
      <c r="F1682" s="28">
        <v>61</v>
      </c>
      <c r="G1682" s="28" t="s">
        <v>3576</v>
      </c>
      <c r="H1682" s="28" t="s">
        <v>439</v>
      </c>
      <c r="I1682" s="28">
        <v>0</v>
      </c>
      <c r="J1682" s="28">
        <v>1</v>
      </c>
      <c r="K1682" s="28">
        <v>0</v>
      </c>
      <c r="L1682" s="28">
        <v>0</v>
      </c>
      <c r="M1682" s="28" t="s">
        <v>2635</v>
      </c>
      <c r="N1682" s="28">
        <v>10</v>
      </c>
      <c r="O1682" s="21">
        <v>10</v>
      </c>
      <c r="P1682" s="21">
        <v>0</v>
      </c>
      <c r="Q1682" s="21">
        <v>1</v>
      </c>
      <c r="R1682">
        <f>IFERROR(IF(I1682=1,VLOOKUP(F1682,Lookup!$A$2:$B$15,2,FALSE),0),0.5)</f>
        <v>0</v>
      </c>
      <c r="S1682">
        <f>IF(K1682=1,1,IFERROR(IF(H1682="pass",VLOOKUP(F1682,Lookup!$D$2:$E$26,2,FALSE),0),1.6))</f>
        <v>1.6</v>
      </c>
      <c r="T1682" s="6">
        <f t="shared" si="80"/>
        <v>1.7750000000000001</v>
      </c>
      <c r="U1682" s="6">
        <f t="shared" si="78"/>
        <v>1.7750000000000001</v>
      </c>
      <c r="V1682" t="str">
        <f t="shared" si="79"/>
        <v>A. ST. BROWN, DET</v>
      </c>
    </row>
    <row r="1683" spans="1:22">
      <c r="A1683">
        <v>724</v>
      </c>
      <c r="B1683" s="28">
        <v>2</v>
      </c>
      <c r="C1683" s="28" t="s">
        <v>28</v>
      </c>
      <c r="D1683" s="28" t="s">
        <v>24</v>
      </c>
      <c r="E1683" s="28">
        <v>39</v>
      </c>
      <c r="F1683" s="28">
        <v>61</v>
      </c>
      <c r="G1683" s="28" t="s">
        <v>3577</v>
      </c>
      <c r="H1683" s="28" t="s">
        <v>439</v>
      </c>
      <c r="I1683" s="28">
        <v>0</v>
      </c>
      <c r="J1683" s="28">
        <v>1</v>
      </c>
      <c r="K1683" s="28">
        <v>0</v>
      </c>
      <c r="L1683" s="28">
        <v>0</v>
      </c>
      <c r="M1683" s="28" t="s">
        <v>2631</v>
      </c>
      <c r="N1683" s="28">
        <v>-5</v>
      </c>
      <c r="O1683" s="21">
        <v>-5</v>
      </c>
      <c r="P1683" s="21">
        <v>0</v>
      </c>
      <c r="Q1683" s="21">
        <v>1</v>
      </c>
      <c r="R1683">
        <f>IFERROR(IF(I1683=1,VLOOKUP(F1683,Lookup!$A$2:$B$15,2,FALSE),0),0.5)</f>
        <v>0</v>
      </c>
      <c r="S1683">
        <f>IF(K1683=1,1,IFERROR(IF(H1683="pass",VLOOKUP(F1683,Lookup!$D$2:$E$26,2,FALSE),0),1.6))</f>
        <v>1.6</v>
      </c>
      <c r="T1683" s="6">
        <f t="shared" si="80"/>
        <v>1.5125000000000002</v>
      </c>
      <c r="U1683" s="6">
        <f t="shared" si="78"/>
        <v>1.5125000000000002</v>
      </c>
      <c r="V1683" t="str">
        <f t="shared" si="79"/>
        <v>D.SWIFT, DET</v>
      </c>
    </row>
    <row r="1684" spans="1:22">
      <c r="A1684">
        <v>725</v>
      </c>
      <c r="B1684" s="28">
        <v>2</v>
      </c>
      <c r="C1684" s="28" t="s">
        <v>28</v>
      </c>
      <c r="D1684" s="28" t="s">
        <v>24</v>
      </c>
      <c r="E1684" s="28">
        <v>32</v>
      </c>
      <c r="F1684" s="28">
        <v>68</v>
      </c>
      <c r="G1684" s="28" t="s">
        <v>3578</v>
      </c>
      <c r="H1684" s="28" t="s">
        <v>439</v>
      </c>
      <c r="I1684" s="28">
        <v>0</v>
      </c>
      <c r="J1684" s="28">
        <v>1</v>
      </c>
      <c r="K1684" s="28">
        <v>0</v>
      </c>
      <c r="L1684" s="28">
        <v>0</v>
      </c>
      <c r="M1684" s="28" t="s">
        <v>2631</v>
      </c>
      <c r="N1684" s="28">
        <v>6</v>
      </c>
      <c r="O1684" s="21">
        <v>6</v>
      </c>
      <c r="P1684" s="21">
        <v>0</v>
      </c>
      <c r="Q1684" s="21">
        <v>1</v>
      </c>
      <c r="R1684">
        <f>IFERROR(IF(I1684=1,VLOOKUP(F1684,Lookup!$A$2:$B$15,2,FALSE),0),0.5)</f>
        <v>0</v>
      </c>
      <c r="S1684">
        <f>IF(K1684=1,1,IFERROR(IF(H1684="pass",VLOOKUP(F1684,Lookup!$D$2:$E$26,2,FALSE),0),1.6))</f>
        <v>1.6</v>
      </c>
      <c r="T1684" s="6">
        <f t="shared" si="80"/>
        <v>1.7050000000000001</v>
      </c>
      <c r="U1684" s="6">
        <f t="shared" si="78"/>
        <v>1.7050000000000001</v>
      </c>
      <c r="V1684" t="str">
        <f t="shared" si="79"/>
        <v>D.SWIFT, DET</v>
      </c>
    </row>
    <row r="1685" spans="1:22">
      <c r="A1685">
        <v>726</v>
      </c>
      <c r="B1685" s="28">
        <v>2</v>
      </c>
      <c r="C1685" s="28" t="s">
        <v>28</v>
      </c>
      <c r="D1685" s="28" t="s">
        <v>24</v>
      </c>
      <c r="E1685" s="28">
        <v>32</v>
      </c>
      <c r="F1685" s="28">
        <v>68</v>
      </c>
      <c r="G1685" s="28" t="s">
        <v>3579</v>
      </c>
      <c r="H1685" s="28" t="s">
        <v>439</v>
      </c>
      <c r="I1685" s="28">
        <v>0</v>
      </c>
      <c r="J1685" s="28">
        <v>1</v>
      </c>
      <c r="K1685" s="28">
        <v>0</v>
      </c>
      <c r="L1685" s="28">
        <v>0</v>
      </c>
      <c r="M1685" s="28" t="s">
        <v>2732</v>
      </c>
      <c r="N1685" s="28">
        <v>32</v>
      </c>
      <c r="O1685" s="21">
        <v>32</v>
      </c>
      <c r="P1685" s="21">
        <v>0</v>
      </c>
      <c r="Q1685" s="21">
        <v>1</v>
      </c>
      <c r="R1685">
        <f>IFERROR(IF(I1685=1,VLOOKUP(F1685,Lookup!$A$2:$B$15,2,FALSE),0),0.5)</f>
        <v>0</v>
      </c>
      <c r="S1685">
        <f>IF(K1685=1,1,IFERROR(IF(H1685="pass",VLOOKUP(F1685,Lookup!$D$2:$E$26,2,FALSE),0),1.6))</f>
        <v>1.6</v>
      </c>
      <c r="T1685" s="6">
        <f t="shared" si="80"/>
        <v>2.16</v>
      </c>
      <c r="U1685" s="6">
        <f t="shared" si="78"/>
        <v>2.16</v>
      </c>
      <c r="V1685" t="str">
        <f t="shared" si="79"/>
        <v>T.BENSON, DET</v>
      </c>
    </row>
    <row r="1686" spans="1:22">
      <c r="A1686">
        <v>731</v>
      </c>
      <c r="B1686" s="28">
        <v>2</v>
      </c>
      <c r="C1686" s="28" t="s">
        <v>4</v>
      </c>
      <c r="D1686" s="28" t="s">
        <v>19</v>
      </c>
      <c r="E1686" s="28">
        <v>63</v>
      </c>
      <c r="F1686" s="28">
        <v>37</v>
      </c>
      <c r="G1686" s="28" t="s">
        <v>3585</v>
      </c>
      <c r="H1686" s="28" t="s">
        <v>439</v>
      </c>
      <c r="I1686" s="28">
        <v>0</v>
      </c>
      <c r="J1686" s="28">
        <v>1</v>
      </c>
      <c r="K1686" s="28">
        <v>0</v>
      </c>
      <c r="L1686" s="28">
        <v>0</v>
      </c>
      <c r="M1686" s="28" t="s">
        <v>1040</v>
      </c>
      <c r="N1686" s="28">
        <v>-2</v>
      </c>
      <c r="O1686" s="21">
        <v>-2</v>
      </c>
      <c r="P1686" s="21">
        <v>0</v>
      </c>
      <c r="Q1686" s="21">
        <v>1</v>
      </c>
      <c r="R1686">
        <f>IFERROR(IF(I1686=1,VLOOKUP(F1686,Lookup!$A$2:$B$15,2,FALSE),0),0.5)</f>
        <v>0</v>
      </c>
      <c r="S1686">
        <f>IF(K1686=1,1,IFERROR(IF(H1686="pass",VLOOKUP(F1686,Lookup!$D$2:$E$26,2,FALSE),0),1.6))</f>
        <v>1.6</v>
      </c>
      <c r="T1686" s="6">
        <f t="shared" si="80"/>
        <v>1.5650000000000002</v>
      </c>
      <c r="U1686" s="6">
        <f t="shared" si="78"/>
        <v>1.5650000000000002</v>
      </c>
      <c r="V1686" t="str">
        <f t="shared" si="79"/>
        <v>J.LANDRY, CLE</v>
      </c>
    </row>
    <row r="1687" spans="1:22">
      <c r="A1687">
        <v>732</v>
      </c>
      <c r="B1687" s="28">
        <v>2</v>
      </c>
      <c r="C1687" s="28" t="s">
        <v>4</v>
      </c>
      <c r="D1687" s="28" t="s">
        <v>19</v>
      </c>
      <c r="E1687" s="28">
        <v>54</v>
      </c>
      <c r="F1687" s="28">
        <v>46</v>
      </c>
      <c r="G1687" s="28" t="s">
        <v>3586</v>
      </c>
      <c r="H1687" s="28" t="s">
        <v>439</v>
      </c>
      <c r="I1687" s="28">
        <v>0</v>
      </c>
      <c r="J1687" s="28">
        <v>1</v>
      </c>
      <c r="K1687" s="28">
        <v>0</v>
      </c>
      <c r="L1687" s="28">
        <v>0</v>
      </c>
      <c r="M1687" s="28" t="s">
        <v>1061</v>
      </c>
      <c r="N1687" s="28">
        <v>-5</v>
      </c>
      <c r="O1687" s="21">
        <v>-5</v>
      </c>
      <c r="P1687" s="21">
        <v>0</v>
      </c>
      <c r="Q1687" s="21">
        <v>1</v>
      </c>
      <c r="R1687">
        <f>IFERROR(IF(I1687=1,VLOOKUP(F1687,Lookup!$A$2:$B$15,2,FALSE),0),0.5)</f>
        <v>0</v>
      </c>
      <c r="S1687">
        <f>IF(K1687=1,1,IFERROR(IF(H1687="pass",VLOOKUP(F1687,Lookup!$D$2:$E$26,2,FALSE),0),1.6))</f>
        <v>1.6</v>
      </c>
      <c r="T1687" s="6">
        <f t="shared" si="80"/>
        <v>1.5125000000000002</v>
      </c>
      <c r="U1687" s="6">
        <f t="shared" si="78"/>
        <v>1.5125000000000002</v>
      </c>
      <c r="V1687" t="str">
        <f t="shared" si="79"/>
        <v>N.CHUBB, CLE</v>
      </c>
    </row>
    <row r="1688" spans="1:22">
      <c r="A1688">
        <v>734</v>
      </c>
      <c r="B1688" s="28">
        <v>2</v>
      </c>
      <c r="C1688" s="28" t="s">
        <v>4</v>
      </c>
      <c r="D1688" s="28" t="s">
        <v>19</v>
      </c>
      <c r="E1688" s="28">
        <v>35</v>
      </c>
      <c r="F1688" s="28">
        <v>65</v>
      </c>
      <c r="G1688" s="28" t="s">
        <v>3588</v>
      </c>
      <c r="H1688" s="28" t="s">
        <v>439</v>
      </c>
      <c r="I1688" s="28">
        <v>0</v>
      </c>
      <c r="J1688" s="28">
        <v>1</v>
      </c>
      <c r="K1688" s="28">
        <v>0</v>
      </c>
      <c r="L1688" s="28">
        <v>0</v>
      </c>
      <c r="M1688" s="28" t="s">
        <v>1035</v>
      </c>
      <c r="N1688" s="28">
        <v>29</v>
      </c>
      <c r="O1688" s="21">
        <v>29</v>
      </c>
      <c r="P1688" s="21">
        <v>0</v>
      </c>
      <c r="Q1688" s="21">
        <v>1</v>
      </c>
      <c r="R1688">
        <f>IFERROR(IF(I1688=1,VLOOKUP(F1688,Lookup!$A$2:$B$15,2,FALSE),0),0.5)</f>
        <v>0</v>
      </c>
      <c r="S1688">
        <f>IF(K1688=1,1,IFERROR(IF(H1688="pass",VLOOKUP(F1688,Lookup!$D$2:$E$26,2,FALSE),0),1.6))</f>
        <v>1.6</v>
      </c>
      <c r="T1688" s="6">
        <f t="shared" si="80"/>
        <v>2.1074999999999999</v>
      </c>
      <c r="U1688" s="6">
        <f t="shared" si="78"/>
        <v>2.1074999999999999</v>
      </c>
      <c r="V1688" t="str">
        <f t="shared" si="79"/>
        <v>H.BRYANT, CLE</v>
      </c>
    </row>
    <row r="1689" spans="1:22">
      <c r="A1689">
        <v>735</v>
      </c>
      <c r="B1689" s="28">
        <v>2</v>
      </c>
      <c r="C1689" s="28" t="s">
        <v>4</v>
      </c>
      <c r="D1689" s="28" t="s">
        <v>19</v>
      </c>
      <c r="E1689" s="28">
        <v>6</v>
      </c>
      <c r="F1689" s="28">
        <v>94</v>
      </c>
      <c r="G1689" s="28" t="s">
        <v>3589</v>
      </c>
      <c r="H1689" s="28" t="s">
        <v>439</v>
      </c>
      <c r="I1689" s="28">
        <v>0</v>
      </c>
      <c r="J1689" s="28">
        <v>1</v>
      </c>
      <c r="K1689" s="28">
        <v>0</v>
      </c>
      <c r="L1689" s="28">
        <v>0</v>
      </c>
      <c r="M1689" s="28" t="s">
        <v>1007</v>
      </c>
      <c r="N1689" s="28">
        <v>4</v>
      </c>
      <c r="O1689" s="21">
        <v>4</v>
      </c>
      <c r="P1689" s="21">
        <v>0</v>
      </c>
      <c r="Q1689" s="21">
        <v>1</v>
      </c>
      <c r="R1689">
        <f>IFERROR(IF(I1689=1,VLOOKUP(F1689,Lookup!$A$2:$B$15,2,FALSE),0),0.5)</f>
        <v>0</v>
      </c>
      <c r="S1689">
        <f>IF(K1689=1,1,IFERROR(IF(H1689="pass",VLOOKUP(F1689,Lookup!$D$2:$E$26,2,FALSE),0),1.6))</f>
        <v>2.8</v>
      </c>
      <c r="T1689" s="6">
        <f t="shared" si="80"/>
        <v>1.6700000000000002</v>
      </c>
      <c r="U1689" s="6">
        <f t="shared" si="78"/>
        <v>2.4157999999999999</v>
      </c>
      <c r="V1689" t="str">
        <f t="shared" si="79"/>
        <v>A.HOOPER, CLE</v>
      </c>
    </row>
    <row r="1690" spans="1:22">
      <c r="A1690">
        <v>820</v>
      </c>
      <c r="B1690" s="28">
        <v>2</v>
      </c>
      <c r="C1690" s="28" t="s">
        <v>19</v>
      </c>
      <c r="D1690" s="28" t="s">
        <v>4</v>
      </c>
      <c r="E1690" s="28">
        <v>1</v>
      </c>
      <c r="F1690" s="28">
        <v>99</v>
      </c>
      <c r="G1690" s="28" t="s">
        <v>3680</v>
      </c>
      <c r="H1690" s="28" t="s">
        <v>585</v>
      </c>
      <c r="I1690" s="28">
        <v>1</v>
      </c>
      <c r="J1690" s="28">
        <v>0</v>
      </c>
      <c r="K1690" s="28">
        <v>0</v>
      </c>
      <c r="L1690" s="28">
        <v>0</v>
      </c>
      <c r="M1690" s="28" t="s">
        <v>1528</v>
      </c>
      <c r="N1690" s="28" t="s">
        <v>587</v>
      </c>
      <c r="O1690" s="21">
        <v>0</v>
      </c>
      <c r="P1690" s="21">
        <v>1</v>
      </c>
      <c r="Q1690" s="21">
        <v>0</v>
      </c>
      <c r="R1690">
        <f>IFERROR(IF(I1690=1,VLOOKUP(F1690,Lookup!$A$2:$B$15,2,FALSE),0),0.5)</f>
        <v>3.3</v>
      </c>
      <c r="S1690">
        <f>IF(K1690=1,1,IFERROR(IF(H1690="pass",VLOOKUP(F1690,Lookup!$D$2:$E$26,2,FALSE),0),1.6))</f>
        <v>0</v>
      </c>
      <c r="T1690" s="6">
        <f t="shared" si="80"/>
        <v>0</v>
      </c>
      <c r="U1690" s="6">
        <f t="shared" si="78"/>
        <v>3.3</v>
      </c>
      <c r="V1690" t="str">
        <f t="shared" si="79"/>
        <v>M.INGRAM, HOU</v>
      </c>
    </row>
    <row r="1691" spans="1:22">
      <c r="A1691">
        <v>741</v>
      </c>
      <c r="B1691" s="28">
        <v>2</v>
      </c>
      <c r="C1691" s="28" t="s">
        <v>19</v>
      </c>
      <c r="D1691" s="28" t="s">
        <v>4</v>
      </c>
      <c r="E1691" s="28">
        <v>51</v>
      </c>
      <c r="F1691" s="28">
        <v>49</v>
      </c>
      <c r="G1691" s="28" t="s">
        <v>3595</v>
      </c>
      <c r="H1691" s="28" t="s">
        <v>439</v>
      </c>
      <c r="I1691" s="28">
        <v>0</v>
      </c>
      <c r="J1691" s="28">
        <v>1</v>
      </c>
      <c r="K1691" s="28">
        <v>0</v>
      </c>
      <c r="L1691" s="28">
        <v>0</v>
      </c>
      <c r="M1691" s="28" t="s">
        <v>1530</v>
      </c>
      <c r="N1691" s="28">
        <v>12</v>
      </c>
      <c r="O1691" s="21">
        <v>12</v>
      </c>
      <c r="P1691" s="21">
        <v>0</v>
      </c>
      <c r="Q1691" s="21">
        <v>1</v>
      </c>
      <c r="R1691">
        <f>IFERROR(IF(I1691=1,VLOOKUP(F1691,Lookup!$A$2:$B$15,2,FALSE),0),0.5)</f>
        <v>0</v>
      </c>
      <c r="S1691">
        <f>IF(K1691=1,1,IFERROR(IF(H1691="pass",VLOOKUP(F1691,Lookup!$D$2:$E$26,2,FALSE),0),1.6))</f>
        <v>1.6</v>
      </c>
      <c r="T1691" s="6">
        <f t="shared" si="80"/>
        <v>1.81</v>
      </c>
      <c r="U1691" s="6">
        <f t="shared" si="78"/>
        <v>1.81</v>
      </c>
      <c r="V1691" t="str">
        <f t="shared" si="79"/>
        <v>B.COOKS, HOU</v>
      </c>
    </row>
    <row r="1692" spans="1:22">
      <c r="A1692">
        <v>743</v>
      </c>
      <c r="B1692" s="28">
        <v>2</v>
      </c>
      <c r="C1692" s="28" t="s">
        <v>19</v>
      </c>
      <c r="D1692" s="28" t="s">
        <v>4</v>
      </c>
      <c r="E1692" s="28">
        <v>41</v>
      </c>
      <c r="F1692" s="28">
        <v>59</v>
      </c>
      <c r="G1692" s="28" t="s">
        <v>3597</v>
      </c>
      <c r="H1692" s="28" t="s">
        <v>439</v>
      </c>
      <c r="I1692" s="28">
        <v>0</v>
      </c>
      <c r="J1692" s="28">
        <v>1</v>
      </c>
      <c r="K1692" s="28">
        <v>0</v>
      </c>
      <c r="L1692" s="28">
        <v>0</v>
      </c>
      <c r="M1692" s="28" t="s">
        <v>1560</v>
      </c>
      <c r="N1692" s="28">
        <v>6</v>
      </c>
      <c r="O1692" s="21">
        <v>6</v>
      </c>
      <c r="P1692" s="21">
        <v>0</v>
      </c>
      <c r="Q1692" s="21">
        <v>1</v>
      </c>
      <c r="R1692">
        <f>IFERROR(IF(I1692=1,VLOOKUP(F1692,Lookup!$A$2:$B$15,2,FALSE),0),0.5)</f>
        <v>0</v>
      </c>
      <c r="S1692">
        <f>IF(K1692=1,1,IFERROR(IF(H1692="pass",VLOOKUP(F1692,Lookup!$D$2:$E$26,2,FALSE),0),1.6))</f>
        <v>1.6</v>
      </c>
      <c r="T1692" s="6">
        <f t="shared" si="80"/>
        <v>1.7050000000000001</v>
      </c>
      <c r="U1692" s="6">
        <f t="shared" si="78"/>
        <v>1.7050000000000001</v>
      </c>
      <c r="V1692" t="str">
        <f t="shared" si="79"/>
        <v>C.CONLEY, HOU</v>
      </c>
    </row>
    <row r="1693" spans="1:22">
      <c r="A1693">
        <v>744</v>
      </c>
      <c r="B1693" s="28">
        <v>2</v>
      </c>
      <c r="C1693" s="28" t="s">
        <v>19</v>
      </c>
      <c r="D1693" s="28" t="s">
        <v>4</v>
      </c>
      <c r="E1693" s="28">
        <v>28</v>
      </c>
      <c r="F1693" s="28">
        <v>72</v>
      </c>
      <c r="G1693" s="28" t="s">
        <v>3598</v>
      </c>
      <c r="H1693" s="28" t="s">
        <v>439</v>
      </c>
      <c r="I1693" s="28">
        <v>0</v>
      </c>
      <c r="J1693" s="28">
        <v>1</v>
      </c>
      <c r="K1693" s="28">
        <v>0</v>
      </c>
      <c r="L1693" s="28">
        <v>0</v>
      </c>
      <c r="M1693" s="28" t="s">
        <v>1530</v>
      </c>
      <c r="N1693" s="28">
        <v>5</v>
      </c>
      <c r="O1693" s="21">
        <v>5</v>
      </c>
      <c r="P1693" s="21">
        <v>0</v>
      </c>
      <c r="Q1693" s="21">
        <v>1</v>
      </c>
      <c r="R1693">
        <f>IFERROR(IF(I1693=1,VLOOKUP(F1693,Lookup!$A$2:$B$15,2,FALSE),0),0.5)</f>
        <v>0</v>
      </c>
      <c r="S1693">
        <f>IF(K1693=1,1,IFERROR(IF(H1693="pass",VLOOKUP(F1693,Lookup!$D$2:$E$26,2,FALSE),0),1.6))</f>
        <v>1.6</v>
      </c>
      <c r="T1693" s="6">
        <f t="shared" si="80"/>
        <v>1.6875</v>
      </c>
      <c r="U1693" s="6">
        <f t="shared" si="78"/>
        <v>1.6875</v>
      </c>
      <c r="V1693" t="str">
        <f t="shared" si="79"/>
        <v>B.COOKS, HOU</v>
      </c>
    </row>
    <row r="1694" spans="1:22">
      <c r="A1694">
        <v>745</v>
      </c>
      <c r="B1694" s="28">
        <v>2</v>
      </c>
      <c r="C1694" s="28" t="s">
        <v>19</v>
      </c>
      <c r="D1694" s="28" t="s">
        <v>4</v>
      </c>
      <c r="E1694" s="28">
        <v>22</v>
      </c>
      <c r="F1694" s="28">
        <v>78</v>
      </c>
      <c r="G1694" s="28" t="s">
        <v>3599</v>
      </c>
      <c r="H1694" s="28" t="s">
        <v>439</v>
      </c>
      <c r="I1694" s="28">
        <v>0</v>
      </c>
      <c r="J1694" s="28">
        <v>1</v>
      </c>
      <c r="K1694" s="28">
        <v>0</v>
      </c>
      <c r="L1694" s="28">
        <v>0</v>
      </c>
      <c r="M1694" s="28" t="s">
        <v>1550</v>
      </c>
      <c r="N1694" s="28">
        <v>-4</v>
      </c>
      <c r="O1694" s="21">
        <v>-4</v>
      </c>
      <c r="P1694" s="21">
        <v>0</v>
      </c>
      <c r="Q1694" s="21">
        <v>1</v>
      </c>
      <c r="R1694">
        <f>IFERROR(IF(I1694=1,VLOOKUP(F1694,Lookup!$A$2:$B$15,2,FALSE),0),0.5)</f>
        <v>0</v>
      </c>
      <c r="S1694">
        <f>IF(K1694=1,1,IFERROR(IF(H1694="pass",VLOOKUP(F1694,Lookup!$D$2:$E$26,2,FALSE),0),1.6))</f>
        <v>1.8</v>
      </c>
      <c r="T1694" s="6">
        <f t="shared" si="80"/>
        <v>1.53</v>
      </c>
      <c r="U1694" s="6">
        <f t="shared" si="78"/>
        <v>1.7082000000000002</v>
      </c>
      <c r="V1694" t="str">
        <f t="shared" si="79"/>
        <v>P.LINDSAY, HOU</v>
      </c>
    </row>
    <row r="1695" spans="1:22">
      <c r="A1695">
        <v>747</v>
      </c>
      <c r="B1695" s="28">
        <v>2</v>
      </c>
      <c r="C1695" s="28" t="s">
        <v>4</v>
      </c>
      <c r="D1695" s="28" t="s">
        <v>19</v>
      </c>
      <c r="E1695" s="28">
        <v>74</v>
      </c>
      <c r="F1695" s="28">
        <v>26</v>
      </c>
      <c r="G1695" s="28" t="s">
        <v>3601</v>
      </c>
      <c r="H1695" s="28" t="s">
        <v>439</v>
      </c>
      <c r="I1695" s="28">
        <v>0</v>
      </c>
      <c r="J1695" s="28">
        <v>1</v>
      </c>
      <c r="K1695" s="28">
        <v>0</v>
      </c>
      <c r="L1695" s="28">
        <v>0</v>
      </c>
      <c r="M1695" s="28" t="s">
        <v>1014</v>
      </c>
      <c r="N1695" s="28">
        <v>-3</v>
      </c>
      <c r="O1695" s="21">
        <v>-3</v>
      </c>
      <c r="P1695" s="21">
        <v>0</v>
      </c>
      <c r="Q1695" s="21">
        <v>1</v>
      </c>
      <c r="R1695">
        <f>IFERROR(IF(I1695=1,VLOOKUP(F1695,Lookup!$A$2:$B$15,2,FALSE),0),0.5)</f>
        <v>0</v>
      </c>
      <c r="S1695">
        <f>IF(K1695=1,1,IFERROR(IF(H1695="pass",VLOOKUP(F1695,Lookup!$D$2:$E$26,2,FALSE),0),1.6))</f>
        <v>1.6</v>
      </c>
      <c r="T1695" s="6">
        <f t="shared" si="80"/>
        <v>1.5475000000000001</v>
      </c>
      <c r="U1695" s="6">
        <f t="shared" si="78"/>
        <v>1.5475000000000001</v>
      </c>
      <c r="V1695" t="str">
        <f t="shared" si="79"/>
        <v>D.NJOKU, CLE</v>
      </c>
    </row>
    <row r="1696" spans="1:22">
      <c r="A1696">
        <v>750</v>
      </c>
      <c r="B1696" s="28">
        <v>2</v>
      </c>
      <c r="C1696" s="28" t="s">
        <v>4</v>
      </c>
      <c r="D1696" s="28" t="s">
        <v>19</v>
      </c>
      <c r="E1696" s="28">
        <v>55</v>
      </c>
      <c r="F1696" s="28">
        <v>45</v>
      </c>
      <c r="G1696" s="28" t="s">
        <v>3604</v>
      </c>
      <c r="H1696" s="28" t="s">
        <v>439</v>
      </c>
      <c r="I1696" s="28">
        <v>0</v>
      </c>
      <c r="J1696" s="28">
        <v>1</v>
      </c>
      <c r="K1696" s="28">
        <v>0</v>
      </c>
      <c r="L1696" s="28">
        <v>0</v>
      </c>
      <c r="M1696" s="28" t="s">
        <v>1007</v>
      </c>
      <c r="N1696" s="28">
        <v>0</v>
      </c>
      <c r="O1696" s="21">
        <v>0</v>
      </c>
      <c r="P1696" s="21">
        <v>0</v>
      </c>
      <c r="Q1696" s="21">
        <v>1</v>
      </c>
      <c r="R1696">
        <f>IFERROR(IF(I1696=1,VLOOKUP(F1696,Lookup!$A$2:$B$15,2,FALSE),0),0.5)</f>
        <v>0</v>
      </c>
      <c r="S1696">
        <f>IF(K1696=1,1,IFERROR(IF(H1696="pass",VLOOKUP(F1696,Lookup!$D$2:$E$26,2,FALSE),0),1.6))</f>
        <v>1.6</v>
      </c>
      <c r="T1696" s="6">
        <f t="shared" si="80"/>
        <v>1.6</v>
      </c>
      <c r="U1696" s="6">
        <f t="shared" si="78"/>
        <v>1.6</v>
      </c>
      <c r="V1696" t="str">
        <f t="shared" si="79"/>
        <v>A.HOOPER, CLE</v>
      </c>
    </row>
    <row r="1697" spans="1:22">
      <c r="A1697">
        <v>751</v>
      </c>
      <c r="B1697" s="28">
        <v>2</v>
      </c>
      <c r="C1697" s="28" t="s">
        <v>4</v>
      </c>
      <c r="D1697" s="28" t="s">
        <v>19</v>
      </c>
      <c r="E1697" s="28">
        <v>42</v>
      </c>
      <c r="F1697" s="28">
        <v>58</v>
      </c>
      <c r="G1697" s="28" t="s">
        <v>3605</v>
      </c>
      <c r="H1697" s="28" t="s">
        <v>439</v>
      </c>
      <c r="I1697" s="28">
        <v>0</v>
      </c>
      <c r="J1697" s="28">
        <v>1</v>
      </c>
      <c r="K1697" s="28">
        <v>0</v>
      </c>
      <c r="L1697" s="28">
        <v>0</v>
      </c>
      <c r="M1697" s="28" t="s">
        <v>1124</v>
      </c>
      <c r="N1697" s="28">
        <v>15</v>
      </c>
      <c r="O1697" s="21">
        <v>15</v>
      </c>
      <c r="P1697" s="21">
        <v>0</v>
      </c>
      <c r="Q1697" s="21">
        <v>1</v>
      </c>
      <c r="R1697">
        <f>IFERROR(IF(I1697=1,VLOOKUP(F1697,Lookup!$A$2:$B$15,2,FALSE),0),0.5)</f>
        <v>0</v>
      </c>
      <c r="S1697">
        <f>IF(K1697=1,1,IFERROR(IF(H1697="pass",VLOOKUP(F1697,Lookup!$D$2:$E$26,2,FALSE),0),1.6))</f>
        <v>1.6</v>
      </c>
      <c r="T1697" s="6">
        <f t="shared" si="80"/>
        <v>1.8625</v>
      </c>
      <c r="U1697" s="6">
        <f t="shared" si="78"/>
        <v>1.8625</v>
      </c>
      <c r="V1697" t="str">
        <f t="shared" si="79"/>
        <v>D.PEOPLES-JONES, CLE</v>
      </c>
    </row>
    <row r="1698" spans="1:22">
      <c r="A1698">
        <v>756</v>
      </c>
      <c r="B1698" s="28">
        <v>2</v>
      </c>
      <c r="C1698" s="28" t="s">
        <v>19</v>
      </c>
      <c r="D1698" s="28" t="s">
        <v>4</v>
      </c>
      <c r="E1698" s="28">
        <v>59</v>
      </c>
      <c r="F1698" s="28">
        <v>41</v>
      </c>
      <c r="G1698" s="28" t="s">
        <v>3610</v>
      </c>
      <c r="H1698" s="28" t="s">
        <v>439</v>
      </c>
      <c r="I1698" s="28">
        <v>0</v>
      </c>
      <c r="J1698" s="28">
        <v>1</v>
      </c>
      <c r="K1698" s="28">
        <v>0</v>
      </c>
      <c r="L1698" s="28">
        <v>0</v>
      </c>
      <c r="M1698" s="28" t="s">
        <v>1530</v>
      </c>
      <c r="N1698" s="28">
        <v>-5</v>
      </c>
      <c r="O1698" s="21">
        <v>-5</v>
      </c>
      <c r="P1698" s="21">
        <v>0</v>
      </c>
      <c r="Q1698" s="21">
        <v>1</v>
      </c>
      <c r="R1698">
        <f>IFERROR(IF(I1698=1,VLOOKUP(F1698,Lookup!$A$2:$B$15,2,FALSE),0),0.5)</f>
        <v>0</v>
      </c>
      <c r="S1698">
        <f>IF(K1698=1,1,IFERROR(IF(H1698="pass",VLOOKUP(F1698,Lookup!$D$2:$E$26,2,FALSE),0),1.6))</f>
        <v>1.6</v>
      </c>
      <c r="T1698" s="6">
        <f t="shared" si="80"/>
        <v>1.5125000000000002</v>
      </c>
      <c r="U1698" s="6">
        <f t="shared" si="78"/>
        <v>1.5125000000000002</v>
      </c>
      <c r="V1698" t="str">
        <f t="shared" si="79"/>
        <v>B.COOKS, HOU</v>
      </c>
    </row>
    <row r="1699" spans="1:22">
      <c r="A1699">
        <v>757</v>
      </c>
      <c r="B1699" s="28">
        <v>2</v>
      </c>
      <c r="C1699" s="28" t="s">
        <v>19</v>
      </c>
      <c r="D1699" s="28" t="s">
        <v>4</v>
      </c>
      <c r="E1699" s="28">
        <v>62</v>
      </c>
      <c r="F1699" s="28">
        <v>38</v>
      </c>
      <c r="G1699" s="28" t="s">
        <v>3611</v>
      </c>
      <c r="H1699" s="28" t="s">
        <v>439</v>
      </c>
      <c r="I1699" s="28">
        <v>0</v>
      </c>
      <c r="J1699" s="28">
        <v>1</v>
      </c>
      <c r="K1699" s="28">
        <v>0</v>
      </c>
      <c r="L1699" s="28">
        <v>0</v>
      </c>
      <c r="M1699" s="28" t="s">
        <v>1530</v>
      </c>
      <c r="N1699" s="28">
        <v>4</v>
      </c>
      <c r="O1699" s="21">
        <v>4</v>
      </c>
      <c r="P1699" s="21">
        <v>0</v>
      </c>
      <c r="Q1699" s="21">
        <v>1</v>
      </c>
      <c r="R1699">
        <f>IFERROR(IF(I1699=1,VLOOKUP(F1699,Lookup!$A$2:$B$15,2,FALSE),0),0.5)</f>
        <v>0</v>
      </c>
      <c r="S1699">
        <f>IF(K1699=1,1,IFERROR(IF(H1699="pass",VLOOKUP(F1699,Lookup!$D$2:$E$26,2,FALSE),0),1.6))</f>
        <v>1.6</v>
      </c>
      <c r="T1699" s="6">
        <f t="shared" si="80"/>
        <v>1.6700000000000002</v>
      </c>
      <c r="U1699" s="6">
        <f t="shared" si="78"/>
        <v>1.6700000000000002</v>
      </c>
      <c r="V1699" t="str">
        <f t="shared" si="79"/>
        <v>B.COOKS, HOU</v>
      </c>
    </row>
    <row r="1700" spans="1:22">
      <c r="A1700">
        <v>760</v>
      </c>
      <c r="B1700" s="28">
        <v>2</v>
      </c>
      <c r="C1700" s="28" t="s">
        <v>4</v>
      </c>
      <c r="D1700" s="28" t="s">
        <v>19</v>
      </c>
      <c r="E1700" s="28">
        <v>68</v>
      </c>
      <c r="F1700" s="28">
        <v>32</v>
      </c>
      <c r="G1700" s="28" t="s">
        <v>3616</v>
      </c>
      <c r="H1700" s="28" t="s">
        <v>439</v>
      </c>
      <c r="I1700" s="28">
        <v>0</v>
      </c>
      <c r="J1700" s="28">
        <v>1</v>
      </c>
      <c r="K1700" s="28">
        <v>0</v>
      </c>
      <c r="L1700" s="28">
        <v>0</v>
      </c>
      <c r="M1700" s="28" t="s">
        <v>1007</v>
      </c>
      <c r="N1700" s="28">
        <v>10</v>
      </c>
      <c r="O1700" s="21">
        <v>10</v>
      </c>
      <c r="P1700" s="21">
        <v>0</v>
      </c>
      <c r="Q1700" s="21">
        <v>1</v>
      </c>
      <c r="R1700">
        <f>IFERROR(IF(I1700=1,VLOOKUP(F1700,Lookup!$A$2:$B$15,2,FALSE),0),0.5)</f>
        <v>0</v>
      </c>
      <c r="S1700">
        <f>IF(K1700=1,1,IFERROR(IF(H1700="pass",VLOOKUP(F1700,Lookup!$D$2:$E$26,2,FALSE),0),1.6))</f>
        <v>1.6</v>
      </c>
      <c r="T1700" s="6">
        <f t="shared" si="80"/>
        <v>1.7750000000000001</v>
      </c>
      <c r="U1700" s="6">
        <f t="shared" si="78"/>
        <v>1.7750000000000001</v>
      </c>
      <c r="V1700" t="str">
        <f t="shared" si="79"/>
        <v>A.HOOPER, CLE</v>
      </c>
    </row>
    <row r="1701" spans="1:22">
      <c r="A1701">
        <v>763</v>
      </c>
      <c r="B1701" s="28">
        <v>2</v>
      </c>
      <c r="C1701" s="28" t="s">
        <v>4</v>
      </c>
      <c r="D1701" s="28" t="s">
        <v>19</v>
      </c>
      <c r="E1701" s="28">
        <v>45</v>
      </c>
      <c r="F1701" s="28">
        <v>55</v>
      </c>
      <c r="G1701" s="28" t="s">
        <v>3619</v>
      </c>
      <c r="H1701" s="28" t="s">
        <v>439</v>
      </c>
      <c r="I1701" s="28">
        <v>0</v>
      </c>
      <c r="J1701" s="28">
        <v>1</v>
      </c>
      <c r="K1701" s="28">
        <v>0</v>
      </c>
      <c r="L1701" s="28">
        <v>0</v>
      </c>
      <c r="M1701" s="28" t="s">
        <v>1014</v>
      </c>
      <c r="N1701" s="28">
        <v>25</v>
      </c>
      <c r="O1701" s="21">
        <v>25</v>
      </c>
      <c r="P1701" s="21">
        <v>0</v>
      </c>
      <c r="Q1701" s="21">
        <v>1</v>
      </c>
      <c r="R1701">
        <f>IFERROR(IF(I1701=1,VLOOKUP(F1701,Lookup!$A$2:$B$15,2,FALSE),0),0.5)</f>
        <v>0</v>
      </c>
      <c r="S1701">
        <f>IF(K1701=1,1,IFERROR(IF(H1701="pass",VLOOKUP(F1701,Lookup!$D$2:$E$26,2,FALSE),0),1.6))</f>
        <v>1.6</v>
      </c>
      <c r="T1701" s="6">
        <f t="shared" si="80"/>
        <v>2.0375000000000001</v>
      </c>
      <c r="U1701" s="6">
        <f t="shared" si="78"/>
        <v>2.0375000000000001</v>
      </c>
      <c r="V1701" t="str">
        <f t="shared" si="79"/>
        <v>D.NJOKU, CLE</v>
      </c>
    </row>
    <row r="1702" spans="1:22">
      <c r="A1702">
        <v>764</v>
      </c>
      <c r="B1702" s="28">
        <v>2</v>
      </c>
      <c r="C1702" s="28" t="s">
        <v>4</v>
      </c>
      <c r="D1702" s="28" t="s">
        <v>19</v>
      </c>
      <c r="E1702" s="28">
        <v>45</v>
      </c>
      <c r="F1702" s="28">
        <v>55</v>
      </c>
      <c r="G1702" s="28" t="s">
        <v>3620</v>
      </c>
      <c r="H1702" s="28" t="s">
        <v>439</v>
      </c>
      <c r="I1702" s="28">
        <v>0</v>
      </c>
      <c r="J1702" s="28">
        <v>1</v>
      </c>
      <c r="K1702" s="28">
        <v>0</v>
      </c>
      <c r="L1702" s="28">
        <v>0</v>
      </c>
      <c r="M1702" s="28" t="s">
        <v>1011</v>
      </c>
      <c r="N1702" s="28">
        <v>16</v>
      </c>
      <c r="O1702" s="21">
        <v>16</v>
      </c>
      <c r="P1702" s="21">
        <v>0</v>
      </c>
      <c r="Q1702" s="21">
        <v>1</v>
      </c>
      <c r="R1702">
        <f>IFERROR(IF(I1702=1,VLOOKUP(F1702,Lookup!$A$2:$B$15,2,FALSE),0),0.5)</f>
        <v>0</v>
      </c>
      <c r="S1702">
        <f>IF(K1702=1,1,IFERROR(IF(H1702="pass",VLOOKUP(F1702,Lookup!$D$2:$E$26,2,FALSE),0),1.6))</f>
        <v>1.6</v>
      </c>
      <c r="T1702" s="6">
        <f t="shared" si="80"/>
        <v>1.8800000000000001</v>
      </c>
      <c r="U1702" s="6">
        <f t="shared" si="78"/>
        <v>1.8800000000000001</v>
      </c>
      <c r="V1702" t="str">
        <f t="shared" si="79"/>
        <v>A.SCHWARTZ, CLE</v>
      </c>
    </row>
    <row r="1703" spans="1:22">
      <c r="A1703">
        <v>766</v>
      </c>
      <c r="B1703" s="28">
        <v>2</v>
      </c>
      <c r="C1703" s="28" t="s">
        <v>19</v>
      </c>
      <c r="D1703" s="28" t="s">
        <v>4</v>
      </c>
      <c r="E1703" s="28">
        <v>47</v>
      </c>
      <c r="F1703" s="28">
        <v>53</v>
      </c>
      <c r="G1703" s="28" t="s">
        <v>3622</v>
      </c>
      <c r="H1703" s="28" t="s">
        <v>439</v>
      </c>
      <c r="I1703" s="28">
        <v>0</v>
      </c>
      <c r="J1703" s="28">
        <v>1</v>
      </c>
      <c r="K1703" s="28">
        <v>0</v>
      </c>
      <c r="L1703" s="28">
        <v>0</v>
      </c>
      <c r="M1703" s="28" t="s">
        <v>1543</v>
      </c>
      <c r="N1703" s="28">
        <v>4</v>
      </c>
      <c r="O1703" s="21">
        <v>4</v>
      </c>
      <c r="P1703" s="21">
        <v>0</v>
      </c>
      <c r="Q1703" s="21">
        <v>1</v>
      </c>
      <c r="R1703">
        <f>IFERROR(IF(I1703=1,VLOOKUP(F1703,Lookup!$A$2:$B$15,2,FALSE),0),0.5)</f>
        <v>0</v>
      </c>
      <c r="S1703">
        <f>IF(K1703=1,1,IFERROR(IF(H1703="pass",VLOOKUP(F1703,Lookup!$D$2:$E$26,2,FALSE),0),1.6))</f>
        <v>1.6</v>
      </c>
      <c r="T1703" s="6">
        <f t="shared" si="80"/>
        <v>1.6700000000000002</v>
      </c>
      <c r="U1703" s="6">
        <f t="shared" si="78"/>
        <v>1.6700000000000002</v>
      </c>
      <c r="V1703" t="str">
        <f t="shared" si="79"/>
        <v>D.AMENDOLA, HOU</v>
      </c>
    </row>
    <row r="1704" spans="1:22">
      <c r="A1704">
        <v>767</v>
      </c>
      <c r="B1704" s="28">
        <v>2</v>
      </c>
      <c r="C1704" s="28" t="s">
        <v>19</v>
      </c>
      <c r="D1704" s="28" t="s">
        <v>4</v>
      </c>
      <c r="E1704" s="28">
        <v>38</v>
      </c>
      <c r="F1704" s="28">
        <v>62</v>
      </c>
      <c r="G1704" s="28" t="s">
        <v>3623</v>
      </c>
      <c r="H1704" s="28" t="s">
        <v>439</v>
      </c>
      <c r="I1704" s="28">
        <v>0</v>
      </c>
      <c r="J1704" s="28">
        <v>1</v>
      </c>
      <c r="K1704" s="28">
        <v>0</v>
      </c>
      <c r="L1704" s="28">
        <v>0</v>
      </c>
      <c r="M1704" s="28" t="s">
        <v>1530</v>
      </c>
      <c r="N1704" s="28">
        <v>15</v>
      </c>
      <c r="O1704" s="21">
        <v>15</v>
      </c>
      <c r="P1704" s="21">
        <v>0</v>
      </c>
      <c r="Q1704" s="21">
        <v>1</v>
      </c>
      <c r="R1704">
        <f>IFERROR(IF(I1704=1,VLOOKUP(F1704,Lookup!$A$2:$B$15,2,FALSE),0),0.5)</f>
        <v>0</v>
      </c>
      <c r="S1704">
        <f>IF(K1704=1,1,IFERROR(IF(H1704="pass",VLOOKUP(F1704,Lookup!$D$2:$E$26,2,FALSE),0),1.6))</f>
        <v>1.6</v>
      </c>
      <c r="T1704" s="6">
        <f t="shared" si="80"/>
        <v>1.8625</v>
      </c>
      <c r="U1704" s="6">
        <f t="shared" si="78"/>
        <v>1.8625</v>
      </c>
      <c r="V1704" t="str">
        <f t="shared" si="79"/>
        <v>B.COOKS, HOU</v>
      </c>
    </row>
    <row r="1705" spans="1:22">
      <c r="A1705">
        <v>1259</v>
      </c>
      <c r="B1705" s="21">
        <v>1</v>
      </c>
      <c r="C1705" s="21" t="s">
        <v>19</v>
      </c>
      <c r="D1705" s="21" t="s">
        <v>20</v>
      </c>
      <c r="E1705" s="21">
        <v>2</v>
      </c>
      <c r="F1705" s="21">
        <v>98</v>
      </c>
      <c r="G1705" s="21" t="s">
        <v>1551</v>
      </c>
      <c r="H1705" s="21" t="s">
        <v>585</v>
      </c>
      <c r="I1705" s="21">
        <v>1</v>
      </c>
      <c r="J1705" s="21">
        <v>0</v>
      </c>
      <c r="K1705" s="21">
        <v>0</v>
      </c>
      <c r="L1705" s="21">
        <v>0</v>
      </c>
      <c r="M1705" s="21" t="s">
        <v>1528</v>
      </c>
      <c r="N1705" s="21" t="s">
        <v>587</v>
      </c>
      <c r="O1705" s="21">
        <v>0</v>
      </c>
      <c r="P1705" s="21">
        <v>1</v>
      </c>
      <c r="Q1705" s="21">
        <v>0</v>
      </c>
      <c r="R1705">
        <f>IFERROR(IF(I1705=1,VLOOKUP(F1705,Lookup!$A$2:$B$15,2,FALSE),0),0.5)</f>
        <v>2.5</v>
      </c>
      <c r="S1705">
        <f>IF(K1705=1,1,IFERROR(IF(H1705="pass",VLOOKUP(F1705,Lookup!$D$2:$E$26,2,FALSE),0),1.6))</f>
        <v>0</v>
      </c>
      <c r="T1705" s="6">
        <f t="shared" si="80"/>
        <v>0</v>
      </c>
      <c r="U1705" s="6">
        <f t="shared" si="78"/>
        <v>2.5</v>
      </c>
      <c r="V1705" t="str">
        <f t="shared" si="79"/>
        <v>M.INGRAM, HOU</v>
      </c>
    </row>
    <row r="1706" spans="1:22">
      <c r="A1706">
        <v>773</v>
      </c>
      <c r="B1706" s="28">
        <v>2</v>
      </c>
      <c r="C1706" s="28" t="s">
        <v>4</v>
      </c>
      <c r="D1706" s="28" t="s">
        <v>19</v>
      </c>
      <c r="E1706" s="28">
        <v>47</v>
      </c>
      <c r="F1706" s="28">
        <v>53</v>
      </c>
      <c r="G1706" s="28" t="s">
        <v>3630</v>
      </c>
      <c r="H1706" s="28" t="s">
        <v>439</v>
      </c>
      <c r="I1706" s="28">
        <v>0</v>
      </c>
      <c r="J1706" s="28">
        <v>1</v>
      </c>
      <c r="K1706" s="28">
        <v>0</v>
      </c>
      <c r="L1706" s="28">
        <v>0</v>
      </c>
      <c r="M1706" s="28" t="s">
        <v>1035</v>
      </c>
      <c r="N1706" s="28">
        <v>0</v>
      </c>
      <c r="O1706" s="21">
        <v>0</v>
      </c>
      <c r="P1706" s="21">
        <v>0</v>
      </c>
      <c r="Q1706" s="21">
        <v>1</v>
      </c>
      <c r="R1706">
        <f>IFERROR(IF(I1706=1,VLOOKUP(F1706,Lookup!$A$2:$B$15,2,FALSE),0),0.5)</f>
        <v>0</v>
      </c>
      <c r="S1706">
        <f>IF(K1706=1,1,IFERROR(IF(H1706="pass",VLOOKUP(F1706,Lookup!$D$2:$E$26,2,FALSE),0),1.6))</f>
        <v>1.6</v>
      </c>
      <c r="T1706" s="6">
        <f t="shared" si="80"/>
        <v>1.6</v>
      </c>
      <c r="U1706" s="6">
        <f t="shared" si="78"/>
        <v>1.6</v>
      </c>
      <c r="V1706" t="str">
        <f t="shared" si="79"/>
        <v>H.BRYANT, CLE</v>
      </c>
    </row>
    <row r="1707" spans="1:22">
      <c r="A1707">
        <v>779</v>
      </c>
      <c r="B1707" s="28">
        <v>2</v>
      </c>
      <c r="C1707" s="28" t="s">
        <v>4</v>
      </c>
      <c r="D1707" s="28" t="s">
        <v>19</v>
      </c>
      <c r="E1707" s="28">
        <v>12</v>
      </c>
      <c r="F1707" s="28">
        <v>88</v>
      </c>
      <c r="G1707" s="28" t="s">
        <v>3636</v>
      </c>
      <c r="H1707" s="28" t="s">
        <v>439</v>
      </c>
      <c r="I1707" s="28">
        <v>0</v>
      </c>
      <c r="J1707" s="28">
        <v>1</v>
      </c>
      <c r="K1707" s="28">
        <v>0</v>
      </c>
      <c r="L1707" s="28">
        <v>0</v>
      </c>
      <c r="M1707" s="28" t="s">
        <v>1014</v>
      </c>
      <c r="N1707" s="28">
        <v>7</v>
      </c>
      <c r="O1707" s="21">
        <v>7</v>
      </c>
      <c r="P1707" s="21">
        <v>0</v>
      </c>
      <c r="Q1707" s="21">
        <v>1</v>
      </c>
      <c r="R1707">
        <f>IFERROR(IF(I1707=1,VLOOKUP(F1707,Lookup!$A$2:$B$15,2,FALSE),0),0.5)</f>
        <v>0</v>
      </c>
      <c r="S1707">
        <f>IF(K1707=1,1,IFERROR(IF(H1707="pass",VLOOKUP(F1707,Lookup!$D$2:$E$26,2,FALSE),0),1.6))</f>
        <v>2.2000000000000002</v>
      </c>
      <c r="T1707" s="6">
        <f t="shared" si="80"/>
        <v>1.7225000000000001</v>
      </c>
      <c r="U1707" s="6">
        <f t="shared" si="78"/>
        <v>2.0376500000000002</v>
      </c>
      <c r="V1707" t="str">
        <f t="shared" si="79"/>
        <v>D.NJOKU, CLE</v>
      </c>
    </row>
    <row r="1708" spans="1:22">
      <c r="A1708">
        <v>788</v>
      </c>
      <c r="B1708" s="28">
        <v>2</v>
      </c>
      <c r="C1708" s="28" t="s">
        <v>19</v>
      </c>
      <c r="D1708" s="28" t="s">
        <v>4</v>
      </c>
      <c r="E1708" s="28">
        <v>71</v>
      </c>
      <c r="F1708" s="28">
        <v>29</v>
      </c>
      <c r="G1708" s="28" t="s">
        <v>3645</v>
      </c>
      <c r="H1708" s="28" t="s">
        <v>439</v>
      </c>
      <c r="I1708" s="28">
        <v>0</v>
      </c>
      <c r="J1708" s="28">
        <v>1</v>
      </c>
      <c r="K1708" s="28">
        <v>0</v>
      </c>
      <c r="L1708" s="28">
        <v>0</v>
      </c>
      <c r="M1708" s="28" t="s">
        <v>1530</v>
      </c>
      <c r="N1708" s="28">
        <v>5</v>
      </c>
      <c r="O1708" s="21">
        <v>5</v>
      </c>
      <c r="P1708" s="21">
        <v>0</v>
      </c>
      <c r="Q1708" s="21">
        <v>1</v>
      </c>
      <c r="R1708">
        <f>IFERROR(IF(I1708=1,VLOOKUP(F1708,Lookup!$A$2:$B$15,2,FALSE),0),0.5)</f>
        <v>0</v>
      </c>
      <c r="S1708">
        <f>IF(K1708=1,1,IFERROR(IF(H1708="pass",VLOOKUP(F1708,Lookup!$D$2:$E$26,2,FALSE),0),1.6))</f>
        <v>1.6</v>
      </c>
      <c r="T1708" s="6">
        <f t="shared" si="80"/>
        <v>1.6875</v>
      </c>
      <c r="U1708" s="6">
        <f t="shared" si="78"/>
        <v>1.6875</v>
      </c>
      <c r="V1708" t="str">
        <f t="shared" si="79"/>
        <v>B.COOKS, HOU</v>
      </c>
    </row>
    <row r="1709" spans="1:22">
      <c r="A1709">
        <v>791</v>
      </c>
      <c r="B1709" s="28">
        <v>2</v>
      </c>
      <c r="C1709" s="28" t="s">
        <v>4</v>
      </c>
      <c r="D1709" s="28" t="s">
        <v>19</v>
      </c>
      <c r="E1709" s="28">
        <v>71</v>
      </c>
      <c r="F1709" s="28">
        <v>29</v>
      </c>
      <c r="G1709" s="28" t="s">
        <v>3648</v>
      </c>
      <c r="H1709" s="28" t="s">
        <v>439</v>
      </c>
      <c r="I1709" s="28">
        <v>0</v>
      </c>
      <c r="J1709" s="28">
        <v>1</v>
      </c>
      <c r="K1709" s="28">
        <v>0</v>
      </c>
      <c r="L1709" s="28">
        <v>0</v>
      </c>
      <c r="M1709" s="28" t="s">
        <v>3613</v>
      </c>
      <c r="N1709" s="28">
        <v>13</v>
      </c>
      <c r="O1709" s="21">
        <v>13</v>
      </c>
      <c r="P1709" s="21">
        <v>0</v>
      </c>
      <c r="Q1709" s="21">
        <v>1</v>
      </c>
      <c r="R1709">
        <f>IFERROR(IF(I1709=1,VLOOKUP(F1709,Lookup!$A$2:$B$15,2,FALSE),0),0.5)</f>
        <v>0</v>
      </c>
      <c r="S1709">
        <f>IF(K1709=1,1,IFERROR(IF(H1709="pass",VLOOKUP(F1709,Lookup!$D$2:$E$26,2,FALSE),0),1.6))</f>
        <v>1.6</v>
      </c>
      <c r="T1709" s="6">
        <f t="shared" si="80"/>
        <v>1.8275000000000001</v>
      </c>
      <c r="U1709" s="6">
        <f t="shared" si="78"/>
        <v>1.8275000000000001</v>
      </c>
      <c r="V1709" t="str">
        <f t="shared" si="79"/>
        <v>R.HIGGINS, CLE</v>
      </c>
    </row>
    <row r="1710" spans="1:22">
      <c r="A1710">
        <v>792</v>
      </c>
      <c r="B1710" s="28">
        <v>2</v>
      </c>
      <c r="C1710" s="28" t="s">
        <v>4</v>
      </c>
      <c r="D1710" s="28" t="s">
        <v>19</v>
      </c>
      <c r="E1710" s="28">
        <v>58</v>
      </c>
      <c r="F1710" s="28">
        <v>42</v>
      </c>
      <c r="G1710" s="28" t="s">
        <v>3649</v>
      </c>
      <c r="H1710" s="28" t="s">
        <v>439</v>
      </c>
      <c r="I1710" s="28">
        <v>0</v>
      </c>
      <c r="J1710" s="28">
        <v>1</v>
      </c>
      <c r="K1710" s="28">
        <v>0</v>
      </c>
      <c r="L1710" s="28">
        <v>0</v>
      </c>
      <c r="M1710" s="28" t="s">
        <v>1035</v>
      </c>
      <c r="N1710" s="28">
        <v>3</v>
      </c>
      <c r="O1710" s="21">
        <v>3</v>
      </c>
      <c r="P1710" s="21">
        <v>0</v>
      </c>
      <c r="Q1710" s="21">
        <v>1</v>
      </c>
      <c r="R1710">
        <f>IFERROR(IF(I1710=1,VLOOKUP(F1710,Lookup!$A$2:$B$15,2,FALSE),0),0.5)</f>
        <v>0</v>
      </c>
      <c r="S1710">
        <f>IF(K1710=1,1,IFERROR(IF(H1710="pass",VLOOKUP(F1710,Lookup!$D$2:$E$26,2,FALSE),0),1.6))</f>
        <v>1.6</v>
      </c>
      <c r="T1710" s="6">
        <f t="shared" si="80"/>
        <v>1.6525000000000001</v>
      </c>
      <c r="U1710" s="6">
        <f t="shared" si="78"/>
        <v>1.6525000000000001</v>
      </c>
      <c r="V1710" t="str">
        <f t="shared" si="79"/>
        <v>H.BRYANT, CLE</v>
      </c>
    </row>
    <row r="1711" spans="1:22">
      <c r="A1711">
        <v>794</v>
      </c>
      <c r="B1711" s="28">
        <v>2</v>
      </c>
      <c r="C1711" s="28" t="s">
        <v>4</v>
      </c>
      <c r="D1711" s="28" t="s">
        <v>19</v>
      </c>
      <c r="E1711" s="28">
        <v>37</v>
      </c>
      <c r="F1711" s="28">
        <v>63</v>
      </c>
      <c r="G1711" s="28" t="s">
        <v>3651</v>
      </c>
      <c r="H1711" s="28" t="s">
        <v>439</v>
      </c>
      <c r="I1711" s="28">
        <v>0</v>
      </c>
      <c r="J1711" s="28">
        <v>1</v>
      </c>
      <c r="K1711" s="28">
        <v>0</v>
      </c>
      <c r="L1711" s="28">
        <v>0</v>
      </c>
      <c r="M1711" s="28" t="s">
        <v>1007</v>
      </c>
      <c r="N1711" s="28">
        <v>-2</v>
      </c>
      <c r="O1711" s="21">
        <v>-2</v>
      </c>
      <c r="P1711" s="21">
        <v>0</v>
      </c>
      <c r="Q1711" s="21">
        <v>1</v>
      </c>
      <c r="R1711">
        <f>IFERROR(IF(I1711=1,VLOOKUP(F1711,Lookup!$A$2:$B$15,2,FALSE),0),0.5)</f>
        <v>0</v>
      </c>
      <c r="S1711">
        <f>IF(K1711=1,1,IFERROR(IF(H1711="pass",VLOOKUP(F1711,Lookup!$D$2:$E$26,2,FALSE),0),1.6))</f>
        <v>1.6</v>
      </c>
      <c r="T1711" s="6">
        <f t="shared" si="80"/>
        <v>1.5650000000000002</v>
      </c>
      <c r="U1711" s="6">
        <f t="shared" si="78"/>
        <v>1.5650000000000002</v>
      </c>
      <c r="V1711" t="str">
        <f t="shared" si="79"/>
        <v>A.HOOPER, CLE</v>
      </c>
    </row>
    <row r="1712" spans="1:22">
      <c r="A1712">
        <v>798</v>
      </c>
      <c r="B1712" s="28">
        <v>2</v>
      </c>
      <c r="C1712" s="28" t="s">
        <v>4</v>
      </c>
      <c r="D1712" s="28" t="s">
        <v>19</v>
      </c>
      <c r="E1712" s="28">
        <v>33</v>
      </c>
      <c r="F1712" s="28">
        <v>67</v>
      </c>
      <c r="G1712" s="28" t="s">
        <v>3655</v>
      </c>
      <c r="H1712" s="28" t="s">
        <v>439</v>
      </c>
      <c r="I1712" s="28">
        <v>0</v>
      </c>
      <c r="J1712" s="28">
        <v>1</v>
      </c>
      <c r="K1712" s="28">
        <v>0</v>
      </c>
      <c r="L1712" s="28">
        <v>0</v>
      </c>
      <c r="M1712" s="28" t="s">
        <v>3656</v>
      </c>
      <c r="N1712" s="28">
        <v>-3</v>
      </c>
      <c r="O1712" s="21">
        <v>-3</v>
      </c>
      <c r="P1712" s="21">
        <v>0</v>
      </c>
      <c r="Q1712" s="21">
        <v>1</v>
      </c>
      <c r="R1712">
        <f>IFERROR(IF(I1712=1,VLOOKUP(F1712,Lookup!$A$2:$B$15,2,FALSE),0),0.5)</f>
        <v>0</v>
      </c>
      <c r="S1712">
        <f>IF(K1712=1,1,IFERROR(IF(H1712="pass",VLOOKUP(F1712,Lookup!$D$2:$E$26,2,FALSE),0),1.6))</f>
        <v>1.6</v>
      </c>
      <c r="T1712" s="6">
        <f t="shared" si="80"/>
        <v>1.5475000000000001</v>
      </c>
      <c r="U1712" s="6">
        <f t="shared" si="78"/>
        <v>1.5475000000000001</v>
      </c>
      <c r="V1712" t="str">
        <f t="shared" si="79"/>
        <v>D.FELTON, CLE</v>
      </c>
    </row>
    <row r="1713" spans="1:22">
      <c r="A1713">
        <v>807</v>
      </c>
      <c r="B1713" s="28">
        <v>2</v>
      </c>
      <c r="C1713" s="28" t="s">
        <v>19</v>
      </c>
      <c r="D1713" s="28" t="s">
        <v>4</v>
      </c>
      <c r="E1713" s="28">
        <v>62</v>
      </c>
      <c r="F1713" s="28">
        <v>38</v>
      </c>
      <c r="G1713" s="28" t="s">
        <v>3667</v>
      </c>
      <c r="H1713" s="28" t="s">
        <v>439</v>
      </c>
      <c r="I1713" s="28">
        <v>0</v>
      </c>
      <c r="J1713" s="28">
        <v>1</v>
      </c>
      <c r="K1713" s="28">
        <v>0</v>
      </c>
      <c r="L1713" s="28">
        <v>0</v>
      </c>
      <c r="M1713" s="28" t="s">
        <v>1530</v>
      </c>
      <c r="N1713" s="28">
        <v>56</v>
      </c>
      <c r="O1713" s="21">
        <v>56</v>
      </c>
      <c r="P1713" s="21">
        <v>0</v>
      </c>
      <c r="Q1713" s="21">
        <v>1</v>
      </c>
      <c r="R1713">
        <f>IFERROR(IF(I1713=1,VLOOKUP(F1713,Lookup!$A$2:$B$15,2,FALSE),0),0.5)</f>
        <v>0</v>
      </c>
      <c r="S1713">
        <f>IF(K1713=1,1,IFERROR(IF(H1713="pass",VLOOKUP(F1713,Lookup!$D$2:$E$26,2,FALSE),0),1.6))</f>
        <v>1.6</v>
      </c>
      <c r="T1713" s="6">
        <f t="shared" si="80"/>
        <v>2.58</v>
      </c>
      <c r="U1713" s="6">
        <f t="shared" si="78"/>
        <v>2.58</v>
      </c>
      <c r="V1713" t="str">
        <f t="shared" si="79"/>
        <v>B.COOKS, HOU</v>
      </c>
    </row>
    <row r="1714" spans="1:22">
      <c r="A1714">
        <v>809</v>
      </c>
      <c r="B1714" s="28">
        <v>2</v>
      </c>
      <c r="C1714" s="28" t="s">
        <v>19</v>
      </c>
      <c r="D1714" s="28" t="s">
        <v>4</v>
      </c>
      <c r="E1714" s="28">
        <v>59</v>
      </c>
      <c r="F1714" s="28">
        <v>41</v>
      </c>
      <c r="G1714" s="28" t="s">
        <v>3669</v>
      </c>
      <c r="H1714" s="28" t="s">
        <v>439</v>
      </c>
      <c r="I1714" s="28">
        <v>0</v>
      </c>
      <c r="J1714" s="28">
        <v>1</v>
      </c>
      <c r="K1714" s="28">
        <v>0</v>
      </c>
      <c r="L1714" s="28">
        <v>0</v>
      </c>
      <c r="M1714" s="28" t="s">
        <v>1602</v>
      </c>
      <c r="N1714" s="28">
        <v>10</v>
      </c>
      <c r="O1714" s="21">
        <v>10</v>
      </c>
      <c r="P1714" s="21">
        <v>0</v>
      </c>
      <c r="Q1714" s="21">
        <v>1</v>
      </c>
      <c r="R1714">
        <f>IFERROR(IF(I1714=1,VLOOKUP(F1714,Lookup!$A$2:$B$15,2,FALSE),0),0.5)</f>
        <v>0</v>
      </c>
      <c r="S1714">
        <f>IF(K1714=1,1,IFERROR(IF(H1714="pass",VLOOKUP(F1714,Lookup!$D$2:$E$26,2,FALSE),0),1.6))</f>
        <v>1.6</v>
      </c>
      <c r="T1714" s="6">
        <f t="shared" si="80"/>
        <v>1.7750000000000001</v>
      </c>
      <c r="U1714" s="6">
        <f t="shared" si="78"/>
        <v>1.7750000000000001</v>
      </c>
      <c r="V1714" t="str">
        <f t="shared" si="79"/>
        <v>J.AKINS, HOU</v>
      </c>
    </row>
    <row r="1715" spans="1:22">
      <c r="A1715">
        <v>810</v>
      </c>
      <c r="B1715" s="28">
        <v>2</v>
      </c>
      <c r="C1715" s="28" t="s">
        <v>19</v>
      </c>
      <c r="D1715" s="28" t="s">
        <v>4</v>
      </c>
      <c r="E1715" s="28">
        <v>57</v>
      </c>
      <c r="F1715" s="28">
        <v>43</v>
      </c>
      <c r="G1715" s="28" t="s">
        <v>3670</v>
      </c>
      <c r="H1715" s="28" t="s">
        <v>439</v>
      </c>
      <c r="I1715" s="28">
        <v>0</v>
      </c>
      <c r="J1715" s="28">
        <v>1</v>
      </c>
      <c r="K1715" s="28">
        <v>0</v>
      </c>
      <c r="L1715" s="28">
        <v>0</v>
      </c>
      <c r="M1715" s="28" t="s">
        <v>1602</v>
      </c>
      <c r="N1715" s="28">
        <v>14</v>
      </c>
      <c r="O1715" s="21">
        <v>14</v>
      </c>
      <c r="P1715" s="21">
        <v>0</v>
      </c>
      <c r="Q1715" s="21">
        <v>1</v>
      </c>
      <c r="R1715">
        <f>IFERROR(IF(I1715=1,VLOOKUP(F1715,Lookup!$A$2:$B$15,2,FALSE),0),0.5)</f>
        <v>0</v>
      </c>
      <c r="S1715">
        <f>IF(K1715=1,1,IFERROR(IF(H1715="pass",VLOOKUP(F1715,Lookup!$D$2:$E$26,2,FALSE),0),1.6))</f>
        <v>1.6</v>
      </c>
      <c r="T1715" s="6">
        <f t="shared" si="80"/>
        <v>1.845</v>
      </c>
      <c r="U1715" s="6">
        <f t="shared" si="78"/>
        <v>1.845</v>
      </c>
      <c r="V1715" t="str">
        <f t="shared" si="79"/>
        <v>J.AKINS, HOU</v>
      </c>
    </row>
    <row r="1716" spans="1:22">
      <c r="A1716">
        <v>812</v>
      </c>
      <c r="B1716" s="28">
        <v>2</v>
      </c>
      <c r="C1716" s="28" t="s">
        <v>19</v>
      </c>
      <c r="D1716" s="28" t="s">
        <v>4</v>
      </c>
      <c r="E1716" s="28">
        <v>60</v>
      </c>
      <c r="F1716" s="28">
        <v>40</v>
      </c>
      <c r="G1716" s="28" t="s">
        <v>3672</v>
      </c>
      <c r="H1716" s="28" t="s">
        <v>439</v>
      </c>
      <c r="I1716" s="28">
        <v>0</v>
      </c>
      <c r="J1716" s="28">
        <v>1</v>
      </c>
      <c r="K1716" s="28">
        <v>0</v>
      </c>
      <c r="L1716" s="28">
        <v>0</v>
      </c>
      <c r="M1716" s="28" t="s">
        <v>1547</v>
      </c>
      <c r="N1716" s="28">
        <v>-1</v>
      </c>
      <c r="O1716" s="21">
        <v>-1</v>
      </c>
      <c r="P1716" s="21">
        <v>0</v>
      </c>
      <c r="Q1716" s="21">
        <v>1</v>
      </c>
      <c r="R1716">
        <f>IFERROR(IF(I1716=1,VLOOKUP(F1716,Lookup!$A$2:$B$15,2,FALSE),0),0.5)</f>
        <v>0</v>
      </c>
      <c r="S1716">
        <f>IF(K1716=1,1,IFERROR(IF(H1716="pass",VLOOKUP(F1716,Lookup!$D$2:$E$26,2,FALSE),0),1.6))</f>
        <v>1.6</v>
      </c>
      <c r="T1716" s="6">
        <f t="shared" si="80"/>
        <v>1.5825</v>
      </c>
      <c r="U1716" s="6">
        <f t="shared" si="78"/>
        <v>1.5825</v>
      </c>
      <c r="V1716" t="str">
        <f t="shared" si="79"/>
        <v>D.JOHNSON, HOU</v>
      </c>
    </row>
    <row r="1717" spans="1:22">
      <c r="A1717">
        <v>817</v>
      </c>
      <c r="B1717" s="28">
        <v>2</v>
      </c>
      <c r="C1717" s="28" t="s">
        <v>19</v>
      </c>
      <c r="D1717" s="28" t="s">
        <v>4</v>
      </c>
      <c r="E1717" s="28">
        <v>13</v>
      </c>
      <c r="F1717" s="28">
        <v>87</v>
      </c>
      <c r="G1717" s="28" t="s">
        <v>3677</v>
      </c>
      <c r="H1717" s="28" t="s">
        <v>439</v>
      </c>
      <c r="I1717" s="28">
        <v>0</v>
      </c>
      <c r="J1717" s="28">
        <v>1</v>
      </c>
      <c r="K1717" s="28">
        <v>0</v>
      </c>
      <c r="L1717" s="28">
        <v>0</v>
      </c>
      <c r="M1717" s="28" t="s">
        <v>1530</v>
      </c>
      <c r="N1717" s="28">
        <v>7</v>
      </c>
      <c r="O1717" s="21">
        <v>7</v>
      </c>
      <c r="P1717" s="21">
        <v>0</v>
      </c>
      <c r="Q1717" s="21">
        <v>1</v>
      </c>
      <c r="R1717">
        <f>IFERROR(IF(I1717=1,VLOOKUP(F1717,Lookup!$A$2:$B$15,2,FALSE),0),0.5)</f>
        <v>0</v>
      </c>
      <c r="S1717">
        <f>IF(K1717=1,1,IFERROR(IF(H1717="pass",VLOOKUP(F1717,Lookup!$D$2:$E$26,2,FALSE),0),1.6))</f>
        <v>2.2000000000000002</v>
      </c>
      <c r="T1717" s="6">
        <f t="shared" si="80"/>
        <v>1.7225000000000001</v>
      </c>
      <c r="U1717" s="6">
        <f t="shared" si="78"/>
        <v>2.0376500000000002</v>
      </c>
      <c r="V1717" t="str">
        <f t="shared" si="79"/>
        <v>B.COOKS, HOU</v>
      </c>
    </row>
    <row r="1718" spans="1:22">
      <c r="A1718">
        <v>821</v>
      </c>
      <c r="B1718" s="28">
        <v>2</v>
      </c>
      <c r="C1718" s="28" t="s">
        <v>19</v>
      </c>
      <c r="D1718" s="28" t="s">
        <v>4</v>
      </c>
      <c r="E1718" s="28">
        <v>2</v>
      </c>
      <c r="F1718" s="28">
        <v>98</v>
      </c>
      <c r="G1718" s="28" t="s">
        <v>3681</v>
      </c>
      <c r="H1718" s="28" t="s">
        <v>439</v>
      </c>
      <c r="I1718" s="28">
        <v>0</v>
      </c>
      <c r="J1718" s="28">
        <v>1</v>
      </c>
      <c r="K1718" s="28">
        <v>0</v>
      </c>
      <c r="L1718" s="28">
        <v>0</v>
      </c>
      <c r="M1718" s="28" t="s">
        <v>1530</v>
      </c>
      <c r="N1718" s="28">
        <v>1</v>
      </c>
      <c r="O1718" s="21">
        <v>1</v>
      </c>
      <c r="P1718" s="21">
        <v>0</v>
      </c>
      <c r="Q1718" s="21">
        <v>1</v>
      </c>
      <c r="R1718">
        <f>IFERROR(IF(I1718=1,VLOOKUP(F1718,Lookup!$A$2:$B$15,2,FALSE),0),0.5)</f>
        <v>0</v>
      </c>
      <c r="S1718">
        <f>IF(K1718=1,1,IFERROR(IF(H1718="pass",VLOOKUP(F1718,Lookup!$D$2:$E$26,2,FALSE),0),1.6))</f>
        <v>3.7</v>
      </c>
      <c r="T1718" s="6">
        <f t="shared" si="80"/>
        <v>1.6175000000000002</v>
      </c>
      <c r="U1718" s="6">
        <f t="shared" si="78"/>
        <v>3.7</v>
      </c>
      <c r="V1718" t="str">
        <f t="shared" si="79"/>
        <v>B.COOKS, HOU</v>
      </c>
    </row>
    <row r="1719" spans="1:22">
      <c r="A1719">
        <v>825</v>
      </c>
      <c r="B1719" s="28">
        <v>2</v>
      </c>
      <c r="C1719" s="28" t="s">
        <v>4</v>
      </c>
      <c r="D1719" s="28" t="s">
        <v>19</v>
      </c>
      <c r="E1719" s="28">
        <v>70</v>
      </c>
      <c r="F1719" s="28">
        <v>30</v>
      </c>
      <c r="G1719" s="28" t="s">
        <v>3685</v>
      </c>
      <c r="H1719" s="28" t="s">
        <v>439</v>
      </c>
      <c r="I1719" s="28">
        <v>0</v>
      </c>
      <c r="J1719" s="28">
        <v>1</v>
      </c>
      <c r="K1719" s="28">
        <v>0</v>
      </c>
      <c r="L1719" s="28">
        <v>0</v>
      </c>
      <c r="M1719" s="28" t="s">
        <v>3656</v>
      </c>
      <c r="N1719" s="28">
        <v>0</v>
      </c>
      <c r="O1719" s="21">
        <v>0</v>
      </c>
      <c r="P1719" s="21">
        <v>0</v>
      </c>
      <c r="Q1719" s="21">
        <v>1</v>
      </c>
      <c r="R1719">
        <f>IFERROR(IF(I1719=1,VLOOKUP(F1719,Lookup!$A$2:$B$15,2,FALSE),0),0.5)</f>
        <v>0</v>
      </c>
      <c r="S1719">
        <f>IF(K1719=1,1,IFERROR(IF(H1719="pass",VLOOKUP(F1719,Lookup!$D$2:$E$26,2,FALSE),0),1.6))</f>
        <v>1.6</v>
      </c>
      <c r="T1719" s="6">
        <f t="shared" si="80"/>
        <v>1.6</v>
      </c>
      <c r="U1719" s="6">
        <f t="shared" si="78"/>
        <v>1.6</v>
      </c>
      <c r="V1719" t="str">
        <f t="shared" si="79"/>
        <v>D.FELTON, CLE</v>
      </c>
    </row>
    <row r="1720" spans="1:22">
      <c r="A1720">
        <v>836</v>
      </c>
      <c r="B1720" s="28">
        <v>2</v>
      </c>
      <c r="C1720" s="28" t="s">
        <v>4</v>
      </c>
      <c r="D1720" s="28" t="s">
        <v>19</v>
      </c>
      <c r="E1720" s="28">
        <v>57</v>
      </c>
      <c r="F1720" s="28">
        <v>43</v>
      </c>
      <c r="G1720" s="28" t="s">
        <v>3696</v>
      </c>
      <c r="H1720" s="28" t="s">
        <v>439</v>
      </c>
      <c r="I1720" s="28">
        <v>0</v>
      </c>
      <c r="J1720" s="28">
        <v>1</v>
      </c>
      <c r="K1720" s="28">
        <v>0</v>
      </c>
      <c r="L1720" s="28">
        <v>0</v>
      </c>
      <c r="M1720" s="28" t="s">
        <v>1003</v>
      </c>
      <c r="N1720" s="28">
        <v>2</v>
      </c>
      <c r="O1720" s="21">
        <v>2</v>
      </c>
      <c r="P1720" s="21">
        <v>0</v>
      </c>
      <c r="Q1720" s="21">
        <v>1</v>
      </c>
      <c r="R1720">
        <f>IFERROR(IF(I1720=1,VLOOKUP(F1720,Lookup!$A$2:$B$15,2,FALSE),0),0.5)</f>
        <v>0</v>
      </c>
      <c r="S1720">
        <f>IF(K1720=1,1,IFERROR(IF(H1720="pass",VLOOKUP(F1720,Lookup!$D$2:$E$26,2,FALSE),0),1.6))</f>
        <v>1.6</v>
      </c>
      <c r="T1720" s="6">
        <f t="shared" si="80"/>
        <v>1.635</v>
      </c>
      <c r="U1720" s="6">
        <f t="shared" si="78"/>
        <v>1.635</v>
      </c>
      <c r="V1720" t="str">
        <f t="shared" si="79"/>
        <v>K.HUNT, CLE</v>
      </c>
    </row>
    <row r="1721" spans="1:22">
      <c r="A1721">
        <v>840</v>
      </c>
      <c r="B1721" s="28">
        <v>2</v>
      </c>
      <c r="C1721" s="28" t="s">
        <v>19</v>
      </c>
      <c r="D1721" s="28" t="s">
        <v>4</v>
      </c>
      <c r="E1721" s="28">
        <v>56</v>
      </c>
      <c r="F1721" s="28">
        <v>44</v>
      </c>
      <c r="G1721" s="28" t="s">
        <v>3700</v>
      </c>
      <c r="H1721" s="28" t="s">
        <v>439</v>
      </c>
      <c r="I1721" s="28">
        <v>0</v>
      </c>
      <c r="J1721" s="28">
        <v>1</v>
      </c>
      <c r="K1721" s="28">
        <v>0</v>
      </c>
      <c r="L1721" s="28">
        <v>0</v>
      </c>
      <c r="M1721" s="28" t="s">
        <v>1560</v>
      </c>
      <c r="N1721" s="28">
        <v>6</v>
      </c>
      <c r="O1721" s="21">
        <v>6</v>
      </c>
      <c r="P1721" s="21">
        <v>0</v>
      </c>
      <c r="Q1721" s="21">
        <v>1</v>
      </c>
      <c r="R1721">
        <f>IFERROR(IF(I1721=1,VLOOKUP(F1721,Lookup!$A$2:$B$15,2,FALSE),0),0.5)</f>
        <v>0</v>
      </c>
      <c r="S1721">
        <f>IF(K1721=1,1,IFERROR(IF(H1721="pass",VLOOKUP(F1721,Lookup!$D$2:$E$26,2,FALSE),0),1.6))</f>
        <v>1.6</v>
      </c>
      <c r="T1721" s="6">
        <f t="shared" si="80"/>
        <v>1.7050000000000001</v>
      </c>
      <c r="U1721" s="6">
        <f t="shared" si="78"/>
        <v>1.7050000000000001</v>
      </c>
      <c r="V1721" t="str">
        <f t="shared" si="79"/>
        <v>C.CONLEY, HOU</v>
      </c>
    </row>
    <row r="1722" spans="1:22">
      <c r="A1722">
        <v>841</v>
      </c>
      <c r="B1722" s="28">
        <v>2</v>
      </c>
      <c r="C1722" s="28" t="s">
        <v>19</v>
      </c>
      <c r="D1722" s="28" t="s">
        <v>4</v>
      </c>
      <c r="E1722" s="28">
        <v>56</v>
      </c>
      <c r="F1722" s="28">
        <v>44</v>
      </c>
      <c r="G1722" s="28" t="s">
        <v>3701</v>
      </c>
      <c r="H1722" s="28" t="s">
        <v>439</v>
      </c>
      <c r="I1722" s="28">
        <v>0</v>
      </c>
      <c r="J1722" s="28">
        <v>1</v>
      </c>
      <c r="K1722" s="28">
        <v>0</v>
      </c>
      <c r="L1722" s="28">
        <v>0</v>
      </c>
      <c r="M1722" s="28" t="s">
        <v>3661</v>
      </c>
      <c r="N1722" s="28">
        <v>19</v>
      </c>
      <c r="O1722" s="21">
        <v>19</v>
      </c>
      <c r="P1722" s="21">
        <v>0</v>
      </c>
      <c r="Q1722" s="21">
        <v>1</v>
      </c>
      <c r="R1722">
        <f>IFERROR(IF(I1722=1,VLOOKUP(F1722,Lookup!$A$2:$B$15,2,FALSE),0),0.5)</f>
        <v>0</v>
      </c>
      <c r="S1722">
        <f>IF(K1722=1,1,IFERROR(IF(H1722="pass",VLOOKUP(F1722,Lookup!$D$2:$E$26,2,FALSE),0),1.6))</f>
        <v>1.6</v>
      </c>
      <c r="T1722" s="6">
        <f t="shared" si="80"/>
        <v>1.9325000000000001</v>
      </c>
      <c r="U1722" s="6">
        <f t="shared" si="78"/>
        <v>1.9325000000000001</v>
      </c>
      <c r="V1722" t="str">
        <f t="shared" si="79"/>
        <v>A.ROBERTS, HOU</v>
      </c>
    </row>
    <row r="1723" spans="1:22">
      <c r="A1723">
        <v>843</v>
      </c>
      <c r="B1723" s="28">
        <v>2</v>
      </c>
      <c r="C1723" s="28" t="s">
        <v>19</v>
      </c>
      <c r="D1723" s="28" t="s">
        <v>4</v>
      </c>
      <c r="E1723" s="28">
        <v>23</v>
      </c>
      <c r="F1723" s="28">
        <v>77</v>
      </c>
      <c r="G1723" s="28" t="s">
        <v>3703</v>
      </c>
      <c r="H1723" s="28" t="s">
        <v>439</v>
      </c>
      <c r="I1723" s="28">
        <v>0</v>
      </c>
      <c r="J1723" s="28">
        <v>1</v>
      </c>
      <c r="K1723" s="28">
        <v>0</v>
      </c>
      <c r="L1723" s="28">
        <v>0</v>
      </c>
      <c r="M1723" s="28" t="s">
        <v>1530</v>
      </c>
      <c r="N1723" s="28">
        <v>8</v>
      </c>
      <c r="O1723" s="21">
        <v>8</v>
      </c>
      <c r="P1723" s="21">
        <v>0</v>
      </c>
      <c r="Q1723" s="21">
        <v>1</v>
      </c>
      <c r="R1723">
        <f>IFERROR(IF(I1723=1,VLOOKUP(F1723,Lookup!$A$2:$B$15,2,FALSE),0),0.5)</f>
        <v>0</v>
      </c>
      <c r="S1723">
        <f>IF(K1723=1,1,IFERROR(IF(H1723="pass",VLOOKUP(F1723,Lookup!$D$2:$E$26,2,FALSE),0),1.6))</f>
        <v>1.8</v>
      </c>
      <c r="T1723" s="6">
        <f t="shared" si="80"/>
        <v>1.74</v>
      </c>
      <c r="U1723" s="6">
        <f t="shared" si="78"/>
        <v>1.7796000000000003</v>
      </c>
      <c r="V1723" t="str">
        <f t="shared" si="79"/>
        <v>B.COOKS, HOU</v>
      </c>
    </row>
    <row r="1724" spans="1:22">
      <c r="A1724">
        <v>848</v>
      </c>
      <c r="B1724" s="28">
        <v>2</v>
      </c>
      <c r="C1724" s="28" t="s">
        <v>0</v>
      </c>
      <c r="D1724" s="28" t="s">
        <v>9</v>
      </c>
      <c r="E1724" s="28">
        <v>73</v>
      </c>
      <c r="F1724" s="28">
        <v>27</v>
      </c>
      <c r="G1724" s="28" t="s">
        <v>3708</v>
      </c>
      <c r="H1724" s="28" t="s">
        <v>439</v>
      </c>
      <c r="I1724" s="28">
        <v>0</v>
      </c>
      <c r="J1724" s="28">
        <v>1</v>
      </c>
      <c r="K1724" s="28">
        <v>0</v>
      </c>
      <c r="L1724" s="28">
        <v>0</v>
      </c>
      <c r="M1724" s="28" t="s">
        <v>754</v>
      </c>
      <c r="N1724" s="28">
        <v>45</v>
      </c>
      <c r="O1724" s="21">
        <v>45</v>
      </c>
      <c r="P1724" s="21">
        <v>0</v>
      </c>
      <c r="Q1724" s="21">
        <v>1</v>
      </c>
      <c r="R1724">
        <f>IFERROR(IF(I1724=1,VLOOKUP(F1724,Lookup!$A$2:$B$15,2,FALSE),0),0.5)</f>
        <v>0</v>
      </c>
      <c r="S1724">
        <f>IF(K1724=1,1,IFERROR(IF(H1724="pass",VLOOKUP(F1724,Lookup!$D$2:$E$26,2,FALSE),0),1.6))</f>
        <v>1.6</v>
      </c>
      <c r="T1724" s="6">
        <f t="shared" si="80"/>
        <v>2.3875000000000002</v>
      </c>
      <c r="U1724" s="6">
        <f t="shared" si="78"/>
        <v>2.3875000000000002</v>
      </c>
      <c r="V1724" t="str">
        <f t="shared" si="79"/>
        <v>M.BROWN, BAL</v>
      </c>
    </row>
    <row r="1725" spans="1:22">
      <c r="A1725">
        <v>849</v>
      </c>
      <c r="B1725" s="28">
        <v>2</v>
      </c>
      <c r="C1725" s="28" t="s">
        <v>0</v>
      </c>
      <c r="D1725" s="28" t="s">
        <v>9</v>
      </c>
      <c r="E1725" s="28">
        <v>73</v>
      </c>
      <c r="F1725" s="28">
        <v>27</v>
      </c>
      <c r="G1725" s="28" t="s">
        <v>3709</v>
      </c>
      <c r="H1725" s="28" t="s">
        <v>439</v>
      </c>
      <c r="I1725" s="28">
        <v>0</v>
      </c>
      <c r="J1725" s="28">
        <v>1</v>
      </c>
      <c r="K1725" s="28">
        <v>0</v>
      </c>
      <c r="L1725" s="28">
        <v>0</v>
      </c>
      <c r="M1725" s="28" t="s">
        <v>745</v>
      </c>
      <c r="N1725" s="28">
        <v>7</v>
      </c>
      <c r="O1725" s="21">
        <v>7</v>
      </c>
      <c r="P1725" s="21">
        <v>0</v>
      </c>
      <c r="Q1725" s="21">
        <v>1</v>
      </c>
      <c r="R1725">
        <f>IFERROR(IF(I1725=1,VLOOKUP(F1725,Lookup!$A$2:$B$15,2,FALSE),0),0.5)</f>
        <v>0</v>
      </c>
      <c r="S1725">
        <f>IF(K1725=1,1,IFERROR(IF(H1725="pass",VLOOKUP(F1725,Lookup!$D$2:$E$26,2,FALSE),0),1.6))</f>
        <v>1.6</v>
      </c>
      <c r="T1725" s="6">
        <f t="shared" si="80"/>
        <v>1.7225000000000001</v>
      </c>
      <c r="U1725" s="6">
        <f t="shared" si="78"/>
        <v>1.7225000000000001</v>
      </c>
      <c r="V1725" t="str">
        <f t="shared" si="79"/>
        <v>S.WATKINS, BAL</v>
      </c>
    </row>
    <row r="1726" spans="1:22">
      <c r="A1726">
        <v>852</v>
      </c>
      <c r="B1726" s="28">
        <v>2</v>
      </c>
      <c r="C1726" s="28" t="s">
        <v>0</v>
      </c>
      <c r="D1726" s="28" t="s">
        <v>9</v>
      </c>
      <c r="E1726" s="28">
        <v>64</v>
      </c>
      <c r="F1726" s="28">
        <v>36</v>
      </c>
      <c r="G1726" s="28" t="s">
        <v>3712</v>
      </c>
      <c r="H1726" s="28" t="s">
        <v>439</v>
      </c>
      <c r="I1726" s="28">
        <v>0</v>
      </c>
      <c r="J1726" s="28">
        <v>1</v>
      </c>
      <c r="K1726" s="28">
        <v>0</v>
      </c>
      <c r="L1726" s="28">
        <v>0</v>
      </c>
      <c r="M1726" s="28" t="s">
        <v>754</v>
      </c>
      <c r="N1726" s="28">
        <v>8</v>
      </c>
      <c r="O1726" s="21">
        <v>8</v>
      </c>
      <c r="P1726" s="21">
        <v>0</v>
      </c>
      <c r="Q1726" s="21">
        <v>1</v>
      </c>
      <c r="R1726">
        <f>IFERROR(IF(I1726=1,VLOOKUP(F1726,Lookup!$A$2:$B$15,2,FALSE),0),0.5)</f>
        <v>0</v>
      </c>
      <c r="S1726">
        <f>IF(K1726=1,1,IFERROR(IF(H1726="pass",VLOOKUP(F1726,Lookup!$D$2:$E$26,2,FALSE),0),1.6))</f>
        <v>1.6</v>
      </c>
      <c r="T1726" s="6">
        <f t="shared" si="80"/>
        <v>1.74</v>
      </c>
      <c r="U1726" s="6">
        <f t="shared" ref="U1726:U1789" si="81">R1726+IF(S1726&gt;=3.2,S1726,IF(AND(S1726&lt;3.2,S1726&gt;=1.8),S1726*0.66+T1726*0.34,T1726))+K1726*0.4735*2</f>
        <v>1.74</v>
      </c>
      <c r="V1726" t="str">
        <f t="shared" si="79"/>
        <v>M.BROWN, BAL</v>
      </c>
    </row>
    <row r="1727" spans="1:22">
      <c r="A1727">
        <v>859</v>
      </c>
      <c r="B1727" s="28">
        <v>2</v>
      </c>
      <c r="C1727" s="28" t="s">
        <v>9</v>
      </c>
      <c r="D1727" s="28" t="s">
        <v>0</v>
      </c>
      <c r="E1727" s="28">
        <v>70</v>
      </c>
      <c r="F1727" s="28">
        <v>30</v>
      </c>
      <c r="G1727" s="28" t="s">
        <v>3720</v>
      </c>
      <c r="H1727" s="28" t="s">
        <v>439</v>
      </c>
      <c r="I1727" s="28">
        <v>0</v>
      </c>
      <c r="J1727" s="28">
        <v>1</v>
      </c>
      <c r="K1727" s="28">
        <v>0</v>
      </c>
      <c r="L1727" s="28">
        <v>0</v>
      </c>
      <c r="M1727" s="28" t="s">
        <v>1047</v>
      </c>
      <c r="N1727" s="28">
        <v>9</v>
      </c>
      <c r="O1727" s="21">
        <v>9</v>
      </c>
      <c r="P1727" s="21">
        <v>0</v>
      </c>
      <c r="Q1727" s="21">
        <v>1</v>
      </c>
      <c r="R1727">
        <f>IFERROR(IF(I1727=1,VLOOKUP(F1727,Lookup!$A$2:$B$15,2,FALSE),0),0.5)</f>
        <v>0</v>
      </c>
      <c r="S1727">
        <f>IF(K1727=1,1,IFERROR(IF(H1727="pass",VLOOKUP(F1727,Lookup!$D$2:$E$26,2,FALSE),0),1.6))</f>
        <v>1.6</v>
      </c>
      <c r="T1727" s="6">
        <f t="shared" si="80"/>
        <v>1.7575000000000001</v>
      </c>
      <c r="U1727" s="6">
        <f t="shared" si="81"/>
        <v>1.7575000000000001</v>
      </c>
      <c r="V1727" t="str">
        <f t="shared" si="79"/>
        <v>M.HARDMAN, KC</v>
      </c>
    </row>
    <row r="1728" spans="1:22">
      <c r="A1728">
        <v>862</v>
      </c>
      <c r="B1728" s="28">
        <v>2</v>
      </c>
      <c r="C1728" s="28" t="s">
        <v>9</v>
      </c>
      <c r="D1728" s="28" t="s">
        <v>0</v>
      </c>
      <c r="E1728" s="28">
        <v>43</v>
      </c>
      <c r="F1728" s="28">
        <v>57</v>
      </c>
      <c r="G1728" s="28" t="s">
        <v>3723</v>
      </c>
      <c r="H1728" s="28" t="s">
        <v>439</v>
      </c>
      <c r="I1728" s="28">
        <v>0</v>
      </c>
      <c r="J1728" s="28">
        <v>1</v>
      </c>
      <c r="K1728" s="28">
        <v>0</v>
      </c>
      <c r="L1728" s="28">
        <v>0</v>
      </c>
      <c r="M1728" s="28" t="s">
        <v>1023</v>
      </c>
      <c r="N1728" s="28">
        <v>0</v>
      </c>
      <c r="O1728" s="21">
        <v>0</v>
      </c>
      <c r="P1728" s="21">
        <v>0</v>
      </c>
      <c r="Q1728" s="21">
        <v>1</v>
      </c>
      <c r="R1728">
        <f>IFERROR(IF(I1728=1,VLOOKUP(F1728,Lookup!$A$2:$B$15,2,FALSE),0),0.5)</f>
        <v>0</v>
      </c>
      <c r="S1728">
        <f>IF(K1728=1,1,IFERROR(IF(H1728="pass",VLOOKUP(F1728,Lookup!$D$2:$E$26,2,FALSE),0),1.6))</f>
        <v>1.6</v>
      </c>
      <c r="T1728" s="6">
        <f t="shared" si="80"/>
        <v>1.6</v>
      </c>
      <c r="U1728" s="6">
        <f t="shared" si="81"/>
        <v>1.6</v>
      </c>
      <c r="V1728" t="str">
        <f t="shared" si="79"/>
        <v>T.KELCE, KC</v>
      </c>
    </row>
    <row r="1729" spans="1:22">
      <c r="A1729">
        <v>863</v>
      </c>
      <c r="B1729" s="28">
        <v>2</v>
      </c>
      <c r="C1729" s="28" t="s">
        <v>9</v>
      </c>
      <c r="D1729" s="28" t="s">
        <v>0</v>
      </c>
      <c r="E1729" s="28">
        <v>33</v>
      </c>
      <c r="F1729" s="28">
        <v>67</v>
      </c>
      <c r="G1729" s="28" t="s">
        <v>3724</v>
      </c>
      <c r="H1729" s="28" t="s">
        <v>439</v>
      </c>
      <c r="I1729" s="28">
        <v>0</v>
      </c>
      <c r="J1729" s="28">
        <v>1</v>
      </c>
      <c r="K1729" s="28">
        <v>0</v>
      </c>
      <c r="L1729" s="28">
        <v>0</v>
      </c>
      <c r="M1729" s="28" t="s">
        <v>1032</v>
      </c>
      <c r="N1729" s="28">
        <v>33</v>
      </c>
      <c r="O1729" s="21">
        <v>33</v>
      </c>
      <c r="P1729" s="21">
        <v>0</v>
      </c>
      <c r="Q1729" s="21">
        <v>1</v>
      </c>
      <c r="R1729">
        <f>IFERROR(IF(I1729=1,VLOOKUP(F1729,Lookup!$A$2:$B$15,2,FALSE),0),0.5)</f>
        <v>0</v>
      </c>
      <c r="S1729">
        <f>IF(K1729=1,1,IFERROR(IF(H1729="pass",VLOOKUP(F1729,Lookup!$D$2:$E$26,2,FALSE),0),1.6))</f>
        <v>1.6</v>
      </c>
      <c r="T1729" s="6">
        <f t="shared" si="80"/>
        <v>2.1775000000000002</v>
      </c>
      <c r="U1729" s="6">
        <f t="shared" si="81"/>
        <v>2.1775000000000002</v>
      </c>
      <c r="V1729" t="str">
        <f t="shared" si="79"/>
        <v>D.ROBINSON, KC</v>
      </c>
    </row>
    <row r="1730" spans="1:22">
      <c r="A1730">
        <v>870</v>
      </c>
      <c r="B1730" s="28">
        <v>2</v>
      </c>
      <c r="C1730" s="28" t="s">
        <v>0</v>
      </c>
      <c r="D1730" s="28" t="s">
        <v>9</v>
      </c>
      <c r="E1730" s="28">
        <v>24</v>
      </c>
      <c r="F1730" s="28">
        <v>76</v>
      </c>
      <c r="G1730" s="28" t="s">
        <v>3731</v>
      </c>
      <c r="H1730" s="28" t="s">
        <v>439</v>
      </c>
      <c r="I1730" s="28">
        <v>0</v>
      </c>
      <c r="J1730" s="28">
        <v>1</v>
      </c>
      <c r="K1730" s="28">
        <v>0</v>
      </c>
      <c r="L1730" s="28">
        <v>0</v>
      </c>
      <c r="M1730" s="28" t="s">
        <v>745</v>
      </c>
      <c r="N1730" s="28">
        <v>24</v>
      </c>
      <c r="O1730" s="21">
        <v>24</v>
      </c>
      <c r="P1730" s="21">
        <v>0</v>
      </c>
      <c r="Q1730" s="21">
        <v>1</v>
      </c>
      <c r="R1730">
        <f>IFERROR(IF(I1730=1,VLOOKUP(F1730,Lookup!$A$2:$B$15,2,FALSE),0),0.5)</f>
        <v>0</v>
      </c>
      <c r="S1730">
        <f>IF(K1730=1,1,IFERROR(IF(H1730="pass",VLOOKUP(F1730,Lookup!$D$2:$E$26,2,FALSE),0),1.6))</f>
        <v>1.8</v>
      </c>
      <c r="T1730" s="6">
        <f t="shared" si="80"/>
        <v>2.02</v>
      </c>
      <c r="U1730" s="6">
        <f t="shared" si="81"/>
        <v>1.8748000000000002</v>
      </c>
      <c r="V1730" t="str">
        <f t="shared" ref="V1730:V1793" si="82">IF(M1730="A.St","A. ST. BROWN, DET",IF(M1730="Dj.Moore","D.MOORE, CAR",IF(M1730="Mi.Carter","M.CARTER, NYJ",UPPER(M1730)&amp;", "&amp;C1730)))</f>
        <v>S.WATKINS, BAL</v>
      </c>
    </row>
    <row r="1731" spans="1:22">
      <c r="A1731">
        <v>871</v>
      </c>
      <c r="B1731" s="28">
        <v>2</v>
      </c>
      <c r="C1731" s="28" t="s">
        <v>0</v>
      </c>
      <c r="D1731" s="28" t="s">
        <v>9</v>
      </c>
      <c r="E1731" s="28">
        <v>24</v>
      </c>
      <c r="F1731" s="28">
        <v>76</v>
      </c>
      <c r="G1731" s="28" t="s">
        <v>3732</v>
      </c>
      <c r="H1731" s="28" t="s">
        <v>439</v>
      </c>
      <c r="I1731" s="28">
        <v>0</v>
      </c>
      <c r="J1731" s="28">
        <v>1</v>
      </c>
      <c r="K1731" s="28">
        <v>0</v>
      </c>
      <c r="L1731" s="28">
        <v>0</v>
      </c>
      <c r="M1731" s="28" t="s">
        <v>754</v>
      </c>
      <c r="N1731" s="28">
        <v>-5</v>
      </c>
      <c r="O1731" s="21">
        <v>-5</v>
      </c>
      <c r="P1731" s="21">
        <v>0</v>
      </c>
      <c r="Q1731" s="21">
        <v>1</v>
      </c>
      <c r="R1731">
        <f>IFERROR(IF(I1731=1,VLOOKUP(F1731,Lookup!$A$2:$B$15,2,FALSE),0),0.5)</f>
        <v>0</v>
      </c>
      <c r="S1731">
        <f>IF(K1731=1,1,IFERROR(IF(H1731="pass",VLOOKUP(F1731,Lookup!$D$2:$E$26,2,FALSE),0),1.6))</f>
        <v>1.8</v>
      </c>
      <c r="T1731" s="6">
        <f t="shared" ref="T1731:T1794" si="83">IFERROR(1.6+0.7/40*N1731,0)</f>
        <v>1.5125000000000002</v>
      </c>
      <c r="U1731" s="6">
        <f t="shared" si="81"/>
        <v>1.7022500000000003</v>
      </c>
      <c r="V1731" t="str">
        <f t="shared" si="82"/>
        <v>M.BROWN, BAL</v>
      </c>
    </row>
    <row r="1732" spans="1:22">
      <c r="A1732">
        <v>872</v>
      </c>
      <c r="B1732" s="28">
        <v>2</v>
      </c>
      <c r="C1732" s="28" t="s">
        <v>0</v>
      </c>
      <c r="D1732" s="28" t="s">
        <v>9</v>
      </c>
      <c r="E1732" s="28">
        <v>28</v>
      </c>
      <c r="F1732" s="28">
        <v>72</v>
      </c>
      <c r="G1732" s="28" t="s">
        <v>3733</v>
      </c>
      <c r="H1732" s="28" t="s">
        <v>439</v>
      </c>
      <c r="I1732" s="28">
        <v>0</v>
      </c>
      <c r="J1732" s="28">
        <v>1</v>
      </c>
      <c r="K1732" s="28">
        <v>0</v>
      </c>
      <c r="L1732" s="28">
        <v>0</v>
      </c>
      <c r="M1732" s="28" t="s">
        <v>754</v>
      </c>
      <c r="N1732" s="28">
        <v>28</v>
      </c>
      <c r="O1732" s="21">
        <v>28</v>
      </c>
      <c r="P1732" s="21">
        <v>0</v>
      </c>
      <c r="Q1732" s="21">
        <v>1</v>
      </c>
      <c r="R1732">
        <f>IFERROR(IF(I1732=1,VLOOKUP(F1732,Lookup!$A$2:$B$15,2,FALSE),0),0.5)</f>
        <v>0</v>
      </c>
      <c r="S1732">
        <f>IF(K1732=1,1,IFERROR(IF(H1732="pass",VLOOKUP(F1732,Lookup!$D$2:$E$26,2,FALSE),0),1.6))</f>
        <v>1.6</v>
      </c>
      <c r="T1732" s="6">
        <f t="shared" si="83"/>
        <v>2.09</v>
      </c>
      <c r="U1732" s="6">
        <f t="shared" si="81"/>
        <v>2.09</v>
      </c>
      <c r="V1732" t="str">
        <f t="shared" si="82"/>
        <v>M.BROWN, BAL</v>
      </c>
    </row>
    <row r="1733" spans="1:22">
      <c r="A1733">
        <v>878</v>
      </c>
      <c r="B1733" s="28">
        <v>2</v>
      </c>
      <c r="C1733" s="28" t="s">
        <v>0</v>
      </c>
      <c r="D1733" s="28" t="s">
        <v>9</v>
      </c>
      <c r="E1733" s="28">
        <v>67</v>
      </c>
      <c r="F1733" s="28">
        <v>33</v>
      </c>
      <c r="G1733" s="28" t="s">
        <v>3740</v>
      </c>
      <c r="H1733" s="28" t="s">
        <v>439</v>
      </c>
      <c r="I1733" s="28">
        <v>0</v>
      </c>
      <c r="J1733" s="28">
        <v>1</v>
      </c>
      <c r="K1733" s="28">
        <v>0</v>
      </c>
      <c r="L1733" s="28">
        <v>0</v>
      </c>
      <c r="M1733" s="28" t="s">
        <v>747</v>
      </c>
      <c r="N1733" s="28">
        <v>2</v>
      </c>
      <c r="O1733" s="21">
        <v>2</v>
      </c>
      <c r="P1733" s="21">
        <v>0</v>
      </c>
      <c r="Q1733" s="21">
        <v>1</v>
      </c>
      <c r="R1733">
        <f>IFERROR(IF(I1733=1,VLOOKUP(F1733,Lookup!$A$2:$B$15,2,FALSE),0),0.5)</f>
        <v>0</v>
      </c>
      <c r="S1733">
        <f>IF(K1733=1,1,IFERROR(IF(H1733="pass",VLOOKUP(F1733,Lookup!$D$2:$E$26,2,FALSE),0),1.6))</f>
        <v>1.6</v>
      </c>
      <c r="T1733" s="6">
        <f t="shared" si="83"/>
        <v>1.635</v>
      </c>
      <c r="U1733" s="6">
        <f t="shared" si="81"/>
        <v>1.635</v>
      </c>
      <c r="V1733" t="str">
        <f t="shared" si="82"/>
        <v>M.ANDREWS, BAL</v>
      </c>
    </row>
    <row r="1734" spans="1:22">
      <c r="A1734">
        <v>883</v>
      </c>
      <c r="B1734" s="28">
        <v>2</v>
      </c>
      <c r="C1734" s="28" t="s">
        <v>9</v>
      </c>
      <c r="D1734" s="28" t="s">
        <v>0</v>
      </c>
      <c r="E1734" s="28">
        <v>71</v>
      </c>
      <c r="F1734" s="28">
        <v>29</v>
      </c>
      <c r="G1734" s="28" t="s">
        <v>3745</v>
      </c>
      <c r="H1734" s="28" t="s">
        <v>439</v>
      </c>
      <c r="I1734" s="28">
        <v>0</v>
      </c>
      <c r="J1734" s="28">
        <v>1</v>
      </c>
      <c r="K1734" s="28">
        <v>0</v>
      </c>
      <c r="L1734" s="28">
        <v>0</v>
      </c>
      <c r="M1734" s="28" t="s">
        <v>1032</v>
      </c>
      <c r="N1734" s="28">
        <v>6</v>
      </c>
      <c r="O1734" s="21">
        <v>6</v>
      </c>
      <c r="P1734" s="21">
        <v>0</v>
      </c>
      <c r="Q1734" s="21">
        <v>1</v>
      </c>
      <c r="R1734">
        <f>IFERROR(IF(I1734=1,VLOOKUP(F1734,Lookup!$A$2:$B$15,2,FALSE),0),0.5)</f>
        <v>0</v>
      </c>
      <c r="S1734">
        <f>IF(K1734=1,1,IFERROR(IF(H1734="pass",VLOOKUP(F1734,Lookup!$D$2:$E$26,2,FALSE),0),1.6))</f>
        <v>1.6</v>
      </c>
      <c r="T1734" s="6">
        <f t="shared" si="83"/>
        <v>1.7050000000000001</v>
      </c>
      <c r="U1734" s="6">
        <f t="shared" si="81"/>
        <v>1.7050000000000001</v>
      </c>
      <c r="V1734" t="str">
        <f t="shared" si="82"/>
        <v>D.ROBINSON, KC</v>
      </c>
    </row>
    <row r="1735" spans="1:22">
      <c r="A1735">
        <v>884</v>
      </c>
      <c r="B1735" s="28">
        <v>2</v>
      </c>
      <c r="C1735" s="28" t="s">
        <v>9</v>
      </c>
      <c r="D1735" s="28" t="s">
        <v>0</v>
      </c>
      <c r="E1735" s="28">
        <v>61</v>
      </c>
      <c r="F1735" s="28">
        <v>39</v>
      </c>
      <c r="G1735" s="28" t="s">
        <v>3746</v>
      </c>
      <c r="H1735" s="28" t="s">
        <v>439</v>
      </c>
      <c r="I1735" s="28">
        <v>0</v>
      </c>
      <c r="J1735" s="28">
        <v>1</v>
      </c>
      <c r="K1735" s="28">
        <v>0</v>
      </c>
      <c r="L1735" s="28">
        <v>0</v>
      </c>
      <c r="M1735" s="28" t="s">
        <v>1047</v>
      </c>
      <c r="N1735" s="28">
        <v>16</v>
      </c>
      <c r="O1735" s="21">
        <v>16</v>
      </c>
      <c r="P1735" s="21">
        <v>0</v>
      </c>
      <c r="Q1735" s="21">
        <v>1</v>
      </c>
      <c r="R1735">
        <f>IFERROR(IF(I1735=1,VLOOKUP(F1735,Lookup!$A$2:$B$15,2,FALSE),0),0.5)</f>
        <v>0</v>
      </c>
      <c r="S1735">
        <f>IF(K1735=1,1,IFERROR(IF(H1735="pass",VLOOKUP(F1735,Lookup!$D$2:$E$26,2,FALSE),0),1.6))</f>
        <v>1.6</v>
      </c>
      <c r="T1735" s="6">
        <f t="shared" si="83"/>
        <v>1.8800000000000001</v>
      </c>
      <c r="U1735" s="6">
        <f t="shared" si="81"/>
        <v>1.8800000000000001</v>
      </c>
      <c r="V1735" t="str">
        <f t="shared" si="82"/>
        <v>M.HARDMAN, KC</v>
      </c>
    </row>
    <row r="1736" spans="1:22">
      <c r="A1736">
        <v>885</v>
      </c>
      <c r="B1736" s="28">
        <v>2</v>
      </c>
      <c r="C1736" s="28" t="s">
        <v>9</v>
      </c>
      <c r="D1736" s="28" t="s">
        <v>0</v>
      </c>
      <c r="E1736" s="28">
        <v>61</v>
      </c>
      <c r="F1736" s="28">
        <v>39</v>
      </c>
      <c r="G1736" s="28" t="s">
        <v>3747</v>
      </c>
      <c r="H1736" s="28" t="s">
        <v>439</v>
      </c>
      <c r="I1736" s="28">
        <v>0</v>
      </c>
      <c r="J1736" s="28">
        <v>1</v>
      </c>
      <c r="K1736" s="28">
        <v>0</v>
      </c>
      <c r="L1736" s="28">
        <v>0</v>
      </c>
      <c r="M1736" s="28" t="s">
        <v>1047</v>
      </c>
      <c r="N1736" s="28">
        <v>29</v>
      </c>
      <c r="O1736" s="21">
        <v>29</v>
      </c>
      <c r="P1736" s="21">
        <v>0</v>
      </c>
      <c r="Q1736" s="21">
        <v>1</v>
      </c>
      <c r="R1736">
        <f>IFERROR(IF(I1736=1,VLOOKUP(F1736,Lookup!$A$2:$B$15,2,FALSE),0),0.5)</f>
        <v>0</v>
      </c>
      <c r="S1736">
        <f>IF(K1736=1,1,IFERROR(IF(H1736="pass",VLOOKUP(F1736,Lookup!$D$2:$E$26,2,FALSE),0),1.6))</f>
        <v>1.6</v>
      </c>
      <c r="T1736" s="6">
        <f t="shared" si="83"/>
        <v>2.1074999999999999</v>
      </c>
      <c r="U1736" s="6">
        <f t="shared" si="81"/>
        <v>2.1074999999999999</v>
      </c>
      <c r="V1736" t="str">
        <f t="shared" si="82"/>
        <v>M.HARDMAN, KC</v>
      </c>
    </row>
    <row r="1737" spans="1:22">
      <c r="A1737">
        <v>886</v>
      </c>
      <c r="B1737" s="28">
        <v>2</v>
      </c>
      <c r="C1737" s="28" t="s">
        <v>9</v>
      </c>
      <c r="D1737" s="28" t="s">
        <v>0</v>
      </c>
      <c r="E1737" s="28">
        <v>61</v>
      </c>
      <c r="F1737" s="28">
        <v>39</v>
      </c>
      <c r="G1737" s="28" t="s">
        <v>3748</v>
      </c>
      <c r="H1737" s="28" t="s">
        <v>439</v>
      </c>
      <c r="I1737" s="28">
        <v>0</v>
      </c>
      <c r="J1737" s="28">
        <v>1</v>
      </c>
      <c r="K1737" s="28">
        <v>0</v>
      </c>
      <c r="L1737" s="28">
        <v>0</v>
      </c>
      <c r="M1737" s="28" t="s">
        <v>1032</v>
      </c>
      <c r="N1737" s="28">
        <v>13</v>
      </c>
      <c r="O1737" s="21">
        <v>13</v>
      </c>
      <c r="P1737" s="21">
        <v>0</v>
      </c>
      <c r="Q1737" s="21">
        <v>1</v>
      </c>
      <c r="R1737">
        <f>IFERROR(IF(I1737=1,VLOOKUP(F1737,Lookup!$A$2:$B$15,2,FALSE),0),0.5)</f>
        <v>0</v>
      </c>
      <c r="S1737">
        <f>IF(K1737=1,1,IFERROR(IF(H1737="pass",VLOOKUP(F1737,Lookup!$D$2:$E$26,2,FALSE),0),1.6))</f>
        <v>1.6</v>
      </c>
      <c r="T1737" s="6">
        <f t="shared" si="83"/>
        <v>1.8275000000000001</v>
      </c>
      <c r="U1737" s="6">
        <f t="shared" si="81"/>
        <v>1.8275000000000001</v>
      </c>
      <c r="V1737" t="str">
        <f t="shared" si="82"/>
        <v>D.ROBINSON, KC</v>
      </c>
    </row>
    <row r="1738" spans="1:22">
      <c r="A1738">
        <v>889</v>
      </c>
      <c r="B1738" s="28">
        <v>2</v>
      </c>
      <c r="C1738" s="28" t="s">
        <v>0</v>
      </c>
      <c r="D1738" s="28" t="s">
        <v>9</v>
      </c>
      <c r="E1738" s="28">
        <v>48</v>
      </c>
      <c r="F1738" s="28">
        <v>52</v>
      </c>
      <c r="G1738" s="28" t="s">
        <v>3751</v>
      </c>
      <c r="H1738" s="28" t="s">
        <v>439</v>
      </c>
      <c r="I1738" s="28">
        <v>0</v>
      </c>
      <c r="J1738" s="28">
        <v>1</v>
      </c>
      <c r="K1738" s="28">
        <v>0</v>
      </c>
      <c r="L1738" s="28">
        <v>0</v>
      </c>
      <c r="M1738" s="28" t="s">
        <v>754</v>
      </c>
      <c r="N1738" s="28">
        <v>16</v>
      </c>
      <c r="O1738" s="21">
        <v>16</v>
      </c>
      <c r="P1738" s="21">
        <v>0</v>
      </c>
      <c r="Q1738" s="21">
        <v>1</v>
      </c>
      <c r="R1738">
        <f>IFERROR(IF(I1738=1,VLOOKUP(F1738,Lookup!$A$2:$B$15,2,FALSE),0),0.5)</f>
        <v>0</v>
      </c>
      <c r="S1738">
        <f>IF(K1738=1,1,IFERROR(IF(H1738="pass",VLOOKUP(F1738,Lookup!$D$2:$E$26,2,FALSE),0),1.6))</f>
        <v>1.6</v>
      </c>
      <c r="T1738" s="6">
        <f t="shared" si="83"/>
        <v>1.8800000000000001</v>
      </c>
      <c r="U1738" s="6">
        <f t="shared" si="81"/>
        <v>1.8800000000000001</v>
      </c>
      <c r="V1738" t="str">
        <f t="shared" si="82"/>
        <v>M.BROWN, BAL</v>
      </c>
    </row>
    <row r="1739" spans="1:22">
      <c r="A1739">
        <v>890</v>
      </c>
      <c r="B1739" s="28">
        <v>2</v>
      </c>
      <c r="C1739" s="28" t="s">
        <v>0</v>
      </c>
      <c r="D1739" s="28" t="s">
        <v>9</v>
      </c>
      <c r="E1739" s="28">
        <v>28</v>
      </c>
      <c r="F1739" s="28">
        <v>72</v>
      </c>
      <c r="G1739" s="28" t="s">
        <v>3752</v>
      </c>
      <c r="H1739" s="28" t="s">
        <v>439</v>
      </c>
      <c r="I1739" s="28">
        <v>0</v>
      </c>
      <c r="J1739" s="28">
        <v>1</v>
      </c>
      <c r="K1739" s="28">
        <v>0</v>
      </c>
      <c r="L1739" s="28">
        <v>0</v>
      </c>
      <c r="M1739" s="28" t="s">
        <v>747</v>
      </c>
      <c r="N1739" s="28">
        <v>8</v>
      </c>
      <c r="O1739" s="21">
        <v>8</v>
      </c>
      <c r="P1739" s="21">
        <v>0</v>
      </c>
      <c r="Q1739" s="21">
        <v>1</v>
      </c>
      <c r="R1739">
        <f>IFERROR(IF(I1739=1,VLOOKUP(F1739,Lookup!$A$2:$B$15,2,FALSE),0),0.5)</f>
        <v>0</v>
      </c>
      <c r="S1739">
        <f>IF(K1739=1,1,IFERROR(IF(H1739="pass",VLOOKUP(F1739,Lookup!$D$2:$E$26,2,FALSE),0),1.6))</f>
        <v>1.6</v>
      </c>
      <c r="T1739" s="6">
        <f t="shared" si="83"/>
        <v>1.74</v>
      </c>
      <c r="U1739" s="6">
        <f t="shared" si="81"/>
        <v>1.74</v>
      </c>
      <c r="V1739" t="str">
        <f t="shared" si="82"/>
        <v>M.ANDREWS, BAL</v>
      </c>
    </row>
    <row r="1740" spans="1:22">
      <c r="A1740">
        <v>892</v>
      </c>
      <c r="B1740" s="28">
        <v>2</v>
      </c>
      <c r="C1740" s="28" t="s">
        <v>0</v>
      </c>
      <c r="D1740" s="28" t="s">
        <v>9</v>
      </c>
      <c r="E1740" s="28">
        <v>16</v>
      </c>
      <c r="F1740" s="28">
        <v>84</v>
      </c>
      <c r="G1740" s="28" t="s">
        <v>3754</v>
      </c>
      <c r="H1740" s="28" t="s">
        <v>439</v>
      </c>
      <c r="I1740" s="28">
        <v>0</v>
      </c>
      <c r="J1740" s="28">
        <v>1</v>
      </c>
      <c r="K1740" s="28">
        <v>0</v>
      </c>
      <c r="L1740" s="28">
        <v>0</v>
      </c>
      <c r="M1740" s="28" t="s">
        <v>754</v>
      </c>
      <c r="N1740" s="28">
        <v>3</v>
      </c>
      <c r="O1740" s="21">
        <v>3</v>
      </c>
      <c r="P1740" s="21">
        <v>0</v>
      </c>
      <c r="Q1740" s="21">
        <v>1</v>
      </c>
      <c r="R1740">
        <f>IFERROR(IF(I1740=1,VLOOKUP(F1740,Lookup!$A$2:$B$15,2,FALSE),0),0.5)</f>
        <v>0</v>
      </c>
      <c r="S1740">
        <f>IF(K1740=1,1,IFERROR(IF(H1740="pass",VLOOKUP(F1740,Lookup!$D$2:$E$26,2,FALSE),0),1.6))</f>
        <v>2</v>
      </c>
      <c r="T1740" s="6">
        <f t="shared" si="83"/>
        <v>1.6525000000000001</v>
      </c>
      <c r="U1740" s="6">
        <f t="shared" si="81"/>
        <v>1.88185</v>
      </c>
      <c r="V1740" t="str">
        <f t="shared" si="82"/>
        <v>M.BROWN, BAL</v>
      </c>
    </row>
    <row r="1741" spans="1:22">
      <c r="A1741">
        <v>894</v>
      </c>
      <c r="B1741" s="28">
        <v>2</v>
      </c>
      <c r="C1741" s="28" t="s">
        <v>0</v>
      </c>
      <c r="D1741" s="28" t="s">
        <v>9</v>
      </c>
      <c r="E1741" s="28">
        <v>21</v>
      </c>
      <c r="F1741" s="28">
        <v>79</v>
      </c>
      <c r="G1741" s="28" t="s">
        <v>3756</v>
      </c>
      <c r="H1741" s="28" t="s">
        <v>439</v>
      </c>
      <c r="I1741" s="28">
        <v>0</v>
      </c>
      <c r="J1741" s="28">
        <v>1</v>
      </c>
      <c r="K1741" s="28">
        <v>0</v>
      </c>
      <c r="L1741" s="28">
        <v>0</v>
      </c>
      <c r="M1741" s="28" t="s">
        <v>742</v>
      </c>
      <c r="N1741" s="28">
        <v>1</v>
      </c>
      <c r="O1741" s="21">
        <v>1</v>
      </c>
      <c r="P1741" s="21">
        <v>0</v>
      </c>
      <c r="Q1741" s="21">
        <v>1</v>
      </c>
      <c r="R1741">
        <f>IFERROR(IF(I1741=1,VLOOKUP(F1741,Lookup!$A$2:$B$15,2,FALSE),0),0.5)</f>
        <v>0</v>
      </c>
      <c r="S1741">
        <f>IF(K1741=1,1,IFERROR(IF(H1741="pass",VLOOKUP(F1741,Lookup!$D$2:$E$26,2,FALSE),0),1.6))</f>
        <v>1.8</v>
      </c>
      <c r="T1741" s="6">
        <f t="shared" si="83"/>
        <v>1.6175000000000002</v>
      </c>
      <c r="U1741" s="6">
        <f t="shared" si="81"/>
        <v>1.7379500000000001</v>
      </c>
      <c r="V1741" t="str">
        <f t="shared" si="82"/>
        <v>T.WILLIAMS, BAL</v>
      </c>
    </row>
    <row r="1742" spans="1:22">
      <c r="A1742">
        <v>895</v>
      </c>
      <c r="B1742" s="28">
        <v>2</v>
      </c>
      <c r="C1742" s="28" t="s">
        <v>0</v>
      </c>
      <c r="D1742" s="28" t="s">
        <v>9</v>
      </c>
      <c r="E1742" s="28">
        <v>12</v>
      </c>
      <c r="F1742" s="28">
        <v>88</v>
      </c>
      <c r="G1742" s="28" t="s">
        <v>3757</v>
      </c>
      <c r="H1742" s="28" t="s">
        <v>439</v>
      </c>
      <c r="I1742" s="28">
        <v>0</v>
      </c>
      <c r="J1742" s="28">
        <v>1</v>
      </c>
      <c r="K1742" s="28">
        <v>0</v>
      </c>
      <c r="L1742" s="28">
        <v>0</v>
      </c>
      <c r="M1742" s="28" t="s">
        <v>742</v>
      </c>
      <c r="N1742" s="28">
        <v>2</v>
      </c>
      <c r="O1742" s="21">
        <v>2</v>
      </c>
      <c r="P1742" s="21">
        <v>0</v>
      </c>
      <c r="Q1742" s="21">
        <v>1</v>
      </c>
      <c r="R1742">
        <f>IFERROR(IF(I1742=1,VLOOKUP(F1742,Lookup!$A$2:$B$15,2,FALSE),0),0.5)</f>
        <v>0</v>
      </c>
      <c r="S1742">
        <f>IF(K1742=1,1,IFERROR(IF(H1742="pass",VLOOKUP(F1742,Lookup!$D$2:$E$26,2,FALSE),0),1.6))</f>
        <v>2.2000000000000002</v>
      </c>
      <c r="T1742" s="6">
        <f t="shared" si="83"/>
        <v>1.635</v>
      </c>
      <c r="U1742" s="6">
        <f t="shared" si="81"/>
        <v>2.0079000000000002</v>
      </c>
      <c r="V1742" t="str">
        <f t="shared" si="82"/>
        <v>T.WILLIAMS, BAL</v>
      </c>
    </row>
    <row r="1743" spans="1:22">
      <c r="A1743">
        <v>898</v>
      </c>
      <c r="B1743" s="28">
        <v>2</v>
      </c>
      <c r="C1743" s="28" t="s">
        <v>9</v>
      </c>
      <c r="D1743" s="28" t="s">
        <v>0</v>
      </c>
      <c r="E1743" s="28">
        <v>58</v>
      </c>
      <c r="F1743" s="28">
        <v>42</v>
      </c>
      <c r="G1743" s="28" t="s">
        <v>3760</v>
      </c>
      <c r="H1743" s="28" t="s">
        <v>439</v>
      </c>
      <c r="I1743" s="28">
        <v>0</v>
      </c>
      <c r="J1743" s="28">
        <v>1</v>
      </c>
      <c r="K1743" s="28">
        <v>0</v>
      </c>
      <c r="L1743" s="28">
        <v>0</v>
      </c>
      <c r="M1743" s="28" t="s">
        <v>1028</v>
      </c>
      <c r="N1743" s="28">
        <v>-2</v>
      </c>
      <c r="O1743" s="21">
        <v>-2</v>
      </c>
      <c r="P1743" s="21">
        <v>0</v>
      </c>
      <c r="Q1743" s="21">
        <v>1</v>
      </c>
      <c r="R1743">
        <f>IFERROR(IF(I1743=1,VLOOKUP(F1743,Lookup!$A$2:$B$15,2,FALSE),0),0.5)</f>
        <v>0</v>
      </c>
      <c r="S1743">
        <f>IF(K1743=1,1,IFERROR(IF(H1743="pass",VLOOKUP(F1743,Lookup!$D$2:$E$26,2,FALSE),0),1.6))</f>
        <v>1.6</v>
      </c>
      <c r="T1743" s="6">
        <f t="shared" si="83"/>
        <v>1.5650000000000002</v>
      </c>
      <c r="U1743" s="6">
        <f t="shared" si="81"/>
        <v>1.5650000000000002</v>
      </c>
      <c r="V1743" t="str">
        <f t="shared" si="82"/>
        <v>T.HILL, KC</v>
      </c>
    </row>
    <row r="1744" spans="1:22">
      <c r="A1744">
        <v>899</v>
      </c>
      <c r="B1744" s="28">
        <v>2</v>
      </c>
      <c r="C1744" s="28" t="s">
        <v>9</v>
      </c>
      <c r="D1744" s="28" t="s">
        <v>0</v>
      </c>
      <c r="E1744" s="28">
        <v>54</v>
      </c>
      <c r="F1744" s="28">
        <v>46</v>
      </c>
      <c r="G1744" s="28" t="s">
        <v>3761</v>
      </c>
      <c r="H1744" s="28" t="s">
        <v>439</v>
      </c>
      <c r="I1744" s="28">
        <v>0</v>
      </c>
      <c r="J1744" s="28">
        <v>1</v>
      </c>
      <c r="K1744" s="28">
        <v>0</v>
      </c>
      <c r="L1744" s="28">
        <v>0</v>
      </c>
      <c r="M1744" s="28" t="s">
        <v>1023</v>
      </c>
      <c r="N1744" s="28">
        <v>6</v>
      </c>
      <c r="O1744" s="21">
        <v>6</v>
      </c>
      <c r="P1744" s="21">
        <v>0</v>
      </c>
      <c r="Q1744" s="21">
        <v>1</v>
      </c>
      <c r="R1744">
        <f>IFERROR(IF(I1744=1,VLOOKUP(F1744,Lookup!$A$2:$B$15,2,FALSE),0),0.5)</f>
        <v>0</v>
      </c>
      <c r="S1744">
        <f>IF(K1744=1,1,IFERROR(IF(H1744="pass",VLOOKUP(F1744,Lookup!$D$2:$E$26,2,FALSE),0),1.6))</f>
        <v>1.6</v>
      </c>
      <c r="T1744" s="6">
        <f t="shared" si="83"/>
        <v>1.7050000000000001</v>
      </c>
      <c r="U1744" s="6">
        <f t="shared" si="81"/>
        <v>1.7050000000000001</v>
      </c>
      <c r="V1744" t="str">
        <f t="shared" si="82"/>
        <v>T.KELCE, KC</v>
      </c>
    </row>
    <row r="1745" spans="1:22">
      <c r="A1745">
        <v>900</v>
      </c>
      <c r="B1745" s="28">
        <v>2</v>
      </c>
      <c r="C1745" s="28" t="s">
        <v>9</v>
      </c>
      <c r="D1745" s="28" t="s">
        <v>0</v>
      </c>
      <c r="E1745" s="28">
        <v>40</v>
      </c>
      <c r="F1745" s="28">
        <v>60</v>
      </c>
      <c r="G1745" s="28" t="s">
        <v>3762</v>
      </c>
      <c r="H1745" s="28" t="s">
        <v>439</v>
      </c>
      <c r="I1745" s="28">
        <v>0</v>
      </c>
      <c r="J1745" s="28">
        <v>1</v>
      </c>
      <c r="K1745" s="28">
        <v>0</v>
      </c>
      <c r="L1745" s="28">
        <v>0</v>
      </c>
      <c r="M1745" s="28" t="s">
        <v>1088</v>
      </c>
      <c r="N1745" s="28">
        <v>-3</v>
      </c>
      <c r="O1745" s="21">
        <v>-3</v>
      </c>
      <c r="P1745" s="21">
        <v>0</v>
      </c>
      <c r="Q1745" s="21">
        <v>1</v>
      </c>
      <c r="R1745">
        <f>IFERROR(IF(I1745=1,VLOOKUP(F1745,Lookup!$A$2:$B$15,2,FALSE),0),0.5)</f>
        <v>0</v>
      </c>
      <c r="S1745">
        <f>IF(K1745=1,1,IFERROR(IF(H1745="pass",VLOOKUP(F1745,Lookup!$D$2:$E$26,2,FALSE),0),1.6))</f>
        <v>1.6</v>
      </c>
      <c r="T1745" s="6">
        <f t="shared" si="83"/>
        <v>1.5475000000000001</v>
      </c>
      <c r="U1745" s="6">
        <f t="shared" si="81"/>
        <v>1.5475000000000001</v>
      </c>
      <c r="V1745" t="str">
        <f t="shared" si="82"/>
        <v>B.BELL, KC</v>
      </c>
    </row>
    <row r="1746" spans="1:22">
      <c r="A1746">
        <v>902</v>
      </c>
      <c r="B1746" s="28">
        <v>2</v>
      </c>
      <c r="C1746" s="28" t="s">
        <v>9</v>
      </c>
      <c r="D1746" s="28" t="s">
        <v>0</v>
      </c>
      <c r="E1746" s="28">
        <v>16</v>
      </c>
      <c r="F1746" s="28">
        <v>84</v>
      </c>
      <c r="G1746" s="28" t="s">
        <v>3764</v>
      </c>
      <c r="H1746" s="28" t="s">
        <v>439</v>
      </c>
      <c r="I1746" s="28">
        <v>0</v>
      </c>
      <c r="J1746" s="28">
        <v>1</v>
      </c>
      <c r="K1746" s="28">
        <v>0</v>
      </c>
      <c r="L1746" s="28">
        <v>0</v>
      </c>
      <c r="M1746" s="28" t="s">
        <v>3765</v>
      </c>
      <c r="N1746" s="28">
        <v>2</v>
      </c>
      <c r="O1746" s="21">
        <v>2</v>
      </c>
      <c r="P1746" s="21">
        <v>0</v>
      </c>
      <c r="Q1746" s="21">
        <v>1</v>
      </c>
      <c r="R1746">
        <f>IFERROR(IF(I1746=1,VLOOKUP(F1746,Lookup!$A$2:$B$15,2,FALSE),0),0.5)</f>
        <v>0</v>
      </c>
      <c r="S1746">
        <f>IF(K1746=1,1,IFERROR(IF(H1746="pass",VLOOKUP(F1746,Lookup!$D$2:$E$26,2,FALSE),0),1.6))</f>
        <v>2</v>
      </c>
      <c r="T1746" s="6">
        <f t="shared" si="83"/>
        <v>1.635</v>
      </c>
      <c r="U1746" s="6">
        <f t="shared" si="81"/>
        <v>1.8759000000000001</v>
      </c>
      <c r="V1746" t="str">
        <f t="shared" si="82"/>
        <v>J.MCKINNON, KC</v>
      </c>
    </row>
    <row r="1747" spans="1:22">
      <c r="A1747">
        <v>907</v>
      </c>
      <c r="B1747" s="28">
        <v>2</v>
      </c>
      <c r="C1747" s="28" t="s">
        <v>0</v>
      </c>
      <c r="D1747" s="28" t="s">
        <v>9</v>
      </c>
      <c r="E1747" s="28">
        <v>59</v>
      </c>
      <c r="F1747" s="28">
        <v>41</v>
      </c>
      <c r="G1747" s="28" t="s">
        <v>3770</v>
      </c>
      <c r="H1747" s="28" t="s">
        <v>439</v>
      </c>
      <c r="I1747" s="28">
        <v>0</v>
      </c>
      <c r="J1747" s="28">
        <v>1</v>
      </c>
      <c r="K1747" s="28">
        <v>0</v>
      </c>
      <c r="L1747" s="28">
        <v>0</v>
      </c>
      <c r="M1747" s="28" t="s">
        <v>747</v>
      </c>
      <c r="N1747" s="28">
        <v>9</v>
      </c>
      <c r="O1747" s="21">
        <v>9</v>
      </c>
      <c r="P1747" s="21">
        <v>0</v>
      </c>
      <c r="Q1747" s="21">
        <v>1</v>
      </c>
      <c r="R1747">
        <f>IFERROR(IF(I1747=1,VLOOKUP(F1747,Lookup!$A$2:$B$15,2,FALSE),0),0.5)</f>
        <v>0</v>
      </c>
      <c r="S1747">
        <f>IF(K1747=1,1,IFERROR(IF(H1747="pass",VLOOKUP(F1747,Lookup!$D$2:$E$26,2,FALSE),0),1.6))</f>
        <v>1.6</v>
      </c>
      <c r="T1747" s="6">
        <f t="shared" si="83"/>
        <v>1.7575000000000001</v>
      </c>
      <c r="U1747" s="6">
        <f t="shared" si="81"/>
        <v>1.7575000000000001</v>
      </c>
      <c r="V1747" t="str">
        <f t="shared" si="82"/>
        <v>M.ANDREWS, BAL</v>
      </c>
    </row>
    <row r="1748" spans="1:22">
      <c r="A1748">
        <v>909</v>
      </c>
      <c r="B1748" s="28">
        <v>2</v>
      </c>
      <c r="C1748" s="28" t="s">
        <v>0</v>
      </c>
      <c r="D1748" s="28" t="s">
        <v>9</v>
      </c>
      <c r="E1748" s="28">
        <v>33</v>
      </c>
      <c r="F1748" s="28">
        <v>67</v>
      </c>
      <c r="G1748" s="28" t="s">
        <v>3772</v>
      </c>
      <c r="H1748" s="28" t="s">
        <v>439</v>
      </c>
      <c r="I1748" s="28">
        <v>0</v>
      </c>
      <c r="J1748" s="28">
        <v>1</v>
      </c>
      <c r="K1748" s="28">
        <v>0</v>
      </c>
      <c r="L1748" s="28">
        <v>0</v>
      </c>
      <c r="M1748" s="28" t="s">
        <v>745</v>
      </c>
      <c r="N1748" s="28">
        <v>6</v>
      </c>
      <c r="O1748" s="21">
        <v>6</v>
      </c>
      <c r="P1748" s="21">
        <v>0</v>
      </c>
      <c r="Q1748" s="21">
        <v>1</v>
      </c>
      <c r="R1748">
        <f>IFERROR(IF(I1748=1,VLOOKUP(F1748,Lookup!$A$2:$B$15,2,FALSE),0),0.5)</f>
        <v>0</v>
      </c>
      <c r="S1748">
        <f>IF(K1748=1,1,IFERROR(IF(H1748="pass",VLOOKUP(F1748,Lookup!$D$2:$E$26,2,FALSE),0),1.6))</f>
        <v>1.6</v>
      </c>
      <c r="T1748" s="6">
        <f t="shared" si="83"/>
        <v>1.7050000000000001</v>
      </c>
      <c r="U1748" s="6">
        <f t="shared" si="81"/>
        <v>1.7050000000000001</v>
      </c>
      <c r="V1748" t="str">
        <f t="shared" si="82"/>
        <v>S.WATKINS, BAL</v>
      </c>
    </row>
    <row r="1749" spans="1:22">
      <c r="A1749">
        <v>912</v>
      </c>
      <c r="B1749" s="28">
        <v>2</v>
      </c>
      <c r="C1749" s="28" t="s">
        <v>9</v>
      </c>
      <c r="D1749" s="28" t="s">
        <v>0</v>
      </c>
      <c r="E1749" s="28">
        <v>62</v>
      </c>
      <c r="F1749" s="28">
        <v>38</v>
      </c>
      <c r="G1749" s="28" t="s">
        <v>3775</v>
      </c>
      <c r="H1749" s="28" t="s">
        <v>439</v>
      </c>
      <c r="I1749" s="28">
        <v>0</v>
      </c>
      <c r="J1749" s="28">
        <v>1</v>
      </c>
      <c r="K1749" s="28">
        <v>0</v>
      </c>
      <c r="L1749" s="28">
        <v>0</v>
      </c>
      <c r="M1749" s="28" t="s">
        <v>1023</v>
      </c>
      <c r="N1749" s="28">
        <v>4</v>
      </c>
      <c r="O1749" s="21">
        <v>4</v>
      </c>
      <c r="P1749" s="21">
        <v>0</v>
      </c>
      <c r="Q1749" s="21">
        <v>1</v>
      </c>
      <c r="R1749">
        <f>IFERROR(IF(I1749=1,VLOOKUP(F1749,Lookup!$A$2:$B$15,2,FALSE),0),0.5)</f>
        <v>0</v>
      </c>
      <c r="S1749">
        <f>IF(K1749=1,1,IFERROR(IF(H1749="pass",VLOOKUP(F1749,Lookup!$D$2:$E$26,2,FALSE),0),1.6))</f>
        <v>1.6</v>
      </c>
      <c r="T1749" s="6">
        <f t="shared" si="83"/>
        <v>1.6700000000000002</v>
      </c>
      <c r="U1749" s="6">
        <f t="shared" si="81"/>
        <v>1.6700000000000002</v>
      </c>
      <c r="V1749" t="str">
        <f t="shared" si="82"/>
        <v>T.KELCE, KC</v>
      </c>
    </row>
    <row r="1750" spans="1:22">
      <c r="A1750">
        <v>913</v>
      </c>
      <c r="B1750" s="28">
        <v>2</v>
      </c>
      <c r="C1750" s="28" t="s">
        <v>9</v>
      </c>
      <c r="D1750" s="28" t="s">
        <v>0</v>
      </c>
      <c r="E1750" s="28">
        <v>57</v>
      </c>
      <c r="F1750" s="28">
        <v>43</v>
      </c>
      <c r="G1750" s="28" t="s">
        <v>3776</v>
      </c>
      <c r="H1750" s="28" t="s">
        <v>439</v>
      </c>
      <c r="I1750" s="28">
        <v>0</v>
      </c>
      <c r="J1750" s="28">
        <v>1</v>
      </c>
      <c r="K1750" s="28">
        <v>0</v>
      </c>
      <c r="L1750" s="28">
        <v>0</v>
      </c>
      <c r="M1750" s="28" t="s">
        <v>1044</v>
      </c>
      <c r="N1750" s="28">
        <v>-2</v>
      </c>
      <c r="O1750" s="21">
        <v>-2</v>
      </c>
      <c r="P1750" s="21">
        <v>0</v>
      </c>
      <c r="Q1750" s="21">
        <v>1</v>
      </c>
      <c r="R1750">
        <f>IFERROR(IF(I1750=1,VLOOKUP(F1750,Lookup!$A$2:$B$15,2,FALSE),0),0.5)</f>
        <v>0</v>
      </c>
      <c r="S1750">
        <f>IF(K1750=1,1,IFERROR(IF(H1750="pass",VLOOKUP(F1750,Lookup!$D$2:$E$26,2,FALSE),0),1.6))</f>
        <v>1.6</v>
      </c>
      <c r="T1750" s="6">
        <f t="shared" si="83"/>
        <v>1.5650000000000002</v>
      </c>
      <c r="U1750" s="6">
        <f t="shared" si="81"/>
        <v>1.5650000000000002</v>
      </c>
      <c r="V1750" t="str">
        <f t="shared" si="82"/>
        <v>M.BURTON, KC</v>
      </c>
    </row>
    <row r="1751" spans="1:22">
      <c r="A1751">
        <v>915</v>
      </c>
      <c r="B1751" s="28">
        <v>2</v>
      </c>
      <c r="C1751" s="28" t="s">
        <v>9</v>
      </c>
      <c r="D1751" s="28" t="s">
        <v>0</v>
      </c>
      <c r="E1751" s="28">
        <v>40</v>
      </c>
      <c r="F1751" s="28">
        <v>60</v>
      </c>
      <c r="G1751" s="28" t="s">
        <v>3778</v>
      </c>
      <c r="H1751" s="28" t="s">
        <v>439</v>
      </c>
      <c r="I1751" s="28">
        <v>0</v>
      </c>
      <c r="J1751" s="28">
        <v>1</v>
      </c>
      <c r="K1751" s="28">
        <v>0</v>
      </c>
      <c r="L1751" s="28">
        <v>0</v>
      </c>
      <c r="M1751" s="28" t="s">
        <v>1051</v>
      </c>
      <c r="N1751" s="28">
        <v>6</v>
      </c>
      <c r="O1751" s="21">
        <v>6</v>
      </c>
      <c r="P1751" s="21">
        <v>0</v>
      </c>
      <c r="Q1751" s="21">
        <v>1</v>
      </c>
      <c r="R1751">
        <f>IFERROR(IF(I1751=1,VLOOKUP(F1751,Lookup!$A$2:$B$15,2,FALSE),0),0.5)</f>
        <v>0</v>
      </c>
      <c r="S1751">
        <f>IF(K1751=1,1,IFERROR(IF(H1751="pass",VLOOKUP(F1751,Lookup!$D$2:$E$26,2,FALSE),0),1.6))</f>
        <v>1.6</v>
      </c>
      <c r="T1751" s="6">
        <f t="shared" si="83"/>
        <v>1.7050000000000001</v>
      </c>
      <c r="U1751" s="6">
        <f t="shared" si="81"/>
        <v>1.7050000000000001</v>
      </c>
      <c r="V1751" t="str">
        <f t="shared" si="82"/>
        <v>B.PRINGLE, KC</v>
      </c>
    </row>
    <row r="1752" spans="1:22">
      <c r="A1752">
        <v>919</v>
      </c>
      <c r="B1752" s="28">
        <v>2</v>
      </c>
      <c r="C1752" s="28" t="s">
        <v>0</v>
      </c>
      <c r="D1752" s="28" t="s">
        <v>9</v>
      </c>
      <c r="E1752" s="28">
        <v>62</v>
      </c>
      <c r="F1752" s="28">
        <v>38</v>
      </c>
      <c r="G1752" s="28" t="s">
        <v>3782</v>
      </c>
      <c r="H1752" s="28" t="s">
        <v>439</v>
      </c>
      <c r="I1752" s="28">
        <v>0</v>
      </c>
      <c r="J1752" s="28">
        <v>1</v>
      </c>
      <c r="K1752" s="28">
        <v>0</v>
      </c>
      <c r="L1752" s="28">
        <v>0</v>
      </c>
      <c r="M1752" s="28" t="s">
        <v>747</v>
      </c>
      <c r="N1752" s="28">
        <v>3</v>
      </c>
      <c r="O1752" s="21">
        <v>3</v>
      </c>
      <c r="P1752" s="21">
        <v>0</v>
      </c>
      <c r="Q1752" s="21">
        <v>1</v>
      </c>
      <c r="R1752">
        <f>IFERROR(IF(I1752=1,VLOOKUP(F1752,Lookup!$A$2:$B$15,2,FALSE),0),0.5)</f>
        <v>0</v>
      </c>
      <c r="S1752">
        <f>IF(K1752=1,1,IFERROR(IF(H1752="pass",VLOOKUP(F1752,Lookup!$D$2:$E$26,2,FALSE),0),1.6))</f>
        <v>1.6</v>
      </c>
      <c r="T1752" s="6">
        <f t="shared" si="83"/>
        <v>1.6525000000000001</v>
      </c>
      <c r="U1752" s="6">
        <f t="shared" si="81"/>
        <v>1.6525000000000001</v>
      </c>
      <c r="V1752" t="str">
        <f t="shared" si="82"/>
        <v>M.ANDREWS, BAL</v>
      </c>
    </row>
    <row r="1753" spans="1:22">
      <c r="A1753">
        <v>920</v>
      </c>
      <c r="B1753" s="28">
        <v>2</v>
      </c>
      <c r="C1753" s="28" t="s">
        <v>0</v>
      </c>
      <c r="D1753" s="28" t="s">
        <v>9</v>
      </c>
      <c r="E1753" s="28">
        <v>42</v>
      </c>
      <c r="F1753" s="28">
        <v>58</v>
      </c>
      <c r="G1753" s="28" t="s">
        <v>3783</v>
      </c>
      <c r="H1753" s="28" t="s">
        <v>439</v>
      </c>
      <c r="I1753" s="28">
        <v>0</v>
      </c>
      <c r="J1753" s="28">
        <v>1</v>
      </c>
      <c r="K1753" s="28">
        <v>0</v>
      </c>
      <c r="L1753" s="28">
        <v>0</v>
      </c>
      <c r="M1753" s="28" t="s">
        <v>754</v>
      </c>
      <c r="N1753" s="28">
        <v>19</v>
      </c>
      <c r="O1753" s="21">
        <v>19</v>
      </c>
      <c r="P1753" s="21">
        <v>0</v>
      </c>
      <c r="Q1753" s="21">
        <v>1</v>
      </c>
      <c r="R1753">
        <f>IFERROR(IF(I1753=1,VLOOKUP(F1753,Lookup!$A$2:$B$15,2,FALSE),0),0.5)</f>
        <v>0</v>
      </c>
      <c r="S1753">
        <f>IF(K1753=1,1,IFERROR(IF(H1753="pass",VLOOKUP(F1753,Lookup!$D$2:$E$26,2,FALSE),0),1.6))</f>
        <v>1.6</v>
      </c>
      <c r="T1753" s="6">
        <f t="shared" si="83"/>
        <v>1.9325000000000001</v>
      </c>
      <c r="U1753" s="6">
        <f t="shared" si="81"/>
        <v>1.9325000000000001</v>
      </c>
      <c r="V1753" t="str">
        <f t="shared" si="82"/>
        <v>M.BROWN, BAL</v>
      </c>
    </row>
    <row r="1754" spans="1:22">
      <c r="A1754">
        <v>923</v>
      </c>
      <c r="B1754" s="28">
        <v>2</v>
      </c>
      <c r="C1754" s="28" t="s">
        <v>9</v>
      </c>
      <c r="D1754" s="28" t="s">
        <v>0</v>
      </c>
      <c r="E1754" s="28">
        <v>59</v>
      </c>
      <c r="F1754" s="28">
        <v>41</v>
      </c>
      <c r="G1754" s="28" t="s">
        <v>3786</v>
      </c>
      <c r="H1754" s="28" t="s">
        <v>439</v>
      </c>
      <c r="I1754" s="28">
        <v>0</v>
      </c>
      <c r="J1754" s="28">
        <v>1</v>
      </c>
      <c r="K1754" s="28">
        <v>0</v>
      </c>
      <c r="L1754" s="28">
        <v>0</v>
      </c>
      <c r="M1754" s="28" t="s">
        <v>1047</v>
      </c>
      <c r="N1754" s="28">
        <v>5</v>
      </c>
      <c r="O1754" s="21">
        <v>5</v>
      </c>
      <c r="P1754" s="21">
        <v>0</v>
      </c>
      <c r="Q1754" s="21">
        <v>1</v>
      </c>
      <c r="R1754">
        <f>IFERROR(IF(I1754=1,VLOOKUP(F1754,Lookup!$A$2:$B$15,2,FALSE),0),0.5)</f>
        <v>0</v>
      </c>
      <c r="S1754">
        <f>IF(K1754=1,1,IFERROR(IF(H1754="pass",VLOOKUP(F1754,Lookup!$D$2:$E$26,2,FALSE),0),1.6))</f>
        <v>1.6</v>
      </c>
      <c r="T1754" s="6">
        <f t="shared" si="83"/>
        <v>1.6875</v>
      </c>
      <c r="U1754" s="6">
        <f t="shared" si="81"/>
        <v>1.6875</v>
      </c>
      <c r="V1754" t="str">
        <f t="shared" si="82"/>
        <v>M.HARDMAN, KC</v>
      </c>
    </row>
    <row r="1755" spans="1:22">
      <c r="A1755">
        <v>925</v>
      </c>
      <c r="B1755" s="28">
        <v>2</v>
      </c>
      <c r="C1755" s="28" t="s">
        <v>9</v>
      </c>
      <c r="D1755" s="28" t="s">
        <v>0</v>
      </c>
      <c r="E1755" s="28">
        <v>46</v>
      </c>
      <c r="F1755" s="28">
        <v>54</v>
      </c>
      <c r="G1755" s="28" t="s">
        <v>3789</v>
      </c>
      <c r="H1755" s="28" t="s">
        <v>439</v>
      </c>
      <c r="I1755" s="28">
        <v>0</v>
      </c>
      <c r="J1755" s="28">
        <v>1</v>
      </c>
      <c r="K1755" s="28">
        <v>0</v>
      </c>
      <c r="L1755" s="28">
        <v>0</v>
      </c>
      <c r="M1755" s="28" t="s">
        <v>1047</v>
      </c>
      <c r="N1755" s="28">
        <v>46</v>
      </c>
      <c r="O1755" s="21">
        <v>46</v>
      </c>
      <c r="P1755" s="21">
        <v>0</v>
      </c>
      <c r="Q1755" s="21">
        <v>1</v>
      </c>
      <c r="R1755">
        <f>IFERROR(IF(I1755=1,VLOOKUP(F1755,Lookup!$A$2:$B$15,2,FALSE),0),0.5)</f>
        <v>0</v>
      </c>
      <c r="S1755">
        <f>IF(K1755=1,1,IFERROR(IF(H1755="pass",VLOOKUP(F1755,Lookup!$D$2:$E$26,2,FALSE),0),1.6))</f>
        <v>1.6</v>
      </c>
      <c r="T1755" s="6">
        <f t="shared" si="83"/>
        <v>2.4050000000000002</v>
      </c>
      <c r="U1755" s="6">
        <f t="shared" si="81"/>
        <v>2.4050000000000002</v>
      </c>
      <c r="V1755" t="str">
        <f t="shared" si="82"/>
        <v>M.HARDMAN, KC</v>
      </c>
    </row>
    <row r="1756" spans="1:22">
      <c r="A1756">
        <v>926</v>
      </c>
      <c r="B1756" s="28">
        <v>2</v>
      </c>
      <c r="C1756" s="28" t="s">
        <v>9</v>
      </c>
      <c r="D1756" s="28" t="s">
        <v>0</v>
      </c>
      <c r="E1756" s="28">
        <v>46</v>
      </c>
      <c r="F1756" s="28">
        <v>54</v>
      </c>
      <c r="G1756" s="28" t="s">
        <v>3790</v>
      </c>
      <c r="H1756" s="28" t="s">
        <v>439</v>
      </c>
      <c r="I1756" s="28">
        <v>0</v>
      </c>
      <c r="J1756" s="28">
        <v>1</v>
      </c>
      <c r="K1756" s="28">
        <v>0</v>
      </c>
      <c r="L1756" s="28">
        <v>0</v>
      </c>
      <c r="M1756" s="28" t="s">
        <v>1023</v>
      </c>
      <c r="N1756" s="28">
        <v>3</v>
      </c>
      <c r="O1756" s="21">
        <v>3</v>
      </c>
      <c r="P1756" s="21">
        <v>0</v>
      </c>
      <c r="Q1756" s="21">
        <v>1</v>
      </c>
      <c r="R1756">
        <f>IFERROR(IF(I1756=1,VLOOKUP(F1756,Lookup!$A$2:$B$15,2,FALSE),0),0.5)</f>
        <v>0</v>
      </c>
      <c r="S1756">
        <f>IF(K1756=1,1,IFERROR(IF(H1756="pass",VLOOKUP(F1756,Lookup!$D$2:$E$26,2,FALSE),0),1.6))</f>
        <v>1.6</v>
      </c>
      <c r="T1756" s="6">
        <f t="shared" si="83"/>
        <v>1.6525000000000001</v>
      </c>
      <c r="U1756" s="6">
        <f t="shared" si="81"/>
        <v>1.6525000000000001</v>
      </c>
      <c r="V1756" t="str">
        <f t="shared" si="82"/>
        <v>T.KELCE, KC</v>
      </c>
    </row>
    <row r="1757" spans="1:22">
      <c r="A1757">
        <v>932</v>
      </c>
      <c r="B1757" s="28">
        <v>2</v>
      </c>
      <c r="C1757" s="28" t="s">
        <v>9</v>
      </c>
      <c r="D1757" s="28" t="s">
        <v>0</v>
      </c>
      <c r="E1757" s="28">
        <v>54</v>
      </c>
      <c r="F1757" s="28">
        <v>46</v>
      </c>
      <c r="G1757" s="28" t="s">
        <v>3796</v>
      </c>
      <c r="H1757" s="28" t="s">
        <v>439</v>
      </c>
      <c r="I1757" s="28">
        <v>0</v>
      </c>
      <c r="J1757" s="28">
        <v>1</v>
      </c>
      <c r="K1757" s="28">
        <v>0</v>
      </c>
      <c r="L1757" s="28">
        <v>0</v>
      </c>
      <c r="M1757" s="28" t="s">
        <v>1028</v>
      </c>
      <c r="N1757" s="28">
        <v>-4</v>
      </c>
      <c r="O1757" s="21">
        <v>-4</v>
      </c>
      <c r="P1757" s="21">
        <v>0</v>
      </c>
      <c r="Q1757" s="21">
        <v>1</v>
      </c>
      <c r="R1757">
        <f>IFERROR(IF(I1757=1,VLOOKUP(F1757,Lookup!$A$2:$B$15,2,FALSE),0),0.5)</f>
        <v>0</v>
      </c>
      <c r="S1757">
        <f>IF(K1757=1,1,IFERROR(IF(H1757="pass",VLOOKUP(F1757,Lookup!$D$2:$E$26,2,FALSE),0),1.6))</f>
        <v>1.6</v>
      </c>
      <c r="T1757" s="6">
        <f t="shared" si="83"/>
        <v>1.53</v>
      </c>
      <c r="U1757" s="6">
        <f t="shared" si="81"/>
        <v>1.53</v>
      </c>
      <c r="V1757" t="str">
        <f t="shared" si="82"/>
        <v>T.HILL, KC</v>
      </c>
    </row>
    <row r="1758" spans="1:22">
      <c r="A1758">
        <v>933</v>
      </c>
      <c r="B1758" s="28">
        <v>2</v>
      </c>
      <c r="C1758" s="28" t="s">
        <v>9</v>
      </c>
      <c r="D1758" s="28" t="s">
        <v>0</v>
      </c>
      <c r="E1758" s="28">
        <v>51</v>
      </c>
      <c r="F1758" s="28">
        <v>49</v>
      </c>
      <c r="G1758" s="28" t="s">
        <v>3797</v>
      </c>
      <c r="H1758" s="28" t="s">
        <v>439</v>
      </c>
      <c r="I1758" s="28">
        <v>0</v>
      </c>
      <c r="J1758" s="28">
        <v>1</v>
      </c>
      <c r="K1758" s="28">
        <v>0</v>
      </c>
      <c r="L1758" s="28">
        <v>0</v>
      </c>
      <c r="M1758" s="28" t="s">
        <v>1023</v>
      </c>
      <c r="N1758" s="28">
        <v>7</v>
      </c>
      <c r="O1758" s="21">
        <v>7</v>
      </c>
      <c r="P1758" s="21">
        <v>0</v>
      </c>
      <c r="Q1758" s="21">
        <v>1</v>
      </c>
      <c r="R1758">
        <f>IFERROR(IF(I1758=1,VLOOKUP(F1758,Lookup!$A$2:$B$15,2,FALSE),0),0.5)</f>
        <v>0</v>
      </c>
      <c r="S1758">
        <f>IF(K1758=1,1,IFERROR(IF(H1758="pass",VLOOKUP(F1758,Lookup!$D$2:$E$26,2,FALSE),0),1.6))</f>
        <v>1.6</v>
      </c>
      <c r="T1758" s="6">
        <f t="shared" si="83"/>
        <v>1.7225000000000001</v>
      </c>
      <c r="U1758" s="6">
        <f t="shared" si="81"/>
        <v>1.7225000000000001</v>
      </c>
      <c r="V1758" t="str">
        <f t="shared" si="82"/>
        <v>T.KELCE, KC</v>
      </c>
    </row>
    <row r="1759" spans="1:22">
      <c r="A1759">
        <v>935</v>
      </c>
      <c r="B1759" s="28">
        <v>2</v>
      </c>
      <c r="C1759" s="28" t="s">
        <v>0</v>
      </c>
      <c r="D1759" s="28" t="s">
        <v>9</v>
      </c>
      <c r="E1759" s="28">
        <v>36</v>
      </c>
      <c r="F1759" s="28">
        <v>64</v>
      </c>
      <c r="G1759" s="28" t="s">
        <v>3799</v>
      </c>
      <c r="H1759" s="28" t="s">
        <v>439</v>
      </c>
      <c r="I1759" s="28">
        <v>0</v>
      </c>
      <c r="J1759" s="28">
        <v>1</v>
      </c>
      <c r="K1759" s="28">
        <v>0</v>
      </c>
      <c r="L1759" s="28">
        <v>0</v>
      </c>
      <c r="M1759" s="28" t="s">
        <v>745</v>
      </c>
      <c r="N1759" s="28">
        <v>12</v>
      </c>
      <c r="O1759" s="21">
        <v>12</v>
      </c>
      <c r="P1759" s="21">
        <v>0</v>
      </c>
      <c r="Q1759" s="21">
        <v>1</v>
      </c>
      <c r="R1759">
        <f>IFERROR(IF(I1759=1,VLOOKUP(F1759,Lookup!$A$2:$B$15,2,FALSE),0),0.5)</f>
        <v>0</v>
      </c>
      <c r="S1759">
        <f>IF(K1759=1,1,IFERROR(IF(H1759="pass",VLOOKUP(F1759,Lookup!$D$2:$E$26,2,FALSE),0),1.6))</f>
        <v>1.6</v>
      </c>
      <c r="T1759" s="6">
        <f t="shared" si="83"/>
        <v>1.81</v>
      </c>
      <c r="U1759" s="6">
        <f t="shared" si="81"/>
        <v>1.81</v>
      </c>
      <c r="V1759" t="str">
        <f t="shared" si="82"/>
        <v>S.WATKINS, BAL</v>
      </c>
    </row>
    <row r="1760" spans="1:22">
      <c r="A1760">
        <v>937</v>
      </c>
      <c r="B1760" s="28">
        <v>2</v>
      </c>
      <c r="C1760" s="28" t="s">
        <v>0</v>
      </c>
      <c r="D1760" s="28" t="s">
        <v>9</v>
      </c>
      <c r="E1760" s="28">
        <v>11</v>
      </c>
      <c r="F1760" s="28">
        <v>89</v>
      </c>
      <c r="G1760" s="28" t="s">
        <v>3801</v>
      </c>
      <c r="H1760" s="28" t="s">
        <v>439</v>
      </c>
      <c r="I1760" s="28">
        <v>0</v>
      </c>
      <c r="J1760" s="28">
        <v>1</v>
      </c>
      <c r="K1760" s="28">
        <v>0</v>
      </c>
      <c r="L1760" s="28">
        <v>0</v>
      </c>
      <c r="M1760" s="28" t="s">
        <v>776</v>
      </c>
      <c r="N1760" s="28">
        <v>5</v>
      </c>
      <c r="O1760" s="21">
        <v>5</v>
      </c>
      <c r="P1760" s="21">
        <v>0</v>
      </c>
      <c r="Q1760" s="21">
        <v>1</v>
      </c>
      <c r="R1760">
        <f>IFERROR(IF(I1760=1,VLOOKUP(F1760,Lookup!$A$2:$B$15,2,FALSE),0),0.5)</f>
        <v>0</v>
      </c>
      <c r="S1760">
        <f>IF(K1760=1,1,IFERROR(IF(H1760="pass",VLOOKUP(F1760,Lookup!$D$2:$E$26,2,FALSE),0),1.6))</f>
        <v>2.2000000000000002</v>
      </c>
      <c r="T1760" s="6">
        <f t="shared" si="83"/>
        <v>1.6875</v>
      </c>
      <c r="U1760" s="6">
        <f t="shared" si="81"/>
        <v>2.0257500000000004</v>
      </c>
      <c r="V1760" t="str">
        <f t="shared" si="82"/>
        <v>J.OLIVER, BAL</v>
      </c>
    </row>
    <row r="1761" spans="1:22">
      <c r="A1761">
        <v>942</v>
      </c>
      <c r="B1761" s="28">
        <v>2</v>
      </c>
      <c r="C1761" s="28" t="s">
        <v>9</v>
      </c>
      <c r="D1761" s="28" t="s">
        <v>0</v>
      </c>
      <c r="E1761" s="28">
        <v>73</v>
      </c>
      <c r="F1761" s="28">
        <v>27</v>
      </c>
      <c r="G1761" s="28" t="s">
        <v>3806</v>
      </c>
      <c r="H1761" s="28" t="s">
        <v>439</v>
      </c>
      <c r="I1761" s="28">
        <v>0</v>
      </c>
      <c r="J1761" s="28">
        <v>1</v>
      </c>
      <c r="K1761" s="28">
        <v>0</v>
      </c>
      <c r="L1761" s="28">
        <v>0</v>
      </c>
      <c r="M1761" s="28" t="s">
        <v>1047</v>
      </c>
      <c r="N1761" s="28">
        <v>4</v>
      </c>
      <c r="O1761" s="21">
        <v>4</v>
      </c>
      <c r="P1761" s="21">
        <v>0</v>
      </c>
      <c r="Q1761" s="21">
        <v>1</v>
      </c>
      <c r="R1761">
        <f>IFERROR(IF(I1761=1,VLOOKUP(F1761,Lookup!$A$2:$B$15,2,FALSE),0),0.5)</f>
        <v>0</v>
      </c>
      <c r="S1761">
        <f>IF(K1761=1,1,IFERROR(IF(H1761="pass",VLOOKUP(F1761,Lookup!$D$2:$E$26,2,FALSE),0),1.6))</f>
        <v>1.6</v>
      </c>
      <c r="T1761" s="6">
        <f t="shared" si="83"/>
        <v>1.6700000000000002</v>
      </c>
      <c r="U1761" s="6">
        <f t="shared" si="81"/>
        <v>1.6700000000000002</v>
      </c>
      <c r="V1761" t="str">
        <f t="shared" si="82"/>
        <v>M.HARDMAN, KC</v>
      </c>
    </row>
    <row r="1762" spans="1:22">
      <c r="A1762">
        <v>944</v>
      </c>
      <c r="B1762" s="28">
        <v>2</v>
      </c>
      <c r="C1762" s="28" t="s">
        <v>9</v>
      </c>
      <c r="D1762" s="28" t="s">
        <v>0</v>
      </c>
      <c r="E1762" s="28">
        <v>67</v>
      </c>
      <c r="F1762" s="28">
        <v>33</v>
      </c>
      <c r="G1762" s="28" t="s">
        <v>3808</v>
      </c>
      <c r="H1762" s="28" t="s">
        <v>439</v>
      </c>
      <c r="I1762" s="28">
        <v>0</v>
      </c>
      <c r="J1762" s="28">
        <v>1</v>
      </c>
      <c r="K1762" s="28">
        <v>0</v>
      </c>
      <c r="L1762" s="28">
        <v>0</v>
      </c>
      <c r="M1762" s="28" t="s">
        <v>1032</v>
      </c>
      <c r="N1762" s="28">
        <v>3</v>
      </c>
      <c r="O1762" s="21">
        <v>3</v>
      </c>
      <c r="P1762" s="21">
        <v>0</v>
      </c>
      <c r="Q1762" s="21">
        <v>1</v>
      </c>
      <c r="R1762">
        <f>IFERROR(IF(I1762=1,VLOOKUP(F1762,Lookup!$A$2:$B$15,2,FALSE),0),0.5)</f>
        <v>0</v>
      </c>
      <c r="S1762">
        <f>IF(K1762=1,1,IFERROR(IF(H1762="pass",VLOOKUP(F1762,Lookup!$D$2:$E$26,2,FALSE),0),1.6))</f>
        <v>1.6</v>
      </c>
      <c r="T1762" s="6">
        <f t="shared" si="83"/>
        <v>1.6525000000000001</v>
      </c>
      <c r="U1762" s="6">
        <f t="shared" si="81"/>
        <v>1.6525000000000001</v>
      </c>
      <c r="V1762" t="str">
        <f t="shared" si="82"/>
        <v>D.ROBINSON, KC</v>
      </c>
    </row>
    <row r="1763" spans="1:22">
      <c r="A1763">
        <v>945</v>
      </c>
      <c r="B1763" s="28">
        <v>2</v>
      </c>
      <c r="C1763" s="28" t="s">
        <v>9</v>
      </c>
      <c r="D1763" s="28" t="s">
        <v>0</v>
      </c>
      <c r="E1763" s="28">
        <v>64</v>
      </c>
      <c r="F1763" s="28">
        <v>36</v>
      </c>
      <c r="G1763" s="28" t="s">
        <v>3809</v>
      </c>
      <c r="H1763" s="28" t="s">
        <v>439</v>
      </c>
      <c r="I1763" s="28">
        <v>0</v>
      </c>
      <c r="J1763" s="28">
        <v>1</v>
      </c>
      <c r="K1763" s="28">
        <v>0</v>
      </c>
      <c r="L1763" s="28">
        <v>0</v>
      </c>
      <c r="M1763" s="28" t="s">
        <v>1028</v>
      </c>
      <c r="N1763" s="28">
        <v>16</v>
      </c>
      <c r="O1763" s="21">
        <v>16</v>
      </c>
      <c r="P1763" s="21">
        <v>0</v>
      </c>
      <c r="Q1763" s="21">
        <v>1</v>
      </c>
      <c r="R1763">
        <f>IFERROR(IF(I1763=1,VLOOKUP(F1763,Lookup!$A$2:$B$15,2,FALSE),0),0.5)</f>
        <v>0</v>
      </c>
      <c r="S1763">
        <f>IF(K1763=1,1,IFERROR(IF(H1763="pass",VLOOKUP(F1763,Lookup!$D$2:$E$26,2,FALSE),0),1.6))</f>
        <v>1.6</v>
      </c>
      <c r="T1763" s="6">
        <f t="shared" si="83"/>
        <v>1.8800000000000001</v>
      </c>
      <c r="U1763" s="6">
        <f t="shared" si="81"/>
        <v>1.8800000000000001</v>
      </c>
      <c r="V1763" t="str">
        <f t="shared" si="82"/>
        <v>T.HILL, KC</v>
      </c>
    </row>
    <row r="1764" spans="1:22">
      <c r="A1764">
        <v>948</v>
      </c>
      <c r="B1764" s="28">
        <v>2</v>
      </c>
      <c r="C1764" s="28" t="s">
        <v>0</v>
      </c>
      <c r="D1764" s="28" t="s">
        <v>9</v>
      </c>
      <c r="E1764" s="28">
        <v>55</v>
      </c>
      <c r="F1764" s="28">
        <v>45</v>
      </c>
      <c r="G1764" s="28" t="s">
        <v>3812</v>
      </c>
      <c r="H1764" s="28" t="s">
        <v>439</v>
      </c>
      <c r="I1764" s="28">
        <v>0</v>
      </c>
      <c r="J1764" s="28">
        <v>1</v>
      </c>
      <c r="K1764" s="28">
        <v>0</v>
      </c>
      <c r="L1764" s="28">
        <v>0</v>
      </c>
      <c r="M1764" s="28" t="s">
        <v>745</v>
      </c>
      <c r="N1764" s="28">
        <v>8</v>
      </c>
      <c r="O1764" s="21">
        <v>8</v>
      </c>
      <c r="P1764" s="21">
        <v>0</v>
      </c>
      <c r="Q1764" s="21">
        <v>1</v>
      </c>
      <c r="R1764">
        <f>IFERROR(IF(I1764=1,VLOOKUP(F1764,Lookup!$A$2:$B$15,2,FALSE),0),0.5)</f>
        <v>0</v>
      </c>
      <c r="S1764">
        <f>IF(K1764=1,1,IFERROR(IF(H1764="pass",VLOOKUP(F1764,Lookup!$D$2:$E$26,2,FALSE),0),1.6))</f>
        <v>1.6</v>
      </c>
      <c r="T1764" s="6">
        <f t="shared" si="83"/>
        <v>1.74</v>
      </c>
      <c r="U1764" s="6">
        <f t="shared" si="81"/>
        <v>1.74</v>
      </c>
      <c r="V1764" t="str">
        <f t="shared" si="82"/>
        <v>S.WATKINS, BAL</v>
      </c>
    </row>
    <row r="1765" spans="1:22">
      <c r="A1765">
        <v>951</v>
      </c>
      <c r="B1765" s="28">
        <v>2</v>
      </c>
      <c r="C1765" s="28" t="s">
        <v>0</v>
      </c>
      <c r="D1765" s="28" t="s">
        <v>9</v>
      </c>
      <c r="E1765" s="28">
        <v>39</v>
      </c>
      <c r="F1765" s="28">
        <v>61</v>
      </c>
      <c r="G1765" s="28" t="s">
        <v>3815</v>
      </c>
      <c r="H1765" s="28" t="s">
        <v>439</v>
      </c>
      <c r="I1765" s="28">
        <v>0</v>
      </c>
      <c r="J1765" s="28">
        <v>1</v>
      </c>
      <c r="K1765" s="28">
        <v>0</v>
      </c>
      <c r="L1765" s="28">
        <v>0</v>
      </c>
      <c r="M1765" s="28" t="s">
        <v>747</v>
      </c>
      <c r="N1765" s="28">
        <v>8</v>
      </c>
      <c r="O1765" s="21">
        <v>8</v>
      </c>
      <c r="P1765" s="21">
        <v>0</v>
      </c>
      <c r="Q1765" s="21">
        <v>1</v>
      </c>
      <c r="R1765">
        <f>IFERROR(IF(I1765=1,VLOOKUP(F1765,Lookup!$A$2:$B$15,2,FALSE),0),0.5)</f>
        <v>0</v>
      </c>
      <c r="S1765">
        <f>IF(K1765=1,1,IFERROR(IF(H1765="pass",VLOOKUP(F1765,Lookup!$D$2:$E$26,2,FALSE),0),1.6))</f>
        <v>1.6</v>
      </c>
      <c r="T1765" s="6">
        <f t="shared" si="83"/>
        <v>1.74</v>
      </c>
      <c r="U1765" s="6">
        <f t="shared" si="81"/>
        <v>1.74</v>
      </c>
      <c r="V1765" t="str">
        <f t="shared" si="82"/>
        <v>M.ANDREWS, BAL</v>
      </c>
    </row>
    <row r="1766" spans="1:22">
      <c r="A1766">
        <v>955</v>
      </c>
      <c r="B1766" s="28">
        <v>2</v>
      </c>
      <c r="C1766" s="28" t="s">
        <v>0</v>
      </c>
      <c r="D1766" s="28" t="s">
        <v>9</v>
      </c>
      <c r="E1766" s="28">
        <v>12</v>
      </c>
      <c r="F1766" s="28">
        <v>88</v>
      </c>
      <c r="G1766" s="28" t="s">
        <v>3819</v>
      </c>
      <c r="H1766" s="28" t="s">
        <v>439</v>
      </c>
      <c r="I1766" s="28">
        <v>0</v>
      </c>
      <c r="J1766" s="28">
        <v>1</v>
      </c>
      <c r="K1766" s="28">
        <v>0</v>
      </c>
      <c r="L1766" s="28">
        <v>0</v>
      </c>
      <c r="M1766" s="28" t="s">
        <v>754</v>
      </c>
      <c r="N1766" s="28">
        <v>12</v>
      </c>
      <c r="O1766" s="21">
        <v>12</v>
      </c>
      <c r="P1766" s="21">
        <v>0</v>
      </c>
      <c r="Q1766" s="21">
        <v>1</v>
      </c>
      <c r="R1766">
        <f>IFERROR(IF(I1766=1,VLOOKUP(F1766,Lookup!$A$2:$B$15,2,FALSE),0),0.5)</f>
        <v>0</v>
      </c>
      <c r="S1766">
        <f>IF(K1766=1,1,IFERROR(IF(H1766="pass",VLOOKUP(F1766,Lookup!$D$2:$E$26,2,FALSE),0),1.6))</f>
        <v>2.2000000000000002</v>
      </c>
      <c r="T1766" s="6">
        <f t="shared" si="83"/>
        <v>1.81</v>
      </c>
      <c r="U1766" s="6">
        <f t="shared" si="81"/>
        <v>2.0674000000000001</v>
      </c>
      <c r="V1766" t="str">
        <f t="shared" si="82"/>
        <v>M.BROWN, BAL</v>
      </c>
    </row>
    <row r="1767" spans="1:22">
      <c r="A1767">
        <v>962</v>
      </c>
      <c r="B1767" s="28">
        <v>2</v>
      </c>
      <c r="C1767" s="28" t="s">
        <v>9</v>
      </c>
      <c r="D1767" s="28" t="s">
        <v>0</v>
      </c>
      <c r="E1767" s="28">
        <v>52</v>
      </c>
      <c r="F1767" s="28">
        <v>48</v>
      </c>
      <c r="G1767" s="28" t="s">
        <v>3826</v>
      </c>
      <c r="H1767" s="28" t="s">
        <v>439</v>
      </c>
      <c r="I1767" s="28">
        <v>0</v>
      </c>
      <c r="J1767" s="28">
        <v>1</v>
      </c>
      <c r="K1767" s="28">
        <v>0</v>
      </c>
      <c r="L1767" s="28">
        <v>0</v>
      </c>
      <c r="M1767" s="28" t="s">
        <v>1023</v>
      </c>
      <c r="N1767" s="28">
        <v>5</v>
      </c>
      <c r="O1767" s="21">
        <v>5</v>
      </c>
      <c r="P1767" s="21">
        <v>0</v>
      </c>
      <c r="Q1767" s="21">
        <v>1</v>
      </c>
      <c r="R1767">
        <f>IFERROR(IF(I1767=1,VLOOKUP(F1767,Lookup!$A$2:$B$15,2,FALSE),0),0.5)</f>
        <v>0</v>
      </c>
      <c r="S1767">
        <f>IF(K1767=1,1,IFERROR(IF(H1767="pass",VLOOKUP(F1767,Lookup!$D$2:$E$26,2,FALSE),0),1.6))</f>
        <v>1.6</v>
      </c>
      <c r="T1767" s="6">
        <f t="shared" si="83"/>
        <v>1.6875</v>
      </c>
      <c r="U1767" s="6">
        <f t="shared" si="81"/>
        <v>1.6875</v>
      </c>
      <c r="V1767" t="str">
        <f t="shared" si="82"/>
        <v>T.KELCE, KC</v>
      </c>
    </row>
    <row r="1768" spans="1:22">
      <c r="A1768">
        <v>963</v>
      </c>
      <c r="B1768" s="28">
        <v>2</v>
      </c>
      <c r="C1768" s="28" t="s">
        <v>9</v>
      </c>
      <c r="D1768" s="28" t="s">
        <v>0</v>
      </c>
      <c r="E1768" s="28">
        <v>39</v>
      </c>
      <c r="F1768" s="28">
        <v>61</v>
      </c>
      <c r="G1768" s="28" t="s">
        <v>3827</v>
      </c>
      <c r="H1768" s="28" t="s">
        <v>439</v>
      </c>
      <c r="I1768" s="28">
        <v>0</v>
      </c>
      <c r="J1768" s="28">
        <v>1</v>
      </c>
      <c r="K1768" s="28">
        <v>0</v>
      </c>
      <c r="L1768" s="28">
        <v>0</v>
      </c>
      <c r="M1768" s="28" t="s">
        <v>1023</v>
      </c>
      <c r="N1768" s="28">
        <v>-1</v>
      </c>
      <c r="O1768" s="21">
        <v>-1</v>
      </c>
      <c r="P1768" s="21">
        <v>0</v>
      </c>
      <c r="Q1768" s="21">
        <v>1</v>
      </c>
      <c r="R1768">
        <f>IFERROR(IF(I1768=1,VLOOKUP(F1768,Lookup!$A$2:$B$15,2,FALSE),0),0.5)</f>
        <v>0</v>
      </c>
      <c r="S1768">
        <f>IF(K1768=1,1,IFERROR(IF(H1768="pass",VLOOKUP(F1768,Lookup!$D$2:$E$26,2,FALSE),0),1.6))</f>
        <v>1.6</v>
      </c>
      <c r="T1768" s="6">
        <f t="shared" si="83"/>
        <v>1.5825</v>
      </c>
      <c r="U1768" s="6">
        <f t="shared" si="81"/>
        <v>1.5825</v>
      </c>
      <c r="V1768" t="str">
        <f t="shared" si="82"/>
        <v>T.KELCE, KC</v>
      </c>
    </row>
    <row r="1769" spans="1:22">
      <c r="A1769">
        <v>967</v>
      </c>
      <c r="B1769" s="28">
        <v>2</v>
      </c>
      <c r="C1769" s="28" t="s">
        <v>0</v>
      </c>
      <c r="D1769" s="28" t="s">
        <v>9</v>
      </c>
      <c r="E1769" s="28">
        <v>63</v>
      </c>
      <c r="F1769" s="28">
        <v>37</v>
      </c>
      <c r="G1769" s="28" t="s">
        <v>3831</v>
      </c>
      <c r="H1769" s="28" t="s">
        <v>439</v>
      </c>
      <c r="I1769" s="28">
        <v>0</v>
      </c>
      <c r="J1769" s="28">
        <v>1</v>
      </c>
      <c r="K1769" s="28">
        <v>0</v>
      </c>
      <c r="L1769" s="28">
        <v>0</v>
      </c>
      <c r="M1769" s="28" t="s">
        <v>745</v>
      </c>
      <c r="N1769" s="28">
        <v>5</v>
      </c>
      <c r="O1769" s="21">
        <v>5</v>
      </c>
      <c r="P1769" s="21">
        <v>0</v>
      </c>
      <c r="Q1769" s="21">
        <v>1</v>
      </c>
      <c r="R1769">
        <f>IFERROR(IF(I1769=1,VLOOKUP(F1769,Lookup!$A$2:$B$15,2,FALSE),0),0.5)</f>
        <v>0</v>
      </c>
      <c r="S1769">
        <f>IF(K1769=1,1,IFERROR(IF(H1769="pass",VLOOKUP(F1769,Lookup!$D$2:$E$26,2,FALSE),0),1.6))</f>
        <v>1.6</v>
      </c>
      <c r="T1769" s="6">
        <f t="shared" si="83"/>
        <v>1.6875</v>
      </c>
      <c r="U1769" s="6">
        <f t="shared" si="81"/>
        <v>1.6875</v>
      </c>
      <c r="V1769" t="str">
        <f t="shared" si="82"/>
        <v>S.WATKINS, BAL</v>
      </c>
    </row>
    <row r="1770" spans="1:22">
      <c r="A1770">
        <v>970</v>
      </c>
      <c r="B1770" s="28">
        <v>2</v>
      </c>
      <c r="C1770" s="28" t="s">
        <v>5</v>
      </c>
      <c r="D1770" s="28" t="s">
        <v>875</v>
      </c>
      <c r="E1770" s="28">
        <v>59</v>
      </c>
      <c r="F1770" s="28">
        <v>41</v>
      </c>
      <c r="G1770" s="28" t="s">
        <v>3834</v>
      </c>
      <c r="H1770" s="28" t="s">
        <v>439</v>
      </c>
      <c r="I1770" s="28">
        <v>0</v>
      </c>
      <c r="J1770" s="28">
        <v>1</v>
      </c>
      <c r="K1770" s="28">
        <v>0</v>
      </c>
      <c r="L1770" s="28">
        <v>0</v>
      </c>
      <c r="M1770" s="28" t="s">
        <v>2538</v>
      </c>
      <c r="N1770" s="28">
        <v>4</v>
      </c>
      <c r="O1770" s="21">
        <v>4</v>
      </c>
      <c r="P1770" s="21">
        <v>0</v>
      </c>
      <c r="Q1770" s="21">
        <v>1</v>
      </c>
      <c r="R1770">
        <f>IFERROR(IF(I1770=1,VLOOKUP(F1770,Lookup!$A$2:$B$15,2,FALSE),0),0.5)</f>
        <v>0</v>
      </c>
      <c r="S1770">
        <f>IF(K1770=1,1,IFERROR(IF(H1770="pass",VLOOKUP(F1770,Lookup!$D$2:$E$26,2,FALSE),0),1.6))</f>
        <v>1.6</v>
      </c>
      <c r="T1770" s="6">
        <f t="shared" si="83"/>
        <v>1.6700000000000002</v>
      </c>
      <c r="U1770" s="6">
        <f t="shared" si="81"/>
        <v>1.6700000000000002</v>
      </c>
      <c r="V1770" t="str">
        <f t="shared" si="82"/>
        <v>M.PITTMAN, IND</v>
      </c>
    </row>
    <row r="1771" spans="1:22">
      <c r="A1771">
        <v>971</v>
      </c>
      <c r="B1771" s="28">
        <v>2</v>
      </c>
      <c r="C1771" s="28" t="s">
        <v>5</v>
      </c>
      <c r="D1771" s="28" t="s">
        <v>875</v>
      </c>
      <c r="E1771" s="28">
        <v>45</v>
      </c>
      <c r="F1771" s="28">
        <v>55</v>
      </c>
      <c r="G1771" s="28" t="s">
        <v>3835</v>
      </c>
      <c r="H1771" s="28" t="s">
        <v>439</v>
      </c>
      <c r="I1771" s="28">
        <v>0</v>
      </c>
      <c r="J1771" s="28">
        <v>1</v>
      </c>
      <c r="K1771" s="28">
        <v>0</v>
      </c>
      <c r="L1771" s="28">
        <v>0</v>
      </c>
      <c r="M1771" s="28" t="s">
        <v>3836</v>
      </c>
      <c r="N1771" s="28">
        <v>-4</v>
      </c>
      <c r="O1771" s="21">
        <v>-4</v>
      </c>
      <c r="P1771" s="21">
        <v>0</v>
      </c>
      <c r="Q1771" s="21">
        <v>1</v>
      </c>
      <c r="R1771">
        <f>IFERROR(IF(I1771=1,VLOOKUP(F1771,Lookup!$A$2:$B$15,2,FALSE),0),0.5)</f>
        <v>0</v>
      </c>
      <c r="S1771">
        <f>IF(K1771=1,1,IFERROR(IF(H1771="pass",VLOOKUP(F1771,Lookup!$D$2:$E$26,2,FALSE),0),1.6))</f>
        <v>1.6</v>
      </c>
      <c r="T1771" s="6">
        <f t="shared" si="83"/>
        <v>1.53</v>
      </c>
      <c r="U1771" s="6">
        <f t="shared" si="81"/>
        <v>1.53</v>
      </c>
      <c r="V1771" t="str">
        <f t="shared" si="82"/>
        <v>A.DULIN, IND</v>
      </c>
    </row>
    <row r="1772" spans="1:22">
      <c r="A1772">
        <v>972</v>
      </c>
      <c r="B1772" s="28">
        <v>2</v>
      </c>
      <c r="C1772" s="28" t="s">
        <v>5</v>
      </c>
      <c r="D1772" s="28" t="s">
        <v>875</v>
      </c>
      <c r="E1772" s="28">
        <v>35</v>
      </c>
      <c r="F1772" s="28">
        <v>65</v>
      </c>
      <c r="G1772" s="28" t="s">
        <v>3837</v>
      </c>
      <c r="H1772" s="28" t="s">
        <v>439</v>
      </c>
      <c r="I1772" s="28">
        <v>0</v>
      </c>
      <c r="J1772" s="28">
        <v>1</v>
      </c>
      <c r="K1772" s="28">
        <v>0</v>
      </c>
      <c r="L1772" s="28">
        <v>0</v>
      </c>
      <c r="M1772" s="28" t="s">
        <v>2538</v>
      </c>
      <c r="N1772" s="28">
        <v>6</v>
      </c>
      <c r="O1772" s="21">
        <v>6</v>
      </c>
      <c r="P1772" s="21">
        <v>0</v>
      </c>
      <c r="Q1772" s="21">
        <v>1</v>
      </c>
      <c r="R1772">
        <f>IFERROR(IF(I1772=1,VLOOKUP(F1772,Lookup!$A$2:$B$15,2,FALSE),0),0.5)</f>
        <v>0</v>
      </c>
      <c r="S1772">
        <f>IF(K1772=1,1,IFERROR(IF(H1772="pass",VLOOKUP(F1772,Lookup!$D$2:$E$26,2,FALSE),0),1.6))</f>
        <v>1.6</v>
      </c>
      <c r="T1772" s="6">
        <f t="shared" si="83"/>
        <v>1.7050000000000001</v>
      </c>
      <c r="U1772" s="6">
        <f t="shared" si="81"/>
        <v>1.7050000000000001</v>
      </c>
      <c r="V1772" t="str">
        <f t="shared" si="82"/>
        <v>M.PITTMAN, IND</v>
      </c>
    </row>
    <row r="1773" spans="1:22">
      <c r="A1773">
        <v>975</v>
      </c>
      <c r="B1773" s="28">
        <v>2</v>
      </c>
      <c r="C1773" s="28" t="s">
        <v>5</v>
      </c>
      <c r="D1773" s="28" t="s">
        <v>875</v>
      </c>
      <c r="E1773" s="28">
        <v>19</v>
      </c>
      <c r="F1773" s="28">
        <v>81</v>
      </c>
      <c r="G1773" s="28" t="s">
        <v>3840</v>
      </c>
      <c r="H1773" s="28" t="s">
        <v>439</v>
      </c>
      <c r="I1773" s="28">
        <v>0</v>
      </c>
      <c r="J1773" s="28">
        <v>1</v>
      </c>
      <c r="K1773" s="28">
        <v>0</v>
      </c>
      <c r="L1773" s="28">
        <v>0</v>
      </c>
      <c r="M1773" s="28" t="s">
        <v>2497</v>
      </c>
      <c r="N1773" s="28">
        <v>5</v>
      </c>
      <c r="O1773" s="21">
        <v>5</v>
      </c>
      <c r="P1773" s="21">
        <v>0</v>
      </c>
      <c r="Q1773" s="21">
        <v>1</v>
      </c>
      <c r="R1773">
        <f>IFERROR(IF(I1773=1,VLOOKUP(F1773,Lookup!$A$2:$B$15,2,FALSE),0),0.5)</f>
        <v>0</v>
      </c>
      <c r="S1773">
        <f>IF(K1773=1,1,IFERROR(IF(H1773="pass",VLOOKUP(F1773,Lookup!$D$2:$E$26,2,FALSE),0),1.6))</f>
        <v>2</v>
      </c>
      <c r="T1773" s="6">
        <f t="shared" si="83"/>
        <v>1.6875</v>
      </c>
      <c r="U1773" s="6">
        <f t="shared" si="81"/>
        <v>1.8937500000000003</v>
      </c>
      <c r="V1773" t="str">
        <f t="shared" si="82"/>
        <v>J.DOYLE, IND</v>
      </c>
    </row>
    <row r="1774" spans="1:22">
      <c r="A1774">
        <v>982</v>
      </c>
      <c r="B1774" s="28">
        <v>2</v>
      </c>
      <c r="C1774" s="28" t="s">
        <v>875</v>
      </c>
      <c r="D1774" s="28" t="s">
        <v>5</v>
      </c>
      <c r="E1774" s="28">
        <v>72</v>
      </c>
      <c r="F1774" s="28">
        <v>28</v>
      </c>
      <c r="G1774" s="28" t="s">
        <v>3847</v>
      </c>
      <c r="H1774" s="28" t="s">
        <v>439</v>
      </c>
      <c r="I1774" s="28">
        <v>0</v>
      </c>
      <c r="J1774" s="28">
        <v>1</v>
      </c>
      <c r="K1774" s="28">
        <v>0</v>
      </c>
      <c r="L1774" s="28">
        <v>0</v>
      </c>
      <c r="M1774" s="28" t="s">
        <v>886</v>
      </c>
      <c r="N1774" s="28">
        <v>1</v>
      </c>
      <c r="O1774" s="21">
        <v>1</v>
      </c>
      <c r="P1774" s="21">
        <v>0</v>
      </c>
      <c r="Q1774" s="21">
        <v>1</v>
      </c>
      <c r="R1774">
        <f>IFERROR(IF(I1774=1,VLOOKUP(F1774,Lookup!$A$2:$B$15,2,FALSE),0),0.5)</f>
        <v>0</v>
      </c>
      <c r="S1774">
        <f>IF(K1774=1,1,IFERROR(IF(H1774="pass",VLOOKUP(F1774,Lookup!$D$2:$E$26,2,FALSE),0),1.6))</f>
        <v>1.6</v>
      </c>
      <c r="T1774" s="6">
        <f t="shared" si="83"/>
        <v>1.6175000000000002</v>
      </c>
      <c r="U1774" s="6">
        <f t="shared" si="81"/>
        <v>1.6175000000000002</v>
      </c>
      <c r="V1774" t="str">
        <f t="shared" si="82"/>
        <v>D.HENDERSON, LA</v>
      </c>
    </row>
    <row r="1775" spans="1:22">
      <c r="A1775">
        <v>983</v>
      </c>
      <c r="B1775" s="28">
        <v>2</v>
      </c>
      <c r="C1775" s="28" t="s">
        <v>875</v>
      </c>
      <c r="D1775" s="28" t="s">
        <v>5</v>
      </c>
      <c r="E1775" s="28">
        <v>49</v>
      </c>
      <c r="F1775" s="28">
        <v>51</v>
      </c>
      <c r="G1775" s="28" t="s">
        <v>3848</v>
      </c>
      <c r="H1775" s="28" t="s">
        <v>439</v>
      </c>
      <c r="I1775" s="28">
        <v>0</v>
      </c>
      <c r="J1775" s="28">
        <v>1</v>
      </c>
      <c r="K1775" s="28">
        <v>0</v>
      </c>
      <c r="L1775" s="28">
        <v>0</v>
      </c>
      <c r="M1775" s="28" t="s">
        <v>890</v>
      </c>
      <c r="N1775" s="28">
        <v>14</v>
      </c>
      <c r="O1775" s="21">
        <v>14</v>
      </c>
      <c r="P1775" s="21">
        <v>0</v>
      </c>
      <c r="Q1775" s="21">
        <v>1</v>
      </c>
      <c r="R1775">
        <f>IFERROR(IF(I1775=1,VLOOKUP(F1775,Lookup!$A$2:$B$15,2,FALSE),0),0.5)</f>
        <v>0</v>
      </c>
      <c r="S1775">
        <f>IF(K1775=1,1,IFERROR(IF(H1775="pass",VLOOKUP(F1775,Lookup!$D$2:$E$26,2,FALSE),0),1.6))</f>
        <v>1.6</v>
      </c>
      <c r="T1775" s="6">
        <f t="shared" si="83"/>
        <v>1.845</v>
      </c>
      <c r="U1775" s="6">
        <f t="shared" si="81"/>
        <v>1.845</v>
      </c>
      <c r="V1775" t="str">
        <f t="shared" si="82"/>
        <v>V.JEFFERSON, LA</v>
      </c>
    </row>
    <row r="1776" spans="1:22">
      <c r="A1776">
        <v>985</v>
      </c>
      <c r="B1776" s="28">
        <v>2</v>
      </c>
      <c r="C1776" s="28" t="s">
        <v>875</v>
      </c>
      <c r="D1776" s="28" t="s">
        <v>5</v>
      </c>
      <c r="E1776" s="28">
        <v>33</v>
      </c>
      <c r="F1776" s="28">
        <v>67</v>
      </c>
      <c r="G1776" s="28" t="s">
        <v>3850</v>
      </c>
      <c r="H1776" s="28" t="s">
        <v>439</v>
      </c>
      <c r="I1776" s="28">
        <v>0</v>
      </c>
      <c r="J1776" s="28">
        <v>1</v>
      </c>
      <c r="K1776" s="28">
        <v>0</v>
      </c>
      <c r="L1776" s="28">
        <v>0</v>
      </c>
      <c r="M1776" s="28" t="s">
        <v>901</v>
      </c>
      <c r="N1776" s="28">
        <v>-1</v>
      </c>
      <c r="O1776" s="21">
        <v>-1</v>
      </c>
      <c r="P1776" s="21">
        <v>0</v>
      </c>
      <c r="Q1776" s="21">
        <v>1</v>
      </c>
      <c r="R1776">
        <f>IFERROR(IF(I1776=1,VLOOKUP(F1776,Lookup!$A$2:$B$15,2,FALSE),0),0.5)</f>
        <v>0</v>
      </c>
      <c r="S1776">
        <f>IF(K1776=1,1,IFERROR(IF(H1776="pass",VLOOKUP(F1776,Lookup!$D$2:$E$26,2,FALSE),0),1.6))</f>
        <v>1.6</v>
      </c>
      <c r="T1776" s="6">
        <f t="shared" si="83"/>
        <v>1.5825</v>
      </c>
      <c r="U1776" s="6">
        <f t="shared" si="81"/>
        <v>1.5825</v>
      </c>
      <c r="V1776" t="str">
        <f t="shared" si="82"/>
        <v>C.KUPP, LA</v>
      </c>
    </row>
    <row r="1777" spans="1:22">
      <c r="A1777">
        <v>987</v>
      </c>
      <c r="B1777" s="28">
        <v>2</v>
      </c>
      <c r="C1777" s="28" t="s">
        <v>875</v>
      </c>
      <c r="D1777" s="28" t="s">
        <v>5</v>
      </c>
      <c r="E1777" s="28">
        <v>16</v>
      </c>
      <c r="F1777" s="28">
        <v>84</v>
      </c>
      <c r="G1777" s="28" t="s">
        <v>3852</v>
      </c>
      <c r="H1777" s="28" t="s">
        <v>439</v>
      </c>
      <c r="I1777" s="28">
        <v>0</v>
      </c>
      <c r="J1777" s="28">
        <v>1</v>
      </c>
      <c r="K1777" s="28">
        <v>0</v>
      </c>
      <c r="L1777" s="28">
        <v>0</v>
      </c>
      <c r="M1777" s="28" t="s">
        <v>901</v>
      </c>
      <c r="N1777" s="28">
        <v>16</v>
      </c>
      <c r="O1777" s="21">
        <v>16</v>
      </c>
      <c r="P1777" s="21">
        <v>0</v>
      </c>
      <c r="Q1777" s="21">
        <v>1</v>
      </c>
      <c r="R1777">
        <f>IFERROR(IF(I1777=1,VLOOKUP(F1777,Lookup!$A$2:$B$15,2,FALSE),0),0.5)</f>
        <v>0</v>
      </c>
      <c r="S1777">
        <f>IF(K1777=1,1,IFERROR(IF(H1777="pass",VLOOKUP(F1777,Lookup!$D$2:$E$26,2,FALSE),0),1.6))</f>
        <v>2</v>
      </c>
      <c r="T1777" s="6">
        <f t="shared" si="83"/>
        <v>1.8800000000000001</v>
      </c>
      <c r="U1777" s="6">
        <f t="shared" si="81"/>
        <v>1.9592000000000001</v>
      </c>
      <c r="V1777" t="str">
        <f t="shared" si="82"/>
        <v>C.KUPP, LA</v>
      </c>
    </row>
    <row r="1778" spans="1:22">
      <c r="A1778">
        <v>991</v>
      </c>
      <c r="B1778" s="28">
        <v>2</v>
      </c>
      <c r="C1778" s="28" t="s">
        <v>5</v>
      </c>
      <c r="D1778" s="28" t="s">
        <v>875</v>
      </c>
      <c r="E1778" s="28">
        <v>32</v>
      </c>
      <c r="F1778" s="28">
        <v>68</v>
      </c>
      <c r="G1778" s="28" t="s">
        <v>3856</v>
      </c>
      <c r="H1778" s="28" t="s">
        <v>439</v>
      </c>
      <c r="I1778" s="28">
        <v>0</v>
      </c>
      <c r="J1778" s="28">
        <v>1</v>
      </c>
      <c r="K1778" s="28">
        <v>0</v>
      </c>
      <c r="L1778" s="28">
        <v>0</v>
      </c>
      <c r="M1778" s="28" t="s">
        <v>2495</v>
      </c>
      <c r="N1778" s="28">
        <v>-1</v>
      </c>
      <c r="O1778" s="21">
        <v>-1</v>
      </c>
      <c r="P1778" s="21">
        <v>0</v>
      </c>
      <c r="Q1778" s="21">
        <v>1</v>
      </c>
      <c r="R1778">
        <f>IFERROR(IF(I1778=1,VLOOKUP(F1778,Lookup!$A$2:$B$15,2,FALSE),0),0.5)</f>
        <v>0</v>
      </c>
      <c r="S1778">
        <f>IF(K1778=1,1,IFERROR(IF(H1778="pass",VLOOKUP(F1778,Lookup!$D$2:$E$26,2,FALSE),0),1.6))</f>
        <v>1.6</v>
      </c>
      <c r="T1778" s="6">
        <f t="shared" si="83"/>
        <v>1.5825</v>
      </c>
      <c r="U1778" s="6">
        <f t="shared" si="81"/>
        <v>1.5825</v>
      </c>
      <c r="V1778" t="str">
        <f t="shared" si="82"/>
        <v>J.TAYLOR, IND</v>
      </c>
    </row>
    <row r="1779" spans="1:22">
      <c r="A1779">
        <v>992</v>
      </c>
      <c r="B1779" s="28">
        <v>2</v>
      </c>
      <c r="C1779" s="28" t="s">
        <v>5</v>
      </c>
      <c r="D1779" s="28" t="s">
        <v>875</v>
      </c>
      <c r="E1779" s="28">
        <v>30</v>
      </c>
      <c r="F1779" s="28">
        <v>70</v>
      </c>
      <c r="G1779" s="28" t="s">
        <v>3857</v>
      </c>
      <c r="H1779" s="28" t="s">
        <v>439</v>
      </c>
      <c r="I1779" s="28">
        <v>0</v>
      </c>
      <c r="J1779" s="28">
        <v>1</v>
      </c>
      <c r="K1779" s="28">
        <v>0</v>
      </c>
      <c r="L1779" s="28">
        <v>0</v>
      </c>
      <c r="M1779" s="28" t="s">
        <v>2504</v>
      </c>
      <c r="N1779" s="28">
        <v>4</v>
      </c>
      <c r="O1779" s="21">
        <v>4</v>
      </c>
      <c r="P1779" s="21">
        <v>0</v>
      </c>
      <c r="Q1779" s="21">
        <v>1</v>
      </c>
      <c r="R1779">
        <f>IFERROR(IF(I1779=1,VLOOKUP(F1779,Lookup!$A$2:$B$15,2,FALSE),0),0.5)</f>
        <v>0</v>
      </c>
      <c r="S1779">
        <f>IF(K1779=1,1,IFERROR(IF(H1779="pass",VLOOKUP(F1779,Lookup!$D$2:$E$26,2,FALSE),0),1.6))</f>
        <v>1.6</v>
      </c>
      <c r="T1779" s="6">
        <f t="shared" si="83"/>
        <v>1.6700000000000002</v>
      </c>
      <c r="U1779" s="6">
        <f t="shared" si="81"/>
        <v>1.6700000000000002</v>
      </c>
      <c r="V1779" t="str">
        <f t="shared" si="82"/>
        <v>N.HINES, IND</v>
      </c>
    </row>
    <row r="1780" spans="1:22">
      <c r="A1780">
        <v>995</v>
      </c>
      <c r="B1780" s="28">
        <v>2</v>
      </c>
      <c r="C1780" s="28" t="s">
        <v>5</v>
      </c>
      <c r="D1780" s="28" t="s">
        <v>875</v>
      </c>
      <c r="E1780" s="28">
        <v>40</v>
      </c>
      <c r="F1780" s="28">
        <v>60</v>
      </c>
      <c r="G1780" s="28" t="s">
        <v>3860</v>
      </c>
      <c r="H1780" s="28" t="s">
        <v>439</v>
      </c>
      <c r="I1780" s="28">
        <v>0</v>
      </c>
      <c r="J1780" s="28">
        <v>1</v>
      </c>
      <c r="K1780" s="28">
        <v>0</v>
      </c>
      <c r="L1780" s="28">
        <v>0</v>
      </c>
      <c r="M1780" s="28" t="s">
        <v>2548</v>
      </c>
      <c r="N1780" s="28">
        <v>5</v>
      </c>
      <c r="O1780" s="21">
        <v>5</v>
      </c>
      <c r="P1780" s="21">
        <v>0</v>
      </c>
      <c r="Q1780" s="21">
        <v>1</v>
      </c>
      <c r="R1780">
        <f>IFERROR(IF(I1780=1,VLOOKUP(F1780,Lookup!$A$2:$B$15,2,FALSE),0),0.5)</f>
        <v>0</v>
      </c>
      <c r="S1780">
        <f>IF(K1780=1,1,IFERROR(IF(H1780="pass",VLOOKUP(F1780,Lookup!$D$2:$E$26,2,FALSE),0),1.6))</f>
        <v>1.6</v>
      </c>
      <c r="T1780" s="6">
        <f t="shared" si="83"/>
        <v>1.6875</v>
      </c>
      <c r="U1780" s="6">
        <f t="shared" si="81"/>
        <v>1.6875</v>
      </c>
      <c r="V1780" t="str">
        <f t="shared" si="82"/>
        <v>M.ALIE-COX, IND</v>
      </c>
    </row>
    <row r="1781" spans="1:22">
      <c r="A1781">
        <v>998</v>
      </c>
      <c r="B1781" s="28">
        <v>2</v>
      </c>
      <c r="C1781" s="28" t="s">
        <v>5</v>
      </c>
      <c r="D1781" s="28" t="s">
        <v>875</v>
      </c>
      <c r="E1781" s="28">
        <v>10</v>
      </c>
      <c r="F1781" s="28">
        <v>90</v>
      </c>
      <c r="G1781" s="28" t="s">
        <v>3863</v>
      </c>
      <c r="H1781" s="28" t="s">
        <v>439</v>
      </c>
      <c r="I1781" s="28">
        <v>0</v>
      </c>
      <c r="J1781" s="28">
        <v>1</v>
      </c>
      <c r="K1781" s="28">
        <v>0</v>
      </c>
      <c r="L1781" s="28">
        <v>0</v>
      </c>
      <c r="M1781" s="28" t="s">
        <v>2538</v>
      </c>
      <c r="N1781" s="28">
        <v>5</v>
      </c>
      <c r="O1781" s="21">
        <v>5</v>
      </c>
      <c r="P1781" s="21">
        <v>0</v>
      </c>
      <c r="Q1781" s="21">
        <v>1</v>
      </c>
      <c r="R1781">
        <f>IFERROR(IF(I1781=1,VLOOKUP(F1781,Lookup!$A$2:$B$15,2,FALSE),0),0.5)</f>
        <v>0</v>
      </c>
      <c r="S1781">
        <f>IF(K1781=1,1,IFERROR(IF(H1781="pass",VLOOKUP(F1781,Lookup!$D$2:$E$26,2,FALSE),0),1.6))</f>
        <v>2.2000000000000002</v>
      </c>
      <c r="T1781" s="6">
        <f t="shared" si="83"/>
        <v>1.6875</v>
      </c>
      <c r="U1781" s="6">
        <f t="shared" si="81"/>
        <v>2.0257500000000004</v>
      </c>
      <c r="V1781" t="str">
        <f t="shared" si="82"/>
        <v>M.PITTMAN, IND</v>
      </c>
    </row>
    <row r="1782" spans="1:22">
      <c r="A1782">
        <v>1000</v>
      </c>
      <c r="B1782" s="28">
        <v>2</v>
      </c>
      <c r="C1782" s="28" t="s">
        <v>5</v>
      </c>
      <c r="D1782" s="28" t="s">
        <v>875</v>
      </c>
      <c r="E1782" s="28">
        <v>3</v>
      </c>
      <c r="F1782" s="28">
        <v>97</v>
      </c>
      <c r="G1782" s="28" t="s">
        <v>3865</v>
      </c>
      <c r="H1782" s="28" t="s">
        <v>439</v>
      </c>
      <c r="I1782" s="28">
        <v>0</v>
      </c>
      <c r="J1782" s="28">
        <v>1</v>
      </c>
      <c r="K1782" s="28">
        <v>0</v>
      </c>
      <c r="L1782" s="28">
        <v>0</v>
      </c>
      <c r="M1782" s="28" t="s">
        <v>2497</v>
      </c>
      <c r="N1782" s="28">
        <v>0</v>
      </c>
      <c r="O1782" s="21">
        <v>0</v>
      </c>
      <c r="P1782" s="21">
        <v>0</v>
      </c>
      <c r="Q1782" s="21">
        <v>1</v>
      </c>
      <c r="R1782">
        <f>IFERROR(IF(I1782=1,VLOOKUP(F1782,Lookup!$A$2:$B$15,2,FALSE),0),0.5)</f>
        <v>0</v>
      </c>
      <c r="S1782">
        <f>IF(K1782=1,1,IFERROR(IF(H1782="pass",VLOOKUP(F1782,Lookup!$D$2:$E$26,2,FALSE),0),1.6))</f>
        <v>3.5</v>
      </c>
      <c r="T1782" s="6">
        <f t="shared" si="83"/>
        <v>1.6</v>
      </c>
      <c r="U1782" s="6">
        <f t="shared" si="81"/>
        <v>3.5</v>
      </c>
      <c r="V1782" t="str">
        <f t="shared" si="82"/>
        <v>J.DOYLE, IND</v>
      </c>
    </row>
    <row r="1783" spans="1:22">
      <c r="A1783">
        <v>1003</v>
      </c>
      <c r="B1783" s="28">
        <v>2</v>
      </c>
      <c r="C1783" s="28" t="s">
        <v>875</v>
      </c>
      <c r="D1783" s="28" t="s">
        <v>5</v>
      </c>
      <c r="E1783" s="28">
        <v>73</v>
      </c>
      <c r="F1783" s="28">
        <v>27</v>
      </c>
      <c r="G1783" s="28" t="s">
        <v>3868</v>
      </c>
      <c r="H1783" s="28" t="s">
        <v>439</v>
      </c>
      <c r="I1783" s="28">
        <v>0</v>
      </c>
      <c r="J1783" s="28">
        <v>1</v>
      </c>
      <c r="K1783" s="28">
        <v>0</v>
      </c>
      <c r="L1783" s="28">
        <v>0</v>
      </c>
      <c r="M1783" s="28" t="s">
        <v>886</v>
      </c>
      <c r="N1783" s="28">
        <v>1</v>
      </c>
      <c r="O1783" s="21">
        <v>1</v>
      </c>
      <c r="P1783" s="21">
        <v>0</v>
      </c>
      <c r="Q1783" s="21">
        <v>1</v>
      </c>
      <c r="R1783">
        <f>IFERROR(IF(I1783=1,VLOOKUP(F1783,Lookup!$A$2:$B$15,2,FALSE),0),0.5)</f>
        <v>0</v>
      </c>
      <c r="S1783">
        <f>IF(K1783=1,1,IFERROR(IF(H1783="pass",VLOOKUP(F1783,Lookup!$D$2:$E$26,2,FALSE),0),1.6))</f>
        <v>1.6</v>
      </c>
      <c r="T1783" s="6">
        <f t="shared" si="83"/>
        <v>1.6175000000000002</v>
      </c>
      <c r="U1783" s="6">
        <f t="shared" si="81"/>
        <v>1.6175000000000002</v>
      </c>
      <c r="V1783" t="str">
        <f t="shared" si="82"/>
        <v>D.HENDERSON, LA</v>
      </c>
    </row>
    <row r="1784" spans="1:22">
      <c r="A1784">
        <v>1005</v>
      </c>
      <c r="B1784" s="28">
        <v>2</v>
      </c>
      <c r="C1784" s="28" t="s">
        <v>875</v>
      </c>
      <c r="D1784" s="28" t="s">
        <v>5</v>
      </c>
      <c r="E1784" s="28">
        <v>67</v>
      </c>
      <c r="F1784" s="28">
        <v>33</v>
      </c>
      <c r="G1784" s="28" t="s">
        <v>3870</v>
      </c>
      <c r="H1784" s="28" t="s">
        <v>439</v>
      </c>
      <c r="I1784" s="28">
        <v>0</v>
      </c>
      <c r="J1784" s="28">
        <v>1</v>
      </c>
      <c r="K1784" s="28">
        <v>0</v>
      </c>
      <c r="L1784" s="28">
        <v>0</v>
      </c>
      <c r="M1784" s="28" t="s">
        <v>888</v>
      </c>
      <c r="N1784" s="28">
        <v>5</v>
      </c>
      <c r="O1784" s="21">
        <v>5</v>
      </c>
      <c r="P1784" s="21">
        <v>0</v>
      </c>
      <c r="Q1784" s="21">
        <v>1</v>
      </c>
      <c r="R1784">
        <f>IFERROR(IF(I1784=1,VLOOKUP(F1784,Lookup!$A$2:$B$15,2,FALSE),0),0.5)</f>
        <v>0</v>
      </c>
      <c r="S1784">
        <f>IF(K1784=1,1,IFERROR(IF(H1784="pass",VLOOKUP(F1784,Lookup!$D$2:$E$26,2,FALSE),0),1.6))</f>
        <v>1.6</v>
      </c>
      <c r="T1784" s="6">
        <f t="shared" si="83"/>
        <v>1.6875</v>
      </c>
      <c r="U1784" s="6">
        <f t="shared" si="81"/>
        <v>1.6875</v>
      </c>
      <c r="V1784" t="str">
        <f t="shared" si="82"/>
        <v>T.HIGBEE, LA</v>
      </c>
    </row>
    <row r="1785" spans="1:22">
      <c r="A1785">
        <v>1007</v>
      </c>
      <c r="B1785" s="28">
        <v>2</v>
      </c>
      <c r="C1785" s="28" t="s">
        <v>875</v>
      </c>
      <c r="D1785" s="28" t="s">
        <v>5</v>
      </c>
      <c r="E1785" s="28">
        <v>63</v>
      </c>
      <c r="F1785" s="28">
        <v>37</v>
      </c>
      <c r="G1785" s="28" t="s">
        <v>3872</v>
      </c>
      <c r="H1785" s="28" t="s">
        <v>439</v>
      </c>
      <c r="I1785" s="28">
        <v>0</v>
      </c>
      <c r="J1785" s="28">
        <v>1</v>
      </c>
      <c r="K1785" s="28">
        <v>0</v>
      </c>
      <c r="L1785" s="28">
        <v>0</v>
      </c>
      <c r="M1785" s="28" t="s">
        <v>917</v>
      </c>
      <c r="N1785" s="28">
        <v>14</v>
      </c>
      <c r="O1785" s="21">
        <v>14</v>
      </c>
      <c r="P1785" s="21">
        <v>0</v>
      </c>
      <c r="Q1785" s="21">
        <v>1</v>
      </c>
      <c r="R1785">
        <f>IFERROR(IF(I1785=1,VLOOKUP(F1785,Lookup!$A$2:$B$15,2,FALSE),0),0.5)</f>
        <v>0</v>
      </c>
      <c r="S1785">
        <f>IF(K1785=1,1,IFERROR(IF(H1785="pass",VLOOKUP(F1785,Lookup!$D$2:$E$26,2,FALSE),0),1.6))</f>
        <v>1.6</v>
      </c>
      <c r="T1785" s="6">
        <f t="shared" si="83"/>
        <v>1.845</v>
      </c>
      <c r="U1785" s="6">
        <f t="shared" si="81"/>
        <v>1.845</v>
      </c>
      <c r="V1785" t="str">
        <f t="shared" si="82"/>
        <v>R.WOODS, LA</v>
      </c>
    </row>
    <row r="1786" spans="1:22">
      <c r="A1786">
        <v>1010</v>
      </c>
      <c r="B1786" s="28">
        <v>2</v>
      </c>
      <c r="C1786" s="28" t="s">
        <v>875</v>
      </c>
      <c r="D1786" s="28" t="s">
        <v>5</v>
      </c>
      <c r="E1786" s="28">
        <v>47</v>
      </c>
      <c r="F1786" s="28">
        <v>53</v>
      </c>
      <c r="G1786" s="28" t="s">
        <v>3875</v>
      </c>
      <c r="H1786" s="28" t="s">
        <v>439</v>
      </c>
      <c r="I1786" s="28">
        <v>0</v>
      </c>
      <c r="J1786" s="28">
        <v>1</v>
      </c>
      <c r="K1786" s="28">
        <v>0</v>
      </c>
      <c r="L1786" s="28">
        <v>0</v>
      </c>
      <c r="M1786" s="28" t="s">
        <v>901</v>
      </c>
      <c r="N1786" s="28">
        <v>12</v>
      </c>
      <c r="O1786" s="21">
        <v>12</v>
      </c>
      <c r="P1786" s="21">
        <v>0</v>
      </c>
      <c r="Q1786" s="21">
        <v>1</v>
      </c>
      <c r="R1786">
        <f>IFERROR(IF(I1786=1,VLOOKUP(F1786,Lookup!$A$2:$B$15,2,FALSE),0),0.5)</f>
        <v>0</v>
      </c>
      <c r="S1786">
        <f>IF(K1786=1,1,IFERROR(IF(H1786="pass",VLOOKUP(F1786,Lookup!$D$2:$E$26,2,FALSE),0),1.6))</f>
        <v>1.6</v>
      </c>
      <c r="T1786" s="6">
        <f t="shared" si="83"/>
        <v>1.81</v>
      </c>
      <c r="U1786" s="6">
        <f t="shared" si="81"/>
        <v>1.81</v>
      </c>
      <c r="V1786" t="str">
        <f t="shared" si="82"/>
        <v>C.KUPP, LA</v>
      </c>
    </row>
    <row r="1787" spans="1:22">
      <c r="A1787">
        <v>1012</v>
      </c>
      <c r="B1787" s="28">
        <v>2</v>
      </c>
      <c r="C1787" s="28" t="s">
        <v>875</v>
      </c>
      <c r="D1787" s="28" t="s">
        <v>5</v>
      </c>
      <c r="E1787" s="28">
        <v>31</v>
      </c>
      <c r="F1787" s="28">
        <v>69</v>
      </c>
      <c r="G1787" s="28" t="s">
        <v>3877</v>
      </c>
      <c r="H1787" s="28" t="s">
        <v>439</v>
      </c>
      <c r="I1787" s="28">
        <v>0</v>
      </c>
      <c r="J1787" s="28">
        <v>1</v>
      </c>
      <c r="K1787" s="28">
        <v>0</v>
      </c>
      <c r="L1787" s="28">
        <v>0</v>
      </c>
      <c r="M1787" s="28" t="s">
        <v>901</v>
      </c>
      <c r="N1787" s="28">
        <v>4</v>
      </c>
      <c r="O1787" s="21">
        <v>4</v>
      </c>
      <c r="P1787" s="21">
        <v>0</v>
      </c>
      <c r="Q1787" s="21">
        <v>1</v>
      </c>
      <c r="R1787">
        <f>IFERROR(IF(I1787=1,VLOOKUP(F1787,Lookup!$A$2:$B$15,2,FALSE),0),0.5)</f>
        <v>0</v>
      </c>
      <c r="S1787">
        <f>IF(K1787=1,1,IFERROR(IF(H1787="pass",VLOOKUP(F1787,Lookup!$D$2:$E$26,2,FALSE),0),1.6))</f>
        <v>1.6</v>
      </c>
      <c r="T1787" s="6">
        <f t="shared" si="83"/>
        <v>1.6700000000000002</v>
      </c>
      <c r="U1787" s="6">
        <f t="shared" si="81"/>
        <v>1.6700000000000002</v>
      </c>
      <c r="V1787" t="str">
        <f t="shared" si="82"/>
        <v>C.KUPP, LA</v>
      </c>
    </row>
    <row r="1788" spans="1:22">
      <c r="A1788">
        <v>1013</v>
      </c>
      <c r="B1788" s="28">
        <v>2</v>
      </c>
      <c r="C1788" s="28" t="s">
        <v>875</v>
      </c>
      <c r="D1788" s="28" t="s">
        <v>5</v>
      </c>
      <c r="E1788" s="28">
        <v>17</v>
      </c>
      <c r="F1788" s="28">
        <v>83</v>
      </c>
      <c r="G1788" s="28" t="s">
        <v>3878</v>
      </c>
      <c r="H1788" s="28" t="s">
        <v>439</v>
      </c>
      <c r="I1788" s="28">
        <v>0</v>
      </c>
      <c r="J1788" s="28">
        <v>1</v>
      </c>
      <c r="K1788" s="28">
        <v>0</v>
      </c>
      <c r="L1788" s="28">
        <v>0</v>
      </c>
      <c r="M1788" s="28" t="s">
        <v>886</v>
      </c>
      <c r="N1788" s="28">
        <v>-1</v>
      </c>
      <c r="O1788" s="21">
        <v>-1</v>
      </c>
      <c r="P1788" s="21">
        <v>0</v>
      </c>
      <c r="Q1788" s="21">
        <v>1</v>
      </c>
      <c r="R1788">
        <f>IFERROR(IF(I1788=1,VLOOKUP(F1788,Lookup!$A$2:$B$15,2,FALSE),0),0.5)</f>
        <v>0</v>
      </c>
      <c r="S1788">
        <f>IF(K1788=1,1,IFERROR(IF(H1788="pass",VLOOKUP(F1788,Lookup!$D$2:$E$26,2,FALSE),0),1.6))</f>
        <v>2</v>
      </c>
      <c r="T1788" s="6">
        <f t="shared" si="83"/>
        <v>1.5825</v>
      </c>
      <c r="U1788" s="6">
        <f t="shared" si="81"/>
        <v>1.85805</v>
      </c>
      <c r="V1788" t="str">
        <f t="shared" si="82"/>
        <v>D.HENDERSON, LA</v>
      </c>
    </row>
    <row r="1789" spans="1:22">
      <c r="A1789">
        <v>1015</v>
      </c>
      <c r="B1789" s="28">
        <v>2</v>
      </c>
      <c r="C1789" s="28" t="s">
        <v>875</v>
      </c>
      <c r="D1789" s="28" t="s">
        <v>5</v>
      </c>
      <c r="E1789" s="28">
        <v>16</v>
      </c>
      <c r="F1789" s="28">
        <v>84</v>
      </c>
      <c r="G1789" s="28" t="s">
        <v>3880</v>
      </c>
      <c r="H1789" s="28" t="s">
        <v>439</v>
      </c>
      <c r="I1789" s="28">
        <v>0</v>
      </c>
      <c r="J1789" s="28">
        <v>1</v>
      </c>
      <c r="K1789" s="28">
        <v>0</v>
      </c>
      <c r="L1789" s="28">
        <v>0</v>
      </c>
      <c r="M1789" s="28" t="s">
        <v>917</v>
      </c>
      <c r="N1789" s="28">
        <v>16</v>
      </c>
      <c r="O1789" s="21">
        <v>16</v>
      </c>
      <c r="P1789" s="21">
        <v>0</v>
      </c>
      <c r="Q1789" s="21">
        <v>1</v>
      </c>
      <c r="R1789">
        <f>IFERROR(IF(I1789=1,VLOOKUP(F1789,Lookup!$A$2:$B$15,2,FALSE),0),0.5)</f>
        <v>0</v>
      </c>
      <c r="S1789">
        <f>IF(K1789=1,1,IFERROR(IF(H1789="pass",VLOOKUP(F1789,Lookup!$D$2:$E$26,2,FALSE),0),1.6))</f>
        <v>2</v>
      </c>
      <c r="T1789" s="6">
        <f t="shared" si="83"/>
        <v>1.8800000000000001</v>
      </c>
      <c r="U1789" s="6">
        <f t="shared" si="81"/>
        <v>1.9592000000000001</v>
      </c>
      <c r="V1789" t="str">
        <f t="shared" si="82"/>
        <v>R.WOODS, LA</v>
      </c>
    </row>
    <row r="1790" spans="1:22">
      <c r="A1790">
        <v>1017</v>
      </c>
      <c r="B1790" s="28">
        <v>2</v>
      </c>
      <c r="C1790" s="28" t="s">
        <v>5</v>
      </c>
      <c r="D1790" s="28" t="s">
        <v>875</v>
      </c>
      <c r="E1790" s="28">
        <v>62</v>
      </c>
      <c r="F1790" s="28">
        <v>38</v>
      </c>
      <c r="G1790" s="28" t="s">
        <v>3882</v>
      </c>
      <c r="H1790" s="28" t="s">
        <v>439</v>
      </c>
      <c r="I1790" s="28">
        <v>0</v>
      </c>
      <c r="J1790" s="28">
        <v>1</v>
      </c>
      <c r="K1790" s="28">
        <v>0</v>
      </c>
      <c r="L1790" s="28">
        <v>0</v>
      </c>
      <c r="M1790" s="28" t="s">
        <v>2504</v>
      </c>
      <c r="N1790" s="28">
        <v>2</v>
      </c>
      <c r="O1790" s="21">
        <v>2</v>
      </c>
      <c r="P1790" s="21">
        <v>0</v>
      </c>
      <c r="Q1790" s="21">
        <v>1</v>
      </c>
      <c r="R1790">
        <f>IFERROR(IF(I1790=1,VLOOKUP(F1790,Lookup!$A$2:$B$15,2,FALSE),0),0.5)</f>
        <v>0</v>
      </c>
      <c r="S1790">
        <f>IF(K1790=1,1,IFERROR(IF(H1790="pass",VLOOKUP(F1790,Lookup!$D$2:$E$26,2,FALSE),0),1.6))</f>
        <v>1.6</v>
      </c>
      <c r="T1790" s="6">
        <f t="shared" si="83"/>
        <v>1.635</v>
      </c>
      <c r="U1790" s="6">
        <f t="shared" ref="U1790:U1853" si="84">R1790+IF(S1790&gt;=3.2,S1790,IF(AND(S1790&lt;3.2,S1790&gt;=1.8),S1790*0.66+T1790*0.34,T1790))+K1790*0.4735*2</f>
        <v>1.635</v>
      </c>
      <c r="V1790" t="str">
        <f t="shared" si="82"/>
        <v>N.HINES, IND</v>
      </c>
    </row>
    <row r="1791" spans="1:22">
      <c r="A1791">
        <v>1020</v>
      </c>
      <c r="B1791" s="28">
        <v>2</v>
      </c>
      <c r="C1791" s="28" t="s">
        <v>5</v>
      </c>
      <c r="D1791" s="28" t="s">
        <v>875</v>
      </c>
      <c r="E1791" s="28">
        <v>38</v>
      </c>
      <c r="F1791" s="28">
        <v>62</v>
      </c>
      <c r="G1791" s="28" t="s">
        <v>3885</v>
      </c>
      <c r="H1791" s="28" t="s">
        <v>439</v>
      </c>
      <c r="I1791" s="28">
        <v>0</v>
      </c>
      <c r="J1791" s="28">
        <v>1</v>
      </c>
      <c r="K1791" s="28">
        <v>0</v>
      </c>
      <c r="L1791" s="28">
        <v>0</v>
      </c>
      <c r="M1791" s="28" t="s">
        <v>2538</v>
      </c>
      <c r="N1791" s="28">
        <v>3</v>
      </c>
      <c r="O1791" s="21">
        <v>3</v>
      </c>
      <c r="P1791" s="21">
        <v>0</v>
      </c>
      <c r="Q1791" s="21">
        <v>1</v>
      </c>
      <c r="R1791">
        <f>IFERROR(IF(I1791=1,VLOOKUP(F1791,Lookup!$A$2:$B$15,2,FALSE),0),0.5)</f>
        <v>0</v>
      </c>
      <c r="S1791">
        <f>IF(K1791=1,1,IFERROR(IF(H1791="pass",VLOOKUP(F1791,Lookup!$D$2:$E$26,2,FALSE),0),1.6))</f>
        <v>1.6</v>
      </c>
      <c r="T1791" s="6">
        <f t="shared" si="83"/>
        <v>1.6525000000000001</v>
      </c>
      <c r="U1791" s="6">
        <f t="shared" si="84"/>
        <v>1.6525000000000001</v>
      </c>
      <c r="V1791" t="str">
        <f t="shared" si="82"/>
        <v>M.PITTMAN, IND</v>
      </c>
    </row>
    <row r="1792" spans="1:22">
      <c r="A1792">
        <v>1021</v>
      </c>
      <c r="B1792" s="28">
        <v>2</v>
      </c>
      <c r="C1792" s="28" t="s">
        <v>5</v>
      </c>
      <c r="D1792" s="28" t="s">
        <v>875</v>
      </c>
      <c r="E1792" s="28">
        <v>35</v>
      </c>
      <c r="F1792" s="28">
        <v>65</v>
      </c>
      <c r="G1792" s="28" t="s">
        <v>3886</v>
      </c>
      <c r="H1792" s="28" t="s">
        <v>439</v>
      </c>
      <c r="I1792" s="28">
        <v>0</v>
      </c>
      <c r="J1792" s="28">
        <v>1</v>
      </c>
      <c r="K1792" s="28">
        <v>0</v>
      </c>
      <c r="L1792" s="28">
        <v>0</v>
      </c>
      <c r="M1792" s="28" t="s">
        <v>2501</v>
      </c>
      <c r="N1792" s="28">
        <v>3</v>
      </c>
      <c r="O1792" s="21">
        <v>3</v>
      </c>
      <c r="P1792" s="21">
        <v>0</v>
      </c>
      <c r="Q1792" s="21">
        <v>1</v>
      </c>
      <c r="R1792">
        <f>IFERROR(IF(I1792=1,VLOOKUP(F1792,Lookup!$A$2:$B$15,2,FALSE),0),0.5)</f>
        <v>0</v>
      </c>
      <c r="S1792">
        <f>IF(K1792=1,1,IFERROR(IF(H1792="pass",VLOOKUP(F1792,Lookup!$D$2:$E$26,2,FALSE),0),1.6))</f>
        <v>1.6</v>
      </c>
      <c r="T1792" s="6">
        <f t="shared" si="83"/>
        <v>1.6525000000000001</v>
      </c>
      <c r="U1792" s="6">
        <f t="shared" si="84"/>
        <v>1.6525000000000001</v>
      </c>
      <c r="V1792" t="str">
        <f t="shared" si="82"/>
        <v>Z.PASCAL, IND</v>
      </c>
    </row>
    <row r="1793" spans="1:22">
      <c r="A1793">
        <v>1022</v>
      </c>
      <c r="B1793" s="28">
        <v>2</v>
      </c>
      <c r="C1793" s="28" t="s">
        <v>5</v>
      </c>
      <c r="D1793" s="28" t="s">
        <v>875</v>
      </c>
      <c r="E1793" s="28">
        <v>28</v>
      </c>
      <c r="F1793" s="28">
        <v>72</v>
      </c>
      <c r="G1793" s="28" t="s">
        <v>3887</v>
      </c>
      <c r="H1793" s="28" t="s">
        <v>439</v>
      </c>
      <c r="I1793" s="28">
        <v>0</v>
      </c>
      <c r="J1793" s="28">
        <v>1</v>
      </c>
      <c r="K1793" s="28">
        <v>0</v>
      </c>
      <c r="L1793" s="28">
        <v>0</v>
      </c>
      <c r="M1793" s="28" t="s">
        <v>2499</v>
      </c>
      <c r="N1793" s="28">
        <v>28</v>
      </c>
      <c r="O1793" s="21">
        <v>28</v>
      </c>
      <c r="P1793" s="21">
        <v>0</v>
      </c>
      <c r="Q1793" s="21">
        <v>1</v>
      </c>
      <c r="R1793">
        <f>IFERROR(IF(I1793=1,VLOOKUP(F1793,Lookup!$A$2:$B$15,2,FALSE),0),0.5)</f>
        <v>0</v>
      </c>
      <c r="S1793">
        <f>IF(K1793=1,1,IFERROR(IF(H1793="pass",VLOOKUP(F1793,Lookup!$D$2:$E$26,2,FALSE),0),1.6))</f>
        <v>1.6</v>
      </c>
      <c r="T1793" s="6">
        <f t="shared" si="83"/>
        <v>2.09</v>
      </c>
      <c r="U1793" s="6">
        <f t="shared" si="84"/>
        <v>2.09</v>
      </c>
      <c r="V1793" t="str">
        <f t="shared" si="82"/>
        <v>M.STRACHAN, IND</v>
      </c>
    </row>
    <row r="1794" spans="1:22">
      <c r="A1794">
        <v>1023</v>
      </c>
      <c r="B1794" s="28">
        <v>2</v>
      </c>
      <c r="C1794" s="28" t="s">
        <v>875</v>
      </c>
      <c r="D1794" s="28" t="s">
        <v>5</v>
      </c>
      <c r="E1794" s="28">
        <v>74</v>
      </c>
      <c r="F1794" s="28">
        <v>26</v>
      </c>
      <c r="G1794" s="28" t="s">
        <v>3888</v>
      </c>
      <c r="H1794" s="28" t="s">
        <v>439</v>
      </c>
      <c r="I1794" s="28">
        <v>0</v>
      </c>
      <c r="J1794" s="28">
        <v>1</v>
      </c>
      <c r="K1794" s="28">
        <v>0</v>
      </c>
      <c r="L1794" s="28">
        <v>0</v>
      </c>
      <c r="M1794" s="28" t="s">
        <v>917</v>
      </c>
      <c r="N1794" s="28">
        <v>5</v>
      </c>
      <c r="O1794" s="21">
        <v>5</v>
      </c>
      <c r="P1794" s="21">
        <v>0</v>
      </c>
      <c r="Q1794" s="21">
        <v>1</v>
      </c>
      <c r="R1794">
        <f>IFERROR(IF(I1794=1,VLOOKUP(F1794,Lookup!$A$2:$B$15,2,FALSE),0),0.5)</f>
        <v>0</v>
      </c>
      <c r="S1794">
        <f>IF(K1794=1,1,IFERROR(IF(H1794="pass",VLOOKUP(F1794,Lookup!$D$2:$E$26,2,FALSE),0),1.6))</f>
        <v>1.6</v>
      </c>
      <c r="T1794" s="6">
        <f t="shared" si="83"/>
        <v>1.6875</v>
      </c>
      <c r="U1794" s="6">
        <f t="shared" si="84"/>
        <v>1.6875</v>
      </c>
      <c r="V1794" t="str">
        <f t="shared" ref="V1794:V1857" si="85">IF(M1794="A.St","A. ST. BROWN, DET",IF(M1794="Dj.Moore","D.MOORE, CAR",IF(M1794="Mi.Carter","M.CARTER, NYJ",UPPER(M1794)&amp;", "&amp;C1794)))</f>
        <v>R.WOODS, LA</v>
      </c>
    </row>
    <row r="1795" spans="1:22">
      <c r="A1795">
        <v>1024</v>
      </c>
      <c r="B1795" s="28">
        <v>2</v>
      </c>
      <c r="C1795" s="28" t="s">
        <v>875</v>
      </c>
      <c r="D1795" s="28" t="s">
        <v>5</v>
      </c>
      <c r="E1795" s="28">
        <v>74</v>
      </c>
      <c r="F1795" s="28">
        <v>26</v>
      </c>
      <c r="G1795" s="28" t="s">
        <v>3889</v>
      </c>
      <c r="H1795" s="28" t="s">
        <v>439</v>
      </c>
      <c r="I1795" s="28">
        <v>0</v>
      </c>
      <c r="J1795" s="28">
        <v>1</v>
      </c>
      <c r="K1795" s="28">
        <v>0</v>
      </c>
      <c r="L1795" s="28">
        <v>0</v>
      </c>
      <c r="M1795" s="28" t="s">
        <v>901</v>
      </c>
      <c r="N1795" s="28">
        <v>0</v>
      </c>
      <c r="O1795" s="21">
        <v>0</v>
      </c>
      <c r="P1795" s="21">
        <v>0</v>
      </c>
      <c r="Q1795" s="21">
        <v>1</v>
      </c>
      <c r="R1795">
        <f>IFERROR(IF(I1795=1,VLOOKUP(F1795,Lookup!$A$2:$B$15,2,FALSE),0),0.5)</f>
        <v>0</v>
      </c>
      <c r="S1795">
        <f>IF(K1795=1,1,IFERROR(IF(H1795="pass",VLOOKUP(F1795,Lookup!$D$2:$E$26,2,FALSE),0),1.6))</f>
        <v>1.6</v>
      </c>
      <c r="T1795" s="6">
        <f t="shared" ref="T1795:T1858" si="86">IFERROR(1.6+0.7/40*N1795,0)</f>
        <v>1.6</v>
      </c>
      <c r="U1795" s="6">
        <f t="shared" si="84"/>
        <v>1.6</v>
      </c>
      <c r="V1795" t="str">
        <f t="shared" si="85"/>
        <v>C.KUPP, LA</v>
      </c>
    </row>
    <row r="1796" spans="1:22">
      <c r="A1796">
        <v>1031</v>
      </c>
      <c r="B1796" s="28">
        <v>2</v>
      </c>
      <c r="C1796" s="28" t="s">
        <v>5</v>
      </c>
      <c r="D1796" s="28" t="s">
        <v>875</v>
      </c>
      <c r="E1796" s="28">
        <v>74</v>
      </c>
      <c r="F1796" s="28">
        <v>26</v>
      </c>
      <c r="G1796" s="28" t="s">
        <v>3896</v>
      </c>
      <c r="H1796" s="28" t="s">
        <v>439</v>
      </c>
      <c r="I1796" s="28">
        <v>0</v>
      </c>
      <c r="J1796" s="28">
        <v>1</v>
      </c>
      <c r="K1796" s="28">
        <v>0</v>
      </c>
      <c r="L1796" s="28">
        <v>0</v>
      </c>
      <c r="M1796" s="28" t="s">
        <v>2548</v>
      </c>
      <c r="N1796" s="28">
        <v>2</v>
      </c>
      <c r="O1796" s="21">
        <v>2</v>
      </c>
      <c r="P1796" s="21">
        <v>0</v>
      </c>
      <c r="Q1796" s="21">
        <v>1</v>
      </c>
      <c r="R1796">
        <f>IFERROR(IF(I1796=1,VLOOKUP(F1796,Lookup!$A$2:$B$15,2,FALSE),0),0.5)</f>
        <v>0</v>
      </c>
      <c r="S1796">
        <f>IF(K1796=1,1,IFERROR(IF(H1796="pass",VLOOKUP(F1796,Lookup!$D$2:$E$26,2,FALSE),0),1.6))</f>
        <v>1.6</v>
      </c>
      <c r="T1796" s="6">
        <f t="shared" si="86"/>
        <v>1.635</v>
      </c>
      <c r="U1796" s="6">
        <f t="shared" si="84"/>
        <v>1.635</v>
      </c>
      <c r="V1796" t="str">
        <f t="shared" si="85"/>
        <v>M.ALIE-COX, IND</v>
      </c>
    </row>
    <row r="1797" spans="1:22">
      <c r="A1797">
        <v>1032</v>
      </c>
      <c r="B1797" s="28">
        <v>2</v>
      </c>
      <c r="C1797" s="28" t="s">
        <v>875</v>
      </c>
      <c r="D1797" s="28" t="s">
        <v>5</v>
      </c>
      <c r="E1797" s="28">
        <v>61</v>
      </c>
      <c r="F1797" s="28">
        <v>39</v>
      </c>
      <c r="G1797" s="28" t="s">
        <v>3897</v>
      </c>
      <c r="H1797" s="28" t="s">
        <v>439</v>
      </c>
      <c r="I1797" s="28">
        <v>0</v>
      </c>
      <c r="J1797" s="28">
        <v>1</v>
      </c>
      <c r="K1797" s="28">
        <v>0</v>
      </c>
      <c r="L1797" s="28">
        <v>0</v>
      </c>
      <c r="M1797" s="28" t="s">
        <v>886</v>
      </c>
      <c r="N1797" s="28">
        <v>-3</v>
      </c>
      <c r="O1797" s="21">
        <v>-3</v>
      </c>
      <c r="P1797" s="21">
        <v>0</v>
      </c>
      <c r="Q1797" s="21">
        <v>1</v>
      </c>
      <c r="R1797">
        <f>IFERROR(IF(I1797=1,VLOOKUP(F1797,Lookup!$A$2:$B$15,2,FALSE),0),0.5)</f>
        <v>0</v>
      </c>
      <c r="S1797">
        <f>IF(K1797=1,1,IFERROR(IF(H1797="pass",VLOOKUP(F1797,Lookup!$D$2:$E$26,2,FALSE),0),1.6))</f>
        <v>1.6</v>
      </c>
      <c r="T1797" s="6">
        <f t="shared" si="86"/>
        <v>1.5475000000000001</v>
      </c>
      <c r="U1797" s="6">
        <f t="shared" si="84"/>
        <v>1.5475000000000001</v>
      </c>
      <c r="V1797" t="str">
        <f t="shared" si="85"/>
        <v>D.HENDERSON, LA</v>
      </c>
    </row>
    <row r="1798" spans="1:22">
      <c r="A1798">
        <v>1033</v>
      </c>
      <c r="B1798" s="28">
        <v>2</v>
      </c>
      <c r="C1798" s="28" t="s">
        <v>875</v>
      </c>
      <c r="D1798" s="28" t="s">
        <v>5</v>
      </c>
      <c r="E1798" s="28">
        <v>59</v>
      </c>
      <c r="F1798" s="28">
        <v>41</v>
      </c>
      <c r="G1798" s="28" t="s">
        <v>3898</v>
      </c>
      <c r="H1798" s="28" t="s">
        <v>439</v>
      </c>
      <c r="I1798" s="28">
        <v>0</v>
      </c>
      <c r="J1798" s="28">
        <v>1</v>
      </c>
      <c r="K1798" s="28">
        <v>0</v>
      </c>
      <c r="L1798" s="28">
        <v>0</v>
      </c>
      <c r="M1798" s="28" t="s">
        <v>886</v>
      </c>
      <c r="N1798" s="28">
        <v>-3</v>
      </c>
      <c r="O1798" s="21">
        <v>-3</v>
      </c>
      <c r="P1798" s="21">
        <v>0</v>
      </c>
      <c r="Q1798" s="21">
        <v>1</v>
      </c>
      <c r="R1798">
        <f>IFERROR(IF(I1798=1,VLOOKUP(F1798,Lookup!$A$2:$B$15,2,FALSE),0),0.5)</f>
        <v>0</v>
      </c>
      <c r="S1798">
        <f>IF(K1798=1,1,IFERROR(IF(H1798="pass",VLOOKUP(F1798,Lookup!$D$2:$E$26,2,FALSE),0),1.6))</f>
        <v>1.6</v>
      </c>
      <c r="T1798" s="6">
        <f t="shared" si="86"/>
        <v>1.5475000000000001</v>
      </c>
      <c r="U1798" s="6">
        <f t="shared" si="84"/>
        <v>1.5475000000000001</v>
      </c>
      <c r="V1798" t="str">
        <f t="shared" si="85"/>
        <v>D.HENDERSON, LA</v>
      </c>
    </row>
    <row r="1799" spans="1:22">
      <c r="A1799">
        <v>1034</v>
      </c>
      <c r="B1799" s="28">
        <v>2</v>
      </c>
      <c r="C1799" s="28" t="s">
        <v>875</v>
      </c>
      <c r="D1799" s="28" t="s">
        <v>5</v>
      </c>
      <c r="E1799" s="28">
        <v>59</v>
      </c>
      <c r="F1799" s="28">
        <v>41</v>
      </c>
      <c r="G1799" s="28" t="s">
        <v>3899</v>
      </c>
      <c r="H1799" s="28" t="s">
        <v>439</v>
      </c>
      <c r="I1799" s="28">
        <v>0</v>
      </c>
      <c r="J1799" s="28">
        <v>1</v>
      </c>
      <c r="K1799" s="28">
        <v>0</v>
      </c>
      <c r="L1799" s="28">
        <v>0</v>
      </c>
      <c r="M1799" s="28" t="s">
        <v>901</v>
      </c>
      <c r="N1799" s="28">
        <v>9</v>
      </c>
      <c r="O1799" s="21">
        <v>9</v>
      </c>
      <c r="P1799" s="21">
        <v>0</v>
      </c>
      <c r="Q1799" s="21">
        <v>1</v>
      </c>
      <c r="R1799">
        <f>IFERROR(IF(I1799=1,VLOOKUP(F1799,Lookup!$A$2:$B$15,2,FALSE),0),0.5)</f>
        <v>0</v>
      </c>
      <c r="S1799">
        <f>IF(K1799=1,1,IFERROR(IF(H1799="pass",VLOOKUP(F1799,Lookup!$D$2:$E$26,2,FALSE),0),1.6))</f>
        <v>1.6</v>
      </c>
      <c r="T1799" s="6">
        <f t="shared" si="86"/>
        <v>1.7575000000000001</v>
      </c>
      <c r="U1799" s="6">
        <f t="shared" si="84"/>
        <v>1.7575000000000001</v>
      </c>
      <c r="V1799" t="str">
        <f t="shared" si="85"/>
        <v>C.KUPP, LA</v>
      </c>
    </row>
    <row r="1800" spans="1:22">
      <c r="A1800">
        <v>1038</v>
      </c>
      <c r="B1800" s="28">
        <v>2</v>
      </c>
      <c r="C1800" s="28" t="s">
        <v>5</v>
      </c>
      <c r="D1800" s="28" t="s">
        <v>875</v>
      </c>
      <c r="E1800" s="28">
        <v>52</v>
      </c>
      <c r="F1800" s="28">
        <v>48</v>
      </c>
      <c r="G1800" s="28" t="s">
        <v>3904</v>
      </c>
      <c r="H1800" s="28" t="s">
        <v>439</v>
      </c>
      <c r="I1800" s="28">
        <v>0</v>
      </c>
      <c r="J1800" s="28">
        <v>1</v>
      </c>
      <c r="K1800" s="28">
        <v>0</v>
      </c>
      <c r="L1800" s="28">
        <v>0</v>
      </c>
      <c r="M1800" s="28" t="s">
        <v>2497</v>
      </c>
      <c r="N1800" s="28">
        <v>2</v>
      </c>
      <c r="O1800" s="21">
        <v>2</v>
      </c>
      <c r="P1800" s="21">
        <v>0</v>
      </c>
      <c r="Q1800" s="21">
        <v>1</v>
      </c>
      <c r="R1800">
        <f>IFERROR(IF(I1800=1,VLOOKUP(F1800,Lookup!$A$2:$B$15,2,FALSE),0),0.5)</f>
        <v>0</v>
      </c>
      <c r="S1800">
        <f>IF(K1800=1,1,IFERROR(IF(H1800="pass",VLOOKUP(F1800,Lookup!$D$2:$E$26,2,FALSE),0),1.6))</f>
        <v>1.6</v>
      </c>
      <c r="T1800" s="6">
        <f t="shared" si="86"/>
        <v>1.635</v>
      </c>
      <c r="U1800" s="6">
        <f t="shared" si="84"/>
        <v>1.635</v>
      </c>
      <c r="V1800" t="str">
        <f t="shared" si="85"/>
        <v>J.DOYLE, IND</v>
      </c>
    </row>
    <row r="1801" spans="1:22">
      <c r="A1801">
        <v>1039</v>
      </c>
      <c r="B1801" s="28">
        <v>2</v>
      </c>
      <c r="C1801" s="28" t="s">
        <v>5</v>
      </c>
      <c r="D1801" s="28" t="s">
        <v>875</v>
      </c>
      <c r="E1801" s="28">
        <v>40</v>
      </c>
      <c r="F1801" s="28">
        <v>60</v>
      </c>
      <c r="G1801" s="28" t="s">
        <v>3905</v>
      </c>
      <c r="H1801" s="28" t="s">
        <v>439</v>
      </c>
      <c r="I1801" s="28">
        <v>0</v>
      </c>
      <c r="J1801" s="28">
        <v>1</v>
      </c>
      <c r="K1801" s="28">
        <v>0</v>
      </c>
      <c r="L1801" s="28">
        <v>0</v>
      </c>
      <c r="M1801" s="28" t="s">
        <v>2538</v>
      </c>
      <c r="N1801" s="28">
        <v>21</v>
      </c>
      <c r="O1801" s="21">
        <v>21</v>
      </c>
      <c r="P1801" s="21">
        <v>0</v>
      </c>
      <c r="Q1801" s="21">
        <v>1</v>
      </c>
      <c r="R1801">
        <f>IFERROR(IF(I1801=1,VLOOKUP(F1801,Lookup!$A$2:$B$15,2,FALSE),0),0.5)</f>
        <v>0</v>
      </c>
      <c r="S1801">
        <f>IF(K1801=1,1,IFERROR(IF(H1801="pass",VLOOKUP(F1801,Lookup!$D$2:$E$26,2,FALSE),0),1.6))</f>
        <v>1.6</v>
      </c>
      <c r="T1801" s="6">
        <f t="shared" si="86"/>
        <v>1.9675</v>
      </c>
      <c r="U1801" s="6">
        <f t="shared" si="84"/>
        <v>1.9675</v>
      </c>
      <c r="V1801" t="str">
        <f t="shared" si="85"/>
        <v>M.PITTMAN, IND</v>
      </c>
    </row>
    <row r="1802" spans="1:22">
      <c r="A1802">
        <v>1040</v>
      </c>
      <c r="B1802" s="28">
        <v>2</v>
      </c>
      <c r="C1802" s="28" t="s">
        <v>5</v>
      </c>
      <c r="D1802" s="28" t="s">
        <v>875</v>
      </c>
      <c r="E1802" s="28">
        <v>17</v>
      </c>
      <c r="F1802" s="28">
        <v>83</v>
      </c>
      <c r="G1802" s="28" t="s">
        <v>3906</v>
      </c>
      <c r="H1802" s="28" t="s">
        <v>439</v>
      </c>
      <c r="I1802" s="28">
        <v>0</v>
      </c>
      <c r="J1802" s="28">
        <v>1</v>
      </c>
      <c r="K1802" s="28">
        <v>0</v>
      </c>
      <c r="L1802" s="28">
        <v>0</v>
      </c>
      <c r="M1802" s="28" t="s">
        <v>2497</v>
      </c>
      <c r="N1802" s="28">
        <v>6</v>
      </c>
      <c r="O1802" s="21">
        <v>6</v>
      </c>
      <c r="P1802" s="21">
        <v>0</v>
      </c>
      <c r="Q1802" s="21">
        <v>1</v>
      </c>
      <c r="R1802">
        <f>IFERROR(IF(I1802=1,VLOOKUP(F1802,Lookup!$A$2:$B$15,2,FALSE),0),0.5)</f>
        <v>0</v>
      </c>
      <c r="S1802">
        <f>IF(K1802=1,1,IFERROR(IF(H1802="pass",VLOOKUP(F1802,Lookup!$D$2:$E$26,2,FALSE),0),1.6))</f>
        <v>2</v>
      </c>
      <c r="T1802" s="6">
        <f t="shared" si="86"/>
        <v>1.7050000000000001</v>
      </c>
      <c r="U1802" s="6">
        <f t="shared" si="84"/>
        <v>1.8997000000000002</v>
      </c>
      <c r="V1802" t="str">
        <f t="shared" si="85"/>
        <v>J.DOYLE, IND</v>
      </c>
    </row>
    <row r="1803" spans="1:22">
      <c r="A1803">
        <v>1044</v>
      </c>
      <c r="B1803" s="28">
        <v>2</v>
      </c>
      <c r="C1803" s="28" t="s">
        <v>5</v>
      </c>
      <c r="D1803" s="28" t="s">
        <v>875</v>
      </c>
      <c r="E1803" s="28">
        <v>8</v>
      </c>
      <c r="F1803" s="28">
        <v>92</v>
      </c>
      <c r="G1803" s="28" t="s">
        <v>3910</v>
      </c>
      <c r="H1803" s="28" t="s">
        <v>439</v>
      </c>
      <c r="I1803" s="28">
        <v>0</v>
      </c>
      <c r="J1803" s="28">
        <v>1</v>
      </c>
      <c r="K1803" s="28">
        <v>0</v>
      </c>
      <c r="L1803" s="28">
        <v>0</v>
      </c>
      <c r="M1803" s="28" t="s">
        <v>2538</v>
      </c>
      <c r="N1803" s="28">
        <v>4</v>
      </c>
      <c r="O1803" s="21">
        <v>4</v>
      </c>
      <c r="P1803" s="21">
        <v>0</v>
      </c>
      <c r="Q1803" s="21">
        <v>1</v>
      </c>
      <c r="R1803">
        <f>IFERROR(IF(I1803=1,VLOOKUP(F1803,Lookup!$A$2:$B$15,2,FALSE),0),0.5)</f>
        <v>0</v>
      </c>
      <c r="S1803">
        <f>IF(K1803=1,1,IFERROR(IF(H1803="pass",VLOOKUP(F1803,Lookup!$D$2:$E$26,2,FALSE),0),1.6))</f>
        <v>2.7</v>
      </c>
      <c r="T1803" s="6">
        <f t="shared" si="86"/>
        <v>1.6700000000000002</v>
      </c>
      <c r="U1803" s="6">
        <f t="shared" si="84"/>
        <v>2.3498000000000001</v>
      </c>
      <c r="V1803" t="str">
        <f t="shared" si="85"/>
        <v>M.PITTMAN, IND</v>
      </c>
    </row>
    <row r="1804" spans="1:22">
      <c r="A1804">
        <v>1045</v>
      </c>
      <c r="B1804" s="28">
        <v>2</v>
      </c>
      <c r="C1804" s="28" t="s">
        <v>5</v>
      </c>
      <c r="D1804" s="28" t="s">
        <v>875</v>
      </c>
      <c r="E1804" s="28">
        <v>8</v>
      </c>
      <c r="F1804" s="28">
        <v>92</v>
      </c>
      <c r="G1804" s="28" t="s">
        <v>3911</v>
      </c>
      <c r="H1804" s="28" t="s">
        <v>439</v>
      </c>
      <c r="I1804" s="28">
        <v>0</v>
      </c>
      <c r="J1804" s="28">
        <v>1</v>
      </c>
      <c r="K1804" s="28">
        <v>0</v>
      </c>
      <c r="L1804" s="28">
        <v>0</v>
      </c>
      <c r="M1804" s="28" t="s">
        <v>2501</v>
      </c>
      <c r="N1804" s="28">
        <v>8</v>
      </c>
      <c r="O1804" s="21">
        <v>8</v>
      </c>
      <c r="P1804" s="21">
        <v>0</v>
      </c>
      <c r="Q1804" s="21">
        <v>1</v>
      </c>
      <c r="R1804">
        <f>IFERROR(IF(I1804=1,VLOOKUP(F1804,Lookup!$A$2:$B$15,2,FALSE),0),0.5)</f>
        <v>0</v>
      </c>
      <c r="S1804">
        <f>IF(K1804=1,1,IFERROR(IF(H1804="pass",VLOOKUP(F1804,Lookup!$D$2:$E$26,2,FALSE),0),1.6))</f>
        <v>2.7</v>
      </c>
      <c r="T1804" s="6">
        <f t="shared" si="86"/>
        <v>1.74</v>
      </c>
      <c r="U1804" s="6">
        <f t="shared" si="84"/>
        <v>2.3736000000000002</v>
      </c>
      <c r="V1804" t="str">
        <f t="shared" si="85"/>
        <v>Z.PASCAL, IND</v>
      </c>
    </row>
    <row r="1805" spans="1:22">
      <c r="A1805">
        <v>1049</v>
      </c>
      <c r="B1805" s="28">
        <v>2</v>
      </c>
      <c r="C1805" s="28" t="s">
        <v>5</v>
      </c>
      <c r="D1805" s="28" t="s">
        <v>875</v>
      </c>
      <c r="E1805" s="28">
        <v>63</v>
      </c>
      <c r="F1805" s="28">
        <v>37</v>
      </c>
      <c r="G1805" s="28" t="s">
        <v>3915</v>
      </c>
      <c r="H1805" s="28" t="s">
        <v>439</v>
      </c>
      <c r="I1805" s="28">
        <v>0</v>
      </c>
      <c r="J1805" s="28">
        <v>1</v>
      </c>
      <c r="K1805" s="28">
        <v>0</v>
      </c>
      <c r="L1805" s="28">
        <v>0</v>
      </c>
      <c r="M1805" s="28" t="s">
        <v>2497</v>
      </c>
      <c r="N1805" s="28">
        <v>-9</v>
      </c>
      <c r="O1805" s="21">
        <v>-9</v>
      </c>
      <c r="P1805" s="21">
        <v>0</v>
      </c>
      <c r="Q1805" s="21">
        <v>1</v>
      </c>
      <c r="R1805">
        <f>IFERROR(IF(I1805=1,VLOOKUP(F1805,Lookup!$A$2:$B$15,2,FALSE),0),0.5)</f>
        <v>0</v>
      </c>
      <c r="S1805">
        <f>IF(K1805=1,1,IFERROR(IF(H1805="pass",VLOOKUP(F1805,Lookup!$D$2:$E$26,2,FALSE),0),1.6))</f>
        <v>1.6</v>
      </c>
      <c r="T1805" s="6">
        <f t="shared" si="86"/>
        <v>1.4425000000000001</v>
      </c>
      <c r="U1805" s="6">
        <f t="shared" si="84"/>
        <v>1.4425000000000001</v>
      </c>
      <c r="V1805" t="str">
        <f t="shared" si="85"/>
        <v>J.DOYLE, IND</v>
      </c>
    </row>
    <row r="1806" spans="1:22">
      <c r="A1806">
        <v>1050</v>
      </c>
      <c r="B1806" s="28">
        <v>2</v>
      </c>
      <c r="C1806" s="28" t="s">
        <v>5</v>
      </c>
      <c r="D1806" s="28" t="s">
        <v>875</v>
      </c>
      <c r="E1806" s="28">
        <v>63</v>
      </c>
      <c r="F1806" s="28">
        <v>37</v>
      </c>
      <c r="G1806" s="28" t="s">
        <v>3916</v>
      </c>
      <c r="H1806" s="28" t="s">
        <v>439</v>
      </c>
      <c r="I1806" s="28">
        <v>0</v>
      </c>
      <c r="J1806" s="28">
        <v>1</v>
      </c>
      <c r="K1806" s="28">
        <v>0</v>
      </c>
      <c r="L1806" s="28">
        <v>0</v>
      </c>
      <c r="M1806" s="28" t="s">
        <v>2538</v>
      </c>
      <c r="N1806" s="28">
        <v>8</v>
      </c>
      <c r="O1806" s="21">
        <v>8</v>
      </c>
      <c r="P1806" s="21">
        <v>0</v>
      </c>
      <c r="Q1806" s="21">
        <v>1</v>
      </c>
      <c r="R1806">
        <f>IFERROR(IF(I1806=1,VLOOKUP(F1806,Lookup!$A$2:$B$15,2,FALSE),0),0.5)</f>
        <v>0</v>
      </c>
      <c r="S1806">
        <f>IF(K1806=1,1,IFERROR(IF(H1806="pass",VLOOKUP(F1806,Lookup!$D$2:$E$26,2,FALSE),0),1.6))</f>
        <v>1.6</v>
      </c>
      <c r="T1806" s="6">
        <f t="shared" si="86"/>
        <v>1.74</v>
      </c>
      <c r="U1806" s="6">
        <f t="shared" si="84"/>
        <v>1.74</v>
      </c>
      <c r="V1806" t="str">
        <f t="shared" si="85"/>
        <v>M.PITTMAN, IND</v>
      </c>
    </row>
    <row r="1807" spans="1:22">
      <c r="A1807">
        <v>1051</v>
      </c>
      <c r="B1807" s="28">
        <v>2</v>
      </c>
      <c r="C1807" s="28" t="s">
        <v>5</v>
      </c>
      <c r="D1807" s="28" t="s">
        <v>875</v>
      </c>
      <c r="E1807" s="28">
        <v>48</v>
      </c>
      <c r="F1807" s="28">
        <v>52</v>
      </c>
      <c r="G1807" s="28" t="s">
        <v>3917</v>
      </c>
      <c r="H1807" s="28" t="s">
        <v>439</v>
      </c>
      <c r="I1807" s="28">
        <v>0</v>
      </c>
      <c r="J1807" s="28">
        <v>1</v>
      </c>
      <c r="K1807" s="28">
        <v>0</v>
      </c>
      <c r="L1807" s="28">
        <v>0</v>
      </c>
      <c r="M1807" s="28" t="s">
        <v>3902</v>
      </c>
      <c r="N1807" s="28">
        <v>0</v>
      </c>
      <c r="O1807" s="21">
        <v>0</v>
      </c>
      <c r="P1807" s="21">
        <v>0</v>
      </c>
      <c r="Q1807" s="21">
        <v>1</v>
      </c>
      <c r="R1807">
        <f>IFERROR(IF(I1807=1,VLOOKUP(F1807,Lookup!$A$2:$B$15,2,FALSE),0),0.5)</f>
        <v>0</v>
      </c>
      <c r="S1807">
        <f>IF(K1807=1,1,IFERROR(IF(H1807="pass",VLOOKUP(F1807,Lookup!$D$2:$E$26,2,FALSE),0),1.6))</f>
        <v>1.6</v>
      </c>
      <c r="T1807" s="6">
        <f t="shared" si="86"/>
        <v>1.6</v>
      </c>
      <c r="U1807" s="6">
        <f t="shared" si="84"/>
        <v>1.6</v>
      </c>
      <c r="V1807" t="str">
        <f t="shared" si="85"/>
        <v>M.MACK, IND</v>
      </c>
    </row>
    <row r="1808" spans="1:22">
      <c r="A1808">
        <v>1053</v>
      </c>
      <c r="B1808" s="28">
        <v>2</v>
      </c>
      <c r="C1808" s="28" t="s">
        <v>5</v>
      </c>
      <c r="D1808" s="28" t="s">
        <v>875</v>
      </c>
      <c r="E1808" s="28">
        <v>47</v>
      </c>
      <c r="F1808" s="28">
        <v>53</v>
      </c>
      <c r="G1808" s="28" t="s">
        <v>3919</v>
      </c>
      <c r="H1808" s="28" t="s">
        <v>439</v>
      </c>
      <c r="I1808" s="28">
        <v>0</v>
      </c>
      <c r="J1808" s="28">
        <v>1</v>
      </c>
      <c r="K1808" s="28">
        <v>0</v>
      </c>
      <c r="L1808" s="28">
        <v>0</v>
      </c>
      <c r="M1808" s="28" t="s">
        <v>2538</v>
      </c>
      <c r="N1808" s="28">
        <v>20</v>
      </c>
      <c r="O1808" s="21">
        <v>20</v>
      </c>
      <c r="P1808" s="21">
        <v>0</v>
      </c>
      <c r="Q1808" s="21">
        <v>1</v>
      </c>
      <c r="R1808">
        <f>IFERROR(IF(I1808=1,VLOOKUP(F1808,Lookup!$A$2:$B$15,2,FALSE),0),0.5)</f>
        <v>0</v>
      </c>
      <c r="S1808">
        <f>IF(K1808=1,1,IFERROR(IF(H1808="pass",VLOOKUP(F1808,Lookup!$D$2:$E$26,2,FALSE),0),1.6))</f>
        <v>1.6</v>
      </c>
      <c r="T1808" s="6">
        <f t="shared" si="86"/>
        <v>1.9500000000000002</v>
      </c>
      <c r="U1808" s="6">
        <f t="shared" si="84"/>
        <v>1.9500000000000002</v>
      </c>
      <c r="V1808" t="str">
        <f t="shared" si="85"/>
        <v>M.PITTMAN, IND</v>
      </c>
    </row>
    <row r="1809" spans="1:22">
      <c r="A1809">
        <v>1058</v>
      </c>
      <c r="B1809" s="28">
        <v>2</v>
      </c>
      <c r="C1809" s="28" t="s">
        <v>875</v>
      </c>
      <c r="D1809" s="28" t="s">
        <v>5</v>
      </c>
      <c r="E1809" s="28">
        <v>70</v>
      </c>
      <c r="F1809" s="28">
        <v>30</v>
      </c>
      <c r="G1809" s="28" t="s">
        <v>3925</v>
      </c>
      <c r="H1809" s="28" t="s">
        <v>439</v>
      </c>
      <c r="I1809" s="28">
        <v>0</v>
      </c>
      <c r="J1809" s="28">
        <v>1</v>
      </c>
      <c r="K1809" s="28">
        <v>0</v>
      </c>
      <c r="L1809" s="28">
        <v>0</v>
      </c>
      <c r="M1809" s="28" t="s">
        <v>917</v>
      </c>
      <c r="N1809" s="28">
        <v>7</v>
      </c>
      <c r="O1809" s="21">
        <v>7</v>
      </c>
      <c r="P1809" s="21">
        <v>0</v>
      </c>
      <c r="Q1809" s="21">
        <v>1</v>
      </c>
      <c r="R1809">
        <f>IFERROR(IF(I1809=1,VLOOKUP(F1809,Lookup!$A$2:$B$15,2,FALSE),0),0.5)</f>
        <v>0</v>
      </c>
      <c r="S1809">
        <f>IF(K1809=1,1,IFERROR(IF(H1809="pass",VLOOKUP(F1809,Lookup!$D$2:$E$26,2,FALSE),0),1.6))</f>
        <v>1.6</v>
      </c>
      <c r="T1809" s="6">
        <f t="shared" si="86"/>
        <v>1.7225000000000001</v>
      </c>
      <c r="U1809" s="6">
        <f t="shared" si="84"/>
        <v>1.7225000000000001</v>
      </c>
      <c r="V1809" t="str">
        <f t="shared" si="85"/>
        <v>R.WOODS, LA</v>
      </c>
    </row>
    <row r="1810" spans="1:22">
      <c r="A1810">
        <v>1060</v>
      </c>
      <c r="B1810" s="28">
        <v>2</v>
      </c>
      <c r="C1810" s="28" t="s">
        <v>875</v>
      </c>
      <c r="D1810" s="28" t="s">
        <v>5</v>
      </c>
      <c r="E1810" s="28">
        <v>54</v>
      </c>
      <c r="F1810" s="28">
        <v>46</v>
      </c>
      <c r="G1810" s="28" t="s">
        <v>3927</v>
      </c>
      <c r="H1810" s="28" t="s">
        <v>439</v>
      </c>
      <c r="I1810" s="28">
        <v>0</v>
      </c>
      <c r="J1810" s="28">
        <v>1</v>
      </c>
      <c r="K1810" s="28">
        <v>0</v>
      </c>
      <c r="L1810" s="28">
        <v>0</v>
      </c>
      <c r="M1810" s="28" t="s">
        <v>901</v>
      </c>
      <c r="N1810" s="28">
        <v>22</v>
      </c>
      <c r="O1810" s="21">
        <v>22</v>
      </c>
      <c r="P1810" s="21">
        <v>0</v>
      </c>
      <c r="Q1810" s="21">
        <v>1</v>
      </c>
      <c r="R1810">
        <f>IFERROR(IF(I1810=1,VLOOKUP(F1810,Lookup!$A$2:$B$15,2,FALSE),0),0.5)</f>
        <v>0</v>
      </c>
      <c r="S1810">
        <f>IF(K1810=1,1,IFERROR(IF(H1810="pass",VLOOKUP(F1810,Lookup!$D$2:$E$26,2,FALSE),0),1.6))</f>
        <v>1.6</v>
      </c>
      <c r="T1810" s="6">
        <f t="shared" si="86"/>
        <v>1.9850000000000001</v>
      </c>
      <c r="U1810" s="6">
        <f t="shared" si="84"/>
        <v>1.9850000000000001</v>
      </c>
      <c r="V1810" t="str">
        <f t="shared" si="85"/>
        <v>C.KUPP, LA</v>
      </c>
    </row>
    <row r="1811" spans="1:22">
      <c r="A1811">
        <v>1061</v>
      </c>
      <c r="B1811" s="28">
        <v>2</v>
      </c>
      <c r="C1811" s="28" t="s">
        <v>875</v>
      </c>
      <c r="D1811" s="28" t="s">
        <v>5</v>
      </c>
      <c r="E1811" s="28">
        <v>10</v>
      </c>
      <c r="F1811" s="28">
        <v>90</v>
      </c>
      <c r="G1811" s="28" t="s">
        <v>3928</v>
      </c>
      <c r="H1811" s="28" t="s">
        <v>439</v>
      </c>
      <c r="I1811" s="28">
        <v>0</v>
      </c>
      <c r="J1811" s="28">
        <v>1</v>
      </c>
      <c r="K1811" s="28">
        <v>0</v>
      </c>
      <c r="L1811" s="28">
        <v>0</v>
      </c>
      <c r="M1811" s="28" t="s">
        <v>901</v>
      </c>
      <c r="N1811" s="28">
        <v>10</v>
      </c>
      <c r="O1811" s="21">
        <v>10</v>
      </c>
      <c r="P1811" s="21">
        <v>0</v>
      </c>
      <c r="Q1811" s="21">
        <v>1</v>
      </c>
      <c r="R1811">
        <f>IFERROR(IF(I1811=1,VLOOKUP(F1811,Lookup!$A$2:$B$15,2,FALSE),0),0.5)</f>
        <v>0</v>
      </c>
      <c r="S1811">
        <f>IF(K1811=1,1,IFERROR(IF(H1811="pass",VLOOKUP(F1811,Lookup!$D$2:$E$26,2,FALSE),0),1.6))</f>
        <v>2.2000000000000002</v>
      </c>
      <c r="T1811" s="6">
        <f t="shared" si="86"/>
        <v>1.7750000000000001</v>
      </c>
      <c r="U1811" s="6">
        <f t="shared" si="84"/>
        <v>2.0555000000000003</v>
      </c>
      <c r="V1811" t="str">
        <f t="shared" si="85"/>
        <v>C.KUPP, LA</v>
      </c>
    </row>
    <row r="1812" spans="1:22">
      <c r="A1812">
        <v>1064</v>
      </c>
      <c r="B1812" s="28">
        <v>2</v>
      </c>
      <c r="C1812" s="28" t="s">
        <v>5</v>
      </c>
      <c r="D1812" s="28" t="s">
        <v>875</v>
      </c>
      <c r="E1812" s="28">
        <v>63</v>
      </c>
      <c r="F1812" s="28">
        <v>37</v>
      </c>
      <c r="G1812" s="28" t="s">
        <v>3931</v>
      </c>
      <c r="H1812" s="28" t="s">
        <v>439</v>
      </c>
      <c r="I1812" s="28">
        <v>0</v>
      </c>
      <c r="J1812" s="28">
        <v>1</v>
      </c>
      <c r="K1812" s="28">
        <v>0</v>
      </c>
      <c r="L1812" s="28">
        <v>0</v>
      </c>
      <c r="M1812" s="28" t="s">
        <v>2501</v>
      </c>
      <c r="N1812" s="28">
        <v>-3</v>
      </c>
      <c r="O1812" s="21">
        <v>-3</v>
      </c>
      <c r="P1812" s="21">
        <v>0</v>
      </c>
      <c r="Q1812" s="21">
        <v>1</v>
      </c>
      <c r="R1812">
        <f>IFERROR(IF(I1812=1,VLOOKUP(F1812,Lookup!$A$2:$B$15,2,FALSE),0),0.5)</f>
        <v>0</v>
      </c>
      <c r="S1812">
        <f>IF(K1812=1,1,IFERROR(IF(H1812="pass",VLOOKUP(F1812,Lookup!$D$2:$E$26,2,FALSE),0),1.6))</f>
        <v>1.6</v>
      </c>
      <c r="T1812" s="6">
        <f t="shared" si="86"/>
        <v>1.5475000000000001</v>
      </c>
      <c r="U1812" s="6">
        <f t="shared" si="84"/>
        <v>1.5475000000000001</v>
      </c>
      <c r="V1812" t="str">
        <f t="shared" si="85"/>
        <v>Z.PASCAL, IND</v>
      </c>
    </row>
    <row r="1813" spans="1:22">
      <c r="A1813">
        <v>1066</v>
      </c>
      <c r="B1813" s="28">
        <v>2</v>
      </c>
      <c r="C1813" s="28" t="s">
        <v>5</v>
      </c>
      <c r="D1813" s="28" t="s">
        <v>875</v>
      </c>
      <c r="E1813" s="28">
        <v>56</v>
      </c>
      <c r="F1813" s="28">
        <v>44</v>
      </c>
      <c r="G1813" s="28" t="s">
        <v>3933</v>
      </c>
      <c r="H1813" s="28" t="s">
        <v>439</v>
      </c>
      <c r="I1813" s="28">
        <v>0</v>
      </c>
      <c r="J1813" s="28">
        <v>1</v>
      </c>
      <c r="K1813" s="28">
        <v>0</v>
      </c>
      <c r="L1813" s="28">
        <v>0</v>
      </c>
      <c r="M1813" s="28" t="s">
        <v>2497</v>
      </c>
      <c r="N1813" s="28">
        <v>16</v>
      </c>
      <c r="O1813" s="21">
        <v>16</v>
      </c>
      <c r="P1813" s="21">
        <v>0</v>
      </c>
      <c r="Q1813" s="21">
        <v>1</v>
      </c>
      <c r="R1813">
        <f>IFERROR(IF(I1813=1,VLOOKUP(F1813,Lookup!$A$2:$B$15,2,FALSE),0),0.5)</f>
        <v>0</v>
      </c>
      <c r="S1813">
        <f>IF(K1813=1,1,IFERROR(IF(H1813="pass",VLOOKUP(F1813,Lookup!$D$2:$E$26,2,FALSE),0),1.6))</f>
        <v>1.6</v>
      </c>
      <c r="T1813" s="6">
        <f t="shared" si="86"/>
        <v>1.8800000000000001</v>
      </c>
      <c r="U1813" s="6">
        <f t="shared" si="84"/>
        <v>1.8800000000000001</v>
      </c>
      <c r="V1813" t="str">
        <f t="shared" si="85"/>
        <v>J.DOYLE, IND</v>
      </c>
    </row>
    <row r="1814" spans="1:22">
      <c r="A1814">
        <v>1069</v>
      </c>
      <c r="B1814" s="28">
        <v>2</v>
      </c>
      <c r="C1814" s="28" t="s">
        <v>5</v>
      </c>
      <c r="D1814" s="28" t="s">
        <v>875</v>
      </c>
      <c r="E1814" s="28">
        <v>17</v>
      </c>
      <c r="F1814" s="28">
        <v>83</v>
      </c>
      <c r="G1814" s="28" t="s">
        <v>3936</v>
      </c>
      <c r="H1814" s="28" t="s">
        <v>439</v>
      </c>
      <c r="I1814" s="28">
        <v>0</v>
      </c>
      <c r="J1814" s="28">
        <v>1</v>
      </c>
      <c r="K1814" s="28">
        <v>0</v>
      </c>
      <c r="L1814" s="28">
        <v>0</v>
      </c>
      <c r="M1814" s="28" t="s">
        <v>2538</v>
      </c>
      <c r="N1814" s="28">
        <v>5</v>
      </c>
      <c r="O1814" s="21">
        <v>5</v>
      </c>
      <c r="P1814" s="21">
        <v>0</v>
      </c>
      <c r="Q1814" s="21">
        <v>1</v>
      </c>
      <c r="R1814">
        <f>IFERROR(IF(I1814=1,VLOOKUP(F1814,Lookup!$A$2:$B$15,2,FALSE),0),0.5)</f>
        <v>0</v>
      </c>
      <c r="S1814">
        <f>IF(K1814=1,1,IFERROR(IF(H1814="pass",VLOOKUP(F1814,Lookup!$D$2:$E$26,2,FALSE),0),1.6))</f>
        <v>2</v>
      </c>
      <c r="T1814" s="6">
        <f t="shared" si="86"/>
        <v>1.6875</v>
      </c>
      <c r="U1814" s="6">
        <f t="shared" si="84"/>
        <v>1.8937500000000003</v>
      </c>
      <c r="V1814" t="str">
        <f t="shared" si="85"/>
        <v>M.PITTMAN, IND</v>
      </c>
    </row>
    <row r="1815" spans="1:22">
      <c r="A1815">
        <v>1073</v>
      </c>
      <c r="B1815" s="28">
        <v>2</v>
      </c>
      <c r="C1815" s="28" t="s">
        <v>875</v>
      </c>
      <c r="D1815" s="28" t="s">
        <v>5</v>
      </c>
      <c r="E1815" s="28">
        <v>59</v>
      </c>
      <c r="F1815" s="28">
        <v>41</v>
      </c>
      <c r="G1815" s="28" t="s">
        <v>3940</v>
      </c>
      <c r="H1815" s="28" t="s">
        <v>439</v>
      </c>
      <c r="I1815" s="28">
        <v>0</v>
      </c>
      <c r="J1815" s="28">
        <v>1</v>
      </c>
      <c r="K1815" s="28">
        <v>0</v>
      </c>
      <c r="L1815" s="28">
        <v>0</v>
      </c>
      <c r="M1815" s="28" t="s">
        <v>917</v>
      </c>
      <c r="N1815" s="28">
        <v>6</v>
      </c>
      <c r="O1815" s="21">
        <v>6</v>
      </c>
      <c r="P1815" s="21">
        <v>0</v>
      </c>
      <c r="Q1815" s="21">
        <v>1</v>
      </c>
      <c r="R1815">
        <f>IFERROR(IF(I1815=1,VLOOKUP(F1815,Lookup!$A$2:$B$15,2,FALSE),0),0.5)</f>
        <v>0</v>
      </c>
      <c r="S1815">
        <f>IF(K1815=1,1,IFERROR(IF(H1815="pass",VLOOKUP(F1815,Lookup!$D$2:$E$26,2,FALSE),0),1.6))</f>
        <v>1.6</v>
      </c>
      <c r="T1815" s="6">
        <f t="shared" si="86"/>
        <v>1.7050000000000001</v>
      </c>
      <c r="U1815" s="6">
        <f t="shared" si="84"/>
        <v>1.7050000000000001</v>
      </c>
      <c r="V1815" t="str">
        <f t="shared" si="85"/>
        <v>R.WOODS, LA</v>
      </c>
    </row>
    <row r="1816" spans="1:22">
      <c r="A1816">
        <v>1074</v>
      </c>
      <c r="B1816" s="28">
        <v>2</v>
      </c>
      <c r="C1816" s="28" t="s">
        <v>875</v>
      </c>
      <c r="D1816" s="28" t="s">
        <v>5</v>
      </c>
      <c r="E1816" s="28">
        <v>52</v>
      </c>
      <c r="F1816" s="28">
        <v>48</v>
      </c>
      <c r="G1816" s="28" t="s">
        <v>3941</v>
      </c>
      <c r="H1816" s="28" t="s">
        <v>439</v>
      </c>
      <c r="I1816" s="28">
        <v>0</v>
      </c>
      <c r="J1816" s="28">
        <v>1</v>
      </c>
      <c r="K1816" s="28">
        <v>0</v>
      </c>
      <c r="L1816" s="28">
        <v>0</v>
      </c>
      <c r="M1816" s="28" t="s">
        <v>901</v>
      </c>
      <c r="N1816" s="28">
        <v>-1</v>
      </c>
      <c r="O1816" s="21">
        <v>-1</v>
      </c>
      <c r="P1816" s="21">
        <v>0</v>
      </c>
      <c r="Q1816" s="21">
        <v>1</v>
      </c>
      <c r="R1816">
        <f>IFERROR(IF(I1816=1,VLOOKUP(F1816,Lookup!$A$2:$B$15,2,FALSE),0),0.5)</f>
        <v>0</v>
      </c>
      <c r="S1816">
        <f>IF(K1816=1,1,IFERROR(IF(H1816="pass",VLOOKUP(F1816,Lookup!$D$2:$E$26,2,FALSE),0),1.6))</f>
        <v>1.6</v>
      </c>
      <c r="T1816" s="6">
        <f t="shared" si="86"/>
        <v>1.5825</v>
      </c>
      <c r="U1816" s="6">
        <f t="shared" si="84"/>
        <v>1.5825</v>
      </c>
      <c r="V1816" t="str">
        <f t="shared" si="85"/>
        <v>C.KUPP, LA</v>
      </c>
    </row>
    <row r="1817" spans="1:22">
      <c r="A1817">
        <v>1089</v>
      </c>
      <c r="B1817" s="28">
        <v>2</v>
      </c>
      <c r="C1817" s="28" t="s">
        <v>15</v>
      </c>
      <c r="D1817" s="28" t="s">
        <v>8</v>
      </c>
      <c r="E1817" s="28">
        <v>68</v>
      </c>
      <c r="F1817" s="28">
        <v>32</v>
      </c>
      <c r="G1817" s="28" t="s">
        <v>3956</v>
      </c>
      <c r="H1817" s="28" t="s">
        <v>439</v>
      </c>
      <c r="I1817" s="28">
        <v>0</v>
      </c>
      <c r="J1817" s="28">
        <v>1</v>
      </c>
      <c r="K1817" s="28">
        <v>0</v>
      </c>
      <c r="L1817" s="28">
        <v>0</v>
      </c>
      <c r="M1817" s="28" t="s">
        <v>2388</v>
      </c>
      <c r="N1817" s="28">
        <v>5</v>
      </c>
      <c r="O1817" s="21">
        <v>5</v>
      </c>
      <c r="P1817" s="21">
        <v>0</v>
      </c>
      <c r="Q1817" s="21">
        <v>1</v>
      </c>
      <c r="R1817">
        <f>IFERROR(IF(I1817=1,VLOOKUP(F1817,Lookup!$A$2:$B$15,2,FALSE),0),0.5)</f>
        <v>0</v>
      </c>
      <c r="S1817">
        <f>IF(K1817=1,1,IFERROR(IF(H1817="pass",VLOOKUP(F1817,Lookup!$D$2:$E$26,2,FALSE),0),1.6))</f>
        <v>1.6</v>
      </c>
      <c r="T1817" s="6">
        <f t="shared" si="86"/>
        <v>1.6875</v>
      </c>
      <c r="U1817" s="6">
        <f t="shared" si="84"/>
        <v>1.6875</v>
      </c>
      <c r="V1817" t="str">
        <f t="shared" si="85"/>
        <v>J.SMITH-SCHUSTER, PIT</v>
      </c>
    </row>
    <row r="1818" spans="1:22">
      <c r="A1818">
        <v>1091</v>
      </c>
      <c r="B1818" s="28">
        <v>2</v>
      </c>
      <c r="C1818" s="28" t="s">
        <v>15</v>
      </c>
      <c r="D1818" s="28" t="s">
        <v>8</v>
      </c>
      <c r="E1818" s="28">
        <v>60</v>
      </c>
      <c r="F1818" s="28">
        <v>40</v>
      </c>
      <c r="G1818" s="28" t="s">
        <v>3958</v>
      </c>
      <c r="H1818" s="28" t="s">
        <v>439</v>
      </c>
      <c r="I1818" s="28">
        <v>0</v>
      </c>
      <c r="J1818" s="28">
        <v>1</v>
      </c>
      <c r="K1818" s="28">
        <v>0</v>
      </c>
      <c r="L1818" s="28">
        <v>0</v>
      </c>
      <c r="M1818" s="28" t="s">
        <v>2388</v>
      </c>
      <c r="N1818" s="28">
        <v>4</v>
      </c>
      <c r="O1818" s="21">
        <v>4</v>
      </c>
      <c r="P1818" s="21">
        <v>0</v>
      </c>
      <c r="Q1818" s="21">
        <v>1</v>
      </c>
      <c r="R1818">
        <f>IFERROR(IF(I1818=1,VLOOKUP(F1818,Lookup!$A$2:$B$15,2,FALSE),0),0.5)</f>
        <v>0</v>
      </c>
      <c r="S1818">
        <f>IF(K1818=1,1,IFERROR(IF(H1818="pass",VLOOKUP(F1818,Lookup!$D$2:$E$26,2,FALSE),0),1.6))</f>
        <v>1.6</v>
      </c>
      <c r="T1818" s="6">
        <f t="shared" si="86"/>
        <v>1.6700000000000002</v>
      </c>
      <c r="U1818" s="6">
        <f t="shared" si="84"/>
        <v>1.6700000000000002</v>
      </c>
      <c r="V1818" t="str">
        <f t="shared" si="85"/>
        <v>J.SMITH-SCHUSTER, PIT</v>
      </c>
    </row>
    <row r="1819" spans="1:22">
      <c r="A1819">
        <v>1093</v>
      </c>
      <c r="B1819" s="28">
        <v>2</v>
      </c>
      <c r="C1819" s="28" t="s">
        <v>15</v>
      </c>
      <c r="D1819" s="28" t="s">
        <v>8</v>
      </c>
      <c r="E1819" s="28">
        <v>56</v>
      </c>
      <c r="F1819" s="28">
        <v>44</v>
      </c>
      <c r="G1819" s="28" t="s">
        <v>3960</v>
      </c>
      <c r="H1819" s="28" t="s">
        <v>439</v>
      </c>
      <c r="I1819" s="28">
        <v>0</v>
      </c>
      <c r="J1819" s="28">
        <v>1</v>
      </c>
      <c r="K1819" s="28">
        <v>0</v>
      </c>
      <c r="L1819" s="28">
        <v>0</v>
      </c>
      <c r="M1819" s="28" t="s">
        <v>2388</v>
      </c>
      <c r="N1819" s="28">
        <v>-1</v>
      </c>
      <c r="O1819" s="21">
        <v>-1</v>
      </c>
      <c r="P1819" s="21">
        <v>0</v>
      </c>
      <c r="Q1819" s="21">
        <v>1</v>
      </c>
      <c r="R1819">
        <f>IFERROR(IF(I1819=1,VLOOKUP(F1819,Lookup!$A$2:$B$15,2,FALSE),0),0.5)</f>
        <v>0</v>
      </c>
      <c r="S1819">
        <f>IF(K1819=1,1,IFERROR(IF(H1819="pass",VLOOKUP(F1819,Lookup!$D$2:$E$26,2,FALSE),0),1.6))</f>
        <v>1.6</v>
      </c>
      <c r="T1819" s="6">
        <f t="shared" si="86"/>
        <v>1.5825</v>
      </c>
      <c r="U1819" s="6">
        <f t="shared" si="84"/>
        <v>1.5825</v>
      </c>
      <c r="V1819" t="str">
        <f t="shared" si="85"/>
        <v>J.SMITH-SCHUSTER, PIT</v>
      </c>
    </row>
    <row r="1820" spans="1:22">
      <c r="A1820">
        <v>1094</v>
      </c>
      <c r="B1820" s="28">
        <v>2</v>
      </c>
      <c r="C1820" s="28" t="s">
        <v>15</v>
      </c>
      <c r="D1820" s="28" t="s">
        <v>8</v>
      </c>
      <c r="E1820" s="28">
        <v>54</v>
      </c>
      <c r="F1820" s="28">
        <v>46</v>
      </c>
      <c r="G1820" s="28" t="s">
        <v>3961</v>
      </c>
      <c r="H1820" s="28" t="s">
        <v>439</v>
      </c>
      <c r="I1820" s="28">
        <v>0</v>
      </c>
      <c r="J1820" s="28">
        <v>1</v>
      </c>
      <c r="K1820" s="28">
        <v>0</v>
      </c>
      <c r="L1820" s="28">
        <v>0</v>
      </c>
      <c r="M1820" s="28" t="s">
        <v>2429</v>
      </c>
      <c r="N1820" s="28">
        <v>14</v>
      </c>
      <c r="O1820" s="21">
        <v>14</v>
      </c>
      <c r="P1820" s="21">
        <v>0</v>
      </c>
      <c r="Q1820" s="21">
        <v>1</v>
      </c>
      <c r="R1820">
        <f>IFERROR(IF(I1820=1,VLOOKUP(F1820,Lookup!$A$2:$B$15,2,FALSE),0),0.5)</f>
        <v>0</v>
      </c>
      <c r="S1820">
        <f>IF(K1820=1,1,IFERROR(IF(H1820="pass",VLOOKUP(F1820,Lookup!$D$2:$E$26,2,FALSE),0),1.6))</f>
        <v>1.6</v>
      </c>
      <c r="T1820" s="6">
        <f t="shared" si="86"/>
        <v>1.845</v>
      </c>
      <c r="U1820" s="6">
        <f t="shared" si="84"/>
        <v>1.845</v>
      </c>
      <c r="V1820" t="str">
        <f t="shared" si="85"/>
        <v>E.EBRON, PIT</v>
      </c>
    </row>
    <row r="1821" spans="1:22">
      <c r="A1821">
        <v>1099</v>
      </c>
      <c r="B1821" s="28">
        <v>2</v>
      </c>
      <c r="C1821" s="28" t="s">
        <v>8</v>
      </c>
      <c r="D1821" s="28" t="s">
        <v>15</v>
      </c>
      <c r="E1821" s="28">
        <v>69</v>
      </c>
      <c r="F1821" s="28">
        <v>31</v>
      </c>
      <c r="G1821" s="28" t="s">
        <v>3969</v>
      </c>
      <c r="H1821" s="28" t="s">
        <v>439</v>
      </c>
      <c r="I1821" s="28">
        <v>0</v>
      </c>
      <c r="J1821" s="28">
        <v>1</v>
      </c>
      <c r="K1821" s="28">
        <v>0</v>
      </c>
      <c r="L1821" s="28">
        <v>0</v>
      </c>
      <c r="M1821" s="28" t="s">
        <v>737</v>
      </c>
      <c r="N1821" s="28">
        <v>2</v>
      </c>
      <c r="O1821" s="21">
        <v>2</v>
      </c>
      <c r="P1821" s="21">
        <v>0</v>
      </c>
      <c r="Q1821" s="21">
        <v>1</v>
      </c>
      <c r="R1821">
        <f>IFERROR(IF(I1821=1,VLOOKUP(F1821,Lookup!$A$2:$B$15,2,FALSE),0),0.5)</f>
        <v>0</v>
      </c>
      <c r="S1821">
        <f>IF(K1821=1,1,IFERROR(IF(H1821="pass",VLOOKUP(F1821,Lookup!$D$2:$E$26,2,FALSE),0),1.6))</f>
        <v>1.6</v>
      </c>
      <c r="T1821" s="6">
        <f t="shared" si="86"/>
        <v>1.635</v>
      </c>
      <c r="U1821" s="6">
        <f t="shared" si="84"/>
        <v>1.635</v>
      </c>
      <c r="V1821" t="str">
        <f t="shared" si="85"/>
        <v>H.RENFROW, LV</v>
      </c>
    </row>
    <row r="1822" spans="1:22">
      <c r="A1822">
        <v>1106</v>
      </c>
      <c r="B1822" s="28">
        <v>2</v>
      </c>
      <c r="C1822" s="28" t="s">
        <v>8</v>
      </c>
      <c r="D1822" s="28" t="s">
        <v>15</v>
      </c>
      <c r="E1822" s="28">
        <v>39</v>
      </c>
      <c r="F1822" s="28">
        <v>61</v>
      </c>
      <c r="G1822" s="28" t="s">
        <v>3976</v>
      </c>
      <c r="H1822" s="28" t="s">
        <v>439</v>
      </c>
      <c r="I1822" s="28">
        <v>0</v>
      </c>
      <c r="J1822" s="28">
        <v>1</v>
      </c>
      <c r="K1822" s="28">
        <v>0</v>
      </c>
      <c r="L1822" s="28">
        <v>0</v>
      </c>
      <c r="M1822" s="28" t="s">
        <v>732</v>
      </c>
      <c r="N1822" s="28">
        <v>-1</v>
      </c>
      <c r="O1822" s="21">
        <v>-1</v>
      </c>
      <c r="P1822" s="21">
        <v>0</v>
      </c>
      <c r="Q1822" s="21">
        <v>1</v>
      </c>
      <c r="R1822">
        <f>IFERROR(IF(I1822=1,VLOOKUP(F1822,Lookup!$A$2:$B$15,2,FALSE),0),0.5)</f>
        <v>0</v>
      </c>
      <c r="S1822">
        <f>IF(K1822=1,1,IFERROR(IF(H1822="pass",VLOOKUP(F1822,Lookup!$D$2:$E$26,2,FALSE),0),1.6))</f>
        <v>1.6</v>
      </c>
      <c r="T1822" s="6">
        <f t="shared" si="86"/>
        <v>1.5825</v>
      </c>
      <c r="U1822" s="6">
        <f t="shared" si="84"/>
        <v>1.5825</v>
      </c>
      <c r="V1822" t="str">
        <f t="shared" si="85"/>
        <v>K.DRAKE, LV</v>
      </c>
    </row>
    <row r="1823" spans="1:22">
      <c r="A1823">
        <v>1108</v>
      </c>
      <c r="B1823" s="28">
        <v>2</v>
      </c>
      <c r="C1823" s="28" t="s">
        <v>8</v>
      </c>
      <c r="D1823" s="28" t="s">
        <v>15</v>
      </c>
      <c r="E1823" s="28">
        <v>37</v>
      </c>
      <c r="F1823" s="28">
        <v>63</v>
      </c>
      <c r="G1823" s="28" t="s">
        <v>3978</v>
      </c>
      <c r="H1823" s="28" t="s">
        <v>439</v>
      </c>
      <c r="I1823" s="28">
        <v>0</v>
      </c>
      <c r="J1823" s="28">
        <v>1</v>
      </c>
      <c r="K1823" s="28">
        <v>0</v>
      </c>
      <c r="L1823" s="28">
        <v>0</v>
      </c>
      <c r="M1823" s="28" t="s">
        <v>732</v>
      </c>
      <c r="N1823" s="28">
        <v>5</v>
      </c>
      <c r="O1823" s="21">
        <v>5</v>
      </c>
      <c r="P1823" s="21">
        <v>0</v>
      </c>
      <c r="Q1823" s="21">
        <v>1</v>
      </c>
      <c r="R1823">
        <f>IFERROR(IF(I1823=1,VLOOKUP(F1823,Lookup!$A$2:$B$15,2,FALSE),0),0.5)</f>
        <v>0</v>
      </c>
      <c r="S1823">
        <f>IF(K1823=1,1,IFERROR(IF(H1823="pass",VLOOKUP(F1823,Lookup!$D$2:$E$26,2,FALSE),0),1.6))</f>
        <v>1.6</v>
      </c>
      <c r="T1823" s="6">
        <f t="shared" si="86"/>
        <v>1.6875</v>
      </c>
      <c r="U1823" s="6">
        <f t="shared" si="84"/>
        <v>1.6875</v>
      </c>
      <c r="V1823" t="str">
        <f t="shared" si="85"/>
        <v>K.DRAKE, LV</v>
      </c>
    </row>
    <row r="1824" spans="1:22">
      <c r="A1824">
        <v>1110</v>
      </c>
      <c r="B1824" s="28">
        <v>2</v>
      </c>
      <c r="C1824" s="28" t="s">
        <v>15</v>
      </c>
      <c r="D1824" s="28" t="s">
        <v>8</v>
      </c>
      <c r="E1824" s="28">
        <v>69</v>
      </c>
      <c r="F1824" s="28">
        <v>31</v>
      </c>
      <c r="G1824" s="28" t="s">
        <v>3980</v>
      </c>
      <c r="H1824" s="28" t="s">
        <v>439</v>
      </c>
      <c r="I1824" s="28">
        <v>0</v>
      </c>
      <c r="J1824" s="28">
        <v>1</v>
      </c>
      <c r="K1824" s="28">
        <v>0</v>
      </c>
      <c r="L1824" s="28">
        <v>0</v>
      </c>
      <c r="M1824" s="28" t="s">
        <v>1547</v>
      </c>
      <c r="N1824" s="28">
        <v>-4</v>
      </c>
      <c r="O1824" s="21">
        <v>-4</v>
      </c>
      <c r="P1824" s="21">
        <v>0</v>
      </c>
      <c r="Q1824" s="21">
        <v>1</v>
      </c>
      <c r="R1824">
        <f>IFERROR(IF(I1824=1,VLOOKUP(F1824,Lookup!$A$2:$B$15,2,FALSE),0),0.5)</f>
        <v>0</v>
      </c>
      <c r="S1824">
        <f>IF(K1824=1,1,IFERROR(IF(H1824="pass",VLOOKUP(F1824,Lookup!$D$2:$E$26,2,FALSE),0),1.6))</f>
        <v>1.6</v>
      </c>
      <c r="T1824" s="6">
        <f t="shared" si="86"/>
        <v>1.53</v>
      </c>
      <c r="U1824" s="6">
        <f t="shared" si="84"/>
        <v>1.53</v>
      </c>
      <c r="V1824" t="str">
        <f t="shared" si="85"/>
        <v>D.JOHNSON, PIT</v>
      </c>
    </row>
    <row r="1825" spans="1:22">
      <c r="A1825">
        <v>1111</v>
      </c>
      <c r="B1825" s="28">
        <v>2</v>
      </c>
      <c r="C1825" s="28" t="s">
        <v>15</v>
      </c>
      <c r="D1825" s="28" t="s">
        <v>8</v>
      </c>
      <c r="E1825" s="28">
        <v>72</v>
      </c>
      <c r="F1825" s="28">
        <v>28</v>
      </c>
      <c r="G1825" s="28" t="s">
        <v>3981</v>
      </c>
      <c r="H1825" s="28" t="s">
        <v>439</v>
      </c>
      <c r="I1825" s="28">
        <v>0</v>
      </c>
      <c r="J1825" s="28">
        <v>1</v>
      </c>
      <c r="K1825" s="28">
        <v>0</v>
      </c>
      <c r="L1825" s="28">
        <v>0</v>
      </c>
      <c r="M1825" s="28" t="s">
        <v>1547</v>
      </c>
      <c r="N1825" s="28">
        <v>7</v>
      </c>
      <c r="O1825" s="21">
        <v>7</v>
      </c>
      <c r="P1825" s="21">
        <v>0</v>
      </c>
      <c r="Q1825" s="21">
        <v>1</v>
      </c>
      <c r="R1825">
        <f>IFERROR(IF(I1825=1,VLOOKUP(F1825,Lookup!$A$2:$B$15,2,FALSE),0),0.5)</f>
        <v>0</v>
      </c>
      <c r="S1825">
        <f>IF(K1825=1,1,IFERROR(IF(H1825="pass",VLOOKUP(F1825,Lookup!$D$2:$E$26,2,FALSE),0),1.6))</f>
        <v>1.6</v>
      </c>
      <c r="T1825" s="6">
        <f t="shared" si="86"/>
        <v>1.7225000000000001</v>
      </c>
      <c r="U1825" s="6">
        <f t="shared" si="84"/>
        <v>1.7225000000000001</v>
      </c>
      <c r="V1825" t="str">
        <f t="shared" si="85"/>
        <v>D.JOHNSON, PIT</v>
      </c>
    </row>
    <row r="1826" spans="1:22">
      <c r="A1826">
        <v>1114</v>
      </c>
      <c r="B1826" s="28">
        <v>2</v>
      </c>
      <c r="C1826" s="28" t="s">
        <v>15</v>
      </c>
      <c r="D1826" s="28" t="s">
        <v>8</v>
      </c>
      <c r="E1826" s="28">
        <v>61</v>
      </c>
      <c r="F1826" s="28">
        <v>39</v>
      </c>
      <c r="G1826" s="28" t="s">
        <v>3985</v>
      </c>
      <c r="H1826" s="28" t="s">
        <v>439</v>
      </c>
      <c r="I1826" s="28">
        <v>0</v>
      </c>
      <c r="J1826" s="28">
        <v>1</v>
      </c>
      <c r="K1826" s="28">
        <v>0</v>
      </c>
      <c r="L1826" s="28">
        <v>0</v>
      </c>
      <c r="M1826" s="28" t="s">
        <v>2388</v>
      </c>
      <c r="N1826" s="28">
        <v>-3</v>
      </c>
      <c r="O1826" s="21">
        <v>-3</v>
      </c>
      <c r="P1826" s="21">
        <v>0</v>
      </c>
      <c r="Q1826" s="21">
        <v>1</v>
      </c>
      <c r="R1826">
        <f>IFERROR(IF(I1826=1,VLOOKUP(F1826,Lookup!$A$2:$B$15,2,FALSE),0),0.5)</f>
        <v>0</v>
      </c>
      <c r="S1826">
        <f>IF(K1826=1,1,IFERROR(IF(H1826="pass",VLOOKUP(F1826,Lookup!$D$2:$E$26,2,FALSE),0),1.6))</f>
        <v>1.6</v>
      </c>
      <c r="T1826" s="6">
        <f t="shared" si="86"/>
        <v>1.5475000000000001</v>
      </c>
      <c r="U1826" s="6">
        <f t="shared" si="84"/>
        <v>1.5475000000000001</v>
      </c>
      <c r="V1826" t="str">
        <f t="shared" si="85"/>
        <v>J.SMITH-SCHUSTER, PIT</v>
      </c>
    </row>
    <row r="1827" spans="1:22">
      <c r="A1827">
        <v>1115</v>
      </c>
      <c r="B1827" s="28">
        <v>2</v>
      </c>
      <c r="C1827" s="28" t="s">
        <v>15</v>
      </c>
      <c r="D1827" s="28" t="s">
        <v>8</v>
      </c>
      <c r="E1827" s="28">
        <v>44</v>
      </c>
      <c r="F1827" s="28">
        <v>56</v>
      </c>
      <c r="G1827" s="28" t="s">
        <v>3986</v>
      </c>
      <c r="H1827" s="28" t="s">
        <v>439</v>
      </c>
      <c r="I1827" s="28">
        <v>0</v>
      </c>
      <c r="J1827" s="28">
        <v>1</v>
      </c>
      <c r="K1827" s="28">
        <v>0</v>
      </c>
      <c r="L1827" s="28">
        <v>0</v>
      </c>
      <c r="M1827" s="28" t="s">
        <v>2388</v>
      </c>
      <c r="N1827" s="28">
        <v>5</v>
      </c>
      <c r="O1827" s="21">
        <v>5</v>
      </c>
      <c r="P1827" s="21">
        <v>0</v>
      </c>
      <c r="Q1827" s="21">
        <v>1</v>
      </c>
      <c r="R1827">
        <f>IFERROR(IF(I1827=1,VLOOKUP(F1827,Lookup!$A$2:$B$15,2,FALSE),0),0.5)</f>
        <v>0</v>
      </c>
      <c r="S1827">
        <f>IF(K1827=1,1,IFERROR(IF(H1827="pass",VLOOKUP(F1827,Lookup!$D$2:$E$26,2,FALSE),0),1.6))</f>
        <v>1.6</v>
      </c>
      <c r="T1827" s="6">
        <f t="shared" si="86"/>
        <v>1.6875</v>
      </c>
      <c r="U1827" s="6">
        <f t="shared" si="84"/>
        <v>1.6875</v>
      </c>
      <c r="V1827" t="str">
        <f t="shared" si="85"/>
        <v>J.SMITH-SCHUSTER, PIT</v>
      </c>
    </row>
    <row r="1828" spans="1:22">
      <c r="A1828">
        <v>1116</v>
      </c>
      <c r="B1828" s="28">
        <v>2</v>
      </c>
      <c r="C1828" s="28" t="s">
        <v>15</v>
      </c>
      <c r="D1828" s="28" t="s">
        <v>8</v>
      </c>
      <c r="E1828" s="28">
        <v>38</v>
      </c>
      <c r="F1828" s="28">
        <v>62</v>
      </c>
      <c r="G1828" s="28" t="s">
        <v>3987</v>
      </c>
      <c r="H1828" s="28" t="s">
        <v>439</v>
      </c>
      <c r="I1828" s="28">
        <v>0</v>
      </c>
      <c r="J1828" s="28">
        <v>1</v>
      </c>
      <c r="K1828" s="28">
        <v>0</v>
      </c>
      <c r="L1828" s="28">
        <v>0</v>
      </c>
      <c r="M1828" s="28" t="s">
        <v>2382</v>
      </c>
      <c r="N1828" s="28">
        <v>38</v>
      </c>
      <c r="O1828" s="21">
        <v>38</v>
      </c>
      <c r="P1828" s="21">
        <v>0</v>
      </c>
      <c r="Q1828" s="21">
        <v>1</v>
      </c>
      <c r="R1828">
        <f>IFERROR(IF(I1828=1,VLOOKUP(F1828,Lookup!$A$2:$B$15,2,FALSE),0),0.5)</f>
        <v>0</v>
      </c>
      <c r="S1828">
        <f>IF(K1828=1,1,IFERROR(IF(H1828="pass",VLOOKUP(F1828,Lookup!$D$2:$E$26,2,FALSE),0),1.6))</f>
        <v>1.6</v>
      </c>
      <c r="T1828" s="6">
        <f t="shared" si="86"/>
        <v>2.2650000000000001</v>
      </c>
      <c r="U1828" s="6">
        <f t="shared" si="84"/>
        <v>2.2650000000000001</v>
      </c>
      <c r="V1828" t="str">
        <f t="shared" si="85"/>
        <v>C.CLAYPOOL, PIT</v>
      </c>
    </row>
    <row r="1829" spans="1:22">
      <c r="A1829">
        <v>1117</v>
      </c>
      <c r="B1829" s="28">
        <v>2</v>
      </c>
      <c r="C1829" s="28" t="s">
        <v>15</v>
      </c>
      <c r="D1829" s="28" t="s">
        <v>8</v>
      </c>
      <c r="E1829" s="28">
        <v>38</v>
      </c>
      <c r="F1829" s="28">
        <v>62</v>
      </c>
      <c r="G1829" s="28" t="s">
        <v>3988</v>
      </c>
      <c r="H1829" s="28" t="s">
        <v>439</v>
      </c>
      <c r="I1829" s="28">
        <v>0</v>
      </c>
      <c r="J1829" s="28">
        <v>1</v>
      </c>
      <c r="K1829" s="28">
        <v>0</v>
      </c>
      <c r="L1829" s="28">
        <v>0</v>
      </c>
      <c r="M1829" s="28" t="s">
        <v>2382</v>
      </c>
      <c r="N1829" s="28">
        <v>23</v>
      </c>
      <c r="O1829" s="21">
        <v>23</v>
      </c>
      <c r="P1829" s="21">
        <v>0</v>
      </c>
      <c r="Q1829" s="21">
        <v>1</v>
      </c>
      <c r="R1829">
        <f>IFERROR(IF(I1829=1,VLOOKUP(F1829,Lookup!$A$2:$B$15,2,FALSE),0),0.5)</f>
        <v>0</v>
      </c>
      <c r="S1829">
        <f>IF(K1829=1,1,IFERROR(IF(H1829="pass",VLOOKUP(F1829,Lookup!$D$2:$E$26,2,FALSE),0),1.6))</f>
        <v>1.6</v>
      </c>
      <c r="T1829" s="6">
        <f t="shared" si="86"/>
        <v>2.0024999999999999</v>
      </c>
      <c r="U1829" s="6">
        <f t="shared" si="84"/>
        <v>2.0024999999999999</v>
      </c>
      <c r="V1829" t="str">
        <f t="shared" si="85"/>
        <v>C.CLAYPOOL, PIT</v>
      </c>
    </row>
    <row r="1830" spans="1:22">
      <c r="A1830">
        <v>1121</v>
      </c>
      <c r="B1830" s="28">
        <v>2</v>
      </c>
      <c r="C1830" s="28" t="s">
        <v>8</v>
      </c>
      <c r="D1830" s="28" t="s">
        <v>15</v>
      </c>
      <c r="E1830" s="28">
        <v>40</v>
      </c>
      <c r="F1830" s="28">
        <v>60</v>
      </c>
      <c r="G1830" s="28" t="s">
        <v>3992</v>
      </c>
      <c r="H1830" s="28" t="s">
        <v>439</v>
      </c>
      <c r="I1830" s="28">
        <v>0</v>
      </c>
      <c r="J1830" s="28">
        <v>1</v>
      </c>
      <c r="K1830" s="28">
        <v>0</v>
      </c>
      <c r="L1830" s="28">
        <v>0</v>
      </c>
      <c r="M1830" s="28" t="s">
        <v>737</v>
      </c>
      <c r="N1830" s="28">
        <v>4</v>
      </c>
      <c r="O1830" s="21">
        <v>4</v>
      </c>
      <c r="P1830" s="21">
        <v>0</v>
      </c>
      <c r="Q1830" s="21">
        <v>1</v>
      </c>
      <c r="R1830">
        <f>IFERROR(IF(I1830=1,VLOOKUP(F1830,Lookup!$A$2:$B$15,2,FALSE),0),0.5)</f>
        <v>0</v>
      </c>
      <c r="S1830">
        <f>IF(K1830=1,1,IFERROR(IF(H1830="pass",VLOOKUP(F1830,Lookup!$D$2:$E$26,2,FALSE),0),1.6))</f>
        <v>1.6</v>
      </c>
      <c r="T1830" s="6">
        <f t="shared" si="86"/>
        <v>1.6700000000000002</v>
      </c>
      <c r="U1830" s="6">
        <f t="shared" si="84"/>
        <v>1.6700000000000002</v>
      </c>
      <c r="V1830" t="str">
        <f t="shared" si="85"/>
        <v>H.RENFROW, LV</v>
      </c>
    </row>
    <row r="1831" spans="1:22">
      <c r="A1831">
        <v>1124</v>
      </c>
      <c r="B1831" s="28">
        <v>2</v>
      </c>
      <c r="C1831" s="28" t="s">
        <v>8</v>
      </c>
      <c r="D1831" s="28" t="s">
        <v>15</v>
      </c>
      <c r="E1831" s="28">
        <v>15</v>
      </c>
      <c r="F1831" s="28">
        <v>85</v>
      </c>
      <c r="G1831" s="28" t="s">
        <v>3995</v>
      </c>
      <c r="H1831" s="28" t="s">
        <v>439</v>
      </c>
      <c r="I1831" s="28">
        <v>0</v>
      </c>
      <c r="J1831" s="28">
        <v>1</v>
      </c>
      <c r="K1831" s="28">
        <v>0</v>
      </c>
      <c r="L1831" s="28">
        <v>0</v>
      </c>
      <c r="M1831" s="28" t="s">
        <v>726</v>
      </c>
      <c r="N1831" s="28">
        <v>0</v>
      </c>
      <c r="O1831" s="21">
        <v>0</v>
      </c>
      <c r="P1831" s="21">
        <v>0</v>
      </c>
      <c r="Q1831" s="21">
        <v>1</v>
      </c>
      <c r="R1831">
        <f>IFERROR(IF(I1831=1,VLOOKUP(F1831,Lookup!$A$2:$B$15,2,FALSE),0),0.5)</f>
        <v>0</v>
      </c>
      <c r="S1831">
        <f>IF(K1831=1,1,IFERROR(IF(H1831="pass",VLOOKUP(F1831,Lookup!$D$2:$E$26,2,FALSE),0),1.6))</f>
        <v>2</v>
      </c>
      <c r="T1831" s="6">
        <f t="shared" si="86"/>
        <v>1.6</v>
      </c>
      <c r="U1831" s="6">
        <f t="shared" si="84"/>
        <v>1.8640000000000001</v>
      </c>
      <c r="V1831" t="str">
        <f t="shared" si="85"/>
        <v>D.WALLER, LV</v>
      </c>
    </row>
    <row r="1832" spans="1:22">
      <c r="A1832">
        <v>1128</v>
      </c>
      <c r="B1832" s="28">
        <v>2</v>
      </c>
      <c r="C1832" s="28" t="s">
        <v>15</v>
      </c>
      <c r="D1832" s="28" t="s">
        <v>8</v>
      </c>
      <c r="E1832" s="28">
        <v>51</v>
      </c>
      <c r="F1832" s="28">
        <v>49</v>
      </c>
      <c r="G1832" s="28" t="s">
        <v>3999</v>
      </c>
      <c r="H1832" s="28" t="s">
        <v>439</v>
      </c>
      <c r="I1832" s="28">
        <v>0</v>
      </c>
      <c r="J1832" s="28">
        <v>1</v>
      </c>
      <c r="K1832" s="28">
        <v>0</v>
      </c>
      <c r="L1832" s="28">
        <v>0</v>
      </c>
      <c r="M1832" s="28" t="s">
        <v>2388</v>
      </c>
      <c r="N1832" s="28">
        <v>5</v>
      </c>
      <c r="O1832" s="21">
        <v>5</v>
      </c>
      <c r="P1832" s="21">
        <v>0</v>
      </c>
      <c r="Q1832" s="21">
        <v>1</v>
      </c>
      <c r="R1832">
        <f>IFERROR(IF(I1832=1,VLOOKUP(F1832,Lookup!$A$2:$B$15,2,FALSE),0),0.5)</f>
        <v>0</v>
      </c>
      <c r="S1832">
        <f>IF(K1832=1,1,IFERROR(IF(H1832="pass",VLOOKUP(F1832,Lookup!$D$2:$E$26,2,FALSE),0),1.6))</f>
        <v>1.6</v>
      </c>
      <c r="T1832" s="6">
        <f t="shared" si="86"/>
        <v>1.6875</v>
      </c>
      <c r="U1832" s="6">
        <f t="shared" si="84"/>
        <v>1.6875</v>
      </c>
      <c r="V1832" t="str">
        <f t="shared" si="85"/>
        <v>J.SMITH-SCHUSTER, PIT</v>
      </c>
    </row>
    <row r="1833" spans="1:22">
      <c r="A1833">
        <v>1129</v>
      </c>
      <c r="B1833" s="28">
        <v>2</v>
      </c>
      <c r="C1833" s="28" t="s">
        <v>15</v>
      </c>
      <c r="D1833" s="28" t="s">
        <v>8</v>
      </c>
      <c r="E1833" s="28">
        <v>46</v>
      </c>
      <c r="F1833" s="28">
        <v>54</v>
      </c>
      <c r="G1833" s="28" t="s">
        <v>4000</v>
      </c>
      <c r="H1833" s="28" t="s">
        <v>439</v>
      </c>
      <c r="I1833" s="28">
        <v>0</v>
      </c>
      <c r="J1833" s="28">
        <v>1</v>
      </c>
      <c r="K1833" s="28">
        <v>0</v>
      </c>
      <c r="L1833" s="28">
        <v>0</v>
      </c>
      <c r="M1833" s="28" t="s">
        <v>1547</v>
      </c>
      <c r="N1833" s="28">
        <v>32</v>
      </c>
      <c r="O1833" s="21">
        <v>32</v>
      </c>
      <c r="P1833" s="21">
        <v>0</v>
      </c>
      <c r="Q1833" s="21">
        <v>1</v>
      </c>
      <c r="R1833">
        <f>IFERROR(IF(I1833=1,VLOOKUP(F1833,Lookup!$A$2:$B$15,2,FALSE),0),0.5)</f>
        <v>0</v>
      </c>
      <c r="S1833">
        <f>IF(K1833=1,1,IFERROR(IF(H1833="pass",VLOOKUP(F1833,Lookup!$D$2:$E$26,2,FALSE),0),1.6))</f>
        <v>1.6</v>
      </c>
      <c r="T1833" s="6">
        <f t="shared" si="86"/>
        <v>2.16</v>
      </c>
      <c r="U1833" s="6">
        <f t="shared" si="84"/>
        <v>2.16</v>
      </c>
      <c r="V1833" t="str">
        <f t="shared" si="85"/>
        <v>D.JOHNSON, PIT</v>
      </c>
    </row>
    <row r="1834" spans="1:22">
      <c r="A1834">
        <v>1133</v>
      </c>
      <c r="B1834" s="28">
        <v>2</v>
      </c>
      <c r="C1834" s="28" t="s">
        <v>8</v>
      </c>
      <c r="D1834" s="28" t="s">
        <v>15</v>
      </c>
      <c r="E1834" s="28">
        <v>62</v>
      </c>
      <c r="F1834" s="28">
        <v>38</v>
      </c>
      <c r="G1834" s="28" t="s">
        <v>4004</v>
      </c>
      <c r="H1834" s="28" t="s">
        <v>439</v>
      </c>
      <c r="I1834" s="28">
        <v>0</v>
      </c>
      <c r="J1834" s="28">
        <v>1</v>
      </c>
      <c r="K1834" s="28">
        <v>0</v>
      </c>
      <c r="L1834" s="28">
        <v>0</v>
      </c>
      <c r="M1834" s="28" t="s">
        <v>737</v>
      </c>
      <c r="N1834" s="28">
        <v>10</v>
      </c>
      <c r="O1834" s="21">
        <v>10</v>
      </c>
      <c r="P1834" s="21">
        <v>0</v>
      </c>
      <c r="Q1834" s="21">
        <v>1</v>
      </c>
      <c r="R1834">
        <f>IFERROR(IF(I1834=1,VLOOKUP(F1834,Lookup!$A$2:$B$15,2,FALSE),0),0.5)</f>
        <v>0</v>
      </c>
      <c r="S1834">
        <f>IF(K1834=1,1,IFERROR(IF(H1834="pass",VLOOKUP(F1834,Lookup!$D$2:$E$26,2,FALSE),0),1.6))</f>
        <v>1.6</v>
      </c>
      <c r="T1834" s="6">
        <f t="shared" si="86"/>
        <v>1.7750000000000001</v>
      </c>
      <c r="U1834" s="6">
        <f t="shared" si="84"/>
        <v>1.7750000000000001</v>
      </c>
      <c r="V1834" t="str">
        <f t="shared" si="85"/>
        <v>H.RENFROW, LV</v>
      </c>
    </row>
    <row r="1835" spans="1:22">
      <c r="A1835">
        <v>1134</v>
      </c>
      <c r="B1835" s="28">
        <v>2</v>
      </c>
      <c r="C1835" s="28" t="s">
        <v>8</v>
      </c>
      <c r="D1835" s="28" t="s">
        <v>15</v>
      </c>
      <c r="E1835" s="28">
        <v>52</v>
      </c>
      <c r="F1835" s="28">
        <v>48</v>
      </c>
      <c r="G1835" s="28" t="s">
        <v>4005</v>
      </c>
      <c r="H1835" s="28" t="s">
        <v>439</v>
      </c>
      <c r="I1835" s="28">
        <v>0</v>
      </c>
      <c r="J1835" s="28">
        <v>1</v>
      </c>
      <c r="K1835" s="28">
        <v>0</v>
      </c>
      <c r="L1835" s="28">
        <v>0</v>
      </c>
      <c r="M1835" s="28" t="s">
        <v>3963</v>
      </c>
      <c r="N1835" s="28">
        <v>21</v>
      </c>
      <c r="O1835" s="21">
        <v>21</v>
      </c>
      <c r="P1835" s="21">
        <v>0</v>
      </c>
      <c r="Q1835" s="21">
        <v>1</v>
      </c>
      <c r="R1835">
        <f>IFERROR(IF(I1835=1,VLOOKUP(F1835,Lookup!$A$2:$B$15,2,FALSE),0),0.5)</f>
        <v>0</v>
      </c>
      <c r="S1835">
        <f>IF(K1835=1,1,IFERROR(IF(H1835="pass",VLOOKUP(F1835,Lookup!$D$2:$E$26,2,FALSE),0),1.6))</f>
        <v>1.6</v>
      </c>
      <c r="T1835" s="6">
        <f t="shared" si="86"/>
        <v>1.9675</v>
      </c>
      <c r="U1835" s="6">
        <f t="shared" si="84"/>
        <v>1.9675</v>
      </c>
      <c r="V1835" t="str">
        <f t="shared" si="85"/>
        <v>F.MOREAU, LV</v>
      </c>
    </row>
    <row r="1836" spans="1:22">
      <c r="A1836">
        <v>1135</v>
      </c>
      <c r="B1836" s="28">
        <v>2</v>
      </c>
      <c r="C1836" s="28" t="s">
        <v>8</v>
      </c>
      <c r="D1836" s="28" t="s">
        <v>15</v>
      </c>
      <c r="E1836" s="28">
        <v>27</v>
      </c>
      <c r="F1836" s="28">
        <v>73</v>
      </c>
      <c r="G1836" s="28" t="s">
        <v>4006</v>
      </c>
      <c r="H1836" s="28" t="s">
        <v>439</v>
      </c>
      <c r="I1836" s="28">
        <v>0</v>
      </c>
      <c r="J1836" s="28">
        <v>1</v>
      </c>
      <c r="K1836" s="28">
        <v>0</v>
      </c>
      <c r="L1836" s="28">
        <v>0</v>
      </c>
      <c r="M1836" s="28" t="s">
        <v>728</v>
      </c>
      <c r="N1836" s="28">
        <v>17</v>
      </c>
      <c r="O1836" s="21">
        <v>17</v>
      </c>
      <c r="P1836" s="21">
        <v>0</v>
      </c>
      <c r="Q1836" s="21">
        <v>1</v>
      </c>
      <c r="R1836">
        <f>IFERROR(IF(I1836=1,VLOOKUP(F1836,Lookup!$A$2:$B$15,2,FALSE),0),0.5)</f>
        <v>0</v>
      </c>
      <c r="S1836">
        <f>IF(K1836=1,1,IFERROR(IF(H1836="pass",VLOOKUP(F1836,Lookup!$D$2:$E$26,2,FALSE),0),1.6))</f>
        <v>1.6</v>
      </c>
      <c r="T1836" s="6">
        <f t="shared" si="86"/>
        <v>1.8975</v>
      </c>
      <c r="U1836" s="6">
        <f t="shared" si="84"/>
        <v>1.8975</v>
      </c>
      <c r="V1836" t="str">
        <f t="shared" si="85"/>
        <v>A.INGOLD, LV</v>
      </c>
    </row>
    <row r="1837" spans="1:22">
      <c r="A1837">
        <v>1136</v>
      </c>
      <c r="B1837" s="28">
        <v>2</v>
      </c>
      <c r="C1837" s="28" t="s">
        <v>8</v>
      </c>
      <c r="D1837" s="28" t="s">
        <v>15</v>
      </c>
      <c r="E1837" s="28">
        <v>27</v>
      </c>
      <c r="F1837" s="28">
        <v>73</v>
      </c>
      <c r="G1837" s="28" t="s">
        <v>4007</v>
      </c>
      <c r="H1837" s="28" t="s">
        <v>439</v>
      </c>
      <c r="I1837" s="28">
        <v>0</v>
      </c>
      <c r="J1837" s="28">
        <v>1</v>
      </c>
      <c r="K1837" s="28">
        <v>0</v>
      </c>
      <c r="L1837" s="28">
        <v>0</v>
      </c>
      <c r="M1837" s="28" t="s">
        <v>804</v>
      </c>
      <c r="N1837" s="28">
        <v>4</v>
      </c>
      <c r="O1837" s="21">
        <v>4</v>
      </c>
      <c r="P1837" s="21">
        <v>0</v>
      </c>
      <c r="Q1837" s="21">
        <v>1</v>
      </c>
      <c r="R1837">
        <f>IFERROR(IF(I1837=1,VLOOKUP(F1837,Lookup!$A$2:$B$15,2,FALSE),0),0.5)</f>
        <v>0</v>
      </c>
      <c r="S1837">
        <f>IF(K1837=1,1,IFERROR(IF(H1837="pass",VLOOKUP(F1837,Lookup!$D$2:$E$26,2,FALSE),0),1.6))</f>
        <v>1.6</v>
      </c>
      <c r="T1837" s="6">
        <f t="shared" si="86"/>
        <v>1.6700000000000002</v>
      </c>
      <c r="U1837" s="6">
        <f t="shared" si="84"/>
        <v>1.6700000000000002</v>
      </c>
      <c r="V1837" t="str">
        <f t="shared" si="85"/>
        <v>B.EDWARDS, LV</v>
      </c>
    </row>
    <row r="1838" spans="1:22">
      <c r="A1838">
        <v>1137</v>
      </c>
      <c r="B1838" s="28">
        <v>2</v>
      </c>
      <c r="C1838" s="28" t="s">
        <v>8</v>
      </c>
      <c r="D1838" s="28" t="s">
        <v>15</v>
      </c>
      <c r="E1838" s="28">
        <v>21</v>
      </c>
      <c r="F1838" s="28">
        <v>79</v>
      </c>
      <c r="G1838" s="28" t="s">
        <v>4008</v>
      </c>
      <c r="H1838" s="28" t="s">
        <v>439</v>
      </c>
      <c r="I1838" s="28">
        <v>0</v>
      </c>
      <c r="J1838" s="28">
        <v>1</v>
      </c>
      <c r="K1838" s="28">
        <v>0</v>
      </c>
      <c r="L1838" s="28">
        <v>0</v>
      </c>
      <c r="M1838" s="28" t="s">
        <v>737</v>
      </c>
      <c r="N1838" s="28">
        <v>3</v>
      </c>
      <c r="O1838" s="21">
        <v>3</v>
      </c>
      <c r="P1838" s="21">
        <v>0</v>
      </c>
      <c r="Q1838" s="21">
        <v>1</v>
      </c>
      <c r="R1838">
        <f>IFERROR(IF(I1838=1,VLOOKUP(F1838,Lookup!$A$2:$B$15,2,FALSE),0),0.5)</f>
        <v>0</v>
      </c>
      <c r="S1838">
        <f>IF(K1838=1,1,IFERROR(IF(H1838="pass",VLOOKUP(F1838,Lookup!$D$2:$E$26,2,FALSE),0),1.6))</f>
        <v>1.8</v>
      </c>
      <c r="T1838" s="6">
        <f t="shared" si="86"/>
        <v>1.6525000000000001</v>
      </c>
      <c r="U1838" s="6">
        <f t="shared" si="84"/>
        <v>1.7498500000000003</v>
      </c>
      <c r="V1838" t="str">
        <f t="shared" si="85"/>
        <v>H.RENFROW, LV</v>
      </c>
    </row>
    <row r="1839" spans="1:22">
      <c r="A1839">
        <v>1139</v>
      </c>
      <c r="B1839" s="28">
        <v>2</v>
      </c>
      <c r="C1839" s="28" t="s">
        <v>8</v>
      </c>
      <c r="D1839" s="28" t="s">
        <v>15</v>
      </c>
      <c r="E1839" s="28">
        <v>19</v>
      </c>
      <c r="F1839" s="28">
        <v>81</v>
      </c>
      <c r="G1839" s="28" t="s">
        <v>4010</v>
      </c>
      <c r="H1839" s="28" t="s">
        <v>439</v>
      </c>
      <c r="I1839" s="28">
        <v>0</v>
      </c>
      <c r="J1839" s="28">
        <v>1</v>
      </c>
      <c r="K1839" s="28">
        <v>0</v>
      </c>
      <c r="L1839" s="28">
        <v>0</v>
      </c>
      <c r="M1839" s="28" t="s">
        <v>732</v>
      </c>
      <c r="N1839" s="28">
        <v>0</v>
      </c>
      <c r="O1839" s="21">
        <v>0</v>
      </c>
      <c r="P1839" s="21">
        <v>0</v>
      </c>
      <c r="Q1839" s="21">
        <v>1</v>
      </c>
      <c r="R1839">
        <f>IFERROR(IF(I1839=1,VLOOKUP(F1839,Lookup!$A$2:$B$15,2,FALSE),0),0.5)</f>
        <v>0</v>
      </c>
      <c r="S1839">
        <f>IF(K1839=1,1,IFERROR(IF(H1839="pass",VLOOKUP(F1839,Lookup!$D$2:$E$26,2,FALSE),0),1.6))</f>
        <v>2</v>
      </c>
      <c r="T1839" s="6">
        <f t="shared" si="86"/>
        <v>1.6</v>
      </c>
      <c r="U1839" s="6">
        <f t="shared" si="84"/>
        <v>1.8640000000000001</v>
      </c>
      <c r="V1839" t="str">
        <f t="shared" si="85"/>
        <v>K.DRAKE, LV</v>
      </c>
    </row>
    <row r="1840" spans="1:22">
      <c r="A1840">
        <v>1140</v>
      </c>
      <c r="B1840" s="28">
        <v>2</v>
      </c>
      <c r="C1840" s="28" t="s">
        <v>8</v>
      </c>
      <c r="D1840" s="28" t="s">
        <v>15</v>
      </c>
      <c r="E1840" s="28">
        <v>16</v>
      </c>
      <c r="F1840" s="28">
        <v>84</v>
      </c>
      <c r="G1840" s="28" t="s">
        <v>4011</v>
      </c>
      <c r="H1840" s="28" t="s">
        <v>439</v>
      </c>
      <c r="I1840" s="28">
        <v>0</v>
      </c>
      <c r="J1840" s="28">
        <v>1</v>
      </c>
      <c r="K1840" s="28">
        <v>0</v>
      </c>
      <c r="L1840" s="28">
        <v>0</v>
      </c>
      <c r="M1840" s="28" t="s">
        <v>726</v>
      </c>
      <c r="N1840" s="28">
        <v>7</v>
      </c>
      <c r="O1840" s="21">
        <v>7</v>
      </c>
      <c r="P1840" s="21">
        <v>0</v>
      </c>
      <c r="Q1840" s="21">
        <v>1</v>
      </c>
      <c r="R1840">
        <f>IFERROR(IF(I1840=1,VLOOKUP(F1840,Lookup!$A$2:$B$15,2,FALSE),0),0.5)</f>
        <v>0</v>
      </c>
      <c r="S1840">
        <f>IF(K1840=1,1,IFERROR(IF(H1840="pass",VLOOKUP(F1840,Lookup!$D$2:$E$26,2,FALSE),0),1.6))</f>
        <v>2</v>
      </c>
      <c r="T1840" s="6">
        <f t="shared" si="86"/>
        <v>1.7225000000000001</v>
      </c>
      <c r="U1840" s="6">
        <f t="shared" si="84"/>
        <v>1.9056500000000001</v>
      </c>
      <c r="V1840" t="str">
        <f t="shared" si="85"/>
        <v>D.WALLER, LV</v>
      </c>
    </row>
    <row r="1841" spans="1:22">
      <c r="A1841">
        <v>1144</v>
      </c>
      <c r="B1841" s="28">
        <v>2</v>
      </c>
      <c r="C1841" s="28" t="s">
        <v>8</v>
      </c>
      <c r="D1841" s="28" t="s">
        <v>15</v>
      </c>
      <c r="E1841" s="28">
        <v>17</v>
      </c>
      <c r="F1841" s="28">
        <v>83</v>
      </c>
      <c r="G1841" s="28" t="s">
        <v>4015</v>
      </c>
      <c r="H1841" s="28" t="s">
        <v>439</v>
      </c>
      <c r="I1841" s="28">
        <v>0</v>
      </c>
      <c r="J1841" s="28">
        <v>1</v>
      </c>
      <c r="K1841" s="28">
        <v>0</v>
      </c>
      <c r="L1841" s="28">
        <v>0</v>
      </c>
      <c r="M1841" s="28" t="s">
        <v>726</v>
      </c>
      <c r="N1841" s="28">
        <v>16</v>
      </c>
      <c r="O1841" s="21">
        <v>16</v>
      </c>
      <c r="P1841" s="21">
        <v>0</v>
      </c>
      <c r="Q1841" s="21">
        <v>1</v>
      </c>
      <c r="R1841">
        <f>IFERROR(IF(I1841=1,VLOOKUP(F1841,Lookup!$A$2:$B$15,2,FALSE),0),0.5)</f>
        <v>0</v>
      </c>
      <c r="S1841">
        <f>IF(K1841=1,1,IFERROR(IF(H1841="pass",VLOOKUP(F1841,Lookup!$D$2:$E$26,2,FALSE),0),1.6))</f>
        <v>2</v>
      </c>
      <c r="T1841" s="6">
        <f t="shared" si="86"/>
        <v>1.8800000000000001</v>
      </c>
      <c r="U1841" s="6">
        <f t="shared" si="84"/>
        <v>1.9592000000000001</v>
      </c>
      <c r="V1841" t="str">
        <f t="shared" si="85"/>
        <v>D.WALLER, LV</v>
      </c>
    </row>
    <row r="1842" spans="1:22">
      <c r="A1842">
        <v>1148</v>
      </c>
      <c r="B1842" s="28">
        <v>2</v>
      </c>
      <c r="C1842" s="28" t="s">
        <v>8</v>
      </c>
      <c r="D1842" s="28" t="s">
        <v>15</v>
      </c>
      <c r="E1842" s="28">
        <v>68</v>
      </c>
      <c r="F1842" s="28">
        <v>32</v>
      </c>
      <c r="G1842" s="28" t="s">
        <v>4019</v>
      </c>
      <c r="H1842" s="28" t="s">
        <v>439</v>
      </c>
      <c r="I1842" s="28">
        <v>0</v>
      </c>
      <c r="J1842" s="28">
        <v>1</v>
      </c>
      <c r="K1842" s="28">
        <v>0</v>
      </c>
      <c r="L1842" s="28">
        <v>0</v>
      </c>
      <c r="M1842" s="28" t="s">
        <v>869</v>
      </c>
      <c r="N1842" s="28">
        <v>7</v>
      </c>
      <c r="O1842" s="21">
        <v>7</v>
      </c>
      <c r="P1842" s="21">
        <v>0</v>
      </c>
      <c r="Q1842" s="21">
        <v>1</v>
      </c>
      <c r="R1842">
        <f>IFERROR(IF(I1842=1,VLOOKUP(F1842,Lookup!$A$2:$B$15,2,FALSE),0),0.5)</f>
        <v>0</v>
      </c>
      <c r="S1842">
        <f>IF(K1842=1,1,IFERROR(IF(H1842="pass",VLOOKUP(F1842,Lookup!$D$2:$E$26,2,FALSE),0),1.6))</f>
        <v>1.6</v>
      </c>
      <c r="T1842" s="6">
        <f t="shared" si="86"/>
        <v>1.7225000000000001</v>
      </c>
      <c r="U1842" s="6">
        <f t="shared" si="84"/>
        <v>1.7225000000000001</v>
      </c>
      <c r="V1842" t="str">
        <f t="shared" si="85"/>
        <v>W.SNEAD, LV</v>
      </c>
    </row>
    <row r="1843" spans="1:22">
      <c r="A1843">
        <v>1149</v>
      </c>
      <c r="B1843" s="28">
        <v>2</v>
      </c>
      <c r="C1843" s="28" t="s">
        <v>8</v>
      </c>
      <c r="D1843" s="28" t="s">
        <v>15</v>
      </c>
      <c r="E1843" s="28">
        <v>54</v>
      </c>
      <c r="F1843" s="28">
        <v>46</v>
      </c>
      <c r="G1843" s="28" t="s">
        <v>4020</v>
      </c>
      <c r="H1843" s="28" t="s">
        <v>439</v>
      </c>
      <c r="I1843" s="28">
        <v>0</v>
      </c>
      <c r="J1843" s="28">
        <v>1</v>
      </c>
      <c r="K1843" s="28">
        <v>0</v>
      </c>
      <c r="L1843" s="28">
        <v>0</v>
      </c>
      <c r="M1843" s="28" t="s">
        <v>786</v>
      </c>
      <c r="N1843" s="28">
        <v>0</v>
      </c>
      <c r="O1843" s="21">
        <v>0</v>
      </c>
      <c r="P1843" s="21">
        <v>0</v>
      </c>
      <c r="Q1843" s="21">
        <v>1</v>
      </c>
      <c r="R1843">
        <f>IFERROR(IF(I1843=1,VLOOKUP(F1843,Lookup!$A$2:$B$15,2,FALSE),0),0.5)</f>
        <v>0</v>
      </c>
      <c r="S1843">
        <f>IF(K1843=1,1,IFERROR(IF(H1843="pass",VLOOKUP(F1843,Lookup!$D$2:$E$26,2,FALSE),0),1.6))</f>
        <v>1.6</v>
      </c>
      <c r="T1843" s="6">
        <f t="shared" si="86"/>
        <v>1.6</v>
      </c>
      <c r="U1843" s="6">
        <f t="shared" si="84"/>
        <v>1.6</v>
      </c>
      <c r="V1843" t="str">
        <f t="shared" si="85"/>
        <v>H.RUGGS, LV</v>
      </c>
    </row>
    <row r="1844" spans="1:22">
      <c r="A1844">
        <v>1151</v>
      </c>
      <c r="B1844" s="28">
        <v>2</v>
      </c>
      <c r="C1844" s="28" t="s">
        <v>8</v>
      </c>
      <c r="D1844" s="28" t="s">
        <v>15</v>
      </c>
      <c r="E1844" s="28">
        <v>53</v>
      </c>
      <c r="F1844" s="28">
        <v>47</v>
      </c>
      <c r="G1844" s="28" t="s">
        <v>4022</v>
      </c>
      <c r="H1844" s="28" t="s">
        <v>439</v>
      </c>
      <c r="I1844" s="28">
        <v>0</v>
      </c>
      <c r="J1844" s="28">
        <v>1</v>
      </c>
      <c r="K1844" s="28">
        <v>0</v>
      </c>
      <c r="L1844" s="28">
        <v>0</v>
      </c>
      <c r="M1844" s="28" t="s">
        <v>732</v>
      </c>
      <c r="N1844" s="28">
        <v>8</v>
      </c>
      <c r="O1844" s="21">
        <v>8</v>
      </c>
      <c r="P1844" s="21">
        <v>0</v>
      </c>
      <c r="Q1844" s="21">
        <v>1</v>
      </c>
      <c r="R1844">
        <f>IFERROR(IF(I1844=1,VLOOKUP(F1844,Lookup!$A$2:$B$15,2,FALSE),0),0.5)</f>
        <v>0</v>
      </c>
      <c r="S1844">
        <f>IF(K1844=1,1,IFERROR(IF(H1844="pass",VLOOKUP(F1844,Lookup!$D$2:$E$26,2,FALSE),0),1.6))</f>
        <v>1.6</v>
      </c>
      <c r="T1844" s="6">
        <f t="shared" si="86"/>
        <v>1.74</v>
      </c>
      <c r="U1844" s="6">
        <f t="shared" si="84"/>
        <v>1.74</v>
      </c>
      <c r="V1844" t="str">
        <f t="shared" si="85"/>
        <v>K.DRAKE, LV</v>
      </c>
    </row>
    <row r="1845" spans="1:22">
      <c r="A1845">
        <v>1156</v>
      </c>
      <c r="B1845" s="28">
        <v>2</v>
      </c>
      <c r="C1845" s="28" t="s">
        <v>15</v>
      </c>
      <c r="D1845" s="28" t="s">
        <v>8</v>
      </c>
      <c r="E1845" s="28">
        <v>70</v>
      </c>
      <c r="F1845" s="28">
        <v>30</v>
      </c>
      <c r="G1845" s="28" t="s">
        <v>4027</v>
      </c>
      <c r="H1845" s="28" t="s">
        <v>439</v>
      </c>
      <c r="I1845" s="28">
        <v>0</v>
      </c>
      <c r="J1845" s="28">
        <v>1</v>
      </c>
      <c r="K1845" s="28">
        <v>0</v>
      </c>
      <c r="L1845" s="28">
        <v>0</v>
      </c>
      <c r="M1845" s="28" t="s">
        <v>1547</v>
      </c>
      <c r="N1845" s="28">
        <v>0</v>
      </c>
      <c r="O1845" s="21">
        <v>0</v>
      </c>
      <c r="P1845" s="21">
        <v>0</v>
      </c>
      <c r="Q1845" s="21">
        <v>1</v>
      </c>
      <c r="R1845">
        <f>IFERROR(IF(I1845=1,VLOOKUP(F1845,Lookup!$A$2:$B$15,2,FALSE),0),0.5)</f>
        <v>0</v>
      </c>
      <c r="S1845">
        <f>IF(K1845=1,1,IFERROR(IF(H1845="pass",VLOOKUP(F1845,Lookup!$D$2:$E$26,2,FALSE),0),1.6))</f>
        <v>1.6</v>
      </c>
      <c r="T1845" s="6">
        <f t="shared" si="86"/>
        <v>1.6</v>
      </c>
      <c r="U1845" s="6">
        <f t="shared" si="84"/>
        <v>1.6</v>
      </c>
      <c r="V1845" t="str">
        <f t="shared" si="85"/>
        <v>D.JOHNSON, PIT</v>
      </c>
    </row>
    <row r="1846" spans="1:22">
      <c r="A1846">
        <v>1158</v>
      </c>
      <c r="B1846" s="28">
        <v>2</v>
      </c>
      <c r="C1846" s="28" t="s">
        <v>8</v>
      </c>
      <c r="D1846" s="28" t="s">
        <v>15</v>
      </c>
      <c r="E1846" s="28">
        <v>64</v>
      </c>
      <c r="F1846" s="28">
        <v>36</v>
      </c>
      <c r="G1846" s="28" t="s">
        <v>4029</v>
      </c>
      <c r="H1846" s="28" t="s">
        <v>439</v>
      </c>
      <c r="I1846" s="28">
        <v>0</v>
      </c>
      <c r="J1846" s="28">
        <v>1</v>
      </c>
      <c r="K1846" s="28">
        <v>0</v>
      </c>
      <c r="L1846" s="28">
        <v>0</v>
      </c>
      <c r="M1846" s="28" t="s">
        <v>732</v>
      </c>
      <c r="N1846" s="28">
        <v>4</v>
      </c>
      <c r="O1846" s="21">
        <v>4</v>
      </c>
      <c r="P1846" s="21">
        <v>0</v>
      </c>
      <c r="Q1846" s="21">
        <v>1</v>
      </c>
      <c r="R1846">
        <f>IFERROR(IF(I1846=1,VLOOKUP(F1846,Lookup!$A$2:$B$15,2,FALSE),0),0.5)</f>
        <v>0</v>
      </c>
      <c r="S1846">
        <f>IF(K1846=1,1,IFERROR(IF(H1846="pass",VLOOKUP(F1846,Lookup!$D$2:$E$26,2,FALSE),0),1.6))</f>
        <v>1.6</v>
      </c>
      <c r="T1846" s="6">
        <f t="shared" si="86"/>
        <v>1.6700000000000002</v>
      </c>
      <c r="U1846" s="6">
        <f t="shared" si="84"/>
        <v>1.6700000000000002</v>
      </c>
      <c r="V1846" t="str">
        <f t="shared" si="85"/>
        <v>K.DRAKE, LV</v>
      </c>
    </row>
    <row r="1847" spans="1:22">
      <c r="A1847">
        <v>1159</v>
      </c>
      <c r="B1847" s="28">
        <v>2</v>
      </c>
      <c r="C1847" s="28" t="s">
        <v>8</v>
      </c>
      <c r="D1847" s="28" t="s">
        <v>15</v>
      </c>
      <c r="E1847" s="28">
        <v>63</v>
      </c>
      <c r="F1847" s="28">
        <v>37</v>
      </c>
      <c r="G1847" s="28" t="s">
        <v>4030</v>
      </c>
      <c r="H1847" s="28" t="s">
        <v>439</v>
      </c>
      <c r="I1847" s="28">
        <v>0</v>
      </c>
      <c r="J1847" s="28">
        <v>1</v>
      </c>
      <c r="K1847" s="28">
        <v>0</v>
      </c>
      <c r="L1847" s="28">
        <v>0</v>
      </c>
      <c r="M1847" s="28" t="s">
        <v>737</v>
      </c>
      <c r="N1847" s="28">
        <v>21</v>
      </c>
      <c r="O1847" s="21">
        <v>21</v>
      </c>
      <c r="P1847" s="21">
        <v>0</v>
      </c>
      <c r="Q1847" s="21">
        <v>1</v>
      </c>
      <c r="R1847">
        <f>IFERROR(IF(I1847=1,VLOOKUP(F1847,Lookup!$A$2:$B$15,2,FALSE),0),0.5)</f>
        <v>0</v>
      </c>
      <c r="S1847">
        <f>IF(K1847=1,1,IFERROR(IF(H1847="pass",VLOOKUP(F1847,Lookup!$D$2:$E$26,2,FALSE),0),1.6))</f>
        <v>1.6</v>
      </c>
      <c r="T1847" s="6">
        <f t="shared" si="86"/>
        <v>1.9675</v>
      </c>
      <c r="U1847" s="6">
        <f t="shared" si="84"/>
        <v>1.9675</v>
      </c>
      <c r="V1847" t="str">
        <f t="shared" si="85"/>
        <v>H.RENFROW, LV</v>
      </c>
    </row>
    <row r="1848" spans="1:22">
      <c r="A1848">
        <v>1161</v>
      </c>
      <c r="B1848" s="28">
        <v>2</v>
      </c>
      <c r="C1848" s="28" t="s">
        <v>8</v>
      </c>
      <c r="D1848" s="28" t="s">
        <v>15</v>
      </c>
      <c r="E1848" s="28">
        <v>39</v>
      </c>
      <c r="F1848" s="28">
        <v>61</v>
      </c>
      <c r="G1848" s="28" t="s">
        <v>4032</v>
      </c>
      <c r="H1848" s="28" t="s">
        <v>439</v>
      </c>
      <c r="I1848" s="28">
        <v>0</v>
      </c>
      <c r="J1848" s="28">
        <v>1</v>
      </c>
      <c r="K1848" s="28">
        <v>0</v>
      </c>
      <c r="L1848" s="28">
        <v>0</v>
      </c>
      <c r="M1848" s="28" t="s">
        <v>786</v>
      </c>
      <c r="N1848" s="28">
        <v>17</v>
      </c>
      <c r="O1848" s="21">
        <v>17</v>
      </c>
      <c r="P1848" s="21">
        <v>0</v>
      </c>
      <c r="Q1848" s="21">
        <v>1</v>
      </c>
      <c r="R1848">
        <f>IFERROR(IF(I1848=1,VLOOKUP(F1848,Lookup!$A$2:$B$15,2,FALSE),0),0.5)</f>
        <v>0</v>
      </c>
      <c r="S1848">
        <f>IF(K1848=1,1,IFERROR(IF(H1848="pass",VLOOKUP(F1848,Lookup!$D$2:$E$26,2,FALSE),0),1.6))</f>
        <v>1.6</v>
      </c>
      <c r="T1848" s="6">
        <f t="shared" si="86"/>
        <v>1.8975</v>
      </c>
      <c r="U1848" s="6">
        <f t="shared" si="84"/>
        <v>1.8975</v>
      </c>
      <c r="V1848" t="str">
        <f t="shared" si="85"/>
        <v>H.RUGGS, LV</v>
      </c>
    </row>
    <row r="1849" spans="1:22">
      <c r="A1849">
        <v>1162</v>
      </c>
      <c r="B1849" s="28">
        <v>2</v>
      </c>
      <c r="C1849" s="28" t="s">
        <v>8</v>
      </c>
      <c r="D1849" s="28" t="s">
        <v>15</v>
      </c>
      <c r="E1849" s="28">
        <v>9</v>
      </c>
      <c r="F1849" s="28">
        <v>91</v>
      </c>
      <c r="G1849" s="28" t="s">
        <v>4033</v>
      </c>
      <c r="H1849" s="28" t="s">
        <v>439</v>
      </c>
      <c r="I1849" s="28">
        <v>0</v>
      </c>
      <c r="J1849" s="28">
        <v>1</v>
      </c>
      <c r="K1849" s="28">
        <v>0</v>
      </c>
      <c r="L1849" s="28">
        <v>0</v>
      </c>
      <c r="M1849" s="28" t="s">
        <v>3963</v>
      </c>
      <c r="N1849" s="28">
        <v>9</v>
      </c>
      <c r="O1849" s="21">
        <v>9</v>
      </c>
      <c r="P1849" s="21">
        <v>0</v>
      </c>
      <c r="Q1849" s="21">
        <v>1</v>
      </c>
      <c r="R1849">
        <f>IFERROR(IF(I1849=1,VLOOKUP(F1849,Lookup!$A$2:$B$15,2,FALSE),0),0.5)</f>
        <v>0</v>
      </c>
      <c r="S1849">
        <f>IF(K1849=1,1,IFERROR(IF(H1849="pass",VLOOKUP(F1849,Lookup!$D$2:$E$26,2,FALSE),0),1.6))</f>
        <v>2.5</v>
      </c>
      <c r="T1849" s="6">
        <f t="shared" si="86"/>
        <v>1.7575000000000001</v>
      </c>
      <c r="U1849" s="6">
        <f t="shared" si="84"/>
        <v>2.2475500000000004</v>
      </c>
      <c r="V1849" t="str">
        <f t="shared" si="85"/>
        <v>F.MOREAU, LV</v>
      </c>
    </row>
    <row r="1850" spans="1:22">
      <c r="A1850">
        <v>1165</v>
      </c>
      <c r="B1850" s="28">
        <v>2</v>
      </c>
      <c r="C1850" s="28" t="s">
        <v>15</v>
      </c>
      <c r="D1850" s="28" t="s">
        <v>8</v>
      </c>
      <c r="E1850" s="28">
        <v>61</v>
      </c>
      <c r="F1850" s="28">
        <v>39</v>
      </c>
      <c r="G1850" s="28" t="s">
        <v>4036</v>
      </c>
      <c r="H1850" s="28" t="s">
        <v>439</v>
      </c>
      <c r="I1850" s="28">
        <v>0</v>
      </c>
      <c r="J1850" s="28">
        <v>1</v>
      </c>
      <c r="K1850" s="28">
        <v>0</v>
      </c>
      <c r="L1850" s="28">
        <v>0</v>
      </c>
      <c r="M1850" s="28" t="s">
        <v>2382</v>
      </c>
      <c r="N1850" s="28">
        <v>14</v>
      </c>
      <c r="O1850" s="21">
        <v>14</v>
      </c>
      <c r="P1850" s="21">
        <v>0</v>
      </c>
      <c r="Q1850" s="21">
        <v>1</v>
      </c>
      <c r="R1850">
        <f>IFERROR(IF(I1850=1,VLOOKUP(F1850,Lookup!$A$2:$B$15,2,FALSE),0),0.5)</f>
        <v>0</v>
      </c>
      <c r="S1850">
        <f>IF(K1850=1,1,IFERROR(IF(H1850="pass",VLOOKUP(F1850,Lookup!$D$2:$E$26,2,FALSE),0),1.6))</f>
        <v>1.6</v>
      </c>
      <c r="T1850" s="6">
        <f t="shared" si="86"/>
        <v>1.845</v>
      </c>
      <c r="U1850" s="6">
        <f t="shared" si="84"/>
        <v>1.845</v>
      </c>
      <c r="V1850" t="str">
        <f t="shared" si="85"/>
        <v>C.CLAYPOOL, PIT</v>
      </c>
    </row>
    <row r="1851" spans="1:22">
      <c r="A1851">
        <v>1167</v>
      </c>
      <c r="B1851" s="28">
        <v>2</v>
      </c>
      <c r="C1851" s="28" t="s">
        <v>15</v>
      </c>
      <c r="D1851" s="28" t="s">
        <v>8</v>
      </c>
      <c r="E1851" s="28">
        <v>45</v>
      </c>
      <c r="F1851" s="28">
        <v>55</v>
      </c>
      <c r="G1851" s="28" t="s">
        <v>4038</v>
      </c>
      <c r="H1851" s="28" t="s">
        <v>439</v>
      </c>
      <c r="I1851" s="28">
        <v>0</v>
      </c>
      <c r="J1851" s="28">
        <v>1</v>
      </c>
      <c r="K1851" s="28">
        <v>0</v>
      </c>
      <c r="L1851" s="28">
        <v>0</v>
      </c>
      <c r="M1851" s="28" t="s">
        <v>2382</v>
      </c>
      <c r="N1851" s="28">
        <v>10</v>
      </c>
      <c r="O1851" s="21">
        <v>10</v>
      </c>
      <c r="P1851" s="21">
        <v>0</v>
      </c>
      <c r="Q1851" s="21">
        <v>1</v>
      </c>
      <c r="R1851">
        <f>IFERROR(IF(I1851=1,VLOOKUP(F1851,Lookup!$A$2:$B$15,2,FALSE),0),0.5)</f>
        <v>0</v>
      </c>
      <c r="S1851">
        <f>IF(K1851=1,1,IFERROR(IF(H1851="pass",VLOOKUP(F1851,Lookup!$D$2:$E$26,2,FALSE),0),1.6))</f>
        <v>1.6</v>
      </c>
      <c r="T1851" s="6">
        <f t="shared" si="86"/>
        <v>1.7750000000000001</v>
      </c>
      <c r="U1851" s="6">
        <f t="shared" si="84"/>
        <v>1.7750000000000001</v>
      </c>
      <c r="V1851" t="str">
        <f t="shared" si="85"/>
        <v>C.CLAYPOOL, PIT</v>
      </c>
    </row>
    <row r="1852" spans="1:22">
      <c r="A1852">
        <v>1168</v>
      </c>
      <c r="B1852" s="28">
        <v>2</v>
      </c>
      <c r="C1852" s="28" t="s">
        <v>15</v>
      </c>
      <c r="D1852" s="28" t="s">
        <v>8</v>
      </c>
      <c r="E1852" s="28">
        <v>45</v>
      </c>
      <c r="F1852" s="28">
        <v>55</v>
      </c>
      <c r="G1852" s="28" t="s">
        <v>4039</v>
      </c>
      <c r="H1852" s="28" t="s">
        <v>439</v>
      </c>
      <c r="I1852" s="28">
        <v>0</v>
      </c>
      <c r="J1852" s="28">
        <v>1</v>
      </c>
      <c r="K1852" s="28">
        <v>0</v>
      </c>
      <c r="L1852" s="28">
        <v>0</v>
      </c>
      <c r="M1852" s="28" t="s">
        <v>1547</v>
      </c>
      <c r="N1852" s="28">
        <v>30</v>
      </c>
      <c r="O1852" s="21">
        <v>30</v>
      </c>
      <c r="P1852" s="21">
        <v>0</v>
      </c>
      <c r="Q1852" s="21">
        <v>1</v>
      </c>
      <c r="R1852">
        <f>IFERROR(IF(I1852=1,VLOOKUP(F1852,Lookup!$A$2:$B$15,2,FALSE),0),0.5)</f>
        <v>0</v>
      </c>
      <c r="S1852">
        <f>IF(K1852=1,1,IFERROR(IF(H1852="pass",VLOOKUP(F1852,Lookup!$D$2:$E$26,2,FALSE),0),1.6))</f>
        <v>1.6</v>
      </c>
      <c r="T1852" s="6">
        <f t="shared" si="86"/>
        <v>2.125</v>
      </c>
      <c r="U1852" s="6">
        <f t="shared" si="84"/>
        <v>2.125</v>
      </c>
      <c r="V1852" t="str">
        <f t="shared" si="85"/>
        <v>D.JOHNSON, PIT</v>
      </c>
    </row>
    <row r="1853" spans="1:22">
      <c r="A1853">
        <v>1172</v>
      </c>
      <c r="B1853" s="28">
        <v>2</v>
      </c>
      <c r="C1853" s="28" t="s">
        <v>8</v>
      </c>
      <c r="D1853" s="28" t="s">
        <v>15</v>
      </c>
      <c r="E1853" s="28">
        <v>69</v>
      </c>
      <c r="F1853" s="28">
        <v>31</v>
      </c>
      <c r="G1853" s="28" t="s">
        <v>4043</v>
      </c>
      <c r="H1853" s="28" t="s">
        <v>439</v>
      </c>
      <c r="I1853" s="28">
        <v>0</v>
      </c>
      <c r="J1853" s="28">
        <v>1</v>
      </c>
      <c r="K1853" s="28">
        <v>0</v>
      </c>
      <c r="L1853" s="28">
        <v>0</v>
      </c>
      <c r="M1853" s="28" t="s">
        <v>804</v>
      </c>
      <c r="N1853" s="28">
        <v>4</v>
      </c>
      <c r="O1853" s="21">
        <v>4</v>
      </c>
      <c r="P1853" s="21">
        <v>0</v>
      </c>
      <c r="Q1853" s="21">
        <v>1</v>
      </c>
      <c r="R1853">
        <f>IFERROR(IF(I1853=1,VLOOKUP(F1853,Lookup!$A$2:$B$15,2,FALSE),0),0.5)</f>
        <v>0</v>
      </c>
      <c r="S1853">
        <f>IF(K1853=1,1,IFERROR(IF(H1853="pass",VLOOKUP(F1853,Lookup!$D$2:$E$26,2,FALSE),0),1.6))</f>
        <v>1.6</v>
      </c>
      <c r="T1853" s="6">
        <f t="shared" si="86"/>
        <v>1.6700000000000002</v>
      </c>
      <c r="U1853" s="6">
        <f t="shared" si="84"/>
        <v>1.6700000000000002</v>
      </c>
      <c r="V1853" t="str">
        <f t="shared" si="85"/>
        <v>B.EDWARDS, LV</v>
      </c>
    </row>
    <row r="1854" spans="1:22">
      <c r="A1854">
        <v>1173</v>
      </c>
      <c r="B1854" s="28">
        <v>2</v>
      </c>
      <c r="C1854" s="28" t="s">
        <v>8</v>
      </c>
      <c r="D1854" s="28" t="s">
        <v>15</v>
      </c>
      <c r="E1854" s="28">
        <v>53</v>
      </c>
      <c r="F1854" s="28">
        <v>47</v>
      </c>
      <c r="G1854" s="28" t="s">
        <v>4044</v>
      </c>
      <c r="H1854" s="28" t="s">
        <v>439</v>
      </c>
      <c r="I1854" s="28">
        <v>0</v>
      </c>
      <c r="J1854" s="28">
        <v>1</v>
      </c>
      <c r="K1854" s="28">
        <v>0</v>
      </c>
      <c r="L1854" s="28">
        <v>0</v>
      </c>
      <c r="M1854" s="28" t="s">
        <v>786</v>
      </c>
      <c r="N1854" s="28">
        <v>4</v>
      </c>
      <c r="O1854" s="21">
        <v>4</v>
      </c>
      <c r="P1854" s="21">
        <v>0</v>
      </c>
      <c r="Q1854" s="21">
        <v>1</v>
      </c>
      <c r="R1854">
        <f>IFERROR(IF(I1854=1,VLOOKUP(F1854,Lookup!$A$2:$B$15,2,FALSE),0),0.5)</f>
        <v>0</v>
      </c>
      <c r="S1854">
        <f>IF(K1854=1,1,IFERROR(IF(H1854="pass",VLOOKUP(F1854,Lookup!$D$2:$E$26,2,FALSE),0),1.6))</f>
        <v>1.6</v>
      </c>
      <c r="T1854" s="6">
        <f t="shared" si="86"/>
        <v>1.6700000000000002</v>
      </c>
      <c r="U1854" s="6">
        <f t="shared" ref="U1854:U1917" si="87">R1854+IF(S1854&gt;=3.2,S1854,IF(AND(S1854&lt;3.2,S1854&gt;=1.8),S1854*0.66+T1854*0.34,T1854))+K1854*0.4735*2</f>
        <v>1.6700000000000002</v>
      </c>
      <c r="V1854" t="str">
        <f t="shared" si="85"/>
        <v>H.RUGGS, LV</v>
      </c>
    </row>
    <row r="1855" spans="1:22">
      <c r="A1855">
        <v>1175</v>
      </c>
      <c r="B1855" s="28">
        <v>2</v>
      </c>
      <c r="C1855" s="28" t="s">
        <v>8</v>
      </c>
      <c r="D1855" s="28" t="s">
        <v>15</v>
      </c>
      <c r="E1855" s="28">
        <v>50</v>
      </c>
      <c r="F1855" s="28">
        <v>50</v>
      </c>
      <c r="G1855" s="28" t="s">
        <v>4046</v>
      </c>
      <c r="H1855" s="28" t="s">
        <v>439</v>
      </c>
      <c r="I1855" s="28">
        <v>0</v>
      </c>
      <c r="J1855" s="28">
        <v>1</v>
      </c>
      <c r="K1855" s="28">
        <v>0</v>
      </c>
      <c r="L1855" s="28">
        <v>0</v>
      </c>
      <c r="M1855" s="28" t="s">
        <v>737</v>
      </c>
      <c r="N1855" s="28">
        <v>0</v>
      </c>
      <c r="O1855" s="21">
        <v>0</v>
      </c>
      <c r="P1855" s="21">
        <v>0</v>
      </c>
      <c r="Q1855" s="21">
        <v>1</v>
      </c>
      <c r="R1855">
        <f>IFERROR(IF(I1855=1,VLOOKUP(F1855,Lookup!$A$2:$B$15,2,FALSE),0),0.5)</f>
        <v>0</v>
      </c>
      <c r="S1855">
        <f>IF(K1855=1,1,IFERROR(IF(H1855="pass",VLOOKUP(F1855,Lookup!$D$2:$E$26,2,FALSE),0),1.6))</f>
        <v>1.6</v>
      </c>
      <c r="T1855" s="6">
        <f t="shared" si="86"/>
        <v>1.6</v>
      </c>
      <c r="U1855" s="6">
        <f t="shared" si="87"/>
        <v>1.6</v>
      </c>
      <c r="V1855" t="str">
        <f t="shared" si="85"/>
        <v>H.RENFROW, LV</v>
      </c>
    </row>
    <row r="1856" spans="1:22">
      <c r="A1856">
        <v>1178</v>
      </c>
      <c r="B1856" s="28">
        <v>2</v>
      </c>
      <c r="C1856" s="28" t="s">
        <v>15</v>
      </c>
      <c r="D1856" s="28" t="s">
        <v>8</v>
      </c>
      <c r="E1856" s="28">
        <v>25</v>
      </c>
      <c r="F1856" s="28">
        <v>75</v>
      </c>
      <c r="G1856" s="28" t="s">
        <v>4049</v>
      </c>
      <c r="H1856" s="28" t="s">
        <v>439</v>
      </c>
      <c r="I1856" s="28">
        <v>0</v>
      </c>
      <c r="J1856" s="28">
        <v>1</v>
      </c>
      <c r="K1856" s="28">
        <v>0</v>
      </c>
      <c r="L1856" s="28">
        <v>0</v>
      </c>
      <c r="M1856" s="28" t="s">
        <v>2429</v>
      </c>
      <c r="N1856" s="28" t="s">
        <v>587</v>
      </c>
      <c r="O1856" s="21">
        <v>0</v>
      </c>
      <c r="P1856" s="21">
        <v>0</v>
      </c>
      <c r="Q1856" s="21">
        <v>0</v>
      </c>
      <c r="R1856">
        <f>IFERROR(IF(I1856=1,VLOOKUP(F1856,Lookup!$A$2:$B$15,2,FALSE),0),0.5)</f>
        <v>0</v>
      </c>
      <c r="S1856">
        <f>IF(K1856=1,1,IFERROR(IF(H1856="pass",VLOOKUP(F1856,Lookup!$D$2:$E$26,2,FALSE),0),1.6))</f>
        <v>1.8</v>
      </c>
      <c r="T1856" s="6">
        <f t="shared" si="86"/>
        <v>0</v>
      </c>
      <c r="U1856" s="6">
        <f t="shared" si="87"/>
        <v>1.1880000000000002</v>
      </c>
      <c r="V1856" t="str">
        <f t="shared" si="85"/>
        <v>E.EBRON, PIT</v>
      </c>
    </row>
    <row r="1857" spans="1:22">
      <c r="A1857">
        <v>1179</v>
      </c>
      <c r="B1857" s="28">
        <v>2</v>
      </c>
      <c r="C1857" s="28" t="s">
        <v>15</v>
      </c>
      <c r="D1857" s="28" t="s">
        <v>8</v>
      </c>
      <c r="E1857" s="28">
        <v>25</v>
      </c>
      <c r="F1857" s="28">
        <v>75</v>
      </c>
      <c r="G1857" s="28" t="s">
        <v>4050</v>
      </c>
      <c r="H1857" s="28" t="s">
        <v>439</v>
      </c>
      <c r="I1857" s="28">
        <v>0</v>
      </c>
      <c r="J1857" s="28">
        <v>1</v>
      </c>
      <c r="K1857" s="28">
        <v>0</v>
      </c>
      <c r="L1857" s="28">
        <v>0</v>
      </c>
      <c r="M1857" s="28" t="s">
        <v>1547</v>
      </c>
      <c r="N1857" s="28">
        <v>25</v>
      </c>
      <c r="O1857" s="21">
        <v>25</v>
      </c>
      <c r="P1857" s="21">
        <v>0</v>
      </c>
      <c r="Q1857" s="21">
        <v>1</v>
      </c>
      <c r="R1857">
        <f>IFERROR(IF(I1857=1,VLOOKUP(F1857,Lookup!$A$2:$B$15,2,FALSE),0),0.5)</f>
        <v>0</v>
      </c>
      <c r="S1857">
        <f>IF(K1857=1,1,IFERROR(IF(H1857="pass",VLOOKUP(F1857,Lookup!$D$2:$E$26,2,FALSE),0),1.6))</f>
        <v>1.8</v>
      </c>
      <c r="T1857" s="6">
        <f t="shared" si="86"/>
        <v>2.0375000000000001</v>
      </c>
      <c r="U1857" s="6">
        <f t="shared" si="87"/>
        <v>1.8807500000000004</v>
      </c>
      <c r="V1857" t="str">
        <f t="shared" si="85"/>
        <v>D.JOHNSON, PIT</v>
      </c>
    </row>
    <row r="1858" spans="1:22">
      <c r="A1858">
        <v>1180</v>
      </c>
      <c r="B1858" s="28">
        <v>2</v>
      </c>
      <c r="C1858" s="28" t="s">
        <v>15</v>
      </c>
      <c r="D1858" s="28" t="s">
        <v>8</v>
      </c>
      <c r="E1858" s="28">
        <v>25</v>
      </c>
      <c r="F1858" s="28">
        <v>75</v>
      </c>
      <c r="G1858" s="28" t="s">
        <v>4051</v>
      </c>
      <c r="H1858" s="28" t="s">
        <v>439</v>
      </c>
      <c r="I1858" s="28">
        <v>0</v>
      </c>
      <c r="J1858" s="28">
        <v>1</v>
      </c>
      <c r="K1858" s="28">
        <v>0</v>
      </c>
      <c r="L1858" s="28">
        <v>0</v>
      </c>
      <c r="M1858" s="28" t="s">
        <v>2362</v>
      </c>
      <c r="N1858" s="28">
        <v>4</v>
      </c>
      <c r="O1858" s="21">
        <v>4</v>
      </c>
      <c r="P1858" s="21">
        <v>0</v>
      </c>
      <c r="Q1858" s="21">
        <v>1</v>
      </c>
      <c r="R1858">
        <f>IFERROR(IF(I1858=1,VLOOKUP(F1858,Lookup!$A$2:$B$15,2,FALSE),0),0.5)</f>
        <v>0</v>
      </c>
      <c r="S1858">
        <f>IF(K1858=1,1,IFERROR(IF(H1858="pass",VLOOKUP(F1858,Lookup!$D$2:$E$26,2,FALSE),0),1.6))</f>
        <v>1.8</v>
      </c>
      <c r="T1858" s="6">
        <f t="shared" si="86"/>
        <v>1.6700000000000002</v>
      </c>
      <c r="U1858" s="6">
        <f t="shared" si="87"/>
        <v>1.7558000000000002</v>
      </c>
      <c r="V1858" t="str">
        <f t="shared" ref="V1858:V1921" si="88">IF(M1858="A.St","A. ST. BROWN, DET",IF(M1858="Dj.Moore","D.MOORE, CAR",IF(M1858="Mi.Carter","M.CARTER, NYJ",UPPER(M1858)&amp;", "&amp;C1858)))</f>
        <v>N.HARRIS, PIT</v>
      </c>
    </row>
    <row r="1859" spans="1:22">
      <c r="A1859">
        <v>1182</v>
      </c>
      <c r="B1859" s="28">
        <v>2</v>
      </c>
      <c r="C1859" s="28" t="s">
        <v>8</v>
      </c>
      <c r="D1859" s="28" t="s">
        <v>15</v>
      </c>
      <c r="E1859" s="28">
        <v>71</v>
      </c>
      <c r="F1859" s="28">
        <v>29</v>
      </c>
      <c r="G1859" s="28" t="s">
        <v>4053</v>
      </c>
      <c r="H1859" s="28" t="s">
        <v>439</v>
      </c>
      <c r="I1859" s="28">
        <v>0</v>
      </c>
      <c r="J1859" s="28">
        <v>1</v>
      </c>
      <c r="K1859" s="28">
        <v>0</v>
      </c>
      <c r="L1859" s="28">
        <v>0</v>
      </c>
      <c r="M1859" s="28" t="s">
        <v>726</v>
      </c>
      <c r="N1859" s="28">
        <v>9</v>
      </c>
      <c r="O1859" s="21">
        <v>9</v>
      </c>
      <c r="P1859" s="21">
        <v>0</v>
      </c>
      <c r="Q1859" s="21">
        <v>1</v>
      </c>
      <c r="R1859">
        <f>IFERROR(IF(I1859=1,VLOOKUP(F1859,Lookup!$A$2:$B$15,2,FALSE),0),0.5)</f>
        <v>0</v>
      </c>
      <c r="S1859">
        <f>IF(K1859=1,1,IFERROR(IF(H1859="pass",VLOOKUP(F1859,Lookup!$D$2:$E$26,2,FALSE),0),1.6))</f>
        <v>1.6</v>
      </c>
      <c r="T1859" s="6">
        <f t="shared" ref="T1859:T1922" si="89">IFERROR(1.6+0.7/40*N1859,0)</f>
        <v>1.7575000000000001</v>
      </c>
      <c r="U1859" s="6">
        <f t="shared" si="87"/>
        <v>1.7575000000000001</v>
      </c>
      <c r="V1859" t="str">
        <f t="shared" si="88"/>
        <v>D.WALLER, LV</v>
      </c>
    </row>
    <row r="1860" spans="1:22">
      <c r="A1860">
        <v>1183</v>
      </c>
      <c r="B1860" s="28">
        <v>2</v>
      </c>
      <c r="C1860" s="28" t="s">
        <v>8</v>
      </c>
      <c r="D1860" s="28" t="s">
        <v>15</v>
      </c>
      <c r="E1860" s="28">
        <v>61</v>
      </c>
      <c r="F1860" s="28">
        <v>39</v>
      </c>
      <c r="G1860" s="28" t="s">
        <v>4054</v>
      </c>
      <c r="H1860" s="28" t="s">
        <v>439</v>
      </c>
      <c r="I1860" s="28">
        <v>0</v>
      </c>
      <c r="J1860" s="28">
        <v>1</v>
      </c>
      <c r="K1860" s="28">
        <v>0</v>
      </c>
      <c r="L1860" s="28">
        <v>0</v>
      </c>
      <c r="M1860" s="28" t="s">
        <v>737</v>
      </c>
      <c r="N1860" s="28">
        <v>21</v>
      </c>
      <c r="O1860" s="21">
        <v>21</v>
      </c>
      <c r="P1860" s="21">
        <v>0</v>
      </c>
      <c r="Q1860" s="21">
        <v>1</v>
      </c>
      <c r="R1860">
        <f>IFERROR(IF(I1860=1,VLOOKUP(F1860,Lookup!$A$2:$B$15,2,FALSE),0),0.5)</f>
        <v>0</v>
      </c>
      <c r="S1860">
        <f>IF(K1860=1,1,IFERROR(IF(H1860="pass",VLOOKUP(F1860,Lookup!$D$2:$E$26,2,FALSE),0),1.6))</f>
        <v>1.6</v>
      </c>
      <c r="T1860" s="6">
        <f t="shared" si="89"/>
        <v>1.9675</v>
      </c>
      <c r="U1860" s="6">
        <f t="shared" si="87"/>
        <v>1.9675</v>
      </c>
      <c r="V1860" t="str">
        <f t="shared" si="88"/>
        <v>H.RENFROW, LV</v>
      </c>
    </row>
    <row r="1861" spans="1:22">
      <c r="A1861">
        <v>1184</v>
      </c>
      <c r="B1861" s="28">
        <v>2</v>
      </c>
      <c r="C1861" s="28" t="s">
        <v>8</v>
      </c>
      <c r="D1861" s="28" t="s">
        <v>15</v>
      </c>
      <c r="E1861" s="28">
        <v>61</v>
      </c>
      <c r="F1861" s="28">
        <v>39</v>
      </c>
      <c r="G1861" s="28" t="s">
        <v>4055</v>
      </c>
      <c r="H1861" s="28" t="s">
        <v>439</v>
      </c>
      <c r="I1861" s="28">
        <v>0</v>
      </c>
      <c r="J1861" s="28">
        <v>1</v>
      </c>
      <c r="K1861" s="28">
        <v>0</v>
      </c>
      <c r="L1861" s="28">
        <v>0</v>
      </c>
      <c r="M1861" s="28" t="s">
        <v>786</v>
      </c>
      <c r="N1861" s="28">
        <v>13</v>
      </c>
      <c r="O1861" s="21">
        <v>13</v>
      </c>
      <c r="P1861" s="21">
        <v>0</v>
      </c>
      <c r="Q1861" s="21">
        <v>1</v>
      </c>
      <c r="R1861">
        <f>IFERROR(IF(I1861=1,VLOOKUP(F1861,Lookup!$A$2:$B$15,2,FALSE),0),0.5)</f>
        <v>0</v>
      </c>
      <c r="S1861">
        <f>IF(K1861=1,1,IFERROR(IF(H1861="pass",VLOOKUP(F1861,Lookup!$D$2:$E$26,2,FALSE),0),1.6))</f>
        <v>1.6</v>
      </c>
      <c r="T1861" s="6">
        <f t="shared" si="89"/>
        <v>1.8275000000000001</v>
      </c>
      <c r="U1861" s="6">
        <f t="shared" si="87"/>
        <v>1.8275000000000001</v>
      </c>
      <c r="V1861" t="str">
        <f t="shared" si="88"/>
        <v>H.RUGGS, LV</v>
      </c>
    </row>
    <row r="1862" spans="1:22">
      <c r="A1862">
        <v>1185</v>
      </c>
      <c r="B1862" s="28">
        <v>2</v>
      </c>
      <c r="C1862" s="28" t="s">
        <v>8</v>
      </c>
      <c r="D1862" s="28" t="s">
        <v>15</v>
      </c>
      <c r="E1862" s="28">
        <v>61</v>
      </c>
      <c r="F1862" s="28">
        <v>39</v>
      </c>
      <c r="G1862" s="28" t="s">
        <v>4056</v>
      </c>
      <c r="H1862" s="28" t="s">
        <v>439</v>
      </c>
      <c r="I1862" s="28">
        <v>0</v>
      </c>
      <c r="J1862" s="28">
        <v>1</v>
      </c>
      <c r="K1862" s="28">
        <v>0</v>
      </c>
      <c r="L1862" s="28">
        <v>0</v>
      </c>
      <c r="M1862" s="28" t="s">
        <v>786</v>
      </c>
      <c r="N1862" s="28">
        <v>46</v>
      </c>
      <c r="O1862" s="21">
        <v>46</v>
      </c>
      <c r="P1862" s="21">
        <v>0</v>
      </c>
      <c r="Q1862" s="21">
        <v>1</v>
      </c>
      <c r="R1862">
        <f>IFERROR(IF(I1862=1,VLOOKUP(F1862,Lookup!$A$2:$B$15,2,FALSE),0),0.5)</f>
        <v>0</v>
      </c>
      <c r="S1862">
        <f>IF(K1862=1,1,IFERROR(IF(H1862="pass",VLOOKUP(F1862,Lookup!$D$2:$E$26,2,FALSE),0),1.6))</f>
        <v>1.6</v>
      </c>
      <c r="T1862" s="6">
        <f t="shared" si="89"/>
        <v>2.4050000000000002</v>
      </c>
      <c r="U1862" s="6">
        <f t="shared" si="87"/>
        <v>2.4050000000000002</v>
      </c>
      <c r="V1862" t="str">
        <f t="shared" si="88"/>
        <v>H.RUGGS, LV</v>
      </c>
    </row>
    <row r="1863" spans="1:22">
      <c r="A1863">
        <v>1187</v>
      </c>
      <c r="B1863" s="28">
        <v>2</v>
      </c>
      <c r="C1863" s="28" t="s">
        <v>15</v>
      </c>
      <c r="D1863" s="28" t="s">
        <v>8</v>
      </c>
      <c r="E1863" s="28">
        <v>71</v>
      </c>
      <c r="F1863" s="28">
        <v>29</v>
      </c>
      <c r="G1863" s="28" t="s">
        <v>4058</v>
      </c>
      <c r="H1863" s="28" t="s">
        <v>439</v>
      </c>
      <c r="I1863" s="28">
        <v>0</v>
      </c>
      <c r="J1863" s="28">
        <v>1</v>
      </c>
      <c r="K1863" s="28">
        <v>0</v>
      </c>
      <c r="L1863" s="28">
        <v>0</v>
      </c>
      <c r="M1863" s="28" t="s">
        <v>2392</v>
      </c>
      <c r="N1863" s="28">
        <v>4</v>
      </c>
      <c r="O1863" s="21">
        <v>4</v>
      </c>
      <c r="P1863" s="21">
        <v>0</v>
      </c>
      <c r="Q1863" s="21">
        <v>1</v>
      </c>
      <c r="R1863">
        <f>IFERROR(IF(I1863=1,VLOOKUP(F1863,Lookup!$A$2:$B$15,2,FALSE),0),0.5)</f>
        <v>0</v>
      </c>
      <c r="S1863">
        <f>IF(K1863=1,1,IFERROR(IF(H1863="pass",VLOOKUP(F1863,Lookup!$D$2:$E$26,2,FALSE),0),1.6))</f>
        <v>1.6</v>
      </c>
      <c r="T1863" s="6">
        <f t="shared" si="89"/>
        <v>1.6700000000000002</v>
      </c>
      <c r="U1863" s="6">
        <f t="shared" si="87"/>
        <v>1.6700000000000002</v>
      </c>
      <c r="V1863" t="str">
        <f t="shared" si="88"/>
        <v>J.WASHINGTON, PIT</v>
      </c>
    </row>
    <row r="1864" spans="1:22">
      <c r="A1864">
        <v>1188</v>
      </c>
      <c r="B1864" s="28">
        <v>2</v>
      </c>
      <c r="C1864" s="28" t="s">
        <v>15</v>
      </c>
      <c r="D1864" s="28" t="s">
        <v>8</v>
      </c>
      <c r="E1864" s="28">
        <v>71</v>
      </c>
      <c r="F1864" s="28">
        <v>29</v>
      </c>
      <c r="G1864" s="28" t="s">
        <v>4059</v>
      </c>
      <c r="H1864" s="28" t="s">
        <v>439</v>
      </c>
      <c r="I1864" s="28">
        <v>0</v>
      </c>
      <c r="J1864" s="28">
        <v>1</v>
      </c>
      <c r="K1864" s="28">
        <v>0</v>
      </c>
      <c r="L1864" s="28">
        <v>0</v>
      </c>
      <c r="M1864" s="28" t="s">
        <v>2452</v>
      </c>
      <c r="N1864" s="28">
        <v>2</v>
      </c>
      <c r="O1864" s="21">
        <v>2</v>
      </c>
      <c r="P1864" s="21">
        <v>0</v>
      </c>
      <c r="Q1864" s="21">
        <v>1</v>
      </c>
      <c r="R1864">
        <f>IFERROR(IF(I1864=1,VLOOKUP(F1864,Lookup!$A$2:$B$15,2,FALSE),0),0.5)</f>
        <v>0</v>
      </c>
      <c r="S1864">
        <f>IF(K1864=1,1,IFERROR(IF(H1864="pass",VLOOKUP(F1864,Lookup!$D$2:$E$26,2,FALSE),0),1.6))</f>
        <v>1.6</v>
      </c>
      <c r="T1864" s="6">
        <f t="shared" si="89"/>
        <v>1.635</v>
      </c>
      <c r="U1864" s="6">
        <f t="shared" si="87"/>
        <v>1.635</v>
      </c>
      <c r="V1864" t="str">
        <f t="shared" si="88"/>
        <v>P.FREIERMUTH, PIT</v>
      </c>
    </row>
    <row r="1865" spans="1:22">
      <c r="A1865">
        <v>1193</v>
      </c>
      <c r="B1865" s="28">
        <v>2</v>
      </c>
      <c r="C1865" s="28" t="s">
        <v>15</v>
      </c>
      <c r="D1865" s="28" t="s">
        <v>8</v>
      </c>
      <c r="E1865" s="28">
        <v>68</v>
      </c>
      <c r="F1865" s="28">
        <v>32</v>
      </c>
      <c r="G1865" s="28" t="s">
        <v>4064</v>
      </c>
      <c r="H1865" s="28" t="s">
        <v>439</v>
      </c>
      <c r="I1865" s="28">
        <v>0</v>
      </c>
      <c r="J1865" s="28">
        <v>1</v>
      </c>
      <c r="K1865" s="28">
        <v>0</v>
      </c>
      <c r="L1865" s="28">
        <v>0</v>
      </c>
      <c r="M1865" s="28" t="s">
        <v>2452</v>
      </c>
      <c r="N1865" s="28">
        <v>5</v>
      </c>
      <c r="O1865" s="21">
        <v>5</v>
      </c>
      <c r="P1865" s="21">
        <v>0</v>
      </c>
      <c r="Q1865" s="21">
        <v>1</v>
      </c>
      <c r="R1865">
        <f>IFERROR(IF(I1865=1,VLOOKUP(F1865,Lookup!$A$2:$B$15,2,FALSE),0),0.5)</f>
        <v>0</v>
      </c>
      <c r="S1865">
        <f>IF(K1865=1,1,IFERROR(IF(H1865="pass",VLOOKUP(F1865,Lookup!$D$2:$E$26,2,FALSE),0),1.6))</f>
        <v>1.6</v>
      </c>
      <c r="T1865" s="6">
        <f t="shared" si="89"/>
        <v>1.6875</v>
      </c>
      <c r="U1865" s="6">
        <f t="shared" si="87"/>
        <v>1.6875</v>
      </c>
      <c r="V1865" t="str">
        <f t="shared" si="88"/>
        <v>P.FREIERMUTH, PIT</v>
      </c>
    </row>
    <row r="1866" spans="1:22">
      <c r="A1866">
        <v>1194</v>
      </c>
      <c r="B1866" s="28">
        <v>2</v>
      </c>
      <c r="C1866" s="28" t="s">
        <v>15</v>
      </c>
      <c r="D1866" s="28" t="s">
        <v>8</v>
      </c>
      <c r="E1866" s="28">
        <v>59</v>
      </c>
      <c r="F1866" s="28">
        <v>41</v>
      </c>
      <c r="G1866" s="28" t="s">
        <v>4065</v>
      </c>
      <c r="H1866" s="28" t="s">
        <v>439</v>
      </c>
      <c r="I1866" s="28">
        <v>0</v>
      </c>
      <c r="J1866" s="28">
        <v>1</v>
      </c>
      <c r="K1866" s="28">
        <v>0</v>
      </c>
      <c r="L1866" s="28">
        <v>0</v>
      </c>
      <c r="M1866" s="28" t="s">
        <v>2362</v>
      </c>
      <c r="N1866" s="28">
        <v>2</v>
      </c>
      <c r="O1866" s="21">
        <v>2</v>
      </c>
      <c r="P1866" s="21">
        <v>0</v>
      </c>
      <c r="Q1866" s="21">
        <v>1</v>
      </c>
      <c r="R1866">
        <f>IFERROR(IF(I1866=1,VLOOKUP(F1866,Lookup!$A$2:$B$15,2,FALSE),0),0.5)</f>
        <v>0</v>
      </c>
      <c r="S1866">
        <f>IF(K1866=1,1,IFERROR(IF(H1866="pass",VLOOKUP(F1866,Lookup!$D$2:$E$26,2,FALSE),0),1.6))</f>
        <v>1.6</v>
      </c>
      <c r="T1866" s="6">
        <f t="shared" si="89"/>
        <v>1.635</v>
      </c>
      <c r="U1866" s="6">
        <f t="shared" si="87"/>
        <v>1.635</v>
      </c>
      <c r="V1866" t="str">
        <f t="shared" si="88"/>
        <v>N.HARRIS, PIT</v>
      </c>
    </row>
    <row r="1867" spans="1:22">
      <c r="A1867">
        <v>1195</v>
      </c>
      <c r="B1867" s="28">
        <v>2</v>
      </c>
      <c r="C1867" s="28" t="s">
        <v>15</v>
      </c>
      <c r="D1867" s="28" t="s">
        <v>8</v>
      </c>
      <c r="E1867" s="28">
        <v>54</v>
      </c>
      <c r="F1867" s="28">
        <v>46</v>
      </c>
      <c r="G1867" s="28" t="s">
        <v>4066</v>
      </c>
      <c r="H1867" s="28" t="s">
        <v>439</v>
      </c>
      <c r="I1867" s="28">
        <v>0</v>
      </c>
      <c r="J1867" s="28">
        <v>1</v>
      </c>
      <c r="K1867" s="28">
        <v>0</v>
      </c>
      <c r="L1867" s="28">
        <v>0</v>
      </c>
      <c r="M1867" s="28" t="s">
        <v>2362</v>
      </c>
      <c r="N1867" s="28">
        <v>-2</v>
      </c>
      <c r="O1867" s="21">
        <v>-2</v>
      </c>
      <c r="P1867" s="21">
        <v>0</v>
      </c>
      <c r="Q1867" s="21">
        <v>1</v>
      </c>
      <c r="R1867">
        <f>IFERROR(IF(I1867=1,VLOOKUP(F1867,Lookup!$A$2:$B$15,2,FALSE),0),0.5)</f>
        <v>0</v>
      </c>
      <c r="S1867">
        <f>IF(K1867=1,1,IFERROR(IF(H1867="pass",VLOOKUP(F1867,Lookup!$D$2:$E$26,2,FALSE),0),1.6))</f>
        <v>1.6</v>
      </c>
      <c r="T1867" s="6">
        <f t="shared" si="89"/>
        <v>1.5650000000000002</v>
      </c>
      <c r="U1867" s="6">
        <f t="shared" si="87"/>
        <v>1.5650000000000002</v>
      </c>
      <c r="V1867" t="str">
        <f t="shared" si="88"/>
        <v>N.HARRIS, PIT</v>
      </c>
    </row>
    <row r="1868" spans="1:22">
      <c r="A1868">
        <v>1196</v>
      </c>
      <c r="B1868" s="28">
        <v>2</v>
      </c>
      <c r="C1868" s="28" t="s">
        <v>15</v>
      </c>
      <c r="D1868" s="28" t="s">
        <v>8</v>
      </c>
      <c r="E1868" s="28">
        <v>50</v>
      </c>
      <c r="F1868" s="28">
        <v>50</v>
      </c>
      <c r="G1868" s="28" t="s">
        <v>4067</v>
      </c>
      <c r="H1868" s="28" t="s">
        <v>439</v>
      </c>
      <c r="I1868" s="28">
        <v>0</v>
      </c>
      <c r="J1868" s="28">
        <v>1</v>
      </c>
      <c r="K1868" s="28">
        <v>0</v>
      </c>
      <c r="L1868" s="28">
        <v>0</v>
      </c>
      <c r="M1868" s="28" t="s">
        <v>1547</v>
      </c>
      <c r="N1868" s="28">
        <v>0</v>
      </c>
      <c r="O1868" s="21">
        <v>0</v>
      </c>
      <c r="P1868" s="21">
        <v>0</v>
      </c>
      <c r="Q1868" s="21">
        <v>1</v>
      </c>
      <c r="R1868">
        <f>IFERROR(IF(I1868=1,VLOOKUP(F1868,Lookup!$A$2:$B$15,2,FALSE),0),0.5)</f>
        <v>0</v>
      </c>
      <c r="S1868">
        <f>IF(K1868=1,1,IFERROR(IF(H1868="pass",VLOOKUP(F1868,Lookup!$D$2:$E$26,2,FALSE),0),1.6))</f>
        <v>1.6</v>
      </c>
      <c r="T1868" s="6">
        <f t="shared" si="89"/>
        <v>1.6</v>
      </c>
      <c r="U1868" s="6">
        <f t="shared" si="87"/>
        <v>1.6</v>
      </c>
      <c r="V1868" t="str">
        <f t="shared" si="88"/>
        <v>D.JOHNSON, PIT</v>
      </c>
    </row>
    <row r="1869" spans="1:22">
      <c r="A1869">
        <v>1197</v>
      </c>
      <c r="B1869" s="28">
        <v>2</v>
      </c>
      <c r="C1869" s="28" t="s">
        <v>15</v>
      </c>
      <c r="D1869" s="28" t="s">
        <v>8</v>
      </c>
      <c r="E1869" s="28">
        <v>38</v>
      </c>
      <c r="F1869" s="28">
        <v>62</v>
      </c>
      <c r="G1869" s="28" t="s">
        <v>4068</v>
      </c>
      <c r="H1869" s="28" t="s">
        <v>439</v>
      </c>
      <c r="I1869" s="28">
        <v>0</v>
      </c>
      <c r="J1869" s="28">
        <v>1</v>
      </c>
      <c r="K1869" s="28">
        <v>0</v>
      </c>
      <c r="L1869" s="28">
        <v>0</v>
      </c>
      <c r="M1869" s="28" t="s">
        <v>2362</v>
      </c>
      <c r="N1869" s="28">
        <v>-1</v>
      </c>
      <c r="O1869" s="21">
        <v>-1</v>
      </c>
      <c r="P1869" s="21">
        <v>0</v>
      </c>
      <c r="Q1869" s="21">
        <v>1</v>
      </c>
      <c r="R1869">
        <f>IFERROR(IF(I1869=1,VLOOKUP(F1869,Lookup!$A$2:$B$15,2,FALSE),0),0.5)</f>
        <v>0</v>
      </c>
      <c r="S1869">
        <f>IF(K1869=1,1,IFERROR(IF(H1869="pass",VLOOKUP(F1869,Lookup!$D$2:$E$26,2,FALSE),0),1.6))</f>
        <v>1.6</v>
      </c>
      <c r="T1869" s="6">
        <f t="shared" si="89"/>
        <v>1.5825</v>
      </c>
      <c r="U1869" s="6">
        <f t="shared" si="87"/>
        <v>1.5825</v>
      </c>
      <c r="V1869" t="str">
        <f t="shared" si="88"/>
        <v>N.HARRIS, PIT</v>
      </c>
    </row>
    <row r="1870" spans="1:22">
      <c r="A1870">
        <v>1198</v>
      </c>
      <c r="B1870" s="28">
        <v>2</v>
      </c>
      <c r="C1870" s="28" t="s">
        <v>15</v>
      </c>
      <c r="D1870" s="28" t="s">
        <v>8</v>
      </c>
      <c r="E1870" s="28">
        <v>38</v>
      </c>
      <c r="F1870" s="28">
        <v>62</v>
      </c>
      <c r="G1870" s="28" t="s">
        <v>4069</v>
      </c>
      <c r="H1870" s="28" t="s">
        <v>439</v>
      </c>
      <c r="I1870" s="28">
        <v>0</v>
      </c>
      <c r="J1870" s="28">
        <v>1</v>
      </c>
      <c r="K1870" s="28">
        <v>0</v>
      </c>
      <c r="L1870" s="28">
        <v>0</v>
      </c>
      <c r="M1870" s="28" t="s">
        <v>2388</v>
      </c>
      <c r="N1870" s="28">
        <v>2</v>
      </c>
      <c r="O1870" s="21">
        <v>2</v>
      </c>
      <c r="P1870" s="21">
        <v>0</v>
      </c>
      <c r="Q1870" s="21">
        <v>1</v>
      </c>
      <c r="R1870">
        <f>IFERROR(IF(I1870=1,VLOOKUP(F1870,Lookup!$A$2:$B$15,2,FALSE),0),0.5)</f>
        <v>0</v>
      </c>
      <c r="S1870">
        <f>IF(K1870=1,1,IFERROR(IF(H1870="pass",VLOOKUP(F1870,Lookup!$D$2:$E$26,2,FALSE),0),1.6))</f>
        <v>1.6</v>
      </c>
      <c r="T1870" s="6">
        <f t="shared" si="89"/>
        <v>1.635</v>
      </c>
      <c r="U1870" s="6">
        <f t="shared" si="87"/>
        <v>1.635</v>
      </c>
      <c r="V1870" t="str">
        <f t="shared" si="88"/>
        <v>J.SMITH-SCHUSTER, PIT</v>
      </c>
    </row>
    <row r="1871" spans="1:22">
      <c r="A1871">
        <v>1199</v>
      </c>
      <c r="B1871" s="28">
        <v>2</v>
      </c>
      <c r="C1871" s="28" t="s">
        <v>15</v>
      </c>
      <c r="D1871" s="28" t="s">
        <v>8</v>
      </c>
      <c r="E1871" s="28">
        <v>38</v>
      </c>
      <c r="F1871" s="28">
        <v>62</v>
      </c>
      <c r="G1871" s="28" t="s">
        <v>4070</v>
      </c>
      <c r="H1871" s="28" t="s">
        <v>439</v>
      </c>
      <c r="I1871" s="28">
        <v>0</v>
      </c>
      <c r="J1871" s="28">
        <v>1</v>
      </c>
      <c r="K1871" s="28">
        <v>0</v>
      </c>
      <c r="L1871" s="28">
        <v>0</v>
      </c>
      <c r="M1871" s="28" t="s">
        <v>2382</v>
      </c>
      <c r="N1871" s="28">
        <v>11</v>
      </c>
      <c r="O1871" s="21">
        <v>11</v>
      </c>
      <c r="P1871" s="21">
        <v>0</v>
      </c>
      <c r="Q1871" s="21">
        <v>1</v>
      </c>
      <c r="R1871">
        <f>IFERROR(IF(I1871=1,VLOOKUP(F1871,Lookup!$A$2:$B$15,2,FALSE),0),0.5)</f>
        <v>0</v>
      </c>
      <c r="S1871">
        <f>IF(K1871=1,1,IFERROR(IF(H1871="pass",VLOOKUP(F1871,Lookup!$D$2:$E$26,2,FALSE),0),1.6))</f>
        <v>1.6</v>
      </c>
      <c r="T1871" s="6">
        <f t="shared" si="89"/>
        <v>1.7925</v>
      </c>
      <c r="U1871" s="6">
        <f t="shared" si="87"/>
        <v>1.7925</v>
      </c>
      <c r="V1871" t="str">
        <f t="shared" si="88"/>
        <v>C.CLAYPOOL, PIT</v>
      </c>
    </row>
    <row r="1872" spans="1:22">
      <c r="A1872">
        <v>1201</v>
      </c>
      <c r="B1872" s="28">
        <v>2</v>
      </c>
      <c r="C1872" s="28" t="s">
        <v>8</v>
      </c>
      <c r="D1872" s="28" t="s">
        <v>15</v>
      </c>
      <c r="E1872" s="28">
        <v>70</v>
      </c>
      <c r="F1872" s="28">
        <v>30</v>
      </c>
      <c r="G1872" s="28" t="s">
        <v>4072</v>
      </c>
      <c r="H1872" s="28" t="s">
        <v>439</v>
      </c>
      <c r="I1872" s="28">
        <v>0</v>
      </c>
      <c r="J1872" s="28">
        <v>1</v>
      </c>
      <c r="K1872" s="28">
        <v>0</v>
      </c>
      <c r="L1872" s="28">
        <v>0</v>
      </c>
      <c r="M1872" s="28" t="s">
        <v>726</v>
      </c>
      <c r="N1872" s="28">
        <v>23</v>
      </c>
      <c r="O1872" s="21">
        <v>23</v>
      </c>
      <c r="P1872" s="21">
        <v>0</v>
      </c>
      <c r="Q1872" s="21">
        <v>1</v>
      </c>
      <c r="R1872">
        <f>IFERROR(IF(I1872=1,VLOOKUP(F1872,Lookup!$A$2:$B$15,2,FALSE),0),0.5)</f>
        <v>0</v>
      </c>
      <c r="S1872">
        <f>IF(K1872=1,1,IFERROR(IF(H1872="pass",VLOOKUP(F1872,Lookup!$D$2:$E$26,2,FALSE),0),1.6))</f>
        <v>1.6</v>
      </c>
      <c r="T1872" s="6">
        <f t="shared" si="89"/>
        <v>2.0024999999999999</v>
      </c>
      <c r="U1872" s="6">
        <f t="shared" si="87"/>
        <v>2.0024999999999999</v>
      </c>
      <c r="V1872" t="str">
        <f t="shared" si="88"/>
        <v>D.WALLER, LV</v>
      </c>
    </row>
    <row r="1873" spans="1:22">
      <c r="A1873">
        <v>1208</v>
      </c>
      <c r="B1873" s="28">
        <v>2</v>
      </c>
      <c r="C1873" s="28" t="s">
        <v>7</v>
      </c>
      <c r="D1873" s="28" t="s">
        <v>13</v>
      </c>
      <c r="E1873" s="28">
        <v>64</v>
      </c>
      <c r="F1873" s="28">
        <v>36</v>
      </c>
      <c r="G1873" s="28" t="s">
        <v>4079</v>
      </c>
      <c r="H1873" s="28" t="s">
        <v>439</v>
      </c>
      <c r="I1873" s="28">
        <v>0</v>
      </c>
      <c r="J1873" s="28">
        <v>1</v>
      </c>
      <c r="K1873" s="28">
        <v>0</v>
      </c>
      <c r="L1873" s="28">
        <v>0</v>
      </c>
      <c r="M1873" s="28" t="s">
        <v>1988</v>
      </c>
      <c r="N1873" s="28">
        <v>30</v>
      </c>
      <c r="O1873" s="21">
        <v>30</v>
      </c>
      <c r="P1873" s="21">
        <v>0</v>
      </c>
      <c r="Q1873" s="21">
        <v>1</v>
      </c>
      <c r="R1873">
        <f>IFERROR(IF(I1873=1,VLOOKUP(F1873,Lookup!$A$2:$B$15,2,FALSE),0),0.5)</f>
        <v>0</v>
      </c>
      <c r="S1873">
        <f>IF(K1873=1,1,IFERROR(IF(H1873="pass",VLOOKUP(F1873,Lookup!$D$2:$E$26,2,FALSE),0),1.6))</f>
        <v>1.6</v>
      </c>
      <c r="T1873" s="6">
        <f t="shared" si="89"/>
        <v>2.125</v>
      </c>
      <c r="U1873" s="6">
        <f t="shared" si="87"/>
        <v>2.125</v>
      </c>
      <c r="V1873" t="str">
        <f t="shared" si="88"/>
        <v>K.OSBORN, MIN</v>
      </c>
    </row>
    <row r="1874" spans="1:22">
      <c r="A1874">
        <v>1213</v>
      </c>
      <c r="B1874" s="28">
        <v>2</v>
      </c>
      <c r="C1874" s="28" t="s">
        <v>7</v>
      </c>
      <c r="D1874" s="28" t="s">
        <v>13</v>
      </c>
      <c r="E1874" s="28">
        <v>73</v>
      </c>
      <c r="F1874" s="28">
        <v>27</v>
      </c>
      <c r="G1874" s="28" t="s">
        <v>4084</v>
      </c>
      <c r="H1874" s="28" t="s">
        <v>439</v>
      </c>
      <c r="I1874" s="28">
        <v>0</v>
      </c>
      <c r="J1874" s="28">
        <v>1</v>
      </c>
      <c r="K1874" s="28">
        <v>0</v>
      </c>
      <c r="L1874" s="28">
        <v>0</v>
      </c>
      <c r="M1874" s="28" t="s">
        <v>1953</v>
      </c>
      <c r="N1874" s="28">
        <v>6</v>
      </c>
      <c r="O1874" s="21">
        <v>6</v>
      </c>
      <c r="P1874" s="21">
        <v>0</v>
      </c>
      <c r="Q1874" s="21">
        <v>1</v>
      </c>
      <c r="R1874">
        <f>IFERROR(IF(I1874=1,VLOOKUP(F1874,Lookup!$A$2:$B$15,2,FALSE),0),0.5)</f>
        <v>0</v>
      </c>
      <c r="S1874">
        <f>IF(K1874=1,1,IFERROR(IF(H1874="pass",VLOOKUP(F1874,Lookup!$D$2:$E$26,2,FALSE),0),1.6))</f>
        <v>1.6</v>
      </c>
      <c r="T1874" s="6">
        <f t="shared" si="89"/>
        <v>1.7050000000000001</v>
      </c>
      <c r="U1874" s="6">
        <f t="shared" si="87"/>
        <v>1.7050000000000001</v>
      </c>
      <c r="V1874" t="str">
        <f t="shared" si="88"/>
        <v>J.JEFFERSON, MIN</v>
      </c>
    </row>
    <row r="1875" spans="1:22">
      <c r="A1875">
        <v>1214</v>
      </c>
      <c r="B1875" s="28">
        <v>2</v>
      </c>
      <c r="C1875" s="28" t="s">
        <v>7</v>
      </c>
      <c r="D1875" s="28" t="s">
        <v>13</v>
      </c>
      <c r="E1875" s="28">
        <v>67</v>
      </c>
      <c r="F1875" s="28">
        <v>33</v>
      </c>
      <c r="G1875" s="28" t="s">
        <v>4085</v>
      </c>
      <c r="H1875" s="28" t="s">
        <v>439</v>
      </c>
      <c r="I1875" s="28">
        <v>0</v>
      </c>
      <c r="J1875" s="28">
        <v>1</v>
      </c>
      <c r="K1875" s="28">
        <v>0</v>
      </c>
      <c r="L1875" s="28">
        <v>0</v>
      </c>
      <c r="M1875" s="28" t="s">
        <v>1948</v>
      </c>
      <c r="N1875" s="28">
        <v>2</v>
      </c>
      <c r="O1875" s="21">
        <v>2</v>
      </c>
      <c r="P1875" s="21">
        <v>0</v>
      </c>
      <c r="Q1875" s="21">
        <v>1</v>
      </c>
      <c r="R1875">
        <f>IFERROR(IF(I1875=1,VLOOKUP(F1875,Lookup!$A$2:$B$15,2,FALSE),0),0.5)</f>
        <v>0</v>
      </c>
      <c r="S1875">
        <f>IF(K1875=1,1,IFERROR(IF(H1875="pass",VLOOKUP(F1875,Lookup!$D$2:$E$26,2,FALSE),0),1.6))</f>
        <v>1.6</v>
      </c>
      <c r="T1875" s="6">
        <f t="shared" si="89"/>
        <v>1.635</v>
      </c>
      <c r="U1875" s="6">
        <f t="shared" si="87"/>
        <v>1.635</v>
      </c>
      <c r="V1875" t="str">
        <f t="shared" si="88"/>
        <v>T.CONKLIN, MIN</v>
      </c>
    </row>
    <row r="1876" spans="1:22">
      <c r="A1876">
        <v>1216</v>
      </c>
      <c r="B1876" s="28">
        <v>2</v>
      </c>
      <c r="C1876" s="28" t="s">
        <v>13</v>
      </c>
      <c r="D1876" s="28" t="s">
        <v>7</v>
      </c>
      <c r="E1876" s="28">
        <v>59</v>
      </c>
      <c r="F1876" s="28">
        <v>41</v>
      </c>
      <c r="G1876" s="28" t="s">
        <v>4087</v>
      </c>
      <c r="H1876" s="28" t="s">
        <v>439</v>
      </c>
      <c r="I1876" s="28">
        <v>0</v>
      </c>
      <c r="J1876" s="28">
        <v>1</v>
      </c>
      <c r="K1876" s="28">
        <v>0</v>
      </c>
      <c r="L1876" s="28">
        <v>0</v>
      </c>
      <c r="M1876" s="28" t="s">
        <v>592</v>
      </c>
      <c r="N1876" s="28">
        <v>13</v>
      </c>
      <c r="O1876" s="21">
        <v>13</v>
      </c>
      <c r="P1876" s="21">
        <v>0</v>
      </c>
      <c r="Q1876" s="21">
        <v>1</v>
      </c>
      <c r="R1876">
        <f>IFERROR(IF(I1876=1,VLOOKUP(F1876,Lookup!$A$2:$B$15,2,FALSE),0),0.5)</f>
        <v>0</v>
      </c>
      <c r="S1876">
        <f>IF(K1876=1,1,IFERROR(IF(H1876="pass",VLOOKUP(F1876,Lookup!$D$2:$E$26,2,FALSE),0),1.6))</f>
        <v>1.6</v>
      </c>
      <c r="T1876" s="6">
        <f t="shared" si="89"/>
        <v>1.8275000000000001</v>
      </c>
      <c r="U1876" s="6">
        <f t="shared" si="87"/>
        <v>1.8275000000000001</v>
      </c>
      <c r="V1876" t="str">
        <f t="shared" si="88"/>
        <v>D.HOPKINS, ARI</v>
      </c>
    </row>
    <row r="1877" spans="1:22">
      <c r="A1877">
        <v>1217</v>
      </c>
      <c r="B1877" s="28">
        <v>2</v>
      </c>
      <c r="C1877" s="28" t="s">
        <v>13</v>
      </c>
      <c r="D1877" s="28" t="s">
        <v>7</v>
      </c>
      <c r="E1877" s="28">
        <v>44</v>
      </c>
      <c r="F1877" s="28">
        <v>56</v>
      </c>
      <c r="G1877" s="28" t="s">
        <v>4088</v>
      </c>
      <c r="H1877" s="28" t="s">
        <v>439</v>
      </c>
      <c r="I1877" s="28">
        <v>0</v>
      </c>
      <c r="J1877" s="28">
        <v>1</v>
      </c>
      <c r="K1877" s="28">
        <v>0</v>
      </c>
      <c r="L1877" s="28">
        <v>0</v>
      </c>
      <c r="M1877" s="28" t="s">
        <v>592</v>
      </c>
      <c r="N1877" s="28">
        <v>10</v>
      </c>
      <c r="O1877" s="21">
        <v>10</v>
      </c>
      <c r="P1877" s="21">
        <v>0</v>
      </c>
      <c r="Q1877" s="21">
        <v>1</v>
      </c>
      <c r="R1877">
        <f>IFERROR(IF(I1877=1,VLOOKUP(F1877,Lookup!$A$2:$B$15,2,FALSE),0),0.5)</f>
        <v>0</v>
      </c>
      <c r="S1877">
        <f>IF(K1877=1,1,IFERROR(IF(H1877="pass",VLOOKUP(F1877,Lookup!$D$2:$E$26,2,FALSE),0),1.6))</f>
        <v>1.6</v>
      </c>
      <c r="T1877" s="6">
        <f t="shared" si="89"/>
        <v>1.7750000000000001</v>
      </c>
      <c r="U1877" s="6">
        <f t="shared" si="87"/>
        <v>1.7750000000000001</v>
      </c>
      <c r="V1877" t="str">
        <f t="shared" si="88"/>
        <v>D.HOPKINS, ARI</v>
      </c>
    </row>
    <row r="1878" spans="1:22">
      <c r="A1878">
        <v>1219</v>
      </c>
      <c r="B1878" s="28">
        <v>2</v>
      </c>
      <c r="C1878" s="28" t="s">
        <v>13</v>
      </c>
      <c r="D1878" s="28" t="s">
        <v>7</v>
      </c>
      <c r="E1878" s="28">
        <v>28</v>
      </c>
      <c r="F1878" s="28">
        <v>72</v>
      </c>
      <c r="G1878" s="28" t="s">
        <v>4090</v>
      </c>
      <c r="H1878" s="28" t="s">
        <v>439</v>
      </c>
      <c r="I1878" s="28">
        <v>0</v>
      </c>
      <c r="J1878" s="28">
        <v>1</v>
      </c>
      <c r="K1878" s="28">
        <v>0</v>
      </c>
      <c r="L1878" s="28">
        <v>0</v>
      </c>
      <c r="M1878" s="28" t="s">
        <v>596</v>
      </c>
      <c r="N1878" s="28">
        <v>4</v>
      </c>
      <c r="O1878" s="21">
        <v>4</v>
      </c>
      <c r="P1878" s="21">
        <v>0</v>
      </c>
      <c r="Q1878" s="21">
        <v>1</v>
      </c>
      <c r="R1878">
        <f>IFERROR(IF(I1878=1,VLOOKUP(F1878,Lookup!$A$2:$B$15,2,FALSE),0),0.5)</f>
        <v>0</v>
      </c>
      <c r="S1878">
        <f>IF(K1878=1,1,IFERROR(IF(H1878="pass",VLOOKUP(F1878,Lookup!$D$2:$E$26,2,FALSE),0),1.6))</f>
        <v>1.6</v>
      </c>
      <c r="T1878" s="6">
        <f t="shared" si="89"/>
        <v>1.6700000000000002</v>
      </c>
      <c r="U1878" s="6">
        <f t="shared" si="87"/>
        <v>1.6700000000000002</v>
      </c>
      <c r="V1878" t="str">
        <f t="shared" si="88"/>
        <v>C.EDMONDS, ARI</v>
      </c>
    </row>
    <row r="1879" spans="1:22">
      <c r="A1879">
        <v>1221</v>
      </c>
      <c r="B1879" s="28">
        <v>2</v>
      </c>
      <c r="C1879" s="28" t="s">
        <v>13</v>
      </c>
      <c r="D1879" s="28" t="s">
        <v>7</v>
      </c>
      <c r="E1879" s="28">
        <v>15</v>
      </c>
      <c r="F1879" s="28">
        <v>85</v>
      </c>
      <c r="G1879" s="28" t="s">
        <v>4092</v>
      </c>
      <c r="H1879" s="28" t="s">
        <v>439</v>
      </c>
      <c r="I1879" s="28">
        <v>0</v>
      </c>
      <c r="J1879" s="28">
        <v>1</v>
      </c>
      <c r="K1879" s="28">
        <v>0</v>
      </c>
      <c r="L1879" s="28">
        <v>0</v>
      </c>
      <c r="M1879" s="28" t="s">
        <v>603</v>
      </c>
      <c r="N1879" s="28">
        <v>-5</v>
      </c>
      <c r="O1879" s="21">
        <v>-5</v>
      </c>
      <c r="P1879" s="21">
        <v>0</v>
      </c>
      <c r="Q1879" s="21">
        <v>1</v>
      </c>
      <c r="R1879">
        <f>IFERROR(IF(I1879=1,VLOOKUP(F1879,Lookup!$A$2:$B$15,2,FALSE),0),0.5)</f>
        <v>0</v>
      </c>
      <c r="S1879">
        <f>IF(K1879=1,1,IFERROR(IF(H1879="pass",VLOOKUP(F1879,Lookup!$D$2:$E$26,2,FALSE),0),1.6))</f>
        <v>2</v>
      </c>
      <c r="T1879" s="6">
        <f t="shared" si="89"/>
        <v>1.5125000000000002</v>
      </c>
      <c r="U1879" s="6">
        <f t="shared" si="87"/>
        <v>1.8342500000000002</v>
      </c>
      <c r="V1879" t="str">
        <f t="shared" si="88"/>
        <v>R.MOORE, ARI</v>
      </c>
    </row>
    <row r="1880" spans="1:22">
      <c r="A1880">
        <v>1222</v>
      </c>
      <c r="B1880" s="28">
        <v>2</v>
      </c>
      <c r="C1880" s="28" t="s">
        <v>13</v>
      </c>
      <c r="D1880" s="28" t="s">
        <v>7</v>
      </c>
      <c r="E1880" s="28">
        <v>15</v>
      </c>
      <c r="F1880" s="28">
        <v>85</v>
      </c>
      <c r="G1880" s="28" t="s">
        <v>4093</v>
      </c>
      <c r="H1880" s="28" t="s">
        <v>439</v>
      </c>
      <c r="I1880" s="28">
        <v>0</v>
      </c>
      <c r="J1880" s="28">
        <v>1</v>
      </c>
      <c r="K1880" s="28">
        <v>0</v>
      </c>
      <c r="L1880" s="28">
        <v>0</v>
      </c>
      <c r="M1880" s="28" t="s">
        <v>592</v>
      </c>
      <c r="N1880" s="28">
        <v>15</v>
      </c>
      <c r="O1880" s="21">
        <v>15</v>
      </c>
      <c r="P1880" s="21">
        <v>0</v>
      </c>
      <c r="Q1880" s="21">
        <v>1</v>
      </c>
      <c r="R1880">
        <f>IFERROR(IF(I1880=1,VLOOKUP(F1880,Lookup!$A$2:$B$15,2,FALSE),0),0.5)</f>
        <v>0</v>
      </c>
      <c r="S1880">
        <f>IF(K1880=1,1,IFERROR(IF(H1880="pass",VLOOKUP(F1880,Lookup!$D$2:$E$26,2,FALSE),0),1.6))</f>
        <v>2</v>
      </c>
      <c r="T1880" s="6">
        <f t="shared" si="89"/>
        <v>1.8625</v>
      </c>
      <c r="U1880" s="6">
        <f t="shared" si="87"/>
        <v>1.9532500000000002</v>
      </c>
      <c r="V1880" t="str">
        <f t="shared" si="88"/>
        <v>D.HOPKINS, ARI</v>
      </c>
    </row>
    <row r="1881" spans="1:22">
      <c r="A1881">
        <v>1225</v>
      </c>
      <c r="B1881" s="28">
        <v>2</v>
      </c>
      <c r="C1881" s="28" t="s">
        <v>7</v>
      </c>
      <c r="D1881" s="28" t="s">
        <v>13</v>
      </c>
      <c r="E1881" s="28">
        <v>45</v>
      </c>
      <c r="F1881" s="28">
        <v>55</v>
      </c>
      <c r="G1881" s="28" t="s">
        <v>4096</v>
      </c>
      <c r="H1881" s="28" t="s">
        <v>439</v>
      </c>
      <c r="I1881" s="28">
        <v>0</v>
      </c>
      <c r="J1881" s="28">
        <v>1</v>
      </c>
      <c r="K1881" s="28">
        <v>0</v>
      </c>
      <c r="L1881" s="28">
        <v>0</v>
      </c>
      <c r="M1881" s="28" t="s">
        <v>1946</v>
      </c>
      <c r="N1881" s="28">
        <v>3</v>
      </c>
      <c r="O1881" s="21">
        <v>3</v>
      </c>
      <c r="P1881" s="21">
        <v>0</v>
      </c>
      <c r="Q1881" s="21">
        <v>1</v>
      </c>
      <c r="R1881">
        <f>IFERROR(IF(I1881=1,VLOOKUP(F1881,Lookup!$A$2:$B$15,2,FALSE),0),0.5)</f>
        <v>0</v>
      </c>
      <c r="S1881">
        <f>IF(K1881=1,1,IFERROR(IF(H1881="pass",VLOOKUP(F1881,Lookup!$D$2:$E$26,2,FALSE),0),1.6))</f>
        <v>1.6</v>
      </c>
      <c r="T1881" s="6">
        <f t="shared" si="89"/>
        <v>1.6525000000000001</v>
      </c>
      <c r="U1881" s="6">
        <f t="shared" si="87"/>
        <v>1.6525000000000001</v>
      </c>
      <c r="V1881" t="str">
        <f t="shared" si="88"/>
        <v>D.COOK, MIN</v>
      </c>
    </row>
    <row r="1882" spans="1:22">
      <c r="A1882">
        <v>1226</v>
      </c>
      <c r="B1882" s="28">
        <v>2</v>
      </c>
      <c r="C1882" s="28" t="s">
        <v>7</v>
      </c>
      <c r="D1882" s="28" t="s">
        <v>13</v>
      </c>
      <c r="E1882" s="28">
        <v>31</v>
      </c>
      <c r="F1882" s="28">
        <v>69</v>
      </c>
      <c r="G1882" s="28" t="s">
        <v>4097</v>
      </c>
      <c r="H1882" s="28" t="s">
        <v>439</v>
      </c>
      <c r="I1882" s="28">
        <v>0</v>
      </c>
      <c r="J1882" s="28">
        <v>1</v>
      </c>
      <c r="K1882" s="28">
        <v>0</v>
      </c>
      <c r="L1882" s="28">
        <v>0</v>
      </c>
      <c r="M1882" s="28" t="s">
        <v>1950</v>
      </c>
      <c r="N1882" s="28">
        <v>0</v>
      </c>
      <c r="O1882" s="21">
        <v>0</v>
      </c>
      <c r="P1882" s="21">
        <v>0</v>
      </c>
      <c r="Q1882" s="21">
        <v>1</v>
      </c>
      <c r="R1882">
        <f>IFERROR(IF(I1882=1,VLOOKUP(F1882,Lookup!$A$2:$B$15,2,FALSE),0),0.5)</f>
        <v>0</v>
      </c>
      <c r="S1882">
        <f>IF(K1882=1,1,IFERROR(IF(H1882="pass",VLOOKUP(F1882,Lookup!$D$2:$E$26,2,FALSE),0),1.6))</f>
        <v>1.6</v>
      </c>
      <c r="T1882" s="6">
        <f t="shared" si="89"/>
        <v>1.6</v>
      </c>
      <c r="U1882" s="6">
        <f t="shared" si="87"/>
        <v>1.6</v>
      </c>
      <c r="V1882" t="str">
        <f t="shared" si="88"/>
        <v>A.THIELEN, MIN</v>
      </c>
    </row>
    <row r="1883" spans="1:22">
      <c r="A1883">
        <v>1228</v>
      </c>
      <c r="B1883" s="28">
        <v>2</v>
      </c>
      <c r="C1883" s="28" t="s">
        <v>7</v>
      </c>
      <c r="D1883" s="28" t="s">
        <v>13</v>
      </c>
      <c r="E1883" s="28">
        <v>20</v>
      </c>
      <c r="F1883" s="28">
        <v>80</v>
      </c>
      <c r="G1883" s="28" t="s">
        <v>4100</v>
      </c>
      <c r="H1883" s="28" t="s">
        <v>439</v>
      </c>
      <c r="I1883" s="28">
        <v>0</v>
      </c>
      <c r="J1883" s="28">
        <v>1</v>
      </c>
      <c r="K1883" s="28">
        <v>0</v>
      </c>
      <c r="L1883" s="28">
        <v>0</v>
      </c>
      <c r="M1883" s="28" t="s">
        <v>1946</v>
      </c>
      <c r="N1883" s="28">
        <v>-3</v>
      </c>
      <c r="O1883" s="21">
        <v>-3</v>
      </c>
      <c r="P1883" s="21">
        <v>0</v>
      </c>
      <c r="Q1883" s="21">
        <v>1</v>
      </c>
      <c r="R1883">
        <f>IFERROR(IF(I1883=1,VLOOKUP(F1883,Lookup!$A$2:$B$15,2,FALSE),0),0.5)</f>
        <v>0</v>
      </c>
      <c r="S1883">
        <f>IF(K1883=1,1,IFERROR(IF(H1883="pass",VLOOKUP(F1883,Lookup!$D$2:$E$26,2,FALSE),0),1.6))</f>
        <v>1.8</v>
      </c>
      <c r="T1883" s="6">
        <f t="shared" si="89"/>
        <v>1.5475000000000001</v>
      </c>
      <c r="U1883" s="6">
        <f t="shared" si="87"/>
        <v>1.7141500000000003</v>
      </c>
      <c r="V1883" t="str">
        <f t="shared" si="88"/>
        <v>D.COOK, MIN</v>
      </c>
    </row>
    <row r="1884" spans="1:22">
      <c r="A1884">
        <v>1231</v>
      </c>
      <c r="B1884" s="28">
        <v>2</v>
      </c>
      <c r="C1884" s="28" t="s">
        <v>7</v>
      </c>
      <c r="D1884" s="28" t="s">
        <v>13</v>
      </c>
      <c r="E1884" s="28">
        <v>7</v>
      </c>
      <c r="F1884" s="28">
        <v>93</v>
      </c>
      <c r="G1884" s="28" t="s">
        <v>4103</v>
      </c>
      <c r="H1884" s="28" t="s">
        <v>439</v>
      </c>
      <c r="I1884" s="28">
        <v>0</v>
      </c>
      <c r="J1884" s="28">
        <v>1</v>
      </c>
      <c r="K1884" s="28">
        <v>0</v>
      </c>
      <c r="L1884" s="28">
        <v>0</v>
      </c>
      <c r="M1884" s="28" t="s">
        <v>1950</v>
      </c>
      <c r="N1884" s="28">
        <v>7</v>
      </c>
      <c r="O1884" s="21">
        <v>7</v>
      </c>
      <c r="P1884" s="21">
        <v>0</v>
      </c>
      <c r="Q1884" s="21">
        <v>1</v>
      </c>
      <c r="R1884">
        <f>IFERROR(IF(I1884=1,VLOOKUP(F1884,Lookup!$A$2:$B$15,2,FALSE),0),0.5)</f>
        <v>0</v>
      </c>
      <c r="S1884">
        <f>IF(K1884=1,1,IFERROR(IF(H1884="pass",VLOOKUP(F1884,Lookup!$D$2:$E$26,2,FALSE),0),1.6))</f>
        <v>2.7</v>
      </c>
      <c r="T1884" s="6">
        <f t="shared" si="89"/>
        <v>1.7225000000000001</v>
      </c>
      <c r="U1884" s="6">
        <f t="shared" si="87"/>
        <v>2.3676500000000003</v>
      </c>
      <c r="V1884" t="str">
        <f t="shared" si="88"/>
        <v>A.THIELEN, MIN</v>
      </c>
    </row>
    <row r="1885" spans="1:22">
      <c r="A1885">
        <v>1233</v>
      </c>
      <c r="B1885" s="28">
        <v>2</v>
      </c>
      <c r="C1885" s="28" t="s">
        <v>13</v>
      </c>
      <c r="D1885" s="28" t="s">
        <v>7</v>
      </c>
      <c r="E1885" s="28">
        <v>69</v>
      </c>
      <c r="F1885" s="28">
        <v>31</v>
      </c>
      <c r="G1885" s="28" t="s">
        <v>4105</v>
      </c>
      <c r="H1885" s="28" t="s">
        <v>439</v>
      </c>
      <c r="I1885" s="28">
        <v>0</v>
      </c>
      <c r="J1885" s="28">
        <v>1</v>
      </c>
      <c r="K1885" s="28">
        <v>0</v>
      </c>
      <c r="L1885" s="28">
        <v>0</v>
      </c>
      <c r="M1885" s="28" t="s">
        <v>647</v>
      </c>
      <c r="N1885" s="28">
        <v>-4</v>
      </c>
      <c r="O1885" s="21">
        <v>-4</v>
      </c>
      <c r="P1885" s="21">
        <v>0</v>
      </c>
      <c r="Q1885" s="21">
        <v>1</v>
      </c>
      <c r="R1885">
        <f>IFERROR(IF(I1885=1,VLOOKUP(F1885,Lookup!$A$2:$B$15,2,FALSE),0),0.5)</f>
        <v>0</v>
      </c>
      <c r="S1885">
        <f>IF(K1885=1,1,IFERROR(IF(H1885="pass",VLOOKUP(F1885,Lookup!$D$2:$E$26,2,FALSE),0),1.6))</f>
        <v>1.6</v>
      </c>
      <c r="T1885" s="6">
        <f t="shared" si="89"/>
        <v>1.53</v>
      </c>
      <c r="U1885" s="6">
        <f t="shared" si="87"/>
        <v>1.53</v>
      </c>
      <c r="V1885" t="str">
        <f t="shared" si="88"/>
        <v>M.WILLIAMS, ARI</v>
      </c>
    </row>
    <row r="1886" spans="1:22">
      <c r="A1886">
        <v>1238</v>
      </c>
      <c r="B1886" s="28">
        <v>2</v>
      </c>
      <c r="C1886" s="28" t="s">
        <v>7</v>
      </c>
      <c r="D1886" s="28" t="s">
        <v>13</v>
      </c>
      <c r="E1886" s="28">
        <v>67</v>
      </c>
      <c r="F1886" s="28">
        <v>33</v>
      </c>
      <c r="G1886" s="28" t="s">
        <v>4110</v>
      </c>
      <c r="H1886" s="28" t="s">
        <v>439</v>
      </c>
      <c r="I1886" s="28">
        <v>0</v>
      </c>
      <c r="J1886" s="28">
        <v>1</v>
      </c>
      <c r="K1886" s="28">
        <v>0</v>
      </c>
      <c r="L1886" s="28">
        <v>0</v>
      </c>
      <c r="M1886" s="28" t="s">
        <v>1948</v>
      </c>
      <c r="N1886" s="28">
        <v>-4</v>
      </c>
      <c r="O1886" s="21">
        <v>-4</v>
      </c>
      <c r="P1886" s="21">
        <v>0</v>
      </c>
      <c r="Q1886" s="21">
        <v>1</v>
      </c>
      <c r="R1886">
        <f>IFERROR(IF(I1886=1,VLOOKUP(F1886,Lookup!$A$2:$B$15,2,FALSE),0),0.5)</f>
        <v>0</v>
      </c>
      <c r="S1886">
        <f>IF(K1886=1,1,IFERROR(IF(H1886="pass",VLOOKUP(F1886,Lookup!$D$2:$E$26,2,FALSE),0),1.6))</f>
        <v>1.6</v>
      </c>
      <c r="T1886" s="6">
        <f t="shared" si="89"/>
        <v>1.53</v>
      </c>
      <c r="U1886" s="6">
        <f t="shared" si="87"/>
        <v>1.53</v>
      </c>
      <c r="V1886" t="str">
        <f t="shared" si="88"/>
        <v>T.CONKLIN, MIN</v>
      </c>
    </row>
    <row r="1887" spans="1:22">
      <c r="A1887">
        <v>1243</v>
      </c>
      <c r="B1887" s="28">
        <v>2</v>
      </c>
      <c r="C1887" s="28" t="s">
        <v>7</v>
      </c>
      <c r="D1887" s="28" t="s">
        <v>13</v>
      </c>
      <c r="E1887" s="28">
        <v>14</v>
      </c>
      <c r="F1887" s="28">
        <v>86</v>
      </c>
      <c r="G1887" s="28" t="s">
        <v>4115</v>
      </c>
      <c r="H1887" s="28" t="s">
        <v>439</v>
      </c>
      <c r="I1887" s="28">
        <v>0</v>
      </c>
      <c r="J1887" s="28">
        <v>1</v>
      </c>
      <c r="K1887" s="28">
        <v>0</v>
      </c>
      <c r="L1887" s="28">
        <v>0</v>
      </c>
      <c r="M1887" s="28" t="s">
        <v>1953</v>
      </c>
      <c r="N1887" s="28">
        <v>14</v>
      </c>
      <c r="O1887" s="21">
        <v>14</v>
      </c>
      <c r="P1887" s="21">
        <v>0</v>
      </c>
      <c r="Q1887" s="21">
        <v>1</v>
      </c>
      <c r="R1887">
        <f>IFERROR(IF(I1887=1,VLOOKUP(F1887,Lookup!$A$2:$B$15,2,FALSE),0),0.5)</f>
        <v>0</v>
      </c>
      <c r="S1887">
        <f>IF(K1887=1,1,IFERROR(IF(H1887="pass",VLOOKUP(F1887,Lookup!$D$2:$E$26,2,FALSE),0),1.6))</f>
        <v>2</v>
      </c>
      <c r="T1887" s="6">
        <f t="shared" si="89"/>
        <v>1.845</v>
      </c>
      <c r="U1887" s="6">
        <f t="shared" si="87"/>
        <v>1.9473000000000003</v>
      </c>
      <c r="V1887" t="str">
        <f t="shared" si="88"/>
        <v>J.JEFFERSON, MIN</v>
      </c>
    </row>
    <row r="1888" spans="1:22">
      <c r="A1888">
        <v>1246</v>
      </c>
      <c r="B1888" s="28">
        <v>2</v>
      </c>
      <c r="C1888" s="28" t="s">
        <v>13</v>
      </c>
      <c r="D1888" s="28" t="s">
        <v>7</v>
      </c>
      <c r="E1888" s="28">
        <v>35</v>
      </c>
      <c r="F1888" s="28">
        <v>65</v>
      </c>
      <c r="G1888" s="28" t="s">
        <v>4118</v>
      </c>
      <c r="H1888" s="28" t="s">
        <v>439</v>
      </c>
      <c r="I1888" s="28">
        <v>0</v>
      </c>
      <c r="J1888" s="28">
        <v>1</v>
      </c>
      <c r="K1888" s="28">
        <v>0</v>
      </c>
      <c r="L1888" s="28">
        <v>0</v>
      </c>
      <c r="M1888" s="28" t="s">
        <v>647</v>
      </c>
      <c r="N1888" s="28">
        <v>4</v>
      </c>
      <c r="O1888" s="21">
        <v>4</v>
      </c>
      <c r="P1888" s="21">
        <v>0</v>
      </c>
      <c r="Q1888" s="21">
        <v>1</v>
      </c>
      <c r="R1888">
        <f>IFERROR(IF(I1888=1,VLOOKUP(F1888,Lookup!$A$2:$B$15,2,FALSE),0),0.5)</f>
        <v>0</v>
      </c>
      <c r="S1888">
        <f>IF(K1888=1,1,IFERROR(IF(H1888="pass",VLOOKUP(F1888,Lookup!$D$2:$E$26,2,FALSE),0),1.6))</f>
        <v>1.6</v>
      </c>
      <c r="T1888" s="6">
        <f t="shared" si="89"/>
        <v>1.6700000000000002</v>
      </c>
      <c r="U1888" s="6">
        <f t="shared" si="87"/>
        <v>1.6700000000000002</v>
      </c>
      <c r="V1888" t="str">
        <f t="shared" si="88"/>
        <v>M.WILLIAMS, ARI</v>
      </c>
    </row>
    <row r="1889" spans="1:22">
      <c r="A1889">
        <v>1248</v>
      </c>
      <c r="B1889" s="28">
        <v>2</v>
      </c>
      <c r="C1889" s="28" t="s">
        <v>13</v>
      </c>
      <c r="D1889" s="28" t="s">
        <v>7</v>
      </c>
      <c r="E1889" s="28">
        <v>32</v>
      </c>
      <c r="F1889" s="28">
        <v>68</v>
      </c>
      <c r="G1889" s="28" t="s">
        <v>4120</v>
      </c>
      <c r="H1889" s="28" t="s">
        <v>439</v>
      </c>
      <c r="I1889" s="28">
        <v>0</v>
      </c>
      <c r="J1889" s="28">
        <v>1</v>
      </c>
      <c r="K1889" s="28">
        <v>0</v>
      </c>
      <c r="L1889" s="28">
        <v>0</v>
      </c>
      <c r="M1889" s="28" t="s">
        <v>601</v>
      </c>
      <c r="N1889" s="28">
        <v>19</v>
      </c>
      <c r="O1889" s="21">
        <v>19</v>
      </c>
      <c r="P1889" s="21">
        <v>0</v>
      </c>
      <c r="Q1889" s="21">
        <v>1</v>
      </c>
      <c r="R1889">
        <f>IFERROR(IF(I1889=1,VLOOKUP(F1889,Lookup!$A$2:$B$15,2,FALSE),0),0.5)</f>
        <v>0</v>
      </c>
      <c r="S1889">
        <f>IF(K1889=1,1,IFERROR(IF(H1889="pass",VLOOKUP(F1889,Lookup!$D$2:$E$26,2,FALSE),0),1.6))</f>
        <v>1.6</v>
      </c>
      <c r="T1889" s="6">
        <f t="shared" si="89"/>
        <v>1.9325000000000001</v>
      </c>
      <c r="U1889" s="6">
        <f t="shared" si="87"/>
        <v>1.9325000000000001</v>
      </c>
      <c r="V1889" t="str">
        <f t="shared" si="88"/>
        <v>C.KIRK, ARI</v>
      </c>
    </row>
    <row r="1890" spans="1:22">
      <c r="A1890">
        <v>1250</v>
      </c>
      <c r="B1890" s="28">
        <v>2</v>
      </c>
      <c r="C1890" s="28" t="s">
        <v>13</v>
      </c>
      <c r="D1890" s="28" t="s">
        <v>7</v>
      </c>
      <c r="E1890" s="28">
        <v>5</v>
      </c>
      <c r="F1890" s="28">
        <v>95</v>
      </c>
      <c r="G1890" s="28" t="s">
        <v>4122</v>
      </c>
      <c r="H1890" s="28" t="s">
        <v>439</v>
      </c>
      <c r="I1890" s="28">
        <v>0</v>
      </c>
      <c r="J1890" s="28">
        <v>1</v>
      </c>
      <c r="K1890" s="28">
        <v>0</v>
      </c>
      <c r="L1890" s="28">
        <v>0</v>
      </c>
      <c r="M1890" s="28" t="s">
        <v>603</v>
      </c>
      <c r="N1890" s="28">
        <v>-4</v>
      </c>
      <c r="O1890" s="21">
        <v>-4</v>
      </c>
      <c r="P1890" s="21">
        <v>0</v>
      </c>
      <c r="Q1890" s="21">
        <v>1</v>
      </c>
      <c r="R1890">
        <f>IFERROR(IF(I1890=1,VLOOKUP(F1890,Lookup!$A$2:$B$15,2,FALSE),0),0.5)</f>
        <v>0</v>
      </c>
      <c r="S1890">
        <f>IF(K1890=1,1,IFERROR(IF(H1890="pass",VLOOKUP(F1890,Lookup!$D$2:$E$26,2,FALSE),0),1.6))</f>
        <v>3.2</v>
      </c>
      <c r="T1890" s="6">
        <f t="shared" si="89"/>
        <v>1.53</v>
      </c>
      <c r="U1890" s="6">
        <f t="shared" si="87"/>
        <v>3.2</v>
      </c>
      <c r="V1890" t="str">
        <f t="shared" si="88"/>
        <v>R.MOORE, ARI</v>
      </c>
    </row>
    <row r="1891" spans="1:22">
      <c r="A1891">
        <v>1257</v>
      </c>
      <c r="B1891" s="28">
        <v>2</v>
      </c>
      <c r="C1891" s="28" t="s">
        <v>7</v>
      </c>
      <c r="D1891" s="28" t="s">
        <v>13</v>
      </c>
      <c r="E1891" s="28">
        <v>71</v>
      </c>
      <c r="F1891" s="28">
        <v>29</v>
      </c>
      <c r="G1891" s="28" t="s">
        <v>4129</v>
      </c>
      <c r="H1891" s="28" t="s">
        <v>439</v>
      </c>
      <c r="I1891" s="28">
        <v>0</v>
      </c>
      <c r="J1891" s="28">
        <v>1</v>
      </c>
      <c r="K1891" s="28">
        <v>0</v>
      </c>
      <c r="L1891" s="28">
        <v>0</v>
      </c>
      <c r="M1891" s="28" t="s">
        <v>1950</v>
      </c>
      <c r="N1891" s="28">
        <v>15</v>
      </c>
      <c r="O1891" s="21">
        <v>15</v>
      </c>
      <c r="P1891" s="21">
        <v>0</v>
      </c>
      <c r="Q1891" s="21">
        <v>1</v>
      </c>
      <c r="R1891">
        <f>IFERROR(IF(I1891=1,VLOOKUP(F1891,Lookup!$A$2:$B$15,2,FALSE),0),0.5)</f>
        <v>0</v>
      </c>
      <c r="S1891">
        <f>IF(K1891=1,1,IFERROR(IF(H1891="pass",VLOOKUP(F1891,Lookup!$D$2:$E$26,2,FALSE),0),1.6))</f>
        <v>1.6</v>
      </c>
      <c r="T1891" s="6">
        <f t="shared" si="89"/>
        <v>1.8625</v>
      </c>
      <c r="U1891" s="6">
        <f t="shared" si="87"/>
        <v>1.8625</v>
      </c>
      <c r="V1891" t="str">
        <f t="shared" si="88"/>
        <v>A.THIELEN, MIN</v>
      </c>
    </row>
    <row r="1892" spans="1:22">
      <c r="A1892">
        <v>1258</v>
      </c>
      <c r="B1892" s="28">
        <v>2</v>
      </c>
      <c r="C1892" s="28" t="s">
        <v>7</v>
      </c>
      <c r="D1892" s="28" t="s">
        <v>13</v>
      </c>
      <c r="E1892" s="28">
        <v>56</v>
      </c>
      <c r="F1892" s="28">
        <v>44</v>
      </c>
      <c r="G1892" s="28" t="s">
        <v>4130</v>
      </c>
      <c r="H1892" s="28" t="s">
        <v>439</v>
      </c>
      <c r="I1892" s="28">
        <v>0</v>
      </c>
      <c r="J1892" s="28">
        <v>1</v>
      </c>
      <c r="K1892" s="28">
        <v>0</v>
      </c>
      <c r="L1892" s="28">
        <v>0</v>
      </c>
      <c r="M1892" s="28" t="s">
        <v>1948</v>
      </c>
      <c r="N1892" s="28">
        <v>1</v>
      </c>
      <c r="O1892" s="21">
        <v>1</v>
      </c>
      <c r="P1892" s="21">
        <v>0</v>
      </c>
      <c r="Q1892" s="21">
        <v>1</v>
      </c>
      <c r="R1892">
        <f>IFERROR(IF(I1892=1,VLOOKUP(F1892,Lookup!$A$2:$B$15,2,FALSE),0),0.5)</f>
        <v>0</v>
      </c>
      <c r="S1892">
        <f>IF(K1892=1,1,IFERROR(IF(H1892="pass",VLOOKUP(F1892,Lookup!$D$2:$E$26,2,FALSE),0),1.6))</f>
        <v>1.6</v>
      </c>
      <c r="T1892" s="6">
        <f t="shared" si="89"/>
        <v>1.6175000000000002</v>
      </c>
      <c r="U1892" s="6">
        <f t="shared" si="87"/>
        <v>1.6175000000000002</v>
      </c>
      <c r="V1892" t="str">
        <f t="shared" si="88"/>
        <v>T.CONKLIN, MIN</v>
      </c>
    </row>
    <row r="1893" spans="1:22">
      <c r="A1893">
        <v>1261</v>
      </c>
      <c r="B1893" s="28">
        <v>2</v>
      </c>
      <c r="C1893" s="28" t="s">
        <v>7</v>
      </c>
      <c r="D1893" s="28" t="s">
        <v>13</v>
      </c>
      <c r="E1893" s="28">
        <v>40</v>
      </c>
      <c r="F1893" s="28">
        <v>60</v>
      </c>
      <c r="G1893" s="28" t="s">
        <v>4133</v>
      </c>
      <c r="H1893" s="28" t="s">
        <v>439</v>
      </c>
      <c r="I1893" s="28">
        <v>0</v>
      </c>
      <c r="J1893" s="28">
        <v>1</v>
      </c>
      <c r="K1893" s="28">
        <v>0</v>
      </c>
      <c r="L1893" s="28">
        <v>0</v>
      </c>
      <c r="M1893" s="28" t="s">
        <v>1948</v>
      </c>
      <c r="N1893" s="28">
        <v>8</v>
      </c>
      <c r="O1893" s="21">
        <v>8</v>
      </c>
      <c r="P1893" s="21">
        <v>0</v>
      </c>
      <c r="Q1893" s="21">
        <v>1</v>
      </c>
      <c r="R1893">
        <f>IFERROR(IF(I1893=1,VLOOKUP(F1893,Lookup!$A$2:$B$15,2,FALSE),0),0.5)</f>
        <v>0</v>
      </c>
      <c r="S1893">
        <f>IF(K1893=1,1,IFERROR(IF(H1893="pass",VLOOKUP(F1893,Lookup!$D$2:$E$26,2,FALSE),0),1.6))</f>
        <v>1.6</v>
      </c>
      <c r="T1893" s="6">
        <f t="shared" si="89"/>
        <v>1.74</v>
      </c>
      <c r="U1893" s="6">
        <f t="shared" si="87"/>
        <v>1.74</v>
      </c>
      <c r="V1893" t="str">
        <f t="shared" si="88"/>
        <v>T.CONKLIN, MIN</v>
      </c>
    </row>
    <row r="1894" spans="1:22">
      <c r="A1894">
        <v>1262</v>
      </c>
      <c r="B1894" s="28">
        <v>2</v>
      </c>
      <c r="C1894" s="28" t="s">
        <v>7</v>
      </c>
      <c r="D1894" s="28" t="s">
        <v>13</v>
      </c>
      <c r="E1894" s="28">
        <v>40</v>
      </c>
      <c r="F1894" s="28">
        <v>60</v>
      </c>
      <c r="G1894" s="28" t="s">
        <v>4134</v>
      </c>
      <c r="H1894" s="28" t="s">
        <v>439</v>
      </c>
      <c r="I1894" s="28">
        <v>0</v>
      </c>
      <c r="J1894" s="28">
        <v>1</v>
      </c>
      <c r="K1894" s="28">
        <v>0</v>
      </c>
      <c r="L1894" s="28">
        <v>0</v>
      </c>
      <c r="M1894" s="28" t="s">
        <v>1988</v>
      </c>
      <c r="N1894" s="28">
        <v>4</v>
      </c>
      <c r="O1894" s="21">
        <v>4</v>
      </c>
      <c r="P1894" s="21">
        <v>0</v>
      </c>
      <c r="Q1894" s="21">
        <v>1</v>
      </c>
      <c r="R1894">
        <f>IFERROR(IF(I1894=1,VLOOKUP(F1894,Lookup!$A$2:$B$15,2,FALSE),0),0.5)</f>
        <v>0</v>
      </c>
      <c r="S1894">
        <f>IF(K1894=1,1,IFERROR(IF(H1894="pass",VLOOKUP(F1894,Lookup!$D$2:$E$26,2,FALSE),0),1.6))</f>
        <v>1.6</v>
      </c>
      <c r="T1894" s="6">
        <f t="shared" si="89"/>
        <v>1.6700000000000002</v>
      </c>
      <c r="U1894" s="6">
        <f t="shared" si="87"/>
        <v>1.6700000000000002</v>
      </c>
      <c r="V1894" t="str">
        <f t="shared" si="88"/>
        <v>K.OSBORN, MIN</v>
      </c>
    </row>
    <row r="1895" spans="1:22">
      <c r="A1895">
        <v>1263</v>
      </c>
      <c r="B1895" s="28">
        <v>2</v>
      </c>
      <c r="C1895" s="28" t="s">
        <v>13</v>
      </c>
      <c r="D1895" s="28" t="s">
        <v>7</v>
      </c>
      <c r="E1895" s="28">
        <v>66</v>
      </c>
      <c r="F1895" s="28">
        <v>34</v>
      </c>
      <c r="G1895" s="28" t="s">
        <v>4135</v>
      </c>
      <c r="H1895" s="28" t="s">
        <v>439</v>
      </c>
      <c r="I1895" s="28">
        <v>0</v>
      </c>
      <c r="J1895" s="28">
        <v>1</v>
      </c>
      <c r="K1895" s="28">
        <v>0</v>
      </c>
      <c r="L1895" s="28">
        <v>0</v>
      </c>
      <c r="M1895" s="28" t="s">
        <v>603</v>
      </c>
      <c r="N1895" s="28">
        <v>-2</v>
      </c>
      <c r="O1895" s="21">
        <v>-2</v>
      </c>
      <c r="P1895" s="21">
        <v>0</v>
      </c>
      <c r="Q1895" s="21">
        <v>1</v>
      </c>
      <c r="R1895">
        <f>IFERROR(IF(I1895=1,VLOOKUP(F1895,Lookup!$A$2:$B$15,2,FALSE),0),0.5)</f>
        <v>0</v>
      </c>
      <c r="S1895">
        <f>IF(K1895=1,1,IFERROR(IF(H1895="pass",VLOOKUP(F1895,Lookup!$D$2:$E$26,2,FALSE),0),1.6))</f>
        <v>1.6</v>
      </c>
      <c r="T1895" s="6">
        <f t="shared" si="89"/>
        <v>1.5650000000000002</v>
      </c>
      <c r="U1895" s="6">
        <f t="shared" si="87"/>
        <v>1.5650000000000002</v>
      </c>
      <c r="V1895" t="str">
        <f t="shared" si="88"/>
        <v>R.MOORE, ARI</v>
      </c>
    </row>
    <row r="1896" spans="1:22">
      <c r="A1896">
        <v>1264</v>
      </c>
      <c r="B1896" s="28">
        <v>2</v>
      </c>
      <c r="C1896" s="28" t="s">
        <v>13</v>
      </c>
      <c r="D1896" s="28" t="s">
        <v>7</v>
      </c>
      <c r="E1896" s="28">
        <v>62</v>
      </c>
      <c r="F1896" s="28">
        <v>38</v>
      </c>
      <c r="G1896" s="28" t="s">
        <v>4136</v>
      </c>
      <c r="H1896" s="28" t="s">
        <v>439</v>
      </c>
      <c r="I1896" s="28">
        <v>0</v>
      </c>
      <c r="J1896" s="28">
        <v>1</v>
      </c>
      <c r="K1896" s="28">
        <v>0</v>
      </c>
      <c r="L1896" s="28">
        <v>0</v>
      </c>
      <c r="M1896" s="28" t="s">
        <v>603</v>
      </c>
      <c r="N1896" s="28">
        <v>2</v>
      </c>
      <c r="O1896" s="21">
        <v>2</v>
      </c>
      <c r="P1896" s="21">
        <v>0</v>
      </c>
      <c r="Q1896" s="21">
        <v>1</v>
      </c>
      <c r="R1896">
        <f>IFERROR(IF(I1896=1,VLOOKUP(F1896,Lookup!$A$2:$B$15,2,FALSE),0),0.5)</f>
        <v>0</v>
      </c>
      <c r="S1896">
        <f>IF(K1896=1,1,IFERROR(IF(H1896="pass",VLOOKUP(F1896,Lookup!$D$2:$E$26,2,FALSE),0),1.6))</f>
        <v>1.6</v>
      </c>
      <c r="T1896" s="6">
        <f t="shared" si="89"/>
        <v>1.635</v>
      </c>
      <c r="U1896" s="6">
        <f t="shared" si="87"/>
        <v>1.635</v>
      </c>
      <c r="V1896" t="str">
        <f t="shared" si="88"/>
        <v>R.MOORE, ARI</v>
      </c>
    </row>
    <row r="1897" spans="1:22">
      <c r="A1897">
        <v>1266</v>
      </c>
      <c r="B1897" s="28">
        <v>2</v>
      </c>
      <c r="C1897" s="28" t="s">
        <v>13</v>
      </c>
      <c r="D1897" s="28" t="s">
        <v>7</v>
      </c>
      <c r="E1897" s="28">
        <v>68</v>
      </c>
      <c r="F1897" s="28">
        <v>32</v>
      </c>
      <c r="G1897" s="28" t="s">
        <v>4138</v>
      </c>
      <c r="H1897" s="28" t="s">
        <v>439</v>
      </c>
      <c r="I1897" s="28">
        <v>0</v>
      </c>
      <c r="J1897" s="28">
        <v>1</v>
      </c>
      <c r="K1897" s="28">
        <v>0</v>
      </c>
      <c r="L1897" s="28">
        <v>0</v>
      </c>
      <c r="M1897" s="28" t="s">
        <v>603</v>
      </c>
      <c r="N1897" s="28">
        <v>6</v>
      </c>
      <c r="O1897" s="21">
        <v>6</v>
      </c>
      <c r="P1897" s="21">
        <v>0</v>
      </c>
      <c r="Q1897" s="21">
        <v>1</v>
      </c>
      <c r="R1897">
        <f>IFERROR(IF(I1897=1,VLOOKUP(F1897,Lookup!$A$2:$B$15,2,FALSE),0),0.5)</f>
        <v>0</v>
      </c>
      <c r="S1897">
        <f>IF(K1897=1,1,IFERROR(IF(H1897="pass",VLOOKUP(F1897,Lookup!$D$2:$E$26,2,FALSE),0),1.6))</f>
        <v>1.6</v>
      </c>
      <c r="T1897" s="6">
        <f t="shared" si="89"/>
        <v>1.7050000000000001</v>
      </c>
      <c r="U1897" s="6">
        <f t="shared" si="87"/>
        <v>1.7050000000000001</v>
      </c>
      <c r="V1897" t="str">
        <f t="shared" si="88"/>
        <v>R.MOORE, ARI</v>
      </c>
    </row>
    <row r="1898" spans="1:22">
      <c r="A1898">
        <v>1269</v>
      </c>
      <c r="B1898" s="28">
        <v>2</v>
      </c>
      <c r="C1898" s="28" t="s">
        <v>13</v>
      </c>
      <c r="D1898" s="28" t="s">
        <v>7</v>
      </c>
      <c r="E1898" s="28">
        <v>63</v>
      </c>
      <c r="F1898" s="28">
        <v>37</v>
      </c>
      <c r="G1898" s="28" t="s">
        <v>4141</v>
      </c>
      <c r="H1898" s="28" t="s">
        <v>439</v>
      </c>
      <c r="I1898" s="28">
        <v>0</v>
      </c>
      <c r="J1898" s="28">
        <v>1</v>
      </c>
      <c r="K1898" s="28">
        <v>0</v>
      </c>
      <c r="L1898" s="28">
        <v>0</v>
      </c>
      <c r="M1898" s="28" t="s">
        <v>603</v>
      </c>
      <c r="N1898" s="28">
        <v>-3</v>
      </c>
      <c r="O1898" s="21">
        <v>-3</v>
      </c>
      <c r="P1898" s="21">
        <v>0</v>
      </c>
      <c r="Q1898" s="21">
        <v>1</v>
      </c>
      <c r="R1898">
        <f>IFERROR(IF(I1898=1,VLOOKUP(F1898,Lookup!$A$2:$B$15,2,FALSE),0),0.5)</f>
        <v>0</v>
      </c>
      <c r="S1898">
        <f>IF(K1898=1,1,IFERROR(IF(H1898="pass",VLOOKUP(F1898,Lookup!$D$2:$E$26,2,FALSE),0),1.6))</f>
        <v>1.6</v>
      </c>
      <c r="T1898" s="6">
        <f t="shared" si="89"/>
        <v>1.5475000000000001</v>
      </c>
      <c r="U1898" s="6">
        <f t="shared" si="87"/>
        <v>1.5475000000000001</v>
      </c>
      <c r="V1898" t="str">
        <f t="shared" si="88"/>
        <v>R.MOORE, ARI</v>
      </c>
    </row>
    <row r="1899" spans="1:22">
      <c r="A1899">
        <v>1271</v>
      </c>
      <c r="B1899" s="28">
        <v>2</v>
      </c>
      <c r="C1899" s="28" t="s">
        <v>13</v>
      </c>
      <c r="D1899" s="28" t="s">
        <v>7</v>
      </c>
      <c r="E1899" s="28">
        <v>53</v>
      </c>
      <c r="F1899" s="28">
        <v>47</v>
      </c>
      <c r="G1899" s="28" t="s">
        <v>4143</v>
      </c>
      <c r="H1899" s="28" t="s">
        <v>439</v>
      </c>
      <c r="I1899" s="28">
        <v>0</v>
      </c>
      <c r="J1899" s="28">
        <v>1</v>
      </c>
      <c r="K1899" s="28">
        <v>0</v>
      </c>
      <c r="L1899" s="28">
        <v>0</v>
      </c>
      <c r="M1899" s="28" t="s">
        <v>596</v>
      </c>
      <c r="N1899" s="28">
        <v>6</v>
      </c>
      <c r="O1899" s="21">
        <v>6</v>
      </c>
      <c r="P1899" s="21">
        <v>0</v>
      </c>
      <c r="Q1899" s="21">
        <v>1</v>
      </c>
      <c r="R1899">
        <f>IFERROR(IF(I1899=1,VLOOKUP(F1899,Lookup!$A$2:$B$15,2,FALSE),0),0.5)</f>
        <v>0</v>
      </c>
      <c r="S1899">
        <f>IF(K1899=1,1,IFERROR(IF(H1899="pass",VLOOKUP(F1899,Lookup!$D$2:$E$26,2,FALSE),0),1.6))</f>
        <v>1.6</v>
      </c>
      <c r="T1899" s="6">
        <f t="shared" si="89"/>
        <v>1.7050000000000001</v>
      </c>
      <c r="U1899" s="6">
        <f t="shared" si="87"/>
        <v>1.7050000000000001</v>
      </c>
      <c r="V1899" t="str">
        <f t="shared" si="88"/>
        <v>C.EDMONDS, ARI</v>
      </c>
    </row>
    <row r="1900" spans="1:22">
      <c r="A1900">
        <v>1273</v>
      </c>
      <c r="B1900" s="28">
        <v>2</v>
      </c>
      <c r="C1900" s="28" t="s">
        <v>13</v>
      </c>
      <c r="D1900" s="28" t="s">
        <v>7</v>
      </c>
      <c r="E1900" s="28">
        <v>34</v>
      </c>
      <c r="F1900" s="28">
        <v>66</v>
      </c>
      <c r="G1900" s="28" t="s">
        <v>4145</v>
      </c>
      <c r="H1900" s="28" t="s">
        <v>439</v>
      </c>
      <c r="I1900" s="28">
        <v>0</v>
      </c>
      <c r="J1900" s="28">
        <v>1</v>
      </c>
      <c r="K1900" s="28">
        <v>0</v>
      </c>
      <c r="L1900" s="28">
        <v>0</v>
      </c>
      <c r="M1900" s="28" t="s">
        <v>647</v>
      </c>
      <c r="N1900" s="28">
        <v>21</v>
      </c>
      <c r="O1900" s="21">
        <v>21</v>
      </c>
      <c r="P1900" s="21">
        <v>0</v>
      </c>
      <c r="Q1900" s="21">
        <v>1</v>
      </c>
      <c r="R1900">
        <f>IFERROR(IF(I1900=1,VLOOKUP(F1900,Lookup!$A$2:$B$15,2,FALSE),0),0.5)</f>
        <v>0</v>
      </c>
      <c r="S1900">
        <f>IF(K1900=1,1,IFERROR(IF(H1900="pass",VLOOKUP(F1900,Lookup!$D$2:$E$26,2,FALSE),0),1.6))</f>
        <v>1.6</v>
      </c>
      <c r="T1900" s="6">
        <f t="shared" si="89"/>
        <v>1.9675</v>
      </c>
      <c r="U1900" s="6">
        <f t="shared" si="87"/>
        <v>1.9675</v>
      </c>
      <c r="V1900" t="str">
        <f t="shared" si="88"/>
        <v>M.WILLIAMS, ARI</v>
      </c>
    </row>
    <row r="1901" spans="1:22">
      <c r="A1901">
        <v>1274</v>
      </c>
      <c r="B1901" s="28">
        <v>2</v>
      </c>
      <c r="C1901" s="28" t="s">
        <v>13</v>
      </c>
      <c r="D1901" s="28" t="s">
        <v>7</v>
      </c>
      <c r="E1901" s="28">
        <v>9</v>
      </c>
      <c r="F1901" s="28">
        <v>91</v>
      </c>
      <c r="G1901" s="28" t="s">
        <v>4146</v>
      </c>
      <c r="H1901" s="28" t="s">
        <v>439</v>
      </c>
      <c r="I1901" s="28">
        <v>0</v>
      </c>
      <c r="J1901" s="28">
        <v>1</v>
      </c>
      <c r="K1901" s="28">
        <v>0</v>
      </c>
      <c r="L1901" s="28">
        <v>0</v>
      </c>
      <c r="M1901" s="28" t="s">
        <v>598</v>
      </c>
      <c r="N1901" s="28">
        <v>0</v>
      </c>
      <c r="O1901" s="21">
        <v>0</v>
      </c>
      <c r="P1901" s="21">
        <v>0</v>
      </c>
      <c r="Q1901" s="21">
        <v>1</v>
      </c>
      <c r="R1901">
        <f>IFERROR(IF(I1901=1,VLOOKUP(F1901,Lookup!$A$2:$B$15,2,FALSE),0),0.5)</f>
        <v>0</v>
      </c>
      <c r="S1901">
        <f>IF(K1901=1,1,IFERROR(IF(H1901="pass",VLOOKUP(F1901,Lookup!$D$2:$E$26,2,FALSE),0),1.6))</f>
        <v>2.5</v>
      </c>
      <c r="T1901" s="6">
        <f t="shared" si="89"/>
        <v>1.6</v>
      </c>
      <c r="U1901" s="6">
        <f t="shared" si="87"/>
        <v>2.194</v>
      </c>
      <c r="V1901" t="str">
        <f t="shared" si="88"/>
        <v>A.GREEN, ARI</v>
      </c>
    </row>
    <row r="1902" spans="1:22">
      <c r="A1902">
        <v>1276</v>
      </c>
      <c r="B1902" s="28">
        <v>2</v>
      </c>
      <c r="C1902" s="28" t="s">
        <v>7</v>
      </c>
      <c r="D1902" s="28" t="s">
        <v>13</v>
      </c>
      <c r="E1902" s="28">
        <v>69</v>
      </c>
      <c r="F1902" s="28">
        <v>31</v>
      </c>
      <c r="G1902" s="28" t="s">
        <v>4148</v>
      </c>
      <c r="H1902" s="28" t="s">
        <v>439</v>
      </c>
      <c r="I1902" s="28">
        <v>0</v>
      </c>
      <c r="J1902" s="28">
        <v>1</v>
      </c>
      <c r="K1902" s="28">
        <v>0</v>
      </c>
      <c r="L1902" s="28">
        <v>0</v>
      </c>
      <c r="M1902" s="28" t="s">
        <v>1950</v>
      </c>
      <c r="N1902" s="28">
        <v>9</v>
      </c>
      <c r="O1902" s="21">
        <v>9</v>
      </c>
      <c r="P1902" s="21">
        <v>0</v>
      </c>
      <c r="Q1902" s="21">
        <v>1</v>
      </c>
      <c r="R1902">
        <f>IFERROR(IF(I1902=1,VLOOKUP(F1902,Lookup!$A$2:$B$15,2,FALSE),0),0.5)</f>
        <v>0</v>
      </c>
      <c r="S1902">
        <f>IF(K1902=1,1,IFERROR(IF(H1902="pass",VLOOKUP(F1902,Lookup!$D$2:$E$26,2,FALSE),0),1.6))</f>
        <v>1.6</v>
      </c>
      <c r="T1902" s="6">
        <f t="shared" si="89"/>
        <v>1.7575000000000001</v>
      </c>
      <c r="U1902" s="6">
        <f t="shared" si="87"/>
        <v>1.7575000000000001</v>
      </c>
      <c r="V1902" t="str">
        <f t="shared" si="88"/>
        <v>A.THIELEN, MIN</v>
      </c>
    </row>
    <row r="1903" spans="1:22">
      <c r="A1903">
        <v>1278</v>
      </c>
      <c r="B1903" s="28">
        <v>2</v>
      </c>
      <c r="C1903" s="28" t="s">
        <v>7</v>
      </c>
      <c r="D1903" s="28" t="s">
        <v>13</v>
      </c>
      <c r="E1903" s="28">
        <v>72</v>
      </c>
      <c r="F1903" s="28">
        <v>28</v>
      </c>
      <c r="G1903" s="28" t="s">
        <v>4150</v>
      </c>
      <c r="H1903" s="28" t="s">
        <v>439</v>
      </c>
      <c r="I1903" s="28">
        <v>0</v>
      </c>
      <c r="J1903" s="28">
        <v>1</v>
      </c>
      <c r="K1903" s="28">
        <v>0</v>
      </c>
      <c r="L1903" s="28">
        <v>0</v>
      </c>
      <c r="M1903" s="28" t="s">
        <v>1953</v>
      </c>
      <c r="N1903" s="28">
        <v>1</v>
      </c>
      <c r="O1903" s="21">
        <v>1</v>
      </c>
      <c r="P1903" s="21">
        <v>0</v>
      </c>
      <c r="Q1903" s="21">
        <v>1</v>
      </c>
      <c r="R1903">
        <f>IFERROR(IF(I1903=1,VLOOKUP(F1903,Lookup!$A$2:$B$15,2,FALSE),0),0.5)</f>
        <v>0</v>
      </c>
      <c r="S1903">
        <f>IF(K1903=1,1,IFERROR(IF(H1903="pass",VLOOKUP(F1903,Lookup!$D$2:$E$26,2,FALSE),0),1.6))</f>
        <v>1.6</v>
      </c>
      <c r="T1903" s="6">
        <f t="shared" si="89"/>
        <v>1.6175000000000002</v>
      </c>
      <c r="U1903" s="6">
        <f t="shared" si="87"/>
        <v>1.6175000000000002</v>
      </c>
      <c r="V1903" t="str">
        <f t="shared" si="88"/>
        <v>J.JEFFERSON, MIN</v>
      </c>
    </row>
    <row r="1904" spans="1:22">
      <c r="A1904">
        <v>1281</v>
      </c>
      <c r="B1904" s="28">
        <v>2</v>
      </c>
      <c r="C1904" s="28" t="s">
        <v>13</v>
      </c>
      <c r="D1904" s="28" t="s">
        <v>7</v>
      </c>
      <c r="E1904" s="28">
        <v>68</v>
      </c>
      <c r="F1904" s="28">
        <v>32</v>
      </c>
      <c r="G1904" s="28" t="s">
        <v>4153</v>
      </c>
      <c r="H1904" s="28" t="s">
        <v>439</v>
      </c>
      <c r="I1904" s="28">
        <v>0</v>
      </c>
      <c r="J1904" s="28">
        <v>1</v>
      </c>
      <c r="K1904" s="28">
        <v>0</v>
      </c>
      <c r="L1904" s="28">
        <v>0</v>
      </c>
      <c r="M1904" s="28" t="s">
        <v>598</v>
      </c>
      <c r="N1904" s="28">
        <v>24</v>
      </c>
      <c r="O1904" s="21">
        <v>24</v>
      </c>
      <c r="P1904" s="21">
        <v>0</v>
      </c>
      <c r="Q1904" s="21">
        <v>1</v>
      </c>
      <c r="R1904">
        <f>IFERROR(IF(I1904=1,VLOOKUP(F1904,Lookup!$A$2:$B$15,2,FALSE),0),0.5)</f>
        <v>0</v>
      </c>
      <c r="S1904">
        <f>IF(K1904=1,1,IFERROR(IF(H1904="pass",VLOOKUP(F1904,Lookup!$D$2:$E$26,2,FALSE),0),1.6))</f>
        <v>1.6</v>
      </c>
      <c r="T1904" s="6">
        <f t="shared" si="89"/>
        <v>2.02</v>
      </c>
      <c r="U1904" s="6">
        <f t="shared" si="87"/>
        <v>2.02</v>
      </c>
      <c r="V1904" t="str">
        <f t="shared" si="88"/>
        <v>A.GREEN, ARI</v>
      </c>
    </row>
    <row r="1905" spans="1:22">
      <c r="A1905">
        <v>1283</v>
      </c>
      <c r="B1905" s="28">
        <v>2</v>
      </c>
      <c r="C1905" s="28" t="s">
        <v>13</v>
      </c>
      <c r="D1905" s="28" t="s">
        <v>7</v>
      </c>
      <c r="E1905" s="28">
        <v>38</v>
      </c>
      <c r="F1905" s="28">
        <v>62</v>
      </c>
      <c r="G1905" s="28" t="s">
        <v>4155</v>
      </c>
      <c r="H1905" s="28" t="s">
        <v>439</v>
      </c>
      <c r="I1905" s="28">
        <v>0</v>
      </c>
      <c r="J1905" s="28">
        <v>1</v>
      </c>
      <c r="K1905" s="28">
        <v>0</v>
      </c>
      <c r="L1905" s="28">
        <v>0</v>
      </c>
      <c r="M1905" s="28" t="s">
        <v>601</v>
      </c>
      <c r="N1905" s="28">
        <v>34</v>
      </c>
      <c r="O1905" s="21">
        <v>34</v>
      </c>
      <c r="P1905" s="21">
        <v>0</v>
      </c>
      <c r="Q1905" s="21">
        <v>1</v>
      </c>
      <c r="R1905">
        <f>IFERROR(IF(I1905=1,VLOOKUP(F1905,Lookup!$A$2:$B$15,2,FALSE),0),0.5)</f>
        <v>0</v>
      </c>
      <c r="S1905">
        <f>IF(K1905=1,1,IFERROR(IF(H1905="pass",VLOOKUP(F1905,Lookup!$D$2:$E$26,2,FALSE),0),1.6))</f>
        <v>1.6</v>
      </c>
      <c r="T1905" s="6">
        <f t="shared" si="89"/>
        <v>2.1950000000000003</v>
      </c>
      <c r="U1905" s="6">
        <f t="shared" si="87"/>
        <v>2.1950000000000003</v>
      </c>
      <c r="V1905" t="str">
        <f t="shared" si="88"/>
        <v>C.KIRK, ARI</v>
      </c>
    </row>
    <row r="1906" spans="1:22">
      <c r="A1906">
        <v>1284</v>
      </c>
      <c r="B1906" s="28">
        <v>2</v>
      </c>
      <c r="C1906" s="28" t="s">
        <v>7</v>
      </c>
      <c r="D1906" s="28" t="s">
        <v>13</v>
      </c>
      <c r="E1906" s="28">
        <v>69</v>
      </c>
      <c r="F1906" s="28">
        <v>31</v>
      </c>
      <c r="G1906" s="28" t="s">
        <v>4156</v>
      </c>
      <c r="H1906" s="28" t="s">
        <v>439</v>
      </c>
      <c r="I1906" s="28">
        <v>0</v>
      </c>
      <c r="J1906" s="28">
        <v>1</v>
      </c>
      <c r="K1906" s="28">
        <v>0</v>
      </c>
      <c r="L1906" s="28">
        <v>0</v>
      </c>
      <c r="M1906" s="28" t="s">
        <v>1953</v>
      </c>
      <c r="N1906" s="28">
        <v>6</v>
      </c>
      <c r="O1906" s="21">
        <v>6</v>
      </c>
      <c r="P1906" s="21">
        <v>0</v>
      </c>
      <c r="Q1906" s="21">
        <v>1</v>
      </c>
      <c r="R1906">
        <f>IFERROR(IF(I1906=1,VLOOKUP(F1906,Lookup!$A$2:$B$15,2,FALSE),0),0.5)</f>
        <v>0</v>
      </c>
      <c r="S1906">
        <f>IF(K1906=1,1,IFERROR(IF(H1906="pass",VLOOKUP(F1906,Lookup!$D$2:$E$26,2,FALSE),0),1.6))</f>
        <v>1.6</v>
      </c>
      <c r="T1906" s="6">
        <f t="shared" si="89"/>
        <v>1.7050000000000001</v>
      </c>
      <c r="U1906" s="6">
        <f t="shared" si="87"/>
        <v>1.7050000000000001</v>
      </c>
      <c r="V1906" t="str">
        <f t="shared" si="88"/>
        <v>J.JEFFERSON, MIN</v>
      </c>
    </row>
    <row r="1907" spans="1:22">
      <c r="A1907">
        <v>1286</v>
      </c>
      <c r="B1907" s="28">
        <v>2</v>
      </c>
      <c r="C1907" s="28" t="s">
        <v>7</v>
      </c>
      <c r="D1907" s="28" t="s">
        <v>13</v>
      </c>
      <c r="E1907" s="28">
        <v>66</v>
      </c>
      <c r="F1907" s="28">
        <v>34</v>
      </c>
      <c r="G1907" s="28" t="s">
        <v>4158</v>
      </c>
      <c r="H1907" s="28" t="s">
        <v>439</v>
      </c>
      <c r="I1907" s="28">
        <v>0</v>
      </c>
      <c r="J1907" s="28">
        <v>1</v>
      </c>
      <c r="K1907" s="28">
        <v>0</v>
      </c>
      <c r="L1907" s="28">
        <v>0</v>
      </c>
      <c r="M1907" s="28" t="s">
        <v>1953</v>
      </c>
      <c r="N1907" s="28">
        <v>8</v>
      </c>
      <c r="O1907" s="21">
        <v>8</v>
      </c>
      <c r="P1907" s="21">
        <v>0</v>
      </c>
      <c r="Q1907" s="21">
        <v>1</v>
      </c>
      <c r="R1907">
        <f>IFERROR(IF(I1907=1,VLOOKUP(F1907,Lookup!$A$2:$B$15,2,FALSE),0),0.5)</f>
        <v>0</v>
      </c>
      <c r="S1907">
        <f>IF(K1907=1,1,IFERROR(IF(H1907="pass",VLOOKUP(F1907,Lookup!$D$2:$E$26,2,FALSE),0),1.6))</f>
        <v>1.6</v>
      </c>
      <c r="T1907" s="6">
        <f t="shared" si="89"/>
        <v>1.74</v>
      </c>
      <c r="U1907" s="6">
        <f t="shared" si="87"/>
        <v>1.74</v>
      </c>
      <c r="V1907" t="str">
        <f t="shared" si="88"/>
        <v>J.JEFFERSON, MIN</v>
      </c>
    </row>
    <row r="1908" spans="1:22">
      <c r="A1908">
        <v>1288</v>
      </c>
      <c r="B1908" s="28">
        <v>2</v>
      </c>
      <c r="C1908" s="28" t="s">
        <v>7</v>
      </c>
      <c r="D1908" s="28" t="s">
        <v>13</v>
      </c>
      <c r="E1908" s="28">
        <v>51</v>
      </c>
      <c r="F1908" s="28">
        <v>49</v>
      </c>
      <c r="G1908" s="28" t="s">
        <v>4160</v>
      </c>
      <c r="H1908" s="28" t="s">
        <v>439</v>
      </c>
      <c r="I1908" s="28">
        <v>0</v>
      </c>
      <c r="J1908" s="28">
        <v>1</v>
      </c>
      <c r="K1908" s="28">
        <v>0</v>
      </c>
      <c r="L1908" s="28">
        <v>0</v>
      </c>
      <c r="M1908" s="28" t="s">
        <v>1946</v>
      </c>
      <c r="N1908" s="28">
        <v>-5</v>
      </c>
      <c r="O1908" s="21">
        <v>-5</v>
      </c>
      <c r="P1908" s="21">
        <v>0</v>
      </c>
      <c r="Q1908" s="21">
        <v>1</v>
      </c>
      <c r="R1908">
        <f>IFERROR(IF(I1908=1,VLOOKUP(F1908,Lookup!$A$2:$B$15,2,FALSE),0),0.5)</f>
        <v>0</v>
      </c>
      <c r="S1908">
        <f>IF(K1908=1,1,IFERROR(IF(H1908="pass",VLOOKUP(F1908,Lookup!$D$2:$E$26,2,FALSE),0),1.6))</f>
        <v>1.6</v>
      </c>
      <c r="T1908" s="6">
        <f t="shared" si="89"/>
        <v>1.5125000000000002</v>
      </c>
      <c r="U1908" s="6">
        <f t="shared" si="87"/>
        <v>1.5125000000000002</v>
      </c>
      <c r="V1908" t="str">
        <f t="shared" si="88"/>
        <v>D.COOK, MIN</v>
      </c>
    </row>
    <row r="1909" spans="1:22">
      <c r="A1909">
        <v>1289</v>
      </c>
      <c r="B1909" s="28">
        <v>2</v>
      </c>
      <c r="C1909" s="28" t="s">
        <v>7</v>
      </c>
      <c r="D1909" s="28" t="s">
        <v>13</v>
      </c>
      <c r="E1909" s="28">
        <v>51</v>
      </c>
      <c r="F1909" s="28">
        <v>49</v>
      </c>
      <c r="G1909" s="28" t="s">
        <v>4161</v>
      </c>
      <c r="H1909" s="28" t="s">
        <v>439</v>
      </c>
      <c r="I1909" s="28">
        <v>0</v>
      </c>
      <c r="J1909" s="28">
        <v>1</v>
      </c>
      <c r="K1909" s="28">
        <v>0</v>
      </c>
      <c r="L1909" s="28">
        <v>0</v>
      </c>
      <c r="M1909" s="28" t="s">
        <v>1953</v>
      </c>
      <c r="N1909" s="28">
        <v>7</v>
      </c>
      <c r="O1909" s="21">
        <v>7</v>
      </c>
      <c r="P1909" s="21">
        <v>0</v>
      </c>
      <c r="Q1909" s="21">
        <v>1</v>
      </c>
      <c r="R1909">
        <f>IFERROR(IF(I1909=1,VLOOKUP(F1909,Lookup!$A$2:$B$15,2,FALSE),0),0.5)</f>
        <v>0</v>
      </c>
      <c r="S1909">
        <f>IF(K1909=1,1,IFERROR(IF(H1909="pass",VLOOKUP(F1909,Lookup!$D$2:$E$26,2,FALSE),0),1.6))</f>
        <v>1.6</v>
      </c>
      <c r="T1909" s="6">
        <f t="shared" si="89"/>
        <v>1.7225000000000001</v>
      </c>
      <c r="U1909" s="6">
        <f t="shared" si="87"/>
        <v>1.7225000000000001</v>
      </c>
      <c r="V1909" t="str">
        <f t="shared" si="88"/>
        <v>J.JEFFERSON, MIN</v>
      </c>
    </row>
    <row r="1910" spans="1:22">
      <c r="A1910">
        <v>1293</v>
      </c>
      <c r="B1910" s="28">
        <v>2</v>
      </c>
      <c r="C1910" s="28" t="s">
        <v>13</v>
      </c>
      <c r="D1910" s="28" t="s">
        <v>7</v>
      </c>
      <c r="E1910" s="28">
        <v>69</v>
      </c>
      <c r="F1910" s="28">
        <v>31</v>
      </c>
      <c r="G1910" s="28" t="s">
        <v>4165</v>
      </c>
      <c r="H1910" s="28" t="s">
        <v>439</v>
      </c>
      <c r="I1910" s="28">
        <v>0</v>
      </c>
      <c r="J1910" s="28">
        <v>1</v>
      </c>
      <c r="K1910" s="28">
        <v>0</v>
      </c>
      <c r="L1910" s="28">
        <v>0</v>
      </c>
      <c r="M1910" s="28" t="s">
        <v>603</v>
      </c>
      <c r="N1910" s="28">
        <v>-1</v>
      </c>
      <c r="O1910" s="21">
        <v>-1</v>
      </c>
      <c r="P1910" s="21">
        <v>0</v>
      </c>
      <c r="Q1910" s="21">
        <v>1</v>
      </c>
      <c r="R1910">
        <f>IFERROR(IF(I1910=1,VLOOKUP(F1910,Lookup!$A$2:$B$15,2,FALSE),0),0.5)</f>
        <v>0</v>
      </c>
      <c r="S1910">
        <f>IF(K1910=1,1,IFERROR(IF(H1910="pass",VLOOKUP(F1910,Lookup!$D$2:$E$26,2,FALSE),0),1.6))</f>
        <v>1.6</v>
      </c>
      <c r="T1910" s="6">
        <f t="shared" si="89"/>
        <v>1.5825</v>
      </c>
      <c r="U1910" s="6">
        <f t="shared" si="87"/>
        <v>1.5825</v>
      </c>
      <c r="V1910" t="str">
        <f t="shared" si="88"/>
        <v>R.MOORE, ARI</v>
      </c>
    </row>
    <row r="1911" spans="1:22">
      <c r="A1911">
        <v>1294</v>
      </c>
      <c r="B1911" s="28">
        <v>2</v>
      </c>
      <c r="C1911" s="28" t="s">
        <v>13</v>
      </c>
      <c r="D1911" s="28" t="s">
        <v>7</v>
      </c>
      <c r="E1911" s="28">
        <v>63</v>
      </c>
      <c r="F1911" s="28">
        <v>37</v>
      </c>
      <c r="G1911" s="28" t="s">
        <v>4166</v>
      </c>
      <c r="H1911" s="28" t="s">
        <v>439</v>
      </c>
      <c r="I1911" s="28">
        <v>0</v>
      </c>
      <c r="J1911" s="28">
        <v>1</v>
      </c>
      <c r="K1911" s="28">
        <v>0</v>
      </c>
      <c r="L1911" s="28">
        <v>0</v>
      </c>
      <c r="M1911" s="28" t="s">
        <v>647</v>
      </c>
      <c r="N1911" s="28">
        <v>-3</v>
      </c>
      <c r="O1911" s="21">
        <v>-3</v>
      </c>
      <c r="P1911" s="21">
        <v>0</v>
      </c>
      <c r="Q1911" s="21">
        <v>1</v>
      </c>
      <c r="R1911">
        <f>IFERROR(IF(I1911=1,VLOOKUP(F1911,Lookup!$A$2:$B$15,2,FALSE),0),0.5)</f>
        <v>0</v>
      </c>
      <c r="S1911">
        <f>IF(K1911=1,1,IFERROR(IF(H1911="pass",VLOOKUP(F1911,Lookup!$D$2:$E$26,2,FALSE),0),1.6))</f>
        <v>1.6</v>
      </c>
      <c r="T1911" s="6">
        <f t="shared" si="89"/>
        <v>1.5475000000000001</v>
      </c>
      <c r="U1911" s="6">
        <f t="shared" si="87"/>
        <v>1.5475000000000001</v>
      </c>
      <c r="V1911" t="str">
        <f t="shared" si="88"/>
        <v>M.WILLIAMS, ARI</v>
      </c>
    </row>
    <row r="1912" spans="1:22">
      <c r="A1912">
        <v>1299</v>
      </c>
      <c r="B1912" s="28">
        <v>2</v>
      </c>
      <c r="C1912" s="28" t="s">
        <v>13</v>
      </c>
      <c r="D1912" s="28" t="s">
        <v>7</v>
      </c>
      <c r="E1912" s="28">
        <v>69</v>
      </c>
      <c r="F1912" s="28">
        <v>31</v>
      </c>
      <c r="G1912" s="28" t="s">
        <v>4171</v>
      </c>
      <c r="H1912" s="28" t="s">
        <v>439</v>
      </c>
      <c r="I1912" s="28">
        <v>0</v>
      </c>
      <c r="J1912" s="28">
        <v>1</v>
      </c>
      <c r="K1912" s="28">
        <v>0</v>
      </c>
      <c r="L1912" s="28">
        <v>0</v>
      </c>
      <c r="M1912" s="28" t="s">
        <v>598</v>
      </c>
      <c r="N1912" s="28">
        <v>6</v>
      </c>
      <c r="O1912" s="21">
        <v>6</v>
      </c>
      <c r="P1912" s="21">
        <v>0</v>
      </c>
      <c r="Q1912" s="21">
        <v>1</v>
      </c>
      <c r="R1912">
        <f>IFERROR(IF(I1912=1,VLOOKUP(F1912,Lookup!$A$2:$B$15,2,FALSE),0),0.5)</f>
        <v>0</v>
      </c>
      <c r="S1912">
        <f>IF(K1912=1,1,IFERROR(IF(H1912="pass",VLOOKUP(F1912,Lookup!$D$2:$E$26,2,FALSE),0),1.6))</f>
        <v>1.6</v>
      </c>
      <c r="T1912" s="6">
        <f t="shared" si="89"/>
        <v>1.7050000000000001</v>
      </c>
      <c r="U1912" s="6">
        <f t="shared" si="87"/>
        <v>1.7050000000000001</v>
      </c>
      <c r="V1912" t="str">
        <f t="shared" si="88"/>
        <v>A.GREEN, ARI</v>
      </c>
    </row>
    <row r="1913" spans="1:22">
      <c r="A1913">
        <v>1300</v>
      </c>
      <c r="B1913" s="28">
        <v>2</v>
      </c>
      <c r="C1913" s="28" t="s">
        <v>13</v>
      </c>
      <c r="D1913" s="28" t="s">
        <v>7</v>
      </c>
      <c r="E1913" s="28">
        <v>63</v>
      </c>
      <c r="F1913" s="28">
        <v>37</v>
      </c>
      <c r="G1913" s="28" t="s">
        <v>4172</v>
      </c>
      <c r="H1913" s="28" t="s">
        <v>439</v>
      </c>
      <c r="I1913" s="28">
        <v>0</v>
      </c>
      <c r="J1913" s="28">
        <v>1</v>
      </c>
      <c r="K1913" s="28">
        <v>0</v>
      </c>
      <c r="L1913" s="28">
        <v>0</v>
      </c>
      <c r="M1913" s="28" t="s">
        <v>647</v>
      </c>
      <c r="N1913" s="28">
        <v>3</v>
      </c>
      <c r="O1913" s="21">
        <v>3</v>
      </c>
      <c r="P1913" s="21">
        <v>0</v>
      </c>
      <c r="Q1913" s="21">
        <v>1</v>
      </c>
      <c r="R1913">
        <f>IFERROR(IF(I1913=1,VLOOKUP(F1913,Lookup!$A$2:$B$15,2,FALSE),0),0.5)</f>
        <v>0</v>
      </c>
      <c r="S1913">
        <f>IF(K1913=1,1,IFERROR(IF(H1913="pass",VLOOKUP(F1913,Lookup!$D$2:$E$26,2,FALSE),0),1.6))</f>
        <v>1.6</v>
      </c>
      <c r="T1913" s="6">
        <f t="shared" si="89"/>
        <v>1.6525000000000001</v>
      </c>
      <c r="U1913" s="6">
        <f t="shared" si="87"/>
        <v>1.6525000000000001</v>
      </c>
      <c r="V1913" t="str">
        <f t="shared" si="88"/>
        <v>M.WILLIAMS, ARI</v>
      </c>
    </row>
    <row r="1914" spans="1:22">
      <c r="A1914">
        <v>1301</v>
      </c>
      <c r="B1914" s="28">
        <v>2</v>
      </c>
      <c r="C1914" s="28" t="s">
        <v>13</v>
      </c>
      <c r="D1914" s="28" t="s">
        <v>7</v>
      </c>
      <c r="E1914" s="28">
        <v>46</v>
      </c>
      <c r="F1914" s="28">
        <v>54</v>
      </c>
      <c r="G1914" s="28" t="s">
        <v>4173</v>
      </c>
      <c r="H1914" s="28" t="s">
        <v>439</v>
      </c>
      <c r="I1914" s="28">
        <v>0</v>
      </c>
      <c r="J1914" s="28">
        <v>1</v>
      </c>
      <c r="K1914" s="28">
        <v>0</v>
      </c>
      <c r="L1914" s="28">
        <v>0</v>
      </c>
      <c r="M1914" s="28" t="s">
        <v>596</v>
      </c>
      <c r="N1914" s="28">
        <v>2</v>
      </c>
      <c r="O1914" s="21">
        <v>2</v>
      </c>
      <c r="P1914" s="21">
        <v>0</v>
      </c>
      <c r="Q1914" s="21">
        <v>1</v>
      </c>
      <c r="R1914">
        <f>IFERROR(IF(I1914=1,VLOOKUP(F1914,Lookup!$A$2:$B$15,2,FALSE),0),0.5)</f>
        <v>0</v>
      </c>
      <c r="S1914">
        <f>IF(K1914=1,1,IFERROR(IF(H1914="pass",VLOOKUP(F1914,Lookup!$D$2:$E$26,2,FALSE),0),1.6))</f>
        <v>1.6</v>
      </c>
      <c r="T1914" s="6">
        <f t="shared" si="89"/>
        <v>1.635</v>
      </c>
      <c r="U1914" s="6">
        <f t="shared" si="87"/>
        <v>1.635</v>
      </c>
      <c r="V1914" t="str">
        <f t="shared" si="88"/>
        <v>C.EDMONDS, ARI</v>
      </c>
    </row>
    <row r="1915" spans="1:22">
      <c r="A1915">
        <v>1302</v>
      </c>
      <c r="B1915" s="28">
        <v>2</v>
      </c>
      <c r="C1915" s="28" t="s">
        <v>13</v>
      </c>
      <c r="D1915" s="28" t="s">
        <v>7</v>
      </c>
      <c r="E1915" s="28">
        <v>44</v>
      </c>
      <c r="F1915" s="28">
        <v>56</v>
      </c>
      <c r="G1915" s="28" t="s">
        <v>4174</v>
      </c>
      <c r="H1915" s="28" t="s">
        <v>439</v>
      </c>
      <c r="I1915" s="28">
        <v>0</v>
      </c>
      <c r="J1915" s="28">
        <v>1</v>
      </c>
      <c r="K1915" s="28">
        <v>0</v>
      </c>
      <c r="L1915" s="28">
        <v>0</v>
      </c>
      <c r="M1915" s="28" t="s">
        <v>596</v>
      </c>
      <c r="N1915" s="28">
        <v>3</v>
      </c>
      <c r="O1915" s="21">
        <v>3</v>
      </c>
      <c r="P1915" s="21">
        <v>0</v>
      </c>
      <c r="Q1915" s="21">
        <v>1</v>
      </c>
      <c r="R1915">
        <f>IFERROR(IF(I1915=1,VLOOKUP(F1915,Lookup!$A$2:$B$15,2,FALSE),0),0.5)</f>
        <v>0</v>
      </c>
      <c r="S1915">
        <f>IF(K1915=1,1,IFERROR(IF(H1915="pass",VLOOKUP(F1915,Lookup!$D$2:$E$26,2,FALSE),0),1.6))</f>
        <v>1.6</v>
      </c>
      <c r="T1915" s="6">
        <f t="shared" si="89"/>
        <v>1.6525000000000001</v>
      </c>
      <c r="U1915" s="6">
        <f t="shared" si="87"/>
        <v>1.6525000000000001</v>
      </c>
      <c r="V1915" t="str">
        <f t="shared" si="88"/>
        <v>C.EDMONDS, ARI</v>
      </c>
    </row>
    <row r="1916" spans="1:22">
      <c r="A1916">
        <v>1303</v>
      </c>
      <c r="B1916" s="28">
        <v>2</v>
      </c>
      <c r="C1916" s="28" t="s">
        <v>13</v>
      </c>
      <c r="D1916" s="28" t="s">
        <v>7</v>
      </c>
      <c r="E1916" s="28">
        <v>41</v>
      </c>
      <c r="F1916" s="28">
        <v>59</v>
      </c>
      <c r="G1916" s="28" t="s">
        <v>4175</v>
      </c>
      <c r="H1916" s="28" t="s">
        <v>439</v>
      </c>
      <c r="I1916" s="28">
        <v>0</v>
      </c>
      <c r="J1916" s="28">
        <v>1</v>
      </c>
      <c r="K1916" s="28">
        <v>0</v>
      </c>
      <c r="L1916" s="28">
        <v>0</v>
      </c>
      <c r="M1916" s="28" t="s">
        <v>598</v>
      </c>
      <c r="N1916" s="28">
        <v>11</v>
      </c>
      <c r="O1916" s="21">
        <v>11</v>
      </c>
      <c r="P1916" s="21">
        <v>0</v>
      </c>
      <c r="Q1916" s="21">
        <v>1</v>
      </c>
      <c r="R1916">
        <f>IFERROR(IF(I1916=1,VLOOKUP(F1916,Lookup!$A$2:$B$15,2,FALSE),0),0.5)</f>
        <v>0</v>
      </c>
      <c r="S1916">
        <f>IF(K1916=1,1,IFERROR(IF(H1916="pass",VLOOKUP(F1916,Lookup!$D$2:$E$26,2,FALSE),0),1.6))</f>
        <v>1.6</v>
      </c>
      <c r="T1916" s="6">
        <f t="shared" si="89"/>
        <v>1.7925</v>
      </c>
      <c r="U1916" s="6">
        <f t="shared" si="87"/>
        <v>1.7925</v>
      </c>
      <c r="V1916" t="str">
        <f t="shared" si="88"/>
        <v>A.GREEN, ARI</v>
      </c>
    </row>
    <row r="1917" spans="1:22">
      <c r="A1917">
        <v>1304</v>
      </c>
      <c r="B1917" s="28">
        <v>2</v>
      </c>
      <c r="C1917" s="28" t="s">
        <v>13</v>
      </c>
      <c r="D1917" s="28" t="s">
        <v>7</v>
      </c>
      <c r="E1917" s="28">
        <v>41</v>
      </c>
      <c r="F1917" s="28">
        <v>59</v>
      </c>
      <c r="G1917" s="28" t="s">
        <v>4176</v>
      </c>
      <c r="H1917" s="28" t="s">
        <v>439</v>
      </c>
      <c r="I1917" s="28">
        <v>0</v>
      </c>
      <c r="J1917" s="28">
        <v>1</v>
      </c>
      <c r="K1917" s="28">
        <v>0</v>
      </c>
      <c r="L1917" s="28">
        <v>0</v>
      </c>
      <c r="M1917" s="28" t="s">
        <v>601</v>
      </c>
      <c r="N1917" s="28">
        <v>32</v>
      </c>
      <c r="O1917" s="21">
        <v>32</v>
      </c>
      <c r="P1917" s="21">
        <v>0</v>
      </c>
      <c r="Q1917" s="21">
        <v>1</v>
      </c>
      <c r="R1917">
        <f>IFERROR(IF(I1917=1,VLOOKUP(F1917,Lookup!$A$2:$B$15,2,FALSE),0),0.5)</f>
        <v>0</v>
      </c>
      <c r="S1917">
        <f>IF(K1917=1,1,IFERROR(IF(H1917="pass",VLOOKUP(F1917,Lookup!$D$2:$E$26,2,FALSE),0),1.6))</f>
        <v>1.6</v>
      </c>
      <c r="T1917" s="6">
        <f t="shared" si="89"/>
        <v>2.16</v>
      </c>
      <c r="U1917" s="6">
        <f t="shared" si="87"/>
        <v>2.16</v>
      </c>
      <c r="V1917" t="str">
        <f t="shared" si="88"/>
        <v>C.KIRK, ARI</v>
      </c>
    </row>
    <row r="1918" spans="1:22">
      <c r="A1918">
        <v>1306</v>
      </c>
      <c r="B1918" s="28">
        <v>2</v>
      </c>
      <c r="C1918" s="28" t="s">
        <v>13</v>
      </c>
      <c r="D1918" s="28" t="s">
        <v>7</v>
      </c>
      <c r="E1918" s="28">
        <v>9</v>
      </c>
      <c r="F1918" s="28">
        <v>91</v>
      </c>
      <c r="G1918" s="28" t="s">
        <v>4178</v>
      </c>
      <c r="H1918" s="28" t="s">
        <v>439</v>
      </c>
      <c r="I1918" s="28">
        <v>0</v>
      </c>
      <c r="J1918" s="28">
        <v>1</v>
      </c>
      <c r="K1918" s="28">
        <v>0</v>
      </c>
      <c r="L1918" s="28">
        <v>0</v>
      </c>
      <c r="M1918" s="28" t="s">
        <v>598</v>
      </c>
      <c r="N1918" s="28">
        <v>2</v>
      </c>
      <c r="O1918" s="21">
        <v>2</v>
      </c>
      <c r="P1918" s="21">
        <v>0</v>
      </c>
      <c r="Q1918" s="21">
        <v>1</v>
      </c>
      <c r="R1918">
        <f>IFERROR(IF(I1918=1,VLOOKUP(F1918,Lookup!$A$2:$B$15,2,FALSE),0),0.5)</f>
        <v>0</v>
      </c>
      <c r="S1918">
        <f>IF(K1918=1,1,IFERROR(IF(H1918="pass",VLOOKUP(F1918,Lookup!$D$2:$E$26,2,FALSE),0),1.6))</f>
        <v>2.5</v>
      </c>
      <c r="T1918" s="6">
        <f t="shared" si="89"/>
        <v>1.635</v>
      </c>
      <c r="U1918" s="6">
        <f t="shared" ref="U1918:U1981" si="90">R1918+IF(S1918&gt;=3.2,S1918,IF(AND(S1918&lt;3.2,S1918&gt;=1.8),S1918*0.66+T1918*0.34,T1918))+K1918*0.4735*2</f>
        <v>2.2059000000000002</v>
      </c>
      <c r="V1918" t="str">
        <f t="shared" si="88"/>
        <v>A.GREEN, ARI</v>
      </c>
    </row>
    <row r="1919" spans="1:22">
      <c r="A1919">
        <v>1307</v>
      </c>
      <c r="B1919" s="28">
        <v>2</v>
      </c>
      <c r="C1919" s="28" t="s">
        <v>13</v>
      </c>
      <c r="D1919" s="28" t="s">
        <v>7</v>
      </c>
      <c r="E1919" s="28">
        <v>9</v>
      </c>
      <c r="F1919" s="28">
        <v>91</v>
      </c>
      <c r="G1919" s="28" t="s">
        <v>4179</v>
      </c>
      <c r="H1919" s="28" t="s">
        <v>439</v>
      </c>
      <c r="I1919" s="28">
        <v>0</v>
      </c>
      <c r="J1919" s="28">
        <v>1</v>
      </c>
      <c r="K1919" s="28">
        <v>0</v>
      </c>
      <c r="L1919" s="28">
        <v>0</v>
      </c>
      <c r="M1919" s="28" t="s">
        <v>598</v>
      </c>
      <c r="N1919" s="28">
        <v>9</v>
      </c>
      <c r="O1919" s="21">
        <v>9</v>
      </c>
      <c r="P1919" s="21">
        <v>0</v>
      </c>
      <c r="Q1919" s="21">
        <v>1</v>
      </c>
      <c r="R1919">
        <f>IFERROR(IF(I1919=1,VLOOKUP(F1919,Lookup!$A$2:$B$15,2,FALSE),0),0.5)</f>
        <v>0</v>
      </c>
      <c r="S1919">
        <f>IF(K1919=1,1,IFERROR(IF(H1919="pass",VLOOKUP(F1919,Lookup!$D$2:$E$26,2,FALSE),0),1.6))</f>
        <v>2.5</v>
      </c>
      <c r="T1919" s="6">
        <f t="shared" si="89"/>
        <v>1.7575000000000001</v>
      </c>
      <c r="U1919" s="6">
        <f t="shared" si="90"/>
        <v>2.2475500000000004</v>
      </c>
      <c r="V1919" t="str">
        <f t="shared" si="88"/>
        <v>A.GREEN, ARI</v>
      </c>
    </row>
    <row r="1920" spans="1:22">
      <c r="A1920">
        <v>1311</v>
      </c>
      <c r="B1920" s="28">
        <v>2</v>
      </c>
      <c r="C1920" s="28" t="s">
        <v>7</v>
      </c>
      <c r="D1920" s="28" t="s">
        <v>13</v>
      </c>
      <c r="E1920" s="28">
        <v>71</v>
      </c>
      <c r="F1920" s="28">
        <v>29</v>
      </c>
      <c r="G1920" s="28" t="s">
        <v>4183</v>
      </c>
      <c r="H1920" s="28" t="s">
        <v>439</v>
      </c>
      <c r="I1920" s="28">
        <v>0</v>
      </c>
      <c r="J1920" s="28">
        <v>1</v>
      </c>
      <c r="K1920" s="28">
        <v>0</v>
      </c>
      <c r="L1920" s="28">
        <v>0</v>
      </c>
      <c r="M1920" s="28" t="s">
        <v>1991</v>
      </c>
      <c r="N1920" s="28">
        <v>4</v>
      </c>
      <c r="O1920" s="21">
        <v>4</v>
      </c>
      <c r="P1920" s="21">
        <v>0</v>
      </c>
      <c r="Q1920" s="21">
        <v>1</v>
      </c>
      <c r="R1920">
        <f>IFERROR(IF(I1920=1,VLOOKUP(F1920,Lookup!$A$2:$B$15,2,FALSE),0),0.5)</f>
        <v>0</v>
      </c>
      <c r="S1920">
        <f>IF(K1920=1,1,IFERROR(IF(H1920="pass",VLOOKUP(F1920,Lookup!$D$2:$E$26,2,FALSE),0),1.6))</f>
        <v>1.6</v>
      </c>
      <c r="T1920" s="6">
        <f t="shared" si="89"/>
        <v>1.6700000000000002</v>
      </c>
      <c r="U1920" s="6">
        <f t="shared" si="90"/>
        <v>1.6700000000000002</v>
      </c>
      <c r="V1920" t="str">
        <f t="shared" si="88"/>
        <v>A.ABDULLAH, MIN</v>
      </c>
    </row>
    <row r="1921" spans="1:22">
      <c r="A1921">
        <v>1313</v>
      </c>
      <c r="B1921" s="28">
        <v>2</v>
      </c>
      <c r="C1921" s="28" t="s">
        <v>13</v>
      </c>
      <c r="D1921" s="28" t="s">
        <v>7</v>
      </c>
      <c r="E1921" s="28">
        <v>67</v>
      </c>
      <c r="F1921" s="28">
        <v>33</v>
      </c>
      <c r="G1921" s="28" t="s">
        <v>4185</v>
      </c>
      <c r="H1921" s="28" t="s">
        <v>439</v>
      </c>
      <c r="I1921" s="28">
        <v>0</v>
      </c>
      <c r="J1921" s="28">
        <v>1</v>
      </c>
      <c r="K1921" s="28">
        <v>0</v>
      </c>
      <c r="L1921" s="28">
        <v>0</v>
      </c>
      <c r="M1921" s="28" t="s">
        <v>596</v>
      </c>
      <c r="N1921" s="28">
        <v>2</v>
      </c>
      <c r="O1921" s="21">
        <v>2</v>
      </c>
      <c r="P1921" s="21">
        <v>0</v>
      </c>
      <c r="Q1921" s="21">
        <v>1</v>
      </c>
      <c r="R1921">
        <f>IFERROR(IF(I1921=1,VLOOKUP(F1921,Lookup!$A$2:$B$15,2,FALSE),0),0.5)</f>
        <v>0</v>
      </c>
      <c r="S1921">
        <f>IF(K1921=1,1,IFERROR(IF(H1921="pass",VLOOKUP(F1921,Lookup!$D$2:$E$26,2,FALSE),0),1.6))</f>
        <v>1.6</v>
      </c>
      <c r="T1921" s="6">
        <f t="shared" si="89"/>
        <v>1.635</v>
      </c>
      <c r="U1921" s="6">
        <f t="shared" si="90"/>
        <v>1.635</v>
      </c>
      <c r="V1921" t="str">
        <f t="shared" si="88"/>
        <v>C.EDMONDS, ARI</v>
      </c>
    </row>
    <row r="1922" spans="1:22">
      <c r="A1922">
        <v>1316</v>
      </c>
      <c r="B1922" s="28">
        <v>2</v>
      </c>
      <c r="C1922" s="28" t="s">
        <v>7</v>
      </c>
      <c r="D1922" s="28" t="s">
        <v>13</v>
      </c>
      <c r="E1922" s="28">
        <v>65</v>
      </c>
      <c r="F1922" s="28">
        <v>35</v>
      </c>
      <c r="G1922" s="28" t="s">
        <v>4188</v>
      </c>
      <c r="H1922" s="28" t="s">
        <v>439</v>
      </c>
      <c r="I1922" s="28">
        <v>0</v>
      </c>
      <c r="J1922" s="28">
        <v>1</v>
      </c>
      <c r="K1922" s="28">
        <v>0</v>
      </c>
      <c r="L1922" s="28">
        <v>0</v>
      </c>
      <c r="M1922" s="28" t="s">
        <v>1982</v>
      </c>
      <c r="N1922" s="28">
        <v>-2</v>
      </c>
      <c r="O1922" s="21">
        <v>-2</v>
      </c>
      <c r="P1922" s="21">
        <v>0</v>
      </c>
      <c r="Q1922" s="21">
        <v>1</v>
      </c>
      <c r="R1922">
        <f>IFERROR(IF(I1922=1,VLOOKUP(F1922,Lookup!$A$2:$B$15,2,FALSE),0),0.5)</f>
        <v>0</v>
      </c>
      <c r="S1922">
        <f>IF(K1922=1,1,IFERROR(IF(H1922="pass",VLOOKUP(F1922,Lookup!$D$2:$E$26,2,FALSE),0),1.6))</f>
        <v>1.6</v>
      </c>
      <c r="T1922" s="6">
        <f t="shared" si="89"/>
        <v>1.5650000000000002</v>
      </c>
      <c r="U1922" s="6">
        <f t="shared" si="90"/>
        <v>1.5650000000000002</v>
      </c>
      <c r="V1922" t="str">
        <f t="shared" ref="V1922:V1985" si="91">IF(M1922="A.St","A. ST. BROWN, DET",IF(M1922="Dj.Moore","D.MOORE, CAR",IF(M1922="Mi.Carter","M.CARTER, NYJ",UPPER(M1922)&amp;", "&amp;C1922)))</f>
        <v>A.MATTISON, MIN</v>
      </c>
    </row>
    <row r="1923" spans="1:22">
      <c r="A1923">
        <v>1317</v>
      </c>
      <c r="B1923" s="28">
        <v>2</v>
      </c>
      <c r="C1923" s="28" t="s">
        <v>7</v>
      </c>
      <c r="D1923" s="28" t="s">
        <v>13</v>
      </c>
      <c r="E1923" s="28">
        <v>48</v>
      </c>
      <c r="F1923" s="28">
        <v>52</v>
      </c>
      <c r="G1923" s="28" t="s">
        <v>4189</v>
      </c>
      <c r="H1923" s="28" t="s">
        <v>439</v>
      </c>
      <c r="I1923" s="28">
        <v>0</v>
      </c>
      <c r="J1923" s="28">
        <v>1</v>
      </c>
      <c r="K1923" s="28">
        <v>0</v>
      </c>
      <c r="L1923" s="28">
        <v>0</v>
      </c>
      <c r="M1923" s="28" t="s">
        <v>1988</v>
      </c>
      <c r="N1923" s="28">
        <v>-2</v>
      </c>
      <c r="O1923" s="21">
        <v>-2</v>
      </c>
      <c r="P1923" s="21">
        <v>0</v>
      </c>
      <c r="Q1923" s="21">
        <v>1</v>
      </c>
      <c r="R1923">
        <f>IFERROR(IF(I1923=1,VLOOKUP(F1923,Lookup!$A$2:$B$15,2,FALSE),0),0.5)</f>
        <v>0</v>
      </c>
      <c r="S1923">
        <f>IF(K1923=1,1,IFERROR(IF(H1923="pass",VLOOKUP(F1923,Lookup!$D$2:$E$26,2,FALSE),0),1.6))</f>
        <v>1.6</v>
      </c>
      <c r="T1923" s="6">
        <f t="shared" ref="T1923:T1986" si="92">IFERROR(1.6+0.7/40*N1923,0)</f>
        <v>1.5650000000000002</v>
      </c>
      <c r="U1923" s="6">
        <f t="shared" si="90"/>
        <v>1.5650000000000002</v>
      </c>
      <c r="V1923" t="str">
        <f t="shared" si="91"/>
        <v>K.OSBORN, MIN</v>
      </c>
    </row>
    <row r="1924" spans="1:22">
      <c r="A1924">
        <v>1318</v>
      </c>
      <c r="B1924" s="28">
        <v>2</v>
      </c>
      <c r="C1924" s="28" t="s">
        <v>7</v>
      </c>
      <c r="D1924" s="28" t="s">
        <v>13</v>
      </c>
      <c r="E1924" s="28">
        <v>48</v>
      </c>
      <c r="F1924" s="28">
        <v>52</v>
      </c>
      <c r="G1924" s="28" t="s">
        <v>4190</v>
      </c>
      <c r="H1924" s="28" t="s">
        <v>439</v>
      </c>
      <c r="I1924" s="28">
        <v>0</v>
      </c>
      <c r="J1924" s="28">
        <v>1</v>
      </c>
      <c r="K1924" s="28">
        <v>0</v>
      </c>
      <c r="L1924" s="28">
        <v>0</v>
      </c>
      <c r="M1924" s="28" t="s">
        <v>1953</v>
      </c>
      <c r="N1924" s="28">
        <v>28</v>
      </c>
      <c r="O1924" s="21">
        <v>28</v>
      </c>
      <c r="P1924" s="21">
        <v>0</v>
      </c>
      <c r="Q1924" s="21">
        <v>1</v>
      </c>
      <c r="R1924">
        <f>IFERROR(IF(I1924=1,VLOOKUP(F1924,Lookup!$A$2:$B$15,2,FALSE),0),0.5)</f>
        <v>0</v>
      </c>
      <c r="S1924">
        <f>IF(K1924=1,1,IFERROR(IF(H1924="pass",VLOOKUP(F1924,Lookup!$D$2:$E$26,2,FALSE),0),1.6))</f>
        <v>1.6</v>
      </c>
      <c r="T1924" s="6">
        <f t="shared" si="92"/>
        <v>2.09</v>
      </c>
      <c r="U1924" s="6">
        <f t="shared" si="90"/>
        <v>2.09</v>
      </c>
      <c r="V1924" t="str">
        <f t="shared" si="91"/>
        <v>J.JEFFERSON, MIN</v>
      </c>
    </row>
    <row r="1925" spans="1:22">
      <c r="A1925">
        <v>1319</v>
      </c>
      <c r="B1925" s="28">
        <v>2</v>
      </c>
      <c r="C1925" s="28" t="s">
        <v>7</v>
      </c>
      <c r="D1925" s="28" t="s">
        <v>13</v>
      </c>
      <c r="E1925" s="28">
        <v>48</v>
      </c>
      <c r="F1925" s="28">
        <v>52</v>
      </c>
      <c r="G1925" s="28" t="s">
        <v>4191</v>
      </c>
      <c r="H1925" s="28" t="s">
        <v>439</v>
      </c>
      <c r="I1925" s="28">
        <v>0</v>
      </c>
      <c r="J1925" s="28">
        <v>1</v>
      </c>
      <c r="K1925" s="28">
        <v>0</v>
      </c>
      <c r="L1925" s="28">
        <v>0</v>
      </c>
      <c r="M1925" s="28" t="s">
        <v>1950</v>
      </c>
      <c r="N1925" s="28">
        <v>8</v>
      </c>
      <c r="O1925" s="21">
        <v>8</v>
      </c>
      <c r="P1925" s="21">
        <v>0</v>
      </c>
      <c r="Q1925" s="21">
        <v>1</v>
      </c>
      <c r="R1925">
        <f>IFERROR(IF(I1925=1,VLOOKUP(F1925,Lookup!$A$2:$B$15,2,FALSE),0),0.5)</f>
        <v>0</v>
      </c>
      <c r="S1925">
        <f>IF(K1925=1,1,IFERROR(IF(H1925="pass",VLOOKUP(F1925,Lookup!$D$2:$E$26,2,FALSE),0),1.6))</f>
        <v>1.6</v>
      </c>
      <c r="T1925" s="6">
        <f t="shared" si="92"/>
        <v>1.74</v>
      </c>
      <c r="U1925" s="6">
        <f t="shared" si="90"/>
        <v>1.74</v>
      </c>
      <c r="V1925" t="str">
        <f t="shared" si="91"/>
        <v>A.THIELEN, MIN</v>
      </c>
    </row>
    <row r="1926" spans="1:22">
      <c r="A1926">
        <v>1320</v>
      </c>
      <c r="B1926" s="28">
        <v>2</v>
      </c>
      <c r="C1926" s="28" t="s">
        <v>7</v>
      </c>
      <c r="D1926" s="28" t="s">
        <v>13</v>
      </c>
      <c r="E1926" s="28">
        <v>36</v>
      </c>
      <c r="F1926" s="28">
        <v>64</v>
      </c>
      <c r="G1926" s="28" t="s">
        <v>4192</v>
      </c>
      <c r="H1926" s="28" t="s">
        <v>439</v>
      </c>
      <c r="I1926" s="28">
        <v>0</v>
      </c>
      <c r="J1926" s="28">
        <v>1</v>
      </c>
      <c r="K1926" s="28">
        <v>0</v>
      </c>
      <c r="L1926" s="28">
        <v>0</v>
      </c>
      <c r="M1926" s="28" t="s">
        <v>1988</v>
      </c>
      <c r="N1926" s="28">
        <v>6</v>
      </c>
      <c r="O1926" s="21">
        <v>6</v>
      </c>
      <c r="P1926" s="21">
        <v>0</v>
      </c>
      <c r="Q1926" s="21">
        <v>1</v>
      </c>
      <c r="R1926">
        <f>IFERROR(IF(I1926=1,VLOOKUP(F1926,Lookup!$A$2:$B$15,2,FALSE),0),0.5)</f>
        <v>0</v>
      </c>
      <c r="S1926">
        <f>IF(K1926=1,1,IFERROR(IF(H1926="pass",VLOOKUP(F1926,Lookup!$D$2:$E$26,2,FALSE),0),1.6))</f>
        <v>1.6</v>
      </c>
      <c r="T1926" s="6">
        <f t="shared" si="92"/>
        <v>1.7050000000000001</v>
      </c>
      <c r="U1926" s="6">
        <f t="shared" si="90"/>
        <v>1.7050000000000001</v>
      </c>
      <c r="V1926" t="str">
        <f t="shared" si="91"/>
        <v>K.OSBORN, MIN</v>
      </c>
    </row>
    <row r="1927" spans="1:22">
      <c r="A1927">
        <v>1321</v>
      </c>
      <c r="B1927" s="28">
        <v>2</v>
      </c>
      <c r="C1927" s="28" t="s">
        <v>7</v>
      </c>
      <c r="D1927" s="28" t="s">
        <v>13</v>
      </c>
      <c r="E1927" s="28">
        <v>27</v>
      </c>
      <c r="F1927" s="28">
        <v>73</v>
      </c>
      <c r="G1927" s="28" t="s">
        <v>4193</v>
      </c>
      <c r="H1927" s="28" t="s">
        <v>439</v>
      </c>
      <c r="I1927" s="28">
        <v>0</v>
      </c>
      <c r="J1927" s="28">
        <v>1</v>
      </c>
      <c r="K1927" s="28">
        <v>0</v>
      </c>
      <c r="L1927" s="28">
        <v>0</v>
      </c>
      <c r="M1927" s="28" t="s">
        <v>1988</v>
      </c>
      <c r="N1927" s="28">
        <v>7</v>
      </c>
      <c r="O1927" s="21">
        <v>7</v>
      </c>
      <c r="P1927" s="21">
        <v>0</v>
      </c>
      <c r="Q1927" s="21">
        <v>1</v>
      </c>
      <c r="R1927">
        <f>IFERROR(IF(I1927=1,VLOOKUP(F1927,Lookup!$A$2:$B$15,2,FALSE),0),0.5)</f>
        <v>0</v>
      </c>
      <c r="S1927">
        <f>IF(K1927=1,1,IFERROR(IF(H1927="pass",VLOOKUP(F1927,Lookup!$D$2:$E$26,2,FALSE),0),1.6))</f>
        <v>1.6</v>
      </c>
      <c r="T1927" s="6">
        <f t="shared" si="92"/>
        <v>1.7225000000000001</v>
      </c>
      <c r="U1927" s="6">
        <f t="shared" si="90"/>
        <v>1.7225000000000001</v>
      </c>
      <c r="V1927" t="str">
        <f t="shared" si="91"/>
        <v>K.OSBORN, MIN</v>
      </c>
    </row>
    <row r="1928" spans="1:22">
      <c r="A1928">
        <v>1323</v>
      </c>
      <c r="B1928" s="28">
        <v>2</v>
      </c>
      <c r="C1928" s="28" t="s">
        <v>23</v>
      </c>
      <c r="D1928" s="28" t="s">
        <v>12</v>
      </c>
      <c r="E1928" s="28">
        <v>71</v>
      </c>
      <c r="F1928" s="28">
        <v>29</v>
      </c>
      <c r="G1928" s="28" t="s">
        <v>4195</v>
      </c>
      <c r="H1928" s="28" t="s">
        <v>439</v>
      </c>
      <c r="I1928" s="28">
        <v>0</v>
      </c>
      <c r="J1928" s="28">
        <v>1</v>
      </c>
      <c r="K1928" s="28">
        <v>0</v>
      </c>
      <c r="L1928" s="28">
        <v>0</v>
      </c>
      <c r="M1928" s="28" t="s">
        <v>1909</v>
      </c>
      <c r="N1928" s="28">
        <v>5</v>
      </c>
      <c r="O1928" s="21">
        <v>5</v>
      </c>
      <c r="P1928" s="21">
        <v>0</v>
      </c>
      <c r="Q1928" s="21">
        <v>1</v>
      </c>
      <c r="R1928">
        <f>IFERROR(IF(I1928=1,VLOOKUP(F1928,Lookup!$A$2:$B$15,2,FALSE),0),0.5)</f>
        <v>0</v>
      </c>
      <c r="S1928">
        <f>IF(K1928=1,1,IFERROR(IF(H1928="pass",VLOOKUP(F1928,Lookup!$D$2:$E$26,2,FALSE),0),1.6))</f>
        <v>1.6</v>
      </c>
      <c r="T1928" s="6">
        <f t="shared" si="92"/>
        <v>1.6875</v>
      </c>
      <c r="U1928" s="6">
        <f t="shared" si="90"/>
        <v>1.6875</v>
      </c>
      <c r="V1928" t="str">
        <f t="shared" si="91"/>
        <v>K.BOURNE, NE</v>
      </c>
    </row>
    <row r="1929" spans="1:22">
      <c r="A1929">
        <v>1325</v>
      </c>
      <c r="B1929" s="28">
        <v>2</v>
      </c>
      <c r="C1929" s="28" t="s">
        <v>23</v>
      </c>
      <c r="D1929" s="28" t="s">
        <v>12</v>
      </c>
      <c r="E1929" s="28">
        <v>63</v>
      </c>
      <c r="F1929" s="28">
        <v>37</v>
      </c>
      <c r="G1929" s="28" t="s">
        <v>4197</v>
      </c>
      <c r="H1929" s="28" t="s">
        <v>439</v>
      </c>
      <c r="I1929" s="28">
        <v>0</v>
      </c>
      <c r="J1929" s="28">
        <v>1</v>
      </c>
      <c r="K1929" s="28">
        <v>0</v>
      </c>
      <c r="L1929" s="28">
        <v>0</v>
      </c>
      <c r="M1929" s="28" t="s">
        <v>1816</v>
      </c>
      <c r="N1929" s="28">
        <v>2</v>
      </c>
      <c r="O1929" s="21">
        <v>2</v>
      </c>
      <c r="P1929" s="21">
        <v>0</v>
      </c>
      <c r="Q1929" s="21">
        <v>1</v>
      </c>
      <c r="R1929">
        <f>IFERROR(IF(I1929=1,VLOOKUP(F1929,Lookup!$A$2:$B$15,2,FALSE),0),0.5)</f>
        <v>0</v>
      </c>
      <c r="S1929">
        <f>IF(K1929=1,1,IFERROR(IF(H1929="pass",VLOOKUP(F1929,Lookup!$D$2:$E$26,2,FALSE),0),1.6))</f>
        <v>1.6</v>
      </c>
      <c r="T1929" s="6">
        <f t="shared" si="92"/>
        <v>1.635</v>
      </c>
      <c r="U1929" s="6">
        <f t="shared" si="90"/>
        <v>1.635</v>
      </c>
      <c r="V1929" t="str">
        <f t="shared" si="91"/>
        <v>J.SMITH, NE</v>
      </c>
    </row>
    <row r="1930" spans="1:22">
      <c r="A1930">
        <v>1326</v>
      </c>
      <c r="B1930" s="28">
        <v>2</v>
      </c>
      <c r="C1930" s="28" t="s">
        <v>23</v>
      </c>
      <c r="D1930" s="28" t="s">
        <v>12</v>
      </c>
      <c r="E1930" s="28">
        <v>58</v>
      </c>
      <c r="F1930" s="28">
        <v>42</v>
      </c>
      <c r="G1930" s="28" t="s">
        <v>4198</v>
      </c>
      <c r="H1930" s="28" t="s">
        <v>439</v>
      </c>
      <c r="I1930" s="28">
        <v>0</v>
      </c>
      <c r="J1930" s="28">
        <v>1</v>
      </c>
      <c r="K1930" s="28">
        <v>0</v>
      </c>
      <c r="L1930" s="28">
        <v>0</v>
      </c>
      <c r="M1930" s="28" t="s">
        <v>1818</v>
      </c>
      <c r="N1930" s="28">
        <v>5</v>
      </c>
      <c r="O1930" s="21">
        <v>5</v>
      </c>
      <c r="P1930" s="21">
        <v>0</v>
      </c>
      <c r="Q1930" s="21">
        <v>1</v>
      </c>
      <c r="R1930">
        <f>IFERROR(IF(I1930=1,VLOOKUP(F1930,Lookup!$A$2:$B$15,2,FALSE),0),0.5)</f>
        <v>0</v>
      </c>
      <c r="S1930">
        <f>IF(K1930=1,1,IFERROR(IF(H1930="pass",VLOOKUP(F1930,Lookup!$D$2:$E$26,2,FALSE),0),1.6))</f>
        <v>1.6</v>
      </c>
      <c r="T1930" s="6">
        <f t="shared" si="92"/>
        <v>1.6875</v>
      </c>
      <c r="U1930" s="6">
        <f t="shared" si="90"/>
        <v>1.6875</v>
      </c>
      <c r="V1930" t="str">
        <f t="shared" si="91"/>
        <v>J.WHITE, NE</v>
      </c>
    </row>
    <row r="1931" spans="1:22">
      <c r="A1931">
        <v>1327</v>
      </c>
      <c r="B1931" s="28">
        <v>2</v>
      </c>
      <c r="C1931" s="28" t="s">
        <v>23</v>
      </c>
      <c r="D1931" s="28" t="s">
        <v>12</v>
      </c>
      <c r="E1931" s="28">
        <v>53</v>
      </c>
      <c r="F1931" s="28">
        <v>47</v>
      </c>
      <c r="G1931" s="28" t="s">
        <v>4199</v>
      </c>
      <c r="H1931" s="28" t="s">
        <v>439</v>
      </c>
      <c r="I1931" s="28">
        <v>0</v>
      </c>
      <c r="J1931" s="28">
        <v>1</v>
      </c>
      <c r="K1931" s="28">
        <v>0</v>
      </c>
      <c r="L1931" s="28">
        <v>0</v>
      </c>
      <c r="M1931" s="28" t="s">
        <v>607</v>
      </c>
      <c r="N1931" s="28">
        <v>2</v>
      </c>
      <c r="O1931" s="21">
        <v>2</v>
      </c>
      <c r="P1931" s="21">
        <v>0</v>
      </c>
      <c r="Q1931" s="21">
        <v>1</v>
      </c>
      <c r="R1931">
        <f>IFERROR(IF(I1931=1,VLOOKUP(F1931,Lookup!$A$2:$B$15,2,FALSE),0),0.5)</f>
        <v>0</v>
      </c>
      <c r="S1931">
        <f>IF(K1931=1,1,IFERROR(IF(H1931="pass",VLOOKUP(F1931,Lookup!$D$2:$E$26,2,FALSE),0),1.6))</f>
        <v>1.6</v>
      </c>
      <c r="T1931" s="6">
        <f t="shared" si="92"/>
        <v>1.635</v>
      </c>
      <c r="U1931" s="6">
        <f t="shared" si="90"/>
        <v>1.635</v>
      </c>
      <c r="V1931" t="str">
        <f t="shared" si="91"/>
        <v>D.HARRIS, NE</v>
      </c>
    </row>
    <row r="1932" spans="1:22">
      <c r="A1932">
        <v>1329</v>
      </c>
      <c r="B1932" s="28">
        <v>2</v>
      </c>
      <c r="C1932" s="28" t="s">
        <v>23</v>
      </c>
      <c r="D1932" s="28" t="s">
        <v>12</v>
      </c>
      <c r="E1932" s="28">
        <v>36</v>
      </c>
      <c r="F1932" s="28">
        <v>64</v>
      </c>
      <c r="G1932" s="28" t="s">
        <v>4201</v>
      </c>
      <c r="H1932" s="28" t="s">
        <v>439</v>
      </c>
      <c r="I1932" s="28">
        <v>0</v>
      </c>
      <c r="J1932" s="28">
        <v>1</v>
      </c>
      <c r="K1932" s="28">
        <v>0</v>
      </c>
      <c r="L1932" s="28">
        <v>0</v>
      </c>
      <c r="M1932" s="28" t="s">
        <v>1841</v>
      </c>
      <c r="N1932" s="28">
        <v>3</v>
      </c>
      <c r="O1932" s="21">
        <v>3</v>
      </c>
      <c r="P1932" s="21">
        <v>0</v>
      </c>
      <c r="Q1932" s="21">
        <v>1</v>
      </c>
      <c r="R1932">
        <f>IFERROR(IF(I1932=1,VLOOKUP(F1932,Lookup!$A$2:$B$15,2,FALSE),0),0.5)</f>
        <v>0</v>
      </c>
      <c r="S1932">
        <f>IF(K1932=1,1,IFERROR(IF(H1932="pass",VLOOKUP(F1932,Lookup!$D$2:$E$26,2,FALSE),0),1.6))</f>
        <v>1.6</v>
      </c>
      <c r="T1932" s="6">
        <f t="shared" si="92"/>
        <v>1.6525000000000001</v>
      </c>
      <c r="U1932" s="6">
        <f t="shared" si="90"/>
        <v>1.6525000000000001</v>
      </c>
      <c r="V1932" t="str">
        <f t="shared" si="91"/>
        <v>J.MEYERS, NE</v>
      </c>
    </row>
    <row r="1933" spans="1:22">
      <c r="A1933">
        <v>1335</v>
      </c>
      <c r="B1933" s="28">
        <v>2</v>
      </c>
      <c r="C1933" s="28" t="s">
        <v>23</v>
      </c>
      <c r="D1933" s="28" t="s">
        <v>12</v>
      </c>
      <c r="E1933" s="28">
        <v>24</v>
      </c>
      <c r="F1933" s="28">
        <v>76</v>
      </c>
      <c r="G1933" s="28" t="s">
        <v>4207</v>
      </c>
      <c r="H1933" s="28" t="s">
        <v>439</v>
      </c>
      <c r="I1933" s="28">
        <v>0</v>
      </c>
      <c r="J1933" s="28">
        <v>1</v>
      </c>
      <c r="K1933" s="28">
        <v>0</v>
      </c>
      <c r="L1933" s="28">
        <v>0</v>
      </c>
      <c r="M1933" s="28" t="s">
        <v>1841</v>
      </c>
      <c r="N1933" s="28">
        <v>-5</v>
      </c>
      <c r="O1933" s="21">
        <v>-5</v>
      </c>
      <c r="P1933" s="21">
        <v>0</v>
      </c>
      <c r="Q1933" s="21">
        <v>1</v>
      </c>
      <c r="R1933">
        <f>IFERROR(IF(I1933=1,VLOOKUP(F1933,Lookup!$A$2:$B$15,2,FALSE),0),0.5)</f>
        <v>0</v>
      </c>
      <c r="S1933">
        <f>IF(K1933=1,1,IFERROR(IF(H1933="pass",VLOOKUP(F1933,Lookup!$D$2:$E$26,2,FALSE),0),1.6))</f>
        <v>1.8</v>
      </c>
      <c r="T1933" s="6">
        <f t="shared" si="92"/>
        <v>1.5125000000000002</v>
      </c>
      <c r="U1933" s="6">
        <f t="shared" si="90"/>
        <v>1.7022500000000003</v>
      </c>
      <c r="V1933" t="str">
        <f t="shared" si="91"/>
        <v>J.MEYERS, NE</v>
      </c>
    </row>
    <row r="1934" spans="1:22">
      <c r="A1934">
        <v>1336</v>
      </c>
      <c r="B1934" s="28">
        <v>2</v>
      </c>
      <c r="C1934" s="28" t="s">
        <v>23</v>
      </c>
      <c r="D1934" s="28" t="s">
        <v>12</v>
      </c>
      <c r="E1934" s="28">
        <v>30</v>
      </c>
      <c r="F1934" s="28">
        <v>70</v>
      </c>
      <c r="G1934" s="28" t="s">
        <v>4208</v>
      </c>
      <c r="H1934" s="28" t="s">
        <v>439</v>
      </c>
      <c r="I1934" s="28">
        <v>0</v>
      </c>
      <c r="J1934" s="28">
        <v>1</v>
      </c>
      <c r="K1934" s="28">
        <v>0</v>
      </c>
      <c r="L1934" s="28">
        <v>0</v>
      </c>
      <c r="M1934" s="28" t="s">
        <v>1837</v>
      </c>
      <c r="N1934" s="28">
        <v>0</v>
      </c>
      <c r="O1934" s="21">
        <v>0</v>
      </c>
      <c r="P1934" s="21">
        <v>0</v>
      </c>
      <c r="Q1934" s="21">
        <v>1</v>
      </c>
      <c r="R1934">
        <f>IFERROR(IF(I1934=1,VLOOKUP(F1934,Lookup!$A$2:$B$15,2,FALSE),0),0.5)</f>
        <v>0</v>
      </c>
      <c r="S1934">
        <f>IF(K1934=1,1,IFERROR(IF(H1934="pass",VLOOKUP(F1934,Lookup!$D$2:$E$26,2,FALSE),0),1.6))</f>
        <v>1.6</v>
      </c>
      <c r="T1934" s="6">
        <f t="shared" si="92"/>
        <v>1.6</v>
      </c>
      <c r="U1934" s="6">
        <f t="shared" si="90"/>
        <v>1.6</v>
      </c>
      <c r="V1934" t="str">
        <f t="shared" si="91"/>
        <v>N.AGHOLOR, NE</v>
      </c>
    </row>
    <row r="1935" spans="1:22">
      <c r="A1935">
        <v>1337</v>
      </c>
      <c r="B1935" s="28">
        <v>2</v>
      </c>
      <c r="C1935" s="28" t="s">
        <v>23</v>
      </c>
      <c r="D1935" s="28" t="s">
        <v>12</v>
      </c>
      <c r="E1935" s="28">
        <v>28</v>
      </c>
      <c r="F1935" s="28">
        <v>72</v>
      </c>
      <c r="G1935" s="28" t="s">
        <v>4209</v>
      </c>
      <c r="H1935" s="28" t="s">
        <v>439</v>
      </c>
      <c r="I1935" s="28">
        <v>0</v>
      </c>
      <c r="J1935" s="28">
        <v>1</v>
      </c>
      <c r="K1935" s="28">
        <v>0</v>
      </c>
      <c r="L1935" s="28">
        <v>0</v>
      </c>
      <c r="M1935" s="28" t="s">
        <v>1816</v>
      </c>
      <c r="N1935" s="28">
        <v>3</v>
      </c>
      <c r="O1935" s="21">
        <v>3</v>
      </c>
      <c r="P1935" s="21">
        <v>0</v>
      </c>
      <c r="Q1935" s="21">
        <v>1</v>
      </c>
      <c r="R1935">
        <f>IFERROR(IF(I1935=1,VLOOKUP(F1935,Lookup!$A$2:$B$15,2,FALSE),0),0.5)</f>
        <v>0</v>
      </c>
      <c r="S1935">
        <f>IF(K1935=1,1,IFERROR(IF(H1935="pass",VLOOKUP(F1935,Lookup!$D$2:$E$26,2,FALSE),0),1.6))</f>
        <v>1.6</v>
      </c>
      <c r="T1935" s="6">
        <f t="shared" si="92"/>
        <v>1.6525000000000001</v>
      </c>
      <c r="U1935" s="6">
        <f t="shared" si="90"/>
        <v>1.6525000000000001</v>
      </c>
      <c r="V1935" t="str">
        <f t="shared" si="91"/>
        <v>J.SMITH, NE</v>
      </c>
    </row>
    <row r="1936" spans="1:22">
      <c r="A1936">
        <v>1339</v>
      </c>
      <c r="B1936" s="28">
        <v>2</v>
      </c>
      <c r="C1936" s="28" t="s">
        <v>12</v>
      </c>
      <c r="D1936" s="28" t="s">
        <v>23</v>
      </c>
      <c r="E1936" s="28">
        <v>47</v>
      </c>
      <c r="F1936" s="28">
        <v>53</v>
      </c>
      <c r="G1936" s="28" t="s">
        <v>4211</v>
      </c>
      <c r="H1936" s="28" t="s">
        <v>439</v>
      </c>
      <c r="I1936" s="28">
        <v>0</v>
      </c>
      <c r="J1936" s="28">
        <v>1</v>
      </c>
      <c r="K1936" s="28">
        <v>0</v>
      </c>
      <c r="L1936" s="28">
        <v>0</v>
      </c>
      <c r="M1936" s="28" t="s">
        <v>2110</v>
      </c>
      <c r="N1936" s="28">
        <v>20</v>
      </c>
      <c r="O1936" s="21">
        <v>20</v>
      </c>
      <c r="P1936" s="21">
        <v>0</v>
      </c>
      <c r="Q1936" s="21">
        <v>1</v>
      </c>
      <c r="R1936">
        <f>IFERROR(IF(I1936=1,VLOOKUP(F1936,Lookup!$A$2:$B$15,2,FALSE),0),0.5)</f>
        <v>0</v>
      </c>
      <c r="S1936">
        <f>IF(K1936=1,1,IFERROR(IF(H1936="pass",VLOOKUP(F1936,Lookup!$D$2:$E$26,2,FALSE),0),1.6))</f>
        <v>1.6</v>
      </c>
      <c r="T1936" s="6">
        <f t="shared" si="92"/>
        <v>1.9500000000000002</v>
      </c>
      <c r="U1936" s="6">
        <f t="shared" si="90"/>
        <v>1.9500000000000002</v>
      </c>
      <c r="V1936" t="str">
        <f t="shared" si="91"/>
        <v>C.DAVIS, NYJ</v>
      </c>
    </row>
    <row r="1937" spans="1:22">
      <c r="A1937">
        <v>1340</v>
      </c>
      <c r="B1937" s="28">
        <v>2</v>
      </c>
      <c r="C1937" s="28" t="s">
        <v>23</v>
      </c>
      <c r="D1937" s="28" t="s">
        <v>12</v>
      </c>
      <c r="E1937" s="28">
        <v>72</v>
      </c>
      <c r="F1937" s="28">
        <v>28</v>
      </c>
      <c r="G1937" s="28" t="s">
        <v>4212</v>
      </c>
      <c r="H1937" s="28" t="s">
        <v>439</v>
      </c>
      <c r="I1937" s="28">
        <v>0</v>
      </c>
      <c r="J1937" s="28">
        <v>1</v>
      </c>
      <c r="K1937" s="28">
        <v>0</v>
      </c>
      <c r="L1937" s="28">
        <v>0</v>
      </c>
      <c r="M1937" s="28" t="s">
        <v>1818</v>
      </c>
      <c r="N1937" s="28">
        <v>-3</v>
      </c>
      <c r="O1937" s="21">
        <v>-3</v>
      </c>
      <c r="P1937" s="21">
        <v>0</v>
      </c>
      <c r="Q1937" s="21">
        <v>1</v>
      </c>
      <c r="R1937">
        <f>IFERROR(IF(I1937=1,VLOOKUP(F1937,Lookup!$A$2:$B$15,2,FALSE),0),0.5)</f>
        <v>0</v>
      </c>
      <c r="S1937">
        <f>IF(K1937=1,1,IFERROR(IF(H1937="pass",VLOOKUP(F1937,Lookup!$D$2:$E$26,2,FALSE),0),1.6))</f>
        <v>1.6</v>
      </c>
      <c r="T1937" s="6">
        <f t="shared" si="92"/>
        <v>1.5475000000000001</v>
      </c>
      <c r="U1937" s="6">
        <f t="shared" si="90"/>
        <v>1.5475000000000001</v>
      </c>
      <c r="V1937" t="str">
        <f t="shared" si="91"/>
        <v>J.WHITE, NE</v>
      </c>
    </row>
    <row r="1938" spans="1:22">
      <c r="A1938">
        <v>1344</v>
      </c>
      <c r="B1938" s="28">
        <v>2</v>
      </c>
      <c r="C1938" s="28" t="s">
        <v>23</v>
      </c>
      <c r="D1938" s="28" t="s">
        <v>12</v>
      </c>
      <c r="E1938" s="28">
        <v>33</v>
      </c>
      <c r="F1938" s="28">
        <v>67</v>
      </c>
      <c r="G1938" s="28" t="s">
        <v>4216</v>
      </c>
      <c r="H1938" s="28" t="s">
        <v>439</v>
      </c>
      <c r="I1938" s="28">
        <v>0</v>
      </c>
      <c r="J1938" s="28">
        <v>1</v>
      </c>
      <c r="K1938" s="28">
        <v>0</v>
      </c>
      <c r="L1938" s="28">
        <v>0</v>
      </c>
      <c r="M1938" s="28" t="s">
        <v>1816</v>
      </c>
      <c r="N1938" s="28">
        <v>7</v>
      </c>
      <c r="O1938" s="21">
        <v>7</v>
      </c>
      <c r="P1938" s="21">
        <v>0</v>
      </c>
      <c r="Q1938" s="21">
        <v>1</v>
      </c>
      <c r="R1938">
        <f>IFERROR(IF(I1938=1,VLOOKUP(F1938,Lookup!$A$2:$B$15,2,FALSE),0),0.5)</f>
        <v>0</v>
      </c>
      <c r="S1938">
        <f>IF(K1938=1,1,IFERROR(IF(H1938="pass",VLOOKUP(F1938,Lookup!$D$2:$E$26,2,FALSE),0),1.6))</f>
        <v>1.6</v>
      </c>
      <c r="T1938" s="6">
        <f t="shared" si="92"/>
        <v>1.7225000000000001</v>
      </c>
      <c r="U1938" s="6">
        <f t="shared" si="90"/>
        <v>1.7225000000000001</v>
      </c>
      <c r="V1938" t="str">
        <f t="shared" si="91"/>
        <v>J.SMITH, NE</v>
      </c>
    </row>
    <row r="1939" spans="1:22">
      <c r="A1939">
        <v>1351</v>
      </c>
      <c r="B1939" s="28">
        <v>2</v>
      </c>
      <c r="C1939" s="28" t="s">
        <v>12</v>
      </c>
      <c r="D1939" s="28" t="s">
        <v>23</v>
      </c>
      <c r="E1939" s="28">
        <v>49</v>
      </c>
      <c r="F1939" s="28">
        <v>51</v>
      </c>
      <c r="G1939" s="28" t="s">
        <v>4223</v>
      </c>
      <c r="H1939" s="28" t="s">
        <v>439</v>
      </c>
      <c r="I1939" s="28">
        <v>0</v>
      </c>
      <c r="J1939" s="28">
        <v>1</v>
      </c>
      <c r="K1939" s="28">
        <v>0</v>
      </c>
      <c r="L1939" s="28">
        <v>0</v>
      </c>
      <c r="M1939" s="28" t="s">
        <v>2123</v>
      </c>
      <c r="N1939" s="28">
        <v>24</v>
      </c>
      <c r="O1939" s="21">
        <v>24</v>
      </c>
      <c r="P1939" s="21">
        <v>0</v>
      </c>
      <c r="Q1939" s="21">
        <v>1</v>
      </c>
      <c r="R1939">
        <f>IFERROR(IF(I1939=1,VLOOKUP(F1939,Lookup!$A$2:$B$15,2,FALSE),0),0.5)</f>
        <v>0</v>
      </c>
      <c r="S1939">
        <f>IF(K1939=1,1,IFERROR(IF(H1939="pass",VLOOKUP(F1939,Lookup!$D$2:$E$26,2,FALSE),0),1.6))</f>
        <v>1.6</v>
      </c>
      <c r="T1939" s="6">
        <f t="shared" si="92"/>
        <v>2.02</v>
      </c>
      <c r="U1939" s="6">
        <f t="shared" si="90"/>
        <v>2.02</v>
      </c>
      <c r="V1939" t="str">
        <f t="shared" si="91"/>
        <v>E.MOORE, NYJ</v>
      </c>
    </row>
    <row r="1940" spans="1:22">
      <c r="A1940">
        <v>1352</v>
      </c>
      <c r="B1940" s="28">
        <v>2</v>
      </c>
      <c r="C1940" s="28" t="s">
        <v>12</v>
      </c>
      <c r="D1940" s="28" t="s">
        <v>23</v>
      </c>
      <c r="E1940" s="28">
        <v>22</v>
      </c>
      <c r="F1940" s="28">
        <v>78</v>
      </c>
      <c r="G1940" s="28" t="s">
        <v>4224</v>
      </c>
      <c r="H1940" s="28" t="s">
        <v>439</v>
      </c>
      <c r="I1940" s="28">
        <v>0</v>
      </c>
      <c r="J1940" s="28">
        <v>1</v>
      </c>
      <c r="K1940" s="28">
        <v>0</v>
      </c>
      <c r="L1940" s="28">
        <v>0</v>
      </c>
      <c r="M1940" s="28" t="s">
        <v>2157</v>
      </c>
      <c r="N1940" s="28">
        <v>0</v>
      </c>
      <c r="O1940" s="21">
        <v>0</v>
      </c>
      <c r="P1940" s="21">
        <v>0</v>
      </c>
      <c r="Q1940" s="21">
        <v>1</v>
      </c>
      <c r="R1940">
        <f>IFERROR(IF(I1940=1,VLOOKUP(F1940,Lookup!$A$2:$B$15,2,FALSE),0),0.5)</f>
        <v>0</v>
      </c>
      <c r="S1940">
        <f>IF(K1940=1,1,IFERROR(IF(H1940="pass",VLOOKUP(F1940,Lookup!$D$2:$E$26,2,FALSE),0),1.6))</f>
        <v>1.8</v>
      </c>
      <c r="T1940" s="6">
        <f t="shared" si="92"/>
        <v>1.6</v>
      </c>
      <c r="U1940" s="6">
        <f t="shared" si="90"/>
        <v>1.7320000000000002</v>
      </c>
      <c r="V1940" t="str">
        <f t="shared" si="91"/>
        <v>B.BERRIOS, NYJ</v>
      </c>
    </row>
    <row r="1941" spans="1:22">
      <c r="A1941">
        <v>1361</v>
      </c>
      <c r="B1941" s="28">
        <v>2</v>
      </c>
      <c r="C1941" s="28" t="s">
        <v>12</v>
      </c>
      <c r="D1941" s="28" t="s">
        <v>23</v>
      </c>
      <c r="E1941" s="28">
        <v>28</v>
      </c>
      <c r="F1941" s="28">
        <v>72</v>
      </c>
      <c r="G1941" s="28" t="s">
        <v>4233</v>
      </c>
      <c r="H1941" s="28" t="s">
        <v>439</v>
      </c>
      <c r="I1941" s="28">
        <v>0</v>
      </c>
      <c r="J1941" s="28">
        <v>1</v>
      </c>
      <c r="K1941" s="28">
        <v>0</v>
      </c>
      <c r="L1941" s="28">
        <v>0</v>
      </c>
      <c r="M1941" s="28" t="s">
        <v>2123</v>
      </c>
      <c r="N1941" s="28">
        <v>15</v>
      </c>
      <c r="O1941" s="21">
        <v>15</v>
      </c>
      <c r="P1941" s="21">
        <v>0</v>
      </c>
      <c r="Q1941" s="21">
        <v>1</v>
      </c>
      <c r="R1941">
        <f>IFERROR(IF(I1941=1,VLOOKUP(F1941,Lookup!$A$2:$B$15,2,FALSE),0),0.5)</f>
        <v>0</v>
      </c>
      <c r="S1941">
        <f>IF(K1941=1,1,IFERROR(IF(H1941="pass",VLOOKUP(F1941,Lookup!$D$2:$E$26,2,FALSE),0),1.6))</f>
        <v>1.6</v>
      </c>
      <c r="T1941" s="6">
        <f t="shared" si="92"/>
        <v>1.8625</v>
      </c>
      <c r="U1941" s="6">
        <f t="shared" si="90"/>
        <v>1.8625</v>
      </c>
      <c r="V1941" t="str">
        <f t="shared" si="91"/>
        <v>E.MOORE, NYJ</v>
      </c>
    </row>
    <row r="1942" spans="1:22">
      <c r="A1942">
        <v>1364</v>
      </c>
      <c r="B1942" s="28">
        <v>2</v>
      </c>
      <c r="C1942" s="28" t="s">
        <v>23</v>
      </c>
      <c r="D1942" s="28" t="s">
        <v>12</v>
      </c>
      <c r="E1942" s="28">
        <v>60</v>
      </c>
      <c r="F1942" s="28">
        <v>40</v>
      </c>
      <c r="G1942" s="28" t="s">
        <v>4236</v>
      </c>
      <c r="H1942" s="28" t="s">
        <v>439</v>
      </c>
      <c r="I1942" s="28">
        <v>0</v>
      </c>
      <c r="J1942" s="28">
        <v>1</v>
      </c>
      <c r="K1942" s="28">
        <v>0</v>
      </c>
      <c r="L1942" s="28">
        <v>0</v>
      </c>
      <c r="M1942" s="28" t="s">
        <v>1818</v>
      </c>
      <c r="N1942" s="28">
        <v>-1</v>
      </c>
      <c r="O1942" s="21">
        <v>-1</v>
      </c>
      <c r="P1942" s="21">
        <v>0</v>
      </c>
      <c r="Q1942" s="21">
        <v>1</v>
      </c>
      <c r="R1942">
        <f>IFERROR(IF(I1942=1,VLOOKUP(F1942,Lookup!$A$2:$B$15,2,FALSE),0),0.5)</f>
        <v>0</v>
      </c>
      <c r="S1942">
        <f>IF(K1942=1,1,IFERROR(IF(H1942="pass",VLOOKUP(F1942,Lookup!$D$2:$E$26,2,FALSE),0),1.6))</f>
        <v>1.6</v>
      </c>
      <c r="T1942" s="6">
        <f t="shared" si="92"/>
        <v>1.5825</v>
      </c>
      <c r="U1942" s="6">
        <f t="shared" si="90"/>
        <v>1.5825</v>
      </c>
      <c r="V1942" t="str">
        <f t="shared" si="91"/>
        <v>J.WHITE, NE</v>
      </c>
    </row>
    <row r="1943" spans="1:22">
      <c r="A1943">
        <v>1365</v>
      </c>
      <c r="B1943" s="28">
        <v>2</v>
      </c>
      <c r="C1943" s="28" t="s">
        <v>23</v>
      </c>
      <c r="D1943" s="28" t="s">
        <v>12</v>
      </c>
      <c r="E1943" s="28">
        <v>61</v>
      </c>
      <c r="F1943" s="28">
        <v>39</v>
      </c>
      <c r="G1943" s="28" t="s">
        <v>4237</v>
      </c>
      <c r="H1943" s="28" t="s">
        <v>439</v>
      </c>
      <c r="I1943" s="28">
        <v>0</v>
      </c>
      <c r="J1943" s="28">
        <v>1</v>
      </c>
      <c r="K1943" s="28">
        <v>0</v>
      </c>
      <c r="L1943" s="28">
        <v>0</v>
      </c>
      <c r="M1943" s="28" t="s">
        <v>1841</v>
      </c>
      <c r="N1943" s="28">
        <v>19</v>
      </c>
      <c r="O1943" s="21">
        <v>19</v>
      </c>
      <c r="P1943" s="21">
        <v>0</v>
      </c>
      <c r="Q1943" s="21">
        <v>1</v>
      </c>
      <c r="R1943">
        <f>IFERROR(IF(I1943=1,VLOOKUP(F1943,Lookup!$A$2:$B$15,2,FALSE),0),0.5)</f>
        <v>0</v>
      </c>
      <c r="S1943">
        <f>IF(K1943=1,1,IFERROR(IF(H1943="pass",VLOOKUP(F1943,Lookup!$D$2:$E$26,2,FALSE),0),1.6))</f>
        <v>1.6</v>
      </c>
      <c r="T1943" s="6">
        <f t="shared" si="92"/>
        <v>1.9325000000000001</v>
      </c>
      <c r="U1943" s="6">
        <f t="shared" si="90"/>
        <v>1.9325000000000001</v>
      </c>
      <c r="V1943" t="str">
        <f t="shared" si="91"/>
        <v>J.MEYERS, NE</v>
      </c>
    </row>
    <row r="1944" spans="1:22">
      <c r="A1944">
        <v>1372</v>
      </c>
      <c r="B1944" s="28">
        <v>2</v>
      </c>
      <c r="C1944" s="28" t="s">
        <v>23</v>
      </c>
      <c r="D1944" s="28" t="s">
        <v>12</v>
      </c>
      <c r="E1944" s="28">
        <v>63</v>
      </c>
      <c r="F1944" s="28">
        <v>37</v>
      </c>
      <c r="G1944" s="28" t="s">
        <v>4244</v>
      </c>
      <c r="H1944" s="28" t="s">
        <v>439</v>
      </c>
      <c r="I1944" s="28">
        <v>0</v>
      </c>
      <c r="J1944" s="28">
        <v>1</v>
      </c>
      <c r="K1944" s="28">
        <v>0</v>
      </c>
      <c r="L1944" s="28">
        <v>0</v>
      </c>
      <c r="M1944" s="28" t="s">
        <v>1904</v>
      </c>
      <c r="N1944" s="28">
        <v>5</v>
      </c>
      <c r="O1944" s="21">
        <v>5</v>
      </c>
      <c r="P1944" s="21">
        <v>0</v>
      </c>
      <c r="Q1944" s="21">
        <v>1</v>
      </c>
      <c r="R1944">
        <f>IFERROR(IF(I1944=1,VLOOKUP(F1944,Lookup!$A$2:$B$15,2,FALSE),0),0.5)</f>
        <v>0</v>
      </c>
      <c r="S1944">
        <f>IF(K1944=1,1,IFERROR(IF(H1944="pass",VLOOKUP(F1944,Lookup!$D$2:$E$26,2,FALSE),0),1.6))</f>
        <v>1.6</v>
      </c>
      <c r="T1944" s="6">
        <f t="shared" si="92"/>
        <v>1.6875</v>
      </c>
      <c r="U1944" s="6">
        <f t="shared" si="90"/>
        <v>1.6875</v>
      </c>
      <c r="V1944" t="str">
        <f t="shared" si="91"/>
        <v>H.HENRY, NE</v>
      </c>
    </row>
    <row r="1945" spans="1:22">
      <c r="A1945">
        <v>1373</v>
      </c>
      <c r="B1945" s="28">
        <v>2</v>
      </c>
      <c r="C1945" s="28" t="s">
        <v>23</v>
      </c>
      <c r="D1945" s="28" t="s">
        <v>12</v>
      </c>
      <c r="E1945" s="28">
        <v>53</v>
      </c>
      <c r="F1945" s="28">
        <v>47</v>
      </c>
      <c r="G1945" s="28" t="s">
        <v>4245</v>
      </c>
      <c r="H1945" s="28" t="s">
        <v>439</v>
      </c>
      <c r="I1945" s="28">
        <v>0</v>
      </c>
      <c r="J1945" s="28">
        <v>1</v>
      </c>
      <c r="K1945" s="28">
        <v>0</v>
      </c>
      <c r="L1945" s="28">
        <v>0</v>
      </c>
      <c r="M1945" s="28" t="s">
        <v>1837</v>
      </c>
      <c r="N1945" s="28">
        <v>-4</v>
      </c>
      <c r="O1945" s="21">
        <v>-4</v>
      </c>
      <c r="P1945" s="21">
        <v>0</v>
      </c>
      <c r="Q1945" s="21">
        <v>1</v>
      </c>
      <c r="R1945">
        <f>IFERROR(IF(I1945=1,VLOOKUP(F1945,Lookup!$A$2:$B$15,2,FALSE),0),0.5)</f>
        <v>0</v>
      </c>
      <c r="S1945">
        <f>IF(K1945=1,1,IFERROR(IF(H1945="pass",VLOOKUP(F1945,Lookup!$D$2:$E$26,2,FALSE),0),1.6))</f>
        <v>1.6</v>
      </c>
      <c r="T1945" s="6">
        <f t="shared" si="92"/>
        <v>1.53</v>
      </c>
      <c r="U1945" s="6">
        <f t="shared" si="90"/>
        <v>1.53</v>
      </c>
      <c r="V1945" t="str">
        <f t="shared" si="91"/>
        <v>N.AGHOLOR, NE</v>
      </c>
    </row>
    <row r="1946" spans="1:22">
      <c r="A1946">
        <v>1374</v>
      </c>
      <c r="B1946" s="28">
        <v>2</v>
      </c>
      <c r="C1946" s="28" t="s">
        <v>23</v>
      </c>
      <c r="D1946" s="28" t="s">
        <v>12</v>
      </c>
      <c r="E1946" s="28">
        <v>43</v>
      </c>
      <c r="F1946" s="28">
        <v>57</v>
      </c>
      <c r="G1946" s="28" t="s">
        <v>4246</v>
      </c>
      <c r="H1946" s="28" t="s">
        <v>439</v>
      </c>
      <c r="I1946" s="28">
        <v>0</v>
      </c>
      <c r="J1946" s="28">
        <v>1</v>
      </c>
      <c r="K1946" s="28">
        <v>0</v>
      </c>
      <c r="L1946" s="28">
        <v>0</v>
      </c>
      <c r="M1946" s="28" t="s">
        <v>1818</v>
      </c>
      <c r="N1946" s="28">
        <v>3</v>
      </c>
      <c r="O1946" s="21">
        <v>3</v>
      </c>
      <c r="P1946" s="21">
        <v>0</v>
      </c>
      <c r="Q1946" s="21">
        <v>1</v>
      </c>
      <c r="R1946">
        <f>IFERROR(IF(I1946=1,VLOOKUP(F1946,Lookup!$A$2:$B$15,2,FALSE),0),0.5)</f>
        <v>0</v>
      </c>
      <c r="S1946">
        <f>IF(K1946=1,1,IFERROR(IF(H1946="pass",VLOOKUP(F1946,Lookup!$D$2:$E$26,2,FALSE),0),1.6))</f>
        <v>1.6</v>
      </c>
      <c r="T1946" s="6">
        <f t="shared" si="92"/>
        <v>1.6525000000000001</v>
      </c>
      <c r="U1946" s="6">
        <f t="shared" si="90"/>
        <v>1.6525000000000001</v>
      </c>
      <c r="V1946" t="str">
        <f t="shared" si="91"/>
        <v>J.WHITE, NE</v>
      </c>
    </row>
    <row r="1947" spans="1:22">
      <c r="A1947">
        <v>1375</v>
      </c>
      <c r="B1947" s="28">
        <v>2</v>
      </c>
      <c r="C1947" s="28" t="s">
        <v>23</v>
      </c>
      <c r="D1947" s="28" t="s">
        <v>12</v>
      </c>
      <c r="E1947" s="28">
        <v>40</v>
      </c>
      <c r="F1947" s="28">
        <v>60</v>
      </c>
      <c r="G1947" s="28" t="s">
        <v>4247</v>
      </c>
      <c r="H1947" s="28" t="s">
        <v>439</v>
      </c>
      <c r="I1947" s="28">
        <v>0</v>
      </c>
      <c r="J1947" s="28">
        <v>1</v>
      </c>
      <c r="K1947" s="28">
        <v>0</v>
      </c>
      <c r="L1947" s="28">
        <v>0</v>
      </c>
      <c r="M1947" s="28" t="s">
        <v>1818</v>
      </c>
      <c r="N1947" s="28">
        <v>-5</v>
      </c>
      <c r="O1947" s="21">
        <v>-5</v>
      </c>
      <c r="P1947" s="21">
        <v>0</v>
      </c>
      <c r="Q1947" s="21">
        <v>1</v>
      </c>
      <c r="R1947">
        <f>IFERROR(IF(I1947=1,VLOOKUP(F1947,Lookup!$A$2:$B$15,2,FALSE),0),0.5)</f>
        <v>0</v>
      </c>
      <c r="S1947">
        <f>IF(K1947=1,1,IFERROR(IF(H1947="pass",VLOOKUP(F1947,Lookup!$D$2:$E$26,2,FALSE),0),1.6))</f>
        <v>1.6</v>
      </c>
      <c r="T1947" s="6">
        <f t="shared" si="92"/>
        <v>1.5125000000000002</v>
      </c>
      <c r="U1947" s="6">
        <f t="shared" si="90"/>
        <v>1.5125000000000002</v>
      </c>
      <c r="V1947" t="str">
        <f t="shared" si="91"/>
        <v>J.WHITE, NE</v>
      </c>
    </row>
    <row r="1948" spans="1:22">
      <c r="A1948">
        <v>1376</v>
      </c>
      <c r="B1948" s="28">
        <v>2</v>
      </c>
      <c r="C1948" s="28" t="s">
        <v>23</v>
      </c>
      <c r="D1948" s="28" t="s">
        <v>12</v>
      </c>
      <c r="E1948" s="28">
        <v>29</v>
      </c>
      <c r="F1948" s="28">
        <v>71</v>
      </c>
      <c r="G1948" s="28" t="s">
        <v>4248</v>
      </c>
      <c r="H1948" s="28" t="s">
        <v>439</v>
      </c>
      <c r="I1948" s="28">
        <v>0</v>
      </c>
      <c r="J1948" s="28">
        <v>1</v>
      </c>
      <c r="K1948" s="28">
        <v>0</v>
      </c>
      <c r="L1948" s="28">
        <v>0</v>
      </c>
      <c r="M1948" s="28" t="s">
        <v>1841</v>
      </c>
      <c r="N1948" s="28">
        <v>3</v>
      </c>
      <c r="O1948" s="21">
        <v>3</v>
      </c>
      <c r="P1948" s="21">
        <v>0</v>
      </c>
      <c r="Q1948" s="21">
        <v>1</v>
      </c>
      <c r="R1948">
        <f>IFERROR(IF(I1948=1,VLOOKUP(F1948,Lookup!$A$2:$B$15,2,FALSE),0),0.5)</f>
        <v>0</v>
      </c>
      <c r="S1948">
        <f>IF(K1948=1,1,IFERROR(IF(H1948="pass",VLOOKUP(F1948,Lookup!$D$2:$E$26,2,FALSE),0),1.6))</f>
        <v>1.6</v>
      </c>
      <c r="T1948" s="6">
        <f t="shared" si="92"/>
        <v>1.6525000000000001</v>
      </c>
      <c r="U1948" s="6">
        <f t="shared" si="90"/>
        <v>1.6525000000000001</v>
      </c>
      <c r="V1948" t="str">
        <f t="shared" si="91"/>
        <v>J.MEYERS, NE</v>
      </c>
    </row>
    <row r="1949" spans="1:22">
      <c r="A1949">
        <v>1380</v>
      </c>
      <c r="B1949" s="28">
        <v>2</v>
      </c>
      <c r="C1949" s="28" t="s">
        <v>12</v>
      </c>
      <c r="D1949" s="28" t="s">
        <v>23</v>
      </c>
      <c r="E1949" s="28">
        <v>65</v>
      </c>
      <c r="F1949" s="28">
        <v>35</v>
      </c>
      <c r="G1949" s="28" t="s">
        <v>4252</v>
      </c>
      <c r="H1949" s="28" t="s">
        <v>439</v>
      </c>
      <c r="I1949" s="28">
        <v>0</v>
      </c>
      <c r="J1949" s="28">
        <v>1</v>
      </c>
      <c r="K1949" s="28">
        <v>0</v>
      </c>
      <c r="L1949" s="28">
        <v>0</v>
      </c>
      <c r="M1949" s="28" t="s">
        <v>2148</v>
      </c>
      <c r="N1949" s="28">
        <v>12</v>
      </c>
      <c r="O1949" s="21">
        <v>12</v>
      </c>
      <c r="P1949" s="21">
        <v>0</v>
      </c>
      <c r="Q1949" s="21">
        <v>1</v>
      </c>
      <c r="R1949">
        <f>IFERROR(IF(I1949=1,VLOOKUP(F1949,Lookup!$A$2:$B$15,2,FALSE),0),0.5)</f>
        <v>0</v>
      </c>
      <c r="S1949">
        <f>IF(K1949=1,1,IFERROR(IF(H1949="pass",VLOOKUP(F1949,Lookup!$D$2:$E$26,2,FALSE),0),1.6))</f>
        <v>1.6</v>
      </c>
      <c r="T1949" s="6">
        <f t="shared" si="92"/>
        <v>1.81</v>
      </c>
      <c r="U1949" s="6">
        <f t="shared" si="90"/>
        <v>1.81</v>
      </c>
      <c r="V1949" t="str">
        <f t="shared" si="91"/>
        <v>T.KROFT, NYJ</v>
      </c>
    </row>
    <row r="1950" spans="1:22">
      <c r="A1950">
        <v>1386</v>
      </c>
      <c r="B1950" s="28">
        <v>2</v>
      </c>
      <c r="C1950" s="28" t="s">
        <v>23</v>
      </c>
      <c r="D1950" s="28" t="s">
        <v>12</v>
      </c>
      <c r="E1950" s="28">
        <v>35</v>
      </c>
      <c r="F1950" s="28">
        <v>65</v>
      </c>
      <c r="G1950" s="28" t="s">
        <v>4258</v>
      </c>
      <c r="H1950" s="28" t="s">
        <v>439</v>
      </c>
      <c r="I1950" s="28">
        <v>0</v>
      </c>
      <c r="J1950" s="28">
        <v>1</v>
      </c>
      <c r="K1950" s="28">
        <v>0</v>
      </c>
      <c r="L1950" s="28">
        <v>0</v>
      </c>
      <c r="M1950" s="28" t="s">
        <v>1837</v>
      </c>
      <c r="N1950" s="28">
        <v>9</v>
      </c>
      <c r="O1950" s="21">
        <v>9</v>
      </c>
      <c r="P1950" s="21">
        <v>0</v>
      </c>
      <c r="Q1950" s="21">
        <v>1</v>
      </c>
      <c r="R1950">
        <f>IFERROR(IF(I1950=1,VLOOKUP(F1950,Lookup!$A$2:$B$15,2,FALSE),0),0.5)</f>
        <v>0</v>
      </c>
      <c r="S1950">
        <f>IF(K1950=1,1,IFERROR(IF(H1950="pass",VLOOKUP(F1950,Lookup!$D$2:$E$26,2,FALSE),0),1.6))</f>
        <v>1.6</v>
      </c>
      <c r="T1950" s="6">
        <f t="shared" si="92"/>
        <v>1.7575000000000001</v>
      </c>
      <c r="U1950" s="6">
        <f t="shared" si="90"/>
        <v>1.7575000000000001</v>
      </c>
      <c r="V1950" t="str">
        <f t="shared" si="91"/>
        <v>N.AGHOLOR, NE</v>
      </c>
    </row>
    <row r="1951" spans="1:22">
      <c r="A1951">
        <v>1396</v>
      </c>
      <c r="B1951" s="28">
        <v>2</v>
      </c>
      <c r="C1951" s="28" t="s">
        <v>12</v>
      </c>
      <c r="D1951" s="28" t="s">
        <v>23</v>
      </c>
      <c r="E1951" s="28">
        <v>31</v>
      </c>
      <c r="F1951" s="28">
        <v>69</v>
      </c>
      <c r="G1951" s="28" t="s">
        <v>4268</v>
      </c>
      <c r="H1951" s="28" t="s">
        <v>439</v>
      </c>
      <c r="I1951" s="28">
        <v>0</v>
      </c>
      <c r="J1951" s="28">
        <v>1</v>
      </c>
      <c r="K1951" s="28">
        <v>0</v>
      </c>
      <c r="L1951" s="28">
        <v>0</v>
      </c>
      <c r="M1951" s="28" t="s">
        <v>2097</v>
      </c>
      <c r="N1951" s="28">
        <v>5</v>
      </c>
      <c r="O1951" s="21">
        <v>5</v>
      </c>
      <c r="P1951" s="21">
        <v>0</v>
      </c>
      <c r="Q1951" s="21">
        <v>1</v>
      </c>
      <c r="R1951">
        <f>IFERROR(IF(I1951=1,VLOOKUP(F1951,Lookup!$A$2:$B$15,2,FALSE),0),0.5)</f>
        <v>0</v>
      </c>
      <c r="S1951">
        <f>IF(K1951=1,1,IFERROR(IF(H1951="pass",VLOOKUP(F1951,Lookup!$D$2:$E$26,2,FALSE),0),1.6))</f>
        <v>1.6</v>
      </c>
      <c r="T1951" s="6">
        <f t="shared" si="92"/>
        <v>1.6875</v>
      </c>
      <c r="U1951" s="6">
        <f t="shared" si="90"/>
        <v>1.6875</v>
      </c>
      <c r="V1951" t="str">
        <f t="shared" si="91"/>
        <v>R.GRIFFIN, NYJ</v>
      </c>
    </row>
    <row r="1952" spans="1:22">
      <c r="A1952">
        <v>1397</v>
      </c>
      <c r="B1952" s="28">
        <v>2</v>
      </c>
      <c r="C1952" s="28" t="s">
        <v>23</v>
      </c>
      <c r="D1952" s="28" t="s">
        <v>12</v>
      </c>
      <c r="E1952" s="28">
        <v>57</v>
      </c>
      <c r="F1952" s="28">
        <v>43</v>
      </c>
      <c r="G1952" s="28" t="s">
        <v>4269</v>
      </c>
      <c r="H1952" s="28" t="s">
        <v>439</v>
      </c>
      <c r="I1952" s="28">
        <v>0</v>
      </c>
      <c r="J1952" s="28">
        <v>1</v>
      </c>
      <c r="K1952" s="28">
        <v>0</v>
      </c>
      <c r="L1952" s="28">
        <v>0</v>
      </c>
      <c r="M1952" s="28" t="s">
        <v>1904</v>
      </c>
      <c r="N1952" s="28">
        <v>15</v>
      </c>
      <c r="O1952" s="21">
        <v>15</v>
      </c>
      <c r="P1952" s="21">
        <v>0</v>
      </c>
      <c r="Q1952" s="21">
        <v>1</v>
      </c>
      <c r="R1952">
        <f>IFERROR(IF(I1952=1,VLOOKUP(F1952,Lookup!$A$2:$B$15,2,FALSE),0),0.5)</f>
        <v>0</v>
      </c>
      <c r="S1952">
        <f>IF(K1952=1,1,IFERROR(IF(H1952="pass",VLOOKUP(F1952,Lookup!$D$2:$E$26,2,FALSE),0),1.6))</f>
        <v>1.6</v>
      </c>
      <c r="T1952" s="6">
        <f t="shared" si="92"/>
        <v>1.8625</v>
      </c>
      <c r="U1952" s="6">
        <f t="shared" si="90"/>
        <v>1.8625</v>
      </c>
      <c r="V1952" t="str">
        <f t="shared" si="91"/>
        <v>H.HENRY, NE</v>
      </c>
    </row>
    <row r="1953" spans="1:22">
      <c r="A1953">
        <v>1399</v>
      </c>
      <c r="B1953" s="28">
        <v>2</v>
      </c>
      <c r="C1953" s="28" t="s">
        <v>23</v>
      </c>
      <c r="D1953" s="28" t="s">
        <v>12</v>
      </c>
      <c r="E1953" s="28">
        <v>33</v>
      </c>
      <c r="F1953" s="28">
        <v>67</v>
      </c>
      <c r="G1953" s="28" t="s">
        <v>4271</v>
      </c>
      <c r="H1953" s="28" t="s">
        <v>439</v>
      </c>
      <c r="I1953" s="28">
        <v>0</v>
      </c>
      <c r="J1953" s="28">
        <v>1</v>
      </c>
      <c r="K1953" s="28">
        <v>0</v>
      </c>
      <c r="L1953" s="28">
        <v>0</v>
      </c>
      <c r="M1953" s="28" t="s">
        <v>1816</v>
      </c>
      <c r="N1953" s="28">
        <v>0</v>
      </c>
      <c r="O1953" s="21">
        <v>0</v>
      </c>
      <c r="P1953" s="21">
        <v>0</v>
      </c>
      <c r="Q1953" s="21">
        <v>1</v>
      </c>
      <c r="R1953">
        <f>IFERROR(IF(I1953=1,VLOOKUP(F1953,Lookup!$A$2:$B$15,2,FALSE),0),0.5)</f>
        <v>0</v>
      </c>
      <c r="S1953">
        <f>IF(K1953=1,1,IFERROR(IF(H1953="pass",VLOOKUP(F1953,Lookup!$D$2:$E$26,2,FALSE),0),1.6))</f>
        <v>1.6</v>
      </c>
      <c r="T1953" s="6">
        <f t="shared" si="92"/>
        <v>1.6</v>
      </c>
      <c r="U1953" s="6">
        <f t="shared" si="90"/>
        <v>1.6</v>
      </c>
      <c r="V1953" t="str">
        <f t="shared" si="91"/>
        <v>J.SMITH, NE</v>
      </c>
    </row>
    <row r="1954" spans="1:22">
      <c r="A1954">
        <v>1402</v>
      </c>
      <c r="B1954" s="28">
        <v>2</v>
      </c>
      <c r="C1954" s="28" t="s">
        <v>23</v>
      </c>
      <c r="D1954" s="28" t="s">
        <v>12</v>
      </c>
      <c r="E1954" s="28">
        <v>13</v>
      </c>
      <c r="F1954" s="28">
        <v>87</v>
      </c>
      <c r="G1954" s="28" t="s">
        <v>4274</v>
      </c>
      <c r="H1954" s="28" t="s">
        <v>439</v>
      </c>
      <c r="I1954" s="28">
        <v>0</v>
      </c>
      <c r="J1954" s="28">
        <v>1</v>
      </c>
      <c r="K1954" s="28">
        <v>0</v>
      </c>
      <c r="L1954" s="28">
        <v>0</v>
      </c>
      <c r="M1954" s="28" t="s">
        <v>1904</v>
      </c>
      <c r="N1954" s="28">
        <v>3</v>
      </c>
      <c r="O1954" s="21">
        <v>3</v>
      </c>
      <c r="P1954" s="21">
        <v>0</v>
      </c>
      <c r="Q1954" s="21">
        <v>1</v>
      </c>
      <c r="R1954">
        <f>IFERROR(IF(I1954=1,VLOOKUP(F1954,Lookup!$A$2:$B$15,2,FALSE),0),0.5)</f>
        <v>0</v>
      </c>
      <c r="S1954">
        <f>IF(K1954=1,1,IFERROR(IF(H1954="pass",VLOOKUP(F1954,Lookup!$D$2:$E$26,2,FALSE),0),1.6))</f>
        <v>2.2000000000000002</v>
      </c>
      <c r="T1954" s="6">
        <f t="shared" si="92"/>
        <v>1.6525000000000001</v>
      </c>
      <c r="U1954" s="6">
        <f t="shared" si="90"/>
        <v>2.0138500000000001</v>
      </c>
      <c r="V1954" t="str">
        <f t="shared" si="91"/>
        <v>H.HENRY, NE</v>
      </c>
    </row>
    <row r="1955" spans="1:22">
      <c r="A1955">
        <v>1403</v>
      </c>
      <c r="B1955" s="28">
        <v>2</v>
      </c>
      <c r="C1955" s="28" t="s">
        <v>23</v>
      </c>
      <c r="D1955" s="28" t="s">
        <v>12</v>
      </c>
      <c r="E1955" s="28">
        <v>13</v>
      </c>
      <c r="F1955" s="28">
        <v>87</v>
      </c>
      <c r="G1955" s="28" t="s">
        <v>4275</v>
      </c>
      <c r="H1955" s="28" t="s">
        <v>439</v>
      </c>
      <c r="I1955" s="28">
        <v>0</v>
      </c>
      <c r="J1955" s="28">
        <v>1</v>
      </c>
      <c r="K1955" s="28">
        <v>0</v>
      </c>
      <c r="L1955" s="28">
        <v>0</v>
      </c>
      <c r="M1955" s="28" t="s">
        <v>1818</v>
      </c>
      <c r="N1955" s="28">
        <v>-1</v>
      </c>
      <c r="O1955" s="21">
        <v>-1</v>
      </c>
      <c r="P1955" s="21">
        <v>0</v>
      </c>
      <c r="Q1955" s="21">
        <v>1</v>
      </c>
      <c r="R1955">
        <f>IFERROR(IF(I1955=1,VLOOKUP(F1955,Lookup!$A$2:$B$15,2,FALSE),0),0.5)</f>
        <v>0</v>
      </c>
      <c r="S1955">
        <f>IF(K1955=1,1,IFERROR(IF(H1955="pass",VLOOKUP(F1955,Lookup!$D$2:$E$26,2,FALSE),0),1.6))</f>
        <v>2.2000000000000002</v>
      </c>
      <c r="T1955" s="6">
        <f t="shared" si="92"/>
        <v>1.5825</v>
      </c>
      <c r="U1955" s="6">
        <f t="shared" si="90"/>
        <v>1.9900500000000001</v>
      </c>
      <c r="V1955" t="str">
        <f t="shared" si="91"/>
        <v>J.WHITE, NE</v>
      </c>
    </row>
    <row r="1956" spans="1:22">
      <c r="A1956">
        <v>1404</v>
      </c>
      <c r="B1956" s="28">
        <v>2</v>
      </c>
      <c r="C1956" s="28" t="s">
        <v>12</v>
      </c>
      <c r="D1956" s="28" t="s">
        <v>23</v>
      </c>
      <c r="E1956" s="28">
        <v>74</v>
      </c>
      <c r="F1956" s="28">
        <v>26</v>
      </c>
      <c r="G1956" s="28" t="s">
        <v>4276</v>
      </c>
      <c r="H1956" s="28" t="s">
        <v>439</v>
      </c>
      <c r="I1956" s="28">
        <v>0</v>
      </c>
      <c r="J1956" s="28">
        <v>1</v>
      </c>
      <c r="K1956" s="28">
        <v>0</v>
      </c>
      <c r="L1956" s="28">
        <v>0</v>
      </c>
      <c r="M1956" s="28" t="s">
        <v>2110</v>
      </c>
      <c r="N1956" s="28">
        <v>1</v>
      </c>
      <c r="O1956" s="21">
        <v>1</v>
      </c>
      <c r="P1956" s="21">
        <v>0</v>
      </c>
      <c r="Q1956" s="21">
        <v>1</v>
      </c>
      <c r="R1956">
        <f>IFERROR(IF(I1956=1,VLOOKUP(F1956,Lookup!$A$2:$B$15,2,FALSE),0),0.5)</f>
        <v>0</v>
      </c>
      <c r="S1956">
        <f>IF(K1956=1,1,IFERROR(IF(H1956="pass",VLOOKUP(F1956,Lookup!$D$2:$E$26,2,FALSE),0),1.6))</f>
        <v>1.6</v>
      </c>
      <c r="T1956" s="6">
        <f t="shared" si="92"/>
        <v>1.6175000000000002</v>
      </c>
      <c r="U1956" s="6">
        <f t="shared" si="90"/>
        <v>1.6175000000000002</v>
      </c>
      <c r="V1956" t="str">
        <f t="shared" si="91"/>
        <v>C.DAVIS, NYJ</v>
      </c>
    </row>
    <row r="1957" spans="1:22">
      <c r="A1957">
        <v>1405</v>
      </c>
      <c r="B1957" s="28">
        <v>2</v>
      </c>
      <c r="C1957" s="28" t="s">
        <v>12</v>
      </c>
      <c r="D1957" s="28" t="s">
        <v>23</v>
      </c>
      <c r="E1957" s="28">
        <v>71</v>
      </c>
      <c r="F1957" s="28">
        <v>29</v>
      </c>
      <c r="G1957" s="28" t="s">
        <v>4277</v>
      </c>
      <c r="H1957" s="28" t="s">
        <v>439</v>
      </c>
      <c r="I1957" s="28">
        <v>0</v>
      </c>
      <c r="J1957" s="28">
        <v>1</v>
      </c>
      <c r="K1957" s="28">
        <v>0</v>
      </c>
      <c r="L1957" s="28">
        <v>0</v>
      </c>
      <c r="M1957" s="28" t="s">
        <v>2101</v>
      </c>
      <c r="N1957" s="28">
        <v>1</v>
      </c>
      <c r="O1957" s="21">
        <v>1</v>
      </c>
      <c r="P1957" s="21">
        <v>0</v>
      </c>
      <c r="Q1957" s="21">
        <v>1</v>
      </c>
      <c r="R1957">
        <f>IFERROR(IF(I1957=1,VLOOKUP(F1957,Lookup!$A$2:$B$15,2,FALSE),0),0.5)</f>
        <v>0</v>
      </c>
      <c r="S1957">
        <f>IF(K1957=1,1,IFERROR(IF(H1957="pass",VLOOKUP(F1957,Lookup!$D$2:$E$26,2,FALSE),0),1.6))</f>
        <v>1.6</v>
      </c>
      <c r="T1957" s="6">
        <f t="shared" si="92"/>
        <v>1.6175000000000002</v>
      </c>
      <c r="U1957" s="6">
        <f t="shared" si="90"/>
        <v>1.6175000000000002</v>
      </c>
      <c r="V1957" t="str">
        <f t="shared" si="91"/>
        <v>M.CARTER, NYJ</v>
      </c>
    </row>
    <row r="1958" spans="1:22">
      <c r="A1958">
        <v>1407</v>
      </c>
      <c r="B1958" s="28">
        <v>2</v>
      </c>
      <c r="C1958" s="28" t="s">
        <v>12</v>
      </c>
      <c r="D1958" s="28" t="s">
        <v>23</v>
      </c>
      <c r="E1958" s="28">
        <v>64</v>
      </c>
      <c r="F1958" s="28">
        <v>36</v>
      </c>
      <c r="G1958" s="28" t="s">
        <v>4279</v>
      </c>
      <c r="H1958" s="28" t="s">
        <v>439</v>
      </c>
      <c r="I1958" s="28">
        <v>0</v>
      </c>
      <c r="J1958" s="28">
        <v>1</v>
      </c>
      <c r="K1958" s="28">
        <v>0</v>
      </c>
      <c r="L1958" s="28">
        <v>0</v>
      </c>
      <c r="M1958" s="28" t="s">
        <v>2157</v>
      </c>
      <c r="N1958" s="28">
        <v>4</v>
      </c>
      <c r="O1958" s="21">
        <v>4</v>
      </c>
      <c r="P1958" s="21">
        <v>0</v>
      </c>
      <c r="Q1958" s="21">
        <v>1</v>
      </c>
      <c r="R1958">
        <f>IFERROR(IF(I1958=1,VLOOKUP(F1958,Lookup!$A$2:$B$15,2,FALSE),0),0.5)</f>
        <v>0</v>
      </c>
      <c r="S1958">
        <f>IF(K1958=1,1,IFERROR(IF(H1958="pass",VLOOKUP(F1958,Lookup!$D$2:$E$26,2,FALSE),0),1.6))</f>
        <v>1.6</v>
      </c>
      <c r="T1958" s="6">
        <f t="shared" si="92"/>
        <v>1.6700000000000002</v>
      </c>
      <c r="U1958" s="6">
        <f t="shared" si="90"/>
        <v>1.6700000000000002</v>
      </c>
      <c r="V1958" t="str">
        <f t="shared" si="91"/>
        <v>B.BERRIOS, NYJ</v>
      </c>
    </row>
    <row r="1959" spans="1:22">
      <c r="A1959">
        <v>1409</v>
      </c>
      <c r="B1959" s="28">
        <v>2</v>
      </c>
      <c r="C1959" s="28" t="s">
        <v>12</v>
      </c>
      <c r="D1959" s="28" t="s">
        <v>23</v>
      </c>
      <c r="E1959" s="28">
        <v>55</v>
      </c>
      <c r="F1959" s="28">
        <v>45</v>
      </c>
      <c r="G1959" s="28" t="s">
        <v>4281</v>
      </c>
      <c r="H1959" s="28" t="s">
        <v>439</v>
      </c>
      <c r="I1959" s="28">
        <v>0</v>
      </c>
      <c r="J1959" s="28">
        <v>1</v>
      </c>
      <c r="K1959" s="28">
        <v>0</v>
      </c>
      <c r="L1959" s="28">
        <v>0</v>
      </c>
      <c r="M1959" s="28" t="s">
        <v>2101</v>
      </c>
      <c r="N1959" s="28">
        <v>2</v>
      </c>
      <c r="O1959" s="21">
        <v>2</v>
      </c>
      <c r="P1959" s="21">
        <v>0</v>
      </c>
      <c r="Q1959" s="21">
        <v>1</v>
      </c>
      <c r="R1959">
        <f>IFERROR(IF(I1959=1,VLOOKUP(F1959,Lookup!$A$2:$B$15,2,FALSE),0),0.5)</f>
        <v>0</v>
      </c>
      <c r="S1959">
        <f>IF(K1959=1,1,IFERROR(IF(H1959="pass",VLOOKUP(F1959,Lookup!$D$2:$E$26,2,FALSE),0),1.6))</f>
        <v>1.6</v>
      </c>
      <c r="T1959" s="6">
        <f t="shared" si="92"/>
        <v>1.635</v>
      </c>
      <c r="U1959" s="6">
        <f t="shared" si="90"/>
        <v>1.635</v>
      </c>
      <c r="V1959" t="str">
        <f t="shared" si="91"/>
        <v>M.CARTER, NYJ</v>
      </c>
    </row>
    <row r="1960" spans="1:22">
      <c r="A1960">
        <v>1410</v>
      </c>
      <c r="B1960" s="28">
        <v>2</v>
      </c>
      <c r="C1960" s="28" t="s">
        <v>12</v>
      </c>
      <c r="D1960" s="28" t="s">
        <v>23</v>
      </c>
      <c r="E1960" s="28">
        <v>55</v>
      </c>
      <c r="F1960" s="28">
        <v>45</v>
      </c>
      <c r="G1960" s="28" t="s">
        <v>4282</v>
      </c>
      <c r="H1960" s="28" t="s">
        <v>439</v>
      </c>
      <c r="I1960" s="28">
        <v>0</v>
      </c>
      <c r="J1960" s="28">
        <v>1</v>
      </c>
      <c r="K1960" s="28">
        <v>0</v>
      </c>
      <c r="L1960" s="28">
        <v>0</v>
      </c>
      <c r="M1960" s="28" t="s">
        <v>2110</v>
      </c>
      <c r="N1960" s="28">
        <v>-3</v>
      </c>
      <c r="O1960" s="21">
        <v>-3</v>
      </c>
      <c r="P1960" s="21">
        <v>0</v>
      </c>
      <c r="Q1960" s="21">
        <v>1</v>
      </c>
      <c r="R1960">
        <f>IFERROR(IF(I1960=1,VLOOKUP(F1960,Lookup!$A$2:$B$15,2,FALSE),0),0.5)</f>
        <v>0</v>
      </c>
      <c r="S1960">
        <f>IF(K1960=1,1,IFERROR(IF(H1960="pass",VLOOKUP(F1960,Lookup!$D$2:$E$26,2,FALSE),0),1.6))</f>
        <v>1.6</v>
      </c>
      <c r="T1960" s="6">
        <f t="shared" si="92"/>
        <v>1.5475000000000001</v>
      </c>
      <c r="U1960" s="6">
        <f t="shared" si="90"/>
        <v>1.5475000000000001</v>
      </c>
      <c r="V1960" t="str">
        <f t="shared" si="91"/>
        <v>C.DAVIS, NYJ</v>
      </c>
    </row>
    <row r="1961" spans="1:22">
      <c r="A1961">
        <v>1411</v>
      </c>
      <c r="B1961" s="28">
        <v>2</v>
      </c>
      <c r="C1961" s="28" t="s">
        <v>12</v>
      </c>
      <c r="D1961" s="28" t="s">
        <v>23</v>
      </c>
      <c r="E1961" s="28">
        <v>50</v>
      </c>
      <c r="F1961" s="28">
        <v>50</v>
      </c>
      <c r="G1961" s="28" t="s">
        <v>4283</v>
      </c>
      <c r="H1961" s="28" t="s">
        <v>439</v>
      </c>
      <c r="I1961" s="28">
        <v>0</v>
      </c>
      <c r="J1961" s="28">
        <v>1</v>
      </c>
      <c r="K1961" s="28">
        <v>0</v>
      </c>
      <c r="L1961" s="28">
        <v>0</v>
      </c>
      <c r="M1961" s="28" t="s">
        <v>2123</v>
      </c>
      <c r="N1961" s="28">
        <v>3</v>
      </c>
      <c r="O1961" s="21">
        <v>3</v>
      </c>
      <c r="P1961" s="21">
        <v>0</v>
      </c>
      <c r="Q1961" s="21">
        <v>1</v>
      </c>
      <c r="R1961">
        <f>IFERROR(IF(I1961=1,VLOOKUP(F1961,Lookup!$A$2:$B$15,2,FALSE),0),0.5)</f>
        <v>0</v>
      </c>
      <c r="S1961">
        <f>IF(K1961=1,1,IFERROR(IF(H1961="pass",VLOOKUP(F1961,Lookup!$D$2:$E$26,2,FALSE),0),1.6))</f>
        <v>1.6</v>
      </c>
      <c r="T1961" s="6">
        <f t="shared" si="92"/>
        <v>1.6525000000000001</v>
      </c>
      <c r="U1961" s="6">
        <f t="shared" si="90"/>
        <v>1.6525000000000001</v>
      </c>
      <c r="V1961" t="str">
        <f t="shared" si="91"/>
        <v>E.MOORE, NYJ</v>
      </c>
    </row>
    <row r="1962" spans="1:22">
      <c r="A1962">
        <v>1412</v>
      </c>
      <c r="B1962" s="28">
        <v>2</v>
      </c>
      <c r="C1962" s="28" t="s">
        <v>12</v>
      </c>
      <c r="D1962" s="28" t="s">
        <v>23</v>
      </c>
      <c r="E1962" s="28">
        <v>47</v>
      </c>
      <c r="F1962" s="28">
        <v>53</v>
      </c>
      <c r="G1962" s="28" t="s">
        <v>4284</v>
      </c>
      <c r="H1962" s="28" t="s">
        <v>439</v>
      </c>
      <c r="I1962" s="28">
        <v>0</v>
      </c>
      <c r="J1962" s="28">
        <v>1</v>
      </c>
      <c r="K1962" s="28">
        <v>0</v>
      </c>
      <c r="L1962" s="28">
        <v>0</v>
      </c>
      <c r="M1962" s="28" t="s">
        <v>2157</v>
      </c>
      <c r="N1962" s="28">
        <v>2</v>
      </c>
      <c r="O1962" s="21">
        <v>2</v>
      </c>
      <c r="P1962" s="21">
        <v>0</v>
      </c>
      <c r="Q1962" s="21">
        <v>1</v>
      </c>
      <c r="R1962">
        <f>IFERROR(IF(I1962=1,VLOOKUP(F1962,Lookup!$A$2:$B$15,2,FALSE),0),0.5)</f>
        <v>0</v>
      </c>
      <c r="S1962">
        <f>IF(K1962=1,1,IFERROR(IF(H1962="pass",VLOOKUP(F1962,Lookup!$D$2:$E$26,2,FALSE),0),1.6))</f>
        <v>1.6</v>
      </c>
      <c r="T1962" s="6">
        <f t="shared" si="92"/>
        <v>1.635</v>
      </c>
      <c r="U1962" s="6">
        <f t="shared" si="90"/>
        <v>1.635</v>
      </c>
      <c r="V1962" t="str">
        <f t="shared" si="91"/>
        <v>B.BERRIOS, NYJ</v>
      </c>
    </row>
    <row r="1963" spans="1:22">
      <c r="A1963">
        <v>1413</v>
      </c>
      <c r="B1963" s="28">
        <v>2</v>
      </c>
      <c r="C1963" s="28" t="s">
        <v>23</v>
      </c>
      <c r="D1963" s="28" t="s">
        <v>12</v>
      </c>
      <c r="E1963" s="28">
        <v>52</v>
      </c>
      <c r="F1963" s="28">
        <v>48</v>
      </c>
      <c r="G1963" s="28" t="s">
        <v>4285</v>
      </c>
      <c r="H1963" s="28" t="s">
        <v>439</v>
      </c>
      <c r="I1963" s="28">
        <v>0</v>
      </c>
      <c r="J1963" s="28">
        <v>1</v>
      </c>
      <c r="K1963" s="28">
        <v>0</v>
      </c>
      <c r="L1963" s="28">
        <v>0</v>
      </c>
      <c r="M1963" s="28" t="s">
        <v>1816</v>
      </c>
      <c r="N1963" s="28">
        <v>-5</v>
      </c>
      <c r="O1963" s="21">
        <v>-5</v>
      </c>
      <c r="P1963" s="21">
        <v>0</v>
      </c>
      <c r="Q1963" s="21">
        <v>1</v>
      </c>
      <c r="R1963">
        <f>IFERROR(IF(I1963=1,VLOOKUP(F1963,Lookup!$A$2:$B$15,2,FALSE),0),0.5)</f>
        <v>0</v>
      </c>
      <c r="S1963">
        <f>IF(K1963=1,1,IFERROR(IF(H1963="pass",VLOOKUP(F1963,Lookup!$D$2:$E$26,2,FALSE),0),1.6))</f>
        <v>1.6</v>
      </c>
      <c r="T1963" s="6">
        <f t="shared" si="92"/>
        <v>1.5125000000000002</v>
      </c>
      <c r="U1963" s="6">
        <f t="shared" si="90"/>
        <v>1.5125000000000002</v>
      </c>
      <c r="V1963" t="str">
        <f t="shared" si="91"/>
        <v>J.SMITH, NE</v>
      </c>
    </row>
    <row r="1964" spans="1:22">
      <c r="A1964">
        <v>1415</v>
      </c>
      <c r="B1964" s="28">
        <v>2</v>
      </c>
      <c r="C1964" s="28" t="s">
        <v>23</v>
      </c>
      <c r="D1964" s="28" t="s">
        <v>12</v>
      </c>
      <c r="E1964" s="28">
        <v>52</v>
      </c>
      <c r="F1964" s="28">
        <v>48</v>
      </c>
      <c r="G1964" s="28" t="s">
        <v>4287</v>
      </c>
      <c r="H1964" s="28" t="s">
        <v>439</v>
      </c>
      <c r="I1964" s="28">
        <v>0</v>
      </c>
      <c r="J1964" s="28">
        <v>1</v>
      </c>
      <c r="K1964" s="28">
        <v>0</v>
      </c>
      <c r="L1964" s="28">
        <v>0</v>
      </c>
      <c r="M1964" s="28" t="s">
        <v>1904</v>
      </c>
      <c r="N1964" s="28">
        <v>15</v>
      </c>
      <c r="O1964" s="21">
        <v>15</v>
      </c>
      <c r="P1964" s="21">
        <v>0</v>
      </c>
      <c r="Q1964" s="21">
        <v>1</v>
      </c>
      <c r="R1964">
        <f>IFERROR(IF(I1964=1,VLOOKUP(F1964,Lookup!$A$2:$B$15,2,FALSE),0),0.5)</f>
        <v>0</v>
      </c>
      <c r="S1964">
        <f>IF(K1964=1,1,IFERROR(IF(H1964="pass",VLOOKUP(F1964,Lookup!$D$2:$E$26,2,FALSE),0),1.6))</f>
        <v>1.6</v>
      </c>
      <c r="T1964" s="6">
        <f t="shared" si="92"/>
        <v>1.8625</v>
      </c>
      <c r="U1964" s="6">
        <f t="shared" si="90"/>
        <v>1.8625</v>
      </c>
      <c r="V1964" t="str">
        <f t="shared" si="91"/>
        <v>H.HENRY, NE</v>
      </c>
    </row>
    <row r="1965" spans="1:22">
      <c r="A1965">
        <v>1422</v>
      </c>
      <c r="B1965" s="28">
        <v>2</v>
      </c>
      <c r="C1965" s="28" t="s">
        <v>12</v>
      </c>
      <c r="D1965" s="28" t="s">
        <v>23</v>
      </c>
      <c r="E1965" s="28">
        <v>34</v>
      </c>
      <c r="F1965" s="28">
        <v>66</v>
      </c>
      <c r="G1965" s="28" t="s">
        <v>4294</v>
      </c>
      <c r="H1965" s="28" t="s">
        <v>439</v>
      </c>
      <c r="I1965" s="28">
        <v>0</v>
      </c>
      <c r="J1965" s="28">
        <v>1</v>
      </c>
      <c r="K1965" s="28">
        <v>0</v>
      </c>
      <c r="L1965" s="28">
        <v>0</v>
      </c>
      <c r="M1965" s="28" t="s">
        <v>2097</v>
      </c>
      <c r="N1965" s="28">
        <v>1</v>
      </c>
      <c r="O1965" s="21">
        <v>1</v>
      </c>
      <c r="P1965" s="21">
        <v>0</v>
      </c>
      <c r="Q1965" s="21">
        <v>1</v>
      </c>
      <c r="R1965">
        <f>IFERROR(IF(I1965=1,VLOOKUP(F1965,Lookup!$A$2:$B$15,2,FALSE),0),0.5)</f>
        <v>0</v>
      </c>
      <c r="S1965">
        <f>IF(K1965=1,1,IFERROR(IF(H1965="pass",VLOOKUP(F1965,Lookup!$D$2:$E$26,2,FALSE),0),1.6))</f>
        <v>1.6</v>
      </c>
      <c r="T1965" s="6">
        <f t="shared" si="92"/>
        <v>1.6175000000000002</v>
      </c>
      <c r="U1965" s="6">
        <f t="shared" si="90"/>
        <v>1.6175000000000002</v>
      </c>
      <c r="V1965" t="str">
        <f t="shared" si="91"/>
        <v>R.GRIFFIN, NYJ</v>
      </c>
    </row>
    <row r="1966" spans="1:22">
      <c r="A1966">
        <v>1424</v>
      </c>
      <c r="B1966" s="28">
        <v>2</v>
      </c>
      <c r="C1966" s="28" t="s">
        <v>12</v>
      </c>
      <c r="D1966" s="28" t="s">
        <v>23</v>
      </c>
      <c r="E1966" s="28">
        <v>18</v>
      </c>
      <c r="F1966" s="28">
        <v>82</v>
      </c>
      <c r="G1966" s="28" t="s">
        <v>4296</v>
      </c>
      <c r="H1966" s="28" t="s">
        <v>439</v>
      </c>
      <c r="I1966" s="28">
        <v>0</v>
      </c>
      <c r="J1966" s="28">
        <v>1</v>
      </c>
      <c r="K1966" s="28">
        <v>0</v>
      </c>
      <c r="L1966" s="28">
        <v>0</v>
      </c>
      <c r="M1966" s="28" t="s">
        <v>2123</v>
      </c>
      <c r="N1966" s="28">
        <v>-4</v>
      </c>
      <c r="O1966" s="21">
        <v>-4</v>
      </c>
      <c r="P1966" s="21">
        <v>0</v>
      </c>
      <c r="Q1966" s="21">
        <v>1</v>
      </c>
      <c r="R1966">
        <f>IFERROR(IF(I1966=1,VLOOKUP(F1966,Lookup!$A$2:$B$15,2,FALSE),0),0.5)</f>
        <v>0</v>
      </c>
      <c r="S1966">
        <f>IF(K1966=1,1,IFERROR(IF(H1966="pass",VLOOKUP(F1966,Lookup!$D$2:$E$26,2,FALSE),0),1.6))</f>
        <v>2</v>
      </c>
      <c r="T1966" s="6">
        <f t="shared" si="92"/>
        <v>1.53</v>
      </c>
      <c r="U1966" s="6">
        <f t="shared" si="90"/>
        <v>1.8402000000000001</v>
      </c>
      <c r="V1966" t="str">
        <f t="shared" si="91"/>
        <v>E.MOORE, NYJ</v>
      </c>
    </row>
    <row r="1967" spans="1:22">
      <c r="A1967">
        <v>1431</v>
      </c>
      <c r="B1967" s="28">
        <v>2</v>
      </c>
      <c r="C1967" s="28" t="s">
        <v>12</v>
      </c>
      <c r="D1967" s="28" t="s">
        <v>23</v>
      </c>
      <c r="E1967" s="28">
        <v>74</v>
      </c>
      <c r="F1967" s="28">
        <v>26</v>
      </c>
      <c r="G1967" s="28" t="s">
        <v>4303</v>
      </c>
      <c r="H1967" s="28" t="s">
        <v>439</v>
      </c>
      <c r="I1967" s="28">
        <v>0</v>
      </c>
      <c r="J1967" s="28">
        <v>1</v>
      </c>
      <c r="K1967" s="28">
        <v>0</v>
      </c>
      <c r="L1967" s="28">
        <v>0</v>
      </c>
      <c r="M1967" s="28" t="s">
        <v>2123</v>
      </c>
      <c r="N1967" s="28">
        <v>27</v>
      </c>
      <c r="O1967" s="21">
        <v>27</v>
      </c>
      <c r="P1967" s="21">
        <v>0</v>
      </c>
      <c r="Q1967" s="21">
        <v>1</v>
      </c>
      <c r="R1967">
        <f>IFERROR(IF(I1967=1,VLOOKUP(F1967,Lookup!$A$2:$B$15,2,FALSE),0),0.5)</f>
        <v>0</v>
      </c>
      <c r="S1967">
        <f>IF(K1967=1,1,IFERROR(IF(H1967="pass",VLOOKUP(F1967,Lookup!$D$2:$E$26,2,FALSE),0),1.6))</f>
        <v>1.6</v>
      </c>
      <c r="T1967" s="6">
        <f t="shared" si="92"/>
        <v>2.0725000000000002</v>
      </c>
      <c r="U1967" s="6">
        <f t="shared" si="90"/>
        <v>2.0725000000000002</v>
      </c>
      <c r="V1967" t="str">
        <f t="shared" si="91"/>
        <v>E.MOORE, NYJ</v>
      </c>
    </row>
    <row r="1968" spans="1:22">
      <c r="A1968">
        <v>1432</v>
      </c>
      <c r="B1968" s="28">
        <v>2</v>
      </c>
      <c r="C1968" s="28" t="s">
        <v>12</v>
      </c>
      <c r="D1968" s="28" t="s">
        <v>23</v>
      </c>
      <c r="E1968" s="28">
        <v>74</v>
      </c>
      <c r="F1968" s="28">
        <v>26</v>
      </c>
      <c r="G1968" s="28" t="s">
        <v>4304</v>
      </c>
      <c r="H1968" s="28" t="s">
        <v>439</v>
      </c>
      <c r="I1968" s="28">
        <v>0</v>
      </c>
      <c r="J1968" s="28">
        <v>1</v>
      </c>
      <c r="K1968" s="28">
        <v>0</v>
      </c>
      <c r="L1968" s="28">
        <v>0</v>
      </c>
      <c r="M1968" s="28" t="s">
        <v>2157</v>
      </c>
      <c r="N1968" s="28">
        <v>16</v>
      </c>
      <c r="O1968" s="21">
        <v>16</v>
      </c>
      <c r="P1968" s="21">
        <v>0</v>
      </c>
      <c r="Q1968" s="21">
        <v>1</v>
      </c>
      <c r="R1968">
        <f>IFERROR(IF(I1968=1,VLOOKUP(F1968,Lookup!$A$2:$B$15,2,FALSE),0),0.5)</f>
        <v>0</v>
      </c>
      <c r="S1968">
        <f>IF(K1968=1,1,IFERROR(IF(H1968="pass",VLOOKUP(F1968,Lookup!$D$2:$E$26,2,FALSE),0),1.6))</f>
        <v>1.6</v>
      </c>
      <c r="T1968" s="6">
        <f t="shared" si="92"/>
        <v>1.8800000000000001</v>
      </c>
      <c r="U1968" s="6">
        <f t="shared" si="90"/>
        <v>1.8800000000000001</v>
      </c>
      <c r="V1968" t="str">
        <f t="shared" si="91"/>
        <v>B.BERRIOS, NYJ</v>
      </c>
    </row>
    <row r="1969" spans="1:22">
      <c r="A1969">
        <v>1440</v>
      </c>
      <c r="B1969" s="28">
        <v>2</v>
      </c>
      <c r="C1969" s="28" t="s">
        <v>12</v>
      </c>
      <c r="D1969" s="28" t="s">
        <v>23</v>
      </c>
      <c r="E1969" s="28">
        <v>69</v>
      </c>
      <c r="F1969" s="28">
        <v>31</v>
      </c>
      <c r="G1969" s="28" t="s">
        <v>4312</v>
      </c>
      <c r="H1969" s="28" t="s">
        <v>439</v>
      </c>
      <c r="I1969" s="28">
        <v>0</v>
      </c>
      <c r="J1969" s="28">
        <v>1</v>
      </c>
      <c r="K1969" s="28">
        <v>0</v>
      </c>
      <c r="L1969" s="28">
        <v>0</v>
      </c>
      <c r="M1969" s="28" t="s">
        <v>1816</v>
      </c>
      <c r="N1969" s="28">
        <v>17</v>
      </c>
      <c r="O1969" s="21">
        <v>17</v>
      </c>
      <c r="P1969" s="21">
        <v>0</v>
      </c>
      <c r="Q1969" s="21">
        <v>1</v>
      </c>
      <c r="R1969">
        <f>IFERROR(IF(I1969=1,VLOOKUP(F1969,Lookup!$A$2:$B$15,2,FALSE),0),0.5)</f>
        <v>0</v>
      </c>
      <c r="S1969">
        <f>IF(K1969=1,1,IFERROR(IF(H1969="pass",VLOOKUP(F1969,Lookup!$D$2:$E$26,2,FALSE),0),1.6))</f>
        <v>1.6</v>
      </c>
      <c r="T1969" s="6">
        <f t="shared" si="92"/>
        <v>1.8975</v>
      </c>
      <c r="U1969" s="6">
        <f t="shared" si="90"/>
        <v>1.8975</v>
      </c>
      <c r="V1969" t="str">
        <f t="shared" si="91"/>
        <v>J.SMITH, NYJ</v>
      </c>
    </row>
    <row r="1970" spans="1:22">
      <c r="A1970">
        <v>1442</v>
      </c>
      <c r="B1970" s="28">
        <v>2</v>
      </c>
      <c r="C1970" s="28" t="s">
        <v>12</v>
      </c>
      <c r="D1970" s="28" t="s">
        <v>23</v>
      </c>
      <c r="E1970" s="28">
        <v>50</v>
      </c>
      <c r="F1970" s="28">
        <v>50</v>
      </c>
      <c r="G1970" s="28" t="s">
        <v>4314</v>
      </c>
      <c r="H1970" s="28" t="s">
        <v>439</v>
      </c>
      <c r="I1970" s="28">
        <v>0</v>
      </c>
      <c r="J1970" s="28">
        <v>1</v>
      </c>
      <c r="K1970" s="28">
        <v>0</v>
      </c>
      <c r="L1970" s="28">
        <v>0</v>
      </c>
      <c r="M1970" s="28" t="s">
        <v>2157</v>
      </c>
      <c r="N1970" s="28">
        <v>2</v>
      </c>
      <c r="O1970" s="21">
        <v>2</v>
      </c>
      <c r="P1970" s="21">
        <v>0</v>
      </c>
      <c r="Q1970" s="21">
        <v>1</v>
      </c>
      <c r="R1970">
        <f>IFERROR(IF(I1970=1,VLOOKUP(F1970,Lookup!$A$2:$B$15,2,FALSE),0),0.5)</f>
        <v>0</v>
      </c>
      <c r="S1970">
        <f>IF(K1970=1,1,IFERROR(IF(H1970="pass",VLOOKUP(F1970,Lookup!$D$2:$E$26,2,FALSE),0),1.6))</f>
        <v>1.6</v>
      </c>
      <c r="T1970" s="6">
        <f t="shared" si="92"/>
        <v>1.635</v>
      </c>
      <c r="U1970" s="6">
        <f t="shared" si="90"/>
        <v>1.635</v>
      </c>
      <c r="V1970" t="str">
        <f t="shared" si="91"/>
        <v>B.BERRIOS, NYJ</v>
      </c>
    </row>
    <row r="1971" spans="1:22">
      <c r="A1971">
        <v>1443</v>
      </c>
      <c r="B1971" s="28">
        <v>2</v>
      </c>
      <c r="C1971" s="28" t="s">
        <v>12</v>
      </c>
      <c r="D1971" s="28" t="s">
        <v>23</v>
      </c>
      <c r="E1971" s="28">
        <v>44</v>
      </c>
      <c r="F1971" s="28">
        <v>56</v>
      </c>
      <c r="G1971" s="28" t="s">
        <v>4315</v>
      </c>
      <c r="H1971" s="28" t="s">
        <v>439</v>
      </c>
      <c r="I1971" s="28">
        <v>0</v>
      </c>
      <c r="J1971" s="28">
        <v>1</v>
      </c>
      <c r="K1971" s="28">
        <v>0</v>
      </c>
      <c r="L1971" s="28">
        <v>0</v>
      </c>
      <c r="M1971" s="28" t="s">
        <v>2101</v>
      </c>
      <c r="N1971" s="28">
        <v>2</v>
      </c>
      <c r="O1971" s="21">
        <v>2</v>
      </c>
      <c r="P1971" s="21">
        <v>0</v>
      </c>
      <c r="Q1971" s="21">
        <v>1</v>
      </c>
      <c r="R1971">
        <f>IFERROR(IF(I1971=1,VLOOKUP(F1971,Lookup!$A$2:$B$15,2,FALSE),0),0.5)</f>
        <v>0</v>
      </c>
      <c r="S1971">
        <f>IF(K1971=1,1,IFERROR(IF(H1971="pass",VLOOKUP(F1971,Lookup!$D$2:$E$26,2,FALSE),0),1.6))</f>
        <v>1.6</v>
      </c>
      <c r="T1971" s="6">
        <f t="shared" si="92"/>
        <v>1.635</v>
      </c>
      <c r="U1971" s="6">
        <f t="shared" si="90"/>
        <v>1.635</v>
      </c>
      <c r="V1971" t="str">
        <f t="shared" si="91"/>
        <v>M.CARTER, NYJ</v>
      </c>
    </row>
    <row r="1972" spans="1:22">
      <c r="A1972">
        <v>1444</v>
      </c>
      <c r="B1972" s="28">
        <v>2</v>
      </c>
      <c r="C1972" s="28" t="s">
        <v>12</v>
      </c>
      <c r="D1972" s="28" t="s">
        <v>23</v>
      </c>
      <c r="E1972" s="28">
        <v>32</v>
      </c>
      <c r="F1972" s="28">
        <v>68</v>
      </c>
      <c r="G1972" s="28" t="s">
        <v>4316</v>
      </c>
      <c r="H1972" s="28" t="s">
        <v>439</v>
      </c>
      <c r="I1972" s="28">
        <v>0</v>
      </c>
      <c r="J1972" s="28">
        <v>1</v>
      </c>
      <c r="K1972" s="28">
        <v>0</v>
      </c>
      <c r="L1972" s="28">
        <v>0</v>
      </c>
      <c r="M1972" s="28" t="s">
        <v>2157</v>
      </c>
      <c r="N1972" s="28">
        <v>7</v>
      </c>
      <c r="O1972" s="21">
        <v>7</v>
      </c>
      <c r="P1972" s="21">
        <v>0</v>
      </c>
      <c r="Q1972" s="21">
        <v>1</v>
      </c>
      <c r="R1972">
        <f>IFERROR(IF(I1972=1,VLOOKUP(F1972,Lookup!$A$2:$B$15,2,FALSE),0),0.5)</f>
        <v>0</v>
      </c>
      <c r="S1972">
        <f>IF(K1972=1,1,IFERROR(IF(H1972="pass",VLOOKUP(F1972,Lookup!$D$2:$E$26,2,FALSE),0),1.6))</f>
        <v>1.6</v>
      </c>
      <c r="T1972" s="6">
        <f t="shared" si="92"/>
        <v>1.7225000000000001</v>
      </c>
      <c r="U1972" s="6">
        <f t="shared" si="90"/>
        <v>1.7225000000000001</v>
      </c>
      <c r="V1972" t="str">
        <f t="shared" si="91"/>
        <v>B.BERRIOS, NYJ</v>
      </c>
    </row>
    <row r="1973" spans="1:22">
      <c r="A1973">
        <v>1446</v>
      </c>
      <c r="B1973" s="28">
        <v>2</v>
      </c>
      <c r="C1973" s="28" t="s">
        <v>21</v>
      </c>
      <c r="D1973" s="28" t="s">
        <v>29</v>
      </c>
      <c r="E1973" s="28">
        <v>72</v>
      </c>
      <c r="F1973" s="28">
        <v>28</v>
      </c>
      <c r="G1973" s="28" t="s">
        <v>4318</v>
      </c>
      <c r="H1973" s="28" t="s">
        <v>439</v>
      </c>
      <c r="I1973" s="28">
        <v>0</v>
      </c>
      <c r="J1973" s="28">
        <v>1</v>
      </c>
      <c r="K1973" s="28">
        <v>0</v>
      </c>
      <c r="L1973" s="28">
        <v>0</v>
      </c>
      <c r="M1973" s="28" t="s">
        <v>2103</v>
      </c>
      <c r="N1973" s="28">
        <v>6</v>
      </c>
      <c r="O1973" s="21">
        <v>6</v>
      </c>
      <c r="P1973" s="21">
        <v>0</v>
      </c>
      <c r="Q1973" s="21">
        <v>1</v>
      </c>
      <c r="R1973">
        <f>IFERROR(IF(I1973=1,VLOOKUP(F1973,Lookup!$A$2:$B$15,2,FALSE),0),0.5)</f>
        <v>0</v>
      </c>
      <c r="S1973">
        <f>IF(K1973=1,1,IFERROR(IF(H1973="pass",VLOOKUP(F1973,Lookup!$D$2:$E$26,2,FALSE),0),1.6))</f>
        <v>1.6</v>
      </c>
      <c r="T1973" s="6">
        <f t="shared" si="92"/>
        <v>1.7050000000000001</v>
      </c>
      <c r="U1973" s="6">
        <f t="shared" si="90"/>
        <v>1.7050000000000001</v>
      </c>
      <c r="V1973" t="str">
        <f t="shared" si="91"/>
        <v>C.MCCAFFREY, CAR</v>
      </c>
    </row>
    <row r="1974" spans="1:22">
      <c r="A1974">
        <v>1448</v>
      </c>
      <c r="B1974" s="28">
        <v>2</v>
      </c>
      <c r="C1974" s="28" t="s">
        <v>21</v>
      </c>
      <c r="D1974" s="28" t="s">
        <v>29</v>
      </c>
      <c r="E1974" s="28">
        <v>40</v>
      </c>
      <c r="F1974" s="28">
        <v>60</v>
      </c>
      <c r="G1974" s="28" t="s">
        <v>4320</v>
      </c>
      <c r="H1974" s="28" t="s">
        <v>439</v>
      </c>
      <c r="I1974" s="28">
        <v>0</v>
      </c>
      <c r="J1974" s="28">
        <v>1</v>
      </c>
      <c r="K1974" s="28">
        <v>0</v>
      </c>
      <c r="L1974" s="28">
        <v>0</v>
      </c>
      <c r="M1974" s="28" t="s">
        <v>2113</v>
      </c>
      <c r="N1974" s="28">
        <v>13</v>
      </c>
      <c r="O1974" s="21">
        <v>13</v>
      </c>
      <c r="P1974" s="21">
        <v>0</v>
      </c>
      <c r="Q1974" s="21">
        <v>1</v>
      </c>
      <c r="R1974">
        <f>IFERROR(IF(I1974=1,VLOOKUP(F1974,Lookup!$A$2:$B$15,2,FALSE),0),0.5)</f>
        <v>0</v>
      </c>
      <c r="S1974">
        <f>IF(K1974=1,1,IFERROR(IF(H1974="pass",VLOOKUP(F1974,Lookup!$D$2:$E$26,2,FALSE),0),1.6))</f>
        <v>1.6</v>
      </c>
      <c r="T1974" s="6">
        <f t="shared" si="92"/>
        <v>1.8275000000000001</v>
      </c>
      <c r="U1974" s="6">
        <f t="shared" si="90"/>
        <v>1.8275000000000001</v>
      </c>
      <c r="V1974" t="str">
        <f t="shared" si="91"/>
        <v>D.MOORE, CAR</v>
      </c>
    </row>
    <row r="1975" spans="1:22">
      <c r="A1975">
        <v>1449</v>
      </c>
      <c r="B1975" s="28">
        <v>2</v>
      </c>
      <c r="C1975" s="28" t="s">
        <v>21</v>
      </c>
      <c r="D1975" s="28" t="s">
        <v>29</v>
      </c>
      <c r="E1975" s="28">
        <v>20</v>
      </c>
      <c r="F1975" s="28">
        <v>80</v>
      </c>
      <c r="G1975" s="28" t="s">
        <v>4321</v>
      </c>
      <c r="H1975" s="28" t="s">
        <v>439</v>
      </c>
      <c r="I1975" s="28">
        <v>0</v>
      </c>
      <c r="J1975" s="28">
        <v>1</v>
      </c>
      <c r="K1975" s="28">
        <v>0</v>
      </c>
      <c r="L1975" s="28">
        <v>0</v>
      </c>
      <c r="M1975" s="28" t="s">
        <v>4322</v>
      </c>
      <c r="N1975" s="28">
        <v>13</v>
      </c>
      <c r="O1975" s="21">
        <v>13</v>
      </c>
      <c r="P1975" s="21">
        <v>0</v>
      </c>
      <c r="Q1975" s="21">
        <v>1</v>
      </c>
      <c r="R1975">
        <f>IFERROR(IF(I1975=1,VLOOKUP(F1975,Lookup!$A$2:$B$15,2,FALSE),0),0.5)</f>
        <v>0</v>
      </c>
      <c r="S1975">
        <f>IF(K1975=1,1,IFERROR(IF(H1975="pass",VLOOKUP(F1975,Lookup!$D$2:$E$26,2,FALSE),0),1.6))</f>
        <v>1.8</v>
      </c>
      <c r="T1975" s="6">
        <f t="shared" si="92"/>
        <v>1.8275000000000001</v>
      </c>
      <c r="U1975" s="6">
        <f t="shared" si="90"/>
        <v>1.8093500000000002</v>
      </c>
      <c r="V1975" t="str">
        <f t="shared" si="91"/>
        <v>B.ZYLSTRA, CAR</v>
      </c>
    </row>
    <row r="1976" spans="1:22">
      <c r="A1976">
        <v>1451</v>
      </c>
      <c r="B1976" s="28">
        <v>2</v>
      </c>
      <c r="C1976" s="28" t="s">
        <v>29</v>
      </c>
      <c r="D1976" s="28" t="s">
        <v>21</v>
      </c>
      <c r="E1976" s="28">
        <v>57</v>
      </c>
      <c r="F1976" s="28">
        <v>43</v>
      </c>
      <c r="G1976" s="28" t="s">
        <v>4324</v>
      </c>
      <c r="H1976" s="28" t="s">
        <v>439</v>
      </c>
      <c r="I1976" s="28">
        <v>0</v>
      </c>
      <c r="J1976" s="28">
        <v>1</v>
      </c>
      <c r="K1976" s="28">
        <v>0</v>
      </c>
      <c r="L1976" s="28">
        <v>0</v>
      </c>
      <c r="M1976" s="28" t="s">
        <v>607</v>
      </c>
      <c r="N1976" s="28">
        <v>6</v>
      </c>
      <c r="O1976" s="21">
        <v>6</v>
      </c>
      <c r="P1976" s="21">
        <v>0</v>
      </c>
      <c r="Q1976" s="21">
        <v>1</v>
      </c>
      <c r="R1976">
        <f>IFERROR(IF(I1976=1,VLOOKUP(F1976,Lookup!$A$2:$B$15,2,FALSE),0),0.5)</f>
        <v>0</v>
      </c>
      <c r="S1976">
        <f>IF(K1976=1,1,IFERROR(IF(H1976="pass",VLOOKUP(F1976,Lookup!$D$2:$E$26,2,FALSE),0),1.6))</f>
        <v>1.6</v>
      </c>
      <c r="T1976" s="6">
        <f t="shared" si="92"/>
        <v>1.7050000000000001</v>
      </c>
      <c r="U1976" s="6">
        <f t="shared" si="90"/>
        <v>1.7050000000000001</v>
      </c>
      <c r="V1976" t="str">
        <f t="shared" si="91"/>
        <v>D.HARRIS, NO</v>
      </c>
    </row>
    <row r="1977" spans="1:22">
      <c r="A1977">
        <v>1452</v>
      </c>
      <c r="B1977" s="28">
        <v>2</v>
      </c>
      <c r="C1977" s="28" t="s">
        <v>29</v>
      </c>
      <c r="D1977" s="28" t="s">
        <v>21</v>
      </c>
      <c r="E1977" s="28">
        <v>58</v>
      </c>
      <c r="F1977" s="28">
        <v>42</v>
      </c>
      <c r="G1977" s="28" t="s">
        <v>4325</v>
      </c>
      <c r="H1977" s="28" t="s">
        <v>439</v>
      </c>
      <c r="I1977" s="28">
        <v>0</v>
      </c>
      <c r="J1977" s="28">
        <v>1</v>
      </c>
      <c r="K1977" s="28">
        <v>0</v>
      </c>
      <c r="L1977" s="28">
        <v>0</v>
      </c>
      <c r="M1977" s="28" t="s">
        <v>1407</v>
      </c>
      <c r="N1977" s="28">
        <v>-3</v>
      </c>
      <c r="O1977" s="21">
        <v>-3</v>
      </c>
      <c r="P1977" s="21">
        <v>0</v>
      </c>
      <c r="Q1977" s="21">
        <v>1</v>
      </c>
      <c r="R1977">
        <f>IFERROR(IF(I1977=1,VLOOKUP(F1977,Lookup!$A$2:$B$15,2,FALSE),0),0.5)</f>
        <v>0</v>
      </c>
      <c r="S1977">
        <f>IF(K1977=1,1,IFERROR(IF(H1977="pass",VLOOKUP(F1977,Lookup!$D$2:$E$26,2,FALSE),0),1.6))</f>
        <v>1.6</v>
      </c>
      <c r="T1977" s="6">
        <f t="shared" si="92"/>
        <v>1.5475000000000001</v>
      </c>
      <c r="U1977" s="6">
        <f t="shared" si="90"/>
        <v>1.5475000000000001</v>
      </c>
      <c r="V1977" t="str">
        <f t="shared" si="91"/>
        <v>A.KAMARA, NO</v>
      </c>
    </row>
    <row r="1978" spans="1:22">
      <c r="A1978">
        <v>1456</v>
      </c>
      <c r="B1978" s="28">
        <v>2</v>
      </c>
      <c r="C1978" s="28" t="s">
        <v>21</v>
      </c>
      <c r="D1978" s="28" t="s">
        <v>29</v>
      </c>
      <c r="E1978" s="28">
        <v>70</v>
      </c>
      <c r="F1978" s="28">
        <v>30</v>
      </c>
      <c r="G1978" s="28" t="s">
        <v>4329</v>
      </c>
      <c r="H1978" s="28" t="s">
        <v>439</v>
      </c>
      <c r="I1978" s="28">
        <v>0</v>
      </c>
      <c r="J1978" s="28">
        <v>1</v>
      </c>
      <c r="K1978" s="28">
        <v>0</v>
      </c>
      <c r="L1978" s="28">
        <v>0</v>
      </c>
      <c r="M1978" s="28" t="s">
        <v>2117</v>
      </c>
      <c r="N1978" s="28">
        <v>7</v>
      </c>
      <c r="O1978" s="21">
        <v>7</v>
      </c>
      <c r="P1978" s="21">
        <v>0</v>
      </c>
      <c r="Q1978" s="21">
        <v>1</v>
      </c>
      <c r="R1978">
        <f>IFERROR(IF(I1978=1,VLOOKUP(F1978,Lookup!$A$2:$B$15,2,FALSE),0),0.5)</f>
        <v>0</v>
      </c>
      <c r="S1978">
        <f>IF(K1978=1,1,IFERROR(IF(H1978="pass",VLOOKUP(F1978,Lookup!$D$2:$E$26,2,FALSE),0),1.6))</f>
        <v>1.6</v>
      </c>
      <c r="T1978" s="6">
        <f t="shared" si="92"/>
        <v>1.7225000000000001</v>
      </c>
      <c r="U1978" s="6">
        <f t="shared" si="90"/>
        <v>1.7225000000000001</v>
      </c>
      <c r="V1978" t="str">
        <f t="shared" si="91"/>
        <v>D.ARNOLD, CAR</v>
      </c>
    </row>
    <row r="1979" spans="1:22">
      <c r="A1979">
        <v>1457</v>
      </c>
      <c r="B1979" s="28">
        <v>2</v>
      </c>
      <c r="C1979" s="28" t="s">
        <v>21</v>
      </c>
      <c r="D1979" s="28" t="s">
        <v>29</v>
      </c>
      <c r="E1979" s="28">
        <v>51</v>
      </c>
      <c r="F1979" s="28">
        <v>49</v>
      </c>
      <c r="G1979" s="28" t="s">
        <v>4330</v>
      </c>
      <c r="H1979" s="28" t="s">
        <v>439</v>
      </c>
      <c r="I1979" s="28">
        <v>0</v>
      </c>
      <c r="J1979" s="28">
        <v>1</v>
      </c>
      <c r="K1979" s="28">
        <v>0</v>
      </c>
      <c r="L1979" s="28">
        <v>0</v>
      </c>
      <c r="M1979" s="28" t="s">
        <v>2113</v>
      </c>
      <c r="N1979" s="28">
        <v>16</v>
      </c>
      <c r="O1979" s="21">
        <v>16</v>
      </c>
      <c r="P1979" s="21">
        <v>0</v>
      </c>
      <c r="Q1979" s="21">
        <v>1</v>
      </c>
      <c r="R1979">
        <f>IFERROR(IF(I1979=1,VLOOKUP(F1979,Lookup!$A$2:$B$15,2,FALSE),0),0.5)</f>
        <v>0</v>
      </c>
      <c r="S1979">
        <f>IF(K1979=1,1,IFERROR(IF(H1979="pass",VLOOKUP(F1979,Lookup!$D$2:$E$26,2,FALSE),0),1.6))</f>
        <v>1.6</v>
      </c>
      <c r="T1979" s="6">
        <f t="shared" si="92"/>
        <v>1.8800000000000001</v>
      </c>
      <c r="U1979" s="6">
        <f t="shared" si="90"/>
        <v>1.8800000000000001</v>
      </c>
      <c r="V1979" t="str">
        <f t="shared" si="91"/>
        <v>D.MOORE, CAR</v>
      </c>
    </row>
    <row r="1980" spans="1:22">
      <c r="A1980">
        <v>1458</v>
      </c>
      <c r="B1980" s="28">
        <v>2</v>
      </c>
      <c r="C1980" s="28" t="s">
        <v>21</v>
      </c>
      <c r="D1980" s="28" t="s">
        <v>29</v>
      </c>
      <c r="E1980" s="28">
        <v>51</v>
      </c>
      <c r="F1980" s="28">
        <v>49</v>
      </c>
      <c r="G1980" s="28" t="s">
        <v>4331</v>
      </c>
      <c r="H1980" s="28" t="s">
        <v>439</v>
      </c>
      <c r="I1980" s="28">
        <v>0</v>
      </c>
      <c r="J1980" s="28">
        <v>1</v>
      </c>
      <c r="K1980" s="28">
        <v>0</v>
      </c>
      <c r="L1980" s="28">
        <v>0</v>
      </c>
      <c r="M1980" s="28" t="s">
        <v>2113</v>
      </c>
      <c r="N1980" s="28">
        <v>8</v>
      </c>
      <c r="O1980" s="21">
        <v>8</v>
      </c>
      <c r="P1980" s="21">
        <v>0</v>
      </c>
      <c r="Q1980" s="21">
        <v>1</v>
      </c>
      <c r="R1980">
        <f>IFERROR(IF(I1980=1,VLOOKUP(F1980,Lookup!$A$2:$B$15,2,FALSE),0),0.5)</f>
        <v>0</v>
      </c>
      <c r="S1980">
        <f>IF(K1980=1,1,IFERROR(IF(H1980="pass",VLOOKUP(F1980,Lookup!$D$2:$E$26,2,FALSE),0),1.6))</f>
        <v>1.6</v>
      </c>
      <c r="T1980" s="6">
        <f t="shared" si="92"/>
        <v>1.74</v>
      </c>
      <c r="U1980" s="6">
        <f t="shared" si="90"/>
        <v>1.74</v>
      </c>
      <c r="V1980" t="str">
        <f t="shared" si="91"/>
        <v>D.MOORE, CAR</v>
      </c>
    </row>
    <row r="1981" spans="1:22">
      <c r="A1981">
        <v>1459</v>
      </c>
      <c r="B1981" s="28">
        <v>2</v>
      </c>
      <c r="C1981" s="28" t="s">
        <v>21</v>
      </c>
      <c r="D1981" s="28" t="s">
        <v>29</v>
      </c>
      <c r="E1981" s="28">
        <v>43</v>
      </c>
      <c r="F1981" s="28">
        <v>57</v>
      </c>
      <c r="G1981" s="28" t="s">
        <v>4332</v>
      </c>
      <c r="H1981" s="28" t="s">
        <v>439</v>
      </c>
      <c r="I1981" s="28">
        <v>0</v>
      </c>
      <c r="J1981" s="28">
        <v>1</v>
      </c>
      <c r="K1981" s="28">
        <v>0</v>
      </c>
      <c r="L1981" s="28">
        <v>0</v>
      </c>
      <c r="M1981" s="28" t="s">
        <v>2117</v>
      </c>
      <c r="N1981" s="28">
        <v>10</v>
      </c>
      <c r="O1981" s="21">
        <v>10</v>
      </c>
      <c r="P1981" s="21">
        <v>0</v>
      </c>
      <c r="Q1981" s="21">
        <v>1</v>
      </c>
      <c r="R1981">
        <f>IFERROR(IF(I1981=1,VLOOKUP(F1981,Lookup!$A$2:$B$15,2,FALSE),0),0.5)</f>
        <v>0</v>
      </c>
      <c r="S1981">
        <f>IF(K1981=1,1,IFERROR(IF(H1981="pass",VLOOKUP(F1981,Lookup!$D$2:$E$26,2,FALSE),0),1.6))</f>
        <v>1.6</v>
      </c>
      <c r="T1981" s="6">
        <f t="shared" si="92"/>
        <v>1.7750000000000001</v>
      </c>
      <c r="U1981" s="6">
        <f t="shared" si="90"/>
        <v>1.7750000000000001</v>
      </c>
      <c r="V1981" t="str">
        <f t="shared" si="91"/>
        <v>D.ARNOLD, CAR</v>
      </c>
    </row>
    <row r="1982" spans="1:22">
      <c r="A1982">
        <v>1464</v>
      </c>
      <c r="B1982" s="28">
        <v>2</v>
      </c>
      <c r="C1982" s="28" t="s">
        <v>21</v>
      </c>
      <c r="D1982" s="28" t="s">
        <v>29</v>
      </c>
      <c r="E1982" s="28">
        <v>63</v>
      </c>
      <c r="F1982" s="28">
        <v>37</v>
      </c>
      <c r="G1982" s="28" t="s">
        <v>4337</v>
      </c>
      <c r="H1982" s="28" t="s">
        <v>439</v>
      </c>
      <c r="I1982" s="28">
        <v>0</v>
      </c>
      <c r="J1982" s="28">
        <v>1</v>
      </c>
      <c r="K1982" s="28">
        <v>0</v>
      </c>
      <c r="L1982" s="28">
        <v>0</v>
      </c>
      <c r="M1982" s="28" t="s">
        <v>2107</v>
      </c>
      <c r="N1982" s="28">
        <v>-3</v>
      </c>
      <c r="O1982" s="21">
        <v>-3</v>
      </c>
      <c r="P1982" s="21">
        <v>0</v>
      </c>
      <c r="Q1982" s="21">
        <v>1</v>
      </c>
      <c r="R1982">
        <f>IFERROR(IF(I1982=1,VLOOKUP(F1982,Lookup!$A$2:$B$15,2,FALSE),0),0.5)</f>
        <v>0</v>
      </c>
      <c r="S1982">
        <f>IF(K1982=1,1,IFERROR(IF(H1982="pass",VLOOKUP(F1982,Lookup!$D$2:$E$26,2,FALSE),0),1.6))</f>
        <v>1.6</v>
      </c>
      <c r="T1982" s="6">
        <f t="shared" si="92"/>
        <v>1.5475000000000001</v>
      </c>
      <c r="U1982" s="6">
        <f t="shared" ref="U1982:U2045" si="93">R1982+IF(S1982&gt;=3.2,S1982,IF(AND(S1982&lt;3.2,S1982&gt;=1.8),S1982*0.66+T1982*0.34,T1982))+K1982*0.4735*2</f>
        <v>1.5475000000000001</v>
      </c>
      <c r="V1982" t="str">
        <f t="shared" si="91"/>
        <v>T.MARSHALL, CAR</v>
      </c>
    </row>
    <row r="1983" spans="1:22">
      <c r="A1983">
        <v>1468</v>
      </c>
      <c r="B1983" s="28">
        <v>2</v>
      </c>
      <c r="C1983" s="28" t="s">
        <v>21</v>
      </c>
      <c r="D1983" s="28" t="s">
        <v>29</v>
      </c>
      <c r="E1983" s="28">
        <v>49</v>
      </c>
      <c r="F1983" s="28">
        <v>51</v>
      </c>
      <c r="G1983" s="28" t="s">
        <v>4341</v>
      </c>
      <c r="H1983" s="28" t="s">
        <v>439</v>
      </c>
      <c r="I1983" s="28">
        <v>0</v>
      </c>
      <c r="J1983" s="28">
        <v>1</v>
      </c>
      <c r="K1983" s="28">
        <v>0</v>
      </c>
      <c r="L1983" s="28">
        <v>0</v>
      </c>
      <c r="M1983" s="28" t="s">
        <v>2113</v>
      </c>
      <c r="N1983" s="28">
        <v>5</v>
      </c>
      <c r="O1983" s="21">
        <v>5</v>
      </c>
      <c r="P1983" s="21">
        <v>0</v>
      </c>
      <c r="Q1983" s="21">
        <v>1</v>
      </c>
      <c r="R1983">
        <f>IFERROR(IF(I1983=1,VLOOKUP(F1983,Lookup!$A$2:$B$15,2,FALSE),0),0.5)</f>
        <v>0</v>
      </c>
      <c r="S1983">
        <f>IF(K1983=1,1,IFERROR(IF(H1983="pass",VLOOKUP(F1983,Lookup!$D$2:$E$26,2,FALSE),0),1.6))</f>
        <v>1.6</v>
      </c>
      <c r="T1983" s="6">
        <f t="shared" si="92"/>
        <v>1.6875</v>
      </c>
      <c r="U1983" s="6">
        <f t="shared" si="93"/>
        <v>1.6875</v>
      </c>
      <c r="V1983" t="str">
        <f t="shared" si="91"/>
        <v>D.MOORE, CAR</v>
      </c>
    </row>
    <row r="1984" spans="1:22">
      <c r="A1984">
        <v>1470</v>
      </c>
      <c r="B1984" s="28">
        <v>2</v>
      </c>
      <c r="C1984" s="28" t="s">
        <v>21</v>
      </c>
      <c r="D1984" s="28" t="s">
        <v>29</v>
      </c>
      <c r="E1984" s="28">
        <v>35</v>
      </c>
      <c r="F1984" s="28">
        <v>65</v>
      </c>
      <c r="G1984" s="28" t="s">
        <v>4343</v>
      </c>
      <c r="H1984" s="28" t="s">
        <v>439</v>
      </c>
      <c r="I1984" s="28">
        <v>0</v>
      </c>
      <c r="J1984" s="28">
        <v>1</v>
      </c>
      <c r="K1984" s="28">
        <v>0</v>
      </c>
      <c r="L1984" s="28">
        <v>0</v>
      </c>
      <c r="M1984" s="28" t="s">
        <v>2154</v>
      </c>
      <c r="N1984" s="28">
        <v>18</v>
      </c>
      <c r="O1984" s="21">
        <v>18</v>
      </c>
      <c r="P1984" s="21">
        <v>0</v>
      </c>
      <c r="Q1984" s="21">
        <v>1</v>
      </c>
      <c r="R1984">
        <f>IFERROR(IF(I1984=1,VLOOKUP(F1984,Lookup!$A$2:$B$15,2,FALSE),0),0.5)</f>
        <v>0</v>
      </c>
      <c r="S1984">
        <f>IF(K1984=1,1,IFERROR(IF(H1984="pass",VLOOKUP(F1984,Lookup!$D$2:$E$26,2,FALSE),0),1.6))</f>
        <v>1.6</v>
      </c>
      <c r="T1984" s="6">
        <f t="shared" si="92"/>
        <v>1.915</v>
      </c>
      <c r="U1984" s="6">
        <f t="shared" si="93"/>
        <v>1.915</v>
      </c>
      <c r="V1984" t="str">
        <f t="shared" si="91"/>
        <v>R.ANDERSON, CAR</v>
      </c>
    </row>
    <row r="1985" spans="1:22">
      <c r="A1985">
        <v>1473</v>
      </c>
      <c r="B1985" s="28">
        <v>2</v>
      </c>
      <c r="C1985" s="28" t="s">
        <v>21</v>
      </c>
      <c r="D1985" s="28" t="s">
        <v>29</v>
      </c>
      <c r="E1985" s="28">
        <v>27</v>
      </c>
      <c r="F1985" s="28">
        <v>73</v>
      </c>
      <c r="G1985" s="28" t="s">
        <v>4346</v>
      </c>
      <c r="H1985" s="28" t="s">
        <v>439</v>
      </c>
      <c r="I1985" s="28">
        <v>0</v>
      </c>
      <c r="J1985" s="28">
        <v>1</v>
      </c>
      <c r="K1985" s="28">
        <v>0</v>
      </c>
      <c r="L1985" s="28">
        <v>0</v>
      </c>
      <c r="M1985" s="28" t="s">
        <v>2117</v>
      </c>
      <c r="N1985" s="28">
        <v>14</v>
      </c>
      <c r="O1985" s="21">
        <v>14</v>
      </c>
      <c r="P1985" s="21">
        <v>0</v>
      </c>
      <c r="Q1985" s="21">
        <v>1</v>
      </c>
      <c r="R1985">
        <f>IFERROR(IF(I1985=1,VLOOKUP(F1985,Lookup!$A$2:$B$15,2,FALSE),0),0.5)</f>
        <v>0</v>
      </c>
      <c r="S1985">
        <f>IF(K1985=1,1,IFERROR(IF(H1985="pass",VLOOKUP(F1985,Lookup!$D$2:$E$26,2,FALSE),0),1.6))</f>
        <v>1.6</v>
      </c>
      <c r="T1985" s="6">
        <f t="shared" si="92"/>
        <v>1.845</v>
      </c>
      <c r="U1985" s="6">
        <f t="shared" si="93"/>
        <v>1.845</v>
      </c>
      <c r="V1985" t="str">
        <f t="shared" si="91"/>
        <v>D.ARNOLD, CAR</v>
      </c>
    </row>
    <row r="1986" spans="1:22">
      <c r="A1986">
        <v>1478</v>
      </c>
      <c r="B1986" s="28">
        <v>2</v>
      </c>
      <c r="C1986" s="28" t="s">
        <v>29</v>
      </c>
      <c r="D1986" s="28" t="s">
        <v>21</v>
      </c>
      <c r="E1986" s="28">
        <v>73</v>
      </c>
      <c r="F1986" s="28">
        <v>27</v>
      </c>
      <c r="G1986" s="28" t="s">
        <v>4351</v>
      </c>
      <c r="H1986" s="28" t="s">
        <v>439</v>
      </c>
      <c r="I1986" s="28">
        <v>0</v>
      </c>
      <c r="J1986" s="28">
        <v>1</v>
      </c>
      <c r="K1986" s="28">
        <v>0</v>
      </c>
      <c r="L1986" s="28">
        <v>0</v>
      </c>
      <c r="M1986" s="28" t="s">
        <v>1491</v>
      </c>
      <c r="N1986" s="28">
        <v>7</v>
      </c>
      <c r="O1986" s="21">
        <v>7</v>
      </c>
      <c r="P1986" s="21">
        <v>0</v>
      </c>
      <c r="Q1986" s="21">
        <v>1</v>
      </c>
      <c r="R1986">
        <f>IFERROR(IF(I1986=1,VLOOKUP(F1986,Lookup!$A$2:$B$15,2,FALSE),0),0.5)</f>
        <v>0</v>
      </c>
      <c r="S1986">
        <f>IF(K1986=1,1,IFERROR(IF(H1986="pass",VLOOKUP(F1986,Lookup!$D$2:$E$26,2,FALSE),0),1.6))</f>
        <v>1.6</v>
      </c>
      <c r="T1986" s="6">
        <f t="shared" si="92"/>
        <v>1.7225000000000001</v>
      </c>
      <c r="U1986" s="6">
        <f t="shared" si="93"/>
        <v>1.7225000000000001</v>
      </c>
      <c r="V1986" t="str">
        <f t="shared" ref="V1986:V2049" si="94">IF(M1986="A.St","A. ST. BROWN, DET",IF(M1986="Dj.Moore","D.MOORE, CAR",IF(M1986="Mi.Carter","M.CARTER, NYJ",UPPER(M1986)&amp;", "&amp;C1986)))</f>
        <v>C.HOGAN, NO</v>
      </c>
    </row>
    <row r="1987" spans="1:22">
      <c r="A1987">
        <v>1479</v>
      </c>
      <c r="B1987" s="28">
        <v>2</v>
      </c>
      <c r="C1987" s="28" t="s">
        <v>29</v>
      </c>
      <c r="D1987" s="28" t="s">
        <v>21</v>
      </c>
      <c r="E1987" s="28">
        <v>66</v>
      </c>
      <c r="F1987" s="28">
        <v>34</v>
      </c>
      <c r="G1987" s="28" t="s">
        <v>4352</v>
      </c>
      <c r="H1987" s="28" t="s">
        <v>439</v>
      </c>
      <c r="I1987" s="28">
        <v>0</v>
      </c>
      <c r="J1987" s="28">
        <v>1</v>
      </c>
      <c r="K1987" s="28">
        <v>0</v>
      </c>
      <c r="L1987" s="28">
        <v>0</v>
      </c>
      <c r="M1987" s="28" t="s">
        <v>1407</v>
      </c>
      <c r="N1987" s="28">
        <v>2</v>
      </c>
      <c r="O1987" s="21">
        <v>2</v>
      </c>
      <c r="P1987" s="21">
        <v>0</v>
      </c>
      <c r="Q1987" s="21">
        <v>1</v>
      </c>
      <c r="R1987">
        <f>IFERROR(IF(I1987=1,VLOOKUP(F1987,Lookup!$A$2:$B$15,2,FALSE),0),0.5)</f>
        <v>0</v>
      </c>
      <c r="S1987">
        <f>IF(K1987=1,1,IFERROR(IF(H1987="pass",VLOOKUP(F1987,Lookup!$D$2:$E$26,2,FALSE),0),1.6))</f>
        <v>1.6</v>
      </c>
      <c r="T1987" s="6">
        <f t="shared" ref="T1987:T2050" si="95">IFERROR(1.6+0.7/40*N1987,0)</f>
        <v>1.635</v>
      </c>
      <c r="U1987" s="6">
        <f t="shared" si="93"/>
        <v>1.635</v>
      </c>
      <c r="V1987" t="str">
        <f t="shared" si="94"/>
        <v>A.KAMARA, NO</v>
      </c>
    </row>
    <row r="1988" spans="1:22">
      <c r="A1988">
        <v>1480</v>
      </c>
      <c r="B1988" s="28">
        <v>2</v>
      </c>
      <c r="C1988" s="28" t="s">
        <v>29</v>
      </c>
      <c r="D1988" s="28" t="s">
        <v>21</v>
      </c>
      <c r="E1988" s="28">
        <v>63</v>
      </c>
      <c r="F1988" s="28">
        <v>37</v>
      </c>
      <c r="G1988" s="28" t="s">
        <v>4353</v>
      </c>
      <c r="H1988" s="28" t="s">
        <v>439</v>
      </c>
      <c r="I1988" s="28">
        <v>0</v>
      </c>
      <c r="J1988" s="28">
        <v>1</v>
      </c>
      <c r="K1988" s="28">
        <v>0</v>
      </c>
      <c r="L1988" s="28">
        <v>0</v>
      </c>
      <c r="M1988" s="28" t="s">
        <v>1407</v>
      </c>
      <c r="N1988" s="28">
        <v>5</v>
      </c>
      <c r="O1988" s="21">
        <v>5</v>
      </c>
      <c r="P1988" s="21">
        <v>0</v>
      </c>
      <c r="Q1988" s="21">
        <v>1</v>
      </c>
      <c r="R1988">
        <f>IFERROR(IF(I1988=1,VLOOKUP(F1988,Lookup!$A$2:$B$15,2,FALSE),0),0.5)</f>
        <v>0</v>
      </c>
      <c r="S1988">
        <f>IF(K1988=1,1,IFERROR(IF(H1988="pass",VLOOKUP(F1988,Lookup!$D$2:$E$26,2,FALSE),0),1.6))</f>
        <v>1.6</v>
      </c>
      <c r="T1988" s="6">
        <f t="shared" si="95"/>
        <v>1.6875</v>
      </c>
      <c r="U1988" s="6">
        <f t="shared" si="93"/>
        <v>1.6875</v>
      </c>
      <c r="V1988" t="str">
        <f t="shared" si="94"/>
        <v>A.KAMARA, NO</v>
      </c>
    </row>
    <row r="1989" spans="1:22">
      <c r="A1989">
        <v>1481</v>
      </c>
      <c r="B1989" s="28">
        <v>2</v>
      </c>
      <c r="C1989" s="28" t="s">
        <v>21</v>
      </c>
      <c r="D1989" s="28" t="s">
        <v>29</v>
      </c>
      <c r="E1989" s="28">
        <v>72</v>
      </c>
      <c r="F1989" s="28">
        <v>28</v>
      </c>
      <c r="G1989" s="28" t="s">
        <v>4354</v>
      </c>
      <c r="H1989" s="28" t="s">
        <v>439</v>
      </c>
      <c r="I1989" s="28">
        <v>0</v>
      </c>
      <c r="J1989" s="28">
        <v>1</v>
      </c>
      <c r="K1989" s="28">
        <v>0</v>
      </c>
      <c r="L1989" s="28">
        <v>0</v>
      </c>
      <c r="M1989" s="28" t="s">
        <v>2113</v>
      </c>
      <c r="N1989" s="28">
        <v>3</v>
      </c>
      <c r="O1989" s="21">
        <v>3</v>
      </c>
      <c r="P1989" s="21">
        <v>0</v>
      </c>
      <c r="Q1989" s="21">
        <v>1</v>
      </c>
      <c r="R1989">
        <f>IFERROR(IF(I1989=1,VLOOKUP(F1989,Lookup!$A$2:$B$15,2,FALSE),0),0.5)</f>
        <v>0</v>
      </c>
      <c r="S1989">
        <f>IF(K1989=1,1,IFERROR(IF(H1989="pass",VLOOKUP(F1989,Lookup!$D$2:$E$26,2,FALSE),0),1.6))</f>
        <v>1.6</v>
      </c>
      <c r="T1989" s="6">
        <f t="shared" si="95"/>
        <v>1.6525000000000001</v>
      </c>
      <c r="U1989" s="6">
        <f t="shared" si="93"/>
        <v>1.6525000000000001</v>
      </c>
      <c r="V1989" t="str">
        <f t="shared" si="94"/>
        <v>D.MOORE, CAR</v>
      </c>
    </row>
    <row r="1990" spans="1:22">
      <c r="A1990">
        <v>1483</v>
      </c>
      <c r="B1990" s="28">
        <v>2</v>
      </c>
      <c r="C1990" s="28" t="s">
        <v>21</v>
      </c>
      <c r="D1990" s="28" t="s">
        <v>29</v>
      </c>
      <c r="E1990" s="28">
        <v>68</v>
      </c>
      <c r="F1990" s="28">
        <v>32</v>
      </c>
      <c r="G1990" s="28" t="s">
        <v>4356</v>
      </c>
      <c r="H1990" s="28" t="s">
        <v>439</v>
      </c>
      <c r="I1990" s="28">
        <v>0</v>
      </c>
      <c r="J1990" s="28">
        <v>1</v>
      </c>
      <c r="K1990" s="28">
        <v>0</v>
      </c>
      <c r="L1990" s="28">
        <v>0</v>
      </c>
      <c r="M1990" s="28" t="s">
        <v>2113</v>
      </c>
      <c r="N1990" s="28">
        <v>2</v>
      </c>
      <c r="O1990" s="21">
        <v>2</v>
      </c>
      <c r="P1990" s="21">
        <v>0</v>
      </c>
      <c r="Q1990" s="21">
        <v>1</v>
      </c>
      <c r="R1990">
        <f>IFERROR(IF(I1990=1,VLOOKUP(F1990,Lookup!$A$2:$B$15,2,FALSE),0),0.5)</f>
        <v>0</v>
      </c>
      <c r="S1990">
        <f>IF(K1990=1,1,IFERROR(IF(H1990="pass",VLOOKUP(F1990,Lookup!$D$2:$E$26,2,FALSE),0),1.6))</f>
        <v>1.6</v>
      </c>
      <c r="T1990" s="6">
        <f t="shared" si="95"/>
        <v>1.635</v>
      </c>
      <c r="U1990" s="6">
        <f t="shared" si="93"/>
        <v>1.635</v>
      </c>
      <c r="V1990" t="str">
        <f t="shared" si="94"/>
        <v>D.MOORE, CAR</v>
      </c>
    </row>
    <row r="1991" spans="1:22">
      <c r="A1991">
        <v>1485</v>
      </c>
      <c r="B1991" s="28">
        <v>2</v>
      </c>
      <c r="C1991" s="28" t="s">
        <v>21</v>
      </c>
      <c r="D1991" s="28" t="s">
        <v>29</v>
      </c>
      <c r="E1991" s="28">
        <v>36</v>
      </c>
      <c r="F1991" s="28">
        <v>64</v>
      </c>
      <c r="G1991" s="28" t="s">
        <v>4358</v>
      </c>
      <c r="H1991" s="28" t="s">
        <v>439</v>
      </c>
      <c r="I1991" s="28">
        <v>0</v>
      </c>
      <c r="J1991" s="28">
        <v>1</v>
      </c>
      <c r="K1991" s="28">
        <v>0</v>
      </c>
      <c r="L1991" s="28">
        <v>0</v>
      </c>
      <c r="M1991" s="28" t="s">
        <v>2133</v>
      </c>
      <c r="N1991" s="28">
        <v>-1</v>
      </c>
      <c r="O1991" s="21">
        <v>-1</v>
      </c>
      <c r="P1991" s="21">
        <v>0</v>
      </c>
      <c r="Q1991" s="21">
        <v>1</v>
      </c>
      <c r="R1991">
        <f>IFERROR(IF(I1991=1,VLOOKUP(F1991,Lookup!$A$2:$B$15,2,FALSE),0),0.5)</f>
        <v>0</v>
      </c>
      <c r="S1991">
        <f>IF(K1991=1,1,IFERROR(IF(H1991="pass",VLOOKUP(F1991,Lookup!$D$2:$E$26,2,FALSE),0),1.6))</f>
        <v>1.6</v>
      </c>
      <c r="T1991" s="6">
        <f t="shared" si="95"/>
        <v>1.5825</v>
      </c>
      <c r="U1991" s="6">
        <f t="shared" si="93"/>
        <v>1.5825</v>
      </c>
      <c r="V1991" t="str">
        <f t="shared" si="94"/>
        <v>I.THOMAS, CAR</v>
      </c>
    </row>
    <row r="1992" spans="1:22">
      <c r="A1992">
        <v>1486</v>
      </c>
      <c r="B1992" s="28">
        <v>2</v>
      </c>
      <c r="C1992" s="28" t="s">
        <v>21</v>
      </c>
      <c r="D1992" s="28" t="s">
        <v>29</v>
      </c>
      <c r="E1992" s="28">
        <v>25</v>
      </c>
      <c r="F1992" s="28">
        <v>75</v>
      </c>
      <c r="G1992" s="28" t="s">
        <v>4359</v>
      </c>
      <c r="H1992" s="28" t="s">
        <v>439</v>
      </c>
      <c r="I1992" s="28">
        <v>0</v>
      </c>
      <c r="J1992" s="28">
        <v>1</v>
      </c>
      <c r="K1992" s="28">
        <v>0</v>
      </c>
      <c r="L1992" s="28">
        <v>0</v>
      </c>
      <c r="M1992" s="28" t="s">
        <v>2133</v>
      </c>
      <c r="N1992" s="28">
        <v>-4</v>
      </c>
      <c r="O1992" s="21">
        <v>-4</v>
      </c>
      <c r="P1992" s="21">
        <v>0</v>
      </c>
      <c r="Q1992" s="21">
        <v>1</v>
      </c>
      <c r="R1992">
        <f>IFERROR(IF(I1992=1,VLOOKUP(F1992,Lookup!$A$2:$B$15,2,FALSE),0),0.5)</f>
        <v>0</v>
      </c>
      <c r="S1992">
        <f>IF(K1992=1,1,IFERROR(IF(H1992="pass",VLOOKUP(F1992,Lookup!$D$2:$E$26,2,FALSE),0),1.6))</f>
        <v>1.8</v>
      </c>
      <c r="T1992" s="6">
        <f t="shared" si="95"/>
        <v>1.53</v>
      </c>
      <c r="U1992" s="6">
        <f t="shared" si="93"/>
        <v>1.7082000000000002</v>
      </c>
      <c r="V1992" t="str">
        <f t="shared" si="94"/>
        <v>I.THOMAS, CAR</v>
      </c>
    </row>
    <row r="1993" spans="1:22">
      <c r="A1993">
        <v>1487</v>
      </c>
      <c r="B1993" s="28">
        <v>2</v>
      </c>
      <c r="C1993" s="28" t="s">
        <v>21</v>
      </c>
      <c r="D1993" s="28" t="s">
        <v>29</v>
      </c>
      <c r="E1993" s="28">
        <v>25</v>
      </c>
      <c r="F1993" s="28">
        <v>75</v>
      </c>
      <c r="G1993" s="28" t="s">
        <v>4360</v>
      </c>
      <c r="H1993" s="28" t="s">
        <v>439</v>
      </c>
      <c r="I1993" s="28">
        <v>0</v>
      </c>
      <c r="J1993" s="28">
        <v>1</v>
      </c>
      <c r="K1993" s="28">
        <v>0</v>
      </c>
      <c r="L1993" s="28">
        <v>0</v>
      </c>
      <c r="M1993" s="28" t="s">
        <v>2117</v>
      </c>
      <c r="N1993" s="28">
        <v>16</v>
      </c>
      <c r="O1993" s="21">
        <v>16</v>
      </c>
      <c r="P1993" s="21">
        <v>0</v>
      </c>
      <c r="Q1993" s="21">
        <v>1</v>
      </c>
      <c r="R1993">
        <f>IFERROR(IF(I1993=1,VLOOKUP(F1993,Lookup!$A$2:$B$15,2,FALSE),0),0.5)</f>
        <v>0</v>
      </c>
      <c r="S1993">
        <f>IF(K1993=1,1,IFERROR(IF(H1993="pass",VLOOKUP(F1993,Lookup!$D$2:$E$26,2,FALSE),0),1.6))</f>
        <v>1.8</v>
      </c>
      <c r="T1993" s="6">
        <f t="shared" si="95"/>
        <v>1.8800000000000001</v>
      </c>
      <c r="U1993" s="6">
        <f t="shared" si="93"/>
        <v>1.8272000000000004</v>
      </c>
      <c r="V1993" t="str">
        <f t="shared" si="94"/>
        <v>D.ARNOLD, CAR</v>
      </c>
    </row>
    <row r="1994" spans="1:22">
      <c r="A1994">
        <v>1490</v>
      </c>
      <c r="B1994" s="28">
        <v>2</v>
      </c>
      <c r="C1994" s="28" t="s">
        <v>21</v>
      </c>
      <c r="D1994" s="28" t="s">
        <v>29</v>
      </c>
      <c r="E1994" s="28">
        <v>2</v>
      </c>
      <c r="F1994" s="28">
        <v>98</v>
      </c>
      <c r="G1994" s="28" t="s">
        <v>4363</v>
      </c>
      <c r="H1994" s="28" t="s">
        <v>439</v>
      </c>
      <c r="I1994" s="28">
        <v>0</v>
      </c>
      <c r="J1994" s="28">
        <v>1</v>
      </c>
      <c r="K1994" s="28">
        <v>0</v>
      </c>
      <c r="L1994" s="28">
        <v>0</v>
      </c>
      <c r="M1994" s="28" t="s">
        <v>2113</v>
      </c>
      <c r="N1994" s="28" t="s">
        <v>587</v>
      </c>
      <c r="O1994" s="21">
        <v>0</v>
      </c>
      <c r="P1994" s="21">
        <v>0</v>
      </c>
      <c r="Q1994" s="21">
        <v>0</v>
      </c>
      <c r="R1994">
        <f>IFERROR(IF(I1994=1,VLOOKUP(F1994,Lookup!$A$2:$B$15,2,FALSE),0),0.5)</f>
        <v>0</v>
      </c>
      <c r="S1994">
        <f>IF(K1994=1,1,IFERROR(IF(H1994="pass",VLOOKUP(F1994,Lookup!$D$2:$E$26,2,FALSE),0),1.6))</f>
        <v>3.7</v>
      </c>
      <c r="T1994" s="6">
        <f t="shared" si="95"/>
        <v>0</v>
      </c>
      <c r="U1994" s="6">
        <f t="shared" si="93"/>
        <v>3.7</v>
      </c>
      <c r="V1994" t="str">
        <f t="shared" si="94"/>
        <v>D.MOORE, CAR</v>
      </c>
    </row>
    <row r="1995" spans="1:22">
      <c r="A1995">
        <v>1491</v>
      </c>
      <c r="B1995" s="28">
        <v>2</v>
      </c>
      <c r="C1995" s="28" t="s">
        <v>29</v>
      </c>
      <c r="D1995" s="28" t="s">
        <v>21</v>
      </c>
      <c r="E1995" s="28">
        <v>68</v>
      </c>
      <c r="F1995" s="28">
        <v>32</v>
      </c>
      <c r="G1995" s="28" t="s">
        <v>4364</v>
      </c>
      <c r="H1995" s="28" t="s">
        <v>439</v>
      </c>
      <c r="I1995" s="28">
        <v>0</v>
      </c>
      <c r="J1995" s="28">
        <v>1</v>
      </c>
      <c r="K1995" s="28">
        <v>0</v>
      </c>
      <c r="L1995" s="28">
        <v>0</v>
      </c>
      <c r="M1995" s="28" t="s">
        <v>1409</v>
      </c>
      <c r="N1995" s="28">
        <v>3</v>
      </c>
      <c r="O1995" s="21">
        <v>3</v>
      </c>
      <c r="P1995" s="21">
        <v>0</v>
      </c>
      <c r="Q1995" s="21">
        <v>1</v>
      </c>
      <c r="R1995">
        <f>IFERROR(IF(I1995=1,VLOOKUP(F1995,Lookup!$A$2:$B$15,2,FALSE),0),0.5)</f>
        <v>0</v>
      </c>
      <c r="S1995">
        <f>IF(K1995=1,1,IFERROR(IF(H1995="pass",VLOOKUP(F1995,Lookup!$D$2:$E$26,2,FALSE),0),1.6))</f>
        <v>1.6</v>
      </c>
      <c r="T1995" s="6">
        <f t="shared" si="95"/>
        <v>1.6525000000000001</v>
      </c>
      <c r="U1995" s="6">
        <f t="shared" si="93"/>
        <v>1.6525000000000001</v>
      </c>
      <c r="V1995" t="str">
        <f t="shared" si="94"/>
        <v>M.CALLAWAY, NO</v>
      </c>
    </row>
    <row r="1996" spans="1:22">
      <c r="A1996">
        <v>1492</v>
      </c>
      <c r="B1996" s="28">
        <v>2</v>
      </c>
      <c r="C1996" s="28" t="s">
        <v>29</v>
      </c>
      <c r="D1996" s="28" t="s">
        <v>21</v>
      </c>
      <c r="E1996" s="28">
        <v>64</v>
      </c>
      <c r="F1996" s="28">
        <v>36</v>
      </c>
      <c r="G1996" s="28" t="s">
        <v>4365</v>
      </c>
      <c r="H1996" s="28" t="s">
        <v>439</v>
      </c>
      <c r="I1996" s="28">
        <v>0</v>
      </c>
      <c r="J1996" s="28">
        <v>1</v>
      </c>
      <c r="K1996" s="28">
        <v>0</v>
      </c>
      <c r="L1996" s="28">
        <v>0</v>
      </c>
      <c r="M1996" s="28" t="s">
        <v>4366</v>
      </c>
      <c r="N1996" s="28">
        <v>18</v>
      </c>
      <c r="O1996" s="21">
        <v>18</v>
      </c>
      <c r="P1996" s="21">
        <v>0</v>
      </c>
      <c r="Q1996" s="21">
        <v>1</v>
      </c>
      <c r="R1996">
        <f>IFERROR(IF(I1996=1,VLOOKUP(F1996,Lookup!$A$2:$B$15,2,FALSE),0),0.5)</f>
        <v>0</v>
      </c>
      <c r="S1996">
        <f>IF(K1996=1,1,IFERROR(IF(H1996="pass",VLOOKUP(F1996,Lookup!$D$2:$E$26,2,FALSE),0),1.6))</f>
        <v>1.6</v>
      </c>
      <c r="T1996" s="6">
        <f t="shared" si="95"/>
        <v>1.915</v>
      </c>
      <c r="U1996" s="6">
        <f t="shared" si="93"/>
        <v>1.915</v>
      </c>
      <c r="V1996" t="str">
        <f t="shared" si="94"/>
        <v>L.HUMPHREY, NO</v>
      </c>
    </row>
    <row r="1997" spans="1:22">
      <c r="A1997">
        <v>1493</v>
      </c>
      <c r="B1997" s="28">
        <v>2</v>
      </c>
      <c r="C1997" s="28" t="s">
        <v>29</v>
      </c>
      <c r="D1997" s="28" t="s">
        <v>21</v>
      </c>
      <c r="E1997" s="28">
        <v>37</v>
      </c>
      <c r="F1997" s="28">
        <v>63</v>
      </c>
      <c r="G1997" s="28" t="s">
        <v>4367</v>
      </c>
      <c r="H1997" s="28" t="s">
        <v>439</v>
      </c>
      <c r="I1997" s="28">
        <v>0</v>
      </c>
      <c r="J1997" s="28">
        <v>1</v>
      </c>
      <c r="K1997" s="28">
        <v>0</v>
      </c>
      <c r="L1997" s="28">
        <v>0</v>
      </c>
      <c r="M1997" s="28" t="s">
        <v>1409</v>
      </c>
      <c r="N1997" s="28">
        <v>2</v>
      </c>
      <c r="O1997" s="21">
        <v>2</v>
      </c>
      <c r="P1997" s="21">
        <v>0</v>
      </c>
      <c r="Q1997" s="21">
        <v>1</v>
      </c>
      <c r="R1997">
        <f>IFERROR(IF(I1997=1,VLOOKUP(F1997,Lookup!$A$2:$B$15,2,FALSE),0),0.5)</f>
        <v>0</v>
      </c>
      <c r="S1997">
        <f>IF(K1997=1,1,IFERROR(IF(H1997="pass",VLOOKUP(F1997,Lookup!$D$2:$E$26,2,FALSE),0),1.6))</f>
        <v>1.6</v>
      </c>
      <c r="T1997" s="6">
        <f t="shared" si="95"/>
        <v>1.635</v>
      </c>
      <c r="U1997" s="6">
        <f t="shared" si="93"/>
        <v>1.635</v>
      </c>
      <c r="V1997" t="str">
        <f t="shared" si="94"/>
        <v>M.CALLAWAY, NO</v>
      </c>
    </row>
    <row r="1998" spans="1:22">
      <c r="A1998">
        <v>1494</v>
      </c>
      <c r="B1998" s="28">
        <v>2</v>
      </c>
      <c r="C1998" s="28" t="s">
        <v>29</v>
      </c>
      <c r="D1998" s="28" t="s">
        <v>21</v>
      </c>
      <c r="E1998" s="28">
        <v>37</v>
      </c>
      <c r="F1998" s="28">
        <v>63</v>
      </c>
      <c r="G1998" s="28" t="s">
        <v>4368</v>
      </c>
      <c r="H1998" s="28" t="s">
        <v>439</v>
      </c>
      <c r="I1998" s="28">
        <v>0</v>
      </c>
      <c r="J1998" s="28">
        <v>1</v>
      </c>
      <c r="K1998" s="28">
        <v>0</v>
      </c>
      <c r="L1998" s="28">
        <v>0</v>
      </c>
      <c r="M1998" s="28" t="s">
        <v>1453</v>
      </c>
      <c r="N1998" s="28">
        <v>10</v>
      </c>
      <c r="O1998" s="21">
        <v>10</v>
      </c>
      <c r="P1998" s="21">
        <v>0</v>
      </c>
      <c r="Q1998" s="21">
        <v>1</v>
      </c>
      <c r="R1998">
        <f>IFERROR(IF(I1998=1,VLOOKUP(F1998,Lookup!$A$2:$B$15,2,FALSE),0),0.5)</f>
        <v>0</v>
      </c>
      <c r="S1998">
        <f>IF(K1998=1,1,IFERROR(IF(H1998="pass",VLOOKUP(F1998,Lookup!$D$2:$E$26,2,FALSE),0),1.6))</f>
        <v>1.6</v>
      </c>
      <c r="T1998" s="6">
        <f t="shared" si="95"/>
        <v>1.7750000000000001</v>
      </c>
      <c r="U1998" s="6">
        <f t="shared" si="93"/>
        <v>1.7750000000000001</v>
      </c>
      <c r="V1998" t="str">
        <f t="shared" si="94"/>
        <v>J.JOHNSON, NO</v>
      </c>
    </row>
    <row r="1999" spans="1:22">
      <c r="A1999">
        <v>1495</v>
      </c>
      <c r="B1999" s="28">
        <v>2</v>
      </c>
      <c r="C1999" s="28" t="s">
        <v>29</v>
      </c>
      <c r="D1999" s="28" t="s">
        <v>21</v>
      </c>
      <c r="E1999" s="28">
        <v>37</v>
      </c>
      <c r="F1999" s="28">
        <v>63</v>
      </c>
      <c r="G1999" s="28" t="s">
        <v>4369</v>
      </c>
      <c r="H1999" s="28" t="s">
        <v>439</v>
      </c>
      <c r="I1999" s="28">
        <v>0</v>
      </c>
      <c r="J1999" s="28">
        <v>1</v>
      </c>
      <c r="K1999" s="28">
        <v>0</v>
      </c>
      <c r="L1999" s="28">
        <v>0</v>
      </c>
      <c r="M1999" s="28" t="s">
        <v>607</v>
      </c>
      <c r="N1999" s="28">
        <v>31</v>
      </c>
      <c r="O1999" s="21">
        <v>31</v>
      </c>
      <c r="P1999" s="21">
        <v>0</v>
      </c>
      <c r="Q1999" s="21">
        <v>1</v>
      </c>
      <c r="R1999">
        <f>IFERROR(IF(I1999=1,VLOOKUP(F1999,Lookup!$A$2:$B$15,2,FALSE),0),0.5)</f>
        <v>0</v>
      </c>
      <c r="S1999">
        <f>IF(K1999=1,1,IFERROR(IF(H1999="pass",VLOOKUP(F1999,Lookup!$D$2:$E$26,2,FALSE),0),1.6))</f>
        <v>1.6</v>
      </c>
      <c r="T1999" s="6">
        <f t="shared" si="95"/>
        <v>2.1425000000000001</v>
      </c>
      <c r="U1999" s="6">
        <f t="shared" si="93"/>
        <v>2.1425000000000001</v>
      </c>
      <c r="V1999" t="str">
        <f t="shared" si="94"/>
        <v>D.HARRIS, NO</v>
      </c>
    </row>
    <row r="2000" spans="1:22">
      <c r="A2000">
        <v>1498</v>
      </c>
      <c r="B2000" s="28">
        <v>2</v>
      </c>
      <c r="C2000" s="28" t="s">
        <v>21</v>
      </c>
      <c r="D2000" s="28" t="s">
        <v>29</v>
      </c>
      <c r="E2000" s="28">
        <v>45</v>
      </c>
      <c r="F2000" s="28">
        <v>55</v>
      </c>
      <c r="G2000" s="28" t="s">
        <v>4372</v>
      </c>
      <c r="H2000" s="28" t="s">
        <v>439</v>
      </c>
      <c r="I2000" s="28">
        <v>0</v>
      </c>
      <c r="J2000" s="28">
        <v>1</v>
      </c>
      <c r="K2000" s="28">
        <v>0</v>
      </c>
      <c r="L2000" s="28">
        <v>0</v>
      </c>
      <c r="M2000" s="28" t="s">
        <v>2113</v>
      </c>
      <c r="N2000" s="28">
        <v>6</v>
      </c>
      <c r="O2000" s="21">
        <v>6</v>
      </c>
      <c r="P2000" s="21">
        <v>0</v>
      </c>
      <c r="Q2000" s="21">
        <v>1</v>
      </c>
      <c r="R2000">
        <f>IFERROR(IF(I2000=1,VLOOKUP(F2000,Lookup!$A$2:$B$15,2,FALSE),0),0.5)</f>
        <v>0</v>
      </c>
      <c r="S2000">
        <f>IF(K2000=1,1,IFERROR(IF(H2000="pass",VLOOKUP(F2000,Lookup!$D$2:$E$26,2,FALSE),0),1.6))</f>
        <v>1.6</v>
      </c>
      <c r="T2000" s="6">
        <f t="shared" si="95"/>
        <v>1.7050000000000001</v>
      </c>
      <c r="U2000" s="6">
        <f t="shared" si="93"/>
        <v>1.7050000000000001</v>
      </c>
      <c r="V2000" t="str">
        <f t="shared" si="94"/>
        <v>D.MOORE, CAR</v>
      </c>
    </row>
    <row r="2001" spans="1:22">
      <c r="A2001">
        <v>1503</v>
      </c>
      <c r="B2001" s="28">
        <v>2</v>
      </c>
      <c r="C2001" s="28" t="s">
        <v>21</v>
      </c>
      <c r="D2001" s="28" t="s">
        <v>29</v>
      </c>
      <c r="E2001" s="28">
        <v>74</v>
      </c>
      <c r="F2001" s="28">
        <v>26</v>
      </c>
      <c r="G2001" s="28" t="s">
        <v>4377</v>
      </c>
      <c r="H2001" s="28" t="s">
        <v>439</v>
      </c>
      <c r="I2001" s="28">
        <v>0</v>
      </c>
      <c r="J2001" s="28">
        <v>1</v>
      </c>
      <c r="K2001" s="28">
        <v>0</v>
      </c>
      <c r="L2001" s="28">
        <v>0</v>
      </c>
      <c r="M2001" s="28" t="s">
        <v>2103</v>
      </c>
      <c r="N2001" s="28">
        <v>-1</v>
      </c>
      <c r="O2001" s="21">
        <v>-1</v>
      </c>
      <c r="P2001" s="21">
        <v>0</v>
      </c>
      <c r="Q2001" s="21">
        <v>1</v>
      </c>
      <c r="R2001">
        <f>IFERROR(IF(I2001=1,VLOOKUP(F2001,Lookup!$A$2:$B$15,2,FALSE),0),0.5)</f>
        <v>0</v>
      </c>
      <c r="S2001">
        <f>IF(K2001=1,1,IFERROR(IF(H2001="pass",VLOOKUP(F2001,Lookup!$D$2:$E$26,2,FALSE),0),1.6))</f>
        <v>1.6</v>
      </c>
      <c r="T2001" s="6">
        <f t="shared" si="95"/>
        <v>1.5825</v>
      </c>
      <c r="U2001" s="6">
        <f t="shared" si="93"/>
        <v>1.5825</v>
      </c>
      <c r="V2001" t="str">
        <f t="shared" si="94"/>
        <v>C.MCCAFFREY, CAR</v>
      </c>
    </row>
    <row r="2002" spans="1:22">
      <c r="A2002">
        <v>1504</v>
      </c>
      <c r="B2002" s="28">
        <v>2</v>
      </c>
      <c r="C2002" s="28" t="s">
        <v>21</v>
      </c>
      <c r="D2002" s="28" t="s">
        <v>29</v>
      </c>
      <c r="E2002" s="28">
        <v>52</v>
      </c>
      <c r="F2002" s="28">
        <v>48</v>
      </c>
      <c r="G2002" s="28" t="s">
        <v>4378</v>
      </c>
      <c r="H2002" s="28" t="s">
        <v>439</v>
      </c>
      <c r="I2002" s="28">
        <v>0</v>
      </c>
      <c r="J2002" s="28">
        <v>1</v>
      </c>
      <c r="K2002" s="28">
        <v>0</v>
      </c>
      <c r="L2002" s="28">
        <v>0</v>
      </c>
      <c r="M2002" s="28" t="s">
        <v>4322</v>
      </c>
      <c r="N2002" s="28">
        <v>5</v>
      </c>
      <c r="O2002" s="21">
        <v>5</v>
      </c>
      <c r="P2002" s="21">
        <v>0</v>
      </c>
      <c r="Q2002" s="21">
        <v>1</v>
      </c>
      <c r="R2002">
        <f>IFERROR(IF(I2002=1,VLOOKUP(F2002,Lookup!$A$2:$B$15,2,FALSE),0),0.5)</f>
        <v>0</v>
      </c>
      <c r="S2002">
        <f>IF(K2002=1,1,IFERROR(IF(H2002="pass",VLOOKUP(F2002,Lookup!$D$2:$E$26,2,FALSE),0),1.6))</f>
        <v>1.6</v>
      </c>
      <c r="T2002" s="6">
        <f t="shared" si="95"/>
        <v>1.6875</v>
      </c>
      <c r="U2002" s="6">
        <f t="shared" si="93"/>
        <v>1.6875</v>
      </c>
      <c r="V2002" t="str">
        <f t="shared" si="94"/>
        <v>B.ZYLSTRA, CAR</v>
      </c>
    </row>
    <row r="2003" spans="1:22">
      <c r="A2003">
        <v>1506</v>
      </c>
      <c r="B2003" s="28">
        <v>2</v>
      </c>
      <c r="C2003" s="28" t="s">
        <v>21</v>
      </c>
      <c r="D2003" s="28" t="s">
        <v>29</v>
      </c>
      <c r="E2003" s="28">
        <v>34</v>
      </c>
      <c r="F2003" s="28">
        <v>66</v>
      </c>
      <c r="G2003" s="28" t="s">
        <v>4380</v>
      </c>
      <c r="H2003" s="28" t="s">
        <v>439</v>
      </c>
      <c r="I2003" s="28">
        <v>0</v>
      </c>
      <c r="J2003" s="28">
        <v>1</v>
      </c>
      <c r="K2003" s="28">
        <v>0</v>
      </c>
      <c r="L2003" s="28">
        <v>0</v>
      </c>
      <c r="M2003" s="28" t="s">
        <v>2103</v>
      </c>
      <c r="N2003" s="28">
        <v>2</v>
      </c>
      <c r="O2003" s="21">
        <v>2</v>
      </c>
      <c r="P2003" s="21">
        <v>0</v>
      </c>
      <c r="Q2003" s="21">
        <v>1</v>
      </c>
      <c r="R2003">
        <f>IFERROR(IF(I2003=1,VLOOKUP(F2003,Lookup!$A$2:$B$15,2,FALSE),0),0.5)</f>
        <v>0</v>
      </c>
      <c r="S2003">
        <f>IF(K2003=1,1,IFERROR(IF(H2003="pass",VLOOKUP(F2003,Lookup!$D$2:$E$26,2,FALSE),0),1.6))</f>
        <v>1.6</v>
      </c>
      <c r="T2003" s="6">
        <f t="shared" si="95"/>
        <v>1.635</v>
      </c>
      <c r="U2003" s="6">
        <f t="shared" si="93"/>
        <v>1.635</v>
      </c>
      <c r="V2003" t="str">
        <f t="shared" si="94"/>
        <v>C.MCCAFFREY, CAR</v>
      </c>
    </row>
    <row r="2004" spans="1:22">
      <c r="A2004">
        <v>1507</v>
      </c>
      <c r="B2004" s="28">
        <v>2</v>
      </c>
      <c r="C2004" s="28" t="s">
        <v>21</v>
      </c>
      <c r="D2004" s="28" t="s">
        <v>29</v>
      </c>
      <c r="E2004" s="28">
        <v>26</v>
      </c>
      <c r="F2004" s="28">
        <v>74</v>
      </c>
      <c r="G2004" s="28" t="s">
        <v>4381</v>
      </c>
      <c r="H2004" s="28" t="s">
        <v>439</v>
      </c>
      <c r="I2004" s="28">
        <v>0</v>
      </c>
      <c r="J2004" s="28">
        <v>1</v>
      </c>
      <c r="K2004" s="28">
        <v>0</v>
      </c>
      <c r="L2004" s="28">
        <v>0</v>
      </c>
      <c r="M2004" s="28" t="s">
        <v>2154</v>
      </c>
      <c r="N2004" s="28">
        <v>26</v>
      </c>
      <c r="O2004" s="21">
        <v>26</v>
      </c>
      <c r="P2004" s="21">
        <v>0</v>
      </c>
      <c r="Q2004" s="21">
        <v>1</v>
      </c>
      <c r="R2004">
        <f>IFERROR(IF(I2004=1,VLOOKUP(F2004,Lookup!$A$2:$B$15,2,FALSE),0),0.5)</f>
        <v>0</v>
      </c>
      <c r="S2004">
        <f>IF(K2004=1,1,IFERROR(IF(H2004="pass",VLOOKUP(F2004,Lookup!$D$2:$E$26,2,FALSE),0),1.6))</f>
        <v>1.6</v>
      </c>
      <c r="T2004" s="6">
        <f t="shared" si="95"/>
        <v>2.0550000000000002</v>
      </c>
      <c r="U2004" s="6">
        <f t="shared" si="93"/>
        <v>2.0550000000000002</v>
      </c>
      <c r="V2004" t="str">
        <f t="shared" si="94"/>
        <v>R.ANDERSON, CAR</v>
      </c>
    </row>
    <row r="2005" spans="1:22">
      <c r="A2005">
        <v>1508</v>
      </c>
      <c r="B2005" s="28">
        <v>2</v>
      </c>
      <c r="C2005" s="28" t="s">
        <v>21</v>
      </c>
      <c r="D2005" s="28" t="s">
        <v>29</v>
      </c>
      <c r="E2005" s="28">
        <v>26</v>
      </c>
      <c r="F2005" s="28">
        <v>74</v>
      </c>
      <c r="G2005" s="28" t="s">
        <v>4382</v>
      </c>
      <c r="H2005" s="28" t="s">
        <v>439</v>
      </c>
      <c r="I2005" s="28">
        <v>0</v>
      </c>
      <c r="J2005" s="28">
        <v>1</v>
      </c>
      <c r="K2005" s="28">
        <v>0</v>
      </c>
      <c r="L2005" s="28">
        <v>0</v>
      </c>
      <c r="M2005" s="28" t="s">
        <v>2107</v>
      </c>
      <c r="N2005" s="28">
        <v>-2</v>
      </c>
      <c r="O2005" s="21">
        <v>-2</v>
      </c>
      <c r="P2005" s="21">
        <v>0</v>
      </c>
      <c r="Q2005" s="21">
        <v>1</v>
      </c>
      <c r="R2005">
        <f>IFERROR(IF(I2005=1,VLOOKUP(F2005,Lookup!$A$2:$B$15,2,FALSE),0),0.5)</f>
        <v>0</v>
      </c>
      <c r="S2005">
        <f>IF(K2005=1,1,IFERROR(IF(H2005="pass",VLOOKUP(F2005,Lookup!$D$2:$E$26,2,FALSE),0),1.6))</f>
        <v>1.6</v>
      </c>
      <c r="T2005" s="6">
        <f t="shared" si="95"/>
        <v>1.5650000000000002</v>
      </c>
      <c r="U2005" s="6">
        <f t="shared" si="93"/>
        <v>1.5650000000000002</v>
      </c>
      <c r="V2005" t="str">
        <f t="shared" si="94"/>
        <v>T.MARSHALL, CAR</v>
      </c>
    </row>
    <row r="2006" spans="1:22">
      <c r="A2006">
        <v>1514</v>
      </c>
      <c r="B2006" s="28">
        <v>2</v>
      </c>
      <c r="C2006" s="28" t="s">
        <v>21</v>
      </c>
      <c r="D2006" s="28" t="s">
        <v>29</v>
      </c>
      <c r="E2006" s="28">
        <v>51</v>
      </c>
      <c r="F2006" s="28">
        <v>49</v>
      </c>
      <c r="G2006" s="28" t="s">
        <v>4388</v>
      </c>
      <c r="H2006" s="28" t="s">
        <v>439</v>
      </c>
      <c r="I2006" s="28">
        <v>0</v>
      </c>
      <c r="J2006" s="28">
        <v>1</v>
      </c>
      <c r="K2006" s="28">
        <v>0</v>
      </c>
      <c r="L2006" s="28">
        <v>0</v>
      </c>
      <c r="M2006" s="28" t="s">
        <v>2113</v>
      </c>
      <c r="N2006" s="28">
        <v>11</v>
      </c>
      <c r="O2006" s="21">
        <v>11</v>
      </c>
      <c r="P2006" s="21">
        <v>0</v>
      </c>
      <c r="Q2006" s="21">
        <v>1</v>
      </c>
      <c r="R2006">
        <f>IFERROR(IF(I2006=1,VLOOKUP(F2006,Lookup!$A$2:$B$15,2,FALSE),0),0.5)</f>
        <v>0</v>
      </c>
      <c r="S2006">
        <f>IF(K2006=1,1,IFERROR(IF(H2006="pass",VLOOKUP(F2006,Lookup!$D$2:$E$26,2,FALSE),0),1.6))</f>
        <v>1.6</v>
      </c>
      <c r="T2006" s="6">
        <f t="shared" si="95"/>
        <v>1.7925</v>
      </c>
      <c r="U2006" s="6">
        <f t="shared" si="93"/>
        <v>1.7925</v>
      </c>
      <c r="V2006" t="str">
        <f t="shared" si="94"/>
        <v>D.MOORE, CAR</v>
      </c>
    </row>
    <row r="2007" spans="1:22">
      <c r="A2007">
        <v>1521</v>
      </c>
      <c r="B2007" s="28">
        <v>2</v>
      </c>
      <c r="C2007" s="28" t="s">
        <v>29</v>
      </c>
      <c r="D2007" s="28" t="s">
        <v>21</v>
      </c>
      <c r="E2007" s="28">
        <v>4</v>
      </c>
      <c r="F2007" s="28">
        <v>96</v>
      </c>
      <c r="G2007" s="28" t="s">
        <v>4395</v>
      </c>
      <c r="H2007" s="28" t="s">
        <v>439</v>
      </c>
      <c r="I2007" s="28">
        <v>0</v>
      </c>
      <c r="J2007" s="28">
        <v>1</v>
      </c>
      <c r="K2007" s="28">
        <v>0</v>
      </c>
      <c r="L2007" s="28">
        <v>0</v>
      </c>
      <c r="M2007" s="28" t="s">
        <v>1457</v>
      </c>
      <c r="N2007" s="28">
        <v>1</v>
      </c>
      <c r="O2007" s="21">
        <v>1</v>
      </c>
      <c r="P2007" s="21">
        <v>0</v>
      </c>
      <c r="Q2007" s="21">
        <v>1</v>
      </c>
      <c r="R2007">
        <f>IFERROR(IF(I2007=1,VLOOKUP(F2007,Lookup!$A$2:$B$15,2,FALSE),0),0.5)</f>
        <v>0</v>
      </c>
      <c r="S2007">
        <f>IF(K2007=1,1,IFERROR(IF(H2007="pass",VLOOKUP(F2007,Lookup!$D$2:$E$26,2,FALSE),0),1.6))</f>
        <v>3.2</v>
      </c>
      <c r="T2007" s="6">
        <f t="shared" si="95"/>
        <v>1.6175000000000002</v>
      </c>
      <c r="U2007" s="6">
        <f t="shared" si="93"/>
        <v>3.2</v>
      </c>
      <c r="V2007" t="str">
        <f t="shared" si="94"/>
        <v>T.MONTGOMERY, NO</v>
      </c>
    </row>
    <row r="2008" spans="1:22">
      <c r="A2008">
        <v>1525</v>
      </c>
      <c r="B2008" s="28">
        <v>2</v>
      </c>
      <c r="C2008" s="28" t="s">
        <v>21</v>
      </c>
      <c r="D2008" s="28" t="s">
        <v>29</v>
      </c>
      <c r="E2008" s="28">
        <v>73</v>
      </c>
      <c r="F2008" s="28">
        <v>27</v>
      </c>
      <c r="G2008" s="28" t="s">
        <v>4399</v>
      </c>
      <c r="H2008" s="28" t="s">
        <v>439</v>
      </c>
      <c r="I2008" s="28">
        <v>0</v>
      </c>
      <c r="J2008" s="28">
        <v>1</v>
      </c>
      <c r="K2008" s="28">
        <v>0</v>
      </c>
      <c r="L2008" s="28">
        <v>0</v>
      </c>
      <c r="M2008" s="28" t="s">
        <v>2154</v>
      </c>
      <c r="N2008" s="28">
        <v>3</v>
      </c>
      <c r="O2008" s="21">
        <v>3</v>
      </c>
      <c r="P2008" s="21">
        <v>0</v>
      </c>
      <c r="Q2008" s="21">
        <v>1</v>
      </c>
      <c r="R2008">
        <f>IFERROR(IF(I2008=1,VLOOKUP(F2008,Lookup!$A$2:$B$15,2,FALSE),0),0.5)</f>
        <v>0</v>
      </c>
      <c r="S2008">
        <f>IF(K2008=1,1,IFERROR(IF(H2008="pass",VLOOKUP(F2008,Lookup!$D$2:$E$26,2,FALSE),0),1.6))</f>
        <v>1.6</v>
      </c>
      <c r="T2008" s="6">
        <f t="shared" si="95"/>
        <v>1.6525000000000001</v>
      </c>
      <c r="U2008" s="6">
        <f t="shared" si="93"/>
        <v>1.6525000000000001</v>
      </c>
      <c r="V2008" t="str">
        <f t="shared" si="94"/>
        <v>R.ANDERSON, CAR</v>
      </c>
    </row>
    <row r="2009" spans="1:22">
      <c r="A2009">
        <v>1526</v>
      </c>
      <c r="B2009" s="28">
        <v>2</v>
      </c>
      <c r="C2009" s="28" t="s">
        <v>21</v>
      </c>
      <c r="D2009" s="28" t="s">
        <v>29</v>
      </c>
      <c r="E2009" s="28">
        <v>69</v>
      </c>
      <c r="F2009" s="28">
        <v>31</v>
      </c>
      <c r="G2009" s="28" t="s">
        <v>4400</v>
      </c>
      <c r="H2009" s="28" t="s">
        <v>439</v>
      </c>
      <c r="I2009" s="28">
        <v>0</v>
      </c>
      <c r="J2009" s="28">
        <v>1</v>
      </c>
      <c r="K2009" s="28">
        <v>0</v>
      </c>
      <c r="L2009" s="28">
        <v>0</v>
      </c>
      <c r="M2009" s="28" t="s">
        <v>2103</v>
      </c>
      <c r="N2009" s="28">
        <v>4</v>
      </c>
      <c r="O2009" s="21">
        <v>4</v>
      </c>
      <c r="P2009" s="21">
        <v>0</v>
      </c>
      <c r="Q2009" s="21">
        <v>1</v>
      </c>
      <c r="R2009">
        <f>IFERROR(IF(I2009=1,VLOOKUP(F2009,Lookup!$A$2:$B$15,2,FALSE),0),0.5)</f>
        <v>0</v>
      </c>
      <c r="S2009">
        <f>IF(K2009=1,1,IFERROR(IF(H2009="pass",VLOOKUP(F2009,Lookup!$D$2:$E$26,2,FALSE),0),1.6))</f>
        <v>1.6</v>
      </c>
      <c r="T2009" s="6">
        <f t="shared" si="95"/>
        <v>1.6700000000000002</v>
      </c>
      <c r="U2009" s="6">
        <f t="shared" si="93"/>
        <v>1.6700000000000002</v>
      </c>
      <c r="V2009" t="str">
        <f t="shared" si="94"/>
        <v>C.MCCAFFREY, CAR</v>
      </c>
    </row>
    <row r="2010" spans="1:22">
      <c r="A2010">
        <v>1527</v>
      </c>
      <c r="B2010" s="28">
        <v>2</v>
      </c>
      <c r="C2010" s="28" t="s">
        <v>21</v>
      </c>
      <c r="D2010" s="28" t="s">
        <v>29</v>
      </c>
      <c r="E2010" s="28">
        <v>61</v>
      </c>
      <c r="F2010" s="28">
        <v>39</v>
      </c>
      <c r="G2010" s="28" t="s">
        <v>4401</v>
      </c>
      <c r="H2010" s="28" t="s">
        <v>439</v>
      </c>
      <c r="I2010" s="28">
        <v>0</v>
      </c>
      <c r="J2010" s="28">
        <v>1</v>
      </c>
      <c r="K2010" s="28">
        <v>0</v>
      </c>
      <c r="L2010" s="28">
        <v>0</v>
      </c>
      <c r="M2010" s="28" t="s">
        <v>4322</v>
      </c>
      <c r="N2010" s="28">
        <v>11</v>
      </c>
      <c r="O2010" s="21">
        <v>11</v>
      </c>
      <c r="P2010" s="21">
        <v>0</v>
      </c>
      <c r="Q2010" s="21">
        <v>1</v>
      </c>
      <c r="R2010">
        <f>IFERROR(IF(I2010=1,VLOOKUP(F2010,Lookup!$A$2:$B$15,2,FALSE),0),0.5)</f>
        <v>0</v>
      </c>
      <c r="S2010">
        <f>IF(K2010=1,1,IFERROR(IF(H2010="pass",VLOOKUP(F2010,Lookup!$D$2:$E$26,2,FALSE),0),1.6))</f>
        <v>1.6</v>
      </c>
      <c r="T2010" s="6">
        <f t="shared" si="95"/>
        <v>1.7925</v>
      </c>
      <c r="U2010" s="6">
        <f t="shared" si="93"/>
        <v>1.7925</v>
      </c>
      <c r="V2010" t="str">
        <f t="shared" si="94"/>
        <v>B.ZYLSTRA, CAR</v>
      </c>
    </row>
    <row r="2011" spans="1:22">
      <c r="A2011">
        <v>1529</v>
      </c>
      <c r="B2011" s="28">
        <v>2</v>
      </c>
      <c r="C2011" s="28" t="s">
        <v>21</v>
      </c>
      <c r="D2011" s="28" t="s">
        <v>29</v>
      </c>
      <c r="E2011" s="28">
        <v>52</v>
      </c>
      <c r="F2011" s="28">
        <v>48</v>
      </c>
      <c r="G2011" s="28" t="s">
        <v>4403</v>
      </c>
      <c r="H2011" s="28" t="s">
        <v>439</v>
      </c>
      <c r="I2011" s="28">
        <v>0</v>
      </c>
      <c r="J2011" s="28">
        <v>1</v>
      </c>
      <c r="K2011" s="28">
        <v>0</v>
      </c>
      <c r="L2011" s="28">
        <v>0</v>
      </c>
      <c r="M2011" s="28" t="s">
        <v>2113</v>
      </c>
      <c r="N2011" s="28">
        <v>12</v>
      </c>
      <c r="O2011" s="21">
        <v>12</v>
      </c>
      <c r="P2011" s="21">
        <v>0</v>
      </c>
      <c r="Q2011" s="21">
        <v>1</v>
      </c>
      <c r="R2011">
        <f>IFERROR(IF(I2011=1,VLOOKUP(F2011,Lookup!$A$2:$B$15,2,FALSE),0),0.5)</f>
        <v>0</v>
      </c>
      <c r="S2011">
        <f>IF(K2011=1,1,IFERROR(IF(H2011="pass",VLOOKUP(F2011,Lookup!$D$2:$E$26,2,FALSE),0),1.6))</f>
        <v>1.6</v>
      </c>
      <c r="T2011" s="6">
        <f t="shared" si="95"/>
        <v>1.81</v>
      </c>
      <c r="U2011" s="6">
        <f t="shared" si="93"/>
        <v>1.81</v>
      </c>
      <c r="V2011" t="str">
        <f t="shared" si="94"/>
        <v>D.MOORE, CAR</v>
      </c>
    </row>
    <row r="2012" spans="1:22">
      <c r="A2012">
        <v>1533</v>
      </c>
      <c r="B2012" s="28">
        <v>2</v>
      </c>
      <c r="C2012" s="28" t="s">
        <v>21</v>
      </c>
      <c r="D2012" s="28" t="s">
        <v>29</v>
      </c>
      <c r="E2012" s="28">
        <v>53</v>
      </c>
      <c r="F2012" s="28">
        <v>47</v>
      </c>
      <c r="G2012" s="28" t="s">
        <v>4407</v>
      </c>
      <c r="H2012" s="28" t="s">
        <v>439</v>
      </c>
      <c r="I2012" s="28">
        <v>0</v>
      </c>
      <c r="J2012" s="28">
        <v>1</v>
      </c>
      <c r="K2012" s="28">
        <v>0</v>
      </c>
      <c r="L2012" s="28">
        <v>0</v>
      </c>
      <c r="M2012" s="28" t="s">
        <v>2154</v>
      </c>
      <c r="N2012" s="28">
        <v>13</v>
      </c>
      <c r="O2012" s="21">
        <v>13</v>
      </c>
      <c r="P2012" s="21">
        <v>0</v>
      </c>
      <c r="Q2012" s="21">
        <v>1</v>
      </c>
      <c r="R2012">
        <f>IFERROR(IF(I2012=1,VLOOKUP(F2012,Lookup!$A$2:$B$15,2,FALSE),0),0.5)</f>
        <v>0</v>
      </c>
      <c r="S2012">
        <f>IF(K2012=1,1,IFERROR(IF(H2012="pass",VLOOKUP(F2012,Lookup!$D$2:$E$26,2,FALSE),0),1.6))</f>
        <v>1.6</v>
      </c>
      <c r="T2012" s="6">
        <f t="shared" si="95"/>
        <v>1.8275000000000001</v>
      </c>
      <c r="U2012" s="6">
        <f t="shared" si="93"/>
        <v>1.8275000000000001</v>
      </c>
      <c r="V2012" t="str">
        <f t="shared" si="94"/>
        <v>R.ANDERSON, CAR</v>
      </c>
    </row>
    <row r="2013" spans="1:22">
      <c r="A2013">
        <v>1535</v>
      </c>
      <c r="B2013" s="28">
        <v>2</v>
      </c>
      <c r="C2013" s="28" t="s">
        <v>21</v>
      </c>
      <c r="D2013" s="28" t="s">
        <v>29</v>
      </c>
      <c r="E2013" s="28">
        <v>38</v>
      </c>
      <c r="F2013" s="28">
        <v>62</v>
      </c>
      <c r="G2013" s="28" t="s">
        <v>4409</v>
      </c>
      <c r="H2013" s="28" t="s">
        <v>439</v>
      </c>
      <c r="I2013" s="28">
        <v>0</v>
      </c>
      <c r="J2013" s="28">
        <v>1</v>
      </c>
      <c r="K2013" s="28">
        <v>0</v>
      </c>
      <c r="L2013" s="28">
        <v>0</v>
      </c>
      <c r="M2013" s="28" t="s">
        <v>2154</v>
      </c>
      <c r="N2013" s="28">
        <v>33</v>
      </c>
      <c r="O2013" s="21">
        <v>33</v>
      </c>
      <c r="P2013" s="21">
        <v>0</v>
      </c>
      <c r="Q2013" s="21">
        <v>1</v>
      </c>
      <c r="R2013">
        <f>IFERROR(IF(I2013=1,VLOOKUP(F2013,Lookup!$A$2:$B$15,2,FALSE),0),0.5)</f>
        <v>0</v>
      </c>
      <c r="S2013">
        <f>IF(K2013=1,1,IFERROR(IF(H2013="pass",VLOOKUP(F2013,Lookup!$D$2:$E$26,2,FALSE),0),1.6))</f>
        <v>1.6</v>
      </c>
      <c r="T2013" s="6">
        <f t="shared" si="95"/>
        <v>2.1775000000000002</v>
      </c>
      <c r="U2013" s="6">
        <f t="shared" si="93"/>
        <v>2.1775000000000002</v>
      </c>
      <c r="V2013" t="str">
        <f t="shared" si="94"/>
        <v>R.ANDERSON, CAR</v>
      </c>
    </row>
    <row r="2014" spans="1:22">
      <c r="A2014">
        <v>1536</v>
      </c>
      <c r="B2014" s="28">
        <v>2</v>
      </c>
      <c r="C2014" s="28" t="s">
        <v>21</v>
      </c>
      <c r="D2014" s="28" t="s">
        <v>29</v>
      </c>
      <c r="E2014" s="28">
        <v>38</v>
      </c>
      <c r="F2014" s="28">
        <v>62</v>
      </c>
      <c r="G2014" s="28" t="s">
        <v>4410</v>
      </c>
      <c r="H2014" s="28" t="s">
        <v>439</v>
      </c>
      <c r="I2014" s="28">
        <v>0</v>
      </c>
      <c r="J2014" s="28">
        <v>1</v>
      </c>
      <c r="K2014" s="28">
        <v>0</v>
      </c>
      <c r="L2014" s="28">
        <v>0</v>
      </c>
      <c r="M2014" s="28" t="s">
        <v>2103</v>
      </c>
      <c r="N2014" s="28">
        <v>0</v>
      </c>
      <c r="O2014" s="21">
        <v>0</v>
      </c>
      <c r="P2014" s="21">
        <v>0</v>
      </c>
      <c r="Q2014" s="21">
        <v>1</v>
      </c>
      <c r="R2014">
        <f>IFERROR(IF(I2014=1,VLOOKUP(F2014,Lookup!$A$2:$B$15,2,FALSE),0),0.5)</f>
        <v>0</v>
      </c>
      <c r="S2014">
        <f>IF(K2014=1,1,IFERROR(IF(H2014="pass",VLOOKUP(F2014,Lookup!$D$2:$E$26,2,FALSE),0),1.6))</f>
        <v>1.6</v>
      </c>
      <c r="T2014" s="6">
        <f t="shared" si="95"/>
        <v>1.6</v>
      </c>
      <c r="U2014" s="6">
        <f t="shared" si="93"/>
        <v>1.6</v>
      </c>
      <c r="V2014" t="str">
        <f t="shared" si="94"/>
        <v>C.MCCAFFREY, CAR</v>
      </c>
    </row>
    <row r="2015" spans="1:22">
      <c r="A2015">
        <v>1537</v>
      </c>
      <c r="B2015" s="28">
        <v>2</v>
      </c>
      <c r="C2015" s="28" t="s">
        <v>21</v>
      </c>
      <c r="D2015" s="28" t="s">
        <v>29</v>
      </c>
      <c r="E2015" s="28">
        <v>38</v>
      </c>
      <c r="F2015" s="28">
        <v>62</v>
      </c>
      <c r="G2015" s="28" t="s">
        <v>4411</v>
      </c>
      <c r="H2015" s="28" t="s">
        <v>439</v>
      </c>
      <c r="I2015" s="28">
        <v>0</v>
      </c>
      <c r="J2015" s="28">
        <v>1</v>
      </c>
      <c r="K2015" s="28">
        <v>0</v>
      </c>
      <c r="L2015" s="28">
        <v>0</v>
      </c>
      <c r="M2015" s="28" t="s">
        <v>2107</v>
      </c>
      <c r="N2015" s="28">
        <v>4</v>
      </c>
      <c r="O2015" s="21">
        <v>4</v>
      </c>
      <c r="P2015" s="21">
        <v>0</v>
      </c>
      <c r="Q2015" s="21">
        <v>1</v>
      </c>
      <c r="R2015">
        <f>IFERROR(IF(I2015=1,VLOOKUP(F2015,Lookup!$A$2:$B$15,2,FALSE),0),0.5)</f>
        <v>0</v>
      </c>
      <c r="S2015">
        <f>IF(K2015=1,1,IFERROR(IF(H2015="pass",VLOOKUP(F2015,Lookup!$D$2:$E$26,2,FALSE),0),1.6))</f>
        <v>1.6</v>
      </c>
      <c r="T2015" s="6">
        <f t="shared" si="95"/>
        <v>1.6700000000000002</v>
      </c>
      <c r="U2015" s="6">
        <f t="shared" si="93"/>
        <v>1.6700000000000002</v>
      </c>
      <c r="V2015" t="str">
        <f t="shared" si="94"/>
        <v>T.MARSHALL, CAR</v>
      </c>
    </row>
    <row r="2016" spans="1:22">
      <c r="A2016">
        <v>1539</v>
      </c>
      <c r="B2016" s="28">
        <v>2</v>
      </c>
      <c r="C2016" s="28" t="s">
        <v>21</v>
      </c>
      <c r="D2016" s="28" t="s">
        <v>29</v>
      </c>
      <c r="E2016" s="28">
        <v>27</v>
      </c>
      <c r="F2016" s="28">
        <v>73</v>
      </c>
      <c r="G2016" s="28" t="s">
        <v>4413</v>
      </c>
      <c r="H2016" s="28" t="s">
        <v>439</v>
      </c>
      <c r="I2016" s="28">
        <v>0</v>
      </c>
      <c r="J2016" s="28">
        <v>1</v>
      </c>
      <c r="K2016" s="28">
        <v>0</v>
      </c>
      <c r="L2016" s="28">
        <v>0</v>
      </c>
      <c r="M2016" s="28" t="s">
        <v>2154</v>
      </c>
      <c r="N2016" s="28">
        <v>4</v>
      </c>
      <c r="O2016" s="21">
        <v>4</v>
      </c>
      <c r="P2016" s="21">
        <v>0</v>
      </c>
      <c r="Q2016" s="21">
        <v>1</v>
      </c>
      <c r="R2016">
        <f>IFERROR(IF(I2016=1,VLOOKUP(F2016,Lookup!$A$2:$B$15,2,FALSE),0),0.5)</f>
        <v>0</v>
      </c>
      <c r="S2016">
        <f>IF(K2016=1,1,IFERROR(IF(H2016="pass",VLOOKUP(F2016,Lookup!$D$2:$E$26,2,FALSE),0),1.6))</f>
        <v>1.6</v>
      </c>
      <c r="T2016" s="6">
        <f t="shared" si="95"/>
        <v>1.6700000000000002</v>
      </c>
      <c r="U2016" s="6">
        <f t="shared" si="93"/>
        <v>1.6700000000000002</v>
      </c>
      <c r="V2016" t="str">
        <f t="shared" si="94"/>
        <v>R.ANDERSON, CAR</v>
      </c>
    </row>
    <row r="2017" spans="1:22">
      <c r="A2017">
        <v>1541</v>
      </c>
      <c r="B2017" s="28">
        <v>2</v>
      </c>
      <c r="C2017" s="28" t="s">
        <v>29</v>
      </c>
      <c r="D2017" s="28" t="s">
        <v>21</v>
      </c>
      <c r="E2017" s="28">
        <v>68</v>
      </c>
      <c r="F2017" s="28">
        <v>32</v>
      </c>
      <c r="G2017" s="28" t="s">
        <v>4415</v>
      </c>
      <c r="H2017" s="28" t="s">
        <v>439</v>
      </c>
      <c r="I2017" s="28">
        <v>0</v>
      </c>
      <c r="J2017" s="28">
        <v>1</v>
      </c>
      <c r="K2017" s="28">
        <v>0</v>
      </c>
      <c r="L2017" s="28">
        <v>0</v>
      </c>
      <c r="M2017" s="28" t="s">
        <v>1407</v>
      </c>
      <c r="N2017" s="28">
        <v>1</v>
      </c>
      <c r="O2017" s="21">
        <v>1</v>
      </c>
      <c r="P2017" s="21">
        <v>0</v>
      </c>
      <c r="Q2017" s="21">
        <v>1</v>
      </c>
      <c r="R2017">
        <f>IFERROR(IF(I2017=1,VLOOKUP(F2017,Lookup!$A$2:$B$15,2,FALSE),0),0.5)</f>
        <v>0</v>
      </c>
      <c r="S2017">
        <f>IF(K2017=1,1,IFERROR(IF(H2017="pass",VLOOKUP(F2017,Lookup!$D$2:$E$26,2,FALSE),0),1.6))</f>
        <v>1.6</v>
      </c>
      <c r="T2017" s="6">
        <f t="shared" si="95"/>
        <v>1.6175000000000002</v>
      </c>
      <c r="U2017" s="6">
        <f t="shared" si="93"/>
        <v>1.6175000000000002</v>
      </c>
      <c r="V2017" t="str">
        <f t="shared" si="94"/>
        <v>A.KAMARA, NO</v>
      </c>
    </row>
    <row r="2018" spans="1:22">
      <c r="A2018">
        <v>1542</v>
      </c>
      <c r="B2018" s="28">
        <v>2</v>
      </c>
      <c r="C2018" s="28" t="s">
        <v>29</v>
      </c>
      <c r="D2018" s="28" t="s">
        <v>21</v>
      </c>
      <c r="E2018" s="28">
        <v>60</v>
      </c>
      <c r="F2018" s="28">
        <v>40</v>
      </c>
      <c r="G2018" s="28" t="s">
        <v>4416</v>
      </c>
      <c r="H2018" s="28" t="s">
        <v>439</v>
      </c>
      <c r="I2018" s="28">
        <v>0</v>
      </c>
      <c r="J2018" s="28">
        <v>1</v>
      </c>
      <c r="K2018" s="28">
        <v>0</v>
      </c>
      <c r="L2018" s="28">
        <v>0</v>
      </c>
      <c r="M2018" s="28" t="s">
        <v>1407</v>
      </c>
      <c r="N2018" s="28">
        <v>1</v>
      </c>
      <c r="O2018" s="21">
        <v>1</v>
      </c>
      <c r="P2018" s="21">
        <v>0</v>
      </c>
      <c r="Q2018" s="21">
        <v>1</v>
      </c>
      <c r="R2018">
        <f>IFERROR(IF(I2018=1,VLOOKUP(F2018,Lookup!$A$2:$B$15,2,FALSE),0),0.5)</f>
        <v>0</v>
      </c>
      <c r="S2018">
        <f>IF(K2018=1,1,IFERROR(IF(H2018="pass",VLOOKUP(F2018,Lookup!$D$2:$E$26,2,FALSE),0),1.6))</f>
        <v>1.6</v>
      </c>
      <c r="T2018" s="6">
        <f t="shared" si="95"/>
        <v>1.6175000000000002</v>
      </c>
      <c r="U2018" s="6">
        <f t="shared" si="93"/>
        <v>1.6175000000000002</v>
      </c>
      <c r="V2018" t="str">
        <f t="shared" si="94"/>
        <v>A.KAMARA, NO</v>
      </c>
    </row>
    <row r="2019" spans="1:22">
      <c r="A2019">
        <v>1543</v>
      </c>
      <c r="B2019" s="28">
        <v>2</v>
      </c>
      <c r="C2019" s="28" t="s">
        <v>29</v>
      </c>
      <c r="D2019" s="28" t="s">
        <v>21</v>
      </c>
      <c r="E2019" s="28">
        <v>68</v>
      </c>
      <c r="F2019" s="28">
        <v>32</v>
      </c>
      <c r="G2019" s="28" t="s">
        <v>4417</v>
      </c>
      <c r="H2019" s="28" t="s">
        <v>439</v>
      </c>
      <c r="I2019" s="28">
        <v>0</v>
      </c>
      <c r="J2019" s="28">
        <v>1</v>
      </c>
      <c r="K2019" s="28">
        <v>0</v>
      </c>
      <c r="L2019" s="28">
        <v>0</v>
      </c>
      <c r="M2019" s="28" t="s">
        <v>4366</v>
      </c>
      <c r="N2019" s="28">
        <v>18</v>
      </c>
      <c r="O2019" s="21">
        <v>18</v>
      </c>
      <c r="P2019" s="21">
        <v>0</v>
      </c>
      <c r="Q2019" s="21">
        <v>1</v>
      </c>
      <c r="R2019">
        <f>IFERROR(IF(I2019=1,VLOOKUP(F2019,Lookup!$A$2:$B$15,2,FALSE),0),0.5)</f>
        <v>0</v>
      </c>
      <c r="S2019">
        <f>IF(K2019=1,1,IFERROR(IF(H2019="pass",VLOOKUP(F2019,Lookup!$D$2:$E$26,2,FALSE),0),1.6))</f>
        <v>1.6</v>
      </c>
      <c r="T2019" s="6">
        <f t="shared" si="95"/>
        <v>1.915</v>
      </c>
      <c r="U2019" s="6">
        <f t="shared" si="93"/>
        <v>1.915</v>
      </c>
      <c r="V2019" t="str">
        <f t="shared" si="94"/>
        <v>L.HUMPHREY, NO</v>
      </c>
    </row>
    <row r="2020" spans="1:22">
      <c r="A2020">
        <v>1546</v>
      </c>
      <c r="B2020" s="28">
        <v>2</v>
      </c>
      <c r="C2020" s="28" t="s">
        <v>21</v>
      </c>
      <c r="D2020" s="28" t="s">
        <v>29</v>
      </c>
      <c r="E2020" s="28">
        <v>33</v>
      </c>
      <c r="F2020" s="28">
        <v>67</v>
      </c>
      <c r="G2020" s="28" t="s">
        <v>4420</v>
      </c>
      <c r="H2020" s="28" t="s">
        <v>439</v>
      </c>
      <c r="I2020" s="28">
        <v>0</v>
      </c>
      <c r="J2020" s="28">
        <v>1</v>
      </c>
      <c r="K2020" s="28">
        <v>0</v>
      </c>
      <c r="L2020" s="28">
        <v>0</v>
      </c>
      <c r="M2020" s="28" t="s">
        <v>2113</v>
      </c>
      <c r="N2020" s="28">
        <v>9</v>
      </c>
      <c r="O2020" s="21">
        <v>9</v>
      </c>
      <c r="P2020" s="21">
        <v>0</v>
      </c>
      <c r="Q2020" s="21">
        <v>1</v>
      </c>
      <c r="R2020">
        <f>IFERROR(IF(I2020=1,VLOOKUP(F2020,Lookup!$A$2:$B$15,2,FALSE),0),0.5)</f>
        <v>0</v>
      </c>
      <c r="S2020">
        <f>IF(K2020=1,1,IFERROR(IF(H2020="pass",VLOOKUP(F2020,Lookup!$D$2:$E$26,2,FALSE),0),1.6))</f>
        <v>1.6</v>
      </c>
      <c r="T2020" s="6">
        <f t="shared" si="95"/>
        <v>1.7575000000000001</v>
      </c>
      <c r="U2020" s="6">
        <f t="shared" si="93"/>
        <v>1.7575000000000001</v>
      </c>
      <c r="V2020" t="str">
        <f t="shared" si="94"/>
        <v>D.MOORE, CAR</v>
      </c>
    </row>
    <row r="2021" spans="1:22">
      <c r="A2021">
        <v>1547</v>
      </c>
      <c r="B2021" s="28">
        <v>2</v>
      </c>
      <c r="C2021" s="28" t="s">
        <v>29</v>
      </c>
      <c r="D2021" s="28" t="s">
        <v>21</v>
      </c>
      <c r="E2021" s="28">
        <v>67</v>
      </c>
      <c r="F2021" s="28">
        <v>33</v>
      </c>
      <c r="G2021" s="28" t="s">
        <v>4421</v>
      </c>
      <c r="H2021" s="28" t="s">
        <v>439</v>
      </c>
      <c r="I2021" s="28">
        <v>0</v>
      </c>
      <c r="J2021" s="28">
        <v>1</v>
      </c>
      <c r="K2021" s="28">
        <v>0</v>
      </c>
      <c r="L2021" s="28">
        <v>0</v>
      </c>
      <c r="M2021" s="28" t="s">
        <v>1453</v>
      </c>
      <c r="N2021" s="28">
        <v>20</v>
      </c>
      <c r="O2021" s="21">
        <v>20</v>
      </c>
      <c r="P2021" s="21">
        <v>0</v>
      </c>
      <c r="Q2021" s="21">
        <v>1</v>
      </c>
      <c r="R2021">
        <f>IFERROR(IF(I2021=1,VLOOKUP(F2021,Lookup!$A$2:$B$15,2,FALSE),0),0.5)</f>
        <v>0</v>
      </c>
      <c r="S2021">
        <f>IF(K2021=1,1,IFERROR(IF(H2021="pass",VLOOKUP(F2021,Lookup!$D$2:$E$26,2,FALSE),0),1.6))</f>
        <v>1.6</v>
      </c>
      <c r="T2021" s="6">
        <f t="shared" si="95"/>
        <v>1.9500000000000002</v>
      </c>
      <c r="U2021" s="6">
        <f t="shared" si="93"/>
        <v>1.9500000000000002</v>
      </c>
      <c r="V2021" t="str">
        <f t="shared" si="94"/>
        <v>J.JOHNSON, NO</v>
      </c>
    </row>
    <row r="2022" spans="1:22">
      <c r="A2022">
        <v>1548</v>
      </c>
      <c r="B2022" s="28">
        <v>2</v>
      </c>
      <c r="C2022" s="28" t="s">
        <v>29</v>
      </c>
      <c r="D2022" s="28" t="s">
        <v>21</v>
      </c>
      <c r="E2022" s="28">
        <v>44</v>
      </c>
      <c r="F2022" s="28">
        <v>56</v>
      </c>
      <c r="G2022" s="28" t="s">
        <v>4422</v>
      </c>
      <c r="H2022" s="28" t="s">
        <v>439</v>
      </c>
      <c r="I2022" s="28">
        <v>0</v>
      </c>
      <c r="J2022" s="28">
        <v>1</v>
      </c>
      <c r="K2022" s="28">
        <v>0</v>
      </c>
      <c r="L2022" s="28">
        <v>0</v>
      </c>
      <c r="M2022" s="28" t="s">
        <v>1453</v>
      </c>
      <c r="N2022" s="28">
        <v>29</v>
      </c>
      <c r="O2022" s="21">
        <v>29</v>
      </c>
      <c r="P2022" s="21">
        <v>0</v>
      </c>
      <c r="Q2022" s="21">
        <v>1</v>
      </c>
      <c r="R2022">
        <f>IFERROR(IF(I2022=1,VLOOKUP(F2022,Lookup!$A$2:$B$15,2,FALSE),0),0.5)</f>
        <v>0</v>
      </c>
      <c r="S2022">
        <f>IF(K2022=1,1,IFERROR(IF(H2022="pass",VLOOKUP(F2022,Lookup!$D$2:$E$26,2,FALSE),0),1.6))</f>
        <v>1.6</v>
      </c>
      <c r="T2022" s="6">
        <f t="shared" si="95"/>
        <v>2.1074999999999999</v>
      </c>
      <c r="U2022" s="6">
        <f t="shared" si="93"/>
        <v>2.1074999999999999</v>
      </c>
      <c r="V2022" t="str">
        <f t="shared" si="94"/>
        <v>J.JOHNSON, NO</v>
      </c>
    </row>
    <row r="2023" spans="1:22">
      <c r="A2023">
        <v>1558</v>
      </c>
      <c r="B2023" s="28">
        <v>2</v>
      </c>
      <c r="C2023" s="28" t="s">
        <v>3</v>
      </c>
      <c r="D2023" s="28" t="s">
        <v>14</v>
      </c>
      <c r="E2023" s="28">
        <v>74</v>
      </c>
      <c r="F2023" s="28">
        <v>26</v>
      </c>
      <c r="G2023" s="28" t="s">
        <v>4432</v>
      </c>
      <c r="H2023" s="28" t="s">
        <v>439</v>
      </c>
      <c r="I2023" s="28">
        <v>0</v>
      </c>
      <c r="J2023" s="28">
        <v>1</v>
      </c>
      <c r="K2023" s="28">
        <v>0</v>
      </c>
      <c r="L2023" s="28">
        <v>0</v>
      </c>
      <c r="M2023" s="28" t="s">
        <v>1334</v>
      </c>
      <c r="N2023" s="28">
        <v>11</v>
      </c>
      <c r="O2023" s="21">
        <v>11</v>
      </c>
      <c r="P2023" s="21">
        <v>0</v>
      </c>
      <c r="Q2023" s="21">
        <v>1</v>
      </c>
      <c r="R2023">
        <f>IFERROR(IF(I2023=1,VLOOKUP(F2023,Lookup!$A$2:$B$15,2,FALSE),0),0.5)</f>
        <v>0</v>
      </c>
      <c r="S2023">
        <f>IF(K2023=1,1,IFERROR(IF(H2023="pass",VLOOKUP(F2023,Lookup!$D$2:$E$26,2,FALSE),0),1.6))</f>
        <v>1.6</v>
      </c>
      <c r="T2023" s="6">
        <f t="shared" si="95"/>
        <v>1.7925</v>
      </c>
      <c r="U2023" s="6">
        <f t="shared" si="93"/>
        <v>1.7925</v>
      </c>
      <c r="V2023" t="str">
        <f t="shared" si="94"/>
        <v>K.RUDOLPH, NYG</v>
      </c>
    </row>
    <row r="2024" spans="1:22">
      <c r="A2024">
        <v>1559</v>
      </c>
      <c r="B2024" s="28">
        <v>2</v>
      </c>
      <c r="C2024" s="28" t="s">
        <v>3</v>
      </c>
      <c r="D2024" s="28" t="s">
        <v>14</v>
      </c>
      <c r="E2024" s="28">
        <v>62</v>
      </c>
      <c r="F2024" s="28">
        <v>38</v>
      </c>
      <c r="G2024" s="28" t="s">
        <v>4433</v>
      </c>
      <c r="H2024" s="28" t="s">
        <v>439</v>
      </c>
      <c r="I2024" s="28">
        <v>0</v>
      </c>
      <c r="J2024" s="28">
        <v>1</v>
      </c>
      <c r="K2024" s="28">
        <v>0</v>
      </c>
      <c r="L2024" s="28">
        <v>0</v>
      </c>
      <c r="M2024" s="28" t="s">
        <v>1315</v>
      </c>
      <c r="N2024" s="28">
        <v>16</v>
      </c>
      <c r="O2024" s="21">
        <v>16</v>
      </c>
      <c r="P2024" s="21">
        <v>0</v>
      </c>
      <c r="Q2024" s="21">
        <v>1</v>
      </c>
      <c r="R2024">
        <f>IFERROR(IF(I2024=1,VLOOKUP(F2024,Lookup!$A$2:$B$15,2,FALSE),0),0.5)</f>
        <v>0</v>
      </c>
      <c r="S2024">
        <f>IF(K2024=1,1,IFERROR(IF(H2024="pass",VLOOKUP(F2024,Lookup!$D$2:$E$26,2,FALSE),0),1.6))</f>
        <v>1.6</v>
      </c>
      <c r="T2024" s="6">
        <f t="shared" si="95"/>
        <v>1.8800000000000001</v>
      </c>
      <c r="U2024" s="6">
        <f t="shared" si="93"/>
        <v>1.8800000000000001</v>
      </c>
      <c r="V2024" t="str">
        <f t="shared" si="94"/>
        <v>K.GOLLADAY, NYG</v>
      </c>
    </row>
    <row r="2025" spans="1:22">
      <c r="A2025">
        <v>1561</v>
      </c>
      <c r="B2025" s="28">
        <v>2</v>
      </c>
      <c r="C2025" s="28" t="s">
        <v>3</v>
      </c>
      <c r="D2025" s="28" t="s">
        <v>14</v>
      </c>
      <c r="E2025" s="28">
        <v>46</v>
      </c>
      <c r="F2025" s="28">
        <v>54</v>
      </c>
      <c r="G2025" s="28" t="s">
        <v>4435</v>
      </c>
      <c r="H2025" s="28" t="s">
        <v>439</v>
      </c>
      <c r="I2025" s="28">
        <v>0</v>
      </c>
      <c r="J2025" s="28">
        <v>1</v>
      </c>
      <c r="K2025" s="28">
        <v>0</v>
      </c>
      <c r="L2025" s="28">
        <v>0</v>
      </c>
      <c r="M2025" s="28" t="s">
        <v>1285</v>
      </c>
      <c r="N2025" s="28">
        <v>13</v>
      </c>
      <c r="O2025" s="21">
        <v>13</v>
      </c>
      <c r="P2025" s="21">
        <v>0</v>
      </c>
      <c r="Q2025" s="21">
        <v>1</v>
      </c>
      <c r="R2025">
        <f>IFERROR(IF(I2025=1,VLOOKUP(F2025,Lookup!$A$2:$B$15,2,FALSE),0),0.5)</f>
        <v>0</v>
      </c>
      <c r="S2025">
        <f>IF(K2025=1,1,IFERROR(IF(H2025="pass",VLOOKUP(F2025,Lookup!$D$2:$E$26,2,FALSE),0),1.6))</f>
        <v>1.6</v>
      </c>
      <c r="T2025" s="6">
        <f t="shared" si="95"/>
        <v>1.8275000000000001</v>
      </c>
      <c r="U2025" s="6">
        <f t="shared" si="93"/>
        <v>1.8275000000000001</v>
      </c>
      <c r="V2025" t="str">
        <f t="shared" si="94"/>
        <v>S.SHEPARD, NYG</v>
      </c>
    </row>
    <row r="2026" spans="1:22">
      <c r="A2026">
        <v>1562</v>
      </c>
      <c r="B2026" s="28">
        <v>2</v>
      </c>
      <c r="C2026" s="28" t="s">
        <v>3</v>
      </c>
      <c r="D2026" s="28" t="s">
        <v>14</v>
      </c>
      <c r="E2026" s="28">
        <v>33</v>
      </c>
      <c r="F2026" s="28">
        <v>67</v>
      </c>
      <c r="G2026" s="28" t="s">
        <v>4436</v>
      </c>
      <c r="H2026" s="28" t="s">
        <v>439</v>
      </c>
      <c r="I2026" s="28">
        <v>0</v>
      </c>
      <c r="J2026" s="28">
        <v>1</v>
      </c>
      <c r="K2026" s="28">
        <v>0</v>
      </c>
      <c r="L2026" s="28">
        <v>0</v>
      </c>
      <c r="M2026" s="28" t="s">
        <v>1285</v>
      </c>
      <c r="N2026" s="28">
        <v>-2</v>
      </c>
      <c r="O2026" s="21">
        <v>-2</v>
      </c>
      <c r="P2026" s="21">
        <v>0</v>
      </c>
      <c r="Q2026" s="21">
        <v>1</v>
      </c>
      <c r="R2026">
        <f>IFERROR(IF(I2026=1,VLOOKUP(F2026,Lookup!$A$2:$B$15,2,FALSE),0),0.5)</f>
        <v>0</v>
      </c>
      <c r="S2026">
        <f>IF(K2026=1,1,IFERROR(IF(H2026="pass",VLOOKUP(F2026,Lookup!$D$2:$E$26,2,FALSE),0),1.6))</f>
        <v>1.6</v>
      </c>
      <c r="T2026" s="6">
        <f t="shared" si="95"/>
        <v>1.5650000000000002</v>
      </c>
      <c r="U2026" s="6">
        <f t="shared" si="93"/>
        <v>1.5650000000000002</v>
      </c>
      <c r="V2026" t="str">
        <f t="shared" si="94"/>
        <v>S.SHEPARD, NYG</v>
      </c>
    </row>
    <row r="2027" spans="1:22">
      <c r="A2027">
        <v>1568</v>
      </c>
      <c r="B2027" s="28">
        <v>2</v>
      </c>
      <c r="C2027" s="28" t="s">
        <v>14</v>
      </c>
      <c r="D2027" s="28" t="s">
        <v>3</v>
      </c>
      <c r="E2027" s="28">
        <v>70</v>
      </c>
      <c r="F2027" s="28">
        <v>30</v>
      </c>
      <c r="G2027" s="28" t="s">
        <v>4442</v>
      </c>
      <c r="H2027" s="28" t="s">
        <v>439</v>
      </c>
      <c r="I2027" s="28">
        <v>0</v>
      </c>
      <c r="J2027" s="28">
        <v>1</v>
      </c>
      <c r="K2027" s="28">
        <v>0</v>
      </c>
      <c r="L2027" s="28">
        <v>0</v>
      </c>
      <c r="M2027" s="28" t="s">
        <v>1751</v>
      </c>
      <c r="N2027" s="28">
        <v>0</v>
      </c>
      <c r="O2027" s="21">
        <v>0</v>
      </c>
      <c r="P2027" s="21">
        <v>0</v>
      </c>
      <c r="Q2027" s="21">
        <v>1</v>
      </c>
      <c r="R2027">
        <f>IFERROR(IF(I2027=1,VLOOKUP(F2027,Lookup!$A$2:$B$15,2,FALSE),0),0.5)</f>
        <v>0</v>
      </c>
      <c r="S2027">
        <f>IF(K2027=1,1,IFERROR(IF(H2027="pass",VLOOKUP(F2027,Lookup!$D$2:$E$26,2,FALSE),0),1.6))</f>
        <v>1.6</v>
      </c>
      <c r="T2027" s="6">
        <f t="shared" si="95"/>
        <v>1.6</v>
      </c>
      <c r="U2027" s="6">
        <f t="shared" si="93"/>
        <v>1.6</v>
      </c>
      <c r="V2027" t="str">
        <f t="shared" si="94"/>
        <v>L.THOMAS, WAS</v>
      </c>
    </row>
    <row r="2028" spans="1:22">
      <c r="A2028">
        <v>1577</v>
      </c>
      <c r="B2028" s="28">
        <v>2</v>
      </c>
      <c r="C2028" s="28" t="s">
        <v>14</v>
      </c>
      <c r="D2028" s="28" t="s">
        <v>3</v>
      </c>
      <c r="E2028" s="28">
        <v>60</v>
      </c>
      <c r="F2028" s="28">
        <v>40</v>
      </c>
      <c r="G2028" s="28" t="s">
        <v>4452</v>
      </c>
      <c r="H2028" s="28" t="s">
        <v>439</v>
      </c>
      <c r="I2028" s="28">
        <v>0</v>
      </c>
      <c r="J2028" s="28">
        <v>1</v>
      </c>
      <c r="K2028" s="28">
        <v>0</v>
      </c>
      <c r="L2028" s="28">
        <v>0</v>
      </c>
      <c r="M2028" s="28" t="s">
        <v>1756</v>
      </c>
      <c r="N2028" s="28">
        <v>6</v>
      </c>
      <c r="O2028" s="21">
        <v>6</v>
      </c>
      <c r="P2028" s="21">
        <v>0</v>
      </c>
      <c r="Q2028" s="21">
        <v>1</v>
      </c>
      <c r="R2028">
        <f>IFERROR(IF(I2028=1,VLOOKUP(F2028,Lookup!$A$2:$B$15,2,FALSE),0),0.5)</f>
        <v>0</v>
      </c>
      <c r="S2028">
        <f>IF(K2028=1,1,IFERROR(IF(H2028="pass",VLOOKUP(F2028,Lookup!$D$2:$E$26,2,FALSE),0),1.6))</f>
        <v>1.6</v>
      </c>
      <c r="T2028" s="6">
        <f t="shared" si="95"/>
        <v>1.7050000000000001</v>
      </c>
      <c r="U2028" s="6">
        <f t="shared" si="93"/>
        <v>1.7050000000000001</v>
      </c>
      <c r="V2028" t="str">
        <f t="shared" si="94"/>
        <v>T.MCLAURIN, WAS</v>
      </c>
    </row>
    <row r="2029" spans="1:22">
      <c r="A2029">
        <v>1579</v>
      </c>
      <c r="B2029" s="28">
        <v>2</v>
      </c>
      <c r="C2029" s="28" t="s">
        <v>14</v>
      </c>
      <c r="D2029" s="28" t="s">
        <v>3</v>
      </c>
      <c r="E2029" s="28">
        <v>43</v>
      </c>
      <c r="F2029" s="28">
        <v>57</v>
      </c>
      <c r="G2029" s="28" t="s">
        <v>4454</v>
      </c>
      <c r="H2029" s="28" t="s">
        <v>439</v>
      </c>
      <c r="I2029" s="28">
        <v>0</v>
      </c>
      <c r="J2029" s="28">
        <v>1</v>
      </c>
      <c r="K2029" s="28">
        <v>0</v>
      </c>
      <c r="L2029" s="28">
        <v>0</v>
      </c>
      <c r="M2029" s="28" t="s">
        <v>1756</v>
      </c>
      <c r="N2029" s="28">
        <v>3</v>
      </c>
      <c r="O2029" s="21">
        <v>3</v>
      </c>
      <c r="P2029" s="21">
        <v>0</v>
      </c>
      <c r="Q2029" s="21">
        <v>1</v>
      </c>
      <c r="R2029">
        <f>IFERROR(IF(I2029=1,VLOOKUP(F2029,Lookup!$A$2:$B$15,2,FALSE),0),0.5)</f>
        <v>0</v>
      </c>
      <c r="S2029">
        <f>IF(K2029=1,1,IFERROR(IF(H2029="pass",VLOOKUP(F2029,Lookup!$D$2:$E$26,2,FALSE),0),1.6))</f>
        <v>1.6</v>
      </c>
      <c r="T2029" s="6">
        <f t="shared" si="95"/>
        <v>1.6525000000000001</v>
      </c>
      <c r="U2029" s="6">
        <f t="shared" si="93"/>
        <v>1.6525000000000001</v>
      </c>
      <c r="V2029" t="str">
        <f t="shared" si="94"/>
        <v>T.MCLAURIN, WAS</v>
      </c>
    </row>
    <row r="2030" spans="1:22">
      <c r="A2030">
        <v>1583</v>
      </c>
      <c r="B2030" s="28">
        <v>2</v>
      </c>
      <c r="C2030" s="28" t="s">
        <v>14</v>
      </c>
      <c r="D2030" s="28" t="s">
        <v>3</v>
      </c>
      <c r="E2030" s="28">
        <v>32</v>
      </c>
      <c r="F2030" s="28">
        <v>68</v>
      </c>
      <c r="G2030" s="28" t="s">
        <v>4459</v>
      </c>
      <c r="H2030" s="28" t="s">
        <v>439</v>
      </c>
      <c r="I2030" s="28">
        <v>0</v>
      </c>
      <c r="J2030" s="28">
        <v>1</v>
      </c>
      <c r="K2030" s="28">
        <v>0</v>
      </c>
      <c r="L2030" s="28">
        <v>0</v>
      </c>
      <c r="M2030" s="28" t="s">
        <v>1694</v>
      </c>
      <c r="N2030" s="28">
        <v>2</v>
      </c>
      <c r="O2030" s="21">
        <v>2</v>
      </c>
      <c r="P2030" s="21">
        <v>0</v>
      </c>
      <c r="Q2030" s="21">
        <v>1</v>
      </c>
      <c r="R2030">
        <f>IFERROR(IF(I2030=1,VLOOKUP(F2030,Lookup!$A$2:$B$15,2,FALSE),0),0.5)</f>
        <v>0</v>
      </c>
      <c r="S2030">
        <f>IF(K2030=1,1,IFERROR(IF(H2030="pass",VLOOKUP(F2030,Lookup!$D$2:$E$26,2,FALSE),0),1.6))</f>
        <v>1.6</v>
      </c>
      <c r="T2030" s="6">
        <f t="shared" si="95"/>
        <v>1.635</v>
      </c>
      <c r="U2030" s="6">
        <f t="shared" si="93"/>
        <v>1.635</v>
      </c>
      <c r="V2030" t="str">
        <f t="shared" si="94"/>
        <v>A.GIBSON, WAS</v>
      </c>
    </row>
    <row r="2031" spans="1:22">
      <c r="A2031">
        <v>1585</v>
      </c>
      <c r="B2031" s="28">
        <v>2</v>
      </c>
      <c r="C2031" s="28" t="s">
        <v>14</v>
      </c>
      <c r="D2031" s="28" t="s">
        <v>3</v>
      </c>
      <c r="E2031" s="28">
        <v>27</v>
      </c>
      <c r="F2031" s="28">
        <v>73</v>
      </c>
      <c r="G2031" s="28" t="s">
        <v>4461</v>
      </c>
      <c r="H2031" s="28" t="s">
        <v>439</v>
      </c>
      <c r="I2031" s="28">
        <v>0</v>
      </c>
      <c r="J2031" s="28">
        <v>1</v>
      </c>
      <c r="K2031" s="28">
        <v>0</v>
      </c>
      <c r="L2031" s="28">
        <v>0</v>
      </c>
      <c r="M2031" s="28" t="s">
        <v>1756</v>
      </c>
      <c r="N2031" s="28">
        <v>16</v>
      </c>
      <c r="O2031" s="21">
        <v>16</v>
      </c>
      <c r="P2031" s="21">
        <v>0</v>
      </c>
      <c r="Q2031" s="21">
        <v>1</v>
      </c>
      <c r="R2031">
        <f>IFERROR(IF(I2031=1,VLOOKUP(F2031,Lookup!$A$2:$B$15,2,FALSE),0),0.5)</f>
        <v>0</v>
      </c>
      <c r="S2031">
        <f>IF(K2031=1,1,IFERROR(IF(H2031="pass",VLOOKUP(F2031,Lookup!$D$2:$E$26,2,FALSE),0),1.6))</f>
        <v>1.6</v>
      </c>
      <c r="T2031" s="6">
        <f t="shared" si="95"/>
        <v>1.8800000000000001</v>
      </c>
      <c r="U2031" s="6">
        <f t="shared" si="93"/>
        <v>1.8800000000000001</v>
      </c>
      <c r="V2031" t="str">
        <f t="shared" si="94"/>
        <v>T.MCLAURIN, WAS</v>
      </c>
    </row>
    <row r="2032" spans="1:22">
      <c r="A2032">
        <v>1586</v>
      </c>
      <c r="B2032" s="28">
        <v>2</v>
      </c>
      <c r="C2032" s="28" t="s">
        <v>14</v>
      </c>
      <c r="D2032" s="28" t="s">
        <v>3</v>
      </c>
      <c r="E2032" s="28">
        <v>11</v>
      </c>
      <c r="F2032" s="28">
        <v>89</v>
      </c>
      <c r="G2032" s="28" t="s">
        <v>4462</v>
      </c>
      <c r="H2032" s="28" t="s">
        <v>439</v>
      </c>
      <c r="I2032" s="28">
        <v>0</v>
      </c>
      <c r="J2032" s="28">
        <v>1</v>
      </c>
      <c r="K2032" s="28">
        <v>0</v>
      </c>
      <c r="L2032" s="28">
        <v>0</v>
      </c>
      <c r="M2032" s="28" t="s">
        <v>1756</v>
      </c>
      <c r="N2032" s="28">
        <v>11</v>
      </c>
      <c r="O2032" s="21">
        <v>11</v>
      </c>
      <c r="P2032" s="21">
        <v>0</v>
      </c>
      <c r="Q2032" s="21">
        <v>1</v>
      </c>
      <c r="R2032">
        <f>IFERROR(IF(I2032=1,VLOOKUP(F2032,Lookup!$A$2:$B$15,2,FALSE),0),0.5)</f>
        <v>0</v>
      </c>
      <c r="S2032">
        <f>IF(K2032=1,1,IFERROR(IF(H2032="pass",VLOOKUP(F2032,Lookup!$D$2:$E$26,2,FALSE),0),1.6))</f>
        <v>2.2000000000000002</v>
      </c>
      <c r="T2032" s="6">
        <f t="shared" si="95"/>
        <v>1.7925</v>
      </c>
      <c r="U2032" s="6">
        <f t="shared" si="93"/>
        <v>2.0614500000000002</v>
      </c>
      <c r="V2032" t="str">
        <f t="shared" si="94"/>
        <v>T.MCLAURIN, WAS</v>
      </c>
    </row>
    <row r="2033" spans="1:22">
      <c r="A2033">
        <v>1589</v>
      </c>
      <c r="B2033" s="28">
        <v>2</v>
      </c>
      <c r="C2033" s="28" t="s">
        <v>14</v>
      </c>
      <c r="D2033" s="28" t="s">
        <v>3</v>
      </c>
      <c r="E2033" s="28">
        <v>67</v>
      </c>
      <c r="F2033" s="28">
        <v>33</v>
      </c>
      <c r="G2033" s="28" t="s">
        <v>4465</v>
      </c>
      <c r="H2033" s="28" t="s">
        <v>439</v>
      </c>
      <c r="I2033" s="28">
        <v>0</v>
      </c>
      <c r="J2033" s="28">
        <v>1</v>
      </c>
      <c r="K2033" s="28">
        <v>0</v>
      </c>
      <c r="L2033" s="28">
        <v>0</v>
      </c>
      <c r="M2033" s="28" t="s">
        <v>1751</v>
      </c>
      <c r="N2033" s="28">
        <v>-3</v>
      </c>
      <c r="O2033" s="21">
        <v>-3</v>
      </c>
      <c r="P2033" s="21">
        <v>0</v>
      </c>
      <c r="Q2033" s="21">
        <v>1</v>
      </c>
      <c r="R2033">
        <f>IFERROR(IF(I2033=1,VLOOKUP(F2033,Lookup!$A$2:$B$15,2,FALSE),0),0.5)</f>
        <v>0</v>
      </c>
      <c r="S2033">
        <f>IF(K2033=1,1,IFERROR(IF(H2033="pass",VLOOKUP(F2033,Lookup!$D$2:$E$26,2,FALSE),0),1.6))</f>
        <v>1.6</v>
      </c>
      <c r="T2033" s="6">
        <f t="shared" si="95"/>
        <v>1.5475000000000001</v>
      </c>
      <c r="U2033" s="6">
        <f t="shared" si="93"/>
        <v>1.5475000000000001</v>
      </c>
      <c r="V2033" t="str">
        <f t="shared" si="94"/>
        <v>L.THOMAS, WAS</v>
      </c>
    </row>
    <row r="2034" spans="1:22">
      <c r="A2034">
        <v>1596</v>
      </c>
      <c r="B2034" s="28">
        <v>2</v>
      </c>
      <c r="C2034" s="28" t="s">
        <v>3</v>
      </c>
      <c r="D2034" s="28" t="s">
        <v>14</v>
      </c>
      <c r="E2034" s="28">
        <v>66</v>
      </c>
      <c r="F2034" s="28">
        <v>34</v>
      </c>
      <c r="G2034" s="28" t="s">
        <v>4472</v>
      </c>
      <c r="H2034" s="28" t="s">
        <v>439</v>
      </c>
      <c r="I2034" s="28">
        <v>0</v>
      </c>
      <c r="J2034" s="28">
        <v>1</v>
      </c>
      <c r="K2034" s="28">
        <v>0</v>
      </c>
      <c r="L2034" s="28">
        <v>0</v>
      </c>
      <c r="M2034" s="28" t="s">
        <v>1276</v>
      </c>
      <c r="N2034" s="28">
        <v>1</v>
      </c>
      <c r="O2034" s="21">
        <v>1</v>
      </c>
      <c r="P2034" s="21">
        <v>0</v>
      </c>
      <c r="Q2034" s="21">
        <v>1</v>
      </c>
      <c r="R2034">
        <f>IFERROR(IF(I2034=1,VLOOKUP(F2034,Lookup!$A$2:$B$15,2,FALSE),0),0.5)</f>
        <v>0</v>
      </c>
      <c r="S2034">
        <f>IF(K2034=1,1,IFERROR(IF(H2034="pass",VLOOKUP(F2034,Lookup!$D$2:$E$26,2,FALSE),0),1.6))</f>
        <v>1.6</v>
      </c>
      <c r="T2034" s="6">
        <f t="shared" si="95"/>
        <v>1.6175000000000002</v>
      </c>
      <c r="U2034" s="6">
        <f t="shared" si="93"/>
        <v>1.6175000000000002</v>
      </c>
      <c r="V2034" t="str">
        <f t="shared" si="94"/>
        <v>S.BARKLEY, NYG</v>
      </c>
    </row>
    <row r="2035" spans="1:22">
      <c r="A2035">
        <v>1598</v>
      </c>
      <c r="B2035" s="28">
        <v>2</v>
      </c>
      <c r="C2035" s="28" t="s">
        <v>3</v>
      </c>
      <c r="D2035" s="28" t="s">
        <v>14</v>
      </c>
      <c r="E2035" s="28">
        <v>22</v>
      </c>
      <c r="F2035" s="28">
        <v>78</v>
      </c>
      <c r="G2035" s="28" t="s">
        <v>4474</v>
      </c>
      <c r="H2035" s="28" t="s">
        <v>439</v>
      </c>
      <c r="I2035" s="28">
        <v>0</v>
      </c>
      <c r="J2035" s="28">
        <v>1</v>
      </c>
      <c r="K2035" s="28">
        <v>0</v>
      </c>
      <c r="L2035" s="28">
        <v>0</v>
      </c>
      <c r="M2035" s="28" t="s">
        <v>1315</v>
      </c>
      <c r="N2035" s="28">
        <v>11</v>
      </c>
      <c r="O2035" s="21">
        <v>11</v>
      </c>
      <c r="P2035" s="21">
        <v>0</v>
      </c>
      <c r="Q2035" s="21">
        <v>1</v>
      </c>
      <c r="R2035">
        <f>IFERROR(IF(I2035=1,VLOOKUP(F2035,Lookup!$A$2:$B$15,2,FALSE),0),0.5)</f>
        <v>0</v>
      </c>
      <c r="S2035">
        <f>IF(K2035=1,1,IFERROR(IF(H2035="pass",VLOOKUP(F2035,Lookup!$D$2:$E$26,2,FALSE),0),1.6))</f>
        <v>1.8</v>
      </c>
      <c r="T2035" s="6">
        <f t="shared" si="95"/>
        <v>1.7925</v>
      </c>
      <c r="U2035" s="6">
        <f t="shared" si="93"/>
        <v>1.7974500000000002</v>
      </c>
      <c r="V2035" t="str">
        <f t="shared" si="94"/>
        <v>K.GOLLADAY, NYG</v>
      </c>
    </row>
    <row r="2036" spans="1:22">
      <c r="A2036">
        <v>1600</v>
      </c>
      <c r="B2036" s="28">
        <v>2</v>
      </c>
      <c r="C2036" s="28" t="s">
        <v>3</v>
      </c>
      <c r="D2036" s="28" t="s">
        <v>14</v>
      </c>
      <c r="E2036" s="28">
        <v>13</v>
      </c>
      <c r="F2036" s="28">
        <v>87</v>
      </c>
      <c r="G2036" s="28" t="s">
        <v>4476</v>
      </c>
      <c r="H2036" s="28" t="s">
        <v>439</v>
      </c>
      <c r="I2036" s="28">
        <v>0</v>
      </c>
      <c r="J2036" s="28">
        <v>1</v>
      </c>
      <c r="K2036" s="28">
        <v>0</v>
      </c>
      <c r="L2036" s="28">
        <v>0</v>
      </c>
      <c r="M2036" s="28" t="s">
        <v>1285</v>
      </c>
      <c r="N2036" s="28">
        <v>0</v>
      </c>
      <c r="O2036" s="21">
        <v>0</v>
      </c>
      <c r="P2036" s="21">
        <v>0</v>
      </c>
      <c r="Q2036" s="21">
        <v>1</v>
      </c>
      <c r="R2036">
        <f>IFERROR(IF(I2036=1,VLOOKUP(F2036,Lookup!$A$2:$B$15,2,FALSE),0),0.5)</f>
        <v>0</v>
      </c>
      <c r="S2036">
        <f>IF(K2036=1,1,IFERROR(IF(H2036="pass",VLOOKUP(F2036,Lookup!$D$2:$E$26,2,FALSE),0),1.6))</f>
        <v>2.2000000000000002</v>
      </c>
      <c r="T2036" s="6">
        <f t="shared" si="95"/>
        <v>1.6</v>
      </c>
      <c r="U2036" s="6">
        <f t="shared" si="93"/>
        <v>1.9960000000000002</v>
      </c>
      <c r="V2036" t="str">
        <f t="shared" si="94"/>
        <v>S.SHEPARD, NYG</v>
      </c>
    </row>
    <row r="2037" spans="1:22">
      <c r="A2037">
        <v>1602</v>
      </c>
      <c r="B2037" s="28">
        <v>2</v>
      </c>
      <c r="C2037" s="28" t="s">
        <v>3</v>
      </c>
      <c r="D2037" s="28" t="s">
        <v>14</v>
      </c>
      <c r="E2037" s="28">
        <v>11</v>
      </c>
      <c r="F2037" s="28">
        <v>89</v>
      </c>
      <c r="G2037" s="28" t="s">
        <v>4478</v>
      </c>
      <c r="H2037" s="28" t="s">
        <v>439</v>
      </c>
      <c r="I2037" s="28">
        <v>0</v>
      </c>
      <c r="J2037" s="28">
        <v>1</v>
      </c>
      <c r="K2037" s="28">
        <v>0</v>
      </c>
      <c r="L2037" s="28">
        <v>0</v>
      </c>
      <c r="M2037" s="28" t="s">
        <v>1285</v>
      </c>
      <c r="N2037" s="28">
        <v>4</v>
      </c>
      <c r="O2037" s="21">
        <v>4</v>
      </c>
      <c r="P2037" s="21">
        <v>0</v>
      </c>
      <c r="Q2037" s="21">
        <v>1</v>
      </c>
      <c r="R2037">
        <f>IFERROR(IF(I2037=1,VLOOKUP(F2037,Lookup!$A$2:$B$15,2,FALSE),0),0.5)</f>
        <v>0</v>
      </c>
      <c r="S2037">
        <f>IF(K2037=1,1,IFERROR(IF(H2037="pass",VLOOKUP(F2037,Lookup!$D$2:$E$26,2,FALSE),0),1.6))</f>
        <v>2.2000000000000002</v>
      </c>
      <c r="T2037" s="6">
        <f t="shared" si="95"/>
        <v>1.6700000000000002</v>
      </c>
      <c r="U2037" s="6">
        <f t="shared" si="93"/>
        <v>2.0198</v>
      </c>
      <c r="V2037" t="str">
        <f t="shared" si="94"/>
        <v>S.SHEPARD, NYG</v>
      </c>
    </row>
    <row r="2038" spans="1:22">
      <c r="A2038">
        <v>1604</v>
      </c>
      <c r="B2038" s="28">
        <v>2</v>
      </c>
      <c r="C2038" s="28" t="s">
        <v>14</v>
      </c>
      <c r="D2038" s="28" t="s">
        <v>3</v>
      </c>
      <c r="E2038" s="28">
        <v>74</v>
      </c>
      <c r="F2038" s="28">
        <v>26</v>
      </c>
      <c r="G2038" s="28" t="s">
        <v>4480</v>
      </c>
      <c r="H2038" s="28" t="s">
        <v>439</v>
      </c>
      <c r="I2038" s="28">
        <v>0</v>
      </c>
      <c r="J2038" s="28">
        <v>1</v>
      </c>
      <c r="K2038" s="28">
        <v>0</v>
      </c>
      <c r="L2038" s="28">
        <v>0</v>
      </c>
      <c r="M2038" s="28" t="s">
        <v>1694</v>
      </c>
      <c r="N2038" s="28">
        <v>-2</v>
      </c>
      <c r="O2038" s="21">
        <v>-2</v>
      </c>
      <c r="P2038" s="21">
        <v>0</v>
      </c>
      <c r="Q2038" s="21">
        <v>1</v>
      </c>
      <c r="R2038">
        <f>IFERROR(IF(I2038=1,VLOOKUP(F2038,Lookup!$A$2:$B$15,2,FALSE),0),0.5)</f>
        <v>0</v>
      </c>
      <c r="S2038">
        <f>IF(K2038=1,1,IFERROR(IF(H2038="pass",VLOOKUP(F2038,Lookup!$D$2:$E$26,2,FALSE),0),1.6))</f>
        <v>1.6</v>
      </c>
      <c r="T2038" s="6">
        <f t="shared" si="95"/>
        <v>1.5650000000000002</v>
      </c>
      <c r="U2038" s="6">
        <f t="shared" si="93"/>
        <v>1.5650000000000002</v>
      </c>
      <c r="V2038" t="str">
        <f t="shared" si="94"/>
        <v>A.GIBSON, WAS</v>
      </c>
    </row>
    <row r="2039" spans="1:22">
      <c r="A2039">
        <v>1605</v>
      </c>
      <c r="B2039" s="28">
        <v>2</v>
      </c>
      <c r="C2039" s="28" t="s">
        <v>14</v>
      </c>
      <c r="D2039" s="28" t="s">
        <v>3</v>
      </c>
      <c r="E2039" s="28">
        <v>74</v>
      </c>
      <c r="F2039" s="28">
        <v>26</v>
      </c>
      <c r="G2039" s="28" t="s">
        <v>4481</v>
      </c>
      <c r="H2039" s="28" t="s">
        <v>439</v>
      </c>
      <c r="I2039" s="28">
        <v>0</v>
      </c>
      <c r="J2039" s="28">
        <v>1</v>
      </c>
      <c r="K2039" s="28">
        <v>0</v>
      </c>
      <c r="L2039" s="28">
        <v>0</v>
      </c>
      <c r="M2039" s="28" t="s">
        <v>1751</v>
      </c>
      <c r="N2039" s="28">
        <v>22</v>
      </c>
      <c r="O2039" s="21">
        <v>22</v>
      </c>
      <c r="P2039" s="21">
        <v>0</v>
      </c>
      <c r="Q2039" s="21">
        <v>1</v>
      </c>
      <c r="R2039">
        <f>IFERROR(IF(I2039=1,VLOOKUP(F2039,Lookup!$A$2:$B$15,2,FALSE),0),0.5)</f>
        <v>0</v>
      </c>
      <c r="S2039">
        <f>IF(K2039=1,1,IFERROR(IF(H2039="pass",VLOOKUP(F2039,Lookup!$D$2:$E$26,2,FALSE),0),1.6))</f>
        <v>1.6</v>
      </c>
      <c r="T2039" s="6">
        <f t="shared" si="95"/>
        <v>1.9850000000000001</v>
      </c>
      <c r="U2039" s="6">
        <f t="shared" si="93"/>
        <v>1.9850000000000001</v>
      </c>
      <c r="V2039" t="str">
        <f t="shared" si="94"/>
        <v>L.THOMAS, WAS</v>
      </c>
    </row>
    <row r="2040" spans="1:22">
      <c r="A2040">
        <v>1606</v>
      </c>
      <c r="B2040" s="28">
        <v>2</v>
      </c>
      <c r="C2040" s="28" t="s">
        <v>14</v>
      </c>
      <c r="D2040" s="28" t="s">
        <v>3</v>
      </c>
      <c r="E2040" s="28">
        <v>50</v>
      </c>
      <c r="F2040" s="28">
        <v>50</v>
      </c>
      <c r="G2040" s="28" t="s">
        <v>4482</v>
      </c>
      <c r="H2040" s="28" t="s">
        <v>439</v>
      </c>
      <c r="I2040" s="28">
        <v>0</v>
      </c>
      <c r="J2040" s="28">
        <v>1</v>
      </c>
      <c r="K2040" s="28">
        <v>0</v>
      </c>
      <c r="L2040" s="28">
        <v>0</v>
      </c>
      <c r="M2040" s="28" t="s">
        <v>1706</v>
      </c>
      <c r="N2040" s="28">
        <v>-3</v>
      </c>
      <c r="O2040" s="21">
        <v>-3</v>
      </c>
      <c r="P2040" s="21">
        <v>0</v>
      </c>
      <c r="Q2040" s="21">
        <v>1</v>
      </c>
      <c r="R2040">
        <f>IFERROR(IF(I2040=1,VLOOKUP(F2040,Lookup!$A$2:$B$15,2,FALSE),0),0.5)</f>
        <v>0</v>
      </c>
      <c r="S2040">
        <f>IF(K2040=1,1,IFERROR(IF(H2040="pass",VLOOKUP(F2040,Lookup!$D$2:$E$26,2,FALSE),0),1.6))</f>
        <v>1.6</v>
      </c>
      <c r="T2040" s="6">
        <f t="shared" si="95"/>
        <v>1.5475000000000001</v>
      </c>
      <c r="U2040" s="6">
        <f t="shared" si="93"/>
        <v>1.5475000000000001</v>
      </c>
      <c r="V2040" t="str">
        <f t="shared" si="94"/>
        <v>A.HUMPHRIES, WAS</v>
      </c>
    </row>
    <row r="2041" spans="1:22">
      <c r="A2041">
        <v>1607</v>
      </c>
      <c r="B2041" s="28">
        <v>2</v>
      </c>
      <c r="C2041" s="28" t="s">
        <v>14</v>
      </c>
      <c r="D2041" s="28" t="s">
        <v>3</v>
      </c>
      <c r="E2041" s="28">
        <v>38</v>
      </c>
      <c r="F2041" s="28">
        <v>62</v>
      </c>
      <c r="G2041" s="28" t="s">
        <v>4483</v>
      </c>
      <c r="H2041" s="28" t="s">
        <v>439</v>
      </c>
      <c r="I2041" s="28">
        <v>0</v>
      </c>
      <c r="J2041" s="28">
        <v>1</v>
      </c>
      <c r="K2041" s="28">
        <v>0</v>
      </c>
      <c r="L2041" s="28">
        <v>0</v>
      </c>
      <c r="M2041" s="28" t="s">
        <v>1706</v>
      </c>
      <c r="N2041" s="28">
        <v>-3</v>
      </c>
      <c r="O2041" s="21">
        <v>-3</v>
      </c>
      <c r="P2041" s="21">
        <v>0</v>
      </c>
      <c r="Q2041" s="21">
        <v>1</v>
      </c>
      <c r="R2041">
        <f>IFERROR(IF(I2041=1,VLOOKUP(F2041,Lookup!$A$2:$B$15,2,FALSE),0),0.5)</f>
        <v>0</v>
      </c>
      <c r="S2041">
        <f>IF(K2041=1,1,IFERROR(IF(H2041="pass",VLOOKUP(F2041,Lookup!$D$2:$E$26,2,FALSE),0),1.6))</f>
        <v>1.6</v>
      </c>
      <c r="T2041" s="6">
        <f t="shared" si="95"/>
        <v>1.5475000000000001</v>
      </c>
      <c r="U2041" s="6">
        <f t="shared" si="93"/>
        <v>1.5475000000000001</v>
      </c>
      <c r="V2041" t="str">
        <f t="shared" si="94"/>
        <v>A.HUMPHRIES, WAS</v>
      </c>
    </row>
    <row r="2042" spans="1:22">
      <c r="A2042">
        <v>1610</v>
      </c>
      <c r="B2042" s="28">
        <v>2</v>
      </c>
      <c r="C2042" s="28" t="s">
        <v>14</v>
      </c>
      <c r="D2042" s="28" t="s">
        <v>3</v>
      </c>
      <c r="E2042" s="28">
        <v>27</v>
      </c>
      <c r="F2042" s="28">
        <v>73</v>
      </c>
      <c r="G2042" s="28" t="s">
        <v>4486</v>
      </c>
      <c r="H2042" s="28" t="s">
        <v>439</v>
      </c>
      <c r="I2042" s="28">
        <v>0</v>
      </c>
      <c r="J2042" s="28">
        <v>1</v>
      </c>
      <c r="K2042" s="28">
        <v>0</v>
      </c>
      <c r="L2042" s="28">
        <v>0</v>
      </c>
      <c r="M2042" s="28" t="s">
        <v>1726</v>
      </c>
      <c r="N2042" s="28">
        <v>2</v>
      </c>
      <c r="O2042" s="21">
        <v>2</v>
      </c>
      <c r="P2042" s="21">
        <v>0</v>
      </c>
      <c r="Q2042" s="21">
        <v>1</v>
      </c>
      <c r="R2042">
        <f>IFERROR(IF(I2042=1,VLOOKUP(F2042,Lookup!$A$2:$B$15,2,FALSE),0),0.5)</f>
        <v>0</v>
      </c>
      <c r="S2042">
        <f>IF(K2042=1,1,IFERROR(IF(H2042="pass",VLOOKUP(F2042,Lookup!$D$2:$E$26,2,FALSE),0),1.6))</f>
        <v>1.6</v>
      </c>
      <c r="T2042" s="6">
        <f t="shared" si="95"/>
        <v>1.635</v>
      </c>
      <c r="U2042" s="6">
        <f t="shared" si="93"/>
        <v>1.635</v>
      </c>
      <c r="V2042" t="str">
        <f t="shared" si="94"/>
        <v>J.MCKISSIC, WAS</v>
      </c>
    </row>
    <row r="2043" spans="1:22">
      <c r="A2043">
        <v>1611</v>
      </c>
      <c r="B2043" s="28">
        <v>2</v>
      </c>
      <c r="C2043" s="28" t="s">
        <v>14</v>
      </c>
      <c r="D2043" s="28" t="s">
        <v>3</v>
      </c>
      <c r="E2043" s="28">
        <v>21</v>
      </c>
      <c r="F2043" s="28">
        <v>79</v>
      </c>
      <c r="G2043" s="28" t="s">
        <v>4487</v>
      </c>
      <c r="H2043" s="28" t="s">
        <v>439</v>
      </c>
      <c r="I2043" s="28">
        <v>0</v>
      </c>
      <c r="J2043" s="28">
        <v>1</v>
      </c>
      <c r="K2043" s="28">
        <v>0</v>
      </c>
      <c r="L2043" s="28">
        <v>0</v>
      </c>
      <c r="M2043" s="28" t="s">
        <v>1756</v>
      </c>
      <c r="N2043" s="28">
        <v>9</v>
      </c>
      <c r="O2043" s="21">
        <v>9</v>
      </c>
      <c r="P2043" s="21">
        <v>0</v>
      </c>
      <c r="Q2043" s="21">
        <v>1</v>
      </c>
      <c r="R2043">
        <f>IFERROR(IF(I2043=1,VLOOKUP(F2043,Lookup!$A$2:$B$15,2,FALSE),0),0.5)</f>
        <v>0</v>
      </c>
      <c r="S2043">
        <f>IF(K2043=1,1,IFERROR(IF(H2043="pass",VLOOKUP(F2043,Lookup!$D$2:$E$26,2,FALSE),0),1.6))</f>
        <v>1.8</v>
      </c>
      <c r="T2043" s="6">
        <f t="shared" si="95"/>
        <v>1.7575000000000001</v>
      </c>
      <c r="U2043" s="6">
        <f t="shared" si="93"/>
        <v>1.7855500000000002</v>
      </c>
      <c r="V2043" t="str">
        <f t="shared" si="94"/>
        <v>T.MCLAURIN, WAS</v>
      </c>
    </row>
    <row r="2044" spans="1:22">
      <c r="A2044">
        <v>1612</v>
      </c>
      <c r="B2044" s="28">
        <v>2</v>
      </c>
      <c r="C2044" s="28" t="s">
        <v>14</v>
      </c>
      <c r="D2044" s="28" t="s">
        <v>3</v>
      </c>
      <c r="E2044" s="28">
        <v>11</v>
      </c>
      <c r="F2044" s="28">
        <v>89</v>
      </c>
      <c r="G2044" s="28" t="s">
        <v>4488</v>
      </c>
      <c r="H2044" s="28" t="s">
        <v>439</v>
      </c>
      <c r="I2044" s="28">
        <v>0</v>
      </c>
      <c r="J2044" s="28">
        <v>1</v>
      </c>
      <c r="K2044" s="28">
        <v>0</v>
      </c>
      <c r="L2044" s="28">
        <v>0</v>
      </c>
      <c r="M2044" s="28" t="s">
        <v>1697</v>
      </c>
      <c r="N2044" s="28">
        <v>6</v>
      </c>
      <c r="O2044" s="21">
        <v>6</v>
      </c>
      <c r="P2044" s="21">
        <v>0</v>
      </c>
      <c r="Q2044" s="21">
        <v>1</v>
      </c>
      <c r="R2044">
        <f>IFERROR(IF(I2044=1,VLOOKUP(F2044,Lookup!$A$2:$B$15,2,FALSE),0),0.5)</f>
        <v>0</v>
      </c>
      <c r="S2044">
        <f>IF(K2044=1,1,IFERROR(IF(H2044="pass",VLOOKUP(F2044,Lookup!$D$2:$E$26,2,FALSE),0),1.6))</f>
        <v>2.2000000000000002</v>
      </c>
      <c r="T2044" s="6">
        <f t="shared" si="95"/>
        <v>1.7050000000000001</v>
      </c>
      <c r="U2044" s="6">
        <f t="shared" si="93"/>
        <v>2.0317000000000003</v>
      </c>
      <c r="V2044" t="str">
        <f t="shared" si="94"/>
        <v>D.BROWN, WAS</v>
      </c>
    </row>
    <row r="2045" spans="1:22">
      <c r="A2045">
        <v>1617</v>
      </c>
      <c r="B2045" s="28">
        <v>2</v>
      </c>
      <c r="C2045" s="28" t="s">
        <v>3</v>
      </c>
      <c r="D2045" s="28" t="s">
        <v>14</v>
      </c>
      <c r="E2045" s="28">
        <v>58</v>
      </c>
      <c r="F2045" s="28">
        <v>42</v>
      </c>
      <c r="G2045" s="28" t="s">
        <v>4493</v>
      </c>
      <c r="H2045" s="28" t="s">
        <v>439</v>
      </c>
      <c r="I2045" s="28">
        <v>0</v>
      </c>
      <c r="J2045" s="28">
        <v>1</v>
      </c>
      <c r="K2045" s="28">
        <v>0</v>
      </c>
      <c r="L2045" s="28">
        <v>0</v>
      </c>
      <c r="M2045" s="28" t="s">
        <v>2253</v>
      </c>
      <c r="N2045" s="28">
        <v>2</v>
      </c>
      <c r="O2045" s="21">
        <v>2</v>
      </c>
      <c r="P2045" s="21">
        <v>0</v>
      </c>
      <c r="Q2045" s="21">
        <v>1</v>
      </c>
      <c r="R2045">
        <f>IFERROR(IF(I2045=1,VLOOKUP(F2045,Lookup!$A$2:$B$15,2,FALSE),0),0.5)</f>
        <v>0</v>
      </c>
      <c r="S2045">
        <f>IF(K2045=1,1,IFERROR(IF(H2045="pass",VLOOKUP(F2045,Lookup!$D$2:$E$26,2,FALSE),0),1.6))</f>
        <v>1.6</v>
      </c>
      <c r="T2045" s="6">
        <f t="shared" si="95"/>
        <v>1.635</v>
      </c>
      <c r="U2045" s="6">
        <f t="shared" si="93"/>
        <v>1.635</v>
      </c>
      <c r="V2045" t="str">
        <f t="shared" si="94"/>
        <v>K.SMITH, NYG</v>
      </c>
    </row>
    <row r="2046" spans="1:22">
      <c r="A2046">
        <v>1619</v>
      </c>
      <c r="B2046" s="28">
        <v>2</v>
      </c>
      <c r="C2046" s="28" t="s">
        <v>3</v>
      </c>
      <c r="D2046" s="28" t="s">
        <v>14</v>
      </c>
      <c r="E2046" s="28">
        <v>41</v>
      </c>
      <c r="F2046" s="28">
        <v>59</v>
      </c>
      <c r="G2046" s="28" t="s">
        <v>4495</v>
      </c>
      <c r="H2046" s="28" t="s">
        <v>439</v>
      </c>
      <c r="I2046" s="28">
        <v>0</v>
      </c>
      <c r="J2046" s="28">
        <v>1</v>
      </c>
      <c r="K2046" s="28">
        <v>0</v>
      </c>
      <c r="L2046" s="28">
        <v>0</v>
      </c>
      <c r="M2046" s="28" t="s">
        <v>1276</v>
      </c>
      <c r="N2046" s="28">
        <v>3</v>
      </c>
      <c r="O2046" s="21">
        <v>3</v>
      </c>
      <c r="P2046" s="21">
        <v>0</v>
      </c>
      <c r="Q2046" s="21">
        <v>1</v>
      </c>
      <c r="R2046">
        <f>IFERROR(IF(I2046=1,VLOOKUP(F2046,Lookup!$A$2:$B$15,2,FALSE),0),0.5)</f>
        <v>0</v>
      </c>
      <c r="S2046">
        <f>IF(K2046=1,1,IFERROR(IF(H2046="pass",VLOOKUP(F2046,Lookup!$D$2:$E$26,2,FALSE),0),1.6))</f>
        <v>1.6</v>
      </c>
      <c r="T2046" s="6">
        <f t="shared" si="95"/>
        <v>1.6525000000000001</v>
      </c>
      <c r="U2046" s="6">
        <f t="shared" ref="U2046:U2109" si="96">R2046+IF(S2046&gt;=3.2,S2046,IF(AND(S2046&lt;3.2,S2046&gt;=1.8),S2046*0.66+T2046*0.34,T2046))+K2046*0.4735*2</f>
        <v>1.6525000000000001</v>
      </c>
      <c r="V2046" t="str">
        <f t="shared" si="94"/>
        <v>S.BARKLEY, NYG</v>
      </c>
    </row>
    <row r="2047" spans="1:22">
      <c r="A2047">
        <v>1623</v>
      </c>
      <c r="B2047" s="28">
        <v>2</v>
      </c>
      <c r="C2047" s="28" t="s">
        <v>3</v>
      </c>
      <c r="D2047" s="28" t="s">
        <v>14</v>
      </c>
      <c r="E2047" s="28">
        <v>39</v>
      </c>
      <c r="F2047" s="28">
        <v>61</v>
      </c>
      <c r="G2047" s="28" t="s">
        <v>4499</v>
      </c>
      <c r="H2047" s="28" t="s">
        <v>439</v>
      </c>
      <c r="I2047" s="28">
        <v>0</v>
      </c>
      <c r="J2047" s="28">
        <v>1</v>
      </c>
      <c r="K2047" s="28">
        <v>0</v>
      </c>
      <c r="L2047" s="28">
        <v>0</v>
      </c>
      <c r="M2047" s="28" t="s">
        <v>1283</v>
      </c>
      <c r="N2047" s="28">
        <v>0</v>
      </c>
      <c r="O2047" s="21">
        <v>0</v>
      </c>
      <c r="P2047" s="21">
        <v>0</v>
      </c>
      <c r="Q2047" s="21">
        <v>1</v>
      </c>
      <c r="R2047">
        <f>IFERROR(IF(I2047=1,VLOOKUP(F2047,Lookup!$A$2:$B$15,2,FALSE),0),0.5)</f>
        <v>0</v>
      </c>
      <c r="S2047">
        <f>IF(K2047=1,1,IFERROR(IF(H2047="pass",VLOOKUP(F2047,Lookup!$D$2:$E$26,2,FALSE),0),1.6))</f>
        <v>1.6</v>
      </c>
      <c r="T2047" s="6">
        <f t="shared" si="95"/>
        <v>1.6</v>
      </c>
      <c r="U2047" s="6">
        <f t="shared" si="96"/>
        <v>1.6</v>
      </c>
      <c r="V2047" t="str">
        <f t="shared" si="94"/>
        <v>D.BOOKER, NYG</v>
      </c>
    </row>
    <row r="2048" spans="1:22">
      <c r="A2048">
        <v>1624</v>
      </c>
      <c r="B2048" s="28">
        <v>2</v>
      </c>
      <c r="C2048" s="28" t="s">
        <v>3</v>
      </c>
      <c r="D2048" s="28" t="s">
        <v>14</v>
      </c>
      <c r="E2048" s="28">
        <v>37</v>
      </c>
      <c r="F2048" s="28">
        <v>63</v>
      </c>
      <c r="G2048" s="28" t="s">
        <v>4500</v>
      </c>
      <c r="H2048" s="28" t="s">
        <v>439</v>
      </c>
      <c r="I2048" s="28">
        <v>0</v>
      </c>
      <c r="J2048" s="28">
        <v>1</v>
      </c>
      <c r="K2048" s="28">
        <v>0</v>
      </c>
      <c r="L2048" s="28">
        <v>0</v>
      </c>
      <c r="M2048" s="28" t="s">
        <v>1278</v>
      </c>
      <c r="N2048" s="28">
        <v>6</v>
      </c>
      <c r="O2048" s="21">
        <v>6</v>
      </c>
      <c r="P2048" s="21">
        <v>0</v>
      </c>
      <c r="Q2048" s="21">
        <v>1</v>
      </c>
      <c r="R2048">
        <f>IFERROR(IF(I2048=1,VLOOKUP(F2048,Lookup!$A$2:$B$15,2,FALSE),0),0.5)</f>
        <v>0</v>
      </c>
      <c r="S2048">
        <f>IF(K2048=1,1,IFERROR(IF(H2048="pass",VLOOKUP(F2048,Lookup!$D$2:$E$26,2,FALSE),0),1.6))</f>
        <v>1.6</v>
      </c>
      <c r="T2048" s="6">
        <f t="shared" si="95"/>
        <v>1.7050000000000001</v>
      </c>
      <c r="U2048" s="6">
        <f t="shared" si="96"/>
        <v>1.7050000000000001</v>
      </c>
      <c r="V2048" t="str">
        <f t="shared" si="94"/>
        <v>D.SLAYTON, NYG</v>
      </c>
    </row>
    <row r="2049" spans="1:22">
      <c r="A2049">
        <v>1628</v>
      </c>
      <c r="B2049" s="28">
        <v>2</v>
      </c>
      <c r="C2049" s="28" t="s">
        <v>3</v>
      </c>
      <c r="D2049" s="28" t="s">
        <v>14</v>
      </c>
      <c r="E2049" s="28">
        <v>65</v>
      </c>
      <c r="F2049" s="28">
        <v>35</v>
      </c>
      <c r="G2049" s="28" t="s">
        <v>4504</v>
      </c>
      <c r="H2049" s="28" t="s">
        <v>439</v>
      </c>
      <c r="I2049" s="28">
        <v>0</v>
      </c>
      <c r="J2049" s="28">
        <v>1</v>
      </c>
      <c r="K2049" s="28">
        <v>0</v>
      </c>
      <c r="L2049" s="28">
        <v>0</v>
      </c>
      <c r="M2049" s="28" t="s">
        <v>1315</v>
      </c>
      <c r="N2049" s="28">
        <v>30</v>
      </c>
      <c r="O2049" s="21">
        <v>30</v>
      </c>
      <c r="P2049" s="21">
        <v>0</v>
      </c>
      <c r="Q2049" s="21">
        <v>1</v>
      </c>
      <c r="R2049">
        <f>IFERROR(IF(I2049=1,VLOOKUP(F2049,Lookup!$A$2:$B$15,2,FALSE),0),0.5)</f>
        <v>0</v>
      </c>
      <c r="S2049">
        <f>IF(K2049=1,1,IFERROR(IF(H2049="pass",VLOOKUP(F2049,Lookup!$D$2:$E$26,2,FALSE),0),1.6))</f>
        <v>1.6</v>
      </c>
      <c r="T2049" s="6">
        <f t="shared" si="95"/>
        <v>2.125</v>
      </c>
      <c r="U2049" s="6">
        <f t="shared" si="96"/>
        <v>2.125</v>
      </c>
      <c r="V2049" t="str">
        <f t="shared" si="94"/>
        <v>K.GOLLADAY, NYG</v>
      </c>
    </row>
    <row r="2050" spans="1:22">
      <c r="A2050">
        <v>1632</v>
      </c>
      <c r="B2050" s="28">
        <v>2</v>
      </c>
      <c r="C2050" s="28" t="s">
        <v>3</v>
      </c>
      <c r="D2050" s="28" t="s">
        <v>14</v>
      </c>
      <c r="E2050" s="28">
        <v>64</v>
      </c>
      <c r="F2050" s="28">
        <v>36</v>
      </c>
      <c r="G2050" s="28" t="s">
        <v>4508</v>
      </c>
      <c r="H2050" s="28" t="s">
        <v>439</v>
      </c>
      <c r="I2050" s="28">
        <v>0</v>
      </c>
      <c r="J2050" s="28">
        <v>1</v>
      </c>
      <c r="K2050" s="28">
        <v>0</v>
      </c>
      <c r="L2050" s="28">
        <v>0</v>
      </c>
      <c r="M2050" s="28" t="s">
        <v>1315</v>
      </c>
      <c r="N2050" s="28">
        <v>12</v>
      </c>
      <c r="O2050" s="21">
        <v>12</v>
      </c>
      <c r="P2050" s="21">
        <v>0</v>
      </c>
      <c r="Q2050" s="21">
        <v>1</v>
      </c>
      <c r="R2050">
        <f>IFERROR(IF(I2050=1,VLOOKUP(F2050,Lookup!$A$2:$B$15,2,FALSE),0),0.5)</f>
        <v>0</v>
      </c>
      <c r="S2050">
        <f>IF(K2050=1,1,IFERROR(IF(H2050="pass",VLOOKUP(F2050,Lookup!$D$2:$E$26,2,FALSE),0),1.6))</f>
        <v>1.6</v>
      </c>
      <c r="T2050" s="6">
        <f t="shared" si="95"/>
        <v>1.81</v>
      </c>
      <c r="U2050" s="6">
        <f t="shared" si="96"/>
        <v>1.81</v>
      </c>
      <c r="V2050" t="str">
        <f t="shared" ref="V2050:V2113" si="97">IF(M2050="A.St","A. ST. BROWN, DET",IF(M2050="Dj.Moore","D.MOORE, CAR",IF(M2050="Mi.Carter","M.CARTER, NYJ",UPPER(M2050)&amp;", "&amp;C2050)))</f>
        <v>K.GOLLADAY, NYG</v>
      </c>
    </row>
    <row r="2051" spans="1:22">
      <c r="A2051">
        <v>1633</v>
      </c>
      <c r="B2051" s="28">
        <v>2</v>
      </c>
      <c r="C2051" s="28" t="s">
        <v>3</v>
      </c>
      <c r="D2051" s="28" t="s">
        <v>14</v>
      </c>
      <c r="E2051" s="28">
        <v>52</v>
      </c>
      <c r="F2051" s="28">
        <v>48</v>
      </c>
      <c r="G2051" s="28" t="s">
        <v>4509</v>
      </c>
      <c r="H2051" s="28" t="s">
        <v>439</v>
      </c>
      <c r="I2051" s="28">
        <v>0</v>
      </c>
      <c r="J2051" s="28">
        <v>1</v>
      </c>
      <c r="K2051" s="28">
        <v>0</v>
      </c>
      <c r="L2051" s="28">
        <v>0</v>
      </c>
      <c r="M2051" s="28" t="s">
        <v>1285</v>
      </c>
      <c r="N2051" s="28">
        <v>16</v>
      </c>
      <c r="O2051" s="21">
        <v>16</v>
      </c>
      <c r="P2051" s="21">
        <v>0</v>
      </c>
      <c r="Q2051" s="21">
        <v>1</v>
      </c>
      <c r="R2051">
        <f>IFERROR(IF(I2051=1,VLOOKUP(F2051,Lookup!$A$2:$B$15,2,FALSE),0),0.5)</f>
        <v>0</v>
      </c>
      <c r="S2051">
        <f>IF(K2051=1,1,IFERROR(IF(H2051="pass",VLOOKUP(F2051,Lookup!$D$2:$E$26,2,FALSE),0),1.6))</f>
        <v>1.6</v>
      </c>
      <c r="T2051" s="6">
        <f t="shared" ref="T2051:T2114" si="98">IFERROR(1.6+0.7/40*N2051,0)</f>
        <v>1.8800000000000001</v>
      </c>
      <c r="U2051" s="6">
        <f t="shared" si="96"/>
        <v>1.8800000000000001</v>
      </c>
      <c r="V2051" t="str">
        <f t="shared" si="97"/>
        <v>S.SHEPARD, NYG</v>
      </c>
    </row>
    <row r="2052" spans="1:22">
      <c r="A2052">
        <v>1634</v>
      </c>
      <c r="B2052" s="28">
        <v>2</v>
      </c>
      <c r="C2052" s="28" t="s">
        <v>3</v>
      </c>
      <c r="D2052" s="28" t="s">
        <v>14</v>
      </c>
      <c r="E2052" s="28">
        <v>33</v>
      </c>
      <c r="F2052" s="28">
        <v>67</v>
      </c>
      <c r="G2052" s="28" t="s">
        <v>4510</v>
      </c>
      <c r="H2052" s="28" t="s">
        <v>439</v>
      </c>
      <c r="I2052" s="28">
        <v>0</v>
      </c>
      <c r="J2052" s="28">
        <v>1</v>
      </c>
      <c r="K2052" s="28">
        <v>0</v>
      </c>
      <c r="L2052" s="28">
        <v>0</v>
      </c>
      <c r="M2052" s="28" t="s">
        <v>1315</v>
      </c>
      <c r="N2052" s="28">
        <v>13</v>
      </c>
      <c r="O2052" s="21">
        <v>13</v>
      </c>
      <c r="P2052" s="21">
        <v>0</v>
      </c>
      <c r="Q2052" s="21">
        <v>1</v>
      </c>
      <c r="R2052">
        <f>IFERROR(IF(I2052=1,VLOOKUP(F2052,Lookup!$A$2:$B$15,2,FALSE),0),0.5)</f>
        <v>0</v>
      </c>
      <c r="S2052">
        <f>IF(K2052=1,1,IFERROR(IF(H2052="pass",VLOOKUP(F2052,Lookup!$D$2:$E$26,2,FALSE),0),1.6))</f>
        <v>1.6</v>
      </c>
      <c r="T2052" s="6">
        <f t="shared" si="98"/>
        <v>1.8275000000000001</v>
      </c>
      <c r="U2052" s="6">
        <f t="shared" si="96"/>
        <v>1.8275000000000001</v>
      </c>
      <c r="V2052" t="str">
        <f t="shared" si="97"/>
        <v>K.GOLLADAY, NYG</v>
      </c>
    </row>
    <row r="2053" spans="1:22">
      <c r="A2053">
        <v>1635</v>
      </c>
      <c r="B2053" s="28">
        <v>2</v>
      </c>
      <c r="C2053" s="28" t="s">
        <v>3</v>
      </c>
      <c r="D2053" s="28" t="s">
        <v>14</v>
      </c>
      <c r="E2053" s="28">
        <v>33</v>
      </c>
      <c r="F2053" s="28">
        <v>67</v>
      </c>
      <c r="G2053" s="28" t="s">
        <v>4511</v>
      </c>
      <c r="H2053" s="28" t="s">
        <v>439</v>
      </c>
      <c r="I2053" s="28">
        <v>0</v>
      </c>
      <c r="J2053" s="28">
        <v>1</v>
      </c>
      <c r="K2053" s="28">
        <v>0</v>
      </c>
      <c r="L2053" s="28">
        <v>0</v>
      </c>
      <c r="M2053" s="28" t="s">
        <v>1278</v>
      </c>
      <c r="N2053" s="28">
        <v>33</v>
      </c>
      <c r="O2053" s="21">
        <v>33</v>
      </c>
      <c r="P2053" s="21">
        <v>0</v>
      </c>
      <c r="Q2053" s="21">
        <v>1</v>
      </c>
      <c r="R2053">
        <f>IFERROR(IF(I2053=1,VLOOKUP(F2053,Lookup!$A$2:$B$15,2,FALSE),0),0.5)</f>
        <v>0</v>
      </c>
      <c r="S2053">
        <f>IF(K2053=1,1,IFERROR(IF(H2053="pass",VLOOKUP(F2053,Lookup!$D$2:$E$26,2,FALSE),0),1.6))</f>
        <v>1.6</v>
      </c>
      <c r="T2053" s="6">
        <f t="shared" si="98"/>
        <v>2.1775000000000002</v>
      </c>
      <c r="U2053" s="6">
        <f t="shared" si="96"/>
        <v>2.1775000000000002</v>
      </c>
      <c r="V2053" t="str">
        <f t="shared" si="97"/>
        <v>D.SLAYTON, NYG</v>
      </c>
    </row>
    <row r="2054" spans="1:22">
      <c r="A2054">
        <v>1638</v>
      </c>
      <c r="B2054" s="28">
        <v>2</v>
      </c>
      <c r="C2054" s="28" t="s">
        <v>14</v>
      </c>
      <c r="D2054" s="28" t="s">
        <v>3</v>
      </c>
      <c r="E2054" s="28">
        <v>47</v>
      </c>
      <c r="F2054" s="28">
        <v>53</v>
      </c>
      <c r="G2054" s="28" t="s">
        <v>4514</v>
      </c>
      <c r="H2054" s="28" t="s">
        <v>439</v>
      </c>
      <c r="I2054" s="28">
        <v>0</v>
      </c>
      <c r="J2054" s="28">
        <v>1</v>
      </c>
      <c r="K2054" s="28">
        <v>0</v>
      </c>
      <c r="L2054" s="28">
        <v>0</v>
      </c>
      <c r="M2054" s="28" t="s">
        <v>1706</v>
      </c>
      <c r="N2054" s="28">
        <v>5</v>
      </c>
      <c r="O2054" s="21">
        <v>5</v>
      </c>
      <c r="P2054" s="21">
        <v>0</v>
      </c>
      <c r="Q2054" s="21">
        <v>1</v>
      </c>
      <c r="R2054">
        <f>IFERROR(IF(I2054=1,VLOOKUP(F2054,Lookup!$A$2:$B$15,2,FALSE),0),0.5)</f>
        <v>0</v>
      </c>
      <c r="S2054">
        <f>IF(K2054=1,1,IFERROR(IF(H2054="pass",VLOOKUP(F2054,Lookup!$D$2:$E$26,2,FALSE),0),1.6))</f>
        <v>1.6</v>
      </c>
      <c r="T2054" s="6">
        <f t="shared" si="98"/>
        <v>1.6875</v>
      </c>
      <c r="U2054" s="6">
        <f t="shared" si="96"/>
        <v>1.6875</v>
      </c>
      <c r="V2054" t="str">
        <f t="shared" si="97"/>
        <v>A.HUMPHRIES, WAS</v>
      </c>
    </row>
    <row r="2055" spans="1:22">
      <c r="A2055">
        <v>1640</v>
      </c>
      <c r="B2055" s="28">
        <v>2</v>
      </c>
      <c r="C2055" s="28" t="s">
        <v>14</v>
      </c>
      <c r="D2055" s="28" t="s">
        <v>3</v>
      </c>
      <c r="E2055" s="28">
        <v>25</v>
      </c>
      <c r="F2055" s="28">
        <v>75</v>
      </c>
      <c r="G2055" s="28" t="s">
        <v>4516</v>
      </c>
      <c r="H2055" s="28" t="s">
        <v>439</v>
      </c>
      <c r="I2055" s="28">
        <v>0</v>
      </c>
      <c r="J2055" s="28">
        <v>1</v>
      </c>
      <c r="K2055" s="28">
        <v>0</v>
      </c>
      <c r="L2055" s="28">
        <v>0</v>
      </c>
      <c r="M2055" s="28" t="s">
        <v>1697</v>
      </c>
      <c r="N2055" s="28">
        <v>25</v>
      </c>
      <c r="O2055" s="21">
        <v>25</v>
      </c>
      <c r="P2055" s="21">
        <v>0</v>
      </c>
      <c r="Q2055" s="21">
        <v>1</v>
      </c>
      <c r="R2055">
        <f>IFERROR(IF(I2055=1,VLOOKUP(F2055,Lookup!$A$2:$B$15,2,FALSE),0),0.5)</f>
        <v>0</v>
      </c>
      <c r="S2055">
        <f>IF(K2055=1,1,IFERROR(IF(H2055="pass",VLOOKUP(F2055,Lookup!$D$2:$E$26,2,FALSE),0),1.6))</f>
        <v>1.8</v>
      </c>
      <c r="T2055" s="6">
        <f t="shared" si="98"/>
        <v>2.0375000000000001</v>
      </c>
      <c r="U2055" s="6">
        <f t="shared" si="96"/>
        <v>1.8807500000000004</v>
      </c>
      <c r="V2055" t="str">
        <f t="shared" si="97"/>
        <v>D.BROWN, WAS</v>
      </c>
    </row>
    <row r="2056" spans="1:22">
      <c r="A2056">
        <v>1645</v>
      </c>
      <c r="B2056" s="28">
        <v>2</v>
      </c>
      <c r="C2056" s="28" t="s">
        <v>3</v>
      </c>
      <c r="D2056" s="28" t="s">
        <v>14</v>
      </c>
      <c r="E2056" s="28">
        <v>62</v>
      </c>
      <c r="F2056" s="28">
        <v>38</v>
      </c>
      <c r="G2056" s="28" t="s">
        <v>4521</v>
      </c>
      <c r="H2056" s="28" t="s">
        <v>439</v>
      </c>
      <c r="I2056" s="28">
        <v>0</v>
      </c>
      <c r="J2056" s="28">
        <v>1</v>
      </c>
      <c r="K2056" s="28">
        <v>0</v>
      </c>
      <c r="L2056" s="28">
        <v>0</v>
      </c>
      <c r="M2056" s="28" t="s">
        <v>2253</v>
      </c>
      <c r="N2056" s="28">
        <v>15</v>
      </c>
      <c r="O2056" s="21">
        <v>15</v>
      </c>
      <c r="P2056" s="21">
        <v>0</v>
      </c>
      <c r="Q2056" s="21">
        <v>1</v>
      </c>
      <c r="R2056">
        <f>IFERROR(IF(I2056=1,VLOOKUP(F2056,Lookup!$A$2:$B$15,2,FALSE),0),0.5)</f>
        <v>0</v>
      </c>
      <c r="S2056">
        <f>IF(K2056=1,1,IFERROR(IF(H2056="pass",VLOOKUP(F2056,Lookup!$D$2:$E$26,2,FALSE),0),1.6))</f>
        <v>1.6</v>
      </c>
      <c r="T2056" s="6">
        <f t="shared" si="98"/>
        <v>1.8625</v>
      </c>
      <c r="U2056" s="6">
        <f t="shared" si="96"/>
        <v>1.8625</v>
      </c>
      <c r="V2056" t="str">
        <f t="shared" si="97"/>
        <v>K.SMITH, NYG</v>
      </c>
    </row>
    <row r="2057" spans="1:22">
      <c r="A2057">
        <v>1647</v>
      </c>
      <c r="B2057" s="28">
        <v>2</v>
      </c>
      <c r="C2057" s="28" t="s">
        <v>3</v>
      </c>
      <c r="D2057" s="28" t="s">
        <v>14</v>
      </c>
      <c r="E2057" s="28">
        <v>46</v>
      </c>
      <c r="F2057" s="28">
        <v>54</v>
      </c>
      <c r="G2057" s="28" t="s">
        <v>4523</v>
      </c>
      <c r="H2057" s="28" t="s">
        <v>439</v>
      </c>
      <c r="I2057" s="28">
        <v>0</v>
      </c>
      <c r="J2057" s="28">
        <v>1</v>
      </c>
      <c r="K2057" s="28">
        <v>0</v>
      </c>
      <c r="L2057" s="28">
        <v>0</v>
      </c>
      <c r="M2057" s="28" t="s">
        <v>1315</v>
      </c>
      <c r="N2057" s="28">
        <v>8</v>
      </c>
      <c r="O2057" s="21">
        <v>8</v>
      </c>
      <c r="P2057" s="21">
        <v>0</v>
      </c>
      <c r="Q2057" s="21">
        <v>1</v>
      </c>
      <c r="R2057">
        <f>IFERROR(IF(I2057=1,VLOOKUP(F2057,Lookup!$A$2:$B$15,2,FALSE),0),0.5)</f>
        <v>0</v>
      </c>
      <c r="S2057">
        <f>IF(K2057=1,1,IFERROR(IF(H2057="pass",VLOOKUP(F2057,Lookup!$D$2:$E$26,2,FALSE),0),1.6))</f>
        <v>1.6</v>
      </c>
      <c r="T2057" s="6">
        <f t="shared" si="98"/>
        <v>1.74</v>
      </c>
      <c r="U2057" s="6">
        <f t="shared" si="96"/>
        <v>1.74</v>
      </c>
      <c r="V2057" t="str">
        <f t="shared" si="97"/>
        <v>K.GOLLADAY, NYG</v>
      </c>
    </row>
    <row r="2058" spans="1:22">
      <c r="A2058">
        <v>1648</v>
      </c>
      <c r="B2058" s="28">
        <v>2</v>
      </c>
      <c r="C2058" s="28" t="s">
        <v>3</v>
      </c>
      <c r="D2058" s="28" t="s">
        <v>14</v>
      </c>
      <c r="E2058" s="28">
        <v>42</v>
      </c>
      <c r="F2058" s="28">
        <v>58</v>
      </c>
      <c r="G2058" s="28" t="s">
        <v>4524</v>
      </c>
      <c r="H2058" s="28" t="s">
        <v>439</v>
      </c>
      <c r="I2058" s="28">
        <v>0</v>
      </c>
      <c r="J2058" s="28">
        <v>1</v>
      </c>
      <c r="K2058" s="28">
        <v>0</v>
      </c>
      <c r="L2058" s="28">
        <v>0</v>
      </c>
      <c r="M2058" s="28" t="s">
        <v>1285</v>
      </c>
      <c r="N2058" s="28">
        <v>8</v>
      </c>
      <c r="O2058" s="21">
        <v>8</v>
      </c>
      <c r="P2058" s="21">
        <v>0</v>
      </c>
      <c r="Q2058" s="21">
        <v>1</v>
      </c>
      <c r="R2058">
        <f>IFERROR(IF(I2058=1,VLOOKUP(F2058,Lookup!$A$2:$B$15,2,FALSE),0),0.5)</f>
        <v>0</v>
      </c>
      <c r="S2058">
        <f>IF(K2058=1,1,IFERROR(IF(H2058="pass",VLOOKUP(F2058,Lookup!$D$2:$E$26,2,FALSE),0),1.6))</f>
        <v>1.6</v>
      </c>
      <c r="T2058" s="6">
        <f t="shared" si="98"/>
        <v>1.74</v>
      </c>
      <c r="U2058" s="6">
        <f t="shared" si="96"/>
        <v>1.74</v>
      </c>
      <c r="V2058" t="str">
        <f t="shared" si="97"/>
        <v>S.SHEPARD, NYG</v>
      </c>
    </row>
    <row r="2059" spans="1:22">
      <c r="A2059">
        <v>1651</v>
      </c>
      <c r="B2059" s="28">
        <v>2</v>
      </c>
      <c r="C2059" s="28" t="s">
        <v>14</v>
      </c>
      <c r="D2059" s="28" t="s">
        <v>3</v>
      </c>
      <c r="E2059" s="28">
        <v>54</v>
      </c>
      <c r="F2059" s="28">
        <v>46</v>
      </c>
      <c r="G2059" s="28" t="s">
        <v>4527</v>
      </c>
      <c r="H2059" s="28" t="s">
        <v>439</v>
      </c>
      <c r="I2059" s="28">
        <v>0</v>
      </c>
      <c r="J2059" s="28">
        <v>1</v>
      </c>
      <c r="K2059" s="28">
        <v>0</v>
      </c>
      <c r="L2059" s="28">
        <v>0</v>
      </c>
      <c r="M2059" s="28" t="s">
        <v>1756</v>
      </c>
      <c r="N2059" s="28">
        <v>6</v>
      </c>
      <c r="O2059" s="21">
        <v>6</v>
      </c>
      <c r="P2059" s="21">
        <v>0</v>
      </c>
      <c r="Q2059" s="21">
        <v>1</v>
      </c>
      <c r="R2059">
        <f>IFERROR(IF(I2059=1,VLOOKUP(F2059,Lookup!$A$2:$B$15,2,FALSE),0),0.5)</f>
        <v>0</v>
      </c>
      <c r="S2059">
        <f>IF(K2059=1,1,IFERROR(IF(H2059="pass",VLOOKUP(F2059,Lookup!$D$2:$E$26,2,FALSE),0),1.6))</f>
        <v>1.6</v>
      </c>
      <c r="T2059" s="6">
        <f t="shared" si="98"/>
        <v>1.7050000000000001</v>
      </c>
      <c r="U2059" s="6">
        <f t="shared" si="96"/>
        <v>1.7050000000000001</v>
      </c>
      <c r="V2059" t="str">
        <f t="shared" si="97"/>
        <v>T.MCLAURIN, WAS</v>
      </c>
    </row>
    <row r="2060" spans="1:22">
      <c r="A2060">
        <v>1652</v>
      </c>
      <c r="B2060" s="28">
        <v>2</v>
      </c>
      <c r="C2060" s="28" t="s">
        <v>14</v>
      </c>
      <c r="D2060" s="28" t="s">
        <v>3</v>
      </c>
      <c r="E2060" s="28">
        <v>45</v>
      </c>
      <c r="F2060" s="28">
        <v>55</v>
      </c>
      <c r="G2060" s="28" t="s">
        <v>4528</v>
      </c>
      <c r="H2060" s="28" t="s">
        <v>439</v>
      </c>
      <c r="I2060" s="28">
        <v>0</v>
      </c>
      <c r="J2060" s="28">
        <v>1</v>
      </c>
      <c r="K2060" s="28">
        <v>0</v>
      </c>
      <c r="L2060" s="28">
        <v>0</v>
      </c>
      <c r="M2060" s="28" t="s">
        <v>1706</v>
      </c>
      <c r="N2060" s="28">
        <v>-4</v>
      </c>
      <c r="O2060" s="21">
        <v>-4</v>
      </c>
      <c r="P2060" s="21">
        <v>0</v>
      </c>
      <c r="Q2060" s="21">
        <v>1</v>
      </c>
      <c r="R2060">
        <f>IFERROR(IF(I2060=1,VLOOKUP(F2060,Lookup!$A$2:$B$15,2,FALSE),0),0.5)</f>
        <v>0</v>
      </c>
      <c r="S2060">
        <f>IF(K2060=1,1,IFERROR(IF(H2060="pass",VLOOKUP(F2060,Lookup!$D$2:$E$26,2,FALSE),0),1.6))</f>
        <v>1.6</v>
      </c>
      <c r="T2060" s="6">
        <f t="shared" si="98"/>
        <v>1.53</v>
      </c>
      <c r="U2060" s="6">
        <f t="shared" si="96"/>
        <v>1.53</v>
      </c>
      <c r="V2060" t="str">
        <f t="shared" si="97"/>
        <v>A.HUMPHRIES, WAS</v>
      </c>
    </row>
    <row r="2061" spans="1:22">
      <c r="A2061">
        <v>1653</v>
      </c>
      <c r="B2061" s="28">
        <v>2</v>
      </c>
      <c r="C2061" s="28" t="s">
        <v>14</v>
      </c>
      <c r="D2061" s="28" t="s">
        <v>3</v>
      </c>
      <c r="E2061" s="28">
        <v>45</v>
      </c>
      <c r="F2061" s="28">
        <v>55</v>
      </c>
      <c r="G2061" s="28" t="s">
        <v>4529</v>
      </c>
      <c r="H2061" s="28" t="s">
        <v>439</v>
      </c>
      <c r="I2061" s="28">
        <v>0</v>
      </c>
      <c r="J2061" s="28">
        <v>1</v>
      </c>
      <c r="K2061" s="28">
        <v>0</v>
      </c>
      <c r="L2061" s="28">
        <v>0</v>
      </c>
      <c r="M2061" s="28" t="s">
        <v>1706</v>
      </c>
      <c r="N2061" s="28">
        <v>-1</v>
      </c>
      <c r="O2061" s="21">
        <v>-1</v>
      </c>
      <c r="P2061" s="21">
        <v>0</v>
      </c>
      <c r="Q2061" s="21">
        <v>1</v>
      </c>
      <c r="R2061">
        <f>IFERROR(IF(I2061=1,VLOOKUP(F2061,Lookup!$A$2:$B$15,2,FALSE),0),0.5)</f>
        <v>0</v>
      </c>
      <c r="S2061">
        <f>IF(K2061=1,1,IFERROR(IF(H2061="pass",VLOOKUP(F2061,Lookup!$D$2:$E$26,2,FALSE),0),1.6))</f>
        <v>1.6</v>
      </c>
      <c r="T2061" s="6">
        <f t="shared" si="98"/>
        <v>1.5825</v>
      </c>
      <c r="U2061" s="6">
        <f t="shared" si="96"/>
        <v>1.5825</v>
      </c>
      <c r="V2061" t="str">
        <f t="shared" si="97"/>
        <v>A.HUMPHRIES, WAS</v>
      </c>
    </row>
    <row r="2062" spans="1:22">
      <c r="A2062">
        <v>1655</v>
      </c>
      <c r="B2062" s="28">
        <v>2</v>
      </c>
      <c r="C2062" s="28" t="s">
        <v>14</v>
      </c>
      <c r="D2062" s="28" t="s">
        <v>3</v>
      </c>
      <c r="E2062" s="28">
        <v>36</v>
      </c>
      <c r="F2062" s="28">
        <v>64</v>
      </c>
      <c r="G2062" s="28" t="s">
        <v>4531</v>
      </c>
      <c r="H2062" s="28" t="s">
        <v>439</v>
      </c>
      <c r="I2062" s="28">
        <v>0</v>
      </c>
      <c r="J2062" s="28">
        <v>1</v>
      </c>
      <c r="K2062" s="28">
        <v>0</v>
      </c>
      <c r="L2062" s="28">
        <v>0</v>
      </c>
      <c r="M2062" s="28" t="s">
        <v>1756</v>
      </c>
      <c r="N2062" s="28">
        <v>10</v>
      </c>
      <c r="O2062" s="21">
        <v>10</v>
      </c>
      <c r="P2062" s="21">
        <v>0</v>
      </c>
      <c r="Q2062" s="21">
        <v>1</v>
      </c>
      <c r="R2062">
        <f>IFERROR(IF(I2062=1,VLOOKUP(F2062,Lookup!$A$2:$B$15,2,FALSE),0),0.5)</f>
        <v>0</v>
      </c>
      <c r="S2062">
        <f>IF(K2062=1,1,IFERROR(IF(H2062="pass",VLOOKUP(F2062,Lookup!$D$2:$E$26,2,FALSE),0),1.6))</f>
        <v>1.6</v>
      </c>
      <c r="T2062" s="6">
        <f t="shared" si="98"/>
        <v>1.7750000000000001</v>
      </c>
      <c r="U2062" s="6">
        <f t="shared" si="96"/>
        <v>1.7750000000000001</v>
      </c>
      <c r="V2062" t="str">
        <f t="shared" si="97"/>
        <v>T.MCLAURIN, WAS</v>
      </c>
    </row>
    <row r="2063" spans="1:22">
      <c r="A2063">
        <v>1656</v>
      </c>
      <c r="B2063" s="28">
        <v>2</v>
      </c>
      <c r="C2063" s="28" t="s">
        <v>14</v>
      </c>
      <c r="D2063" s="28" t="s">
        <v>3</v>
      </c>
      <c r="E2063" s="28">
        <v>26</v>
      </c>
      <c r="F2063" s="28">
        <v>74</v>
      </c>
      <c r="G2063" s="28" t="s">
        <v>4532</v>
      </c>
      <c r="H2063" s="28" t="s">
        <v>439</v>
      </c>
      <c r="I2063" s="28">
        <v>0</v>
      </c>
      <c r="J2063" s="28">
        <v>1</v>
      </c>
      <c r="K2063" s="28">
        <v>0</v>
      </c>
      <c r="L2063" s="28">
        <v>0</v>
      </c>
      <c r="M2063" s="28" t="s">
        <v>1697</v>
      </c>
      <c r="N2063" s="28">
        <v>6</v>
      </c>
      <c r="O2063" s="21">
        <v>6</v>
      </c>
      <c r="P2063" s="21">
        <v>0</v>
      </c>
      <c r="Q2063" s="21">
        <v>1</v>
      </c>
      <c r="R2063">
        <f>IFERROR(IF(I2063=1,VLOOKUP(F2063,Lookup!$A$2:$B$15,2,FALSE),0),0.5)</f>
        <v>0</v>
      </c>
      <c r="S2063">
        <f>IF(K2063=1,1,IFERROR(IF(H2063="pass",VLOOKUP(F2063,Lookup!$D$2:$E$26,2,FALSE),0),1.6))</f>
        <v>1.6</v>
      </c>
      <c r="T2063" s="6">
        <f t="shared" si="98"/>
        <v>1.7050000000000001</v>
      </c>
      <c r="U2063" s="6">
        <f t="shared" si="96"/>
        <v>1.7050000000000001</v>
      </c>
      <c r="V2063" t="str">
        <f t="shared" si="97"/>
        <v>D.BROWN, WAS</v>
      </c>
    </row>
    <row r="2064" spans="1:22">
      <c r="A2064">
        <v>1657</v>
      </c>
      <c r="B2064" s="28">
        <v>2</v>
      </c>
      <c r="C2064" s="28" t="s">
        <v>14</v>
      </c>
      <c r="D2064" s="28" t="s">
        <v>3</v>
      </c>
      <c r="E2064" s="28">
        <v>26</v>
      </c>
      <c r="F2064" s="28">
        <v>74</v>
      </c>
      <c r="G2064" s="28" t="s">
        <v>4533</v>
      </c>
      <c r="H2064" s="28" t="s">
        <v>439</v>
      </c>
      <c r="I2064" s="28">
        <v>0</v>
      </c>
      <c r="J2064" s="28">
        <v>1</v>
      </c>
      <c r="K2064" s="28">
        <v>0</v>
      </c>
      <c r="L2064" s="28">
        <v>0</v>
      </c>
      <c r="M2064" s="28" t="s">
        <v>1697</v>
      </c>
      <c r="N2064" s="28">
        <v>26</v>
      </c>
      <c r="O2064" s="21">
        <v>26</v>
      </c>
      <c r="P2064" s="21">
        <v>0</v>
      </c>
      <c r="Q2064" s="21">
        <v>1</v>
      </c>
      <c r="R2064">
        <f>IFERROR(IF(I2064=1,VLOOKUP(F2064,Lookup!$A$2:$B$15,2,FALSE),0),0.5)</f>
        <v>0</v>
      </c>
      <c r="S2064">
        <f>IF(K2064=1,1,IFERROR(IF(H2064="pass",VLOOKUP(F2064,Lookup!$D$2:$E$26,2,FALSE),0),1.6))</f>
        <v>1.6</v>
      </c>
      <c r="T2064" s="6">
        <f t="shared" si="98"/>
        <v>2.0550000000000002</v>
      </c>
      <c r="U2064" s="6">
        <f t="shared" si="96"/>
        <v>2.0550000000000002</v>
      </c>
      <c r="V2064" t="str">
        <f t="shared" si="97"/>
        <v>D.BROWN, WAS</v>
      </c>
    </row>
    <row r="2065" spans="1:22">
      <c r="A2065">
        <v>1658</v>
      </c>
      <c r="B2065" s="28">
        <v>2</v>
      </c>
      <c r="C2065" s="28" t="s">
        <v>14</v>
      </c>
      <c r="D2065" s="28" t="s">
        <v>3</v>
      </c>
      <c r="E2065" s="28">
        <v>26</v>
      </c>
      <c r="F2065" s="28">
        <v>74</v>
      </c>
      <c r="G2065" s="28" t="s">
        <v>4534</v>
      </c>
      <c r="H2065" s="28" t="s">
        <v>439</v>
      </c>
      <c r="I2065" s="28">
        <v>0</v>
      </c>
      <c r="J2065" s="28">
        <v>1</v>
      </c>
      <c r="K2065" s="28">
        <v>0</v>
      </c>
      <c r="L2065" s="28">
        <v>0</v>
      </c>
      <c r="M2065" s="28" t="s">
        <v>1706</v>
      </c>
      <c r="N2065" s="28">
        <v>6</v>
      </c>
      <c r="O2065" s="21">
        <v>6</v>
      </c>
      <c r="P2065" s="21">
        <v>0</v>
      </c>
      <c r="Q2065" s="21">
        <v>1</v>
      </c>
      <c r="R2065">
        <f>IFERROR(IF(I2065=1,VLOOKUP(F2065,Lookup!$A$2:$B$15,2,FALSE),0),0.5)</f>
        <v>0</v>
      </c>
      <c r="S2065">
        <f>IF(K2065=1,1,IFERROR(IF(H2065="pass",VLOOKUP(F2065,Lookup!$D$2:$E$26,2,FALSE),0),1.6))</f>
        <v>1.6</v>
      </c>
      <c r="T2065" s="6">
        <f t="shared" si="98"/>
        <v>1.7050000000000001</v>
      </c>
      <c r="U2065" s="6">
        <f t="shared" si="96"/>
        <v>1.7050000000000001</v>
      </c>
      <c r="V2065" t="str">
        <f t="shared" si="97"/>
        <v>A.HUMPHRIES, WAS</v>
      </c>
    </row>
    <row r="2066" spans="1:22">
      <c r="A2066">
        <v>1663</v>
      </c>
      <c r="B2066" s="28">
        <v>2</v>
      </c>
      <c r="C2066" s="28" t="s">
        <v>3</v>
      </c>
      <c r="D2066" s="28" t="s">
        <v>14</v>
      </c>
      <c r="E2066" s="28">
        <v>43</v>
      </c>
      <c r="F2066" s="28">
        <v>57</v>
      </c>
      <c r="G2066" s="28" t="s">
        <v>4539</v>
      </c>
      <c r="H2066" s="28" t="s">
        <v>439</v>
      </c>
      <c r="I2066" s="28">
        <v>0</v>
      </c>
      <c r="J2066" s="28">
        <v>1</v>
      </c>
      <c r="K2066" s="28">
        <v>0</v>
      </c>
      <c r="L2066" s="28">
        <v>0</v>
      </c>
      <c r="M2066" s="28" t="s">
        <v>1278</v>
      </c>
      <c r="N2066" s="28">
        <v>43</v>
      </c>
      <c r="O2066" s="21">
        <v>43</v>
      </c>
      <c r="P2066" s="21">
        <v>0</v>
      </c>
      <c r="Q2066" s="21">
        <v>1</v>
      </c>
      <c r="R2066">
        <f>IFERROR(IF(I2066=1,VLOOKUP(F2066,Lookup!$A$2:$B$15,2,FALSE),0),0.5)</f>
        <v>0</v>
      </c>
      <c r="S2066">
        <f>IF(K2066=1,1,IFERROR(IF(H2066="pass",VLOOKUP(F2066,Lookup!$D$2:$E$26,2,FALSE),0),1.6))</f>
        <v>1.6</v>
      </c>
      <c r="T2066" s="6">
        <f t="shared" si="98"/>
        <v>2.3525</v>
      </c>
      <c r="U2066" s="6">
        <f t="shared" si="96"/>
        <v>2.3525</v>
      </c>
      <c r="V2066" t="str">
        <f t="shared" si="97"/>
        <v>D.SLAYTON, NYG</v>
      </c>
    </row>
    <row r="2067" spans="1:22">
      <c r="A2067">
        <v>1667</v>
      </c>
      <c r="B2067" s="28">
        <v>2</v>
      </c>
      <c r="C2067" s="28" t="s">
        <v>14</v>
      </c>
      <c r="D2067" s="28" t="s">
        <v>3</v>
      </c>
      <c r="E2067" s="28">
        <v>19</v>
      </c>
      <c r="F2067" s="28">
        <v>81</v>
      </c>
      <c r="G2067" s="28" t="s">
        <v>4543</v>
      </c>
      <c r="H2067" s="28" t="s">
        <v>439</v>
      </c>
      <c r="I2067" s="28">
        <v>0</v>
      </c>
      <c r="J2067" s="28">
        <v>1</v>
      </c>
      <c r="K2067" s="28">
        <v>0</v>
      </c>
      <c r="L2067" s="28">
        <v>0</v>
      </c>
      <c r="M2067" s="28" t="s">
        <v>4544</v>
      </c>
      <c r="N2067" s="28">
        <v>19</v>
      </c>
      <c r="O2067" s="21">
        <v>19</v>
      </c>
      <c r="P2067" s="21">
        <v>0</v>
      </c>
      <c r="Q2067" s="21">
        <v>1</v>
      </c>
      <c r="R2067">
        <f>IFERROR(IF(I2067=1,VLOOKUP(F2067,Lookup!$A$2:$B$15,2,FALSE),0),0.5)</f>
        <v>0</v>
      </c>
      <c r="S2067">
        <f>IF(K2067=1,1,IFERROR(IF(H2067="pass",VLOOKUP(F2067,Lookup!$D$2:$E$26,2,FALSE),0),1.6))</f>
        <v>2</v>
      </c>
      <c r="T2067" s="6">
        <f t="shared" si="98"/>
        <v>1.9325000000000001</v>
      </c>
      <c r="U2067" s="6">
        <f t="shared" si="96"/>
        <v>1.9770500000000002</v>
      </c>
      <c r="V2067" t="str">
        <f t="shared" si="97"/>
        <v>R.SEALS-JONES, WAS</v>
      </c>
    </row>
    <row r="2068" spans="1:22">
      <c r="A2068">
        <v>1671</v>
      </c>
      <c r="B2068" s="28">
        <v>2</v>
      </c>
      <c r="C2068" s="28" t="s">
        <v>3</v>
      </c>
      <c r="D2068" s="28" t="s">
        <v>14</v>
      </c>
      <c r="E2068" s="28">
        <v>61</v>
      </c>
      <c r="F2068" s="28">
        <v>39</v>
      </c>
      <c r="G2068" s="28" t="s">
        <v>4548</v>
      </c>
      <c r="H2068" s="28" t="s">
        <v>439</v>
      </c>
      <c r="I2068" s="28">
        <v>0</v>
      </c>
      <c r="J2068" s="28">
        <v>1</v>
      </c>
      <c r="K2068" s="28">
        <v>0</v>
      </c>
      <c r="L2068" s="28">
        <v>0</v>
      </c>
      <c r="M2068" s="28" t="s">
        <v>1278</v>
      </c>
      <c r="N2068" s="28">
        <v>7</v>
      </c>
      <c r="O2068" s="21">
        <v>7</v>
      </c>
      <c r="P2068" s="21">
        <v>0</v>
      </c>
      <c r="Q2068" s="21">
        <v>1</v>
      </c>
      <c r="R2068">
        <f>IFERROR(IF(I2068=1,VLOOKUP(F2068,Lookup!$A$2:$B$15,2,FALSE),0),0.5)</f>
        <v>0</v>
      </c>
      <c r="S2068">
        <f>IF(K2068=1,1,IFERROR(IF(H2068="pass",VLOOKUP(F2068,Lookup!$D$2:$E$26,2,FALSE),0),1.6))</f>
        <v>1.6</v>
      </c>
      <c r="T2068" s="6">
        <f t="shared" si="98"/>
        <v>1.7225000000000001</v>
      </c>
      <c r="U2068" s="6">
        <f t="shared" si="96"/>
        <v>1.7225000000000001</v>
      </c>
      <c r="V2068" t="str">
        <f t="shared" si="97"/>
        <v>D.SLAYTON, NYG</v>
      </c>
    </row>
    <row r="2069" spans="1:22">
      <c r="A2069">
        <v>1672</v>
      </c>
      <c r="B2069" s="28">
        <v>2</v>
      </c>
      <c r="C2069" s="28" t="s">
        <v>3</v>
      </c>
      <c r="D2069" s="28" t="s">
        <v>14</v>
      </c>
      <c r="E2069" s="28">
        <v>61</v>
      </c>
      <c r="F2069" s="28">
        <v>39</v>
      </c>
      <c r="G2069" s="28" t="s">
        <v>4549</v>
      </c>
      <c r="H2069" s="28" t="s">
        <v>439</v>
      </c>
      <c r="I2069" s="28">
        <v>0</v>
      </c>
      <c r="J2069" s="28">
        <v>1</v>
      </c>
      <c r="K2069" s="28">
        <v>0</v>
      </c>
      <c r="L2069" s="28">
        <v>0</v>
      </c>
      <c r="M2069" s="28" t="s">
        <v>1278</v>
      </c>
      <c r="N2069" s="28">
        <v>11</v>
      </c>
      <c r="O2069" s="21">
        <v>11</v>
      </c>
      <c r="P2069" s="21">
        <v>0</v>
      </c>
      <c r="Q2069" s="21">
        <v>1</v>
      </c>
      <c r="R2069">
        <f>IFERROR(IF(I2069=1,VLOOKUP(F2069,Lookup!$A$2:$B$15,2,FALSE),0),0.5)</f>
        <v>0</v>
      </c>
      <c r="S2069">
        <f>IF(K2069=1,1,IFERROR(IF(H2069="pass",VLOOKUP(F2069,Lookup!$D$2:$E$26,2,FALSE),0),1.6))</f>
        <v>1.6</v>
      </c>
      <c r="T2069" s="6">
        <f t="shared" si="98"/>
        <v>1.7925</v>
      </c>
      <c r="U2069" s="6">
        <f t="shared" si="96"/>
        <v>1.7925</v>
      </c>
      <c r="V2069" t="str">
        <f t="shared" si="97"/>
        <v>D.SLAYTON, NYG</v>
      </c>
    </row>
    <row r="2070" spans="1:22">
      <c r="A2070">
        <v>1678</v>
      </c>
      <c r="B2070" s="28">
        <v>2</v>
      </c>
      <c r="C2070" s="28" t="s">
        <v>3</v>
      </c>
      <c r="D2070" s="28" t="s">
        <v>14</v>
      </c>
      <c r="E2070" s="28">
        <v>17</v>
      </c>
      <c r="F2070" s="28">
        <v>83</v>
      </c>
      <c r="G2070" s="28" t="s">
        <v>4555</v>
      </c>
      <c r="H2070" s="28" t="s">
        <v>439</v>
      </c>
      <c r="I2070" s="28">
        <v>0</v>
      </c>
      <c r="J2070" s="28">
        <v>1</v>
      </c>
      <c r="K2070" s="28">
        <v>0</v>
      </c>
      <c r="L2070" s="28">
        <v>0</v>
      </c>
      <c r="M2070" s="28" t="s">
        <v>1285</v>
      </c>
      <c r="N2070" s="28">
        <v>7</v>
      </c>
      <c r="O2070" s="21">
        <v>7</v>
      </c>
      <c r="P2070" s="21">
        <v>0</v>
      </c>
      <c r="Q2070" s="21">
        <v>1</v>
      </c>
      <c r="R2070">
        <f>IFERROR(IF(I2070=1,VLOOKUP(F2070,Lookup!$A$2:$B$15,2,FALSE),0),0.5)</f>
        <v>0</v>
      </c>
      <c r="S2070">
        <f>IF(K2070=1,1,IFERROR(IF(H2070="pass",VLOOKUP(F2070,Lookup!$D$2:$E$26,2,FALSE),0),1.6))</f>
        <v>2</v>
      </c>
      <c r="T2070" s="6">
        <f t="shared" si="98"/>
        <v>1.7225000000000001</v>
      </c>
      <c r="U2070" s="6">
        <f t="shared" si="96"/>
        <v>1.9056500000000001</v>
      </c>
      <c r="V2070" t="str">
        <f t="shared" si="97"/>
        <v>S.SHEPARD, NYG</v>
      </c>
    </row>
    <row r="2071" spans="1:22">
      <c r="A2071">
        <v>1680</v>
      </c>
      <c r="B2071" s="28">
        <v>2</v>
      </c>
      <c r="C2071" s="28" t="s">
        <v>14</v>
      </c>
      <c r="D2071" s="28" t="s">
        <v>3</v>
      </c>
      <c r="E2071" s="28">
        <v>73</v>
      </c>
      <c r="F2071" s="28">
        <v>27</v>
      </c>
      <c r="G2071" s="28" t="s">
        <v>4557</v>
      </c>
      <c r="H2071" s="28" t="s">
        <v>439</v>
      </c>
      <c r="I2071" s="28">
        <v>0</v>
      </c>
      <c r="J2071" s="28">
        <v>1</v>
      </c>
      <c r="K2071" s="28">
        <v>0</v>
      </c>
      <c r="L2071" s="28">
        <v>0</v>
      </c>
      <c r="M2071" s="28" t="s">
        <v>1706</v>
      </c>
      <c r="N2071" s="28">
        <v>13</v>
      </c>
      <c r="O2071" s="21">
        <v>13</v>
      </c>
      <c r="P2071" s="21">
        <v>0</v>
      </c>
      <c r="Q2071" s="21">
        <v>1</v>
      </c>
      <c r="R2071">
        <f>IFERROR(IF(I2071=1,VLOOKUP(F2071,Lookup!$A$2:$B$15,2,FALSE),0),0.5)</f>
        <v>0</v>
      </c>
      <c r="S2071">
        <f>IF(K2071=1,1,IFERROR(IF(H2071="pass",VLOOKUP(F2071,Lookup!$D$2:$E$26,2,FALSE),0),1.6))</f>
        <v>1.6</v>
      </c>
      <c r="T2071" s="6">
        <f t="shared" si="98"/>
        <v>1.8275000000000001</v>
      </c>
      <c r="U2071" s="6">
        <f t="shared" si="96"/>
        <v>1.8275000000000001</v>
      </c>
      <c r="V2071" t="str">
        <f t="shared" si="97"/>
        <v>A.HUMPHRIES, WAS</v>
      </c>
    </row>
    <row r="2072" spans="1:22">
      <c r="A2072">
        <v>1681</v>
      </c>
      <c r="B2072" s="28">
        <v>2</v>
      </c>
      <c r="C2072" s="28" t="s">
        <v>14</v>
      </c>
      <c r="D2072" s="28" t="s">
        <v>3</v>
      </c>
      <c r="E2072" s="28">
        <v>73</v>
      </c>
      <c r="F2072" s="28">
        <v>27</v>
      </c>
      <c r="G2072" s="28" t="s">
        <v>4558</v>
      </c>
      <c r="H2072" s="28" t="s">
        <v>439</v>
      </c>
      <c r="I2072" s="28">
        <v>0</v>
      </c>
      <c r="J2072" s="28">
        <v>1</v>
      </c>
      <c r="K2072" s="28">
        <v>0</v>
      </c>
      <c r="L2072" s="28">
        <v>0</v>
      </c>
      <c r="M2072" s="28" t="s">
        <v>1726</v>
      </c>
      <c r="N2072" s="28">
        <v>2</v>
      </c>
      <c r="O2072" s="21">
        <v>2</v>
      </c>
      <c r="P2072" s="21">
        <v>0</v>
      </c>
      <c r="Q2072" s="21">
        <v>1</v>
      </c>
      <c r="R2072">
        <f>IFERROR(IF(I2072=1,VLOOKUP(F2072,Lookup!$A$2:$B$15,2,FALSE),0),0.5)</f>
        <v>0</v>
      </c>
      <c r="S2072">
        <f>IF(K2072=1,1,IFERROR(IF(H2072="pass",VLOOKUP(F2072,Lookup!$D$2:$E$26,2,FALSE),0),1.6))</f>
        <v>1.6</v>
      </c>
      <c r="T2072" s="6">
        <f t="shared" si="98"/>
        <v>1.635</v>
      </c>
      <c r="U2072" s="6">
        <f t="shared" si="96"/>
        <v>1.635</v>
      </c>
      <c r="V2072" t="str">
        <f t="shared" si="97"/>
        <v>J.MCKISSIC, WAS</v>
      </c>
    </row>
    <row r="2073" spans="1:22">
      <c r="A2073">
        <v>1683</v>
      </c>
      <c r="B2073" s="28">
        <v>2</v>
      </c>
      <c r="C2073" s="28" t="s">
        <v>14</v>
      </c>
      <c r="D2073" s="28" t="s">
        <v>3</v>
      </c>
      <c r="E2073" s="28">
        <v>62</v>
      </c>
      <c r="F2073" s="28">
        <v>38</v>
      </c>
      <c r="G2073" s="28" t="s">
        <v>4560</v>
      </c>
      <c r="H2073" s="28" t="s">
        <v>439</v>
      </c>
      <c r="I2073" s="28">
        <v>0</v>
      </c>
      <c r="J2073" s="28">
        <v>1</v>
      </c>
      <c r="K2073" s="28">
        <v>0</v>
      </c>
      <c r="L2073" s="28">
        <v>0</v>
      </c>
      <c r="M2073" s="28" t="s">
        <v>1751</v>
      </c>
      <c r="N2073" s="28">
        <v>9</v>
      </c>
      <c r="O2073" s="21">
        <v>9</v>
      </c>
      <c r="P2073" s="21">
        <v>0</v>
      </c>
      <c r="Q2073" s="21">
        <v>1</v>
      </c>
      <c r="R2073">
        <f>IFERROR(IF(I2073=1,VLOOKUP(F2073,Lookup!$A$2:$B$15,2,FALSE),0),0.5)</f>
        <v>0</v>
      </c>
      <c r="S2073">
        <f>IF(K2073=1,1,IFERROR(IF(H2073="pass",VLOOKUP(F2073,Lookup!$D$2:$E$26,2,FALSE),0),1.6))</f>
        <v>1.6</v>
      </c>
      <c r="T2073" s="6">
        <f t="shared" si="98"/>
        <v>1.7575000000000001</v>
      </c>
      <c r="U2073" s="6">
        <f t="shared" si="96"/>
        <v>1.7575000000000001</v>
      </c>
      <c r="V2073" t="str">
        <f t="shared" si="97"/>
        <v>L.THOMAS, WAS</v>
      </c>
    </row>
    <row r="2074" spans="1:22">
      <c r="A2074">
        <v>1684</v>
      </c>
      <c r="B2074" s="28">
        <v>2</v>
      </c>
      <c r="C2074" s="28" t="s">
        <v>14</v>
      </c>
      <c r="D2074" s="28" t="s">
        <v>3</v>
      </c>
      <c r="E2074" s="28">
        <v>48</v>
      </c>
      <c r="F2074" s="28">
        <v>52</v>
      </c>
      <c r="G2074" s="28" t="s">
        <v>4561</v>
      </c>
      <c r="H2074" s="28" t="s">
        <v>439</v>
      </c>
      <c r="I2074" s="28">
        <v>0</v>
      </c>
      <c r="J2074" s="28">
        <v>1</v>
      </c>
      <c r="K2074" s="28">
        <v>0</v>
      </c>
      <c r="L2074" s="28">
        <v>0</v>
      </c>
      <c r="M2074" s="28" t="s">
        <v>1726</v>
      </c>
      <c r="N2074" s="28">
        <v>8</v>
      </c>
      <c r="O2074" s="21">
        <v>8</v>
      </c>
      <c r="P2074" s="21">
        <v>0</v>
      </c>
      <c r="Q2074" s="21">
        <v>1</v>
      </c>
      <c r="R2074">
        <f>IFERROR(IF(I2074=1,VLOOKUP(F2074,Lookup!$A$2:$B$15,2,FALSE),0),0.5)</f>
        <v>0</v>
      </c>
      <c r="S2074">
        <f>IF(K2074=1,1,IFERROR(IF(H2074="pass",VLOOKUP(F2074,Lookup!$D$2:$E$26,2,FALSE),0),1.6))</f>
        <v>1.6</v>
      </c>
      <c r="T2074" s="6">
        <f t="shared" si="98"/>
        <v>1.74</v>
      </c>
      <c r="U2074" s="6">
        <f t="shared" si="96"/>
        <v>1.74</v>
      </c>
      <c r="V2074" t="str">
        <f t="shared" si="97"/>
        <v>J.MCKISSIC, WAS</v>
      </c>
    </row>
    <row r="2075" spans="1:22">
      <c r="A2075">
        <v>1685</v>
      </c>
      <c r="B2075" s="28">
        <v>2</v>
      </c>
      <c r="C2075" s="28" t="s">
        <v>14</v>
      </c>
      <c r="D2075" s="28" t="s">
        <v>3</v>
      </c>
      <c r="E2075" s="28">
        <v>48</v>
      </c>
      <c r="F2075" s="28">
        <v>52</v>
      </c>
      <c r="G2075" s="28" t="s">
        <v>4562</v>
      </c>
      <c r="H2075" s="28" t="s">
        <v>439</v>
      </c>
      <c r="I2075" s="28">
        <v>0</v>
      </c>
      <c r="J2075" s="28">
        <v>1</v>
      </c>
      <c r="K2075" s="28">
        <v>0</v>
      </c>
      <c r="L2075" s="28">
        <v>0</v>
      </c>
      <c r="M2075" s="28" t="s">
        <v>1697</v>
      </c>
      <c r="N2075" s="28">
        <v>5</v>
      </c>
      <c r="O2075" s="21">
        <v>5</v>
      </c>
      <c r="P2075" s="21">
        <v>0</v>
      </c>
      <c r="Q2075" s="21">
        <v>1</v>
      </c>
      <c r="R2075">
        <f>IFERROR(IF(I2075=1,VLOOKUP(F2075,Lookup!$A$2:$B$15,2,FALSE),0),0.5)</f>
        <v>0</v>
      </c>
      <c r="S2075">
        <f>IF(K2075=1,1,IFERROR(IF(H2075="pass",VLOOKUP(F2075,Lookup!$D$2:$E$26,2,FALSE),0),1.6))</f>
        <v>1.6</v>
      </c>
      <c r="T2075" s="6">
        <f t="shared" si="98"/>
        <v>1.6875</v>
      </c>
      <c r="U2075" s="6">
        <f t="shared" si="96"/>
        <v>1.6875</v>
      </c>
      <c r="V2075" t="str">
        <f t="shared" si="97"/>
        <v>D.BROWN, WAS</v>
      </c>
    </row>
    <row r="2076" spans="1:22">
      <c r="A2076">
        <v>1686</v>
      </c>
      <c r="B2076" s="28">
        <v>2</v>
      </c>
      <c r="C2076" s="28" t="s">
        <v>14</v>
      </c>
      <c r="D2076" s="28" t="s">
        <v>3</v>
      </c>
      <c r="E2076" s="28">
        <v>43</v>
      </c>
      <c r="F2076" s="28">
        <v>57</v>
      </c>
      <c r="G2076" s="28" t="s">
        <v>4563</v>
      </c>
      <c r="H2076" s="28" t="s">
        <v>439</v>
      </c>
      <c r="I2076" s="28">
        <v>0</v>
      </c>
      <c r="J2076" s="28">
        <v>1</v>
      </c>
      <c r="K2076" s="28">
        <v>0</v>
      </c>
      <c r="L2076" s="28">
        <v>0</v>
      </c>
      <c r="M2076" s="28" t="s">
        <v>1706</v>
      </c>
      <c r="N2076" s="28">
        <v>4</v>
      </c>
      <c r="O2076" s="21">
        <v>4</v>
      </c>
      <c r="P2076" s="21">
        <v>0</v>
      </c>
      <c r="Q2076" s="21">
        <v>1</v>
      </c>
      <c r="R2076">
        <f>IFERROR(IF(I2076=1,VLOOKUP(F2076,Lookup!$A$2:$B$15,2,FALSE),0),0.5)</f>
        <v>0</v>
      </c>
      <c r="S2076">
        <f>IF(K2076=1,1,IFERROR(IF(H2076="pass",VLOOKUP(F2076,Lookup!$D$2:$E$26,2,FALSE),0),1.6))</f>
        <v>1.6</v>
      </c>
      <c r="T2076" s="6">
        <f t="shared" si="98"/>
        <v>1.6700000000000002</v>
      </c>
      <c r="U2076" s="6">
        <f t="shared" si="96"/>
        <v>1.6700000000000002</v>
      </c>
      <c r="V2076" t="str">
        <f t="shared" si="97"/>
        <v>A.HUMPHRIES, WAS</v>
      </c>
    </row>
    <row r="2077" spans="1:22">
      <c r="A2077">
        <v>1687</v>
      </c>
      <c r="B2077" s="28">
        <v>2</v>
      </c>
      <c r="C2077" s="28" t="s">
        <v>14</v>
      </c>
      <c r="D2077" s="28" t="s">
        <v>3</v>
      </c>
      <c r="E2077" s="28">
        <v>36</v>
      </c>
      <c r="F2077" s="28">
        <v>64</v>
      </c>
      <c r="G2077" s="28" t="s">
        <v>4564</v>
      </c>
      <c r="H2077" s="28" t="s">
        <v>439</v>
      </c>
      <c r="I2077" s="28">
        <v>0</v>
      </c>
      <c r="J2077" s="28">
        <v>1</v>
      </c>
      <c r="K2077" s="28">
        <v>0</v>
      </c>
      <c r="L2077" s="28">
        <v>0</v>
      </c>
      <c r="M2077" s="28" t="s">
        <v>1756</v>
      </c>
      <c r="N2077" s="28">
        <v>6</v>
      </c>
      <c r="O2077" s="21">
        <v>6</v>
      </c>
      <c r="P2077" s="21">
        <v>0</v>
      </c>
      <c r="Q2077" s="21">
        <v>1</v>
      </c>
      <c r="R2077">
        <f>IFERROR(IF(I2077=1,VLOOKUP(F2077,Lookup!$A$2:$B$15,2,FALSE),0),0.5)</f>
        <v>0</v>
      </c>
      <c r="S2077">
        <f>IF(K2077=1,1,IFERROR(IF(H2077="pass",VLOOKUP(F2077,Lookup!$D$2:$E$26,2,FALSE),0),1.6))</f>
        <v>1.6</v>
      </c>
      <c r="T2077" s="6">
        <f t="shared" si="98"/>
        <v>1.7050000000000001</v>
      </c>
      <c r="U2077" s="6">
        <f t="shared" si="96"/>
        <v>1.7050000000000001</v>
      </c>
      <c r="V2077" t="str">
        <f t="shared" si="97"/>
        <v>T.MCLAURIN, WAS</v>
      </c>
    </row>
    <row r="2078" spans="1:22">
      <c r="A2078">
        <v>1694</v>
      </c>
      <c r="B2078" s="28">
        <v>2</v>
      </c>
      <c r="C2078" s="28" t="s">
        <v>16</v>
      </c>
      <c r="D2078" s="28" t="s">
        <v>11</v>
      </c>
      <c r="E2078" s="28">
        <v>54</v>
      </c>
      <c r="F2078" s="28">
        <v>46</v>
      </c>
      <c r="G2078" s="28" t="s">
        <v>4571</v>
      </c>
      <c r="H2078" s="28" t="s">
        <v>439</v>
      </c>
      <c r="I2078" s="28">
        <v>0</v>
      </c>
      <c r="J2078" s="28">
        <v>1</v>
      </c>
      <c r="K2078" s="28">
        <v>0</v>
      </c>
      <c r="L2078" s="28">
        <v>0</v>
      </c>
      <c r="M2078" s="28" t="s">
        <v>1593</v>
      </c>
      <c r="N2078" s="28">
        <v>53</v>
      </c>
      <c r="O2078" s="21">
        <v>53</v>
      </c>
      <c r="P2078" s="21">
        <v>0</v>
      </c>
      <c r="Q2078" s="21">
        <v>1</v>
      </c>
      <c r="R2078">
        <f>IFERROR(IF(I2078=1,VLOOKUP(F2078,Lookup!$A$2:$B$15,2,FALSE),0),0.5)</f>
        <v>0</v>
      </c>
      <c r="S2078">
        <f>IF(K2078=1,1,IFERROR(IF(H2078="pass",VLOOKUP(F2078,Lookup!$D$2:$E$26,2,FALSE),0),1.6))</f>
        <v>1.6</v>
      </c>
      <c r="T2078" s="6">
        <f t="shared" si="98"/>
        <v>2.5274999999999999</v>
      </c>
      <c r="U2078" s="6">
        <f t="shared" si="96"/>
        <v>2.5274999999999999</v>
      </c>
      <c r="V2078" t="str">
        <f t="shared" si="97"/>
        <v>D.SMITH, PHI</v>
      </c>
    </row>
    <row r="2079" spans="1:22">
      <c r="A2079">
        <v>1695</v>
      </c>
      <c r="B2079" s="28">
        <v>2</v>
      </c>
      <c r="C2079" s="28" t="s">
        <v>16</v>
      </c>
      <c r="D2079" s="28" t="s">
        <v>11</v>
      </c>
      <c r="E2079" s="28">
        <v>54</v>
      </c>
      <c r="F2079" s="28">
        <v>46</v>
      </c>
      <c r="G2079" s="28" t="s">
        <v>4572</v>
      </c>
      <c r="H2079" s="28" t="s">
        <v>439</v>
      </c>
      <c r="I2079" s="28">
        <v>0</v>
      </c>
      <c r="J2079" s="28">
        <v>1</v>
      </c>
      <c r="K2079" s="28">
        <v>0</v>
      </c>
      <c r="L2079" s="28">
        <v>0</v>
      </c>
      <c r="M2079" s="28" t="s">
        <v>2284</v>
      </c>
      <c r="N2079" s="28">
        <v>-1</v>
      </c>
      <c r="O2079" s="21">
        <v>-1</v>
      </c>
      <c r="P2079" s="21">
        <v>0</v>
      </c>
      <c r="Q2079" s="21">
        <v>1</v>
      </c>
      <c r="R2079">
        <f>IFERROR(IF(I2079=1,VLOOKUP(F2079,Lookup!$A$2:$B$15,2,FALSE),0),0.5)</f>
        <v>0</v>
      </c>
      <c r="S2079">
        <f>IF(K2079=1,1,IFERROR(IF(H2079="pass",VLOOKUP(F2079,Lookup!$D$2:$E$26,2,FALSE),0),1.6))</f>
        <v>1.6</v>
      </c>
      <c r="T2079" s="6">
        <f t="shared" si="98"/>
        <v>1.5825</v>
      </c>
      <c r="U2079" s="6">
        <f t="shared" si="96"/>
        <v>1.5825</v>
      </c>
      <c r="V2079" t="str">
        <f t="shared" si="97"/>
        <v>J.REAGOR, PHI</v>
      </c>
    </row>
    <row r="2080" spans="1:22">
      <c r="A2080">
        <v>1702</v>
      </c>
      <c r="B2080" s="28">
        <v>2</v>
      </c>
      <c r="C2080" s="28" t="s">
        <v>16</v>
      </c>
      <c r="D2080" s="28" t="s">
        <v>11</v>
      </c>
      <c r="E2080" s="28">
        <v>63</v>
      </c>
      <c r="F2080" s="28">
        <v>37</v>
      </c>
      <c r="G2080" s="28" t="s">
        <v>4579</v>
      </c>
      <c r="H2080" s="28" t="s">
        <v>439</v>
      </c>
      <c r="I2080" s="28">
        <v>0</v>
      </c>
      <c r="J2080" s="28">
        <v>1</v>
      </c>
      <c r="K2080" s="28">
        <v>0</v>
      </c>
      <c r="L2080" s="28">
        <v>0</v>
      </c>
      <c r="M2080" s="28" t="s">
        <v>2248</v>
      </c>
      <c r="N2080" s="28">
        <v>1</v>
      </c>
      <c r="O2080" s="21">
        <v>1</v>
      </c>
      <c r="P2080" s="21">
        <v>0</v>
      </c>
      <c r="Q2080" s="21">
        <v>1</v>
      </c>
      <c r="R2080">
        <f>IFERROR(IF(I2080=1,VLOOKUP(F2080,Lookup!$A$2:$B$15,2,FALSE),0),0.5)</f>
        <v>0</v>
      </c>
      <c r="S2080">
        <f>IF(K2080=1,1,IFERROR(IF(H2080="pass",VLOOKUP(F2080,Lookup!$D$2:$E$26,2,FALSE),0),1.6))</f>
        <v>1.6</v>
      </c>
      <c r="T2080" s="6">
        <f t="shared" si="98"/>
        <v>1.6175000000000002</v>
      </c>
      <c r="U2080" s="6">
        <f t="shared" si="96"/>
        <v>1.6175000000000002</v>
      </c>
      <c r="V2080" t="str">
        <f t="shared" si="97"/>
        <v>M.SANDERS, PHI</v>
      </c>
    </row>
    <row r="2081" spans="1:22">
      <c r="A2081">
        <v>1706</v>
      </c>
      <c r="B2081" s="28">
        <v>2</v>
      </c>
      <c r="C2081" s="28" t="s">
        <v>16</v>
      </c>
      <c r="D2081" s="28" t="s">
        <v>11</v>
      </c>
      <c r="E2081" s="28">
        <v>42</v>
      </c>
      <c r="F2081" s="28">
        <v>58</v>
      </c>
      <c r="G2081" s="28" t="s">
        <v>4583</v>
      </c>
      <c r="H2081" s="28" t="s">
        <v>439</v>
      </c>
      <c r="I2081" s="28">
        <v>0</v>
      </c>
      <c r="J2081" s="28">
        <v>1</v>
      </c>
      <c r="K2081" s="28">
        <v>0</v>
      </c>
      <c r="L2081" s="28">
        <v>0</v>
      </c>
      <c r="M2081" s="28" t="s">
        <v>2286</v>
      </c>
      <c r="N2081" s="28">
        <v>4</v>
      </c>
      <c r="O2081" s="21">
        <v>4</v>
      </c>
      <c r="P2081" s="21">
        <v>0</v>
      </c>
      <c r="Q2081" s="21">
        <v>1</v>
      </c>
      <c r="R2081">
        <f>IFERROR(IF(I2081=1,VLOOKUP(F2081,Lookup!$A$2:$B$15,2,FALSE),0),0.5)</f>
        <v>0</v>
      </c>
      <c r="S2081">
        <f>IF(K2081=1,1,IFERROR(IF(H2081="pass",VLOOKUP(F2081,Lookup!$D$2:$E$26,2,FALSE),0),1.6))</f>
        <v>1.6</v>
      </c>
      <c r="T2081" s="6">
        <f t="shared" si="98"/>
        <v>1.6700000000000002</v>
      </c>
      <c r="U2081" s="6">
        <f t="shared" si="96"/>
        <v>1.6700000000000002</v>
      </c>
      <c r="V2081" t="str">
        <f t="shared" si="97"/>
        <v>K.GAINWELL, PHI</v>
      </c>
    </row>
    <row r="2082" spans="1:22">
      <c r="A2082">
        <v>1708</v>
      </c>
      <c r="B2082" s="28">
        <v>2</v>
      </c>
      <c r="C2082" s="28" t="s">
        <v>16</v>
      </c>
      <c r="D2082" s="28" t="s">
        <v>11</v>
      </c>
      <c r="E2082" s="28">
        <v>27</v>
      </c>
      <c r="F2082" s="28">
        <v>73</v>
      </c>
      <c r="G2082" s="28" t="s">
        <v>4585</v>
      </c>
      <c r="H2082" s="28" t="s">
        <v>439</v>
      </c>
      <c r="I2082" s="28">
        <v>0</v>
      </c>
      <c r="J2082" s="28">
        <v>1</v>
      </c>
      <c r="K2082" s="28">
        <v>0</v>
      </c>
      <c r="L2082" s="28">
        <v>0</v>
      </c>
      <c r="M2082" s="28" t="s">
        <v>2284</v>
      </c>
      <c r="N2082" s="28">
        <v>-3</v>
      </c>
      <c r="O2082" s="21">
        <v>-3</v>
      </c>
      <c r="P2082" s="21">
        <v>0</v>
      </c>
      <c r="Q2082" s="21">
        <v>1</v>
      </c>
      <c r="R2082">
        <f>IFERROR(IF(I2082=1,VLOOKUP(F2082,Lookup!$A$2:$B$15,2,FALSE),0),0.5)</f>
        <v>0</v>
      </c>
      <c r="S2082">
        <f>IF(K2082=1,1,IFERROR(IF(H2082="pass",VLOOKUP(F2082,Lookup!$D$2:$E$26,2,FALSE),0),1.6))</f>
        <v>1.6</v>
      </c>
      <c r="T2082" s="6">
        <f t="shared" si="98"/>
        <v>1.5475000000000001</v>
      </c>
      <c r="U2082" s="6">
        <f t="shared" si="96"/>
        <v>1.5475000000000001</v>
      </c>
      <c r="V2082" t="str">
        <f t="shared" si="97"/>
        <v>J.REAGOR, PHI</v>
      </c>
    </row>
    <row r="2083" spans="1:22">
      <c r="A2083">
        <v>1709</v>
      </c>
      <c r="B2083" s="28">
        <v>2</v>
      </c>
      <c r="C2083" s="28" t="s">
        <v>16</v>
      </c>
      <c r="D2083" s="28" t="s">
        <v>11</v>
      </c>
      <c r="E2083" s="28">
        <v>26</v>
      </c>
      <c r="F2083" s="28">
        <v>74</v>
      </c>
      <c r="G2083" s="28" t="s">
        <v>4586</v>
      </c>
      <c r="H2083" s="28" t="s">
        <v>439</v>
      </c>
      <c r="I2083" s="28">
        <v>0</v>
      </c>
      <c r="J2083" s="28">
        <v>1</v>
      </c>
      <c r="K2083" s="28">
        <v>0</v>
      </c>
      <c r="L2083" s="28">
        <v>0</v>
      </c>
      <c r="M2083" s="28" t="s">
        <v>1593</v>
      </c>
      <c r="N2083" s="28">
        <v>16</v>
      </c>
      <c r="O2083" s="21">
        <v>16</v>
      </c>
      <c r="P2083" s="21">
        <v>0</v>
      </c>
      <c r="Q2083" s="21">
        <v>1</v>
      </c>
      <c r="R2083">
        <f>IFERROR(IF(I2083=1,VLOOKUP(F2083,Lookup!$A$2:$B$15,2,FALSE),0),0.5)</f>
        <v>0</v>
      </c>
      <c r="S2083">
        <f>IF(K2083=1,1,IFERROR(IF(H2083="pass",VLOOKUP(F2083,Lookup!$D$2:$E$26,2,FALSE),0),1.6))</f>
        <v>1.6</v>
      </c>
      <c r="T2083" s="6">
        <f t="shared" si="98"/>
        <v>1.8800000000000001</v>
      </c>
      <c r="U2083" s="6">
        <f t="shared" si="96"/>
        <v>1.8800000000000001</v>
      </c>
      <c r="V2083" t="str">
        <f t="shared" si="97"/>
        <v>D.SMITH, PHI</v>
      </c>
    </row>
    <row r="2084" spans="1:22">
      <c r="A2084">
        <v>1711</v>
      </c>
      <c r="B2084" s="28">
        <v>2</v>
      </c>
      <c r="C2084" s="28" t="s">
        <v>11</v>
      </c>
      <c r="D2084" s="28" t="s">
        <v>16</v>
      </c>
      <c r="E2084" s="28">
        <v>74</v>
      </c>
      <c r="F2084" s="28">
        <v>26</v>
      </c>
      <c r="G2084" s="28" t="s">
        <v>4588</v>
      </c>
      <c r="H2084" s="28" t="s">
        <v>439</v>
      </c>
      <c r="I2084" s="28">
        <v>0</v>
      </c>
      <c r="J2084" s="28">
        <v>1</v>
      </c>
      <c r="K2084" s="28">
        <v>0</v>
      </c>
      <c r="L2084" s="28">
        <v>0</v>
      </c>
      <c r="M2084" s="28" t="s">
        <v>4589</v>
      </c>
      <c r="N2084" s="28">
        <v>21</v>
      </c>
      <c r="O2084" s="21">
        <v>21</v>
      </c>
      <c r="P2084" s="21">
        <v>0</v>
      </c>
      <c r="Q2084" s="21">
        <v>1</v>
      </c>
      <c r="R2084">
        <f>IFERROR(IF(I2084=1,VLOOKUP(F2084,Lookup!$A$2:$B$15,2,FALSE),0),0.5)</f>
        <v>0</v>
      </c>
      <c r="S2084">
        <f>IF(K2084=1,1,IFERROR(IF(H2084="pass",VLOOKUP(F2084,Lookup!$D$2:$E$26,2,FALSE),0),1.6))</f>
        <v>1.6</v>
      </c>
      <c r="T2084" s="6">
        <f t="shared" si="98"/>
        <v>1.9675</v>
      </c>
      <c r="U2084" s="6">
        <f t="shared" si="96"/>
        <v>1.9675</v>
      </c>
      <c r="V2084" t="str">
        <f t="shared" si="97"/>
        <v>B.AIYUK, SF</v>
      </c>
    </row>
    <row r="2085" spans="1:22">
      <c r="A2085">
        <v>1712</v>
      </c>
      <c r="B2085" s="28">
        <v>2</v>
      </c>
      <c r="C2085" s="28" t="s">
        <v>11</v>
      </c>
      <c r="D2085" s="28" t="s">
        <v>16</v>
      </c>
      <c r="E2085" s="28">
        <v>74</v>
      </c>
      <c r="F2085" s="28">
        <v>26</v>
      </c>
      <c r="G2085" s="28" t="s">
        <v>4590</v>
      </c>
      <c r="H2085" s="28" t="s">
        <v>439</v>
      </c>
      <c r="I2085" s="28">
        <v>0</v>
      </c>
      <c r="J2085" s="28">
        <v>1</v>
      </c>
      <c r="K2085" s="28">
        <v>0</v>
      </c>
      <c r="L2085" s="28">
        <v>0</v>
      </c>
      <c r="M2085" s="28" t="s">
        <v>2685</v>
      </c>
      <c r="N2085" s="28">
        <v>3</v>
      </c>
      <c r="O2085" s="21">
        <v>3</v>
      </c>
      <c r="P2085" s="21">
        <v>0</v>
      </c>
      <c r="Q2085" s="21">
        <v>1</v>
      </c>
      <c r="R2085">
        <f>IFERROR(IF(I2085=1,VLOOKUP(F2085,Lookup!$A$2:$B$15,2,FALSE),0),0.5)</f>
        <v>0</v>
      </c>
      <c r="S2085">
        <f>IF(K2085=1,1,IFERROR(IF(H2085="pass",VLOOKUP(F2085,Lookup!$D$2:$E$26,2,FALSE),0),1.6))</f>
        <v>1.6</v>
      </c>
      <c r="T2085" s="6">
        <f t="shared" si="98"/>
        <v>1.6525000000000001</v>
      </c>
      <c r="U2085" s="6">
        <f t="shared" si="96"/>
        <v>1.6525000000000001</v>
      </c>
      <c r="V2085" t="str">
        <f t="shared" si="97"/>
        <v>J.HASTY, SF</v>
      </c>
    </row>
    <row r="2086" spans="1:22">
      <c r="A2086">
        <v>1716</v>
      </c>
      <c r="B2086" s="28">
        <v>2</v>
      </c>
      <c r="C2086" s="28" t="s">
        <v>16</v>
      </c>
      <c r="D2086" s="28" t="s">
        <v>11</v>
      </c>
      <c r="E2086" s="28">
        <v>65</v>
      </c>
      <c r="F2086" s="28">
        <v>35</v>
      </c>
      <c r="G2086" s="28" t="s">
        <v>4594</v>
      </c>
      <c r="H2086" s="28" t="s">
        <v>439</v>
      </c>
      <c r="I2086" s="28">
        <v>0</v>
      </c>
      <c r="J2086" s="28">
        <v>1</v>
      </c>
      <c r="K2086" s="28">
        <v>0</v>
      </c>
      <c r="L2086" s="28">
        <v>0</v>
      </c>
      <c r="M2086" s="28" t="s">
        <v>1593</v>
      </c>
      <c r="N2086" s="28">
        <v>5</v>
      </c>
      <c r="O2086" s="21">
        <v>5</v>
      </c>
      <c r="P2086" s="21">
        <v>0</v>
      </c>
      <c r="Q2086" s="21">
        <v>1</v>
      </c>
      <c r="R2086">
        <f>IFERROR(IF(I2086=1,VLOOKUP(F2086,Lookup!$A$2:$B$15,2,FALSE),0),0.5)</f>
        <v>0</v>
      </c>
      <c r="S2086">
        <f>IF(K2086=1,1,IFERROR(IF(H2086="pass",VLOOKUP(F2086,Lookup!$D$2:$E$26,2,FALSE),0),1.6))</f>
        <v>1.6</v>
      </c>
      <c r="T2086" s="6">
        <f t="shared" si="98"/>
        <v>1.6875</v>
      </c>
      <c r="U2086" s="6">
        <f t="shared" si="96"/>
        <v>1.6875</v>
      </c>
      <c r="V2086" t="str">
        <f t="shared" si="97"/>
        <v>D.SMITH, PHI</v>
      </c>
    </row>
    <row r="2087" spans="1:22">
      <c r="A2087">
        <v>1718</v>
      </c>
      <c r="B2087" s="28">
        <v>2</v>
      </c>
      <c r="C2087" s="28" t="s">
        <v>16</v>
      </c>
      <c r="D2087" s="28" t="s">
        <v>11</v>
      </c>
      <c r="E2087" s="28">
        <v>62</v>
      </c>
      <c r="F2087" s="28">
        <v>38</v>
      </c>
      <c r="G2087" s="28" t="s">
        <v>4596</v>
      </c>
      <c r="H2087" s="28" t="s">
        <v>439</v>
      </c>
      <c r="I2087" s="28">
        <v>0</v>
      </c>
      <c r="J2087" s="28">
        <v>1</v>
      </c>
      <c r="K2087" s="28">
        <v>0</v>
      </c>
      <c r="L2087" s="28">
        <v>0</v>
      </c>
      <c r="M2087" s="28" t="s">
        <v>2242</v>
      </c>
      <c r="N2087" s="28">
        <v>20</v>
      </c>
      <c r="O2087" s="21">
        <v>20</v>
      </c>
      <c r="P2087" s="21">
        <v>0</v>
      </c>
      <c r="Q2087" s="21">
        <v>1</v>
      </c>
      <c r="R2087">
        <f>IFERROR(IF(I2087=1,VLOOKUP(F2087,Lookup!$A$2:$B$15,2,FALSE),0),0.5)</f>
        <v>0</v>
      </c>
      <c r="S2087">
        <f>IF(K2087=1,1,IFERROR(IF(H2087="pass",VLOOKUP(F2087,Lookup!$D$2:$E$26,2,FALSE),0),1.6))</f>
        <v>1.6</v>
      </c>
      <c r="T2087" s="6">
        <f t="shared" si="98"/>
        <v>1.9500000000000002</v>
      </c>
      <c r="U2087" s="6">
        <f t="shared" si="96"/>
        <v>1.9500000000000002</v>
      </c>
      <c r="V2087" t="str">
        <f t="shared" si="97"/>
        <v>Q.WATKINS, PHI</v>
      </c>
    </row>
    <row r="2088" spans="1:22">
      <c r="A2088">
        <v>1719</v>
      </c>
      <c r="B2088" s="28">
        <v>2</v>
      </c>
      <c r="C2088" s="28" t="s">
        <v>16</v>
      </c>
      <c r="D2088" s="28" t="s">
        <v>11</v>
      </c>
      <c r="E2088" s="28">
        <v>36</v>
      </c>
      <c r="F2088" s="28">
        <v>64</v>
      </c>
      <c r="G2088" s="28" t="s">
        <v>4597</v>
      </c>
      <c r="H2088" s="28" t="s">
        <v>439</v>
      </c>
      <c r="I2088" s="28">
        <v>0</v>
      </c>
      <c r="J2088" s="28">
        <v>1</v>
      </c>
      <c r="K2088" s="28">
        <v>0</v>
      </c>
      <c r="L2088" s="28">
        <v>0</v>
      </c>
      <c r="M2088" s="28" t="s">
        <v>2284</v>
      </c>
      <c r="N2088" s="28">
        <v>33</v>
      </c>
      <c r="O2088" s="21">
        <v>33</v>
      </c>
      <c r="P2088" s="21">
        <v>0</v>
      </c>
      <c r="Q2088" s="21">
        <v>1</v>
      </c>
      <c r="R2088">
        <f>IFERROR(IF(I2088=1,VLOOKUP(F2088,Lookup!$A$2:$B$15,2,FALSE),0),0.5)</f>
        <v>0</v>
      </c>
      <c r="S2088">
        <f>IF(K2088=1,1,IFERROR(IF(H2088="pass",VLOOKUP(F2088,Lookup!$D$2:$E$26,2,FALSE),0),1.6))</f>
        <v>1.6</v>
      </c>
      <c r="T2088" s="6">
        <f t="shared" si="98"/>
        <v>2.1775000000000002</v>
      </c>
      <c r="U2088" s="6">
        <f t="shared" si="96"/>
        <v>2.1775000000000002</v>
      </c>
      <c r="V2088" t="str">
        <f t="shared" si="97"/>
        <v>J.REAGOR, PHI</v>
      </c>
    </row>
    <row r="2089" spans="1:22">
      <c r="A2089">
        <v>1723</v>
      </c>
      <c r="B2089" s="28">
        <v>2</v>
      </c>
      <c r="C2089" s="28" t="s">
        <v>11</v>
      </c>
      <c r="D2089" s="28" t="s">
        <v>16</v>
      </c>
      <c r="E2089" s="28">
        <v>70</v>
      </c>
      <c r="F2089" s="28">
        <v>30</v>
      </c>
      <c r="G2089" s="28" t="s">
        <v>4601</v>
      </c>
      <c r="H2089" s="28" t="s">
        <v>439</v>
      </c>
      <c r="I2089" s="28">
        <v>0</v>
      </c>
      <c r="J2089" s="28">
        <v>1</v>
      </c>
      <c r="K2089" s="28">
        <v>0</v>
      </c>
      <c r="L2089" s="28">
        <v>0</v>
      </c>
      <c r="M2089" s="28" t="s">
        <v>2678</v>
      </c>
      <c r="N2089" s="28">
        <v>7</v>
      </c>
      <c r="O2089" s="21">
        <v>7</v>
      </c>
      <c r="P2089" s="21">
        <v>0</v>
      </c>
      <c r="Q2089" s="21">
        <v>1</v>
      </c>
      <c r="R2089">
        <f>IFERROR(IF(I2089=1,VLOOKUP(F2089,Lookup!$A$2:$B$15,2,FALSE),0),0.5)</f>
        <v>0</v>
      </c>
      <c r="S2089">
        <f>IF(K2089=1,1,IFERROR(IF(H2089="pass",VLOOKUP(F2089,Lookup!$D$2:$E$26,2,FALSE),0),1.6))</f>
        <v>1.6</v>
      </c>
      <c r="T2089" s="6">
        <f t="shared" si="98"/>
        <v>1.7225000000000001</v>
      </c>
      <c r="U2089" s="6">
        <f t="shared" si="96"/>
        <v>1.7225000000000001</v>
      </c>
      <c r="V2089" t="str">
        <f t="shared" si="97"/>
        <v>K.JUSZCZYK, SF</v>
      </c>
    </row>
    <row r="2090" spans="1:22">
      <c r="A2090">
        <v>1724</v>
      </c>
      <c r="B2090" s="28">
        <v>2</v>
      </c>
      <c r="C2090" s="28" t="s">
        <v>11</v>
      </c>
      <c r="D2090" s="28" t="s">
        <v>16</v>
      </c>
      <c r="E2090" s="28">
        <v>63</v>
      </c>
      <c r="F2090" s="28">
        <v>37</v>
      </c>
      <c r="G2090" s="28" t="s">
        <v>4602</v>
      </c>
      <c r="H2090" s="28" t="s">
        <v>439</v>
      </c>
      <c r="I2090" s="28">
        <v>0</v>
      </c>
      <c r="J2090" s="28">
        <v>1</v>
      </c>
      <c r="K2090" s="28">
        <v>0</v>
      </c>
      <c r="L2090" s="28">
        <v>0</v>
      </c>
      <c r="M2090" s="28" t="s">
        <v>2642</v>
      </c>
      <c r="N2090" s="28">
        <v>-2</v>
      </c>
      <c r="O2090" s="21">
        <v>-2</v>
      </c>
      <c r="P2090" s="21">
        <v>0</v>
      </c>
      <c r="Q2090" s="21">
        <v>1</v>
      </c>
      <c r="R2090">
        <f>IFERROR(IF(I2090=1,VLOOKUP(F2090,Lookup!$A$2:$B$15,2,FALSE),0),0.5)</f>
        <v>0</v>
      </c>
      <c r="S2090">
        <f>IF(K2090=1,1,IFERROR(IF(H2090="pass",VLOOKUP(F2090,Lookup!$D$2:$E$26,2,FALSE),0),1.6))</f>
        <v>1.6</v>
      </c>
      <c r="T2090" s="6">
        <f t="shared" si="98"/>
        <v>1.5650000000000002</v>
      </c>
      <c r="U2090" s="6">
        <f t="shared" si="96"/>
        <v>1.5650000000000002</v>
      </c>
      <c r="V2090" t="str">
        <f t="shared" si="97"/>
        <v>G.KITTLE, SF</v>
      </c>
    </row>
    <row r="2091" spans="1:22">
      <c r="A2091">
        <v>1728</v>
      </c>
      <c r="B2091" s="28">
        <v>2</v>
      </c>
      <c r="C2091" s="28" t="s">
        <v>11</v>
      </c>
      <c r="D2091" s="28" t="s">
        <v>16</v>
      </c>
      <c r="E2091" s="28">
        <v>52</v>
      </c>
      <c r="F2091" s="28">
        <v>48</v>
      </c>
      <c r="G2091" s="28" t="s">
        <v>4606</v>
      </c>
      <c r="H2091" s="28" t="s">
        <v>439</v>
      </c>
      <c r="I2091" s="28">
        <v>0</v>
      </c>
      <c r="J2091" s="28">
        <v>1</v>
      </c>
      <c r="K2091" s="28">
        <v>0</v>
      </c>
      <c r="L2091" s="28">
        <v>0</v>
      </c>
      <c r="M2091" s="28" t="s">
        <v>2650</v>
      </c>
      <c r="N2091" s="28">
        <v>6</v>
      </c>
      <c r="O2091" s="21">
        <v>6</v>
      </c>
      <c r="P2091" s="21">
        <v>0</v>
      </c>
      <c r="Q2091" s="21">
        <v>1</v>
      </c>
      <c r="R2091">
        <f>IFERROR(IF(I2091=1,VLOOKUP(F2091,Lookup!$A$2:$B$15,2,FALSE),0),0.5)</f>
        <v>0</v>
      </c>
      <c r="S2091">
        <f>IF(K2091=1,1,IFERROR(IF(H2091="pass",VLOOKUP(F2091,Lookup!$D$2:$E$26,2,FALSE),0),1.6))</f>
        <v>1.6</v>
      </c>
      <c r="T2091" s="6">
        <f t="shared" si="98"/>
        <v>1.7050000000000001</v>
      </c>
      <c r="U2091" s="6">
        <f t="shared" si="96"/>
        <v>1.7050000000000001</v>
      </c>
      <c r="V2091" t="str">
        <f t="shared" si="97"/>
        <v>T.SHERFIELD, SF</v>
      </c>
    </row>
    <row r="2092" spans="1:22">
      <c r="A2092">
        <v>1729</v>
      </c>
      <c r="B2092" s="28">
        <v>2</v>
      </c>
      <c r="C2092" s="28" t="s">
        <v>11</v>
      </c>
      <c r="D2092" s="28" t="s">
        <v>16</v>
      </c>
      <c r="E2092" s="28">
        <v>52</v>
      </c>
      <c r="F2092" s="28">
        <v>48</v>
      </c>
      <c r="G2092" s="28" t="s">
        <v>4607</v>
      </c>
      <c r="H2092" s="28" t="s">
        <v>439</v>
      </c>
      <c r="I2092" s="28">
        <v>0</v>
      </c>
      <c r="J2092" s="28">
        <v>1</v>
      </c>
      <c r="K2092" s="28">
        <v>0</v>
      </c>
      <c r="L2092" s="28">
        <v>0</v>
      </c>
      <c r="M2092" s="28" t="s">
        <v>2646</v>
      </c>
      <c r="N2092" s="28">
        <v>-5</v>
      </c>
      <c r="O2092" s="21">
        <v>-5</v>
      </c>
      <c r="P2092" s="21">
        <v>0</v>
      </c>
      <c r="Q2092" s="21">
        <v>1</v>
      </c>
      <c r="R2092">
        <f>IFERROR(IF(I2092=1,VLOOKUP(F2092,Lookup!$A$2:$B$15,2,FALSE),0),0.5)</f>
        <v>0</v>
      </c>
      <c r="S2092">
        <f>IF(K2092=1,1,IFERROR(IF(H2092="pass",VLOOKUP(F2092,Lookup!$D$2:$E$26,2,FALSE),0),1.6))</f>
        <v>1.6</v>
      </c>
      <c r="T2092" s="6">
        <f t="shared" si="98"/>
        <v>1.5125000000000002</v>
      </c>
      <c r="U2092" s="6">
        <f t="shared" si="96"/>
        <v>1.5125000000000002</v>
      </c>
      <c r="V2092" t="str">
        <f t="shared" si="97"/>
        <v>E.MITCHELL, SF</v>
      </c>
    </row>
    <row r="2093" spans="1:22">
      <c r="A2093">
        <v>1731</v>
      </c>
      <c r="B2093" s="28">
        <v>2</v>
      </c>
      <c r="C2093" s="28" t="s">
        <v>11</v>
      </c>
      <c r="D2093" s="28" t="s">
        <v>16</v>
      </c>
      <c r="E2093" s="28">
        <v>56</v>
      </c>
      <c r="F2093" s="28">
        <v>44</v>
      </c>
      <c r="G2093" s="28" t="s">
        <v>4609</v>
      </c>
      <c r="H2093" s="28" t="s">
        <v>439</v>
      </c>
      <c r="I2093" s="28">
        <v>0</v>
      </c>
      <c r="J2093" s="28">
        <v>1</v>
      </c>
      <c r="K2093" s="28">
        <v>0</v>
      </c>
      <c r="L2093" s="28">
        <v>0</v>
      </c>
      <c r="M2093" s="28" t="s">
        <v>2650</v>
      </c>
      <c r="N2093" s="28">
        <v>23</v>
      </c>
      <c r="O2093" s="21">
        <v>23</v>
      </c>
      <c r="P2093" s="21">
        <v>0</v>
      </c>
      <c r="Q2093" s="21">
        <v>1</v>
      </c>
      <c r="R2093">
        <f>IFERROR(IF(I2093=1,VLOOKUP(F2093,Lookup!$A$2:$B$15,2,FALSE),0),0.5)</f>
        <v>0</v>
      </c>
      <c r="S2093">
        <f>IF(K2093=1,1,IFERROR(IF(H2093="pass",VLOOKUP(F2093,Lookup!$D$2:$E$26,2,FALSE),0),1.6))</f>
        <v>1.6</v>
      </c>
      <c r="T2093" s="6">
        <f t="shared" si="98"/>
        <v>2.0024999999999999</v>
      </c>
      <c r="U2093" s="6">
        <f t="shared" si="96"/>
        <v>2.0024999999999999</v>
      </c>
      <c r="V2093" t="str">
        <f t="shared" si="97"/>
        <v>T.SHERFIELD, SF</v>
      </c>
    </row>
    <row r="2094" spans="1:22">
      <c r="A2094">
        <v>1732</v>
      </c>
      <c r="B2094" s="28">
        <v>2</v>
      </c>
      <c r="C2094" s="28" t="s">
        <v>11</v>
      </c>
      <c r="D2094" s="28" t="s">
        <v>16</v>
      </c>
      <c r="E2094" s="28">
        <v>56</v>
      </c>
      <c r="F2094" s="28">
        <v>44</v>
      </c>
      <c r="G2094" s="28" t="s">
        <v>4610</v>
      </c>
      <c r="H2094" s="28" t="s">
        <v>439</v>
      </c>
      <c r="I2094" s="28">
        <v>0</v>
      </c>
      <c r="J2094" s="28">
        <v>1</v>
      </c>
      <c r="K2094" s="28">
        <v>0</v>
      </c>
      <c r="L2094" s="28">
        <v>0</v>
      </c>
      <c r="M2094" s="28" t="s">
        <v>2665</v>
      </c>
      <c r="N2094" s="28">
        <v>16</v>
      </c>
      <c r="O2094" s="21">
        <v>16</v>
      </c>
      <c r="P2094" s="21">
        <v>0</v>
      </c>
      <c r="Q2094" s="21">
        <v>1</v>
      </c>
      <c r="R2094">
        <f>IFERROR(IF(I2094=1,VLOOKUP(F2094,Lookup!$A$2:$B$15,2,FALSE),0),0.5)</f>
        <v>0</v>
      </c>
      <c r="S2094">
        <f>IF(K2094=1,1,IFERROR(IF(H2094="pass",VLOOKUP(F2094,Lookup!$D$2:$E$26,2,FALSE),0),1.6))</f>
        <v>1.6</v>
      </c>
      <c r="T2094" s="6">
        <f t="shared" si="98"/>
        <v>1.8800000000000001</v>
      </c>
      <c r="U2094" s="6">
        <f t="shared" si="96"/>
        <v>1.8800000000000001</v>
      </c>
      <c r="V2094" t="str">
        <f t="shared" si="97"/>
        <v>D.SAMUEL, SF</v>
      </c>
    </row>
    <row r="2095" spans="1:22">
      <c r="A2095">
        <v>1735</v>
      </c>
      <c r="B2095" s="28">
        <v>2</v>
      </c>
      <c r="C2095" s="28" t="s">
        <v>16</v>
      </c>
      <c r="D2095" s="28" t="s">
        <v>11</v>
      </c>
      <c r="E2095" s="28">
        <v>11</v>
      </c>
      <c r="F2095" s="28">
        <v>89</v>
      </c>
      <c r="G2095" s="28" t="s">
        <v>4613</v>
      </c>
      <c r="H2095" s="28" t="s">
        <v>439</v>
      </c>
      <c r="I2095" s="28">
        <v>0</v>
      </c>
      <c r="J2095" s="28">
        <v>1</v>
      </c>
      <c r="K2095" s="28">
        <v>0</v>
      </c>
      <c r="L2095" s="28">
        <v>0</v>
      </c>
      <c r="M2095" s="28" t="s">
        <v>2286</v>
      </c>
      <c r="N2095" s="28">
        <v>-8</v>
      </c>
      <c r="O2095" s="21">
        <v>-8</v>
      </c>
      <c r="P2095" s="21">
        <v>0</v>
      </c>
      <c r="Q2095" s="21">
        <v>1</v>
      </c>
      <c r="R2095">
        <f>IFERROR(IF(I2095=1,VLOOKUP(F2095,Lookup!$A$2:$B$15,2,FALSE),0),0.5)</f>
        <v>0</v>
      </c>
      <c r="S2095">
        <f>IF(K2095=1,1,IFERROR(IF(H2095="pass",VLOOKUP(F2095,Lookup!$D$2:$E$26,2,FALSE),0),1.6))</f>
        <v>2.2000000000000002</v>
      </c>
      <c r="T2095" s="6">
        <f t="shared" si="98"/>
        <v>1.4600000000000002</v>
      </c>
      <c r="U2095" s="6">
        <f t="shared" si="96"/>
        <v>1.9484000000000004</v>
      </c>
      <c r="V2095" t="str">
        <f t="shared" si="97"/>
        <v>K.GAINWELL, PHI</v>
      </c>
    </row>
    <row r="2096" spans="1:22">
      <c r="A2096">
        <v>1737</v>
      </c>
      <c r="B2096" s="28">
        <v>2</v>
      </c>
      <c r="C2096" s="28" t="s">
        <v>16</v>
      </c>
      <c r="D2096" s="28" t="s">
        <v>11</v>
      </c>
      <c r="E2096" s="28">
        <v>1</v>
      </c>
      <c r="F2096" s="28">
        <v>99</v>
      </c>
      <c r="G2096" s="28" t="s">
        <v>4615</v>
      </c>
      <c r="H2096" s="28" t="s">
        <v>439</v>
      </c>
      <c r="I2096" s="28">
        <v>0</v>
      </c>
      <c r="J2096" s="28">
        <v>1</v>
      </c>
      <c r="K2096" s="28">
        <v>0</v>
      </c>
      <c r="L2096" s="28">
        <v>0</v>
      </c>
      <c r="M2096" s="28" t="s">
        <v>2269</v>
      </c>
      <c r="N2096" s="28">
        <v>1</v>
      </c>
      <c r="O2096" s="21">
        <v>1</v>
      </c>
      <c r="P2096" s="21">
        <v>0</v>
      </c>
      <c r="Q2096" s="21">
        <v>1</v>
      </c>
      <c r="R2096">
        <f>IFERROR(IF(I2096=1,VLOOKUP(F2096,Lookup!$A$2:$B$15,2,FALSE),0),0.5)</f>
        <v>0</v>
      </c>
      <c r="S2096">
        <f>IF(K2096=1,1,IFERROR(IF(H2096="pass",VLOOKUP(F2096,Lookup!$D$2:$E$26,2,FALSE),0),1.6))</f>
        <v>4</v>
      </c>
      <c r="T2096" s="6">
        <f t="shared" si="98"/>
        <v>1.6175000000000002</v>
      </c>
      <c r="U2096" s="6">
        <f t="shared" si="96"/>
        <v>4</v>
      </c>
      <c r="V2096" t="str">
        <f t="shared" si="97"/>
        <v>Z.ERTZ, PHI</v>
      </c>
    </row>
    <row r="2097" spans="1:22">
      <c r="A2097">
        <v>1740</v>
      </c>
      <c r="B2097" s="28">
        <v>2</v>
      </c>
      <c r="C2097" s="28" t="s">
        <v>16</v>
      </c>
      <c r="D2097" s="28" t="s">
        <v>11</v>
      </c>
      <c r="E2097" s="28">
        <v>3</v>
      </c>
      <c r="F2097" s="28">
        <v>97</v>
      </c>
      <c r="G2097" s="28" t="s">
        <v>4618</v>
      </c>
      <c r="H2097" s="28" t="s">
        <v>439</v>
      </c>
      <c r="I2097" s="28">
        <v>0</v>
      </c>
      <c r="J2097" s="28">
        <v>1</v>
      </c>
      <c r="K2097" s="28">
        <v>0</v>
      </c>
      <c r="L2097" s="28">
        <v>0</v>
      </c>
      <c r="M2097" s="28" t="s">
        <v>2246</v>
      </c>
      <c r="N2097" s="28">
        <v>3</v>
      </c>
      <c r="O2097" s="21">
        <v>3</v>
      </c>
      <c r="P2097" s="21">
        <v>0</v>
      </c>
      <c r="Q2097" s="21">
        <v>1</v>
      </c>
      <c r="R2097">
        <f>IFERROR(IF(I2097=1,VLOOKUP(F2097,Lookup!$A$2:$B$15,2,FALSE),0),0.5)</f>
        <v>0</v>
      </c>
      <c r="S2097">
        <f>IF(K2097=1,1,IFERROR(IF(H2097="pass",VLOOKUP(F2097,Lookup!$D$2:$E$26,2,FALSE),0),1.6))</f>
        <v>3.5</v>
      </c>
      <c r="T2097" s="6">
        <f t="shared" si="98"/>
        <v>1.6525000000000001</v>
      </c>
      <c r="U2097" s="6">
        <f t="shared" si="96"/>
        <v>3.5</v>
      </c>
      <c r="V2097" t="str">
        <f t="shared" si="97"/>
        <v>J.HURTS, PHI</v>
      </c>
    </row>
    <row r="2098" spans="1:22">
      <c r="A2098">
        <v>1747</v>
      </c>
      <c r="B2098" s="28">
        <v>2</v>
      </c>
      <c r="C2098" s="28" t="s">
        <v>11</v>
      </c>
      <c r="D2098" s="28" t="s">
        <v>16</v>
      </c>
      <c r="E2098" s="28">
        <v>70</v>
      </c>
      <c r="F2098" s="28">
        <v>30</v>
      </c>
      <c r="G2098" s="28" t="s">
        <v>4625</v>
      </c>
      <c r="H2098" s="28" t="s">
        <v>439</v>
      </c>
      <c r="I2098" s="28">
        <v>0</v>
      </c>
      <c r="J2098" s="28">
        <v>1</v>
      </c>
      <c r="K2098" s="28">
        <v>0</v>
      </c>
      <c r="L2098" s="28">
        <v>0</v>
      </c>
      <c r="M2098" s="28" t="s">
        <v>2685</v>
      </c>
      <c r="N2098" s="28">
        <v>3</v>
      </c>
      <c r="O2098" s="21">
        <v>3</v>
      </c>
      <c r="P2098" s="21">
        <v>0</v>
      </c>
      <c r="Q2098" s="21">
        <v>1</v>
      </c>
      <c r="R2098">
        <f>IFERROR(IF(I2098=1,VLOOKUP(F2098,Lookup!$A$2:$B$15,2,FALSE),0),0.5)</f>
        <v>0</v>
      </c>
      <c r="S2098">
        <f>IF(K2098=1,1,IFERROR(IF(H2098="pass",VLOOKUP(F2098,Lookup!$D$2:$E$26,2,FALSE),0),1.6))</f>
        <v>1.6</v>
      </c>
      <c r="T2098" s="6">
        <f t="shared" si="98"/>
        <v>1.6525000000000001</v>
      </c>
      <c r="U2098" s="6">
        <f t="shared" si="96"/>
        <v>1.6525000000000001</v>
      </c>
      <c r="V2098" t="str">
        <f t="shared" si="97"/>
        <v>J.HASTY, SF</v>
      </c>
    </row>
    <row r="2099" spans="1:22">
      <c r="A2099">
        <v>1749</v>
      </c>
      <c r="B2099" s="28">
        <v>2</v>
      </c>
      <c r="C2099" s="28" t="s">
        <v>11</v>
      </c>
      <c r="D2099" s="28" t="s">
        <v>16</v>
      </c>
      <c r="E2099" s="28">
        <v>57</v>
      </c>
      <c r="F2099" s="28">
        <v>43</v>
      </c>
      <c r="G2099" s="28" t="s">
        <v>4627</v>
      </c>
      <c r="H2099" s="28" t="s">
        <v>439</v>
      </c>
      <c r="I2099" s="28">
        <v>0</v>
      </c>
      <c r="J2099" s="28">
        <v>1</v>
      </c>
      <c r="K2099" s="28">
        <v>0</v>
      </c>
      <c r="L2099" s="28">
        <v>0</v>
      </c>
      <c r="M2099" s="28" t="s">
        <v>2685</v>
      </c>
      <c r="N2099" s="28">
        <v>1</v>
      </c>
      <c r="O2099" s="21">
        <v>1</v>
      </c>
      <c r="P2099" s="21">
        <v>0</v>
      </c>
      <c r="Q2099" s="21">
        <v>1</v>
      </c>
      <c r="R2099">
        <f>IFERROR(IF(I2099=1,VLOOKUP(F2099,Lookup!$A$2:$B$15,2,FALSE),0),0.5)</f>
        <v>0</v>
      </c>
      <c r="S2099">
        <f>IF(K2099=1,1,IFERROR(IF(H2099="pass",VLOOKUP(F2099,Lookup!$D$2:$E$26,2,FALSE),0),1.6))</f>
        <v>1.6</v>
      </c>
      <c r="T2099" s="6">
        <f t="shared" si="98"/>
        <v>1.6175000000000002</v>
      </c>
      <c r="U2099" s="6">
        <f t="shared" si="96"/>
        <v>1.6175000000000002</v>
      </c>
      <c r="V2099" t="str">
        <f t="shared" si="97"/>
        <v>J.HASTY, SF</v>
      </c>
    </row>
    <row r="2100" spans="1:22">
      <c r="A2100">
        <v>1751</v>
      </c>
      <c r="B2100" s="28">
        <v>2</v>
      </c>
      <c r="C2100" s="28" t="s">
        <v>11</v>
      </c>
      <c r="D2100" s="28" t="s">
        <v>16</v>
      </c>
      <c r="E2100" s="28">
        <v>51</v>
      </c>
      <c r="F2100" s="28">
        <v>49</v>
      </c>
      <c r="G2100" s="28" t="s">
        <v>4629</v>
      </c>
      <c r="H2100" s="28" t="s">
        <v>439</v>
      </c>
      <c r="I2100" s="28">
        <v>0</v>
      </c>
      <c r="J2100" s="28">
        <v>1</v>
      </c>
      <c r="K2100" s="28">
        <v>0</v>
      </c>
      <c r="L2100" s="28">
        <v>0</v>
      </c>
      <c r="M2100" s="28" t="s">
        <v>2665</v>
      </c>
      <c r="N2100" s="28">
        <v>15</v>
      </c>
      <c r="O2100" s="21">
        <v>15</v>
      </c>
      <c r="P2100" s="21">
        <v>0</v>
      </c>
      <c r="Q2100" s="21">
        <v>1</v>
      </c>
      <c r="R2100">
        <f>IFERROR(IF(I2100=1,VLOOKUP(F2100,Lookup!$A$2:$B$15,2,FALSE),0),0.5)</f>
        <v>0</v>
      </c>
      <c r="S2100">
        <f>IF(K2100=1,1,IFERROR(IF(H2100="pass",VLOOKUP(F2100,Lookup!$D$2:$E$26,2,FALSE),0),1.6))</f>
        <v>1.6</v>
      </c>
      <c r="T2100" s="6">
        <f t="shared" si="98"/>
        <v>1.8625</v>
      </c>
      <c r="U2100" s="6">
        <f t="shared" si="96"/>
        <v>1.8625</v>
      </c>
      <c r="V2100" t="str">
        <f t="shared" si="97"/>
        <v>D.SAMUEL, SF</v>
      </c>
    </row>
    <row r="2101" spans="1:22">
      <c r="A2101">
        <v>1752</v>
      </c>
      <c r="B2101" s="28">
        <v>2</v>
      </c>
      <c r="C2101" s="28" t="s">
        <v>11</v>
      </c>
      <c r="D2101" s="28" t="s">
        <v>16</v>
      </c>
      <c r="E2101" s="28">
        <v>11</v>
      </c>
      <c r="F2101" s="28">
        <v>89</v>
      </c>
      <c r="G2101" s="28" t="s">
        <v>4630</v>
      </c>
      <c r="H2101" s="28" t="s">
        <v>439</v>
      </c>
      <c r="I2101" s="28">
        <v>0</v>
      </c>
      <c r="J2101" s="28">
        <v>1</v>
      </c>
      <c r="K2101" s="28">
        <v>0</v>
      </c>
      <c r="L2101" s="28">
        <v>0</v>
      </c>
      <c r="M2101" s="28" t="s">
        <v>4631</v>
      </c>
      <c r="N2101" s="28">
        <v>7</v>
      </c>
      <c r="O2101" s="21">
        <v>7</v>
      </c>
      <c r="P2101" s="21">
        <v>0</v>
      </c>
      <c r="Q2101" s="21">
        <v>1</v>
      </c>
      <c r="R2101">
        <f>IFERROR(IF(I2101=1,VLOOKUP(F2101,Lookup!$A$2:$B$15,2,FALSE),0),0.5)</f>
        <v>0</v>
      </c>
      <c r="S2101">
        <f>IF(K2101=1,1,IFERROR(IF(H2101="pass",VLOOKUP(F2101,Lookup!$D$2:$E$26,2,FALSE),0),1.6))</f>
        <v>2.2000000000000002</v>
      </c>
      <c r="T2101" s="6">
        <f t="shared" si="98"/>
        <v>1.7225000000000001</v>
      </c>
      <c r="U2101" s="6">
        <f t="shared" si="96"/>
        <v>2.0376500000000002</v>
      </c>
      <c r="V2101" t="str">
        <f t="shared" si="97"/>
        <v>J.JENNINGS, SF</v>
      </c>
    </row>
    <row r="2102" spans="1:22">
      <c r="A2102">
        <v>1757</v>
      </c>
      <c r="B2102" s="28">
        <v>2</v>
      </c>
      <c r="C2102" s="28" t="s">
        <v>11</v>
      </c>
      <c r="D2102" s="28" t="s">
        <v>16</v>
      </c>
      <c r="E2102" s="28">
        <v>64</v>
      </c>
      <c r="F2102" s="28">
        <v>36</v>
      </c>
      <c r="G2102" s="28" t="s">
        <v>4636</v>
      </c>
      <c r="H2102" s="28" t="s">
        <v>439</v>
      </c>
      <c r="I2102" s="28">
        <v>0</v>
      </c>
      <c r="J2102" s="28">
        <v>1</v>
      </c>
      <c r="K2102" s="28">
        <v>0</v>
      </c>
      <c r="L2102" s="28">
        <v>0</v>
      </c>
      <c r="M2102" s="28" t="s">
        <v>2650</v>
      </c>
      <c r="N2102" s="28">
        <v>7</v>
      </c>
      <c r="O2102" s="21">
        <v>7</v>
      </c>
      <c r="P2102" s="21">
        <v>0</v>
      </c>
      <c r="Q2102" s="21">
        <v>1</v>
      </c>
      <c r="R2102">
        <f>IFERROR(IF(I2102=1,VLOOKUP(F2102,Lookup!$A$2:$B$15,2,FALSE),0),0.5)</f>
        <v>0</v>
      </c>
      <c r="S2102">
        <f>IF(K2102=1,1,IFERROR(IF(H2102="pass",VLOOKUP(F2102,Lookup!$D$2:$E$26,2,FALSE),0),1.6))</f>
        <v>1.6</v>
      </c>
      <c r="T2102" s="6">
        <f t="shared" si="98"/>
        <v>1.7225000000000001</v>
      </c>
      <c r="U2102" s="6">
        <f t="shared" si="96"/>
        <v>1.7225000000000001</v>
      </c>
      <c r="V2102" t="str">
        <f t="shared" si="97"/>
        <v>T.SHERFIELD, SF</v>
      </c>
    </row>
    <row r="2103" spans="1:22">
      <c r="A2103">
        <v>1760</v>
      </c>
      <c r="B2103" s="28">
        <v>2</v>
      </c>
      <c r="C2103" s="28" t="s">
        <v>11</v>
      </c>
      <c r="D2103" s="28" t="s">
        <v>16</v>
      </c>
      <c r="E2103" s="28">
        <v>51</v>
      </c>
      <c r="F2103" s="28">
        <v>49</v>
      </c>
      <c r="G2103" s="28" t="s">
        <v>4639</v>
      </c>
      <c r="H2103" s="28" t="s">
        <v>439</v>
      </c>
      <c r="I2103" s="28">
        <v>0</v>
      </c>
      <c r="J2103" s="28">
        <v>1</v>
      </c>
      <c r="K2103" s="28">
        <v>0</v>
      </c>
      <c r="L2103" s="28">
        <v>0</v>
      </c>
      <c r="M2103" s="28" t="s">
        <v>2642</v>
      </c>
      <c r="N2103" s="28">
        <v>-3</v>
      </c>
      <c r="O2103" s="21">
        <v>-3</v>
      </c>
      <c r="P2103" s="21">
        <v>0</v>
      </c>
      <c r="Q2103" s="21">
        <v>1</v>
      </c>
      <c r="R2103">
        <f>IFERROR(IF(I2103=1,VLOOKUP(F2103,Lookup!$A$2:$B$15,2,FALSE),0),0.5)</f>
        <v>0</v>
      </c>
      <c r="S2103">
        <f>IF(K2103=1,1,IFERROR(IF(H2103="pass",VLOOKUP(F2103,Lookup!$D$2:$E$26,2,FALSE),0),1.6))</f>
        <v>1.6</v>
      </c>
      <c r="T2103" s="6">
        <f t="shared" si="98"/>
        <v>1.5475000000000001</v>
      </c>
      <c r="U2103" s="6">
        <f t="shared" si="96"/>
        <v>1.5475000000000001</v>
      </c>
      <c r="V2103" t="str">
        <f t="shared" si="97"/>
        <v>G.KITTLE, SF</v>
      </c>
    </row>
    <row r="2104" spans="1:22">
      <c r="A2104">
        <v>1761</v>
      </c>
      <c r="B2104" s="28">
        <v>2</v>
      </c>
      <c r="C2104" s="28" t="s">
        <v>11</v>
      </c>
      <c r="D2104" s="28" t="s">
        <v>16</v>
      </c>
      <c r="E2104" s="28">
        <v>49</v>
      </c>
      <c r="F2104" s="28">
        <v>51</v>
      </c>
      <c r="G2104" s="28" t="s">
        <v>4640</v>
      </c>
      <c r="H2104" s="28" t="s">
        <v>439</v>
      </c>
      <c r="I2104" s="28">
        <v>0</v>
      </c>
      <c r="J2104" s="28">
        <v>1</v>
      </c>
      <c r="K2104" s="28">
        <v>0</v>
      </c>
      <c r="L2104" s="28">
        <v>0</v>
      </c>
      <c r="M2104" s="28" t="s">
        <v>2665</v>
      </c>
      <c r="N2104" s="28">
        <v>10</v>
      </c>
      <c r="O2104" s="21">
        <v>10</v>
      </c>
      <c r="P2104" s="21">
        <v>0</v>
      </c>
      <c r="Q2104" s="21">
        <v>1</v>
      </c>
      <c r="R2104">
        <f>IFERROR(IF(I2104=1,VLOOKUP(F2104,Lookup!$A$2:$B$15,2,FALSE),0),0.5)</f>
        <v>0</v>
      </c>
      <c r="S2104">
        <f>IF(K2104=1,1,IFERROR(IF(H2104="pass",VLOOKUP(F2104,Lookup!$D$2:$E$26,2,FALSE),0),1.6))</f>
        <v>1.6</v>
      </c>
      <c r="T2104" s="6">
        <f t="shared" si="98"/>
        <v>1.7750000000000001</v>
      </c>
      <c r="U2104" s="6">
        <f t="shared" si="96"/>
        <v>1.7750000000000001</v>
      </c>
      <c r="V2104" t="str">
        <f t="shared" si="97"/>
        <v>D.SAMUEL, SF</v>
      </c>
    </row>
    <row r="2105" spans="1:22">
      <c r="A2105">
        <v>1769</v>
      </c>
      <c r="B2105" s="28">
        <v>2</v>
      </c>
      <c r="C2105" s="28" t="s">
        <v>16</v>
      </c>
      <c r="D2105" s="28" t="s">
        <v>11</v>
      </c>
      <c r="E2105" s="28">
        <v>46</v>
      </c>
      <c r="F2105" s="28">
        <v>54</v>
      </c>
      <c r="G2105" s="28" t="s">
        <v>4648</v>
      </c>
      <c r="H2105" s="28" t="s">
        <v>439</v>
      </c>
      <c r="I2105" s="28">
        <v>0</v>
      </c>
      <c r="J2105" s="28">
        <v>1</v>
      </c>
      <c r="K2105" s="28">
        <v>0</v>
      </c>
      <c r="L2105" s="28">
        <v>0</v>
      </c>
      <c r="M2105" s="28" t="s">
        <v>2269</v>
      </c>
      <c r="N2105" s="28">
        <v>6</v>
      </c>
      <c r="O2105" s="21">
        <v>6</v>
      </c>
      <c r="P2105" s="21">
        <v>0</v>
      </c>
      <c r="Q2105" s="21">
        <v>1</v>
      </c>
      <c r="R2105">
        <f>IFERROR(IF(I2105=1,VLOOKUP(F2105,Lookup!$A$2:$B$15,2,FALSE),0),0.5)</f>
        <v>0</v>
      </c>
      <c r="S2105">
        <f>IF(K2105=1,1,IFERROR(IF(H2105="pass",VLOOKUP(F2105,Lookup!$D$2:$E$26,2,FALSE),0),1.6))</f>
        <v>1.6</v>
      </c>
      <c r="T2105" s="6">
        <f t="shared" si="98"/>
        <v>1.7050000000000001</v>
      </c>
      <c r="U2105" s="6">
        <f t="shared" si="96"/>
        <v>1.7050000000000001</v>
      </c>
      <c r="V2105" t="str">
        <f t="shared" si="97"/>
        <v>Z.ERTZ, PHI</v>
      </c>
    </row>
    <row r="2106" spans="1:22">
      <c r="A2106">
        <v>1771</v>
      </c>
      <c r="B2106" s="28">
        <v>2</v>
      </c>
      <c r="C2106" s="28" t="s">
        <v>16</v>
      </c>
      <c r="D2106" s="28" t="s">
        <v>11</v>
      </c>
      <c r="E2106" s="28">
        <v>40</v>
      </c>
      <c r="F2106" s="28">
        <v>60</v>
      </c>
      <c r="G2106" s="28" t="s">
        <v>4650</v>
      </c>
      <c r="H2106" s="28" t="s">
        <v>439</v>
      </c>
      <c r="I2106" s="28">
        <v>0</v>
      </c>
      <c r="J2106" s="28">
        <v>1</v>
      </c>
      <c r="K2106" s="28">
        <v>0</v>
      </c>
      <c r="L2106" s="28">
        <v>0</v>
      </c>
      <c r="M2106" s="28" t="s">
        <v>1593</v>
      </c>
      <c r="N2106" s="28">
        <v>28</v>
      </c>
      <c r="O2106" s="21">
        <v>28</v>
      </c>
      <c r="P2106" s="21">
        <v>0</v>
      </c>
      <c r="Q2106" s="21">
        <v>1</v>
      </c>
      <c r="R2106">
        <f>IFERROR(IF(I2106=1,VLOOKUP(F2106,Lookup!$A$2:$B$15,2,FALSE),0),0.5)</f>
        <v>0</v>
      </c>
      <c r="S2106">
        <f>IF(K2106=1,1,IFERROR(IF(H2106="pass",VLOOKUP(F2106,Lookup!$D$2:$E$26,2,FALSE),0),1.6))</f>
        <v>1.6</v>
      </c>
      <c r="T2106" s="6">
        <f t="shared" si="98"/>
        <v>2.09</v>
      </c>
      <c r="U2106" s="6">
        <f t="shared" si="96"/>
        <v>2.09</v>
      </c>
      <c r="V2106" t="str">
        <f t="shared" si="97"/>
        <v>D.SMITH, PHI</v>
      </c>
    </row>
    <row r="2107" spans="1:22">
      <c r="A2107">
        <v>1772</v>
      </c>
      <c r="B2107" s="28">
        <v>2</v>
      </c>
      <c r="C2107" s="28" t="s">
        <v>16</v>
      </c>
      <c r="D2107" s="28" t="s">
        <v>11</v>
      </c>
      <c r="E2107" s="28">
        <v>40</v>
      </c>
      <c r="F2107" s="28">
        <v>60</v>
      </c>
      <c r="G2107" s="28" t="s">
        <v>4651</v>
      </c>
      <c r="H2107" s="28" t="s">
        <v>439</v>
      </c>
      <c r="I2107" s="28">
        <v>0</v>
      </c>
      <c r="J2107" s="28">
        <v>1</v>
      </c>
      <c r="K2107" s="28">
        <v>0</v>
      </c>
      <c r="L2107" s="28">
        <v>0</v>
      </c>
      <c r="M2107" s="28" t="s">
        <v>2284</v>
      </c>
      <c r="N2107" s="28">
        <v>13</v>
      </c>
      <c r="O2107" s="21">
        <v>13</v>
      </c>
      <c r="P2107" s="21">
        <v>0</v>
      </c>
      <c r="Q2107" s="21">
        <v>1</v>
      </c>
      <c r="R2107">
        <f>IFERROR(IF(I2107=1,VLOOKUP(F2107,Lookup!$A$2:$B$15,2,FALSE),0),0.5)</f>
        <v>0</v>
      </c>
      <c r="S2107">
        <f>IF(K2107=1,1,IFERROR(IF(H2107="pass",VLOOKUP(F2107,Lookup!$D$2:$E$26,2,FALSE),0),1.6))</f>
        <v>1.6</v>
      </c>
      <c r="T2107" s="6">
        <f t="shared" si="98"/>
        <v>1.8275000000000001</v>
      </c>
      <c r="U2107" s="6">
        <f t="shared" si="96"/>
        <v>1.8275000000000001</v>
      </c>
      <c r="V2107" t="str">
        <f t="shared" si="97"/>
        <v>J.REAGOR, PHI</v>
      </c>
    </row>
    <row r="2108" spans="1:22">
      <c r="A2108">
        <v>1776</v>
      </c>
      <c r="B2108" s="28">
        <v>2</v>
      </c>
      <c r="C2108" s="28" t="s">
        <v>11</v>
      </c>
      <c r="D2108" s="28" t="s">
        <v>16</v>
      </c>
      <c r="E2108" s="28">
        <v>74</v>
      </c>
      <c r="F2108" s="28">
        <v>26</v>
      </c>
      <c r="G2108" s="28" t="s">
        <v>4655</v>
      </c>
      <c r="H2108" s="28" t="s">
        <v>439</v>
      </c>
      <c r="I2108" s="28">
        <v>0</v>
      </c>
      <c r="J2108" s="28">
        <v>1</v>
      </c>
      <c r="K2108" s="28">
        <v>0</v>
      </c>
      <c r="L2108" s="28">
        <v>0</v>
      </c>
      <c r="M2108" s="28" t="s">
        <v>4631</v>
      </c>
      <c r="N2108" s="28">
        <v>-4</v>
      </c>
      <c r="O2108" s="21">
        <v>-4</v>
      </c>
      <c r="P2108" s="21">
        <v>0</v>
      </c>
      <c r="Q2108" s="21">
        <v>1</v>
      </c>
      <c r="R2108">
        <f>IFERROR(IF(I2108=1,VLOOKUP(F2108,Lookup!$A$2:$B$15,2,FALSE),0),0.5)</f>
        <v>0</v>
      </c>
      <c r="S2108">
        <f>IF(K2108=1,1,IFERROR(IF(H2108="pass",VLOOKUP(F2108,Lookup!$D$2:$E$26,2,FALSE),0),1.6))</f>
        <v>1.6</v>
      </c>
      <c r="T2108" s="6">
        <f t="shared" si="98"/>
        <v>1.53</v>
      </c>
      <c r="U2108" s="6">
        <f t="shared" si="96"/>
        <v>1.53</v>
      </c>
      <c r="V2108" t="str">
        <f t="shared" si="97"/>
        <v>J.JENNINGS, SF</v>
      </c>
    </row>
    <row r="2109" spans="1:22">
      <c r="A2109">
        <v>1777</v>
      </c>
      <c r="B2109" s="28">
        <v>2</v>
      </c>
      <c r="C2109" s="28" t="s">
        <v>11</v>
      </c>
      <c r="D2109" s="28" t="s">
        <v>16</v>
      </c>
      <c r="E2109" s="28">
        <v>68</v>
      </c>
      <c r="F2109" s="28">
        <v>32</v>
      </c>
      <c r="G2109" s="28" t="s">
        <v>4656</v>
      </c>
      <c r="H2109" s="28" t="s">
        <v>439</v>
      </c>
      <c r="I2109" s="28">
        <v>0</v>
      </c>
      <c r="J2109" s="28">
        <v>1</v>
      </c>
      <c r="K2109" s="28">
        <v>0</v>
      </c>
      <c r="L2109" s="28">
        <v>0</v>
      </c>
      <c r="M2109" s="28" t="s">
        <v>4589</v>
      </c>
      <c r="N2109" s="28">
        <v>5</v>
      </c>
      <c r="O2109" s="21">
        <v>5</v>
      </c>
      <c r="P2109" s="21">
        <v>0</v>
      </c>
      <c r="Q2109" s="21">
        <v>1</v>
      </c>
      <c r="R2109">
        <f>IFERROR(IF(I2109=1,VLOOKUP(F2109,Lookup!$A$2:$B$15,2,FALSE),0),0.5)</f>
        <v>0</v>
      </c>
      <c r="S2109">
        <f>IF(K2109=1,1,IFERROR(IF(H2109="pass",VLOOKUP(F2109,Lookup!$D$2:$E$26,2,FALSE),0),1.6))</f>
        <v>1.6</v>
      </c>
      <c r="T2109" s="6">
        <f t="shared" si="98"/>
        <v>1.6875</v>
      </c>
      <c r="U2109" s="6">
        <f t="shared" si="96"/>
        <v>1.6875</v>
      </c>
      <c r="V2109" t="str">
        <f t="shared" si="97"/>
        <v>B.AIYUK, SF</v>
      </c>
    </row>
    <row r="2110" spans="1:22">
      <c r="A2110">
        <v>1779</v>
      </c>
      <c r="B2110" s="28">
        <v>2</v>
      </c>
      <c r="C2110" s="28" t="s">
        <v>11</v>
      </c>
      <c r="D2110" s="28" t="s">
        <v>16</v>
      </c>
      <c r="E2110" s="28">
        <v>59</v>
      </c>
      <c r="F2110" s="28">
        <v>41</v>
      </c>
      <c r="G2110" s="28" t="s">
        <v>4658</v>
      </c>
      <c r="H2110" s="28" t="s">
        <v>439</v>
      </c>
      <c r="I2110" s="28">
        <v>0</v>
      </c>
      <c r="J2110" s="28">
        <v>1</v>
      </c>
      <c r="K2110" s="28">
        <v>0</v>
      </c>
      <c r="L2110" s="28">
        <v>0</v>
      </c>
      <c r="M2110" s="28" t="s">
        <v>2646</v>
      </c>
      <c r="N2110" s="28">
        <v>-3</v>
      </c>
      <c r="O2110" s="21">
        <v>-3</v>
      </c>
      <c r="P2110" s="21">
        <v>0</v>
      </c>
      <c r="Q2110" s="21">
        <v>1</v>
      </c>
      <c r="R2110">
        <f>IFERROR(IF(I2110=1,VLOOKUP(F2110,Lookup!$A$2:$B$15,2,FALSE),0),0.5)</f>
        <v>0</v>
      </c>
      <c r="S2110">
        <f>IF(K2110=1,1,IFERROR(IF(H2110="pass",VLOOKUP(F2110,Lookup!$D$2:$E$26,2,FALSE),0),1.6))</f>
        <v>1.6</v>
      </c>
      <c r="T2110" s="6">
        <f t="shared" si="98"/>
        <v>1.5475000000000001</v>
      </c>
      <c r="U2110" s="6">
        <f t="shared" ref="U2110:U2173" si="99">R2110+IF(S2110&gt;=3.2,S2110,IF(AND(S2110&lt;3.2,S2110&gt;=1.8),S2110*0.66+T2110*0.34,T2110))+K2110*0.4735*2</f>
        <v>1.5475000000000001</v>
      </c>
      <c r="V2110" t="str">
        <f t="shared" si="97"/>
        <v>E.MITCHELL, SF</v>
      </c>
    </row>
    <row r="2111" spans="1:22">
      <c r="A2111">
        <v>1780</v>
      </c>
      <c r="B2111" s="28">
        <v>2</v>
      </c>
      <c r="C2111" s="28" t="s">
        <v>11</v>
      </c>
      <c r="D2111" s="28" t="s">
        <v>16</v>
      </c>
      <c r="E2111" s="28">
        <v>59</v>
      </c>
      <c r="F2111" s="28">
        <v>41</v>
      </c>
      <c r="G2111" s="28" t="s">
        <v>4659</v>
      </c>
      <c r="H2111" s="28" t="s">
        <v>439</v>
      </c>
      <c r="I2111" s="28">
        <v>0</v>
      </c>
      <c r="J2111" s="28">
        <v>1</v>
      </c>
      <c r="K2111" s="28">
        <v>0</v>
      </c>
      <c r="L2111" s="28">
        <v>0</v>
      </c>
      <c r="M2111" s="28" t="s">
        <v>2665</v>
      </c>
      <c r="N2111" s="28">
        <v>11</v>
      </c>
      <c r="O2111" s="21">
        <v>11</v>
      </c>
      <c r="P2111" s="21">
        <v>0</v>
      </c>
      <c r="Q2111" s="21">
        <v>1</v>
      </c>
      <c r="R2111">
        <f>IFERROR(IF(I2111=1,VLOOKUP(F2111,Lookup!$A$2:$B$15,2,FALSE),0),0.5)</f>
        <v>0</v>
      </c>
      <c r="S2111">
        <f>IF(K2111=1,1,IFERROR(IF(H2111="pass",VLOOKUP(F2111,Lookup!$D$2:$E$26,2,FALSE),0),1.6))</f>
        <v>1.6</v>
      </c>
      <c r="T2111" s="6">
        <f t="shared" si="98"/>
        <v>1.7925</v>
      </c>
      <c r="U2111" s="6">
        <f t="shared" si="99"/>
        <v>1.7925</v>
      </c>
      <c r="V2111" t="str">
        <f t="shared" si="97"/>
        <v>D.SAMUEL, SF</v>
      </c>
    </row>
    <row r="2112" spans="1:22">
      <c r="A2112">
        <v>1786</v>
      </c>
      <c r="B2112" s="28">
        <v>2</v>
      </c>
      <c r="C2112" s="28" t="s">
        <v>11</v>
      </c>
      <c r="D2112" s="28" t="s">
        <v>16</v>
      </c>
      <c r="E2112" s="28">
        <v>3</v>
      </c>
      <c r="F2112" s="28">
        <v>97</v>
      </c>
      <c r="G2112" s="28" t="s">
        <v>4665</v>
      </c>
      <c r="H2112" s="28" t="s">
        <v>439</v>
      </c>
      <c r="I2112" s="28">
        <v>0</v>
      </c>
      <c r="J2112" s="28">
        <v>1</v>
      </c>
      <c r="K2112" s="28">
        <v>0</v>
      </c>
      <c r="L2112" s="28">
        <v>0</v>
      </c>
      <c r="M2112" s="28" t="s">
        <v>2685</v>
      </c>
      <c r="N2112" s="28">
        <v>-3</v>
      </c>
      <c r="O2112" s="21">
        <v>-3</v>
      </c>
      <c r="P2112" s="21">
        <v>0</v>
      </c>
      <c r="Q2112" s="21">
        <v>1</v>
      </c>
      <c r="R2112">
        <f>IFERROR(IF(I2112=1,VLOOKUP(F2112,Lookup!$A$2:$B$15,2,FALSE),0),0.5)</f>
        <v>0</v>
      </c>
      <c r="S2112">
        <f>IF(K2112=1,1,IFERROR(IF(H2112="pass",VLOOKUP(F2112,Lookup!$D$2:$E$26,2,FALSE),0),1.6))</f>
        <v>3.5</v>
      </c>
      <c r="T2112" s="6">
        <f t="shared" si="98"/>
        <v>1.5475000000000001</v>
      </c>
      <c r="U2112" s="6">
        <f t="shared" si="99"/>
        <v>3.5</v>
      </c>
      <c r="V2112" t="str">
        <f t="shared" si="97"/>
        <v>J.HASTY, SF</v>
      </c>
    </row>
    <row r="2113" spans="1:22">
      <c r="A2113">
        <v>1792</v>
      </c>
      <c r="B2113" s="28">
        <v>2</v>
      </c>
      <c r="C2113" s="28" t="s">
        <v>16</v>
      </c>
      <c r="D2113" s="28" t="s">
        <v>11</v>
      </c>
      <c r="E2113" s="28">
        <v>70</v>
      </c>
      <c r="F2113" s="28">
        <v>30</v>
      </c>
      <c r="G2113" s="28" t="s">
        <v>4671</v>
      </c>
      <c r="H2113" s="28" t="s">
        <v>439</v>
      </c>
      <c r="I2113" s="28">
        <v>0</v>
      </c>
      <c r="J2113" s="28">
        <v>1</v>
      </c>
      <c r="K2113" s="28">
        <v>0</v>
      </c>
      <c r="L2113" s="28">
        <v>0</v>
      </c>
      <c r="M2113" s="28" t="s">
        <v>1593</v>
      </c>
      <c r="N2113" s="28">
        <v>10</v>
      </c>
      <c r="O2113" s="21">
        <v>10</v>
      </c>
      <c r="P2113" s="21">
        <v>0</v>
      </c>
      <c r="Q2113" s="21">
        <v>1</v>
      </c>
      <c r="R2113">
        <f>IFERROR(IF(I2113=1,VLOOKUP(F2113,Lookup!$A$2:$B$15,2,FALSE),0),0.5)</f>
        <v>0</v>
      </c>
      <c r="S2113">
        <f>IF(K2113=1,1,IFERROR(IF(H2113="pass",VLOOKUP(F2113,Lookup!$D$2:$E$26,2,FALSE),0),1.6))</f>
        <v>1.6</v>
      </c>
      <c r="T2113" s="6">
        <f t="shared" si="98"/>
        <v>1.7750000000000001</v>
      </c>
      <c r="U2113" s="6">
        <f t="shared" si="99"/>
        <v>1.7750000000000001</v>
      </c>
      <c r="V2113" t="str">
        <f t="shared" si="97"/>
        <v>D.SMITH, PHI</v>
      </c>
    </row>
    <row r="2114" spans="1:22">
      <c r="A2114">
        <v>1805</v>
      </c>
      <c r="B2114" s="28">
        <v>2</v>
      </c>
      <c r="C2114" s="28" t="s">
        <v>16</v>
      </c>
      <c r="D2114" s="28" t="s">
        <v>11</v>
      </c>
      <c r="E2114" s="28">
        <v>15</v>
      </c>
      <c r="F2114" s="28">
        <v>85</v>
      </c>
      <c r="G2114" s="28" t="s">
        <v>4685</v>
      </c>
      <c r="H2114" s="28" t="s">
        <v>439</v>
      </c>
      <c r="I2114" s="28">
        <v>0</v>
      </c>
      <c r="J2114" s="28">
        <v>1</v>
      </c>
      <c r="K2114" s="28">
        <v>0</v>
      </c>
      <c r="L2114" s="28">
        <v>0</v>
      </c>
      <c r="M2114" s="28" t="s">
        <v>2267</v>
      </c>
      <c r="N2114" s="28">
        <v>11</v>
      </c>
      <c r="O2114" s="21">
        <v>11</v>
      </c>
      <c r="P2114" s="21">
        <v>0</v>
      </c>
      <c r="Q2114" s="21">
        <v>1</v>
      </c>
      <c r="R2114">
        <f>IFERROR(IF(I2114=1,VLOOKUP(F2114,Lookup!$A$2:$B$15,2,FALSE),0),0.5)</f>
        <v>0</v>
      </c>
      <c r="S2114">
        <f>IF(K2114=1,1,IFERROR(IF(H2114="pass",VLOOKUP(F2114,Lookup!$D$2:$E$26,2,FALSE),0),1.6))</f>
        <v>2</v>
      </c>
      <c r="T2114" s="6">
        <f t="shared" si="98"/>
        <v>1.7925</v>
      </c>
      <c r="U2114" s="6">
        <f t="shared" si="99"/>
        <v>1.9294500000000001</v>
      </c>
      <c r="V2114" t="str">
        <f t="shared" ref="V2114:V2177" si="100">IF(M2114="A.St","A. ST. BROWN, DET",IF(M2114="Dj.Moore","D.MOORE, CAR",IF(M2114="Mi.Carter","M.CARTER, NYJ",UPPER(M2114)&amp;", "&amp;C2114)))</f>
        <v>D.GOEDERT, PHI</v>
      </c>
    </row>
    <row r="2115" spans="1:22">
      <c r="A2115">
        <v>1815</v>
      </c>
      <c r="B2115" s="28">
        <v>2</v>
      </c>
      <c r="C2115" s="28" t="s">
        <v>6</v>
      </c>
      <c r="D2115" s="28" t="s">
        <v>30</v>
      </c>
      <c r="E2115" s="28">
        <v>73</v>
      </c>
      <c r="F2115" s="28">
        <v>27</v>
      </c>
      <c r="G2115" s="28" t="s">
        <v>4695</v>
      </c>
      <c r="H2115" s="28" t="s">
        <v>439</v>
      </c>
      <c r="I2115" s="28">
        <v>0</v>
      </c>
      <c r="J2115" s="28">
        <v>1</v>
      </c>
      <c r="K2115" s="28">
        <v>0</v>
      </c>
      <c r="L2115" s="28">
        <v>0</v>
      </c>
      <c r="M2115" s="28" t="s">
        <v>2561</v>
      </c>
      <c r="N2115" s="28">
        <v>5</v>
      </c>
      <c r="O2115" s="21">
        <v>5</v>
      </c>
      <c r="P2115" s="21">
        <v>0</v>
      </c>
      <c r="Q2115" s="21">
        <v>1</v>
      </c>
      <c r="R2115">
        <f>IFERROR(IF(I2115=1,VLOOKUP(F2115,Lookup!$A$2:$B$15,2,FALSE),0),0.5)</f>
        <v>0</v>
      </c>
      <c r="S2115">
        <f>IF(K2115=1,1,IFERROR(IF(H2115="pass",VLOOKUP(F2115,Lookup!$D$2:$E$26,2,FALSE),0),1.6))</f>
        <v>1.6</v>
      </c>
      <c r="T2115" s="6">
        <f t="shared" ref="T2115:T2178" si="101">IFERROR(1.6+0.7/40*N2115,0)</f>
        <v>1.6875</v>
      </c>
      <c r="U2115" s="6">
        <f t="shared" si="99"/>
        <v>1.6875</v>
      </c>
      <c r="V2115" t="str">
        <f t="shared" si="100"/>
        <v>D.METCALF, SEA</v>
      </c>
    </row>
    <row r="2116" spans="1:22">
      <c r="A2116">
        <v>1820</v>
      </c>
      <c r="B2116" s="28">
        <v>2</v>
      </c>
      <c r="C2116" s="28" t="s">
        <v>6</v>
      </c>
      <c r="D2116" s="28" t="s">
        <v>30</v>
      </c>
      <c r="E2116" s="28">
        <v>70</v>
      </c>
      <c r="F2116" s="28">
        <v>30</v>
      </c>
      <c r="G2116" s="28" t="s">
        <v>4700</v>
      </c>
      <c r="H2116" s="28" t="s">
        <v>439</v>
      </c>
      <c r="I2116" s="28">
        <v>0</v>
      </c>
      <c r="J2116" s="28">
        <v>1</v>
      </c>
      <c r="K2116" s="28">
        <v>0</v>
      </c>
      <c r="L2116" s="28">
        <v>0</v>
      </c>
      <c r="M2116" s="28" t="s">
        <v>2519</v>
      </c>
      <c r="N2116" s="28">
        <v>51</v>
      </c>
      <c r="O2116" s="21">
        <v>51</v>
      </c>
      <c r="P2116" s="21">
        <v>0</v>
      </c>
      <c r="Q2116" s="21">
        <v>1</v>
      </c>
      <c r="R2116">
        <f>IFERROR(IF(I2116=1,VLOOKUP(F2116,Lookup!$A$2:$B$15,2,FALSE),0),0.5)</f>
        <v>0</v>
      </c>
      <c r="S2116">
        <f>IF(K2116=1,1,IFERROR(IF(H2116="pass",VLOOKUP(F2116,Lookup!$D$2:$E$26,2,FALSE),0),1.6))</f>
        <v>1.6</v>
      </c>
      <c r="T2116" s="6">
        <f t="shared" si="101"/>
        <v>2.4925000000000002</v>
      </c>
      <c r="U2116" s="6">
        <f t="shared" si="99"/>
        <v>2.4925000000000002</v>
      </c>
      <c r="V2116" t="str">
        <f t="shared" si="100"/>
        <v>T.LOCKETT, SEA</v>
      </c>
    </row>
    <row r="2117" spans="1:22">
      <c r="A2117">
        <v>1823</v>
      </c>
      <c r="B2117" s="28">
        <v>2</v>
      </c>
      <c r="C2117" s="28" t="s">
        <v>6</v>
      </c>
      <c r="D2117" s="28" t="s">
        <v>30</v>
      </c>
      <c r="E2117" s="28">
        <v>13</v>
      </c>
      <c r="F2117" s="28">
        <v>87</v>
      </c>
      <c r="G2117" s="28" t="s">
        <v>4703</v>
      </c>
      <c r="H2117" s="28" t="s">
        <v>439</v>
      </c>
      <c r="I2117" s="28">
        <v>0</v>
      </c>
      <c r="J2117" s="28">
        <v>1</v>
      </c>
      <c r="K2117" s="28">
        <v>0</v>
      </c>
      <c r="L2117" s="28">
        <v>0</v>
      </c>
      <c r="M2117" s="28" t="s">
        <v>2519</v>
      </c>
      <c r="N2117" s="28">
        <v>13</v>
      </c>
      <c r="O2117" s="21">
        <v>13</v>
      </c>
      <c r="P2117" s="21">
        <v>0</v>
      </c>
      <c r="Q2117" s="21">
        <v>1</v>
      </c>
      <c r="R2117">
        <f>IFERROR(IF(I2117=1,VLOOKUP(F2117,Lookup!$A$2:$B$15,2,FALSE),0),0.5)</f>
        <v>0</v>
      </c>
      <c r="S2117">
        <f>IF(K2117=1,1,IFERROR(IF(H2117="pass",VLOOKUP(F2117,Lookup!$D$2:$E$26,2,FALSE),0),1.6))</f>
        <v>2.2000000000000002</v>
      </c>
      <c r="T2117" s="6">
        <f t="shared" si="101"/>
        <v>1.8275000000000001</v>
      </c>
      <c r="U2117" s="6">
        <f t="shared" si="99"/>
        <v>2.0733500000000005</v>
      </c>
      <c r="V2117" t="str">
        <f t="shared" si="100"/>
        <v>T.LOCKETT, SEA</v>
      </c>
    </row>
    <row r="2118" spans="1:22">
      <c r="A2118">
        <v>1826</v>
      </c>
      <c r="B2118" s="28">
        <v>2</v>
      </c>
      <c r="C2118" s="28" t="s">
        <v>30</v>
      </c>
      <c r="D2118" s="28" t="s">
        <v>6</v>
      </c>
      <c r="E2118" s="28">
        <v>72</v>
      </c>
      <c r="F2118" s="28">
        <v>28</v>
      </c>
      <c r="G2118" s="28" t="s">
        <v>4706</v>
      </c>
      <c r="H2118" s="28" t="s">
        <v>439</v>
      </c>
      <c r="I2118" s="28">
        <v>0</v>
      </c>
      <c r="J2118" s="28">
        <v>1</v>
      </c>
      <c r="K2118" s="28">
        <v>0</v>
      </c>
      <c r="L2118" s="28">
        <v>0</v>
      </c>
      <c r="M2118" s="28" t="s">
        <v>632</v>
      </c>
      <c r="N2118" s="28">
        <v>32</v>
      </c>
      <c r="O2118" s="21">
        <v>32</v>
      </c>
      <c r="P2118" s="21">
        <v>0</v>
      </c>
      <c r="Q2118" s="21">
        <v>1</v>
      </c>
      <c r="R2118">
        <f>IFERROR(IF(I2118=1,VLOOKUP(F2118,Lookup!$A$2:$B$15,2,FALSE),0),0.5)</f>
        <v>0</v>
      </c>
      <c r="S2118">
        <f>IF(K2118=1,1,IFERROR(IF(H2118="pass",VLOOKUP(F2118,Lookup!$D$2:$E$26,2,FALSE),0),1.6))</f>
        <v>1.6</v>
      </c>
      <c r="T2118" s="6">
        <f t="shared" si="101"/>
        <v>2.16</v>
      </c>
      <c r="U2118" s="6">
        <f t="shared" si="99"/>
        <v>2.16</v>
      </c>
      <c r="V2118" t="str">
        <f t="shared" si="100"/>
        <v>A.BROWN, TEN</v>
      </c>
    </row>
    <row r="2119" spans="1:22">
      <c r="A2119">
        <v>1828</v>
      </c>
      <c r="B2119" s="28">
        <v>2</v>
      </c>
      <c r="C2119" s="28" t="s">
        <v>30</v>
      </c>
      <c r="D2119" s="28" t="s">
        <v>6</v>
      </c>
      <c r="E2119" s="28">
        <v>65</v>
      </c>
      <c r="F2119" s="28">
        <v>35</v>
      </c>
      <c r="G2119" s="28" t="s">
        <v>4708</v>
      </c>
      <c r="H2119" s="28" t="s">
        <v>439</v>
      </c>
      <c r="I2119" s="28">
        <v>0</v>
      </c>
      <c r="J2119" s="28">
        <v>1</v>
      </c>
      <c r="K2119" s="28">
        <v>0</v>
      </c>
      <c r="L2119" s="28">
        <v>0</v>
      </c>
      <c r="M2119" s="28" t="s">
        <v>4709</v>
      </c>
      <c r="N2119" s="28">
        <v>0</v>
      </c>
      <c r="O2119" s="21">
        <v>0</v>
      </c>
      <c r="P2119" s="21">
        <v>0</v>
      </c>
      <c r="Q2119" s="21">
        <v>1</v>
      </c>
      <c r="R2119">
        <f>IFERROR(IF(I2119=1,VLOOKUP(F2119,Lookup!$A$2:$B$15,2,FALSE),0),0.5)</f>
        <v>0</v>
      </c>
      <c r="S2119">
        <f>IF(K2119=1,1,IFERROR(IF(H2119="pass",VLOOKUP(F2119,Lookup!$D$2:$E$26,2,FALSE),0),1.6))</f>
        <v>1.6</v>
      </c>
      <c r="T2119" s="6">
        <f t="shared" si="101"/>
        <v>1.6</v>
      </c>
      <c r="U2119" s="6">
        <f t="shared" si="99"/>
        <v>1.6</v>
      </c>
      <c r="V2119" t="str">
        <f t="shared" si="100"/>
        <v>T.HUDSON, TEN</v>
      </c>
    </row>
    <row r="2120" spans="1:22">
      <c r="A2120">
        <v>1829</v>
      </c>
      <c r="B2120" s="28">
        <v>2</v>
      </c>
      <c r="C2120" s="28" t="s">
        <v>30</v>
      </c>
      <c r="D2120" s="28" t="s">
        <v>6</v>
      </c>
      <c r="E2120" s="28">
        <v>51</v>
      </c>
      <c r="F2120" s="28">
        <v>49</v>
      </c>
      <c r="G2120" s="28" t="s">
        <v>4710</v>
      </c>
      <c r="H2120" s="28" t="s">
        <v>439</v>
      </c>
      <c r="I2120" s="28">
        <v>0</v>
      </c>
      <c r="J2120" s="28">
        <v>1</v>
      </c>
      <c r="K2120" s="28">
        <v>0</v>
      </c>
      <c r="L2120" s="28">
        <v>0</v>
      </c>
      <c r="M2120" s="28" t="s">
        <v>632</v>
      </c>
      <c r="N2120" s="28">
        <v>13</v>
      </c>
      <c r="O2120" s="21">
        <v>13</v>
      </c>
      <c r="P2120" s="21">
        <v>0</v>
      </c>
      <c r="Q2120" s="21">
        <v>1</v>
      </c>
      <c r="R2120">
        <f>IFERROR(IF(I2120=1,VLOOKUP(F2120,Lookup!$A$2:$B$15,2,FALSE),0),0.5)</f>
        <v>0</v>
      </c>
      <c r="S2120">
        <f>IF(K2120=1,1,IFERROR(IF(H2120="pass",VLOOKUP(F2120,Lookup!$D$2:$E$26,2,FALSE),0),1.6))</f>
        <v>1.6</v>
      </c>
      <c r="T2120" s="6">
        <f t="shared" si="101"/>
        <v>1.8275000000000001</v>
      </c>
      <c r="U2120" s="6">
        <f t="shared" si="99"/>
        <v>1.8275000000000001</v>
      </c>
      <c r="V2120" t="str">
        <f t="shared" si="100"/>
        <v>A.BROWN, TEN</v>
      </c>
    </row>
    <row r="2121" spans="1:22">
      <c r="A2121">
        <v>1831</v>
      </c>
      <c r="B2121" s="28">
        <v>2</v>
      </c>
      <c r="C2121" s="28" t="s">
        <v>30</v>
      </c>
      <c r="D2121" s="28" t="s">
        <v>6</v>
      </c>
      <c r="E2121" s="28">
        <v>38</v>
      </c>
      <c r="F2121" s="28">
        <v>62</v>
      </c>
      <c r="G2121" s="28" t="s">
        <v>4712</v>
      </c>
      <c r="H2121" s="28" t="s">
        <v>439</v>
      </c>
      <c r="I2121" s="28">
        <v>0</v>
      </c>
      <c r="J2121" s="28">
        <v>1</v>
      </c>
      <c r="K2121" s="28">
        <v>0</v>
      </c>
      <c r="L2121" s="28">
        <v>0</v>
      </c>
      <c r="M2121" s="28" t="s">
        <v>641</v>
      </c>
      <c r="N2121" s="28">
        <v>5</v>
      </c>
      <c r="O2121" s="21">
        <v>5</v>
      </c>
      <c r="P2121" s="21">
        <v>0</v>
      </c>
      <c r="Q2121" s="21">
        <v>1</v>
      </c>
      <c r="R2121">
        <f>IFERROR(IF(I2121=1,VLOOKUP(F2121,Lookup!$A$2:$B$15,2,FALSE),0),0.5)</f>
        <v>0</v>
      </c>
      <c r="S2121">
        <f>IF(K2121=1,1,IFERROR(IF(H2121="pass",VLOOKUP(F2121,Lookup!$D$2:$E$26,2,FALSE),0),1.6))</f>
        <v>1.6</v>
      </c>
      <c r="T2121" s="6">
        <f t="shared" si="101"/>
        <v>1.6875</v>
      </c>
      <c r="U2121" s="6">
        <f t="shared" si="99"/>
        <v>1.6875</v>
      </c>
      <c r="V2121" t="str">
        <f t="shared" si="100"/>
        <v>G.SWAIM, TEN</v>
      </c>
    </row>
    <row r="2122" spans="1:22">
      <c r="A2122">
        <v>1832</v>
      </c>
      <c r="B2122" s="28">
        <v>2</v>
      </c>
      <c r="C2122" s="28" t="s">
        <v>30</v>
      </c>
      <c r="D2122" s="28" t="s">
        <v>6</v>
      </c>
      <c r="E2122" s="28">
        <v>33</v>
      </c>
      <c r="F2122" s="28">
        <v>67</v>
      </c>
      <c r="G2122" s="28" t="s">
        <v>4713</v>
      </c>
      <c r="H2122" s="28" t="s">
        <v>439</v>
      </c>
      <c r="I2122" s="28">
        <v>0</v>
      </c>
      <c r="J2122" s="28">
        <v>1</v>
      </c>
      <c r="K2122" s="28">
        <v>0</v>
      </c>
      <c r="L2122" s="28">
        <v>0</v>
      </c>
      <c r="M2122" s="28" t="s">
        <v>639</v>
      </c>
      <c r="N2122" s="28">
        <v>17</v>
      </c>
      <c r="O2122" s="21">
        <v>17</v>
      </c>
      <c r="P2122" s="21">
        <v>0</v>
      </c>
      <c r="Q2122" s="21">
        <v>1</v>
      </c>
      <c r="R2122">
        <f>IFERROR(IF(I2122=1,VLOOKUP(F2122,Lookup!$A$2:$B$15,2,FALSE),0),0.5)</f>
        <v>0</v>
      </c>
      <c r="S2122">
        <f>IF(K2122=1,1,IFERROR(IF(H2122="pass",VLOOKUP(F2122,Lookup!$D$2:$E$26,2,FALSE),0),1.6))</f>
        <v>1.6</v>
      </c>
      <c r="T2122" s="6">
        <f t="shared" si="101"/>
        <v>1.8975</v>
      </c>
      <c r="U2122" s="6">
        <f t="shared" si="99"/>
        <v>1.8975</v>
      </c>
      <c r="V2122" t="str">
        <f t="shared" si="100"/>
        <v>J.JONES, TEN</v>
      </c>
    </row>
    <row r="2123" spans="1:22">
      <c r="A2123">
        <v>1834</v>
      </c>
      <c r="B2123" s="28">
        <v>2</v>
      </c>
      <c r="C2123" s="28" t="s">
        <v>30</v>
      </c>
      <c r="D2123" s="28" t="s">
        <v>6</v>
      </c>
      <c r="E2123" s="28">
        <v>15</v>
      </c>
      <c r="F2123" s="28">
        <v>85</v>
      </c>
      <c r="G2123" s="28" t="s">
        <v>4715</v>
      </c>
      <c r="H2123" s="28" t="s">
        <v>439</v>
      </c>
      <c r="I2123" s="28">
        <v>0</v>
      </c>
      <c r="J2123" s="28">
        <v>1</v>
      </c>
      <c r="K2123" s="28">
        <v>0</v>
      </c>
      <c r="L2123" s="28">
        <v>0</v>
      </c>
      <c r="M2123" s="28" t="s">
        <v>590</v>
      </c>
      <c r="N2123" s="28">
        <v>15</v>
      </c>
      <c r="O2123" s="21">
        <v>15</v>
      </c>
      <c r="P2123" s="21">
        <v>0</v>
      </c>
      <c r="Q2123" s="21">
        <v>1</v>
      </c>
      <c r="R2123">
        <f>IFERROR(IF(I2123=1,VLOOKUP(F2123,Lookup!$A$2:$B$15,2,FALSE),0),0.5)</f>
        <v>0</v>
      </c>
      <c r="S2123">
        <f>IF(K2123=1,1,IFERROR(IF(H2123="pass",VLOOKUP(F2123,Lookup!$D$2:$E$26,2,FALSE),0),1.6))</f>
        <v>2</v>
      </c>
      <c r="T2123" s="6">
        <f t="shared" si="101"/>
        <v>1.8625</v>
      </c>
      <c r="U2123" s="6">
        <f t="shared" si="99"/>
        <v>1.9532500000000002</v>
      </c>
      <c r="V2123" t="str">
        <f t="shared" si="100"/>
        <v>C.ROGERS, TEN</v>
      </c>
    </row>
    <row r="2124" spans="1:22">
      <c r="A2124">
        <v>1835</v>
      </c>
      <c r="B2124" s="28">
        <v>2</v>
      </c>
      <c r="C2124" s="28" t="s">
        <v>30</v>
      </c>
      <c r="D2124" s="28" t="s">
        <v>6</v>
      </c>
      <c r="E2124" s="28">
        <v>15</v>
      </c>
      <c r="F2124" s="28">
        <v>85</v>
      </c>
      <c r="G2124" s="28" t="s">
        <v>4716</v>
      </c>
      <c r="H2124" s="28" t="s">
        <v>439</v>
      </c>
      <c r="I2124" s="28">
        <v>0</v>
      </c>
      <c r="J2124" s="28">
        <v>1</v>
      </c>
      <c r="K2124" s="28">
        <v>0</v>
      </c>
      <c r="L2124" s="28">
        <v>0</v>
      </c>
      <c r="M2124" s="28" t="s">
        <v>632</v>
      </c>
      <c r="N2124" s="28">
        <v>15</v>
      </c>
      <c r="O2124" s="21">
        <v>15</v>
      </c>
      <c r="P2124" s="21">
        <v>0</v>
      </c>
      <c r="Q2124" s="21">
        <v>1</v>
      </c>
      <c r="R2124">
        <f>IFERROR(IF(I2124=1,VLOOKUP(F2124,Lookup!$A$2:$B$15,2,FALSE),0),0.5)</f>
        <v>0</v>
      </c>
      <c r="S2124">
        <f>IF(K2124=1,1,IFERROR(IF(H2124="pass",VLOOKUP(F2124,Lookup!$D$2:$E$26,2,FALSE),0),1.6))</f>
        <v>2</v>
      </c>
      <c r="T2124" s="6">
        <f t="shared" si="101"/>
        <v>1.8625</v>
      </c>
      <c r="U2124" s="6">
        <f t="shared" si="99"/>
        <v>1.9532500000000002</v>
      </c>
      <c r="V2124" t="str">
        <f t="shared" si="100"/>
        <v>A.BROWN, TEN</v>
      </c>
    </row>
    <row r="2125" spans="1:22">
      <c r="A2125">
        <v>1838</v>
      </c>
      <c r="B2125" s="28">
        <v>2</v>
      </c>
      <c r="C2125" s="28" t="s">
        <v>6</v>
      </c>
      <c r="D2125" s="28" t="s">
        <v>30</v>
      </c>
      <c r="E2125" s="28">
        <v>71</v>
      </c>
      <c r="F2125" s="28">
        <v>29</v>
      </c>
      <c r="G2125" s="28" t="s">
        <v>4719</v>
      </c>
      <c r="H2125" s="28" t="s">
        <v>439</v>
      </c>
      <c r="I2125" s="28">
        <v>0</v>
      </c>
      <c r="J2125" s="28">
        <v>1</v>
      </c>
      <c r="K2125" s="28">
        <v>0</v>
      </c>
      <c r="L2125" s="28">
        <v>0</v>
      </c>
      <c r="M2125" s="28" t="s">
        <v>2544</v>
      </c>
      <c r="N2125" s="28">
        <v>3</v>
      </c>
      <c r="O2125" s="21">
        <v>3</v>
      </c>
      <c r="P2125" s="21">
        <v>0</v>
      </c>
      <c r="Q2125" s="21">
        <v>1</v>
      </c>
      <c r="R2125">
        <f>IFERROR(IF(I2125=1,VLOOKUP(F2125,Lookup!$A$2:$B$15,2,FALSE),0),0.5)</f>
        <v>0</v>
      </c>
      <c r="S2125">
        <f>IF(K2125=1,1,IFERROR(IF(H2125="pass",VLOOKUP(F2125,Lookup!$D$2:$E$26,2,FALSE),0),1.6))</f>
        <v>1.6</v>
      </c>
      <c r="T2125" s="6">
        <f t="shared" si="101"/>
        <v>1.6525000000000001</v>
      </c>
      <c r="U2125" s="6">
        <f t="shared" si="99"/>
        <v>1.6525000000000001</v>
      </c>
      <c r="V2125" t="str">
        <f t="shared" si="100"/>
        <v>F.SWAIN, SEA</v>
      </c>
    </row>
    <row r="2126" spans="1:22">
      <c r="A2126">
        <v>1840</v>
      </c>
      <c r="B2126" s="28">
        <v>2</v>
      </c>
      <c r="C2126" s="28" t="s">
        <v>6</v>
      </c>
      <c r="D2126" s="28" t="s">
        <v>30</v>
      </c>
      <c r="E2126" s="28">
        <v>60</v>
      </c>
      <c r="F2126" s="28">
        <v>40</v>
      </c>
      <c r="G2126" s="28" t="s">
        <v>4721</v>
      </c>
      <c r="H2126" s="28" t="s">
        <v>439</v>
      </c>
      <c r="I2126" s="28">
        <v>0</v>
      </c>
      <c r="J2126" s="28">
        <v>1</v>
      </c>
      <c r="K2126" s="28">
        <v>0</v>
      </c>
      <c r="L2126" s="28">
        <v>0</v>
      </c>
      <c r="M2126" s="28" t="s">
        <v>2561</v>
      </c>
      <c r="N2126" s="28">
        <v>4</v>
      </c>
      <c r="O2126" s="21">
        <v>4</v>
      </c>
      <c r="P2126" s="21">
        <v>0</v>
      </c>
      <c r="Q2126" s="21">
        <v>1</v>
      </c>
      <c r="R2126">
        <f>IFERROR(IF(I2126=1,VLOOKUP(F2126,Lookup!$A$2:$B$15,2,FALSE),0),0.5)</f>
        <v>0</v>
      </c>
      <c r="S2126">
        <f>IF(K2126=1,1,IFERROR(IF(H2126="pass",VLOOKUP(F2126,Lookup!$D$2:$E$26,2,FALSE),0),1.6))</f>
        <v>1.6</v>
      </c>
      <c r="T2126" s="6">
        <f t="shared" si="101"/>
        <v>1.6700000000000002</v>
      </c>
      <c r="U2126" s="6">
        <f t="shared" si="99"/>
        <v>1.6700000000000002</v>
      </c>
      <c r="V2126" t="str">
        <f t="shared" si="100"/>
        <v>D.METCALF, SEA</v>
      </c>
    </row>
    <row r="2127" spans="1:22">
      <c r="A2127">
        <v>1841</v>
      </c>
      <c r="B2127" s="28">
        <v>2</v>
      </c>
      <c r="C2127" s="28" t="s">
        <v>6</v>
      </c>
      <c r="D2127" s="28" t="s">
        <v>30</v>
      </c>
      <c r="E2127" s="28">
        <v>56</v>
      </c>
      <c r="F2127" s="28">
        <v>44</v>
      </c>
      <c r="G2127" s="28" t="s">
        <v>4722</v>
      </c>
      <c r="H2127" s="28" t="s">
        <v>439</v>
      </c>
      <c r="I2127" s="28">
        <v>0</v>
      </c>
      <c r="J2127" s="28">
        <v>1</v>
      </c>
      <c r="K2127" s="28">
        <v>0</v>
      </c>
      <c r="L2127" s="28">
        <v>0</v>
      </c>
      <c r="M2127" s="28" t="s">
        <v>2561</v>
      </c>
      <c r="N2127" s="28">
        <v>8</v>
      </c>
      <c r="O2127" s="21">
        <v>8</v>
      </c>
      <c r="P2127" s="21">
        <v>0</v>
      </c>
      <c r="Q2127" s="21">
        <v>1</v>
      </c>
      <c r="R2127">
        <f>IFERROR(IF(I2127=1,VLOOKUP(F2127,Lookup!$A$2:$B$15,2,FALSE),0),0.5)</f>
        <v>0</v>
      </c>
      <c r="S2127">
        <f>IF(K2127=1,1,IFERROR(IF(H2127="pass",VLOOKUP(F2127,Lookup!$D$2:$E$26,2,FALSE),0),1.6))</f>
        <v>1.6</v>
      </c>
      <c r="T2127" s="6">
        <f t="shared" si="101"/>
        <v>1.74</v>
      </c>
      <c r="U2127" s="6">
        <f t="shared" si="99"/>
        <v>1.74</v>
      </c>
      <c r="V2127" t="str">
        <f t="shared" si="100"/>
        <v>D.METCALF, SEA</v>
      </c>
    </row>
    <row r="2128" spans="1:22">
      <c r="A2128">
        <v>1842</v>
      </c>
      <c r="B2128" s="28">
        <v>2</v>
      </c>
      <c r="C2128" s="28" t="s">
        <v>6</v>
      </c>
      <c r="D2128" s="28" t="s">
        <v>30</v>
      </c>
      <c r="E2128" s="28">
        <v>50</v>
      </c>
      <c r="F2128" s="28">
        <v>50</v>
      </c>
      <c r="G2128" s="28" t="s">
        <v>4723</v>
      </c>
      <c r="H2128" s="28" t="s">
        <v>439</v>
      </c>
      <c r="I2128" s="28">
        <v>0</v>
      </c>
      <c r="J2128" s="28">
        <v>1</v>
      </c>
      <c r="K2128" s="28">
        <v>0</v>
      </c>
      <c r="L2128" s="28">
        <v>0</v>
      </c>
      <c r="M2128" s="28" t="s">
        <v>2544</v>
      </c>
      <c r="N2128" s="28">
        <v>-2</v>
      </c>
      <c r="O2128" s="21">
        <v>-2</v>
      </c>
      <c r="P2128" s="21">
        <v>0</v>
      </c>
      <c r="Q2128" s="21">
        <v>1</v>
      </c>
      <c r="R2128">
        <f>IFERROR(IF(I2128=1,VLOOKUP(F2128,Lookup!$A$2:$B$15,2,FALSE),0),0.5)</f>
        <v>0</v>
      </c>
      <c r="S2128">
        <f>IF(K2128=1,1,IFERROR(IF(H2128="pass",VLOOKUP(F2128,Lookup!$D$2:$E$26,2,FALSE),0),1.6))</f>
        <v>1.6</v>
      </c>
      <c r="T2128" s="6">
        <f t="shared" si="101"/>
        <v>1.5650000000000002</v>
      </c>
      <c r="U2128" s="6">
        <f t="shared" si="99"/>
        <v>1.5650000000000002</v>
      </c>
      <c r="V2128" t="str">
        <f t="shared" si="100"/>
        <v>F.SWAIN, SEA</v>
      </c>
    </row>
    <row r="2129" spans="1:22">
      <c r="A2129">
        <v>1845</v>
      </c>
      <c r="B2129" s="28">
        <v>2</v>
      </c>
      <c r="C2129" s="28" t="s">
        <v>30</v>
      </c>
      <c r="D2129" s="28" t="s">
        <v>6</v>
      </c>
      <c r="E2129" s="28">
        <v>25</v>
      </c>
      <c r="F2129" s="28">
        <v>75</v>
      </c>
      <c r="G2129" s="28" t="s">
        <v>4726</v>
      </c>
      <c r="H2129" s="28" t="s">
        <v>439</v>
      </c>
      <c r="I2129" s="28">
        <v>0</v>
      </c>
      <c r="J2129" s="28">
        <v>1</v>
      </c>
      <c r="K2129" s="28">
        <v>0</v>
      </c>
      <c r="L2129" s="28">
        <v>0</v>
      </c>
      <c r="M2129" s="28" t="s">
        <v>639</v>
      </c>
      <c r="N2129" s="28">
        <v>15</v>
      </c>
      <c r="O2129" s="21">
        <v>15</v>
      </c>
      <c r="P2129" s="21">
        <v>0</v>
      </c>
      <c r="Q2129" s="21">
        <v>1</v>
      </c>
      <c r="R2129">
        <f>IFERROR(IF(I2129=1,VLOOKUP(F2129,Lookup!$A$2:$B$15,2,FALSE),0),0.5)</f>
        <v>0</v>
      </c>
      <c r="S2129">
        <f>IF(K2129=1,1,IFERROR(IF(H2129="pass",VLOOKUP(F2129,Lookup!$D$2:$E$26,2,FALSE),0),1.6))</f>
        <v>1.8</v>
      </c>
      <c r="T2129" s="6">
        <f t="shared" si="101"/>
        <v>1.8625</v>
      </c>
      <c r="U2129" s="6">
        <f t="shared" si="99"/>
        <v>1.8212500000000003</v>
      </c>
      <c r="V2129" t="str">
        <f t="shared" si="100"/>
        <v>J.JONES, TEN</v>
      </c>
    </row>
    <row r="2130" spans="1:22">
      <c r="A2130">
        <v>1851</v>
      </c>
      <c r="B2130" s="28">
        <v>2</v>
      </c>
      <c r="C2130" s="28" t="s">
        <v>6</v>
      </c>
      <c r="D2130" s="28" t="s">
        <v>30</v>
      </c>
      <c r="E2130" s="28">
        <v>63</v>
      </c>
      <c r="F2130" s="28">
        <v>37</v>
      </c>
      <c r="G2130" s="28" t="s">
        <v>4733</v>
      </c>
      <c r="H2130" s="28" t="s">
        <v>439</v>
      </c>
      <c r="I2130" s="28">
        <v>0</v>
      </c>
      <c r="J2130" s="28">
        <v>1</v>
      </c>
      <c r="K2130" s="28">
        <v>0</v>
      </c>
      <c r="L2130" s="28">
        <v>0</v>
      </c>
      <c r="M2130" s="28" t="s">
        <v>2519</v>
      </c>
      <c r="N2130" s="28">
        <v>29</v>
      </c>
      <c r="O2130" s="21">
        <v>29</v>
      </c>
      <c r="P2130" s="21">
        <v>0</v>
      </c>
      <c r="Q2130" s="21">
        <v>1</v>
      </c>
      <c r="R2130">
        <f>IFERROR(IF(I2130=1,VLOOKUP(F2130,Lookup!$A$2:$B$15,2,FALSE),0),0.5)</f>
        <v>0</v>
      </c>
      <c r="S2130">
        <f>IF(K2130=1,1,IFERROR(IF(H2130="pass",VLOOKUP(F2130,Lookup!$D$2:$E$26,2,FALSE),0),1.6))</f>
        <v>1.6</v>
      </c>
      <c r="T2130" s="6">
        <f t="shared" si="101"/>
        <v>2.1074999999999999</v>
      </c>
      <c r="U2130" s="6">
        <f t="shared" si="99"/>
        <v>2.1074999999999999</v>
      </c>
      <c r="V2130" t="str">
        <f t="shared" si="100"/>
        <v>T.LOCKETT, SEA</v>
      </c>
    </row>
    <row r="2131" spans="1:22">
      <c r="A2131">
        <v>1856</v>
      </c>
      <c r="B2131" s="28">
        <v>2</v>
      </c>
      <c r="C2131" s="28" t="s">
        <v>30</v>
      </c>
      <c r="D2131" s="28" t="s">
        <v>6</v>
      </c>
      <c r="E2131" s="28">
        <v>65</v>
      </c>
      <c r="F2131" s="28">
        <v>35</v>
      </c>
      <c r="G2131" s="28" t="s">
        <v>4738</v>
      </c>
      <c r="H2131" s="28" t="s">
        <v>439</v>
      </c>
      <c r="I2131" s="28">
        <v>0</v>
      </c>
      <c r="J2131" s="28">
        <v>1</v>
      </c>
      <c r="K2131" s="28">
        <v>0</v>
      </c>
      <c r="L2131" s="28">
        <v>0</v>
      </c>
      <c r="M2131" s="28" t="s">
        <v>586</v>
      </c>
      <c r="N2131" s="28">
        <v>-2</v>
      </c>
      <c r="O2131" s="21">
        <v>-2</v>
      </c>
      <c r="P2131" s="21">
        <v>0</v>
      </c>
      <c r="Q2131" s="21">
        <v>1</v>
      </c>
      <c r="R2131">
        <f>IFERROR(IF(I2131=1,VLOOKUP(F2131,Lookup!$A$2:$B$15,2,FALSE),0),0.5)</f>
        <v>0</v>
      </c>
      <c r="S2131">
        <f>IF(K2131=1,1,IFERROR(IF(H2131="pass",VLOOKUP(F2131,Lookup!$D$2:$E$26,2,FALSE),0),1.6))</f>
        <v>1.6</v>
      </c>
      <c r="T2131" s="6">
        <f t="shared" si="101"/>
        <v>1.5650000000000002</v>
      </c>
      <c r="U2131" s="6">
        <f t="shared" si="99"/>
        <v>1.5650000000000002</v>
      </c>
      <c r="V2131" t="str">
        <f t="shared" si="100"/>
        <v>D.HENRY, TEN</v>
      </c>
    </row>
    <row r="2132" spans="1:22">
      <c r="A2132">
        <v>1857</v>
      </c>
      <c r="B2132" s="28">
        <v>2</v>
      </c>
      <c r="C2132" s="28" t="s">
        <v>30</v>
      </c>
      <c r="D2132" s="28" t="s">
        <v>6</v>
      </c>
      <c r="E2132" s="28">
        <v>50</v>
      </c>
      <c r="F2132" s="28">
        <v>50</v>
      </c>
      <c r="G2132" s="28" t="s">
        <v>4739</v>
      </c>
      <c r="H2132" s="28" t="s">
        <v>439</v>
      </c>
      <c r="I2132" s="28">
        <v>0</v>
      </c>
      <c r="J2132" s="28">
        <v>1</v>
      </c>
      <c r="K2132" s="28">
        <v>0</v>
      </c>
      <c r="L2132" s="28">
        <v>0</v>
      </c>
      <c r="M2132" s="28" t="s">
        <v>639</v>
      </c>
      <c r="N2132" s="28">
        <v>9</v>
      </c>
      <c r="O2132" s="21">
        <v>9</v>
      </c>
      <c r="P2132" s="21">
        <v>0</v>
      </c>
      <c r="Q2132" s="21">
        <v>1</v>
      </c>
      <c r="R2132">
        <f>IFERROR(IF(I2132=1,VLOOKUP(F2132,Lookup!$A$2:$B$15,2,FALSE),0),0.5)</f>
        <v>0</v>
      </c>
      <c r="S2132">
        <f>IF(K2132=1,1,IFERROR(IF(H2132="pass",VLOOKUP(F2132,Lookup!$D$2:$E$26,2,FALSE),0),1.6))</f>
        <v>1.6</v>
      </c>
      <c r="T2132" s="6">
        <f t="shared" si="101"/>
        <v>1.7575000000000001</v>
      </c>
      <c r="U2132" s="6">
        <f t="shared" si="99"/>
        <v>1.7575000000000001</v>
      </c>
      <c r="V2132" t="str">
        <f t="shared" si="100"/>
        <v>J.JONES, TEN</v>
      </c>
    </row>
    <row r="2133" spans="1:22">
      <c r="A2133">
        <v>1862</v>
      </c>
      <c r="B2133" s="28">
        <v>2</v>
      </c>
      <c r="C2133" s="28" t="s">
        <v>30</v>
      </c>
      <c r="D2133" s="28" t="s">
        <v>6</v>
      </c>
      <c r="E2133" s="28">
        <v>6</v>
      </c>
      <c r="F2133" s="28">
        <v>94</v>
      </c>
      <c r="G2133" s="28" t="s">
        <v>4744</v>
      </c>
      <c r="H2133" s="28" t="s">
        <v>439</v>
      </c>
      <c r="I2133" s="28">
        <v>0</v>
      </c>
      <c r="J2133" s="28">
        <v>1</v>
      </c>
      <c r="K2133" s="28">
        <v>0</v>
      </c>
      <c r="L2133" s="28">
        <v>0</v>
      </c>
      <c r="M2133" s="28" t="s">
        <v>639</v>
      </c>
      <c r="N2133" s="28">
        <v>6</v>
      </c>
      <c r="O2133" s="21">
        <v>6</v>
      </c>
      <c r="P2133" s="21">
        <v>0</v>
      </c>
      <c r="Q2133" s="21">
        <v>1</v>
      </c>
      <c r="R2133">
        <f>IFERROR(IF(I2133=1,VLOOKUP(F2133,Lookup!$A$2:$B$15,2,FALSE),0),0.5)</f>
        <v>0</v>
      </c>
      <c r="S2133">
        <f>IF(K2133=1,1,IFERROR(IF(H2133="pass",VLOOKUP(F2133,Lookup!$D$2:$E$26,2,FALSE),0),1.6))</f>
        <v>2.8</v>
      </c>
      <c r="T2133" s="6">
        <f t="shared" si="101"/>
        <v>1.7050000000000001</v>
      </c>
      <c r="U2133" s="6">
        <f t="shared" si="99"/>
        <v>2.4276999999999997</v>
      </c>
      <c r="V2133" t="str">
        <f t="shared" si="100"/>
        <v>J.JONES, TEN</v>
      </c>
    </row>
    <row r="2134" spans="1:22">
      <c r="A2134">
        <v>1864</v>
      </c>
      <c r="B2134" s="28">
        <v>2</v>
      </c>
      <c r="C2134" s="28" t="s">
        <v>6</v>
      </c>
      <c r="D2134" s="28" t="s">
        <v>30</v>
      </c>
      <c r="E2134" s="28">
        <v>64</v>
      </c>
      <c r="F2134" s="28">
        <v>36</v>
      </c>
      <c r="G2134" s="28" t="s">
        <v>4747</v>
      </c>
      <c r="H2134" s="28" t="s">
        <v>439</v>
      </c>
      <c r="I2134" s="28">
        <v>0</v>
      </c>
      <c r="J2134" s="28">
        <v>1</v>
      </c>
      <c r="K2134" s="28">
        <v>0</v>
      </c>
      <c r="L2134" s="28">
        <v>0</v>
      </c>
      <c r="M2134" s="28" t="s">
        <v>2519</v>
      </c>
      <c r="N2134" s="28">
        <v>8</v>
      </c>
      <c r="O2134" s="21">
        <v>8</v>
      </c>
      <c r="P2134" s="21">
        <v>0</v>
      </c>
      <c r="Q2134" s="21">
        <v>1</v>
      </c>
      <c r="R2134">
        <f>IFERROR(IF(I2134=1,VLOOKUP(F2134,Lookup!$A$2:$B$15,2,FALSE),0),0.5)</f>
        <v>0</v>
      </c>
      <c r="S2134">
        <f>IF(K2134=1,1,IFERROR(IF(H2134="pass",VLOOKUP(F2134,Lookup!$D$2:$E$26,2,FALSE),0),1.6))</f>
        <v>1.6</v>
      </c>
      <c r="T2134" s="6">
        <f t="shared" si="101"/>
        <v>1.74</v>
      </c>
      <c r="U2134" s="6">
        <f t="shared" si="99"/>
        <v>1.74</v>
      </c>
      <c r="V2134" t="str">
        <f t="shared" si="100"/>
        <v>T.LOCKETT, SEA</v>
      </c>
    </row>
    <row r="2135" spans="1:22">
      <c r="A2135">
        <v>1865</v>
      </c>
      <c r="B2135" s="28">
        <v>2</v>
      </c>
      <c r="C2135" s="28" t="s">
        <v>6</v>
      </c>
      <c r="D2135" s="28" t="s">
        <v>30</v>
      </c>
      <c r="E2135" s="28">
        <v>56</v>
      </c>
      <c r="F2135" s="28">
        <v>44</v>
      </c>
      <c r="G2135" s="28" t="s">
        <v>4748</v>
      </c>
      <c r="H2135" s="28" t="s">
        <v>439</v>
      </c>
      <c r="I2135" s="28">
        <v>0</v>
      </c>
      <c r="J2135" s="28">
        <v>1</v>
      </c>
      <c r="K2135" s="28">
        <v>0</v>
      </c>
      <c r="L2135" s="28">
        <v>0</v>
      </c>
      <c r="M2135" s="28" t="s">
        <v>2544</v>
      </c>
      <c r="N2135" s="28">
        <v>3</v>
      </c>
      <c r="O2135" s="21">
        <v>3</v>
      </c>
      <c r="P2135" s="21">
        <v>0</v>
      </c>
      <c r="Q2135" s="21">
        <v>1</v>
      </c>
      <c r="R2135">
        <f>IFERROR(IF(I2135=1,VLOOKUP(F2135,Lookup!$A$2:$B$15,2,FALSE),0),0.5)</f>
        <v>0</v>
      </c>
      <c r="S2135">
        <f>IF(K2135=1,1,IFERROR(IF(H2135="pass",VLOOKUP(F2135,Lookup!$D$2:$E$26,2,FALSE),0),1.6))</f>
        <v>1.6</v>
      </c>
      <c r="T2135" s="6">
        <f t="shared" si="101"/>
        <v>1.6525000000000001</v>
      </c>
      <c r="U2135" s="6">
        <f t="shared" si="99"/>
        <v>1.6525000000000001</v>
      </c>
      <c r="V2135" t="str">
        <f t="shared" si="100"/>
        <v>F.SWAIN, SEA</v>
      </c>
    </row>
    <row r="2136" spans="1:22">
      <c r="A2136">
        <v>1866</v>
      </c>
      <c r="B2136" s="28">
        <v>2</v>
      </c>
      <c r="C2136" s="28" t="s">
        <v>6</v>
      </c>
      <c r="D2136" s="28" t="s">
        <v>30</v>
      </c>
      <c r="E2136" s="28">
        <v>44</v>
      </c>
      <c r="F2136" s="28">
        <v>56</v>
      </c>
      <c r="G2136" s="28" t="s">
        <v>4749</v>
      </c>
      <c r="H2136" s="28" t="s">
        <v>439</v>
      </c>
      <c r="I2136" s="28">
        <v>0</v>
      </c>
      <c r="J2136" s="28">
        <v>1</v>
      </c>
      <c r="K2136" s="28">
        <v>0</v>
      </c>
      <c r="L2136" s="28">
        <v>0</v>
      </c>
      <c r="M2136" s="28" t="s">
        <v>2561</v>
      </c>
      <c r="N2136" s="28">
        <v>8</v>
      </c>
      <c r="O2136" s="21">
        <v>8</v>
      </c>
      <c r="P2136" s="21">
        <v>0</v>
      </c>
      <c r="Q2136" s="21">
        <v>1</v>
      </c>
      <c r="R2136">
        <f>IFERROR(IF(I2136=1,VLOOKUP(F2136,Lookup!$A$2:$B$15,2,FALSE),0),0.5)</f>
        <v>0</v>
      </c>
      <c r="S2136">
        <f>IF(K2136=1,1,IFERROR(IF(H2136="pass",VLOOKUP(F2136,Lookup!$D$2:$E$26,2,FALSE),0),1.6))</f>
        <v>1.6</v>
      </c>
      <c r="T2136" s="6">
        <f t="shared" si="101"/>
        <v>1.74</v>
      </c>
      <c r="U2136" s="6">
        <f t="shared" si="99"/>
        <v>1.74</v>
      </c>
      <c r="V2136" t="str">
        <f t="shared" si="100"/>
        <v>D.METCALF, SEA</v>
      </c>
    </row>
    <row r="2137" spans="1:22">
      <c r="A2137">
        <v>1868</v>
      </c>
      <c r="B2137" s="28">
        <v>2</v>
      </c>
      <c r="C2137" s="28" t="s">
        <v>6</v>
      </c>
      <c r="D2137" s="28" t="s">
        <v>30</v>
      </c>
      <c r="E2137" s="28">
        <v>11</v>
      </c>
      <c r="F2137" s="28">
        <v>89</v>
      </c>
      <c r="G2137" s="28" t="s">
        <v>4752</v>
      </c>
      <c r="H2137" s="28" t="s">
        <v>439</v>
      </c>
      <c r="I2137" s="28">
        <v>0</v>
      </c>
      <c r="J2137" s="28">
        <v>1</v>
      </c>
      <c r="K2137" s="28">
        <v>0</v>
      </c>
      <c r="L2137" s="28">
        <v>0</v>
      </c>
      <c r="M2137" s="28" t="s">
        <v>2561</v>
      </c>
      <c r="N2137" s="28">
        <v>11</v>
      </c>
      <c r="O2137" s="21">
        <v>11</v>
      </c>
      <c r="P2137" s="21">
        <v>0</v>
      </c>
      <c r="Q2137" s="21">
        <v>1</v>
      </c>
      <c r="R2137">
        <f>IFERROR(IF(I2137=1,VLOOKUP(F2137,Lookup!$A$2:$B$15,2,FALSE),0),0.5)</f>
        <v>0</v>
      </c>
      <c r="S2137">
        <f>IF(K2137=1,1,IFERROR(IF(H2137="pass",VLOOKUP(F2137,Lookup!$D$2:$E$26,2,FALSE),0),1.6))</f>
        <v>2.2000000000000002</v>
      </c>
      <c r="T2137" s="6">
        <f t="shared" si="101"/>
        <v>1.7925</v>
      </c>
      <c r="U2137" s="6">
        <f t="shared" si="99"/>
        <v>2.0614500000000002</v>
      </c>
      <c r="V2137" t="str">
        <f t="shared" si="100"/>
        <v>D.METCALF, SEA</v>
      </c>
    </row>
    <row r="2138" spans="1:22">
      <c r="A2138">
        <v>1874</v>
      </c>
      <c r="B2138" s="28">
        <v>2</v>
      </c>
      <c r="C2138" s="28" t="s">
        <v>30</v>
      </c>
      <c r="D2138" s="28" t="s">
        <v>6</v>
      </c>
      <c r="E2138" s="28">
        <v>66</v>
      </c>
      <c r="F2138" s="28">
        <v>34</v>
      </c>
      <c r="G2138" s="28" t="s">
        <v>4758</v>
      </c>
      <c r="H2138" s="28" t="s">
        <v>439</v>
      </c>
      <c r="I2138" s="28">
        <v>0</v>
      </c>
      <c r="J2138" s="28">
        <v>1</v>
      </c>
      <c r="K2138" s="28">
        <v>0</v>
      </c>
      <c r="L2138" s="28">
        <v>0</v>
      </c>
      <c r="M2138" s="28" t="s">
        <v>4759</v>
      </c>
      <c r="N2138" s="28">
        <v>6</v>
      </c>
      <c r="O2138" s="21">
        <v>6</v>
      </c>
      <c r="P2138" s="21">
        <v>0</v>
      </c>
      <c r="Q2138" s="21">
        <v>1</v>
      </c>
      <c r="R2138">
        <f>IFERROR(IF(I2138=1,VLOOKUP(F2138,Lookup!$A$2:$B$15,2,FALSE),0),0.5)</f>
        <v>0</v>
      </c>
      <c r="S2138">
        <f>IF(K2138=1,1,IFERROR(IF(H2138="pass",VLOOKUP(F2138,Lookup!$D$2:$E$26,2,FALSE),0),1.6))</f>
        <v>1.6</v>
      </c>
      <c r="T2138" s="6">
        <f t="shared" si="101"/>
        <v>1.7050000000000001</v>
      </c>
      <c r="U2138" s="6">
        <f t="shared" si="99"/>
        <v>1.7050000000000001</v>
      </c>
      <c r="V2138" t="str">
        <f t="shared" si="100"/>
        <v>M.PRUITT, TEN</v>
      </c>
    </row>
    <row r="2139" spans="1:22">
      <c r="A2139">
        <v>1876</v>
      </c>
      <c r="B2139" s="28">
        <v>2</v>
      </c>
      <c r="C2139" s="28" t="s">
        <v>30</v>
      </c>
      <c r="D2139" s="28" t="s">
        <v>6</v>
      </c>
      <c r="E2139" s="28">
        <v>56</v>
      </c>
      <c r="F2139" s="28">
        <v>44</v>
      </c>
      <c r="G2139" s="28" t="s">
        <v>4761</v>
      </c>
      <c r="H2139" s="28" t="s">
        <v>439</v>
      </c>
      <c r="I2139" s="28">
        <v>0</v>
      </c>
      <c r="J2139" s="28">
        <v>1</v>
      </c>
      <c r="K2139" s="28">
        <v>0</v>
      </c>
      <c r="L2139" s="28">
        <v>0</v>
      </c>
      <c r="M2139" s="28" t="s">
        <v>632</v>
      </c>
      <c r="N2139" s="28">
        <v>15</v>
      </c>
      <c r="O2139" s="21">
        <v>15</v>
      </c>
      <c r="P2139" s="21">
        <v>0</v>
      </c>
      <c r="Q2139" s="21">
        <v>1</v>
      </c>
      <c r="R2139">
        <f>IFERROR(IF(I2139=1,VLOOKUP(F2139,Lookup!$A$2:$B$15,2,FALSE),0),0.5)</f>
        <v>0</v>
      </c>
      <c r="S2139">
        <f>IF(K2139=1,1,IFERROR(IF(H2139="pass",VLOOKUP(F2139,Lookup!$D$2:$E$26,2,FALSE),0),1.6))</f>
        <v>1.6</v>
      </c>
      <c r="T2139" s="6">
        <f t="shared" si="101"/>
        <v>1.8625</v>
      </c>
      <c r="U2139" s="6">
        <f t="shared" si="99"/>
        <v>1.8625</v>
      </c>
      <c r="V2139" t="str">
        <f t="shared" si="100"/>
        <v>A.BROWN, TEN</v>
      </c>
    </row>
    <row r="2140" spans="1:22">
      <c r="A2140">
        <v>1878</v>
      </c>
      <c r="B2140" s="28">
        <v>2</v>
      </c>
      <c r="C2140" s="28" t="s">
        <v>30</v>
      </c>
      <c r="D2140" s="28" t="s">
        <v>6</v>
      </c>
      <c r="E2140" s="28">
        <v>43</v>
      </c>
      <c r="F2140" s="28">
        <v>57</v>
      </c>
      <c r="G2140" s="28" t="s">
        <v>4763</v>
      </c>
      <c r="H2140" s="28" t="s">
        <v>439</v>
      </c>
      <c r="I2140" s="28">
        <v>0</v>
      </c>
      <c r="J2140" s="28">
        <v>1</v>
      </c>
      <c r="K2140" s="28">
        <v>0</v>
      </c>
      <c r="L2140" s="28">
        <v>0</v>
      </c>
      <c r="M2140" s="28" t="s">
        <v>4759</v>
      </c>
      <c r="N2140" s="28">
        <v>3</v>
      </c>
      <c r="O2140" s="21">
        <v>3</v>
      </c>
      <c r="P2140" s="21">
        <v>0</v>
      </c>
      <c r="Q2140" s="21">
        <v>1</v>
      </c>
      <c r="R2140">
        <f>IFERROR(IF(I2140=1,VLOOKUP(F2140,Lookup!$A$2:$B$15,2,FALSE),0),0.5)</f>
        <v>0</v>
      </c>
      <c r="S2140">
        <f>IF(K2140=1,1,IFERROR(IF(H2140="pass",VLOOKUP(F2140,Lookup!$D$2:$E$26,2,FALSE),0),1.6))</f>
        <v>1.6</v>
      </c>
      <c r="T2140" s="6">
        <f t="shared" si="101"/>
        <v>1.6525000000000001</v>
      </c>
      <c r="U2140" s="6">
        <f t="shared" si="99"/>
        <v>1.6525000000000001</v>
      </c>
      <c r="V2140" t="str">
        <f t="shared" si="100"/>
        <v>M.PRUITT, TEN</v>
      </c>
    </row>
    <row r="2141" spans="1:22">
      <c r="A2141">
        <v>1885</v>
      </c>
      <c r="B2141" s="28">
        <v>2</v>
      </c>
      <c r="C2141" s="28" t="s">
        <v>6</v>
      </c>
      <c r="D2141" s="28" t="s">
        <v>30</v>
      </c>
      <c r="E2141" s="28">
        <v>65</v>
      </c>
      <c r="F2141" s="28">
        <v>35</v>
      </c>
      <c r="G2141" s="28" t="s">
        <v>4770</v>
      </c>
      <c r="H2141" s="28" t="s">
        <v>439</v>
      </c>
      <c r="I2141" s="28">
        <v>0</v>
      </c>
      <c r="J2141" s="28">
        <v>1</v>
      </c>
      <c r="K2141" s="28">
        <v>0</v>
      </c>
      <c r="L2141" s="28">
        <v>0</v>
      </c>
      <c r="M2141" s="28" t="s">
        <v>2519</v>
      </c>
      <c r="N2141" s="28">
        <v>10</v>
      </c>
      <c r="O2141" s="21">
        <v>10</v>
      </c>
      <c r="P2141" s="21">
        <v>0</v>
      </c>
      <c r="Q2141" s="21">
        <v>1</v>
      </c>
      <c r="R2141">
        <f>IFERROR(IF(I2141=1,VLOOKUP(F2141,Lookup!$A$2:$B$15,2,FALSE),0),0.5)</f>
        <v>0</v>
      </c>
      <c r="S2141">
        <f>IF(K2141=1,1,IFERROR(IF(H2141="pass",VLOOKUP(F2141,Lookup!$D$2:$E$26,2,FALSE),0),1.6))</f>
        <v>1.6</v>
      </c>
      <c r="T2141" s="6">
        <f t="shared" si="101"/>
        <v>1.7750000000000001</v>
      </c>
      <c r="U2141" s="6">
        <f t="shared" si="99"/>
        <v>1.7750000000000001</v>
      </c>
      <c r="V2141" t="str">
        <f t="shared" si="100"/>
        <v>T.LOCKETT, SEA</v>
      </c>
    </row>
    <row r="2142" spans="1:22">
      <c r="A2142">
        <v>1887</v>
      </c>
      <c r="B2142" s="28">
        <v>2</v>
      </c>
      <c r="C2142" s="28" t="s">
        <v>6</v>
      </c>
      <c r="D2142" s="28" t="s">
        <v>30</v>
      </c>
      <c r="E2142" s="28">
        <v>58</v>
      </c>
      <c r="F2142" s="28">
        <v>42</v>
      </c>
      <c r="G2142" s="28" t="s">
        <v>4772</v>
      </c>
      <c r="H2142" s="28" t="s">
        <v>439</v>
      </c>
      <c r="I2142" s="28">
        <v>0</v>
      </c>
      <c r="J2142" s="28">
        <v>1</v>
      </c>
      <c r="K2142" s="28">
        <v>0</v>
      </c>
      <c r="L2142" s="28">
        <v>0</v>
      </c>
      <c r="M2142" s="28" t="s">
        <v>2519</v>
      </c>
      <c r="N2142" s="28">
        <v>11</v>
      </c>
      <c r="O2142" s="21">
        <v>11</v>
      </c>
      <c r="P2142" s="21">
        <v>0</v>
      </c>
      <c r="Q2142" s="21">
        <v>1</v>
      </c>
      <c r="R2142">
        <f>IFERROR(IF(I2142=1,VLOOKUP(F2142,Lookup!$A$2:$B$15,2,FALSE),0),0.5)</f>
        <v>0</v>
      </c>
      <c r="S2142">
        <f>IF(K2142=1,1,IFERROR(IF(H2142="pass",VLOOKUP(F2142,Lookup!$D$2:$E$26,2,FALSE),0),1.6))</f>
        <v>1.6</v>
      </c>
      <c r="T2142" s="6">
        <f t="shared" si="101"/>
        <v>1.7925</v>
      </c>
      <c r="U2142" s="6">
        <f t="shared" si="99"/>
        <v>1.7925</v>
      </c>
      <c r="V2142" t="str">
        <f t="shared" si="100"/>
        <v>T.LOCKETT, SEA</v>
      </c>
    </row>
    <row r="2143" spans="1:22">
      <c r="A2143">
        <v>1891</v>
      </c>
      <c r="B2143" s="28">
        <v>2</v>
      </c>
      <c r="C2143" s="28" t="s">
        <v>30</v>
      </c>
      <c r="D2143" s="28" t="s">
        <v>6</v>
      </c>
      <c r="E2143" s="28">
        <v>68</v>
      </c>
      <c r="F2143" s="28">
        <v>32</v>
      </c>
      <c r="G2143" s="28" t="s">
        <v>4776</v>
      </c>
      <c r="H2143" s="28" t="s">
        <v>439</v>
      </c>
      <c r="I2143" s="28">
        <v>0</v>
      </c>
      <c r="J2143" s="28">
        <v>1</v>
      </c>
      <c r="K2143" s="28">
        <v>0</v>
      </c>
      <c r="L2143" s="28">
        <v>0</v>
      </c>
      <c r="M2143" s="28" t="s">
        <v>586</v>
      </c>
      <c r="N2143" s="28">
        <v>3</v>
      </c>
      <c r="O2143" s="21">
        <v>3</v>
      </c>
      <c r="P2143" s="21">
        <v>0</v>
      </c>
      <c r="Q2143" s="21">
        <v>1</v>
      </c>
      <c r="R2143">
        <f>IFERROR(IF(I2143=1,VLOOKUP(F2143,Lookup!$A$2:$B$15,2,FALSE),0),0.5)</f>
        <v>0</v>
      </c>
      <c r="S2143">
        <f>IF(K2143=1,1,IFERROR(IF(H2143="pass",VLOOKUP(F2143,Lookup!$D$2:$E$26,2,FALSE),0),1.6))</f>
        <v>1.6</v>
      </c>
      <c r="T2143" s="6">
        <f t="shared" si="101"/>
        <v>1.6525000000000001</v>
      </c>
      <c r="U2143" s="6">
        <f t="shared" si="99"/>
        <v>1.6525000000000001</v>
      </c>
      <c r="V2143" t="str">
        <f t="shared" si="100"/>
        <v>D.HENRY, TEN</v>
      </c>
    </row>
    <row r="2144" spans="1:22">
      <c r="A2144">
        <v>1894</v>
      </c>
      <c r="B2144" s="28">
        <v>2</v>
      </c>
      <c r="C2144" s="28" t="s">
        <v>30</v>
      </c>
      <c r="D2144" s="28" t="s">
        <v>6</v>
      </c>
      <c r="E2144" s="28">
        <v>43</v>
      </c>
      <c r="F2144" s="28">
        <v>57</v>
      </c>
      <c r="G2144" s="28" t="s">
        <v>4779</v>
      </c>
      <c r="H2144" s="28" t="s">
        <v>439</v>
      </c>
      <c r="I2144" s="28">
        <v>0</v>
      </c>
      <c r="J2144" s="28">
        <v>1</v>
      </c>
      <c r="K2144" s="28">
        <v>0</v>
      </c>
      <c r="L2144" s="28">
        <v>0</v>
      </c>
      <c r="M2144" s="28" t="s">
        <v>632</v>
      </c>
      <c r="N2144" s="28">
        <v>11</v>
      </c>
      <c r="O2144" s="21">
        <v>11</v>
      </c>
      <c r="P2144" s="21">
        <v>0</v>
      </c>
      <c r="Q2144" s="21">
        <v>1</v>
      </c>
      <c r="R2144">
        <f>IFERROR(IF(I2144=1,VLOOKUP(F2144,Lookup!$A$2:$B$15,2,FALSE),0),0.5)</f>
        <v>0</v>
      </c>
      <c r="S2144">
        <f>IF(K2144=1,1,IFERROR(IF(H2144="pass",VLOOKUP(F2144,Lookup!$D$2:$E$26,2,FALSE),0),1.6))</f>
        <v>1.6</v>
      </c>
      <c r="T2144" s="6">
        <f t="shared" si="101"/>
        <v>1.7925</v>
      </c>
      <c r="U2144" s="6">
        <f t="shared" si="99"/>
        <v>1.7925</v>
      </c>
      <c r="V2144" t="str">
        <f t="shared" si="100"/>
        <v>A.BROWN, TEN</v>
      </c>
    </row>
    <row r="2145" spans="1:22">
      <c r="A2145">
        <v>1895</v>
      </c>
      <c r="B2145" s="28">
        <v>2</v>
      </c>
      <c r="C2145" s="28" t="s">
        <v>30</v>
      </c>
      <c r="D2145" s="28" t="s">
        <v>6</v>
      </c>
      <c r="E2145" s="28">
        <v>43</v>
      </c>
      <c r="F2145" s="28">
        <v>57</v>
      </c>
      <c r="G2145" s="28" t="s">
        <v>4780</v>
      </c>
      <c r="H2145" s="28" t="s">
        <v>439</v>
      </c>
      <c r="I2145" s="28">
        <v>0</v>
      </c>
      <c r="J2145" s="28">
        <v>1</v>
      </c>
      <c r="K2145" s="28">
        <v>0</v>
      </c>
      <c r="L2145" s="28">
        <v>0</v>
      </c>
      <c r="M2145" s="28" t="s">
        <v>639</v>
      </c>
      <c r="N2145" s="28">
        <v>7</v>
      </c>
      <c r="O2145" s="21">
        <v>7</v>
      </c>
      <c r="P2145" s="21">
        <v>0</v>
      </c>
      <c r="Q2145" s="21">
        <v>1</v>
      </c>
      <c r="R2145">
        <f>IFERROR(IF(I2145=1,VLOOKUP(F2145,Lookup!$A$2:$B$15,2,FALSE),0),0.5)</f>
        <v>0</v>
      </c>
      <c r="S2145">
        <f>IF(K2145=1,1,IFERROR(IF(H2145="pass",VLOOKUP(F2145,Lookup!$D$2:$E$26,2,FALSE),0),1.6))</f>
        <v>1.6</v>
      </c>
      <c r="T2145" s="6">
        <f t="shared" si="101"/>
        <v>1.7225000000000001</v>
      </c>
      <c r="U2145" s="6">
        <f t="shared" si="99"/>
        <v>1.7225000000000001</v>
      </c>
      <c r="V2145" t="str">
        <f t="shared" si="100"/>
        <v>J.JONES, TEN</v>
      </c>
    </row>
    <row r="2146" spans="1:22">
      <c r="A2146">
        <v>1896</v>
      </c>
      <c r="B2146" s="28">
        <v>2</v>
      </c>
      <c r="C2146" s="28" t="s">
        <v>30</v>
      </c>
      <c r="D2146" s="28" t="s">
        <v>6</v>
      </c>
      <c r="E2146" s="28">
        <v>43</v>
      </c>
      <c r="F2146" s="28">
        <v>57</v>
      </c>
      <c r="G2146" s="28" t="s">
        <v>4781</v>
      </c>
      <c r="H2146" s="28" t="s">
        <v>439</v>
      </c>
      <c r="I2146" s="28">
        <v>0</v>
      </c>
      <c r="J2146" s="28">
        <v>1</v>
      </c>
      <c r="K2146" s="28">
        <v>0</v>
      </c>
      <c r="L2146" s="28">
        <v>0</v>
      </c>
      <c r="M2146" s="28" t="s">
        <v>590</v>
      </c>
      <c r="N2146" s="28">
        <v>12</v>
      </c>
      <c r="O2146" s="21">
        <v>12</v>
      </c>
      <c r="P2146" s="21">
        <v>0</v>
      </c>
      <c r="Q2146" s="21">
        <v>1</v>
      </c>
      <c r="R2146">
        <f>IFERROR(IF(I2146=1,VLOOKUP(F2146,Lookup!$A$2:$B$15,2,FALSE),0),0.5)</f>
        <v>0</v>
      </c>
      <c r="S2146">
        <f>IF(K2146=1,1,IFERROR(IF(H2146="pass",VLOOKUP(F2146,Lookup!$D$2:$E$26,2,FALSE),0),1.6))</f>
        <v>1.6</v>
      </c>
      <c r="T2146" s="6">
        <f t="shared" si="101"/>
        <v>1.81</v>
      </c>
      <c r="U2146" s="6">
        <f t="shared" si="99"/>
        <v>1.81</v>
      </c>
      <c r="V2146" t="str">
        <f t="shared" si="100"/>
        <v>C.ROGERS, TEN</v>
      </c>
    </row>
    <row r="2147" spans="1:22">
      <c r="A2147">
        <v>1898</v>
      </c>
      <c r="B2147" s="28">
        <v>2</v>
      </c>
      <c r="C2147" s="28" t="s">
        <v>30</v>
      </c>
      <c r="D2147" s="28" t="s">
        <v>6</v>
      </c>
      <c r="E2147" s="28">
        <v>31</v>
      </c>
      <c r="F2147" s="28">
        <v>69</v>
      </c>
      <c r="G2147" s="28" t="s">
        <v>4783</v>
      </c>
      <c r="H2147" s="28" t="s">
        <v>439</v>
      </c>
      <c r="I2147" s="28">
        <v>0</v>
      </c>
      <c r="J2147" s="28">
        <v>1</v>
      </c>
      <c r="K2147" s="28">
        <v>0</v>
      </c>
      <c r="L2147" s="28">
        <v>0</v>
      </c>
      <c r="M2147" s="28" t="s">
        <v>641</v>
      </c>
      <c r="N2147" s="28">
        <v>5</v>
      </c>
      <c r="O2147" s="21">
        <v>5</v>
      </c>
      <c r="P2147" s="21">
        <v>0</v>
      </c>
      <c r="Q2147" s="21">
        <v>1</v>
      </c>
      <c r="R2147">
        <f>IFERROR(IF(I2147=1,VLOOKUP(F2147,Lookup!$A$2:$B$15,2,FALSE),0),0.5)</f>
        <v>0</v>
      </c>
      <c r="S2147">
        <f>IF(K2147=1,1,IFERROR(IF(H2147="pass",VLOOKUP(F2147,Lookup!$D$2:$E$26,2,FALSE),0),1.6))</f>
        <v>1.6</v>
      </c>
      <c r="T2147" s="6">
        <f t="shared" si="101"/>
        <v>1.6875</v>
      </c>
      <c r="U2147" s="6">
        <f t="shared" si="99"/>
        <v>1.6875</v>
      </c>
      <c r="V2147" t="str">
        <f t="shared" si="100"/>
        <v>G.SWAIM, TEN</v>
      </c>
    </row>
    <row r="2148" spans="1:22">
      <c r="A2148">
        <v>1902</v>
      </c>
      <c r="B2148" s="28">
        <v>2</v>
      </c>
      <c r="C2148" s="28" t="s">
        <v>6</v>
      </c>
      <c r="D2148" s="28" t="s">
        <v>30</v>
      </c>
      <c r="E2148" s="28">
        <v>68</v>
      </c>
      <c r="F2148" s="28">
        <v>32</v>
      </c>
      <c r="G2148" s="28" t="s">
        <v>4787</v>
      </c>
      <c r="H2148" s="28" t="s">
        <v>439</v>
      </c>
      <c r="I2148" s="28">
        <v>0</v>
      </c>
      <c r="J2148" s="28">
        <v>1</v>
      </c>
      <c r="K2148" s="28">
        <v>0</v>
      </c>
      <c r="L2148" s="28">
        <v>0</v>
      </c>
      <c r="M2148" s="28" t="s">
        <v>2544</v>
      </c>
      <c r="N2148" s="28">
        <v>34</v>
      </c>
      <c r="O2148" s="21">
        <v>34</v>
      </c>
      <c r="P2148" s="21">
        <v>0</v>
      </c>
      <c r="Q2148" s="21">
        <v>1</v>
      </c>
      <c r="R2148">
        <f>IFERROR(IF(I2148=1,VLOOKUP(F2148,Lookup!$A$2:$B$15,2,FALSE),0),0.5)</f>
        <v>0</v>
      </c>
      <c r="S2148">
        <f>IF(K2148=1,1,IFERROR(IF(H2148="pass",VLOOKUP(F2148,Lookup!$D$2:$E$26,2,FALSE),0),1.6))</f>
        <v>1.6</v>
      </c>
      <c r="T2148" s="6">
        <f t="shared" si="101"/>
        <v>2.1950000000000003</v>
      </c>
      <c r="U2148" s="6">
        <f t="shared" si="99"/>
        <v>2.1950000000000003</v>
      </c>
      <c r="V2148" t="str">
        <f t="shared" si="100"/>
        <v>F.SWAIN, SEA</v>
      </c>
    </row>
    <row r="2149" spans="1:22">
      <c r="A2149">
        <v>1906</v>
      </c>
      <c r="B2149" s="28">
        <v>2</v>
      </c>
      <c r="C2149" s="28" t="s">
        <v>6</v>
      </c>
      <c r="D2149" s="28" t="s">
        <v>30</v>
      </c>
      <c r="E2149" s="28">
        <v>70</v>
      </c>
      <c r="F2149" s="28">
        <v>30</v>
      </c>
      <c r="G2149" s="28" t="s">
        <v>4791</v>
      </c>
      <c r="H2149" s="28" t="s">
        <v>439</v>
      </c>
      <c r="I2149" s="28">
        <v>0</v>
      </c>
      <c r="J2149" s="28">
        <v>1</v>
      </c>
      <c r="K2149" s="28">
        <v>0</v>
      </c>
      <c r="L2149" s="28">
        <v>0</v>
      </c>
      <c r="M2149" s="28" t="s">
        <v>2523</v>
      </c>
      <c r="N2149" s="28">
        <v>3</v>
      </c>
      <c r="O2149" s="21">
        <v>3</v>
      </c>
      <c r="P2149" s="21">
        <v>0</v>
      </c>
      <c r="Q2149" s="21">
        <v>1</v>
      </c>
      <c r="R2149">
        <f>IFERROR(IF(I2149=1,VLOOKUP(F2149,Lookup!$A$2:$B$15,2,FALSE),0),0.5)</f>
        <v>0</v>
      </c>
      <c r="S2149">
        <f>IF(K2149=1,1,IFERROR(IF(H2149="pass",VLOOKUP(F2149,Lookup!$D$2:$E$26,2,FALSE),0),1.6))</f>
        <v>1.6</v>
      </c>
      <c r="T2149" s="6">
        <f t="shared" si="101"/>
        <v>1.6525000000000001</v>
      </c>
      <c r="U2149" s="6">
        <f t="shared" si="99"/>
        <v>1.6525000000000001</v>
      </c>
      <c r="V2149" t="str">
        <f t="shared" si="100"/>
        <v>G.EVERETT, SEA</v>
      </c>
    </row>
    <row r="2150" spans="1:22">
      <c r="A2150">
        <v>1907</v>
      </c>
      <c r="B2150" s="28">
        <v>2</v>
      </c>
      <c r="C2150" s="28" t="s">
        <v>6</v>
      </c>
      <c r="D2150" s="28" t="s">
        <v>30</v>
      </c>
      <c r="E2150" s="28">
        <v>67</v>
      </c>
      <c r="F2150" s="28">
        <v>33</v>
      </c>
      <c r="G2150" s="28" t="s">
        <v>4792</v>
      </c>
      <c r="H2150" s="28" t="s">
        <v>439</v>
      </c>
      <c r="I2150" s="28">
        <v>0</v>
      </c>
      <c r="J2150" s="28">
        <v>1</v>
      </c>
      <c r="K2150" s="28">
        <v>0</v>
      </c>
      <c r="L2150" s="28">
        <v>0</v>
      </c>
      <c r="M2150" s="28" t="s">
        <v>2561</v>
      </c>
      <c r="N2150" s="28">
        <v>25</v>
      </c>
      <c r="O2150" s="21">
        <v>25</v>
      </c>
      <c r="P2150" s="21">
        <v>0</v>
      </c>
      <c r="Q2150" s="21">
        <v>1</v>
      </c>
      <c r="R2150">
        <f>IFERROR(IF(I2150=1,VLOOKUP(F2150,Lookup!$A$2:$B$15,2,FALSE),0),0.5)</f>
        <v>0</v>
      </c>
      <c r="S2150">
        <f>IF(K2150=1,1,IFERROR(IF(H2150="pass",VLOOKUP(F2150,Lookup!$D$2:$E$26,2,FALSE),0),1.6))</f>
        <v>1.6</v>
      </c>
      <c r="T2150" s="6">
        <f t="shared" si="101"/>
        <v>2.0375000000000001</v>
      </c>
      <c r="U2150" s="6">
        <f t="shared" si="99"/>
        <v>2.0375000000000001</v>
      </c>
      <c r="V2150" t="str">
        <f t="shared" si="100"/>
        <v>D.METCALF, SEA</v>
      </c>
    </row>
    <row r="2151" spans="1:22">
      <c r="A2151">
        <v>1911</v>
      </c>
      <c r="B2151" s="28">
        <v>2</v>
      </c>
      <c r="C2151" s="28" t="s">
        <v>30</v>
      </c>
      <c r="D2151" s="28" t="s">
        <v>6</v>
      </c>
      <c r="E2151" s="28">
        <v>71</v>
      </c>
      <c r="F2151" s="28">
        <v>29</v>
      </c>
      <c r="G2151" s="28" t="s">
        <v>4796</v>
      </c>
      <c r="H2151" s="28" t="s">
        <v>439</v>
      </c>
      <c r="I2151" s="28">
        <v>0</v>
      </c>
      <c r="J2151" s="28">
        <v>1</v>
      </c>
      <c r="K2151" s="28">
        <v>0</v>
      </c>
      <c r="L2151" s="28">
        <v>0</v>
      </c>
      <c r="M2151" s="28" t="s">
        <v>632</v>
      </c>
      <c r="N2151" s="28">
        <v>3</v>
      </c>
      <c r="O2151" s="21">
        <v>3</v>
      </c>
      <c r="P2151" s="21">
        <v>0</v>
      </c>
      <c r="Q2151" s="21">
        <v>1</v>
      </c>
      <c r="R2151">
        <f>IFERROR(IF(I2151=1,VLOOKUP(F2151,Lookup!$A$2:$B$15,2,FALSE),0),0.5)</f>
        <v>0</v>
      </c>
      <c r="S2151">
        <f>IF(K2151=1,1,IFERROR(IF(H2151="pass",VLOOKUP(F2151,Lookup!$D$2:$E$26,2,FALSE),0),1.6))</f>
        <v>1.6</v>
      </c>
      <c r="T2151" s="6">
        <f t="shared" si="101"/>
        <v>1.6525000000000001</v>
      </c>
      <c r="U2151" s="6">
        <f t="shared" si="99"/>
        <v>1.6525000000000001</v>
      </c>
      <c r="V2151" t="str">
        <f t="shared" si="100"/>
        <v>A.BROWN, TEN</v>
      </c>
    </row>
    <row r="2152" spans="1:22">
      <c r="A2152">
        <v>1913</v>
      </c>
      <c r="B2152" s="28">
        <v>2</v>
      </c>
      <c r="C2152" s="28" t="s">
        <v>30</v>
      </c>
      <c r="D2152" s="28" t="s">
        <v>6</v>
      </c>
      <c r="E2152" s="28">
        <v>52</v>
      </c>
      <c r="F2152" s="28">
        <v>48</v>
      </c>
      <c r="G2152" s="28" t="s">
        <v>4798</v>
      </c>
      <c r="H2152" s="28" t="s">
        <v>439</v>
      </c>
      <c r="I2152" s="28">
        <v>0</v>
      </c>
      <c r="J2152" s="28">
        <v>1</v>
      </c>
      <c r="K2152" s="28">
        <v>0</v>
      </c>
      <c r="L2152" s="28">
        <v>0</v>
      </c>
      <c r="M2152" s="28" t="s">
        <v>632</v>
      </c>
      <c r="N2152" s="28">
        <v>47</v>
      </c>
      <c r="O2152" s="21">
        <v>47</v>
      </c>
      <c r="P2152" s="21">
        <v>0</v>
      </c>
      <c r="Q2152" s="21">
        <v>1</v>
      </c>
      <c r="R2152">
        <f>IFERROR(IF(I2152=1,VLOOKUP(F2152,Lookup!$A$2:$B$15,2,FALSE),0),0.5)</f>
        <v>0</v>
      </c>
      <c r="S2152">
        <f>IF(K2152=1,1,IFERROR(IF(H2152="pass",VLOOKUP(F2152,Lookup!$D$2:$E$26,2,FALSE),0),1.6))</f>
        <v>1.6</v>
      </c>
      <c r="T2152" s="6">
        <f t="shared" si="101"/>
        <v>2.4224999999999999</v>
      </c>
      <c r="U2152" s="6">
        <f t="shared" si="99"/>
        <v>2.4224999999999999</v>
      </c>
      <c r="V2152" t="str">
        <f t="shared" si="100"/>
        <v>A.BROWN, TEN</v>
      </c>
    </row>
    <row r="2153" spans="1:22">
      <c r="A2153">
        <v>1915</v>
      </c>
      <c r="B2153" s="28">
        <v>2</v>
      </c>
      <c r="C2153" s="28" t="s">
        <v>30</v>
      </c>
      <c r="D2153" s="28" t="s">
        <v>6</v>
      </c>
      <c r="E2153" s="28">
        <v>45</v>
      </c>
      <c r="F2153" s="28">
        <v>55</v>
      </c>
      <c r="G2153" s="28" t="s">
        <v>4800</v>
      </c>
      <c r="H2153" s="28" t="s">
        <v>439</v>
      </c>
      <c r="I2153" s="28">
        <v>0</v>
      </c>
      <c r="J2153" s="28">
        <v>1</v>
      </c>
      <c r="K2153" s="28">
        <v>0</v>
      </c>
      <c r="L2153" s="28">
        <v>0</v>
      </c>
      <c r="M2153" s="28" t="s">
        <v>639</v>
      </c>
      <c r="N2153" s="28">
        <v>14</v>
      </c>
      <c r="O2153" s="21">
        <v>14</v>
      </c>
      <c r="P2153" s="21">
        <v>0</v>
      </c>
      <c r="Q2153" s="21">
        <v>1</v>
      </c>
      <c r="R2153">
        <f>IFERROR(IF(I2153=1,VLOOKUP(F2153,Lookup!$A$2:$B$15,2,FALSE),0),0.5)</f>
        <v>0</v>
      </c>
      <c r="S2153">
        <f>IF(K2153=1,1,IFERROR(IF(H2153="pass",VLOOKUP(F2153,Lookup!$D$2:$E$26,2,FALSE),0),1.6))</f>
        <v>1.6</v>
      </c>
      <c r="T2153" s="6">
        <f t="shared" si="101"/>
        <v>1.845</v>
      </c>
      <c r="U2153" s="6">
        <f t="shared" si="99"/>
        <v>1.845</v>
      </c>
      <c r="V2153" t="str">
        <f t="shared" si="100"/>
        <v>J.JONES, TEN</v>
      </c>
    </row>
    <row r="2154" spans="1:22">
      <c r="A2154">
        <v>1916</v>
      </c>
      <c r="B2154" s="28">
        <v>2</v>
      </c>
      <c r="C2154" s="28" t="s">
        <v>30</v>
      </c>
      <c r="D2154" s="28" t="s">
        <v>6</v>
      </c>
      <c r="E2154" s="28">
        <v>29</v>
      </c>
      <c r="F2154" s="28">
        <v>71</v>
      </c>
      <c r="G2154" s="28" t="s">
        <v>4801</v>
      </c>
      <c r="H2154" s="28" t="s">
        <v>439</v>
      </c>
      <c r="I2154" s="28">
        <v>0</v>
      </c>
      <c r="J2154" s="28">
        <v>1</v>
      </c>
      <c r="K2154" s="28">
        <v>0</v>
      </c>
      <c r="L2154" s="28">
        <v>0</v>
      </c>
      <c r="M2154" s="28" t="s">
        <v>4709</v>
      </c>
      <c r="N2154" s="28">
        <v>2</v>
      </c>
      <c r="O2154" s="21">
        <v>2</v>
      </c>
      <c r="P2154" s="21">
        <v>0</v>
      </c>
      <c r="Q2154" s="21">
        <v>1</v>
      </c>
      <c r="R2154">
        <f>IFERROR(IF(I2154=1,VLOOKUP(F2154,Lookup!$A$2:$B$15,2,FALSE),0),0.5)</f>
        <v>0</v>
      </c>
      <c r="S2154">
        <f>IF(K2154=1,1,IFERROR(IF(H2154="pass",VLOOKUP(F2154,Lookup!$D$2:$E$26,2,FALSE),0),1.6))</f>
        <v>1.6</v>
      </c>
      <c r="T2154" s="6">
        <f t="shared" si="101"/>
        <v>1.635</v>
      </c>
      <c r="U2154" s="6">
        <f t="shared" si="99"/>
        <v>1.635</v>
      </c>
      <c r="V2154" t="str">
        <f t="shared" si="100"/>
        <v>T.HUDSON, TEN</v>
      </c>
    </row>
    <row r="2155" spans="1:22">
      <c r="A2155">
        <v>1918</v>
      </c>
      <c r="B2155" s="28">
        <v>2</v>
      </c>
      <c r="C2155" s="28" t="s">
        <v>6</v>
      </c>
      <c r="D2155" s="28" t="s">
        <v>30</v>
      </c>
      <c r="E2155" s="28">
        <v>68</v>
      </c>
      <c r="F2155" s="28">
        <v>32</v>
      </c>
      <c r="G2155" s="28" t="s">
        <v>4803</v>
      </c>
      <c r="H2155" s="28" t="s">
        <v>439</v>
      </c>
      <c r="I2155" s="28">
        <v>0</v>
      </c>
      <c r="J2155" s="28">
        <v>1</v>
      </c>
      <c r="K2155" s="28">
        <v>0</v>
      </c>
      <c r="L2155" s="28">
        <v>0</v>
      </c>
      <c r="M2155" s="28" t="s">
        <v>2519</v>
      </c>
      <c r="N2155" s="28">
        <v>5</v>
      </c>
      <c r="O2155" s="21">
        <v>5</v>
      </c>
      <c r="P2155" s="21">
        <v>0</v>
      </c>
      <c r="Q2155" s="21">
        <v>1</v>
      </c>
      <c r="R2155">
        <f>IFERROR(IF(I2155=1,VLOOKUP(F2155,Lookup!$A$2:$B$15,2,FALSE),0),0.5)</f>
        <v>0</v>
      </c>
      <c r="S2155">
        <f>IF(K2155=1,1,IFERROR(IF(H2155="pass",VLOOKUP(F2155,Lookup!$D$2:$E$26,2,FALSE),0),1.6))</f>
        <v>1.6</v>
      </c>
      <c r="T2155" s="6">
        <f t="shared" si="101"/>
        <v>1.6875</v>
      </c>
      <c r="U2155" s="6">
        <f t="shared" si="99"/>
        <v>1.6875</v>
      </c>
      <c r="V2155" t="str">
        <f t="shared" si="100"/>
        <v>T.LOCKETT, SEA</v>
      </c>
    </row>
    <row r="2156" spans="1:22">
      <c r="A2156">
        <v>1919</v>
      </c>
      <c r="B2156" s="28">
        <v>2</v>
      </c>
      <c r="C2156" s="28" t="s">
        <v>6</v>
      </c>
      <c r="D2156" s="28" t="s">
        <v>30</v>
      </c>
      <c r="E2156" s="28">
        <v>68</v>
      </c>
      <c r="F2156" s="28">
        <v>32</v>
      </c>
      <c r="G2156" s="28" t="s">
        <v>4804</v>
      </c>
      <c r="H2156" s="28" t="s">
        <v>439</v>
      </c>
      <c r="I2156" s="28">
        <v>0</v>
      </c>
      <c r="J2156" s="28">
        <v>1</v>
      </c>
      <c r="K2156" s="28">
        <v>0</v>
      </c>
      <c r="L2156" s="28">
        <v>0</v>
      </c>
      <c r="M2156" s="28" t="s">
        <v>2561</v>
      </c>
      <c r="N2156" s="28">
        <v>6</v>
      </c>
      <c r="O2156" s="21">
        <v>6</v>
      </c>
      <c r="P2156" s="21">
        <v>0</v>
      </c>
      <c r="Q2156" s="21">
        <v>1</v>
      </c>
      <c r="R2156">
        <f>IFERROR(IF(I2156=1,VLOOKUP(F2156,Lookup!$A$2:$B$15,2,FALSE),0),0.5)</f>
        <v>0</v>
      </c>
      <c r="S2156">
        <f>IF(K2156=1,1,IFERROR(IF(H2156="pass",VLOOKUP(F2156,Lookup!$D$2:$E$26,2,FALSE),0),1.6))</f>
        <v>1.6</v>
      </c>
      <c r="T2156" s="6">
        <f t="shared" si="101"/>
        <v>1.7050000000000001</v>
      </c>
      <c r="U2156" s="6">
        <f t="shared" si="99"/>
        <v>1.7050000000000001</v>
      </c>
      <c r="V2156" t="str">
        <f t="shared" si="100"/>
        <v>D.METCALF, SEA</v>
      </c>
    </row>
    <row r="2157" spans="1:22">
      <c r="A2157">
        <v>1922</v>
      </c>
      <c r="B2157" s="28">
        <v>2</v>
      </c>
      <c r="C2157" s="28" t="s">
        <v>30</v>
      </c>
      <c r="D2157" s="28" t="s">
        <v>6</v>
      </c>
      <c r="E2157" s="28">
        <v>68</v>
      </c>
      <c r="F2157" s="28">
        <v>32</v>
      </c>
      <c r="G2157" s="28" t="s">
        <v>4807</v>
      </c>
      <c r="H2157" s="28" t="s">
        <v>439</v>
      </c>
      <c r="I2157" s="28">
        <v>0</v>
      </c>
      <c r="J2157" s="28">
        <v>1</v>
      </c>
      <c r="K2157" s="28">
        <v>0</v>
      </c>
      <c r="L2157" s="28">
        <v>0</v>
      </c>
      <c r="M2157" s="28" t="s">
        <v>586</v>
      </c>
      <c r="N2157" s="28">
        <v>-3</v>
      </c>
      <c r="O2157" s="21">
        <v>-3</v>
      </c>
      <c r="P2157" s="21">
        <v>0</v>
      </c>
      <c r="Q2157" s="21">
        <v>1</v>
      </c>
      <c r="R2157">
        <f>IFERROR(IF(I2157=1,VLOOKUP(F2157,Lookup!$A$2:$B$15,2,FALSE),0),0.5)</f>
        <v>0</v>
      </c>
      <c r="S2157">
        <f>IF(K2157=1,1,IFERROR(IF(H2157="pass",VLOOKUP(F2157,Lookup!$D$2:$E$26,2,FALSE),0),1.6))</f>
        <v>1.6</v>
      </c>
      <c r="T2157" s="6">
        <f t="shared" si="101"/>
        <v>1.5475000000000001</v>
      </c>
      <c r="U2157" s="6">
        <f t="shared" si="99"/>
        <v>1.5475000000000001</v>
      </c>
      <c r="V2157" t="str">
        <f t="shared" si="100"/>
        <v>D.HENRY, TEN</v>
      </c>
    </row>
    <row r="2158" spans="1:22">
      <c r="A2158">
        <v>1923</v>
      </c>
      <c r="B2158" s="28">
        <v>2</v>
      </c>
      <c r="C2158" s="28" t="s">
        <v>30</v>
      </c>
      <c r="D2158" s="28" t="s">
        <v>6</v>
      </c>
      <c r="E2158" s="28">
        <v>54</v>
      </c>
      <c r="F2158" s="28">
        <v>46</v>
      </c>
      <c r="G2158" s="28" t="s">
        <v>4808</v>
      </c>
      <c r="H2158" s="28" t="s">
        <v>439</v>
      </c>
      <c r="I2158" s="28">
        <v>0</v>
      </c>
      <c r="J2158" s="28">
        <v>1</v>
      </c>
      <c r="K2158" s="28">
        <v>0</v>
      </c>
      <c r="L2158" s="28">
        <v>0</v>
      </c>
      <c r="M2158" s="28" t="s">
        <v>586</v>
      </c>
      <c r="N2158" s="28">
        <v>4</v>
      </c>
      <c r="O2158" s="21">
        <v>4</v>
      </c>
      <c r="P2158" s="21">
        <v>0</v>
      </c>
      <c r="Q2158" s="21">
        <v>1</v>
      </c>
      <c r="R2158">
        <f>IFERROR(IF(I2158=1,VLOOKUP(F2158,Lookup!$A$2:$B$15,2,FALSE),0),0.5)</f>
        <v>0</v>
      </c>
      <c r="S2158">
        <f>IF(K2158=1,1,IFERROR(IF(H2158="pass",VLOOKUP(F2158,Lookup!$D$2:$E$26,2,FALSE),0),1.6))</f>
        <v>1.6</v>
      </c>
      <c r="T2158" s="6">
        <f t="shared" si="101"/>
        <v>1.6700000000000002</v>
      </c>
      <c r="U2158" s="6">
        <f t="shared" si="99"/>
        <v>1.6700000000000002</v>
      </c>
      <c r="V2158" t="str">
        <f t="shared" si="100"/>
        <v>D.HENRY, TEN</v>
      </c>
    </row>
    <row r="2159" spans="1:22">
      <c r="A2159">
        <v>1924</v>
      </c>
      <c r="B2159" s="28">
        <v>2</v>
      </c>
      <c r="C2159" s="28" t="s">
        <v>30</v>
      </c>
      <c r="D2159" s="28" t="s">
        <v>6</v>
      </c>
      <c r="E2159" s="28">
        <v>50</v>
      </c>
      <c r="F2159" s="28">
        <v>50</v>
      </c>
      <c r="G2159" s="28" t="s">
        <v>4809</v>
      </c>
      <c r="H2159" s="28" t="s">
        <v>439</v>
      </c>
      <c r="I2159" s="28">
        <v>0</v>
      </c>
      <c r="J2159" s="28">
        <v>1</v>
      </c>
      <c r="K2159" s="28">
        <v>0</v>
      </c>
      <c r="L2159" s="28">
        <v>0</v>
      </c>
      <c r="M2159" s="28" t="s">
        <v>612</v>
      </c>
      <c r="N2159" s="28">
        <v>3</v>
      </c>
      <c r="O2159" s="21">
        <v>3</v>
      </c>
      <c r="P2159" s="21">
        <v>0</v>
      </c>
      <c r="Q2159" s="21">
        <v>1</v>
      </c>
      <c r="R2159">
        <f>IFERROR(IF(I2159=1,VLOOKUP(F2159,Lookup!$A$2:$B$15,2,FALSE),0),0.5)</f>
        <v>0</v>
      </c>
      <c r="S2159">
        <f>IF(K2159=1,1,IFERROR(IF(H2159="pass",VLOOKUP(F2159,Lookup!$D$2:$E$26,2,FALSE),0),1.6))</f>
        <v>1.6</v>
      </c>
      <c r="T2159" s="6">
        <f t="shared" si="101"/>
        <v>1.6525000000000001</v>
      </c>
      <c r="U2159" s="6">
        <f t="shared" si="99"/>
        <v>1.6525000000000001</v>
      </c>
      <c r="V2159" t="str">
        <f t="shared" si="100"/>
        <v>J.MCNICHOLS, TEN</v>
      </c>
    </row>
    <row r="2160" spans="1:22">
      <c r="A2160">
        <v>1926</v>
      </c>
      <c r="B2160" s="28">
        <v>2</v>
      </c>
      <c r="C2160" s="28" t="s">
        <v>30</v>
      </c>
      <c r="D2160" s="28" t="s">
        <v>6</v>
      </c>
      <c r="E2160" s="28">
        <v>38</v>
      </c>
      <c r="F2160" s="28">
        <v>62</v>
      </c>
      <c r="G2160" s="28" t="s">
        <v>4811</v>
      </c>
      <c r="H2160" s="28" t="s">
        <v>439</v>
      </c>
      <c r="I2160" s="28">
        <v>0</v>
      </c>
      <c r="J2160" s="28">
        <v>1</v>
      </c>
      <c r="K2160" s="28">
        <v>0</v>
      </c>
      <c r="L2160" s="28">
        <v>0</v>
      </c>
      <c r="M2160" s="28" t="s">
        <v>612</v>
      </c>
      <c r="N2160" s="28">
        <v>2</v>
      </c>
      <c r="O2160" s="21">
        <v>2</v>
      </c>
      <c r="P2160" s="21">
        <v>0</v>
      </c>
      <c r="Q2160" s="21">
        <v>1</v>
      </c>
      <c r="R2160">
        <f>IFERROR(IF(I2160=1,VLOOKUP(F2160,Lookup!$A$2:$B$15,2,FALSE),0),0.5)</f>
        <v>0</v>
      </c>
      <c r="S2160">
        <f>IF(K2160=1,1,IFERROR(IF(H2160="pass",VLOOKUP(F2160,Lookup!$D$2:$E$26,2,FALSE),0),1.6))</f>
        <v>1.6</v>
      </c>
      <c r="T2160" s="6">
        <f t="shared" si="101"/>
        <v>1.635</v>
      </c>
      <c r="U2160" s="6">
        <f t="shared" si="99"/>
        <v>1.635</v>
      </c>
      <c r="V2160" t="str">
        <f t="shared" si="100"/>
        <v>J.MCNICHOLS, TEN</v>
      </c>
    </row>
    <row r="2161" spans="1:22">
      <c r="A2161">
        <v>1929</v>
      </c>
      <c r="B2161" s="28">
        <v>2</v>
      </c>
      <c r="C2161" s="28" t="s">
        <v>30</v>
      </c>
      <c r="D2161" s="28" t="s">
        <v>6</v>
      </c>
      <c r="E2161" s="28">
        <v>14</v>
      </c>
      <c r="F2161" s="28">
        <v>86</v>
      </c>
      <c r="G2161" s="28" t="s">
        <v>4814</v>
      </c>
      <c r="H2161" s="28" t="s">
        <v>439</v>
      </c>
      <c r="I2161" s="28">
        <v>0</v>
      </c>
      <c r="J2161" s="28">
        <v>1</v>
      </c>
      <c r="K2161" s="28">
        <v>0</v>
      </c>
      <c r="L2161" s="28">
        <v>0</v>
      </c>
      <c r="M2161" s="28" t="s">
        <v>586</v>
      </c>
      <c r="N2161" s="28">
        <v>4</v>
      </c>
      <c r="O2161" s="21">
        <v>4</v>
      </c>
      <c r="P2161" s="21">
        <v>0</v>
      </c>
      <c r="Q2161" s="21">
        <v>1</v>
      </c>
      <c r="R2161">
        <f>IFERROR(IF(I2161=1,VLOOKUP(F2161,Lookup!$A$2:$B$15,2,FALSE),0),0.5)</f>
        <v>0</v>
      </c>
      <c r="S2161">
        <f>IF(K2161=1,1,IFERROR(IF(H2161="pass",VLOOKUP(F2161,Lookup!$D$2:$E$26,2,FALSE),0),1.6))</f>
        <v>2</v>
      </c>
      <c r="T2161" s="6">
        <f t="shared" si="101"/>
        <v>1.6700000000000002</v>
      </c>
      <c r="U2161" s="6">
        <f t="shared" si="99"/>
        <v>1.8878000000000001</v>
      </c>
      <c r="V2161" t="str">
        <f t="shared" si="100"/>
        <v>D.HENRY, TEN</v>
      </c>
    </row>
    <row r="2162" spans="1:22">
      <c r="A2162">
        <v>1930</v>
      </c>
      <c r="B2162" s="28">
        <v>2</v>
      </c>
      <c r="C2162" s="28" t="s">
        <v>30</v>
      </c>
      <c r="D2162" s="28" t="s">
        <v>6</v>
      </c>
      <c r="E2162" s="28">
        <v>10</v>
      </c>
      <c r="F2162" s="28">
        <v>90</v>
      </c>
      <c r="G2162" s="28" t="s">
        <v>4815</v>
      </c>
      <c r="H2162" s="28" t="s">
        <v>439</v>
      </c>
      <c r="I2162" s="28">
        <v>0</v>
      </c>
      <c r="J2162" s="28">
        <v>1</v>
      </c>
      <c r="K2162" s="28">
        <v>0</v>
      </c>
      <c r="L2162" s="28">
        <v>0</v>
      </c>
      <c r="M2162" s="28" t="s">
        <v>612</v>
      </c>
      <c r="N2162" s="28">
        <v>4</v>
      </c>
      <c r="O2162" s="21">
        <v>4</v>
      </c>
      <c r="P2162" s="21">
        <v>0</v>
      </c>
      <c r="Q2162" s="21">
        <v>1</v>
      </c>
      <c r="R2162">
        <f>IFERROR(IF(I2162=1,VLOOKUP(F2162,Lookup!$A$2:$B$15,2,FALSE),0),0.5)</f>
        <v>0</v>
      </c>
      <c r="S2162">
        <f>IF(K2162=1,1,IFERROR(IF(H2162="pass",VLOOKUP(F2162,Lookup!$D$2:$E$26,2,FALSE),0),1.6))</f>
        <v>2.2000000000000002</v>
      </c>
      <c r="T2162" s="6">
        <f t="shared" si="101"/>
        <v>1.6700000000000002</v>
      </c>
      <c r="U2162" s="6">
        <f t="shared" si="99"/>
        <v>2.0198</v>
      </c>
      <c r="V2162" t="str">
        <f t="shared" si="100"/>
        <v>J.MCNICHOLS, TEN</v>
      </c>
    </row>
    <row r="2163" spans="1:22">
      <c r="A2163">
        <v>1933</v>
      </c>
      <c r="B2163" s="28">
        <v>2</v>
      </c>
      <c r="C2163" s="28" t="s">
        <v>6</v>
      </c>
      <c r="D2163" s="28" t="s">
        <v>30</v>
      </c>
      <c r="E2163" s="28">
        <v>72</v>
      </c>
      <c r="F2163" s="28">
        <v>28</v>
      </c>
      <c r="G2163" s="28" t="s">
        <v>4818</v>
      </c>
      <c r="H2163" s="28" t="s">
        <v>439</v>
      </c>
      <c r="I2163" s="28">
        <v>0</v>
      </c>
      <c r="J2163" s="28">
        <v>1</v>
      </c>
      <c r="K2163" s="28">
        <v>0</v>
      </c>
      <c r="L2163" s="28">
        <v>0</v>
      </c>
      <c r="M2163" s="28" t="s">
        <v>4746</v>
      </c>
      <c r="N2163" s="28">
        <v>3</v>
      </c>
      <c r="O2163" s="21">
        <v>3</v>
      </c>
      <c r="P2163" s="21">
        <v>0</v>
      </c>
      <c r="Q2163" s="21">
        <v>1</v>
      </c>
      <c r="R2163">
        <f>IFERROR(IF(I2163=1,VLOOKUP(F2163,Lookup!$A$2:$B$15,2,FALSE),0),0.5)</f>
        <v>0</v>
      </c>
      <c r="S2163">
        <f>IF(K2163=1,1,IFERROR(IF(H2163="pass",VLOOKUP(F2163,Lookup!$D$2:$E$26,2,FALSE),0),1.6))</f>
        <v>1.6</v>
      </c>
      <c r="T2163" s="6">
        <f t="shared" si="101"/>
        <v>1.6525000000000001</v>
      </c>
      <c r="U2163" s="6">
        <f t="shared" si="99"/>
        <v>1.6525000000000001</v>
      </c>
      <c r="V2163" t="str">
        <f t="shared" si="100"/>
        <v>T.HOMER, SEA</v>
      </c>
    </row>
    <row r="2164" spans="1:22">
      <c r="A2164">
        <v>1934</v>
      </c>
      <c r="B2164" s="28">
        <v>2</v>
      </c>
      <c r="C2164" s="28" t="s">
        <v>6</v>
      </c>
      <c r="D2164" s="28" t="s">
        <v>30</v>
      </c>
      <c r="E2164" s="28">
        <v>69</v>
      </c>
      <c r="F2164" s="28">
        <v>31</v>
      </c>
      <c r="G2164" s="28" t="s">
        <v>4819</v>
      </c>
      <c r="H2164" s="28" t="s">
        <v>439</v>
      </c>
      <c r="I2164" s="28">
        <v>0</v>
      </c>
      <c r="J2164" s="28">
        <v>1</v>
      </c>
      <c r="K2164" s="28">
        <v>0</v>
      </c>
      <c r="L2164" s="28">
        <v>0</v>
      </c>
      <c r="M2164" s="28" t="s">
        <v>2523</v>
      </c>
      <c r="N2164" s="28">
        <v>10</v>
      </c>
      <c r="O2164" s="21">
        <v>10</v>
      </c>
      <c r="P2164" s="21">
        <v>0</v>
      </c>
      <c r="Q2164" s="21">
        <v>1</v>
      </c>
      <c r="R2164">
        <f>IFERROR(IF(I2164=1,VLOOKUP(F2164,Lookup!$A$2:$B$15,2,FALSE),0),0.5)</f>
        <v>0</v>
      </c>
      <c r="S2164">
        <f>IF(K2164=1,1,IFERROR(IF(H2164="pass",VLOOKUP(F2164,Lookup!$D$2:$E$26,2,FALSE),0),1.6))</f>
        <v>1.6</v>
      </c>
      <c r="T2164" s="6">
        <f t="shared" si="101"/>
        <v>1.7750000000000001</v>
      </c>
      <c r="U2164" s="6">
        <f t="shared" si="99"/>
        <v>1.7750000000000001</v>
      </c>
      <c r="V2164" t="str">
        <f t="shared" si="100"/>
        <v>G.EVERETT, SEA</v>
      </c>
    </row>
    <row r="2165" spans="1:22">
      <c r="A2165">
        <v>1936</v>
      </c>
      <c r="B2165" s="28">
        <v>2</v>
      </c>
      <c r="C2165" s="28" t="s">
        <v>6</v>
      </c>
      <c r="D2165" s="28" t="s">
        <v>30</v>
      </c>
      <c r="E2165" s="28">
        <v>57</v>
      </c>
      <c r="F2165" s="28">
        <v>43</v>
      </c>
      <c r="G2165" s="28" t="s">
        <v>4821</v>
      </c>
      <c r="H2165" s="28" t="s">
        <v>439</v>
      </c>
      <c r="I2165" s="28">
        <v>0</v>
      </c>
      <c r="J2165" s="28">
        <v>1</v>
      </c>
      <c r="K2165" s="28">
        <v>0</v>
      </c>
      <c r="L2165" s="28">
        <v>0</v>
      </c>
      <c r="M2165" s="28" t="s">
        <v>2519</v>
      </c>
      <c r="N2165" s="28">
        <v>0</v>
      </c>
      <c r="O2165" s="21">
        <v>0</v>
      </c>
      <c r="P2165" s="21">
        <v>0</v>
      </c>
      <c r="Q2165" s="21">
        <v>1</v>
      </c>
      <c r="R2165">
        <f>IFERROR(IF(I2165=1,VLOOKUP(F2165,Lookup!$A$2:$B$15,2,FALSE),0),0.5)</f>
        <v>0</v>
      </c>
      <c r="S2165">
        <f>IF(K2165=1,1,IFERROR(IF(H2165="pass",VLOOKUP(F2165,Lookup!$D$2:$E$26,2,FALSE),0),1.6))</f>
        <v>1.6</v>
      </c>
      <c r="T2165" s="6">
        <f t="shared" si="101"/>
        <v>1.6</v>
      </c>
      <c r="U2165" s="6">
        <f t="shared" si="99"/>
        <v>1.6</v>
      </c>
      <c r="V2165" t="str">
        <f t="shared" si="100"/>
        <v>T.LOCKETT, SEA</v>
      </c>
    </row>
    <row r="2166" spans="1:22">
      <c r="A2166">
        <v>1940</v>
      </c>
      <c r="B2166" s="28">
        <v>2</v>
      </c>
      <c r="C2166" s="28" t="s">
        <v>30</v>
      </c>
      <c r="D2166" s="28" t="s">
        <v>6</v>
      </c>
      <c r="E2166" s="28">
        <v>66</v>
      </c>
      <c r="F2166" s="28">
        <v>34</v>
      </c>
      <c r="G2166" s="28" t="s">
        <v>4825</v>
      </c>
      <c r="H2166" s="28" t="s">
        <v>439</v>
      </c>
      <c r="I2166" s="28">
        <v>0</v>
      </c>
      <c r="J2166" s="28">
        <v>1</v>
      </c>
      <c r="K2166" s="28">
        <v>0</v>
      </c>
      <c r="L2166" s="28">
        <v>0</v>
      </c>
      <c r="M2166" s="28" t="s">
        <v>632</v>
      </c>
      <c r="N2166" s="28">
        <v>21</v>
      </c>
      <c r="O2166" s="21">
        <v>21</v>
      </c>
      <c r="P2166" s="21">
        <v>0</v>
      </c>
      <c r="Q2166" s="21">
        <v>1</v>
      </c>
      <c r="R2166">
        <f>IFERROR(IF(I2166=1,VLOOKUP(F2166,Lookup!$A$2:$B$15,2,FALSE),0),0.5)</f>
        <v>0</v>
      </c>
      <c r="S2166">
        <f>IF(K2166=1,1,IFERROR(IF(H2166="pass",VLOOKUP(F2166,Lookup!$D$2:$E$26,2,FALSE),0),1.6))</f>
        <v>1.6</v>
      </c>
      <c r="T2166" s="6">
        <f t="shared" si="101"/>
        <v>1.9675</v>
      </c>
      <c r="U2166" s="6">
        <f t="shared" si="99"/>
        <v>1.9675</v>
      </c>
      <c r="V2166" t="str">
        <f t="shared" si="100"/>
        <v>A.BROWN, TEN</v>
      </c>
    </row>
    <row r="2167" spans="1:22">
      <c r="A2167">
        <v>1941</v>
      </c>
      <c r="B2167" s="28">
        <v>2</v>
      </c>
      <c r="C2167" s="28" t="s">
        <v>30</v>
      </c>
      <c r="D2167" s="28" t="s">
        <v>6</v>
      </c>
      <c r="E2167" s="28">
        <v>66</v>
      </c>
      <c r="F2167" s="28">
        <v>34</v>
      </c>
      <c r="G2167" s="28" t="s">
        <v>4826</v>
      </c>
      <c r="H2167" s="28" t="s">
        <v>439</v>
      </c>
      <c r="I2167" s="28">
        <v>0</v>
      </c>
      <c r="J2167" s="28">
        <v>1</v>
      </c>
      <c r="K2167" s="28">
        <v>0</v>
      </c>
      <c r="L2167" s="28">
        <v>0</v>
      </c>
      <c r="M2167" s="28" t="s">
        <v>590</v>
      </c>
      <c r="N2167" s="28">
        <v>-2</v>
      </c>
      <c r="O2167" s="21">
        <v>-2</v>
      </c>
      <c r="P2167" s="21">
        <v>0</v>
      </c>
      <c r="Q2167" s="21">
        <v>1</v>
      </c>
      <c r="R2167">
        <f>IFERROR(IF(I2167=1,VLOOKUP(F2167,Lookup!$A$2:$B$15,2,FALSE),0),0.5)</f>
        <v>0</v>
      </c>
      <c r="S2167">
        <f>IF(K2167=1,1,IFERROR(IF(H2167="pass",VLOOKUP(F2167,Lookup!$D$2:$E$26,2,FALSE),0),1.6))</f>
        <v>1.6</v>
      </c>
      <c r="T2167" s="6">
        <f t="shared" si="101"/>
        <v>1.5650000000000002</v>
      </c>
      <c r="U2167" s="6">
        <f t="shared" si="99"/>
        <v>1.5650000000000002</v>
      </c>
      <c r="V2167" t="str">
        <f t="shared" si="100"/>
        <v>C.ROGERS, TEN</v>
      </c>
    </row>
    <row r="2168" spans="1:22">
      <c r="A2168">
        <v>1942</v>
      </c>
      <c r="B2168" s="28">
        <v>2</v>
      </c>
      <c r="C2168" s="28" t="s">
        <v>30</v>
      </c>
      <c r="D2168" s="28" t="s">
        <v>6</v>
      </c>
      <c r="E2168" s="28">
        <v>66</v>
      </c>
      <c r="F2168" s="28">
        <v>34</v>
      </c>
      <c r="G2168" s="28" t="s">
        <v>4827</v>
      </c>
      <c r="H2168" s="28" t="s">
        <v>439</v>
      </c>
      <c r="I2168" s="28">
        <v>0</v>
      </c>
      <c r="J2168" s="28">
        <v>1</v>
      </c>
      <c r="K2168" s="28">
        <v>0</v>
      </c>
      <c r="L2168" s="28">
        <v>0</v>
      </c>
      <c r="M2168" s="28" t="s">
        <v>590</v>
      </c>
      <c r="N2168" s="28">
        <v>13</v>
      </c>
      <c r="O2168" s="21">
        <v>13</v>
      </c>
      <c r="P2168" s="21">
        <v>0</v>
      </c>
      <c r="Q2168" s="21">
        <v>1</v>
      </c>
      <c r="R2168">
        <f>IFERROR(IF(I2168=1,VLOOKUP(F2168,Lookup!$A$2:$B$15,2,FALSE),0),0.5)</f>
        <v>0</v>
      </c>
      <c r="S2168">
        <f>IF(K2168=1,1,IFERROR(IF(H2168="pass",VLOOKUP(F2168,Lookup!$D$2:$E$26,2,FALSE),0),1.6))</f>
        <v>1.6</v>
      </c>
      <c r="T2168" s="6">
        <f t="shared" si="101"/>
        <v>1.8275000000000001</v>
      </c>
      <c r="U2168" s="6">
        <f t="shared" si="99"/>
        <v>1.8275000000000001</v>
      </c>
      <c r="V2168" t="str">
        <f t="shared" si="100"/>
        <v>C.ROGERS, TEN</v>
      </c>
    </row>
    <row r="2169" spans="1:22">
      <c r="A2169">
        <v>568</v>
      </c>
      <c r="B2169" s="21">
        <v>1</v>
      </c>
      <c r="C2169" s="21" t="s">
        <v>4</v>
      </c>
      <c r="D2169" s="21" t="s">
        <v>9</v>
      </c>
      <c r="E2169" s="21">
        <v>1</v>
      </c>
      <c r="F2169" s="21">
        <v>99</v>
      </c>
      <c r="G2169" s="21" t="s">
        <v>1002</v>
      </c>
      <c r="H2169" s="21" t="s">
        <v>585</v>
      </c>
      <c r="I2169" s="21">
        <v>1</v>
      </c>
      <c r="J2169" s="21">
        <v>0</v>
      </c>
      <c r="K2169" s="21">
        <v>1</v>
      </c>
      <c r="L2169" s="21">
        <v>0.47349999999999998</v>
      </c>
      <c r="M2169" s="21" t="s">
        <v>1003</v>
      </c>
      <c r="N2169" s="21" t="s">
        <v>587</v>
      </c>
      <c r="O2169" s="21">
        <v>0</v>
      </c>
      <c r="P2169" s="21">
        <v>1</v>
      </c>
      <c r="Q2169" s="21">
        <v>0</v>
      </c>
      <c r="R2169">
        <f>IFERROR(IF(I2169=1,VLOOKUP(F2169,Lookup!$A$2:$B$15,2,FALSE),0),0.5)</f>
        <v>3.3</v>
      </c>
      <c r="S2169">
        <f>IF(K2169=1,1,IFERROR(IF(H2169="pass",VLOOKUP(F2169,Lookup!$D$2:$E$26,2,FALSE),0),1.6))</f>
        <v>1</v>
      </c>
      <c r="T2169" s="6">
        <f t="shared" si="101"/>
        <v>0</v>
      </c>
      <c r="U2169" s="6">
        <f t="shared" si="99"/>
        <v>4.2469999999999999</v>
      </c>
      <c r="V2169" t="str">
        <f t="shared" si="100"/>
        <v>K.HUNT, CLE</v>
      </c>
    </row>
    <row r="2170" spans="1:22">
      <c r="A2170">
        <v>692</v>
      </c>
      <c r="B2170" s="21">
        <v>1</v>
      </c>
      <c r="C2170" s="21" t="s">
        <v>9</v>
      </c>
      <c r="D2170" s="21" t="s">
        <v>4</v>
      </c>
      <c r="E2170" s="21">
        <v>2</v>
      </c>
      <c r="F2170" s="21">
        <v>98</v>
      </c>
      <c r="G2170" s="21" t="s">
        <v>1112</v>
      </c>
      <c r="H2170" s="21" t="s">
        <v>439</v>
      </c>
      <c r="I2170" s="21">
        <v>0</v>
      </c>
      <c r="J2170" s="21">
        <v>1</v>
      </c>
      <c r="K2170" s="21">
        <v>1</v>
      </c>
      <c r="L2170" s="21">
        <v>0.47349999999999998</v>
      </c>
      <c r="M2170" s="21" t="s">
        <v>1021</v>
      </c>
      <c r="N2170" s="21" t="s">
        <v>587</v>
      </c>
      <c r="O2170" s="21">
        <v>0</v>
      </c>
      <c r="P2170" s="21">
        <v>0</v>
      </c>
      <c r="Q2170" s="21">
        <v>0</v>
      </c>
      <c r="R2170">
        <f>IFERROR(IF(I2170=1,VLOOKUP(F2170,Lookup!$A$2:$B$15,2,FALSE),0),0.5)</f>
        <v>0</v>
      </c>
      <c r="S2170">
        <f>IF(K2170=1,1,IFERROR(IF(H2170="pass",VLOOKUP(F2170,Lookup!$D$2:$E$26,2,FALSE),0),1.6))</f>
        <v>1</v>
      </c>
      <c r="T2170" s="6">
        <f t="shared" si="101"/>
        <v>0</v>
      </c>
      <c r="U2170" s="6">
        <f t="shared" si="99"/>
        <v>0.94699999999999995</v>
      </c>
      <c r="V2170" t="str">
        <f t="shared" si="100"/>
        <v>C.EDWARDS-HELAIRE, KC</v>
      </c>
    </row>
    <row r="2171" spans="1:22">
      <c r="A2171">
        <v>2118</v>
      </c>
      <c r="B2171" s="21">
        <v>1</v>
      </c>
      <c r="C2171" s="21" t="s">
        <v>12</v>
      </c>
      <c r="D2171" s="21" t="s">
        <v>21</v>
      </c>
      <c r="E2171" s="21">
        <v>2</v>
      </c>
      <c r="F2171" s="21">
        <v>98</v>
      </c>
      <c r="G2171" s="21" t="s">
        <v>2192</v>
      </c>
      <c r="H2171" s="21" t="s">
        <v>585</v>
      </c>
      <c r="I2171" s="21">
        <v>1</v>
      </c>
      <c r="J2171" s="21">
        <v>0</v>
      </c>
      <c r="K2171" s="21">
        <v>1</v>
      </c>
      <c r="L2171" s="21">
        <v>0.47349999999999998</v>
      </c>
      <c r="M2171" s="21" t="s">
        <v>2193</v>
      </c>
      <c r="N2171" s="21" t="s">
        <v>587</v>
      </c>
      <c r="O2171" s="21">
        <v>0</v>
      </c>
      <c r="P2171" s="21">
        <v>1</v>
      </c>
      <c r="Q2171" s="21">
        <v>0</v>
      </c>
      <c r="R2171">
        <f>IFERROR(IF(I2171=1,VLOOKUP(F2171,Lookup!$A$2:$B$15,2,FALSE),0),0.5)</f>
        <v>2.5</v>
      </c>
      <c r="S2171">
        <f>IF(K2171=1,1,IFERROR(IF(H2171="pass",VLOOKUP(F2171,Lookup!$D$2:$E$26,2,FALSE),0),1.6))</f>
        <v>1</v>
      </c>
      <c r="T2171" s="6">
        <f t="shared" si="101"/>
        <v>0</v>
      </c>
      <c r="U2171" s="6">
        <f t="shared" si="99"/>
        <v>3.4470000000000001</v>
      </c>
      <c r="V2171" t="str">
        <f t="shared" si="100"/>
        <v>Z.WILSON, NYJ</v>
      </c>
    </row>
    <row r="2172" spans="1:22">
      <c r="A2172">
        <v>2157</v>
      </c>
      <c r="B2172" s="21">
        <v>1</v>
      </c>
      <c r="C2172" s="21" t="s">
        <v>12</v>
      </c>
      <c r="D2172" s="21" t="s">
        <v>21</v>
      </c>
      <c r="E2172" s="21">
        <v>2</v>
      </c>
      <c r="F2172" s="21">
        <v>98</v>
      </c>
      <c r="G2172" s="21" t="s">
        <v>2220</v>
      </c>
      <c r="H2172" s="21" t="s">
        <v>439</v>
      </c>
      <c r="I2172" s="21">
        <v>0</v>
      </c>
      <c r="J2172" s="21">
        <v>1</v>
      </c>
      <c r="K2172" s="21">
        <v>1</v>
      </c>
      <c r="L2172" s="21">
        <v>0.47349999999999998</v>
      </c>
      <c r="M2172" s="21" t="s">
        <v>2123</v>
      </c>
      <c r="N2172" s="21" t="s">
        <v>587</v>
      </c>
      <c r="O2172" s="21">
        <v>0</v>
      </c>
      <c r="P2172" s="21">
        <v>0</v>
      </c>
      <c r="Q2172" s="21">
        <v>0</v>
      </c>
      <c r="R2172">
        <f>IFERROR(IF(I2172=1,VLOOKUP(F2172,Lookup!$A$2:$B$15,2,FALSE),0),0.5)</f>
        <v>0</v>
      </c>
      <c r="S2172">
        <f>IF(K2172=1,1,IFERROR(IF(H2172="pass",VLOOKUP(F2172,Lookup!$D$2:$E$26,2,FALSE),0),1.6))</f>
        <v>1</v>
      </c>
      <c r="T2172" s="6">
        <f t="shared" si="101"/>
        <v>0</v>
      </c>
      <c r="U2172" s="6">
        <f t="shared" si="99"/>
        <v>0.94699999999999995</v>
      </c>
      <c r="V2172" t="str">
        <f t="shared" si="100"/>
        <v>E.MOORE, NYJ</v>
      </c>
    </row>
    <row r="2173" spans="1:22">
      <c r="A2173">
        <v>2271</v>
      </c>
      <c r="B2173" s="21">
        <v>1</v>
      </c>
      <c r="C2173" s="21" t="s">
        <v>16</v>
      </c>
      <c r="D2173" s="21" t="s">
        <v>22</v>
      </c>
      <c r="E2173" s="21">
        <v>1</v>
      </c>
      <c r="F2173" s="21">
        <v>99</v>
      </c>
      <c r="G2173" s="21" t="s">
        <v>2300</v>
      </c>
      <c r="H2173" s="21" t="s">
        <v>585</v>
      </c>
      <c r="I2173" s="21">
        <v>1</v>
      </c>
      <c r="J2173" s="21">
        <v>0</v>
      </c>
      <c r="K2173" s="21">
        <v>1</v>
      </c>
      <c r="L2173" s="21">
        <v>0.47349999999999998</v>
      </c>
      <c r="M2173" s="21" t="s">
        <v>2248</v>
      </c>
      <c r="N2173" s="21" t="s">
        <v>587</v>
      </c>
      <c r="O2173" s="21">
        <v>0</v>
      </c>
      <c r="P2173" s="21">
        <v>1</v>
      </c>
      <c r="Q2173" s="21">
        <v>0</v>
      </c>
      <c r="R2173">
        <f>IFERROR(IF(I2173=1,VLOOKUP(F2173,Lookup!$A$2:$B$15,2,FALSE),0),0.5)</f>
        <v>3.3</v>
      </c>
      <c r="S2173">
        <f>IF(K2173=1,1,IFERROR(IF(H2173="pass",VLOOKUP(F2173,Lookup!$D$2:$E$26,2,FALSE),0),1.6))</f>
        <v>1</v>
      </c>
      <c r="T2173" s="6">
        <f t="shared" si="101"/>
        <v>0</v>
      </c>
      <c r="U2173" s="6">
        <f t="shared" si="99"/>
        <v>4.2469999999999999</v>
      </c>
      <c r="V2173" t="str">
        <f t="shared" si="100"/>
        <v>M.SANDERS, PHI</v>
      </c>
    </row>
    <row r="2174" spans="1:22">
      <c r="A2174">
        <v>2701</v>
      </c>
      <c r="B2174" s="21">
        <v>1</v>
      </c>
      <c r="C2174" s="21" t="s">
        <v>5</v>
      </c>
      <c r="D2174" s="21" t="s">
        <v>6</v>
      </c>
      <c r="E2174" s="21">
        <v>2</v>
      </c>
      <c r="F2174" s="21">
        <v>98</v>
      </c>
      <c r="G2174" s="21" t="s">
        <v>2613</v>
      </c>
      <c r="H2174" s="21" t="s">
        <v>585</v>
      </c>
      <c r="I2174" s="21">
        <v>1</v>
      </c>
      <c r="J2174" s="21">
        <v>0</v>
      </c>
      <c r="K2174" s="21">
        <v>1</v>
      </c>
      <c r="L2174" s="21">
        <v>0.47349999999999998</v>
      </c>
      <c r="M2174" s="21" t="s">
        <v>2580</v>
      </c>
      <c r="N2174" s="21" t="s">
        <v>587</v>
      </c>
      <c r="O2174" s="21">
        <v>0</v>
      </c>
      <c r="P2174" s="21">
        <v>1</v>
      </c>
      <c r="Q2174" s="21">
        <v>0</v>
      </c>
      <c r="R2174">
        <f>IFERROR(IF(I2174=1,VLOOKUP(F2174,Lookup!$A$2:$B$15,2,FALSE),0),0.5)</f>
        <v>2.5</v>
      </c>
      <c r="S2174">
        <f>IF(K2174=1,1,IFERROR(IF(H2174="pass",VLOOKUP(F2174,Lookup!$D$2:$E$26,2,FALSE),0),1.6))</f>
        <v>1</v>
      </c>
      <c r="T2174" s="6">
        <f t="shared" si="101"/>
        <v>0</v>
      </c>
      <c r="U2174" s="6">
        <f t="shared" ref="U2174:U2237" si="102">R2174+IF(S2174&gt;=3.2,S2174,IF(AND(S2174&lt;3.2,S2174&gt;=1.8),S2174*0.66+T2174*0.34,T2174))+K2174*0.4735*2</f>
        <v>3.4470000000000001</v>
      </c>
      <c r="V2174" t="str">
        <f t="shared" si="100"/>
        <v>C.WENTZ, IND</v>
      </c>
    </row>
    <row r="2175" spans="1:22">
      <c r="A2175">
        <v>2883</v>
      </c>
      <c r="B2175" s="21">
        <v>1</v>
      </c>
      <c r="C2175" s="21" t="s">
        <v>28</v>
      </c>
      <c r="D2175" s="21" t="s">
        <v>11</v>
      </c>
      <c r="E2175" s="21">
        <v>2</v>
      </c>
      <c r="F2175" s="21">
        <v>98</v>
      </c>
      <c r="G2175" s="21" t="s">
        <v>2751</v>
      </c>
      <c r="H2175" s="21" t="s">
        <v>439</v>
      </c>
      <c r="I2175" s="21">
        <v>0</v>
      </c>
      <c r="J2175" s="21">
        <v>1</v>
      </c>
      <c r="K2175" s="21">
        <v>1</v>
      </c>
      <c r="L2175" s="21">
        <v>0.47349999999999998</v>
      </c>
      <c r="M2175" s="21" t="s">
        <v>2623</v>
      </c>
      <c r="N2175" s="21" t="s">
        <v>587</v>
      </c>
      <c r="O2175" s="21">
        <v>0</v>
      </c>
      <c r="P2175" s="21">
        <v>0</v>
      </c>
      <c r="Q2175" s="21">
        <v>0</v>
      </c>
      <c r="R2175">
        <f>IFERROR(IF(I2175=1,VLOOKUP(F2175,Lookup!$A$2:$B$15,2,FALSE),0),0.5)</f>
        <v>0</v>
      </c>
      <c r="S2175">
        <f>IF(K2175=1,1,IFERROR(IF(H2175="pass",VLOOKUP(F2175,Lookup!$D$2:$E$26,2,FALSE),0),1.6))</f>
        <v>1</v>
      </c>
      <c r="T2175" s="6">
        <f t="shared" si="101"/>
        <v>0</v>
      </c>
      <c r="U2175" s="6">
        <f t="shared" si="102"/>
        <v>0.94699999999999995</v>
      </c>
      <c r="V2175" t="str">
        <f t="shared" si="100"/>
        <v>T.HOCKENSON, DET</v>
      </c>
    </row>
    <row r="2176" spans="1:22">
      <c r="A2176">
        <v>2891</v>
      </c>
      <c r="B2176" s="21">
        <v>1</v>
      </c>
      <c r="C2176" s="21" t="s">
        <v>28</v>
      </c>
      <c r="D2176" s="21" t="s">
        <v>11</v>
      </c>
      <c r="E2176" s="21">
        <v>2</v>
      </c>
      <c r="F2176" s="21">
        <v>98</v>
      </c>
      <c r="G2176" s="21" t="s">
        <v>2757</v>
      </c>
      <c r="H2176" s="21" t="s">
        <v>439</v>
      </c>
      <c r="I2176" s="21">
        <v>0</v>
      </c>
      <c r="J2176" s="21">
        <v>1</v>
      </c>
      <c r="K2176" s="21">
        <v>1</v>
      </c>
      <c r="L2176" s="21">
        <v>0.47349999999999998</v>
      </c>
      <c r="M2176" s="21" t="s">
        <v>2724</v>
      </c>
      <c r="N2176" s="21" t="s">
        <v>587</v>
      </c>
      <c r="O2176" s="21">
        <v>0</v>
      </c>
      <c r="P2176" s="21">
        <v>0</v>
      </c>
      <c r="Q2176" s="21">
        <v>0</v>
      </c>
      <c r="R2176">
        <f>IFERROR(IF(I2176=1,VLOOKUP(F2176,Lookup!$A$2:$B$15,2,FALSE),0),0.5)</f>
        <v>0</v>
      </c>
      <c r="S2176">
        <f>IF(K2176=1,1,IFERROR(IF(H2176="pass",VLOOKUP(F2176,Lookup!$D$2:$E$26,2,FALSE),0),1.6))</f>
        <v>1</v>
      </c>
      <c r="T2176" s="6">
        <f t="shared" si="101"/>
        <v>0</v>
      </c>
      <c r="U2176" s="6">
        <f t="shared" si="102"/>
        <v>0.94699999999999995</v>
      </c>
      <c r="V2176" t="str">
        <f t="shared" si="100"/>
        <v>Q.CEPHUS, DET</v>
      </c>
    </row>
    <row r="2177" spans="1:22">
      <c r="A2177">
        <v>96</v>
      </c>
      <c r="B2177" s="28">
        <v>2</v>
      </c>
      <c r="C2177" s="28" t="s">
        <v>22</v>
      </c>
      <c r="D2177" s="28" t="s">
        <v>18</v>
      </c>
      <c r="E2177" s="28">
        <v>2</v>
      </c>
      <c r="F2177" s="28">
        <v>98</v>
      </c>
      <c r="G2177" s="28" t="s">
        <v>2930</v>
      </c>
      <c r="H2177" s="28" t="s">
        <v>585</v>
      </c>
      <c r="I2177" s="28">
        <v>1</v>
      </c>
      <c r="J2177" s="28">
        <v>0</v>
      </c>
      <c r="K2177" s="28">
        <v>1</v>
      </c>
      <c r="L2177" s="28">
        <v>0.47349999999999998</v>
      </c>
      <c r="M2177" s="28" t="s">
        <v>2318</v>
      </c>
      <c r="N2177" s="28" t="s">
        <v>587</v>
      </c>
      <c r="O2177" s="21">
        <v>0</v>
      </c>
      <c r="P2177" s="21">
        <v>1</v>
      </c>
      <c r="Q2177" s="21">
        <v>0</v>
      </c>
      <c r="R2177">
        <f>IFERROR(IF(I2177=1,VLOOKUP(F2177,Lookup!$A$2:$B$15,2,FALSE),0),0.5)</f>
        <v>2.5</v>
      </c>
      <c r="S2177">
        <f>IF(K2177=1,1,IFERROR(IF(H2177="pass",VLOOKUP(F2177,Lookup!$D$2:$E$26,2,FALSE),0),1.6))</f>
        <v>1</v>
      </c>
      <c r="T2177" s="6">
        <f t="shared" si="101"/>
        <v>0</v>
      </c>
      <c r="U2177" s="6">
        <f t="shared" si="102"/>
        <v>3.4470000000000001</v>
      </c>
      <c r="V2177" t="str">
        <f t="shared" si="100"/>
        <v>M.RYAN, ATL</v>
      </c>
    </row>
    <row r="2178" spans="1:22">
      <c r="A2178">
        <v>410</v>
      </c>
      <c r="B2178" s="28">
        <v>2</v>
      </c>
      <c r="C2178" s="28" t="s">
        <v>25</v>
      </c>
      <c r="D2178" s="28" t="s">
        <v>2</v>
      </c>
      <c r="E2178" s="28">
        <v>2</v>
      </c>
      <c r="F2178" s="28">
        <v>98</v>
      </c>
      <c r="G2178" s="28" t="s">
        <v>3255</v>
      </c>
      <c r="H2178" s="28" t="s">
        <v>585</v>
      </c>
      <c r="I2178" s="28">
        <v>1</v>
      </c>
      <c r="J2178" s="28">
        <v>0</v>
      </c>
      <c r="K2178" s="28">
        <v>1</v>
      </c>
      <c r="L2178" s="28">
        <v>0.47349999999999998</v>
      </c>
      <c r="M2178" s="28" t="s">
        <v>1683</v>
      </c>
      <c r="N2178" s="28" t="s">
        <v>587</v>
      </c>
      <c r="O2178" s="21">
        <v>0</v>
      </c>
      <c r="P2178" s="21">
        <v>1</v>
      </c>
      <c r="Q2178" s="21">
        <v>0</v>
      </c>
      <c r="R2178">
        <f>IFERROR(IF(I2178=1,VLOOKUP(F2178,Lookup!$A$2:$B$15,2,FALSE),0),0.5)</f>
        <v>2.5</v>
      </c>
      <c r="S2178">
        <f>IF(K2178=1,1,IFERROR(IF(H2178="pass",VLOOKUP(F2178,Lookup!$D$2:$E$26,2,FALSE),0),1.6))</f>
        <v>1</v>
      </c>
      <c r="T2178" s="6">
        <f t="shared" si="101"/>
        <v>0</v>
      </c>
      <c r="U2178" s="6">
        <f t="shared" si="102"/>
        <v>3.4470000000000001</v>
      </c>
      <c r="V2178" t="str">
        <f t="shared" ref="V2178:V2241" si="103">IF(M2178="A.St","A. ST. BROWN, DET",IF(M2178="Dj.Moore","D.MOORE, CAR",IF(M2178="Mi.Carter","M.CARTER, NYJ",UPPER(M2178)&amp;", "&amp;C2178)))</f>
        <v>A.EKELER, LAC</v>
      </c>
    </row>
    <row r="2179" spans="1:22">
      <c r="A2179">
        <v>603</v>
      </c>
      <c r="B2179" s="28">
        <v>2</v>
      </c>
      <c r="C2179" s="28" t="s">
        <v>20</v>
      </c>
      <c r="D2179" s="28" t="s">
        <v>27</v>
      </c>
      <c r="E2179" s="28">
        <v>2</v>
      </c>
      <c r="F2179" s="28">
        <v>98</v>
      </c>
      <c r="G2179" s="28" t="s">
        <v>3453</v>
      </c>
      <c r="H2179" s="28" t="s">
        <v>439</v>
      </c>
      <c r="I2179" s="28">
        <v>0</v>
      </c>
      <c r="J2179" s="28">
        <v>1</v>
      </c>
      <c r="K2179" s="28">
        <v>1</v>
      </c>
      <c r="L2179" s="28">
        <v>0.47349999999999998</v>
      </c>
      <c r="M2179" s="28" t="s">
        <v>1534</v>
      </c>
      <c r="N2179" s="28" t="s">
        <v>587</v>
      </c>
      <c r="O2179" s="21">
        <v>0</v>
      </c>
      <c r="P2179" s="21">
        <v>0</v>
      </c>
      <c r="Q2179" s="21">
        <v>0</v>
      </c>
      <c r="R2179">
        <f>IFERROR(IF(I2179=1,VLOOKUP(F2179,Lookup!$A$2:$B$15,2,FALSE),0),0.5)</f>
        <v>0</v>
      </c>
      <c r="S2179">
        <f>IF(K2179=1,1,IFERROR(IF(H2179="pass",VLOOKUP(F2179,Lookup!$D$2:$E$26,2,FALSE),0),1.6))</f>
        <v>1</v>
      </c>
      <c r="T2179" s="6">
        <f t="shared" ref="T2179:T2242" si="104">IFERROR(1.6+0.7/40*N2179,0)</f>
        <v>0</v>
      </c>
      <c r="U2179" s="6">
        <f t="shared" si="102"/>
        <v>0.94699999999999995</v>
      </c>
      <c r="V2179" t="str">
        <f t="shared" si="103"/>
        <v>D.CHARK, JAX</v>
      </c>
    </row>
    <row r="2180" spans="1:22">
      <c r="A2180">
        <v>940</v>
      </c>
      <c r="B2180" s="28">
        <v>2</v>
      </c>
      <c r="C2180" s="28" t="s">
        <v>0</v>
      </c>
      <c r="D2180" s="28" t="s">
        <v>9</v>
      </c>
      <c r="E2180" s="28">
        <v>7</v>
      </c>
      <c r="F2180" s="28">
        <v>93</v>
      </c>
      <c r="G2180" s="28" t="s">
        <v>3804</v>
      </c>
      <c r="H2180" s="28" t="s">
        <v>439</v>
      </c>
      <c r="I2180" s="28">
        <v>0</v>
      </c>
      <c r="J2180" s="28">
        <v>1</v>
      </c>
      <c r="K2180" s="28">
        <v>1</v>
      </c>
      <c r="L2180" s="28">
        <v>0.47349999999999998</v>
      </c>
      <c r="M2180" s="28" t="s">
        <v>747</v>
      </c>
      <c r="N2180" s="28" t="s">
        <v>587</v>
      </c>
      <c r="O2180" s="21">
        <v>0</v>
      </c>
      <c r="P2180" s="21">
        <v>0</v>
      </c>
      <c r="Q2180" s="21">
        <v>0</v>
      </c>
      <c r="R2180">
        <f>IFERROR(IF(I2180=1,VLOOKUP(F2180,Lookup!$A$2:$B$15,2,FALSE),0),0.5)</f>
        <v>0</v>
      </c>
      <c r="S2180">
        <f>IF(K2180=1,1,IFERROR(IF(H2180="pass",VLOOKUP(F2180,Lookup!$D$2:$E$26,2,FALSE),0),1.6))</f>
        <v>1</v>
      </c>
      <c r="T2180" s="6">
        <f t="shared" si="104"/>
        <v>0</v>
      </c>
      <c r="U2180" s="6">
        <f t="shared" si="102"/>
        <v>0.94699999999999995</v>
      </c>
      <c r="V2180" t="str">
        <f t="shared" si="103"/>
        <v>M.ANDREWS, BAL</v>
      </c>
    </row>
    <row r="2181" spans="1:22">
      <c r="A2181">
        <v>960</v>
      </c>
      <c r="B2181" s="28">
        <v>2</v>
      </c>
      <c r="C2181" s="28" t="s">
        <v>0</v>
      </c>
      <c r="D2181" s="28" t="s">
        <v>9</v>
      </c>
      <c r="E2181" s="28">
        <v>2</v>
      </c>
      <c r="F2181" s="28">
        <v>98</v>
      </c>
      <c r="G2181" s="28" t="s">
        <v>3824</v>
      </c>
      <c r="H2181" s="28" t="s">
        <v>439</v>
      </c>
      <c r="I2181" s="28">
        <v>0</v>
      </c>
      <c r="J2181" s="28">
        <v>1</v>
      </c>
      <c r="K2181" s="28">
        <v>1</v>
      </c>
      <c r="L2181" s="28">
        <v>0.47349999999999998</v>
      </c>
      <c r="M2181" s="28" t="s">
        <v>754</v>
      </c>
      <c r="N2181" s="28" t="s">
        <v>587</v>
      </c>
      <c r="O2181" s="21">
        <v>0</v>
      </c>
      <c r="P2181" s="21">
        <v>0</v>
      </c>
      <c r="Q2181" s="21">
        <v>0</v>
      </c>
      <c r="R2181">
        <f>IFERROR(IF(I2181=1,VLOOKUP(F2181,Lookup!$A$2:$B$15,2,FALSE),0),0.5)</f>
        <v>0</v>
      </c>
      <c r="S2181">
        <f>IF(K2181=1,1,IFERROR(IF(H2181="pass",VLOOKUP(F2181,Lookup!$D$2:$E$26,2,FALSE),0),1.6))</f>
        <v>1</v>
      </c>
      <c r="T2181" s="6">
        <f t="shared" si="104"/>
        <v>0</v>
      </c>
      <c r="U2181" s="6">
        <f t="shared" si="102"/>
        <v>0.94699999999999995</v>
      </c>
      <c r="V2181" t="str">
        <f t="shared" si="103"/>
        <v>M.BROWN, BAL</v>
      </c>
    </row>
    <row r="2182" spans="1:22">
      <c r="A2182">
        <v>1046</v>
      </c>
      <c r="B2182" s="28">
        <v>2</v>
      </c>
      <c r="C2182" s="28" t="s">
        <v>5</v>
      </c>
      <c r="D2182" s="28" t="s">
        <v>875</v>
      </c>
      <c r="E2182" s="28">
        <v>2</v>
      </c>
      <c r="F2182" s="28">
        <v>98</v>
      </c>
      <c r="G2182" s="28" t="s">
        <v>3912</v>
      </c>
      <c r="H2182" s="28" t="s">
        <v>439</v>
      </c>
      <c r="I2182" s="28">
        <v>0</v>
      </c>
      <c r="J2182" s="28">
        <v>1</v>
      </c>
      <c r="K2182" s="28">
        <v>1</v>
      </c>
      <c r="L2182" s="28">
        <v>0.47349999999999998</v>
      </c>
      <c r="M2182" s="28" t="s">
        <v>2497</v>
      </c>
      <c r="N2182" s="28" t="s">
        <v>587</v>
      </c>
      <c r="O2182" s="21">
        <v>0</v>
      </c>
      <c r="P2182" s="21">
        <v>0</v>
      </c>
      <c r="Q2182" s="21">
        <v>0</v>
      </c>
      <c r="R2182">
        <f>IFERROR(IF(I2182=1,VLOOKUP(F2182,Lookup!$A$2:$B$15,2,FALSE),0),0.5)</f>
        <v>0</v>
      </c>
      <c r="S2182">
        <f>IF(K2182=1,1,IFERROR(IF(H2182="pass",VLOOKUP(F2182,Lookup!$D$2:$E$26,2,FALSE),0),1.6))</f>
        <v>1</v>
      </c>
      <c r="T2182" s="6">
        <f t="shared" si="104"/>
        <v>0</v>
      </c>
      <c r="U2182" s="6">
        <f t="shared" si="102"/>
        <v>0.94699999999999995</v>
      </c>
      <c r="V2182" t="str">
        <f t="shared" si="103"/>
        <v>J.DOYLE, IND</v>
      </c>
    </row>
    <row r="2183" spans="1:22">
      <c r="A2183">
        <v>1807</v>
      </c>
      <c r="B2183" s="28">
        <v>2</v>
      </c>
      <c r="C2183" s="28" t="s">
        <v>16</v>
      </c>
      <c r="D2183" s="28" t="s">
        <v>11</v>
      </c>
      <c r="E2183" s="28">
        <v>2</v>
      </c>
      <c r="F2183" s="28">
        <v>98</v>
      </c>
      <c r="G2183" s="28" t="s">
        <v>4687</v>
      </c>
      <c r="H2183" s="28" t="s">
        <v>585</v>
      </c>
      <c r="I2183" s="28">
        <v>1</v>
      </c>
      <c r="J2183" s="28">
        <v>0</v>
      </c>
      <c r="K2183" s="28">
        <v>1</v>
      </c>
      <c r="L2183" s="28">
        <v>0.47349999999999998</v>
      </c>
      <c r="M2183" s="28" t="s">
        <v>2286</v>
      </c>
      <c r="N2183" s="28" t="s">
        <v>587</v>
      </c>
      <c r="O2183" s="21">
        <v>0</v>
      </c>
      <c r="P2183" s="21">
        <v>1</v>
      </c>
      <c r="Q2183" s="21">
        <v>0</v>
      </c>
      <c r="R2183">
        <f>IFERROR(IF(I2183=1,VLOOKUP(F2183,Lookup!$A$2:$B$15,2,FALSE),0),0.5)</f>
        <v>2.5</v>
      </c>
      <c r="S2183">
        <f>IF(K2183=1,1,IFERROR(IF(H2183="pass",VLOOKUP(F2183,Lookup!$D$2:$E$26,2,FALSE),0),1.6))</f>
        <v>1</v>
      </c>
      <c r="T2183" s="6">
        <f t="shared" si="104"/>
        <v>0</v>
      </c>
      <c r="U2183" s="6">
        <f t="shared" si="102"/>
        <v>3.4470000000000001</v>
      </c>
      <c r="V2183" t="str">
        <f t="shared" si="103"/>
        <v>K.GAINWELL, PHI</v>
      </c>
    </row>
    <row r="2184" spans="1:22">
      <c r="A2184">
        <v>4</v>
      </c>
      <c r="B2184" s="21">
        <v>1</v>
      </c>
      <c r="C2184" s="21" t="s">
        <v>30</v>
      </c>
      <c r="D2184" s="21" t="s">
        <v>13</v>
      </c>
      <c r="E2184" s="21">
        <v>75</v>
      </c>
      <c r="F2184" s="21">
        <v>25</v>
      </c>
      <c r="G2184" s="21" t="s">
        <v>584</v>
      </c>
      <c r="H2184" s="21" t="s">
        <v>585</v>
      </c>
      <c r="I2184" s="21">
        <v>1</v>
      </c>
      <c r="J2184" s="21">
        <v>0</v>
      </c>
      <c r="K2184" s="21">
        <v>0</v>
      </c>
      <c r="L2184" s="21">
        <v>0</v>
      </c>
      <c r="M2184" s="21" t="s">
        <v>586</v>
      </c>
      <c r="N2184" s="21" t="s">
        <v>587</v>
      </c>
      <c r="O2184" s="21">
        <v>0</v>
      </c>
      <c r="P2184" s="21">
        <v>1</v>
      </c>
      <c r="Q2184" s="21">
        <v>0</v>
      </c>
      <c r="R2184">
        <f>IFERROR(IF(I2184=1,VLOOKUP(F2184,Lookup!$A$2:$B$15,2,FALSE),0),0.5)</f>
        <v>0.5</v>
      </c>
      <c r="S2184">
        <f>IF(K2184=1,1,IFERROR(IF(H2184="pass",VLOOKUP(F2184,Lookup!$D$2:$E$26,2,FALSE),0),1.6))</f>
        <v>0</v>
      </c>
      <c r="T2184" s="6">
        <f t="shared" si="104"/>
        <v>0</v>
      </c>
      <c r="U2184" s="6">
        <f t="shared" si="102"/>
        <v>0.5</v>
      </c>
      <c r="V2184" t="str">
        <f t="shared" si="103"/>
        <v>D.HENRY, TEN</v>
      </c>
    </row>
    <row r="2185" spans="1:22">
      <c r="A2185">
        <v>9</v>
      </c>
      <c r="B2185" s="21">
        <v>1</v>
      </c>
      <c r="C2185" s="21" t="s">
        <v>13</v>
      </c>
      <c r="D2185" s="21" t="s">
        <v>30</v>
      </c>
      <c r="E2185" s="21">
        <v>23</v>
      </c>
      <c r="F2185" s="21">
        <v>77</v>
      </c>
      <c r="G2185" s="21" t="s">
        <v>593</v>
      </c>
      <c r="H2185" s="21" t="s">
        <v>585</v>
      </c>
      <c r="I2185" s="21">
        <v>1</v>
      </c>
      <c r="J2185" s="21">
        <v>0</v>
      </c>
      <c r="K2185" s="21">
        <v>0</v>
      </c>
      <c r="L2185" s="21">
        <v>0</v>
      </c>
      <c r="M2185" s="21" t="s">
        <v>594</v>
      </c>
      <c r="N2185" s="21" t="s">
        <v>587</v>
      </c>
      <c r="O2185" s="21">
        <v>0</v>
      </c>
      <c r="P2185" s="21">
        <v>1</v>
      </c>
      <c r="Q2185" s="21">
        <v>0</v>
      </c>
      <c r="R2185">
        <f>IFERROR(IF(I2185=1,VLOOKUP(F2185,Lookup!$A$2:$B$15,2,FALSE),0),0.5)</f>
        <v>0.5</v>
      </c>
      <c r="S2185">
        <f>IF(K2185=1,1,IFERROR(IF(H2185="pass",VLOOKUP(F2185,Lookup!$D$2:$E$26,2,FALSE),0),1.6))</f>
        <v>0</v>
      </c>
      <c r="T2185" s="6">
        <f t="shared" si="104"/>
        <v>0</v>
      </c>
      <c r="U2185" s="6">
        <f t="shared" si="102"/>
        <v>0.5</v>
      </c>
      <c r="V2185" t="str">
        <f t="shared" si="103"/>
        <v>K.MURRAY, ARI</v>
      </c>
    </row>
    <row r="2186" spans="1:22">
      <c r="A2186">
        <v>12</v>
      </c>
      <c r="B2186" s="21">
        <v>1</v>
      </c>
      <c r="C2186" s="21" t="s">
        <v>13</v>
      </c>
      <c r="D2186" s="21" t="s">
        <v>30</v>
      </c>
      <c r="E2186" s="21">
        <v>9</v>
      </c>
      <c r="F2186" s="21">
        <v>91</v>
      </c>
      <c r="G2186" s="21" t="s">
        <v>599</v>
      </c>
      <c r="H2186" s="21" t="s">
        <v>585</v>
      </c>
      <c r="I2186" s="21">
        <v>1</v>
      </c>
      <c r="J2186" s="21">
        <v>0</v>
      </c>
      <c r="K2186" s="21">
        <v>0</v>
      </c>
      <c r="L2186" s="21">
        <v>0</v>
      </c>
      <c r="M2186" s="21" t="s">
        <v>596</v>
      </c>
      <c r="N2186" s="21" t="s">
        <v>587</v>
      </c>
      <c r="O2186" s="21">
        <v>0</v>
      </c>
      <c r="P2186" s="21">
        <v>1</v>
      </c>
      <c r="Q2186" s="21">
        <v>0</v>
      </c>
      <c r="R2186">
        <f>IFERROR(IF(I2186=1,VLOOKUP(F2186,Lookup!$A$2:$B$15,2,FALSE),0),0.5)</f>
        <v>0.8</v>
      </c>
      <c r="S2186">
        <f>IF(K2186=1,1,IFERROR(IF(H2186="pass",VLOOKUP(F2186,Lookup!$D$2:$E$26,2,FALSE),0),1.6))</f>
        <v>0</v>
      </c>
      <c r="T2186" s="6">
        <f t="shared" si="104"/>
        <v>0</v>
      </c>
      <c r="U2186" s="6">
        <f t="shared" si="102"/>
        <v>0.8</v>
      </c>
      <c r="V2186" t="str">
        <f t="shared" si="103"/>
        <v>C.EDMONDS, ARI</v>
      </c>
    </row>
    <row r="2187" spans="1:22">
      <c r="A2187">
        <v>20</v>
      </c>
      <c r="B2187" s="21">
        <v>1</v>
      </c>
      <c r="C2187" s="21" t="s">
        <v>30</v>
      </c>
      <c r="D2187" s="21" t="s">
        <v>13</v>
      </c>
      <c r="E2187" s="21">
        <v>80</v>
      </c>
      <c r="F2187" s="21">
        <v>20</v>
      </c>
      <c r="G2187" s="21" t="s">
        <v>604</v>
      </c>
      <c r="H2187" s="21" t="s">
        <v>585</v>
      </c>
      <c r="I2187" s="21">
        <v>1</v>
      </c>
      <c r="J2187" s="21">
        <v>0</v>
      </c>
      <c r="K2187" s="21">
        <v>0</v>
      </c>
      <c r="L2187" s="21">
        <v>0</v>
      </c>
      <c r="M2187" s="21" t="s">
        <v>586</v>
      </c>
      <c r="N2187" s="21" t="s">
        <v>587</v>
      </c>
      <c r="O2187" s="21">
        <v>0</v>
      </c>
      <c r="P2187" s="21">
        <v>1</v>
      </c>
      <c r="Q2187" s="21">
        <v>0</v>
      </c>
      <c r="R2187">
        <f>IFERROR(IF(I2187=1,VLOOKUP(F2187,Lookup!$A$2:$B$15,2,FALSE),0),0.5)</f>
        <v>0.5</v>
      </c>
      <c r="S2187">
        <f>IF(K2187=1,1,IFERROR(IF(H2187="pass",VLOOKUP(F2187,Lookup!$D$2:$E$26,2,FALSE),0),1.6))</f>
        <v>0</v>
      </c>
      <c r="T2187" s="6">
        <f t="shared" si="104"/>
        <v>0</v>
      </c>
      <c r="U2187" s="6">
        <f t="shared" si="102"/>
        <v>0.5</v>
      </c>
      <c r="V2187" t="str">
        <f t="shared" si="103"/>
        <v>D.HENRY, TEN</v>
      </c>
    </row>
    <row r="2188" spans="1:22">
      <c r="A2188">
        <v>30</v>
      </c>
      <c r="B2188" s="21">
        <v>1</v>
      </c>
      <c r="C2188" s="21" t="s">
        <v>30</v>
      </c>
      <c r="D2188" s="21" t="s">
        <v>13</v>
      </c>
      <c r="E2188" s="21">
        <v>75</v>
      </c>
      <c r="F2188" s="21">
        <v>25</v>
      </c>
      <c r="G2188" s="21" t="s">
        <v>609</v>
      </c>
      <c r="H2188" s="21" t="s">
        <v>585</v>
      </c>
      <c r="I2188" s="21">
        <v>1</v>
      </c>
      <c r="J2188" s="21">
        <v>0</v>
      </c>
      <c r="K2188" s="21">
        <v>0</v>
      </c>
      <c r="L2188" s="21">
        <v>0</v>
      </c>
      <c r="M2188" s="21" t="s">
        <v>586</v>
      </c>
      <c r="N2188" s="21" t="s">
        <v>587</v>
      </c>
      <c r="O2188" s="21">
        <v>0</v>
      </c>
      <c r="P2188" s="21">
        <v>1</v>
      </c>
      <c r="Q2188" s="21">
        <v>0</v>
      </c>
      <c r="R2188">
        <f>IFERROR(IF(I2188=1,VLOOKUP(F2188,Lookup!$A$2:$B$15,2,FALSE),0),0.5)</f>
        <v>0.5</v>
      </c>
      <c r="S2188">
        <f>IF(K2188=1,1,IFERROR(IF(H2188="pass",VLOOKUP(F2188,Lookup!$D$2:$E$26,2,FALSE),0),1.6))</f>
        <v>0</v>
      </c>
      <c r="T2188" s="6">
        <f t="shared" si="104"/>
        <v>0</v>
      </c>
      <c r="U2188" s="6">
        <f t="shared" si="102"/>
        <v>0.5</v>
      </c>
      <c r="V2188" t="str">
        <f t="shared" si="103"/>
        <v>D.HENRY, TEN</v>
      </c>
    </row>
    <row r="2189" spans="1:22">
      <c r="A2189">
        <v>31</v>
      </c>
      <c r="B2189" s="21">
        <v>1</v>
      </c>
      <c r="C2189" s="21" t="s">
        <v>30</v>
      </c>
      <c r="D2189" s="21" t="s">
        <v>13</v>
      </c>
      <c r="E2189" s="21">
        <v>73</v>
      </c>
      <c r="F2189" s="21">
        <v>27</v>
      </c>
      <c r="G2189" s="21" t="s">
        <v>610</v>
      </c>
      <c r="H2189" s="21" t="s">
        <v>585</v>
      </c>
      <c r="I2189" s="21">
        <v>1</v>
      </c>
      <c r="J2189" s="21">
        <v>0</v>
      </c>
      <c r="K2189" s="21">
        <v>0</v>
      </c>
      <c r="L2189" s="21">
        <v>0</v>
      </c>
      <c r="M2189" s="21" t="s">
        <v>586</v>
      </c>
      <c r="N2189" s="21" t="s">
        <v>587</v>
      </c>
      <c r="O2189" s="21">
        <v>0</v>
      </c>
      <c r="P2189" s="21">
        <v>1</v>
      </c>
      <c r="Q2189" s="21">
        <v>0</v>
      </c>
      <c r="R2189">
        <f>IFERROR(IF(I2189=1,VLOOKUP(F2189,Lookup!$A$2:$B$15,2,FALSE),0),0.5)</f>
        <v>0.5</v>
      </c>
      <c r="S2189">
        <f>IF(K2189=1,1,IFERROR(IF(H2189="pass",VLOOKUP(F2189,Lookup!$D$2:$E$26,2,FALSE),0),1.6))</f>
        <v>0</v>
      </c>
      <c r="T2189" s="6">
        <f t="shared" si="104"/>
        <v>0</v>
      </c>
      <c r="U2189" s="6">
        <f t="shared" si="102"/>
        <v>0.5</v>
      </c>
      <c r="V2189" t="str">
        <f t="shared" si="103"/>
        <v>D.HENRY, TEN</v>
      </c>
    </row>
    <row r="2190" spans="1:22">
      <c r="A2190">
        <v>34</v>
      </c>
      <c r="B2190" s="21">
        <v>1</v>
      </c>
      <c r="C2190" s="21" t="s">
        <v>13</v>
      </c>
      <c r="D2190" s="21" t="s">
        <v>30</v>
      </c>
      <c r="E2190" s="21">
        <v>65</v>
      </c>
      <c r="F2190" s="21">
        <v>35</v>
      </c>
      <c r="G2190" s="21" t="s">
        <v>613</v>
      </c>
      <c r="H2190" s="21" t="s">
        <v>585</v>
      </c>
      <c r="I2190" s="21">
        <v>1</v>
      </c>
      <c r="J2190" s="21">
        <v>0</v>
      </c>
      <c r="K2190" s="21">
        <v>0</v>
      </c>
      <c r="L2190" s="21">
        <v>0</v>
      </c>
      <c r="M2190" s="21" t="s">
        <v>596</v>
      </c>
      <c r="N2190" s="21" t="s">
        <v>587</v>
      </c>
      <c r="O2190" s="21">
        <v>0</v>
      </c>
      <c r="P2190" s="21">
        <v>1</v>
      </c>
      <c r="Q2190" s="21">
        <v>0</v>
      </c>
      <c r="R2190">
        <f>IFERROR(IF(I2190=1,VLOOKUP(F2190,Lookup!$A$2:$B$15,2,FALSE),0),0.5)</f>
        <v>0.5</v>
      </c>
      <c r="S2190">
        <f>IF(K2190=1,1,IFERROR(IF(H2190="pass",VLOOKUP(F2190,Lookup!$D$2:$E$26,2,FALSE),0),1.6))</f>
        <v>0</v>
      </c>
      <c r="T2190" s="6">
        <f t="shared" si="104"/>
        <v>0</v>
      </c>
      <c r="U2190" s="6">
        <f t="shared" si="102"/>
        <v>0.5</v>
      </c>
      <c r="V2190" t="str">
        <f t="shared" si="103"/>
        <v>C.EDMONDS, ARI</v>
      </c>
    </row>
    <row r="2191" spans="1:22">
      <c r="A2191">
        <v>42</v>
      </c>
      <c r="B2191" s="21">
        <v>1</v>
      </c>
      <c r="C2191" s="21" t="s">
        <v>30</v>
      </c>
      <c r="D2191" s="21" t="s">
        <v>13</v>
      </c>
      <c r="E2191" s="21">
        <v>68</v>
      </c>
      <c r="F2191" s="21">
        <v>32</v>
      </c>
      <c r="G2191" s="21" t="s">
        <v>620</v>
      </c>
      <c r="H2191" s="21" t="s">
        <v>585</v>
      </c>
      <c r="I2191" s="21">
        <v>1</v>
      </c>
      <c r="J2191" s="21">
        <v>0</v>
      </c>
      <c r="K2191" s="21">
        <v>0</v>
      </c>
      <c r="L2191" s="21">
        <v>0</v>
      </c>
      <c r="M2191" s="21" t="s">
        <v>586</v>
      </c>
      <c r="N2191" s="21" t="s">
        <v>587</v>
      </c>
      <c r="O2191" s="21">
        <v>0</v>
      </c>
      <c r="P2191" s="21">
        <v>1</v>
      </c>
      <c r="Q2191" s="21">
        <v>0</v>
      </c>
      <c r="R2191">
        <f>IFERROR(IF(I2191=1,VLOOKUP(F2191,Lookup!$A$2:$B$15,2,FALSE),0),0.5)</f>
        <v>0.5</v>
      </c>
      <c r="S2191">
        <f>IF(K2191=1,1,IFERROR(IF(H2191="pass",VLOOKUP(F2191,Lookup!$D$2:$E$26,2,FALSE),0),1.6))</f>
        <v>0</v>
      </c>
      <c r="T2191" s="6">
        <f t="shared" si="104"/>
        <v>0</v>
      </c>
      <c r="U2191" s="6">
        <f t="shared" si="102"/>
        <v>0.5</v>
      </c>
      <c r="V2191" t="str">
        <f t="shared" si="103"/>
        <v>D.HENRY, TEN</v>
      </c>
    </row>
    <row r="2192" spans="1:22">
      <c r="A2192">
        <v>43</v>
      </c>
      <c r="B2192" s="21">
        <v>1</v>
      </c>
      <c r="C2192" s="21" t="s">
        <v>30</v>
      </c>
      <c r="D2192" s="21" t="s">
        <v>13</v>
      </c>
      <c r="E2192" s="21">
        <v>69</v>
      </c>
      <c r="F2192" s="21">
        <v>31</v>
      </c>
      <c r="G2192" s="21" t="s">
        <v>621</v>
      </c>
      <c r="H2192" s="21" t="s">
        <v>585</v>
      </c>
      <c r="I2192" s="21">
        <v>1</v>
      </c>
      <c r="J2192" s="21">
        <v>0</v>
      </c>
      <c r="K2192" s="21">
        <v>0</v>
      </c>
      <c r="L2192" s="21">
        <v>0</v>
      </c>
      <c r="M2192" s="21" t="s">
        <v>586</v>
      </c>
      <c r="N2192" s="21" t="s">
        <v>587</v>
      </c>
      <c r="O2192" s="21">
        <v>0</v>
      </c>
      <c r="P2192" s="21">
        <v>1</v>
      </c>
      <c r="Q2192" s="21">
        <v>0</v>
      </c>
      <c r="R2192">
        <f>IFERROR(IF(I2192=1,VLOOKUP(F2192,Lookup!$A$2:$B$15,2,FALSE),0),0.5)</f>
        <v>0.5</v>
      </c>
      <c r="S2192">
        <f>IF(K2192=1,1,IFERROR(IF(H2192="pass",VLOOKUP(F2192,Lookup!$D$2:$E$26,2,FALSE),0),1.6))</f>
        <v>0</v>
      </c>
      <c r="T2192" s="6">
        <f t="shared" si="104"/>
        <v>0</v>
      </c>
      <c r="U2192" s="6">
        <f t="shared" si="102"/>
        <v>0.5</v>
      </c>
      <c r="V2192" t="str">
        <f t="shared" si="103"/>
        <v>D.HENRY, TEN</v>
      </c>
    </row>
    <row r="2193" spans="1:22">
      <c r="A2193">
        <v>50</v>
      </c>
      <c r="B2193" s="21">
        <v>1</v>
      </c>
      <c r="C2193" s="21" t="s">
        <v>13</v>
      </c>
      <c r="D2193" s="21" t="s">
        <v>30</v>
      </c>
      <c r="E2193" s="21">
        <v>45</v>
      </c>
      <c r="F2193" s="21">
        <v>55</v>
      </c>
      <c r="G2193" s="21" t="s">
        <v>623</v>
      </c>
      <c r="H2193" s="21" t="s">
        <v>585</v>
      </c>
      <c r="I2193" s="21">
        <v>1</v>
      </c>
      <c r="J2193" s="21">
        <v>0</v>
      </c>
      <c r="K2193" s="21">
        <v>0</v>
      </c>
      <c r="L2193" s="21">
        <v>0</v>
      </c>
      <c r="M2193" s="21" t="s">
        <v>624</v>
      </c>
      <c r="N2193" s="21" t="s">
        <v>587</v>
      </c>
      <c r="O2193" s="21">
        <v>0</v>
      </c>
      <c r="P2193" s="21">
        <v>1</v>
      </c>
      <c r="Q2193" s="21">
        <v>0</v>
      </c>
      <c r="R2193">
        <f>IFERROR(IF(I2193=1,VLOOKUP(F2193,Lookup!$A$2:$B$15,2,FALSE),0),0.5)</f>
        <v>0.5</v>
      </c>
      <c r="S2193">
        <f>IF(K2193=1,1,IFERROR(IF(H2193="pass",VLOOKUP(F2193,Lookup!$D$2:$E$26,2,FALSE),0),1.6))</f>
        <v>0</v>
      </c>
      <c r="T2193" s="6">
        <f t="shared" si="104"/>
        <v>0</v>
      </c>
      <c r="U2193" s="6">
        <f t="shared" si="102"/>
        <v>0.5</v>
      </c>
      <c r="V2193" t="str">
        <f t="shared" si="103"/>
        <v>J.CONNER, ARI</v>
      </c>
    </row>
    <row r="2194" spans="1:22">
      <c r="A2194">
        <v>51</v>
      </c>
      <c r="B2194" s="21">
        <v>1</v>
      </c>
      <c r="C2194" s="21" t="s">
        <v>13</v>
      </c>
      <c r="D2194" s="21" t="s">
        <v>30</v>
      </c>
      <c r="E2194" s="21">
        <v>42</v>
      </c>
      <c r="F2194" s="21">
        <v>58</v>
      </c>
      <c r="G2194" s="21" t="s">
        <v>625</v>
      </c>
      <c r="H2194" s="21" t="s">
        <v>585</v>
      </c>
      <c r="I2194" s="21">
        <v>1</v>
      </c>
      <c r="J2194" s="21">
        <v>0</v>
      </c>
      <c r="K2194" s="21">
        <v>0</v>
      </c>
      <c r="L2194" s="21">
        <v>0</v>
      </c>
      <c r="M2194" s="21" t="s">
        <v>596</v>
      </c>
      <c r="N2194" s="21" t="s">
        <v>587</v>
      </c>
      <c r="O2194" s="21">
        <v>0</v>
      </c>
      <c r="P2194" s="21">
        <v>1</v>
      </c>
      <c r="Q2194" s="21">
        <v>0</v>
      </c>
      <c r="R2194">
        <f>IFERROR(IF(I2194=1,VLOOKUP(F2194,Lookup!$A$2:$B$15,2,FALSE),0),0.5)</f>
        <v>0.5</v>
      </c>
      <c r="S2194">
        <f>IF(K2194=1,1,IFERROR(IF(H2194="pass",VLOOKUP(F2194,Lookup!$D$2:$E$26,2,FALSE),0),1.6))</f>
        <v>0</v>
      </c>
      <c r="T2194" s="6">
        <f t="shared" si="104"/>
        <v>0</v>
      </c>
      <c r="U2194" s="6">
        <f t="shared" si="102"/>
        <v>0.5</v>
      </c>
      <c r="V2194" t="str">
        <f t="shared" si="103"/>
        <v>C.EDMONDS, ARI</v>
      </c>
    </row>
    <row r="2195" spans="1:22">
      <c r="A2195">
        <v>53</v>
      </c>
      <c r="B2195" s="21">
        <v>1</v>
      </c>
      <c r="C2195" s="21" t="s">
        <v>13</v>
      </c>
      <c r="D2195" s="21" t="s">
        <v>30</v>
      </c>
      <c r="E2195" s="21">
        <v>29</v>
      </c>
      <c r="F2195" s="21">
        <v>71</v>
      </c>
      <c r="G2195" s="21" t="s">
        <v>627</v>
      </c>
      <c r="H2195" s="21" t="s">
        <v>585</v>
      </c>
      <c r="I2195" s="21">
        <v>1</v>
      </c>
      <c r="J2195" s="21">
        <v>0</v>
      </c>
      <c r="K2195" s="21">
        <v>0</v>
      </c>
      <c r="L2195" s="21">
        <v>0</v>
      </c>
      <c r="M2195" s="21" t="s">
        <v>624</v>
      </c>
      <c r="N2195" s="21" t="s">
        <v>587</v>
      </c>
      <c r="O2195" s="21">
        <v>0</v>
      </c>
      <c r="P2195" s="21">
        <v>1</v>
      </c>
      <c r="Q2195" s="21">
        <v>0</v>
      </c>
      <c r="R2195">
        <f>IFERROR(IF(I2195=1,VLOOKUP(F2195,Lookup!$A$2:$B$15,2,FALSE),0),0.5)</f>
        <v>0.5</v>
      </c>
      <c r="S2195">
        <f>IF(K2195=1,1,IFERROR(IF(H2195="pass",VLOOKUP(F2195,Lookup!$D$2:$E$26,2,FALSE),0),1.6))</f>
        <v>0</v>
      </c>
      <c r="T2195" s="6">
        <f t="shared" si="104"/>
        <v>0</v>
      </c>
      <c r="U2195" s="6">
        <f t="shared" si="102"/>
        <v>0.5</v>
      </c>
      <c r="V2195" t="str">
        <f t="shared" si="103"/>
        <v>J.CONNER, ARI</v>
      </c>
    </row>
    <row r="2196" spans="1:22">
      <c r="A2196">
        <v>54</v>
      </c>
      <c r="B2196" s="21">
        <v>1</v>
      </c>
      <c r="C2196" s="21" t="s">
        <v>13</v>
      </c>
      <c r="D2196" s="21" t="s">
        <v>30</v>
      </c>
      <c r="E2196" s="21">
        <v>22</v>
      </c>
      <c r="F2196" s="21">
        <v>78</v>
      </c>
      <c r="G2196" s="21" t="s">
        <v>628</v>
      </c>
      <c r="H2196" s="21" t="s">
        <v>585</v>
      </c>
      <c r="I2196" s="21">
        <v>1</v>
      </c>
      <c r="J2196" s="21">
        <v>0</v>
      </c>
      <c r="K2196" s="21">
        <v>0</v>
      </c>
      <c r="L2196" s="21">
        <v>0</v>
      </c>
      <c r="M2196" s="21" t="s">
        <v>594</v>
      </c>
      <c r="N2196" s="21" t="s">
        <v>587</v>
      </c>
      <c r="O2196" s="21">
        <v>0</v>
      </c>
      <c r="P2196" s="21">
        <v>1</v>
      </c>
      <c r="Q2196" s="21">
        <v>0</v>
      </c>
      <c r="R2196">
        <f>IFERROR(IF(I2196=1,VLOOKUP(F2196,Lookup!$A$2:$B$15,2,FALSE),0),0.5)</f>
        <v>0.5</v>
      </c>
      <c r="S2196">
        <f>IF(K2196=1,1,IFERROR(IF(H2196="pass",VLOOKUP(F2196,Lookup!$D$2:$E$26,2,FALSE),0),1.6))</f>
        <v>0</v>
      </c>
      <c r="T2196" s="6">
        <f t="shared" si="104"/>
        <v>0</v>
      </c>
      <c r="U2196" s="6">
        <f t="shared" si="102"/>
        <v>0.5</v>
      </c>
      <c r="V2196" t="str">
        <f t="shared" si="103"/>
        <v>K.MURRAY, ARI</v>
      </c>
    </row>
    <row r="2197" spans="1:22">
      <c r="A2197">
        <v>55</v>
      </c>
      <c r="B2197" s="21">
        <v>1</v>
      </c>
      <c r="C2197" s="21" t="s">
        <v>13</v>
      </c>
      <c r="D2197" s="21" t="s">
        <v>30</v>
      </c>
      <c r="E2197" s="21">
        <v>25</v>
      </c>
      <c r="F2197" s="21">
        <v>75</v>
      </c>
      <c r="G2197" s="21" t="s">
        <v>629</v>
      </c>
      <c r="H2197" s="21" t="s">
        <v>585</v>
      </c>
      <c r="I2197" s="21">
        <v>1</v>
      </c>
      <c r="J2197" s="21">
        <v>0</v>
      </c>
      <c r="K2197" s="21">
        <v>0</v>
      </c>
      <c r="L2197" s="21">
        <v>0</v>
      </c>
      <c r="M2197" s="21" t="s">
        <v>596</v>
      </c>
      <c r="N2197" s="21" t="s">
        <v>587</v>
      </c>
      <c r="O2197" s="21">
        <v>0</v>
      </c>
      <c r="P2197" s="21">
        <v>1</v>
      </c>
      <c r="Q2197" s="21">
        <v>0</v>
      </c>
      <c r="R2197">
        <f>IFERROR(IF(I2197=1,VLOOKUP(F2197,Lookup!$A$2:$B$15,2,FALSE),0),0.5)</f>
        <v>0.5</v>
      </c>
      <c r="S2197">
        <f>IF(K2197=1,1,IFERROR(IF(H2197="pass",VLOOKUP(F2197,Lookup!$D$2:$E$26,2,FALSE),0),1.6))</f>
        <v>0</v>
      </c>
      <c r="T2197" s="6">
        <f t="shared" si="104"/>
        <v>0</v>
      </c>
      <c r="U2197" s="6">
        <f t="shared" si="102"/>
        <v>0.5</v>
      </c>
      <c r="V2197" t="str">
        <f t="shared" si="103"/>
        <v>C.EDMONDS, ARI</v>
      </c>
    </row>
    <row r="2198" spans="1:22">
      <c r="A2198">
        <v>61</v>
      </c>
      <c r="B2198" s="21">
        <v>1</v>
      </c>
      <c r="C2198" s="21" t="s">
        <v>30</v>
      </c>
      <c r="D2198" s="21" t="s">
        <v>13</v>
      </c>
      <c r="E2198" s="21">
        <v>63</v>
      </c>
      <c r="F2198" s="21">
        <v>37</v>
      </c>
      <c r="G2198" s="21" t="s">
        <v>634</v>
      </c>
      <c r="H2198" s="21" t="s">
        <v>585</v>
      </c>
      <c r="I2198" s="21">
        <v>1</v>
      </c>
      <c r="J2198" s="21">
        <v>0</v>
      </c>
      <c r="K2198" s="21">
        <v>0</v>
      </c>
      <c r="L2198" s="21">
        <v>0</v>
      </c>
      <c r="M2198" s="21" t="s">
        <v>586</v>
      </c>
      <c r="N2198" s="21" t="s">
        <v>587</v>
      </c>
      <c r="O2198" s="21">
        <v>0</v>
      </c>
      <c r="P2198" s="21">
        <v>1</v>
      </c>
      <c r="Q2198" s="21">
        <v>0</v>
      </c>
      <c r="R2198">
        <f>IFERROR(IF(I2198=1,VLOOKUP(F2198,Lookup!$A$2:$B$15,2,FALSE),0),0.5)</f>
        <v>0.5</v>
      </c>
      <c r="S2198">
        <f>IF(K2198=1,1,IFERROR(IF(H2198="pass",VLOOKUP(F2198,Lookup!$D$2:$E$26,2,FALSE),0),1.6))</f>
        <v>0</v>
      </c>
      <c r="T2198" s="6">
        <f t="shared" si="104"/>
        <v>0</v>
      </c>
      <c r="U2198" s="6">
        <f t="shared" si="102"/>
        <v>0.5</v>
      </c>
      <c r="V2198" t="str">
        <f t="shared" si="103"/>
        <v>D.HENRY, TEN</v>
      </c>
    </row>
    <row r="2199" spans="1:22">
      <c r="A2199">
        <v>67</v>
      </c>
      <c r="B2199" s="21">
        <v>1</v>
      </c>
      <c r="C2199" s="21" t="s">
        <v>30</v>
      </c>
      <c r="D2199" s="21" t="s">
        <v>13</v>
      </c>
      <c r="E2199" s="21">
        <v>1</v>
      </c>
      <c r="F2199" s="21">
        <v>99</v>
      </c>
      <c r="G2199" s="21" t="s">
        <v>644</v>
      </c>
      <c r="H2199" s="21" t="s">
        <v>585</v>
      </c>
      <c r="I2199" s="21">
        <v>1</v>
      </c>
      <c r="J2199" s="21">
        <v>0</v>
      </c>
      <c r="K2199" s="21">
        <v>0</v>
      </c>
      <c r="L2199" s="21">
        <v>0</v>
      </c>
      <c r="M2199" s="21" t="s">
        <v>586</v>
      </c>
      <c r="N2199" s="21" t="s">
        <v>587</v>
      </c>
      <c r="O2199" s="21">
        <v>0</v>
      </c>
      <c r="P2199" s="21">
        <v>1</v>
      </c>
      <c r="Q2199" s="21">
        <v>0</v>
      </c>
      <c r="R2199">
        <f>IFERROR(IF(I2199=1,VLOOKUP(F2199,Lookup!$A$2:$B$15,2,FALSE),0),0.5)</f>
        <v>3.3</v>
      </c>
      <c r="S2199">
        <f>IF(K2199=1,1,IFERROR(IF(H2199="pass",VLOOKUP(F2199,Lookup!$D$2:$E$26,2,FALSE),0),1.6))</f>
        <v>0</v>
      </c>
      <c r="T2199" s="6">
        <f t="shared" si="104"/>
        <v>0</v>
      </c>
      <c r="U2199" s="6">
        <f t="shared" si="102"/>
        <v>3.3</v>
      </c>
      <c r="V2199" t="str">
        <f t="shared" si="103"/>
        <v>D.HENRY, TEN</v>
      </c>
    </row>
    <row r="2200" spans="1:22">
      <c r="A2200">
        <v>68</v>
      </c>
      <c r="B2200" s="21">
        <v>1</v>
      </c>
      <c r="C2200" s="21" t="s">
        <v>30</v>
      </c>
      <c r="D2200" s="21" t="s">
        <v>13</v>
      </c>
      <c r="E2200" s="21">
        <v>1</v>
      </c>
      <c r="F2200" s="21">
        <v>99</v>
      </c>
      <c r="G2200" s="21" t="s">
        <v>645</v>
      </c>
      <c r="H2200" s="21" t="s">
        <v>585</v>
      </c>
      <c r="I2200" s="21">
        <v>1</v>
      </c>
      <c r="J2200" s="21">
        <v>0</v>
      </c>
      <c r="K2200" s="21">
        <v>0</v>
      </c>
      <c r="L2200" s="21">
        <v>0</v>
      </c>
      <c r="M2200" s="21" t="s">
        <v>586</v>
      </c>
      <c r="N2200" s="21" t="s">
        <v>587</v>
      </c>
      <c r="O2200" s="21">
        <v>0</v>
      </c>
      <c r="P2200" s="21">
        <v>1</v>
      </c>
      <c r="Q2200" s="21">
        <v>0</v>
      </c>
      <c r="R2200">
        <f>IFERROR(IF(I2200=1,VLOOKUP(F2200,Lookup!$A$2:$B$15,2,FALSE),0),0.5)</f>
        <v>3.3</v>
      </c>
      <c r="S2200">
        <f>IF(K2200=1,1,IFERROR(IF(H2200="pass",VLOOKUP(F2200,Lookup!$D$2:$E$26,2,FALSE),0),1.6))</f>
        <v>0</v>
      </c>
      <c r="T2200" s="6">
        <f t="shared" si="104"/>
        <v>0</v>
      </c>
      <c r="U2200" s="6">
        <f t="shared" si="102"/>
        <v>3.3</v>
      </c>
      <c r="V2200" t="str">
        <f t="shared" si="103"/>
        <v>D.HENRY, TEN</v>
      </c>
    </row>
    <row r="2201" spans="1:22">
      <c r="A2201">
        <v>75</v>
      </c>
      <c r="B2201" s="21">
        <v>1</v>
      </c>
      <c r="C2201" s="21" t="s">
        <v>13</v>
      </c>
      <c r="D2201" s="21" t="s">
        <v>30</v>
      </c>
      <c r="E2201" s="21">
        <v>57</v>
      </c>
      <c r="F2201" s="21">
        <v>43</v>
      </c>
      <c r="G2201" s="21" t="s">
        <v>650</v>
      </c>
      <c r="H2201" s="21" t="s">
        <v>585</v>
      </c>
      <c r="I2201" s="21">
        <v>1</v>
      </c>
      <c r="J2201" s="21">
        <v>0</v>
      </c>
      <c r="K2201" s="21">
        <v>0</v>
      </c>
      <c r="L2201" s="21">
        <v>0</v>
      </c>
      <c r="M2201" s="21" t="s">
        <v>596</v>
      </c>
      <c r="N2201" s="21" t="s">
        <v>587</v>
      </c>
      <c r="O2201" s="21">
        <v>0</v>
      </c>
      <c r="P2201" s="21">
        <v>1</v>
      </c>
      <c r="Q2201" s="21">
        <v>0</v>
      </c>
      <c r="R2201">
        <f>IFERROR(IF(I2201=1,VLOOKUP(F2201,Lookup!$A$2:$B$15,2,FALSE),0),0.5)</f>
        <v>0.5</v>
      </c>
      <c r="S2201">
        <f>IF(K2201=1,1,IFERROR(IF(H2201="pass",VLOOKUP(F2201,Lookup!$D$2:$E$26,2,FALSE),0),1.6))</f>
        <v>0</v>
      </c>
      <c r="T2201" s="6">
        <f t="shared" si="104"/>
        <v>0</v>
      </c>
      <c r="U2201" s="6">
        <f t="shared" si="102"/>
        <v>0.5</v>
      </c>
      <c r="V2201" t="str">
        <f t="shared" si="103"/>
        <v>C.EDMONDS, ARI</v>
      </c>
    </row>
    <row r="2202" spans="1:22">
      <c r="A2202">
        <v>77</v>
      </c>
      <c r="B2202" s="21">
        <v>1</v>
      </c>
      <c r="C2202" s="21" t="s">
        <v>13</v>
      </c>
      <c r="D2202" s="21" t="s">
        <v>30</v>
      </c>
      <c r="E2202" s="21">
        <v>45</v>
      </c>
      <c r="F2202" s="21">
        <v>55</v>
      </c>
      <c r="G2202" s="21" t="s">
        <v>651</v>
      </c>
      <c r="H2202" s="21" t="s">
        <v>585</v>
      </c>
      <c r="I2202" s="21">
        <v>1</v>
      </c>
      <c r="J2202" s="21">
        <v>0</v>
      </c>
      <c r="K2202" s="21">
        <v>0</v>
      </c>
      <c r="L2202" s="21">
        <v>0</v>
      </c>
      <c r="M2202" s="21" t="s">
        <v>624</v>
      </c>
      <c r="N2202" s="21" t="s">
        <v>587</v>
      </c>
      <c r="O2202" s="21">
        <v>0</v>
      </c>
      <c r="P2202" s="21">
        <v>1</v>
      </c>
      <c r="Q2202" s="21">
        <v>0</v>
      </c>
      <c r="R2202">
        <f>IFERROR(IF(I2202=1,VLOOKUP(F2202,Lookup!$A$2:$B$15,2,FALSE),0),0.5)</f>
        <v>0.5</v>
      </c>
      <c r="S2202">
        <f>IF(K2202=1,1,IFERROR(IF(H2202="pass",VLOOKUP(F2202,Lookup!$D$2:$E$26,2,FALSE),0),1.6))</f>
        <v>0</v>
      </c>
      <c r="T2202" s="6">
        <f t="shared" si="104"/>
        <v>0</v>
      </c>
      <c r="U2202" s="6">
        <f t="shared" si="102"/>
        <v>0.5</v>
      </c>
      <c r="V2202" t="str">
        <f t="shared" si="103"/>
        <v>J.CONNER, ARI</v>
      </c>
    </row>
    <row r="2203" spans="1:22">
      <c r="A2203">
        <v>80</v>
      </c>
      <c r="B2203" s="21">
        <v>1</v>
      </c>
      <c r="C2203" s="21" t="s">
        <v>13</v>
      </c>
      <c r="D2203" s="21" t="s">
        <v>30</v>
      </c>
      <c r="E2203" s="21">
        <v>19</v>
      </c>
      <c r="F2203" s="21">
        <v>81</v>
      </c>
      <c r="G2203" s="21" t="s">
        <v>654</v>
      </c>
      <c r="H2203" s="21" t="s">
        <v>585</v>
      </c>
      <c r="I2203" s="21">
        <v>1</v>
      </c>
      <c r="J2203" s="21">
        <v>0</v>
      </c>
      <c r="K2203" s="21">
        <v>0</v>
      </c>
      <c r="L2203" s="21">
        <v>0</v>
      </c>
      <c r="M2203" s="21" t="s">
        <v>624</v>
      </c>
      <c r="N2203" s="21" t="s">
        <v>587</v>
      </c>
      <c r="O2203" s="21">
        <v>0</v>
      </c>
      <c r="P2203" s="21">
        <v>1</v>
      </c>
      <c r="Q2203" s="21">
        <v>0</v>
      </c>
      <c r="R2203">
        <f>IFERROR(IF(I2203=1,VLOOKUP(F2203,Lookup!$A$2:$B$15,2,FALSE),0),0.5)</f>
        <v>0.5</v>
      </c>
      <c r="S2203">
        <f>IF(K2203=1,1,IFERROR(IF(H2203="pass",VLOOKUP(F2203,Lookup!$D$2:$E$26,2,FALSE),0),1.6))</f>
        <v>0</v>
      </c>
      <c r="T2203" s="6">
        <f t="shared" si="104"/>
        <v>0</v>
      </c>
      <c r="U2203" s="6">
        <f t="shared" si="102"/>
        <v>0.5</v>
      </c>
      <c r="V2203" t="str">
        <f t="shared" si="103"/>
        <v>J.CONNER, ARI</v>
      </c>
    </row>
    <row r="2204" spans="1:22">
      <c r="A2204">
        <v>83</v>
      </c>
      <c r="B2204" s="21">
        <v>1</v>
      </c>
      <c r="C2204" s="21" t="s">
        <v>13</v>
      </c>
      <c r="D2204" s="21" t="s">
        <v>30</v>
      </c>
      <c r="E2204" s="21">
        <v>8</v>
      </c>
      <c r="F2204" s="21">
        <v>92</v>
      </c>
      <c r="G2204" s="21" t="s">
        <v>656</v>
      </c>
      <c r="H2204" s="21" t="s">
        <v>585</v>
      </c>
      <c r="I2204" s="21">
        <v>1</v>
      </c>
      <c r="J2204" s="21">
        <v>0</v>
      </c>
      <c r="K2204" s="21">
        <v>0</v>
      </c>
      <c r="L2204" s="21">
        <v>0</v>
      </c>
      <c r="M2204" s="21" t="s">
        <v>624</v>
      </c>
      <c r="N2204" s="21" t="s">
        <v>587</v>
      </c>
      <c r="O2204" s="21">
        <v>0</v>
      </c>
      <c r="P2204" s="21">
        <v>1</v>
      </c>
      <c r="Q2204" s="21">
        <v>0</v>
      </c>
      <c r="R2204">
        <f>IFERROR(IF(I2204=1,VLOOKUP(F2204,Lookup!$A$2:$B$15,2,FALSE),0),0.5)</f>
        <v>1.1000000000000001</v>
      </c>
      <c r="S2204">
        <f>IF(K2204=1,1,IFERROR(IF(H2204="pass",VLOOKUP(F2204,Lookup!$D$2:$E$26,2,FALSE),0),1.6))</f>
        <v>0</v>
      </c>
      <c r="T2204" s="6">
        <f t="shared" si="104"/>
        <v>0</v>
      </c>
      <c r="U2204" s="6">
        <f t="shared" si="102"/>
        <v>1.1000000000000001</v>
      </c>
      <c r="V2204" t="str">
        <f t="shared" si="103"/>
        <v>J.CONNER, ARI</v>
      </c>
    </row>
    <row r="2205" spans="1:22">
      <c r="A2205">
        <v>84</v>
      </c>
      <c r="B2205" s="21">
        <v>1</v>
      </c>
      <c r="C2205" s="21" t="s">
        <v>13</v>
      </c>
      <c r="D2205" s="21" t="s">
        <v>30</v>
      </c>
      <c r="E2205" s="21">
        <v>2</v>
      </c>
      <c r="F2205" s="21">
        <v>98</v>
      </c>
      <c r="G2205" s="21" t="s">
        <v>657</v>
      </c>
      <c r="H2205" s="21" t="s">
        <v>585</v>
      </c>
      <c r="I2205" s="21">
        <v>1</v>
      </c>
      <c r="J2205" s="21">
        <v>0</v>
      </c>
      <c r="K2205" s="21">
        <v>0</v>
      </c>
      <c r="L2205" s="21">
        <v>0</v>
      </c>
      <c r="M2205" s="21" t="s">
        <v>594</v>
      </c>
      <c r="N2205" s="21" t="s">
        <v>587</v>
      </c>
      <c r="O2205" s="21">
        <v>0</v>
      </c>
      <c r="P2205" s="21">
        <v>1</v>
      </c>
      <c r="Q2205" s="21">
        <v>0</v>
      </c>
      <c r="R2205">
        <f>IFERROR(IF(I2205=1,VLOOKUP(F2205,Lookup!$A$2:$B$15,2,FALSE),0),0.5)</f>
        <v>2.5</v>
      </c>
      <c r="S2205">
        <f>IF(K2205=1,1,IFERROR(IF(H2205="pass",VLOOKUP(F2205,Lookup!$D$2:$E$26,2,FALSE),0),1.6))</f>
        <v>0</v>
      </c>
      <c r="T2205" s="6">
        <f t="shared" si="104"/>
        <v>0</v>
      </c>
      <c r="U2205" s="6">
        <f t="shared" si="102"/>
        <v>2.5</v>
      </c>
      <c r="V2205" t="str">
        <f t="shared" si="103"/>
        <v>K.MURRAY, ARI</v>
      </c>
    </row>
    <row r="2206" spans="1:22">
      <c r="A2206">
        <v>104</v>
      </c>
      <c r="B2206" s="21">
        <v>1</v>
      </c>
      <c r="C2206" s="21" t="s">
        <v>13</v>
      </c>
      <c r="D2206" s="21" t="s">
        <v>30</v>
      </c>
      <c r="E2206" s="21">
        <v>84</v>
      </c>
      <c r="F2206" s="21">
        <v>16</v>
      </c>
      <c r="G2206" s="21" t="s">
        <v>667</v>
      </c>
      <c r="H2206" s="21" t="s">
        <v>585</v>
      </c>
      <c r="I2206" s="21">
        <v>1</v>
      </c>
      <c r="J2206" s="21">
        <v>0</v>
      </c>
      <c r="K2206" s="21">
        <v>0</v>
      </c>
      <c r="L2206" s="21">
        <v>0</v>
      </c>
      <c r="M2206" s="21" t="s">
        <v>596</v>
      </c>
      <c r="N2206" s="21" t="s">
        <v>587</v>
      </c>
      <c r="O2206" s="21">
        <v>0</v>
      </c>
      <c r="P2206" s="21">
        <v>1</v>
      </c>
      <c r="Q2206" s="21">
        <v>0</v>
      </c>
      <c r="R2206">
        <f>IFERROR(IF(I2206=1,VLOOKUP(F2206,Lookup!$A$2:$B$15,2,FALSE),0),0.5)</f>
        <v>0.5</v>
      </c>
      <c r="S2206">
        <f>IF(K2206=1,1,IFERROR(IF(H2206="pass",VLOOKUP(F2206,Lookup!$D$2:$E$26,2,FALSE),0),1.6))</f>
        <v>0</v>
      </c>
      <c r="T2206" s="6">
        <f t="shared" si="104"/>
        <v>0</v>
      </c>
      <c r="U2206" s="6">
        <f t="shared" si="102"/>
        <v>0.5</v>
      </c>
      <c r="V2206" t="str">
        <f t="shared" si="103"/>
        <v>C.EDMONDS, ARI</v>
      </c>
    </row>
    <row r="2207" spans="1:22">
      <c r="A2207">
        <v>112</v>
      </c>
      <c r="B2207" s="21">
        <v>1</v>
      </c>
      <c r="C2207" s="21" t="s">
        <v>13</v>
      </c>
      <c r="D2207" s="21" t="s">
        <v>30</v>
      </c>
      <c r="E2207" s="21">
        <v>46</v>
      </c>
      <c r="F2207" s="21">
        <v>54</v>
      </c>
      <c r="G2207" s="21" t="s">
        <v>673</v>
      </c>
      <c r="H2207" s="21" t="s">
        <v>585</v>
      </c>
      <c r="I2207" s="21">
        <v>1</v>
      </c>
      <c r="J2207" s="21">
        <v>0</v>
      </c>
      <c r="K2207" s="21">
        <v>0</v>
      </c>
      <c r="L2207" s="21">
        <v>0</v>
      </c>
      <c r="M2207" s="21" t="s">
        <v>596</v>
      </c>
      <c r="N2207" s="21" t="s">
        <v>587</v>
      </c>
      <c r="O2207" s="21">
        <v>0</v>
      </c>
      <c r="P2207" s="21">
        <v>1</v>
      </c>
      <c r="Q2207" s="21">
        <v>0</v>
      </c>
      <c r="R2207">
        <f>IFERROR(IF(I2207=1,VLOOKUP(F2207,Lookup!$A$2:$B$15,2,FALSE),0),0.5)</f>
        <v>0.5</v>
      </c>
      <c r="S2207">
        <f>IF(K2207=1,1,IFERROR(IF(H2207="pass",VLOOKUP(F2207,Lookup!$D$2:$E$26,2,FALSE),0),1.6))</f>
        <v>0</v>
      </c>
      <c r="T2207" s="6">
        <f t="shared" si="104"/>
        <v>0</v>
      </c>
      <c r="U2207" s="6">
        <f t="shared" si="102"/>
        <v>0.5</v>
      </c>
      <c r="V2207" t="str">
        <f t="shared" si="103"/>
        <v>C.EDMONDS, ARI</v>
      </c>
    </row>
    <row r="2208" spans="1:22">
      <c r="A2208">
        <v>114</v>
      </c>
      <c r="B2208" s="21">
        <v>1</v>
      </c>
      <c r="C2208" s="21" t="s">
        <v>13</v>
      </c>
      <c r="D2208" s="21" t="s">
        <v>30</v>
      </c>
      <c r="E2208" s="21">
        <v>33</v>
      </c>
      <c r="F2208" s="21">
        <v>67</v>
      </c>
      <c r="G2208" s="21" t="s">
        <v>675</v>
      </c>
      <c r="H2208" s="21" t="s">
        <v>585</v>
      </c>
      <c r="I2208" s="21">
        <v>1</v>
      </c>
      <c r="J2208" s="21">
        <v>0</v>
      </c>
      <c r="K2208" s="21">
        <v>0</v>
      </c>
      <c r="L2208" s="21">
        <v>0</v>
      </c>
      <c r="M2208" s="21" t="s">
        <v>624</v>
      </c>
      <c r="N2208" s="21" t="s">
        <v>587</v>
      </c>
      <c r="O2208" s="21">
        <v>0</v>
      </c>
      <c r="P2208" s="21">
        <v>1</v>
      </c>
      <c r="Q2208" s="21">
        <v>0</v>
      </c>
      <c r="R2208">
        <f>IFERROR(IF(I2208=1,VLOOKUP(F2208,Lookup!$A$2:$B$15,2,FALSE),0),0.5)</f>
        <v>0.5</v>
      </c>
      <c r="S2208">
        <f>IF(K2208=1,1,IFERROR(IF(H2208="pass",VLOOKUP(F2208,Lookup!$D$2:$E$26,2,FALSE),0),1.6))</f>
        <v>0</v>
      </c>
      <c r="T2208" s="6">
        <f t="shared" si="104"/>
        <v>0</v>
      </c>
      <c r="U2208" s="6">
        <f t="shared" si="102"/>
        <v>0.5</v>
      </c>
      <c r="V2208" t="str">
        <f t="shared" si="103"/>
        <v>J.CONNER, ARI</v>
      </c>
    </row>
    <row r="2209" spans="1:22">
      <c r="A2209">
        <v>122</v>
      </c>
      <c r="B2209" s="21">
        <v>1</v>
      </c>
      <c r="C2209" s="21" t="s">
        <v>30</v>
      </c>
      <c r="D2209" s="21" t="s">
        <v>13</v>
      </c>
      <c r="E2209" s="21">
        <v>71</v>
      </c>
      <c r="F2209" s="21">
        <v>29</v>
      </c>
      <c r="G2209" s="21" t="s">
        <v>679</v>
      </c>
      <c r="H2209" s="21" t="s">
        <v>585</v>
      </c>
      <c r="I2209" s="21">
        <v>1</v>
      </c>
      <c r="J2209" s="21">
        <v>0</v>
      </c>
      <c r="K2209" s="21">
        <v>0</v>
      </c>
      <c r="L2209" s="21">
        <v>0</v>
      </c>
      <c r="M2209" s="21" t="s">
        <v>586</v>
      </c>
      <c r="N2209" s="21" t="s">
        <v>587</v>
      </c>
      <c r="O2209" s="21">
        <v>0</v>
      </c>
      <c r="P2209" s="21">
        <v>1</v>
      </c>
      <c r="Q2209" s="21">
        <v>0</v>
      </c>
      <c r="R2209">
        <f>IFERROR(IF(I2209=1,VLOOKUP(F2209,Lookup!$A$2:$B$15,2,FALSE),0),0.5)</f>
        <v>0.5</v>
      </c>
      <c r="S2209">
        <f>IF(K2209=1,1,IFERROR(IF(H2209="pass",VLOOKUP(F2209,Lookup!$D$2:$E$26,2,FALSE),0),1.6))</f>
        <v>0</v>
      </c>
      <c r="T2209" s="6">
        <f t="shared" si="104"/>
        <v>0</v>
      </c>
      <c r="U2209" s="6">
        <f t="shared" si="102"/>
        <v>0.5</v>
      </c>
      <c r="V2209" t="str">
        <f t="shared" si="103"/>
        <v>D.HENRY, TEN</v>
      </c>
    </row>
    <row r="2210" spans="1:22">
      <c r="A2210">
        <v>128</v>
      </c>
      <c r="B2210" s="21">
        <v>1</v>
      </c>
      <c r="C2210" s="21" t="s">
        <v>30</v>
      </c>
      <c r="D2210" s="21" t="s">
        <v>13</v>
      </c>
      <c r="E2210" s="21">
        <v>90</v>
      </c>
      <c r="F2210" s="21">
        <v>10</v>
      </c>
      <c r="G2210" s="21" t="s">
        <v>683</v>
      </c>
      <c r="H2210" s="21" t="s">
        <v>585</v>
      </c>
      <c r="I2210" s="21">
        <v>1</v>
      </c>
      <c r="J2210" s="21">
        <v>0</v>
      </c>
      <c r="K2210" s="21">
        <v>0</v>
      </c>
      <c r="L2210" s="21">
        <v>0</v>
      </c>
      <c r="M2210" s="21" t="s">
        <v>586</v>
      </c>
      <c r="N2210" s="21" t="s">
        <v>587</v>
      </c>
      <c r="O2210" s="21">
        <v>0</v>
      </c>
      <c r="P2210" s="21">
        <v>1</v>
      </c>
      <c r="Q2210" s="21">
        <v>0</v>
      </c>
      <c r="R2210">
        <f>IFERROR(IF(I2210=1,VLOOKUP(F2210,Lookup!$A$2:$B$15,2,FALSE),0),0.5)</f>
        <v>0.5</v>
      </c>
      <c r="S2210">
        <f>IF(K2210=1,1,IFERROR(IF(H2210="pass",VLOOKUP(F2210,Lookup!$D$2:$E$26,2,FALSE),0),1.6))</f>
        <v>0</v>
      </c>
      <c r="T2210" s="6">
        <f t="shared" si="104"/>
        <v>0</v>
      </c>
      <c r="U2210" s="6">
        <f t="shared" si="102"/>
        <v>0.5</v>
      </c>
      <c r="V2210" t="str">
        <f t="shared" si="103"/>
        <v>D.HENRY, TEN</v>
      </c>
    </row>
    <row r="2211" spans="1:22">
      <c r="A2211">
        <v>129</v>
      </c>
      <c r="B2211" s="21">
        <v>1</v>
      </c>
      <c r="C2211" s="21" t="s">
        <v>30</v>
      </c>
      <c r="D2211" s="21" t="s">
        <v>13</v>
      </c>
      <c r="E2211" s="21">
        <v>71</v>
      </c>
      <c r="F2211" s="21">
        <v>29</v>
      </c>
      <c r="G2211" s="21" t="s">
        <v>684</v>
      </c>
      <c r="H2211" s="21" t="s">
        <v>585</v>
      </c>
      <c r="I2211" s="21">
        <v>1</v>
      </c>
      <c r="J2211" s="21">
        <v>0</v>
      </c>
      <c r="K2211" s="21">
        <v>0</v>
      </c>
      <c r="L2211" s="21">
        <v>0</v>
      </c>
      <c r="M2211" s="21" t="s">
        <v>586</v>
      </c>
      <c r="N2211" s="21" t="s">
        <v>587</v>
      </c>
      <c r="O2211" s="21">
        <v>0</v>
      </c>
      <c r="P2211" s="21">
        <v>1</v>
      </c>
      <c r="Q2211" s="21">
        <v>0</v>
      </c>
      <c r="R2211">
        <f>IFERROR(IF(I2211=1,VLOOKUP(F2211,Lookup!$A$2:$B$15,2,FALSE),0),0.5)</f>
        <v>0.5</v>
      </c>
      <c r="S2211">
        <f>IF(K2211=1,1,IFERROR(IF(H2211="pass",VLOOKUP(F2211,Lookup!$D$2:$E$26,2,FALSE),0),1.6))</f>
        <v>0</v>
      </c>
      <c r="T2211" s="6">
        <f t="shared" si="104"/>
        <v>0</v>
      </c>
      <c r="U2211" s="6">
        <f t="shared" si="102"/>
        <v>0.5</v>
      </c>
      <c r="V2211" t="str">
        <f t="shared" si="103"/>
        <v>D.HENRY, TEN</v>
      </c>
    </row>
    <row r="2212" spans="1:22">
      <c r="A2212">
        <v>130</v>
      </c>
      <c r="B2212" s="21">
        <v>1</v>
      </c>
      <c r="C2212" s="21" t="s">
        <v>30</v>
      </c>
      <c r="D2212" s="21" t="s">
        <v>13</v>
      </c>
      <c r="E2212" s="21">
        <v>67</v>
      </c>
      <c r="F2212" s="21">
        <v>33</v>
      </c>
      <c r="G2212" s="21" t="s">
        <v>685</v>
      </c>
      <c r="H2212" s="21" t="s">
        <v>585</v>
      </c>
      <c r="I2212" s="21">
        <v>1</v>
      </c>
      <c r="J2212" s="21">
        <v>0</v>
      </c>
      <c r="K2212" s="21">
        <v>0</v>
      </c>
      <c r="L2212" s="21">
        <v>0</v>
      </c>
      <c r="M2212" s="21" t="s">
        <v>586</v>
      </c>
      <c r="N2212" s="21" t="s">
        <v>587</v>
      </c>
      <c r="O2212" s="21">
        <v>0</v>
      </c>
      <c r="P2212" s="21">
        <v>1</v>
      </c>
      <c r="Q2212" s="21">
        <v>0</v>
      </c>
      <c r="R2212">
        <f>IFERROR(IF(I2212=1,VLOOKUP(F2212,Lookup!$A$2:$B$15,2,FALSE),0),0.5)</f>
        <v>0.5</v>
      </c>
      <c r="S2212">
        <f>IF(K2212=1,1,IFERROR(IF(H2212="pass",VLOOKUP(F2212,Lookup!$D$2:$E$26,2,FALSE),0),1.6))</f>
        <v>0</v>
      </c>
      <c r="T2212" s="6">
        <f t="shared" si="104"/>
        <v>0</v>
      </c>
      <c r="U2212" s="6">
        <f t="shared" si="102"/>
        <v>0.5</v>
      </c>
      <c r="V2212" t="str">
        <f t="shared" si="103"/>
        <v>D.HENRY, TEN</v>
      </c>
    </row>
    <row r="2213" spans="1:22">
      <c r="A2213">
        <v>132</v>
      </c>
      <c r="B2213" s="21">
        <v>1</v>
      </c>
      <c r="C2213" s="21" t="s">
        <v>30</v>
      </c>
      <c r="D2213" s="21" t="s">
        <v>13</v>
      </c>
      <c r="E2213" s="21">
        <v>64</v>
      </c>
      <c r="F2213" s="21">
        <v>36</v>
      </c>
      <c r="G2213" s="21" t="s">
        <v>686</v>
      </c>
      <c r="H2213" s="21" t="s">
        <v>585</v>
      </c>
      <c r="I2213" s="21">
        <v>1</v>
      </c>
      <c r="J2213" s="21">
        <v>0</v>
      </c>
      <c r="K2213" s="21">
        <v>0</v>
      </c>
      <c r="L2213" s="21">
        <v>0</v>
      </c>
      <c r="M2213" s="21" t="s">
        <v>586</v>
      </c>
      <c r="N2213" s="21" t="s">
        <v>587</v>
      </c>
      <c r="O2213" s="21">
        <v>0</v>
      </c>
      <c r="P2213" s="21">
        <v>1</v>
      </c>
      <c r="Q2213" s="21">
        <v>0</v>
      </c>
      <c r="R2213">
        <f>IFERROR(IF(I2213=1,VLOOKUP(F2213,Lookup!$A$2:$B$15,2,FALSE),0),0.5)</f>
        <v>0.5</v>
      </c>
      <c r="S2213">
        <f>IF(K2213=1,1,IFERROR(IF(H2213="pass",VLOOKUP(F2213,Lookup!$D$2:$E$26,2,FALSE),0),1.6))</f>
        <v>0</v>
      </c>
      <c r="T2213" s="6">
        <f t="shared" si="104"/>
        <v>0</v>
      </c>
      <c r="U2213" s="6">
        <f t="shared" si="102"/>
        <v>0.5</v>
      </c>
      <c r="V2213" t="str">
        <f t="shared" si="103"/>
        <v>D.HENRY, TEN</v>
      </c>
    </row>
    <row r="2214" spans="1:22">
      <c r="A2214">
        <v>133</v>
      </c>
      <c r="B2214" s="21">
        <v>1</v>
      </c>
      <c r="C2214" s="21" t="s">
        <v>30</v>
      </c>
      <c r="D2214" s="21" t="s">
        <v>13</v>
      </c>
      <c r="E2214" s="21">
        <v>56</v>
      </c>
      <c r="F2214" s="21">
        <v>44</v>
      </c>
      <c r="G2214" s="21" t="s">
        <v>687</v>
      </c>
      <c r="H2214" s="21" t="s">
        <v>585</v>
      </c>
      <c r="I2214" s="21">
        <v>1</v>
      </c>
      <c r="J2214" s="21">
        <v>0</v>
      </c>
      <c r="K2214" s="21">
        <v>0</v>
      </c>
      <c r="L2214" s="21">
        <v>0</v>
      </c>
      <c r="M2214" s="21" t="s">
        <v>586</v>
      </c>
      <c r="N2214" s="21" t="s">
        <v>587</v>
      </c>
      <c r="O2214" s="21">
        <v>0</v>
      </c>
      <c r="P2214" s="21">
        <v>1</v>
      </c>
      <c r="Q2214" s="21">
        <v>0</v>
      </c>
      <c r="R2214">
        <f>IFERROR(IF(I2214=1,VLOOKUP(F2214,Lookup!$A$2:$B$15,2,FALSE),0),0.5)</f>
        <v>0.5</v>
      </c>
      <c r="S2214">
        <f>IF(K2214=1,1,IFERROR(IF(H2214="pass",VLOOKUP(F2214,Lookup!$D$2:$E$26,2,FALSE),0),1.6))</f>
        <v>0</v>
      </c>
      <c r="T2214" s="6">
        <f t="shared" si="104"/>
        <v>0</v>
      </c>
      <c r="U2214" s="6">
        <f t="shared" si="102"/>
        <v>0.5</v>
      </c>
      <c r="V2214" t="str">
        <f t="shared" si="103"/>
        <v>D.HENRY, TEN</v>
      </c>
    </row>
    <row r="2215" spans="1:22">
      <c r="A2215">
        <v>135</v>
      </c>
      <c r="B2215" s="21">
        <v>1</v>
      </c>
      <c r="C2215" s="21" t="s">
        <v>13</v>
      </c>
      <c r="D2215" s="21" t="s">
        <v>30</v>
      </c>
      <c r="E2215" s="21">
        <v>33</v>
      </c>
      <c r="F2215" s="21">
        <v>67</v>
      </c>
      <c r="G2215" s="21" t="s">
        <v>688</v>
      </c>
      <c r="H2215" s="21" t="s">
        <v>585</v>
      </c>
      <c r="I2215" s="21">
        <v>1</v>
      </c>
      <c r="J2215" s="21">
        <v>0</v>
      </c>
      <c r="K2215" s="21">
        <v>0</v>
      </c>
      <c r="L2215" s="21">
        <v>0</v>
      </c>
      <c r="M2215" s="21" t="s">
        <v>596</v>
      </c>
      <c r="N2215" s="21" t="s">
        <v>587</v>
      </c>
      <c r="O2215" s="21">
        <v>0</v>
      </c>
      <c r="P2215" s="21">
        <v>1</v>
      </c>
      <c r="Q2215" s="21">
        <v>0</v>
      </c>
      <c r="R2215">
        <f>IFERROR(IF(I2215=1,VLOOKUP(F2215,Lookup!$A$2:$B$15,2,FALSE),0),0.5)</f>
        <v>0.5</v>
      </c>
      <c r="S2215">
        <f>IF(K2215=1,1,IFERROR(IF(H2215="pass",VLOOKUP(F2215,Lookup!$D$2:$E$26,2,FALSE),0),1.6))</f>
        <v>0</v>
      </c>
      <c r="T2215" s="6">
        <f t="shared" si="104"/>
        <v>0</v>
      </c>
      <c r="U2215" s="6">
        <f t="shared" si="102"/>
        <v>0.5</v>
      </c>
      <c r="V2215" t="str">
        <f t="shared" si="103"/>
        <v>C.EDMONDS, ARI</v>
      </c>
    </row>
    <row r="2216" spans="1:22">
      <c r="A2216">
        <v>136</v>
      </c>
      <c r="B2216" s="21">
        <v>1</v>
      </c>
      <c r="C2216" s="21" t="s">
        <v>13</v>
      </c>
      <c r="D2216" s="21" t="s">
        <v>30</v>
      </c>
      <c r="E2216" s="21">
        <v>17</v>
      </c>
      <c r="F2216" s="21">
        <v>83</v>
      </c>
      <c r="G2216" s="21" t="s">
        <v>689</v>
      </c>
      <c r="H2216" s="21" t="s">
        <v>585</v>
      </c>
      <c r="I2216" s="21">
        <v>1</v>
      </c>
      <c r="J2216" s="21">
        <v>0</v>
      </c>
      <c r="K2216" s="21">
        <v>0</v>
      </c>
      <c r="L2216" s="21">
        <v>0</v>
      </c>
      <c r="M2216" s="21" t="s">
        <v>624</v>
      </c>
      <c r="N2216" s="21" t="s">
        <v>587</v>
      </c>
      <c r="O2216" s="21">
        <v>0</v>
      </c>
      <c r="P2216" s="21">
        <v>1</v>
      </c>
      <c r="Q2216" s="21">
        <v>0</v>
      </c>
      <c r="R2216">
        <f>IFERROR(IF(I2216=1,VLOOKUP(F2216,Lookup!$A$2:$B$15,2,FALSE),0),0.5)</f>
        <v>0.5</v>
      </c>
      <c r="S2216">
        <f>IF(K2216=1,1,IFERROR(IF(H2216="pass",VLOOKUP(F2216,Lookup!$D$2:$E$26,2,FALSE),0),1.6))</f>
        <v>0</v>
      </c>
      <c r="T2216" s="6">
        <f t="shared" si="104"/>
        <v>0</v>
      </c>
      <c r="U2216" s="6">
        <f t="shared" si="102"/>
        <v>0.5</v>
      </c>
      <c r="V2216" t="str">
        <f t="shared" si="103"/>
        <v>J.CONNER, ARI</v>
      </c>
    </row>
    <row r="2217" spans="1:22">
      <c r="A2217">
        <v>137</v>
      </c>
      <c r="B2217" s="21">
        <v>1</v>
      </c>
      <c r="C2217" s="21" t="s">
        <v>13</v>
      </c>
      <c r="D2217" s="21" t="s">
        <v>30</v>
      </c>
      <c r="E2217" s="21">
        <v>13</v>
      </c>
      <c r="F2217" s="21">
        <v>87</v>
      </c>
      <c r="G2217" s="21" t="s">
        <v>690</v>
      </c>
      <c r="H2217" s="21" t="s">
        <v>585</v>
      </c>
      <c r="I2217" s="21">
        <v>1</v>
      </c>
      <c r="J2217" s="21">
        <v>0</v>
      </c>
      <c r="K2217" s="21">
        <v>0</v>
      </c>
      <c r="L2217" s="21">
        <v>0</v>
      </c>
      <c r="M2217" s="21" t="s">
        <v>624</v>
      </c>
      <c r="N2217" s="21" t="s">
        <v>587</v>
      </c>
      <c r="O2217" s="21">
        <v>0</v>
      </c>
      <c r="P2217" s="21">
        <v>1</v>
      </c>
      <c r="Q2217" s="21">
        <v>0</v>
      </c>
      <c r="R2217">
        <f>IFERROR(IF(I2217=1,VLOOKUP(F2217,Lookup!$A$2:$B$15,2,FALSE),0),0.5)</f>
        <v>0.6</v>
      </c>
      <c r="S2217">
        <f>IF(K2217=1,1,IFERROR(IF(H2217="pass",VLOOKUP(F2217,Lookup!$D$2:$E$26,2,FALSE),0),1.6))</f>
        <v>0</v>
      </c>
      <c r="T2217" s="6">
        <f t="shared" si="104"/>
        <v>0</v>
      </c>
      <c r="U2217" s="6">
        <f t="shared" si="102"/>
        <v>0.6</v>
      </c>
      <c r="V2217" t="str">
        <f t="shared" si="103"/>
        <v>J.CONNER, ARI</v>
      </c>
    </row>
    <row r="2218" spans="1:22">
      <c r="A2218">
        <v>142</v>
      </c>
      <c r="B2218" s="21">
        <v>1</v>
      </c>
      <c r="C2218" s="21" t="s">
        <v>30</v>
      </c>
      <c r="D2218" s="21" t="s">
        <v>13</v>
      </c>
      <c r="E2218" s="21">
        <v>75</v>
      </c>
      <c r="F2218" s="21">
        <v>25</v>
      </c>
      <c r="G2218" s="21" t="s">
        <v>693</v>
      </c>
      <c r="H2218" s="21" t="s">
        <v>585</v>
      </c>
      <c r="I2218" s="21">
        <v>1</v>
      </c>
      <c r="J2218" s="21">
        <v>0</v>
      </c>
      <c r="K2218" s="21">
        <v>0</v>
      </c>
      <c r="L2218" s="21">
        <v>0</v>
      </c>
      <c r="M2218" s="21" t="s">
        <v>586</v>
      </c>
      <c r="N2218" s="21" t="s">
        <v>587</v>
      </c>
      <c r="O2218" s="21">
        <v>0</v>
      </c>
      <c r="P2218" s="21">
        <v>1</v>
      </c>
      <c r="Q2218" s="21">
        <v>0</v>
      </c>
      <c r="R2218">
        <f>IFERROR(IF(I2218=1,VLOOKUP(F2218,Lookup!$A$2:$B$15,2,FALSE),0),0.5)</f>
        <v>0.5</v>
      </c>
      <c r="S2218">
        <f>IF(K2218=1,1,IFERROR(IF(H2218="pass",VLOOKUP(F2218,Lookup!$D$2:$E$26,2,FALSE),0),1.6))</f>
        <v>0</v>
      </c>
      <c r="T2218" s="6">
        <f t="shared" si="104"/>
        <v>0</v>
      </c>
      <c r="U2218" s="6">
        <f t="shared" si="102"/>
        <v>0.5</v>
      </c>
      <c r="V2218" t="str">
        <f t="shared" si="103"/>
        <v>D.HENRY, TEN</v>
      </c>
    </row>
    <row r="2219" spans="1:22">
      <c r="A2219">
        <v>144</v>
      </c>
      <c r="B2219" s="21">
        <v>1</v>
      </c>
      <c r="C2219" s="21" t="s">
        <v>30</v>
      </c>
      <c r="D2219" s="21" t="s">
        <v>13</v>
      </c>
      <c r="E2219" s="21">
        <v>61</v>
      </c>
      <c r="F2219" s="21">
        <v>39</v>
      </c>
      <c r="G2219" s="21" t="s">
        <v>695</v>
      </c>
      <c r="H2219" s="21" t="s">
        <v>585</v>
      </c>
      <c r="I2219" s="21">
        <v>1</v>
      </c>
      <c r="J2219" s="21">
        <v>0</v>
      </c>
      <c r="K2219" s="21">
        <v>0</v>
      </c>
      <c r="L2219" s="21">
        <v>0</v>
      </c>
      <c r="M2219" s="21" t="s">
        <v>586</v>
      </c>
      <c r="N2219" s="21" t="s">
        <v>587</v>
      </c>
      <c r="O2219" s="21">
        <v>0</v>
      </c>
      <c r="P2219" s="21">
        <v>1</v>
      </c>
      <c r="Q2219" s="21">
        <v>0</v>
      </c>
      <c r="R2219">
        <f>IFERROR(IF(I2219=1,VLOOKUP(F2219,Lookup!$A$2:$B$15,2,FALSE),0),0.5)</f>
        <v>0.5</v>
      </c>
      <c r="S2219">
        <f>IF(K2219=1,1,IFERROR(IF(H2219="pass",VLOOKUP(F2219,Lookup!$D$2:$E$26,2,FALSE),0),1.6))</f>
        <v>0</v>
      </c>
      <c r="T2219" s="6">
        <f t="shared" si="104"/>
        <v>0</v>
      </c>
      <c r="U2219" s="6">
        <f t="shared" si="102"/>
        <v>0.5</v>
      </c>
      <c r="V2219" t="str">
        <f t="shared" si="103"/>
        <v>D.HENRY, TEN</v>
      </c>
    </row>
    <row r="2220" spans="1:22">
      <c r="A2220">
        <v>152</v>
      </c>
      <c r="B2220" s="21">
        <v>1</v>
      </c>
      <c r="C2220" s="21" t="s">
        <v>13</v>
      </c>
      <c r="D2220" s="21" t="s">
        <v>30</v>
      </c>
      <c r="E2220" s="21">
        <v>43</v>
      </c>
      <c r="F2220" s="21">
        <v>57</v>
      </c>
      <c r="G2220" s="21" t="s">
        <v>701</v>
      </c>
      <c r="H2220" s="21" t="s">
        <v>585</v>
      </c>
      <c r="I2220" s="21">
        <v>1</v>
      </c>
      <c r="J2220" s="21">
        <v>0</v>
      </c>
      <c r="K2220" s="21">
        <v>0</v>
      </c>
      <c r="L2220" s="21">
        <v>0</v>
      </c>
      <c r="M2220" s="21" t="s">
        <v>596</v>
      </c>
      <c r="N2220" s="21" t="s">
        <v>587</v>
      </c>
      <c r="O2220" s="21">
        <v>0</v>
      </c>
      <c r="P2220" s="21">
        <v>1</v>
      </c>
      <c r="Q2220" s="21">
        <v>0</v>
      </c>
      <c r="R2220">
        <f>IFERROR(IF(I2220=1,VLOOKUP(F2220,Lookup!$A$2:$B$15,2,FALSE),0),0.5)</f>
        <v>0.5</v>
      </c>
      <c r="S2220">
        <f>IF(K2220=1,1,IFERROR(IF(H2220="pass",VLOOKUP(F2220,Lookup!$D$2:$E$26,2,FALSE),0),1.6))</f>
        <v>0</v>
      </c>
      <c r="T2220" s="6">
        <f t="shared" si="104"/>
        <v>0</v>
      </c>
      <c r="U2220" s="6">
        <f t="shared" si="102"/>
        <v>0.5</v>
      </c>
      <c r="V2220" t="str">
        <f t="shared" si="103"/>
        <v>C.EDMONDS, ARI</v>
      </c>
    </row>
    <row r="2221" spans="1:22">
      <c r="A2221">
        <v>154</v>
      </c>
      <c r="B2221" s="21">
        <v>1</v>
      </c>
      <c r="C2221" s="21" t="s">
        <v>13</v>
      </c>
      <c r="D2221" s="21" t="s">
        <v>30</v>
      </c>
      <c r="E2221" s="21">
        <v>37</v>
      </c>
      <c r="F2221" s="21">
        <v>63</v>
      </c>
      <c r="G2221" s="21" t="s">
        <v>702</v>
      </c>
      <c r="H2221" s="21" t="s">
        <v>585</v>
      </c>
      <c r="I2221" s="21">
        <v>1</v>
      </c>
      <c r="J2221" s="21">
        <v>0</v>
      </c>
      <c r="K2221" s="21">
        <v>0</v>
      </c>
      <c r="L2221" s="21">
        <v>0</v>
      </c>
      <c r="M2221" s="21" t="s">
        <v>596</v>
      </c>
      <c r="N2221" s="21" t="s">
        <v>587</v>
      </c>
      <c r="O2221" s="21">
        <v>0</v>
      </c>
      <c r="P2221" s="21">
        <v>1</v>
      </c>
      <c r="Q2221" s="21">
        <v>0</v>
      </c>
      <c r="R2221">
        <f>IFERROR(IF(I2221=1,VLOOKUP(F2221,Lookup!$A$2:$B$15,2,FALSE),0),0.5)</f>
        <v>0.5</v>
      </c>
      <c r="S2221">
        <f>IF(K2221=1,1,IFERROR(IF(H2221="pass",VLOOKUP(F2221,Lookup!$D$2:$E$26,2,FALSE),0),1.6))</f>
        <v>0</v>
      </c>
      <c r="T2221" s="6">
        <f t="shared" si="104"/>
        <v>0</v>
      </c>
      <c r="U2221" s="6">
        <f t="shared" si="102"/>
        <v>0.5</v>
      </c>
      <c r="V2221" t="str">
        <f t="shared" si="103"/>
        <v>C.EDMONDS, ARI</v>
      </c>
    </row>
    <row r="2222" spans="1:22">
      <c r="A2222">
        <v>156</v>
      </c>
      <c r="B2222" s="21">
        <v>1</v>
      </c>
      <c r="C2222" s="21" t="s">
        <v>13</v>
      </c>
      <c r="D2222" s="21" t="s">
        <v>30</v>
      </c>
      <c r="E2222" s="21">
        <v>36</v>
      </c>
      <c r="F2222" s="21">
        <v>64</v>
      </c>
      <c r="G2222" s="21" t="s">
        <v>703</v>
      </c>
      <c r="H2222" s="21" t="s">
        <v>585</v>
      </c>
      <c r="I2222" s="21">
        <v>1</v>
      </c>
      <c r="J2222" s="21">
        <v>0</v>
      </c>
      <c r="K2222" s="21">
        <v>0</v>
      </c>
      <c r="L2222" s="21">
        <v>0</v>
      </c>
      <c r="M2222" s="21" t="s">
        <v>596</v>
      </c>
      <c r="N2222" s="21" t="s">
        <v>587</v>
      </c>
      <c r="O2222" s="21">
        <v>0</v>
      </c>
      <c r="P2222" s="21">
        <v>1</v>
      </c>
      <c r="Q2222" s="21">
        <v>0</v>
      </c>
      <c r="R2222">
        <f>IFERROR(IF(I2222=1,VLOOKUP(F2222,Lookup!$A$2:$B$15,2,FALSE),0),0.5)</f>
        <v>0.5</v>
      </c>
      <c r="S2222">
        <f>IF(K2222=1,1,IFERROR(IF(H2222="pass",VLOOKUP(F2222,Lookup!$D$2:$E$26,2,FALSE),0),1.6))</f>
        <v>0</v>
      </c>
      <c r="T2222" s="6">
        <f t="shared" si="104"/>
        <v>0</v>
      </c>
      <c r="U2222" s="6">
        <f t="shared" si="102"/>
        <v>0.5</v>
      </c>
      <c r="V2222" t="str">
        <f t="shared" si="103"/>
        <v>C.EDMONDS, ARI</v>
      </c>
    </row>
    <row r="2223" spans="1:22">
      <c r="A2223">
        <v>157</v>
      </c>
      <c r="B2223" s="21">
        <v>1</v>
      </c>
      <c r="C2223" s="21" t="s">
        <v>13</v>
      </c>
      <c r="D2223" s="21" t="s">
        <v>30</v>
      </c>
      <c r="E2223" s="21">
        <v>31</v>
      </c>
      <c r="F2223" s="21">
        <v>69</v>
      </c>
      <c r="G2223" s="21" t="s">
        <v>704</v>
      </c>
      <c r="H2223" s="21" t="s">
        <v>585</v>
      </c>
      <c r="I2223" s="21">
        <v>1</v>
      </c>
      <c r="J2223" s="21">
        <v>0</v>
      </c>
      <c r="K2223" s="21">
        <v>0</v>
      </c>
      <c r="L2223" s="21">
        <v>0</v>
      </c>
      <c r="M2223" s="21" t="s">
        <v>624</v>
      </c>
      <c r="N2223" s="21" t="s">
        <v>587</v>
      </c>
      <c r="O2223" s="21">
        <v>0</v>
      </c>
      <c r="P2223" s="21">
        <v>1</v>
      </c>
      <c r="Q2223" s="21">
        <v>0</v>
      </c>
      <c r="R2223">
        <f>IFERROR(IF(I2223=1,VLOOKUP(F2223,Lookup!$A$2:$B$15,2,FALSE),0),0.5)</f>
        <v>0.5</v>
      </c>
      <c r="S2223">
        <f>IF(K2223=1,1,IFERROR(IF(H2223="pass",VLOOKUP(F2223,Lookup!$D$2:$E$26,2,FALSE),0),1.6))</f>
        <v>0</v>
      </c>
      <c r="T2223" s="6">
        <f t="shared" si="104"/>
        <v>0</v>
      </c>
      <c r="U2223" s="6">
        <f t="shared" si="102"/>
        <v>0.5</v>
      </c>
      <c r="V2223" t="str">
        <f t="shared" si="103"/>
        <v>J.CONNER, ARI</v>
      </c>
    </row>
    <row r="2224" spans="1:22">
      <c r="A2224">
        <v>158</v>
      </c>
      <c r="B2224" s="21">
        <v>1</v>
      </c>
      <c r="C2224" s="21" t="s">
        <v>13</v>
      </c>
      <c r="D2224" s="21" t="s">
        <v>30</v>
      </c>
      <c r="E2224" s="21">
        <v>28</v>
      </c>
      <c r="F2224" s="21">
        <v>72</v>
      </c>
      <c r="G2224" s="21" t="s">
        <v>705</v>
      </c>
      <c r="H2224" s="21" t="s">
        <v>585</v>
      </c>
      <c r="I2224" s="21">
        <v>1</v>
      </c>
      <c r="J2224" s="21">
        <v>0</v>
      </c>
      <c r="K2224" s="21">
        <v>0</v>
      </c>
      <c r="L2224" s="21">
        <v>0</v>
      </c>
      <c r="M2224" s="21" t="s">
        <v>624</v>
      </c>
      <c r="N2224" s="21" t="s">
        <v>587</v>
      </c>
      <c r="O2224" s="21">
        <v>0</v>
      </c>
      <c r="P2224" s="21">
        <v>1</v>
      </c>
      <c r="Q2224" s="21">
        <v>0</v>
      </c>
      <c r="R2224">
        <f>IFERROR(IF(I2224=1,VLOOKUP(F2224,Lookup!$A$2:$B$15,2,FALSE),0),0.5)</f>
        <v>0.5</v>
      </c>
      <c r="S2224">
        <f>IF(K2224=1,1,IFERROR(IF(H2224="pass",VLOOKUP(F2224,Lookup!$D$2:$E$26,2,FALSE),0),1.6))</f>
        <v>0</v>
      </c>
      <c r="T2224" s="6">
        <f t="shared" si="104"/>
        <v>0</v>
      </c>
      <c r="U2224" s="6">
        <f t="shared" si="102"/>
        <v>0.5</v>
      </c>
      <c r="V2224" t="str">
        <f t="shared" si="103"/>
        <v>J.CONNER, ARI</v>
      </c>
    </row>
    <row r="2225" spans="1:22">
      <c r="A2225">
        <v>159</v>
      </c>
      <c r="B2225" s="21">
        <v>1</v>
      </c>
      <c r="C2225" s="21" t="s">
        <v>13</v>
      </c>
      <c r="D2225" s="21" t="s">
        <v>30</v>
      </c>
      <c r="E2225" s="21">
        <v>26</v>
      </c>
      <c r="F2225" s="21">
        <v>74</v>
      </c>
      <c r="G2225" s="21" t="s">
        <v>706</v>
      </c>
      <c r="H2225" s="21" t="s">
        <v>585</v>
      </c>
      <c r="I2225" s="21">
        <v>1</v>
      </c>
      <c r="J2225" s="21">
        <v>0</v>
      </c>
      <c r="K2225" s="21">
        <v>0</v>
      </c>
      <c r="L2225" s="21">
        <v>0</v>
      </c>
      <c r="M2225" s="21" t="s">
        <v>624</v>
      </c>
      <c r="N2225" s="21" t="s">
        <v>587</v>
      </c>
      <c r="O2225" s="21">
        <v>0</v>
      </c>
      <c r="P2225" s="21">
        <v>1</v>
      </c>
      <c r="Q2225" s="21">
        <v>0</v>
      </c>
      <c r="R2225">
        <f>IFERROR(IF(I2225=1,VLOOKUP(F2225,Lookup!$A$2:$B$15,2,FALSE),0),0.5)</f>
        <v>0.5</v>
      </c>
      <c r="S2225">
        <f>IF(K2225=1,1,IFERROR(IF(H2225="pass",VLOOKUP(F2225,Lookup!$D$2:$E$26,2,FALSE),0),1.6))</f>
        <v>0</v>
      </c>
      <c r="T2225" s="6">
        <f t="shared" si="104"/>
        <v>0</v>
      </c>
      <c r="U2225" s="6">
        <f t="shared" si="102"/>
        <v>0.5</v>
      </c>
      <c r="V2225" t="str">
        <f t="shared" si="103"/>
        <v>J.CONNER, ARI</v>
      </c>
    </row>
    <row r="2226" spans="1:22">
      <c r="A2226">
        <v>168</v>
      </c>
      <c r="B2226" s="21">
        <v>1</v>
      </c>
      <c r="C2226" s="21" t="s">
        <v>13</v>
      </c>
      <c r="D2226" s="21" t="s">
        <v>30</v>
      </c>
      <c r="E2226" s="21">
        <v>66</v>
      </c>
      <c r="F2226" s="21">
        <v>34</v>
      </c>
      <c r="G2226" s="21" t="s">
        <v>713</v>
      </c>
      <c r="H2226" s="21" t="s">
        <v>585</v>
      </c>
      <c r="I2226" s="21">
        <v>1</v>
      </c>
      <c r="J2226" s="21">
        <v>0</v>
      </c>
      <c r="K2226" s="21">
        <v>0</v>
      </c>
      <c r="L2226" s="21">
        <v>0</v>
      </c>
      <c r="M2226" s="21" t="s">
        <v>596</v>
      </c>
      <c r="N2226" s="21" t="s">
        <v>587</v>
      </c>
      <c r="O2226" s="21">
        <v>0</v>
      </c>
      <c r="P2226" s="21">
        <v>1</v>
      </c>
      <c r="Q2226" s="21">
        <v>0</v>
      </c>
      <c r="R2226">
        <f>IFERROR(IF(I2226=1,VLOOKUP(F2226,Lookup!$A$2:$B$15,2,FALSE),0),0.5)</f>
        <v>0.5</v>
      </c>
      <c r="S2226">
        <f>IF(K2226=1,1,IFERROR(IF(H2226="pass",VLOOKUP(F2226,Lookup!$D$2:$E$26,2,FALSE),0),1.6))</f>
        <v>0</v>
      </c>
      <c r="T2226" s="6">
        <f t="shared" si="104"/>
        <v>0</v>
      </c>
      <c r="U2226" s="6">
        <f t="shared" si="102"/>
        <v>0.5</v>
      </c>
      <c r="V2226" t="str">
        <f t="shared" si="103"/>
        <v>C.EDMONDS, ARI</v>
      </c>
    </row>
    <row r="2227" spans="1:22">
      <c r="A2227">
        <v>170</v>
      </c>
      <c r="B2227" s="21">
        <v>1</v>
      </c>
      <c r="C2227" s="21" t="s">
        <v>13</v>
      </c>
      <c r="D2227" s="21" t="s">
        <v>30</v>
      </c>
      <c r="E2227" s="21">
        <v>55</v>
      </c>
      <c r="F2227" s="21">
        <v>45</v>
      </c>
      <c r="G2227" s="21" t="s">
        <v>715</v>
      </c>
      <c r="H2227" s="21" t="s">
        <v>585</v>
      </c>
      <c r="I2227" s="21">
        <v>1</v>
      </c>
      <c r="J2227" s="21">
        <v>0</v>
      </c>
      <c r="K2227" s="21">
        <v>0</v>
      </c>
      <c r="L2227" s="21">
        <v>0</v>
      </c>
      <c r="M2227" s="21" t="s">
        <v>624</v>
      </c>
      <c r="N2227" s="21" t="s">
        <v>587</v>
      </c>
      <c r="O2227" s="21">
        <v>0</v>
      </c>
      <c r="P2227" s="21">
        <v>1</v>
      </c>
      <c r="Q2227" s="21">
        <v>0</v>
      </c>
      <c r="R2227">
        <f>IFERROR(IF(I2227=1,VLOOKUP(F2227,Lookup!$A$2:$B$15,2,FALSE),0),0.5)</f>
        <v>0.5</v>
      </c>
      <c r="S2227">
        <f>IF(K2227=1,1,IFERROR(IF(H2227="pass",VLOOKUP(F2227,Lookup!$D$2:$E$26,2,FALSE),0),1.6))</f>
        <v>0</v>
      </c>
      <c r="T2227" s="6">
        <f t="shared" si="104"/>
        <v>0</v>
      </c>
      <c r="U2227" s="6">
        <f t="shared" si="102"/>
        <v>0.5</v>
      </c>
      <c r="V2227" t="str">
        <f t="shared" si="103"/>
        <v>J.CONNER, ARI</v>
      </c>
    </row>
    <row r="2228" spans="1:22">
      <c r="A2228">
        <v>172</v>
      </c>
      <c r="B2228" s="21">
        <v>1</v>
      </c>
      <c r="C2228" s="21" t="s">
        <v>13</v>
      </c>
      <c r="D2228" s="21" t="s">
        <v>30</v>
      </c>
      <c r="E2228" s="21">
        <v>54</v>
      </c>
      <c r="F2228" s="21">
        <v>46</v>
      </c>
      <c r="G2228" s="21" t="s">
        <v>716</v>
      </c>
      <c r="H2228" s="21" t="s">
        <v>585</v>
      </c>
      <c r="I2228" s="21">
        <v>1</v>
      </c>
      <c r="J2228" s="21">
        <v>0</v>
      </c>
      <c r="K2228" s="21">
        <v>0</v>
      </c>
      <c r="L2228" s="21">
        <v>0</v>
      </c>
      <c r="M2228" s="21" t="s">
        <v>624</v>
      </c>
      <c r="N2228" s="21" t="s">
        <v>587</v>
      </c>
      <c r="O2228" s="21">
        <v>0</v>
      </c>
      <c r="P2228" s="21">
        <v>1</v>
      </c>
      <c r="Q2228" s="21">
        <v>0</v>
      </c>
      <c r="R2228">
        <f>IFERROR(IF(I2228=1,VLOOKUP(F2228,Lookup!$A$2:$B$15,2,FALSE),0),0.5)</f>
        <v>0.5</v>
      </c>
      <c r="S2228">
        <f>IF(K2228=1,1,IFERROR(IF(H2228="pass",VLOOKUP(F2228,Lookup!$D$2:$E$26,2,FALSE),0),1.6))</f>
        <v>0</v>
      </c>
      <c r="T2228" s="6">
        <f t="shared" si="104"/>
        <v>0</v>
      </c>
      <c r="U2228" s="6">
        <f t="shared" si="102"/>
        <v>0.5</v>
      </c>
      <c r="V2228" t="str">
        <f t="shared" si="103"/>
        <v>J.CONNER, ARI</v>
      </c>
    </row>
    <row r="2229" spans="1:22">
      <c r="A2229">
        <v>173</v>
      </c>
      <c r="B2229" s="21">
        <v>1</v>
      </c>
      <c r="C2229" s="21" t="s">
        <v>13</v>
      </c>
      <c r="D2229" s="21" t="s">
        <v>30</v>
      </c>
      <c r="E2229" s="21">
        <v>46</v>
      </c>
      <c r="F2229" s="21">
        <v>54</v>
      </c>
      <c r="G2229" s="21" t="s">
        <v>717</v>
      </c>
      <c r="H2229" s="21" t="s">
        <v>585</v>
      </c>
      <c r="I2229" s="21">
        <v>1</v>
      </c>
      <c r="J2229" s="21">
        <v>0</v>
      </c>
      <c r="K2229" s="21">
        <v>0</v>
      </c>
      <c r="L2229" s="21">
        <v>0</v>
      </c>
      <c r="M2229" s="21" t="s">
        <v>624</v>
      </c>
      <c r="N2229" s="21" t="s">
        <v>587</v>
      </c>
      <c r="O2229" s="21">
        <v>0</v>
      </c>
      <c r="P2229" s="21">
        <v>1</v>
      </c>
      <c r="Q2229" s="21">
        <v>0</v>
      </c>
      <c r="R2229">
        <f>IFERROR(IF(I2229=1,VLOOKUP(F2229,Lookup!$A$2:$B$15,2,FALSE),0),0.5)</f>
        <v>0.5</v>
      </c>
      <c r="S2229">
        <f>IF(K2229=1,1,IFERROR(IF(H2229="pass",VLOOKUP(F2229,Lookup!$D$2:$E$26,2,FALSE),0),1.6))</f>
        <v>0</v>
      </c>
      <c r="T2229" s="6">
        <f t="shared" si="104"/>
        <v>0</v>
      </c>
      <c r="U2229" s="6">
        <f t="shared" si="102"/>
        <v>0.5</v>
      </c>
      <c r="V2229" t="str">
        <f t="shared" si="103"/>
        <v>J.CONNER, ARI</v>
      </c>
    </row>
    <row r="2230" spans="1:22">
      <c r="A2230">
        <v>174</v>
      </c>
      <c r="B2230" s="21">
        <v>1</v>
      </c>
      <c r="C2230" s="21" t="s">
        <v>13</v>
      </c>
      <c r="D2230" s="21" t="s">
        <v>30</v>
      </c>
      <c r="E2230" s="21">
        <v>44</v>
      </c>
      <c r="F2230" s="21">
        <v>56</v>
      </c>
      <c r="G2230" s="21" t="s">
        <v>718</v>
      </c>
      <c r="H2230" s="21" t="s">
        <v>585</v>
      </c>
      <c r="I2230" s="21">
        <v>1</v>
      </c>
      <c r="J2230" s="21">
        <v>0</v>
      </c>
      <c r="K2230" s="21">
        <v>0</v>
      </c>
      <c r="L2230" s="21">
        <v>0</v>
      </c>
      <c r="M2230" s="21" t="s">
        <v>624</v>
      </c>
      <c r="N2230" s="21" t="s">
        <v>587</v>
      </c>
      <c r="O2230" s="21">
        <v>0</v>
      </c>
      <c r="P2230" s="21">
        <v>1</v>
      </c>
      <c r="Q2230" s="21">
        <v>0</v>
      </c>
      <c r="R2230">
        <f>IFERROR(IF(I2230=1,VLOOKUP(F2230,Lookup!$A$2:$B$15,2,FALSE),0),0.5)</f>
        <v>0.5</v>
      </c>
      <c r="S2230">
        <f>IF(K2230=1,1,IFERROR(IF(H2230="pass",VLOOKUP(F2230,Lookup!$D$2:$E$26,2,FALSE),0),1.6))</f>
        <v>0</v>
      </c>
      <c r="T2230" s="6">
        <f t="shared" si="104"/>
        <v>0</v>
      </c>
      <c r="U2230" s="6">
        <f t="shared" si="102"/>
        <v>0.5</v>
      </c>
      <c r="V2230" t="str">
        <f t="shared" si="103"/>
        <v>J.CONNER, ARI</v>
      </c>
    </row>
    <row r="2231" spans="1:22">
      <c r="A2231">
        <v>175</v>
      </c>
      <c r="B2231" s="21">
        <v>1</v>
      </c>
      <c r="C2231" s="21" t="s">
        <v>13</v>
      </c>
      <c r="D2231" s="21" t="s">
        <v>30</v>
      </c>
      <c r="E2231" s="21">
        <v>43</v>
      </c>
      <c r="F2231" s="21">
        <v>57</v>
      </c>
      <c r="G2231" s="21" t="s">
        <v>719</v>
      </c>
      <c r="H2231" s="21" t="s">
        <v>585</v>
      </c>
      <c r="I2231" s="21">
        <v>1</v>
      </c>
      <c r="J2231" s="21">
        <v>0</v>
      </c>
      <c r="K2231" s="21">
        <v>0</v>
      </c>
      <c r="L2231" s="21">
        <v>0</v>
      </c>
      <c r="M2231" s="21" t="s">
        <v>624</v>
      </c>
      <c r="N2231" s="21" t="s">
        <v>587</v>
      </c>
      <c r="O2231" s="21">
        <v>0</v>
      </c>
      <c r="P2231" s="21">
        <v>1</v>
      </c>
      <c r="Q2231" s="21">
        <v>0</v>
      </c>
      <c r="R2231">
        <f>IFERROR(IF(I2231=1,VLOOKUP(F2231,Lookup!$A$2:$B$15,2,FALSE),0),0.5)</f>
        <v>0.5</v>
      </c>
      <c r="S2231">
        <f>IF(K2231=1,1,IFERROR(IF(H2231="pass",VLOOKUP(F2231,Lookup!$D$2:$E$26,2,FALSE),0),1.6))</f>
        <v>0</v>
      </c>
      <c r="T2231" s="6">
        <f t="shared" si="104"/>
        <v>0</v>
      </c>
      <c r="U2231" s="6">
        <f t="shared" si="102"/>
        <v>0.5</v>
      </c>
      <c r="V2231" t="str">
        <f t="shared" si="103"/>
        <v>J.CONNER, ARI</v>
      </c>
    </row>
    <row r="2232" spans="1:22">
      <c r="A2232">
        <v>176</v>
      </c>
      <c r="B2232" s="21">
        <v>1</v>
      </c>
      <c r="C2232" s="21" t="s">
        <v>13</v>
      </c>
      <c r="D2232" s="21" t="s">
        <v>30</v>
      </c>
      <c r="E2232" s="21">
        <v>42</v>
      </c>
      <c r="F2232" s="21">
        <v>58</v>
      </c>
      <c r="G2232" s="21" t="s">
        <v>720</v>
      </c>
      <c r="H2232" s="21" t="s">
        <v>585</v>
      </c>
      <c r="I2232" s="21">
        <v>1</v>
      </c>
      <c r="J2232" s="21">
        <v>0</v>
      </c>
      <c r="K2232" s="21">
        <v>0</v>
      </c>
      <c r="L2232" s="21">
        <v>0</v>
      </c>
      <c r="M2232" s="21" t="s">
        <v>594</v>
      </c>
      <c r="N2232" s="21" t="s">
        <v>587</v>
      </c>
      <c r="O2232" s="21">
        <v>0</v>
      </c>
      <c r="P2232" s="21">
        <v>1</v>
      </c>
      <c r="Q2232" s="21">
        <v>0</v>
      </c>
      <c r="R2232">
        <f>IFERROR(IF(I2232=1,VLOOKUP(F2232,Lookup!$A$2:$B$15,2,FALSE),0),0.5)</f>
        <v>0.5</v>
      </c>
      <c r="S2232">
        <f>IF(K2232=1,1,IFERROR(IF(H2232="pass",VLOOKUP(F2232,Lookup!$D$2:$E$26,2,FALSE),0),1.6))</f>
        <v>0</v>
      </c>
      <c r="T2232" s="6">
        <f t="shared" si="104"/>
        <v>0</v>
      </c>
      <c r="U2232" s="6">
        <f t="shared" si="102"/>
        <v>0.5</v>
      </c>
      <c r="V2232" t="str">
        <f t="shared" si="103"/>
        <v>K.MURRAY, ARI</v>
      </c>
    </row>
    <row r="2233" spans="1:22">
      <c r="A2233">
        <v>180</v>
      </c>
      <c r="B2233" s="21">
        <v>1</v>
      </c>
      <c r="C2233" s="21" t="s">
        <v>30</v>
      </c>
      <c r="D2233" s="21" t="s">
        <v>13</v>
      </c>
      <c r="E2233" s="21">
        <v>97</v>
      </c>
      <c r="F2233" s="21">
        <v>3</v>
      </c>
      <c r="G2233" s="21" t="s">
        <v>721</v>
      </c>
      <c r="H2233" s="21" t="s">
        <v>585</v>
      </c>
      <c r="I2233" s="21">
        <v>1</v>
      </c>
      <c r="J2233" s="21">
        <v>0</v>
      </c>
      <c r="K2233" s="21">
        <v>0</v>
      </c>
      <c r="L2233" s="21">
        <v>0</v>
      </c>
      <c r="M2233" s="21" t="s">
        <v>612</v>
      </c>
      <c r="N2233" s="21" t="s">
        <v>587</v>
      </c>
      <c r="O2233" s="21">
        <v>0</v>
      </c>
      <c r="P2233" s="21">
        <v>1</v>
      </c>
      <c r="Q2233" s="21">
        <v>0</v>
      </c>
      <c r="R2233">
        <f>IFERROR(IF(I2233=1,VLOOKUP(F2233,Lookup!$A$2:$B$15,2,FALSE),0),0.5)</f>
        <v>0.5</v>
      </c>
      <c r="S2233">
        <f>IF(K2233=1,1,IFERROR(IF(H2233="pass",VLOOKUP(F2233,Lookup!$D$2:$E$26,2,FALSE),0),1.6))</f>
        <v>0</v>
      </c>
      <c r="T2233" s="6">
        <f t="shared" si="104"/>
        <v>0</v>
      </c>
      <c r="U2233" s="6">
        <f t="shared" si="102"/>
        <v>0.5</v>
      </c>
      <c r="V2233" t="str">
        <f t="shared" si="103"/>
        <v>J.MCNICHOLS, TEN</v>
      </c>
    </row>
    <row r="2234" spans="1:22">
      <c r="A2234">
        <v>181</v>
      </c>
      <c r="B2234" s="21">
        <v>1</v>
      </c>
      <c r="C2234" s="21" t="s">
        <v>30</v>
      </c>
      <c r="D2234" s="21" t="s">
        <v>13</v>
      </c>
      <c r="E2234" s="21">
        <v>89</v>
      </c>
      <c r="F2234" s="21">
        <v>11</v>
      </c>
      <c r="G2234" s="21" t="s">
        <v>722</v>
      </c>
      <c r="H2234" s="21" t="s">
        <v>585</v>
      </c>
      <c r="I2234" s="21">
        <v>1</v>
      </c>
      <c r="J2234" s="21">
        <v>0</v>
      </c>
      <c r="K2234" s="21">
        <v>0</v>
      </c>
      <c r="L2234" s="21">
        <v>0</v>
      </c>
      <c r="M2234" s="21" t="s">
        <v>612</v>
      </c>
      <c r="N2234" s="21" t="s">
        <v>587</v>
      </c>
      <c r="O2234" s="21">
        <v>0</v>
      </c>
      <c r="P2234" s="21">
        <v>1</v>
      </c>
      <c r="Q2234" s="21">
        <v>0</v>
      </c>
      <c r="R2234">
        <f>IFERROR(IF(I2234=1,VLOOKUP(F2234,Lookup!$A$2:$B$15,2,FALSE),0),0.5)</f>
        <v>0.5</v>
      </c>
      <c r="S2234">
        <f>IF(K2234=1,1,IFERROR(IF(H2234="pass",VLOOKUP(F2234,Lookup!$D$2:$E$26,2,FALSE),0),1.6))</f>
        <v>0</v>
      </c>
      <c r="T2234" s="6">
        <f t="shared" si="104"/>
        <v>0</v>
      </c>
      <c r="U2234" s="6">
        <f t="shared" si="102"/>
        <v>0.5</v>
      </c>
      <c r="V2234" t="str">
        <f t="shared" si="103"/>
        <v>J.MCNICHOLS, TEN</v>
      </c>
    </row>
    <row r="2235" spans="1:22">
      <c r="A2235">
        <v>182</v>
      </c>
      <c r="B2235" s="21">
        <v>1</v>
      </c>
      <c r="C2235" s="21" t="s">
        <v>30</v>
      </c>
      <c r="D2235" s="21" t="s">
        <v>13</v>
      </c>
      <c r="E2235" s="21">
        <v>88</v>
      </c>
      <c r="F2235" s="21">
        <v>12</v>
      </c>
      <c r="G2235" s="21" t="s">
        <v>723</v>
      </c>
      <c r="H2235" s="21" t="s">
        <v>585</v>
      </c>
      <c r="I2235" s="21">
        <v>1</v>
      </c>
      <c r="J2235" s="21">
        <v>0</v>
      </c>
      <c r="K2235" s="21">
        <v>0</v>
      </c>
      <c r="L2235" s="21">
        <v>0</v>
      </c>
      <c r="M2235" s="21" t="s">
        <v>724</v>
      </c>
      <c r="N2235" s="21" t="s">
        <v>587</v>
      </c>
      <c r="O2235" s="21">
        <v>0</v>
      </c>
      <c r="P2235" s="21">
        <v>1</v>
      </c>
      <c r="Q2235" s="21">
        <v>0</v>
      </c>
      <c r="R2235">
        <f>IFERROR(IF(I2235=1,VLOOKUP(F2235,Lookup!$A$2:$B$15,2,FALSE),0),0.5)</f>
        <v>0.5</v>
      </c>
      <c r="S2235">
        <f>IF(K2235=1,1,IFERROR(IF(H2235="pass",VLOOKUP(F2235,Lookup!$D$2:$E$26,2,FALSE),0),1.6))</f>
        <v>0</v>
      </c>
      <c r="T2235" s="6">
        <f t="shared" si="104"/>
        <v>0</v>
      </c>
      <c r="U2235" s="6">
        <f t="shared" si="102"/>
        <v>0.5</v>
      </c>
      <c r="V2235" t="str">
        <f t="shared" si="103"/>
        <v>M.SARGENT, TEN</v>
      </c>
    </row>
    <row r="2236" spans="1:22">
      <c r="A2236">
        <v>188</v>
      </c>
      <c r="B2236" s="21">
        <v>1</v>
      </c>
      <c r="C2236" s="21" t="s">
        <v>8</v>
      </c>
      <c r="D2236" s="21" t="s">
        <v>0</v>
      </c>
      <c r="E2236" s="21">
        <v>66</v>
      </c>
      <c r="F2236" s="21">
        <v>34</v>
      </c>
      <c r="G2236" s="21" t="s">
        <v>729</v>
      </c>
      <c r="H2236" s="21" t="s">
        <v>585</v>
      </c>
      <c r="I2236" s="21">
        <v>1</v>
      </c>
      <c r="J2236" s="21">
        <v>0</v>
      </c>
      <c r="K2236" s="21">
        <v>0</v>
      </c>
      <c r="L2236" s="21">
        <v>0</v>
      </c>
      <c r="M2236" s="21" t="s">
        <v>730</v>
      </c>
      <c r="N2236" s="21" t="s">
        <v>587</v>
      </c>
      <c r="O2236" s="21">
        <v>0</v>
      </c>
      <c r="P2236" s="21">
        <v>1</v>
      </c>
      <c r="Q2236" s="21">
        <v>0</v>
      </c>
      <c r="R2236">
        <f>IFERROR(IF(I2236=1,VLOOKUP(F2236,Lookup!$A$2:$B$15,2,FALSE),0),0.5)</f>
        <v>0.5</v>
      </c>
      <c r="S2236">
        <f>IF(K2236=1,1,IFERROR(IF(H2236="pass",VLOOKUP(F2236,Lookup!$D$2:$E$26,2,FALSE),0),1.6))</f>
        <v>0</v>
      </c>
      <c r="T2236" s="6">
        <f t="shared" si="104"/>
        <v>0</v>
      </c>
      <c r="U2236" s="6">
        <f t="shared" si="102"/>
        <v>0.5</v>
      </c>
      <c r="V2236" t="str">
        <f t="shared" si="103"/>
        <v>M.MARIOTA, LV</v>
      </c>
    </row>
    <row r="2237" spans="1:22">
      <c r="A2237">
        <v>189</v>
      </c>
      <c r="B2237" s="21">
        <v>1</v>
      </c>
      <c r="C2237" s="21" t="s">
        <v>8</v>
      </c>
      <c r="D2237" s="21" t="s">
        <v>0</v>
      </c>
      <c r="E2237" s="21">
        <v>35</v>
      </c>
      <c r="F2237" s="21">
        <v>65</v>
      </c>
      <c r="G2237" s="21" t="s">
        <v>731</v>
      </c>
      <c r="H2237" s="21" t="s">
        <v>585</v>
      </c>
      <c r="I2237" s="21">
        <v>1</v>
      </c>
      <c r="J2237" s="21">
        <v>0</v>
      </c>
      <c r="K2237" s="21">
        <v>0</v>
      </c>
      <c r="L2237" s="21">
        <v>0</v>
      </c>
      <c r="M2237" s="21" t="s">
        <v>732</v>
      </c>
      <c r="N2237" s="21" t="s">
        <v>587</v>
      </c>
      <c r="O2237" s="21">
        <v>0</v>
      </c>
      <c r="P2237" s="21">
        <v>1</v>
      </c>
      <c r="Q2237" s="21">
        <v>0</v>
      </c>
      <c r="R2237">
        <f>IFERROR(IF(I2237=1,VLOOKUP(F2237,Lookup!$A$2:$B$15,2,FALSE),0),0.5)</f>
        <v>0.5</v>
      </c>
      <c r="S2237">
        <f>IF(K2237=1,1,IFERROR(IF(H2237="pass",VLOOKUP(F2237,Lookup!$D$2:$E$26,2,FALSE),0),1.6))</f>
        <v>0</v>
      </c>
      <c r="T2237" s="6">
        <f t="shared" si="104"/>
        <v>0</v>
      </c>
      <c r="U2237" s="6">
        <f t="shared" si="102"/>
        <v>0.5</v>
      </c>
      <c r="V2237" t="str">
        <f t="shared" si="103"/>
        <v>K.DRAKE, LV</v>
      </c>
    </row>
    <row r="2238" spans="1:22">
      <c r="A2238">
        <v>192</v>
      </c>
      <c r="B2238" s="21">
        <v>1</v>
      </c>
      <c r="C2238" s="21" t="s">
        <v>8</v>
      </c>
      <c r="D2238" s="21" t="s">
        <v>0</v>
      </c>
      <c r="E2238" s="21">
        <v>21</v>
      </c>
      <c r="F2238" s="21">
        <v>79</v>
      </c>
      <c r="G2238" s="21" t="s">
        <v>734</v>
      </c>
      <c r="H2238" s="21" t="s">
        <v>585</v>
      </c>
      <c r="I2238" s="21">
        <v>1</v>
      </c>
      <c r="J2238" s="21">
        <v>0</v>
      </c>
      <c r="K2238" s="21">
        <v>0</v>
      </c>
      <c r="L2238" s="21">
        <v>0</v>
      </c>
      <c r="M2238" s="21" t="s">
        <v>735</v>
      </c>
      <c r="N2238" s="21" t="s">
        <v>587</v>
      </c>
      <c r="O2238" s="21">
        <v>0</v>
      </c>
      <c r="P2238" s="21">
        <v>1</v>
      </c>
      <c r="Q2238" s="21">
        <v>0</v>
      </c>
      <c r="R2238">
        <f>IFERROR(IF(I2238=1,VLOOKUP(F2238,Lookup!$A$2:$B$15,2,FALSE),0),0.5)</f>
        <v>0.5</v>
      </c>
      <c r="S2238">
        <f>IF(K2238=1,1,IFERROR(IF(H2238="pass",VLOOKUP(F2238,Lookup!$D$2:$E$26,2,FALSE),0),1.6))</f>
        <v>0</v>
      </c>
      <c r="T2238" s="6">
        <f t="shared" si="104"/>
        <v>0</v>
      </c>
      <c r="U2238" s="6">
        <f t="shared" ref="U2238:U2301" si="105">R2238+IF(S2238&gt;=3.2,S2238,IF(AND(S2238&lt;3.2,S2238&gt;=1.8),S2238*0.66+T2238*0.34,T2238))+K2238*0.4735*2</f>
        <v>0.5</v>
      </c>
      <c r="V2238" t="str">
        <f t="shared" si="103"/>
        <v>J.JACOBS, LV</v>
      </c>
    </row>
    <row r="2239" spans="1:22">
      <c r="A2239">
        <v>195</v>
      </c>
      <c r="B2239" s="21">
        <v>1</v>
      </c>
      <c r="C2239" s="21" t="s">
        <v>8</v>
      </c>
      <c r="D2239" s="21" t="s">
        <v>0</v>
      </c>
      <c r="E2239" s="21">
        <v>28</v>
      </c>
      <c r="F2239" s="21">
        <v>72</v>
      </c>
      <c r="G2239" s="21" t="s">
        <v>739</v>
      </c>
      <c r="H2239" s="21" t="s">
        <v>585</v>
      </c>
      <c r="I2239" s="21">
        <v>1</v>
      </c>
      <c r="J2239" s="21">
        <v>0</v>
      </c>
      <c r="K2239" s="21">
        <v>0</v>
      </c>
      <c r="L2239" s="21">
        <v>0</v>
      </c>
      <c r="M2239" s="21" t="s">
        <v>740</v>
      </c>
      <c r="N2239" s="21" t="s">
        <v>587</v>
      </c>
      <c r="O2239" s="21">
        <v>0</v>
      </c>
      <c r="P2239" s="21">
        <v>1</v>
      </c>
      <c r="Q2239" s="21">
        <v>0</v>
      </c>
      <c r="R2239">
        <f>IFERROR(IF(I2239=1,VLOOKUP(F2239,Lookup!$A$2:$B$15,2,FALSE),0),0.5)</f>
        <v>0.5</v>
      </c>
      <c r="S2239">
        <f>IF(K2239=1,1,IFERROR(IF(H2239="pass",VLOOKUP(F2239,Lookup!$D$2:$E$26,2,FALSE),0),1.6))</f>
        <v>0</v>
      </c>
      <c r="T2239" s="6">
        <f t="shared" si="104"/>
        <v>0</v>
      </c>
      <c r="U2239" s="6">
        <f t="shared" si="105"/>
        <v>0.5</v>
      </c>
      <c r="V2239" t="str">
        <f t="shared" si="103"/>
        <v>D.CARR, LV</v>
      </c>
    </row>
    <row r="2240" spans="1:22">
      <c r="A2240">
        <v>197</v>
      </c>
      <c r="B2240" s="21">
        <v>1</v>
      </c>
      <c r="C2240" s="21" t="s">
        <v>0</v>
      </c>
      <c r="D2240" s="21" t="s">
        <v>8</v>
      </c>
      <c r="E2240" s="21">
        <v>92</v>
      </c>
      <c r="F2240" s="21">
        <v>8</v>
      </c>
      <c r="G2240" s="21" t="s">
        <v>741</v>
      </c>
      <c r="H2240" s="21" t="s">
        <v>585</v>
      </c>
      <c r="I2240" s="21">
        <v>1</v>
      </c>
      <c r="J2240" s="21">
        <v>0</v>
      </c>
      <c r="K2240" s="21">
        <v>0</v>
      </c>
      <c r="L2240" s="21">
        <v>0</v>
      </c>
      <c r="M2240" s="21" t="s">
        <v>742</v>
      </c>
      <c r="N2240" s="21" t="s">
        <v>587</v>
      </c>
      <c r="O2240" s="21">
        <v>0</v>
      </c>
      <c r="P2240" s="21">
        <v>1</v>
      </c>
      <c r="Q2240" s="21">
        <v>0</v>
      </c>
      <c r="R2240">
        <f>IFERROR(IF(I2240=1,VLOOKUP(F2240,Lookup!$A$2:$B$15,2,FALSE),0),0.5)</f>
        <v>0.5</v>
      </c>
      <c r="S2240">
        <f>IF(K2240=1,1,IFERROR(IF(H2240="pass",VLOOKUP(F2240,Lookup!$D$2:$E$26,2,FALSE),0),1.6))</f>
        <v>0</v>
      </c>
      <c r="T2240" s="6">
        <f t="shared" si="104"/>
        <v>0</v>
      </c>
      <c r="U2240" s="6">
        <f t="shared" si="105"/>
        <v>0.5</v>
      </c>
      <c r="V2240" t="str">
        <f t="shared" si="103"/>
        <v>T.WILLIAMS, BAL</v>
      </c>
    </row>
    <row r="2241" spans="1:22">
      <c r="A2241">
        <v>204</v>
      </c>
      <c r="B2241" s="21">
        <v>1</v>
      </c>
      <c r="C2241" s="21" t="s">
        <v>0</v>
      </c>
      <c r="D2241" s="21" t="s">
        <v>8</v>
      </c>
      <c r="E2241" s="21">
        <v>64</v>
      </c>
      <c r="F2241" s="21">
        <v>36</v>
      </c>
      <c r="G2241" s="21" t="s">
        <v>748</v>
      </c>
      <c r="H2241" s="21" t="s">
        <v>585</v>
      </c>
      <c r="I2241" s="21">
        <v>1</v>
      </c>
      <c r="J2241" s="21">
        <v>0</v>
      </c>
      <c r="K2241" s="21">
        <v>0</v>
      </c>
      <c r="L2241" s="21">
        <v>0</v>
      </c>
      <c r="M2241" s="21" t="s">
        <v>749</v>
      </c>
      <c r="N2241" s="21" t="s">
        <v>587</v>
      </c>
      <c r="O2241" s="21">
        <v>0</v>
      </c>
      <c r="P2241" s="21">
        <v>1</v>
      </c>
      <c r="Q2241" s="21">
        <v>0</v>
      </c>
      <c r="R2241">
        <f>IFERROR(IF(I2241=1,VLOOKUP(F2241,Lookup!$A$2:$B$15,2,FALSE),0),0.5)</f>
        <v>0.5</v>
      </c>
      <c r="S2241">
        <f>IF(K2241=1,1,IFERROR(IF(H2241="pass",VLOOKUP(F2241,Lookup!$D$2:$E$26,2,FALSE),0),1.6))</f>
        <v>0</v>
      </c>
      <c r="T2241" s="6">
        <f t="shared" si="104"/>
        <v>0</v>
      </c>
      <c r="U2241" s="6">
        <f t="shared" si="105"/>
        <v>0.5</v>
      </c>
      <c r="V2241" t="str">
        <f t="shared" si="103"/>
        <v>T.CANNON, BAL</v>
      </c>
    </row>
    <row r="2242" spans="1:22">
      <c r="A2242">
        <v>213</v>
      </c>
      <c r="B2242" s="21">
        <v>1</v>
      </c>
      <c r="C2242" s="21" t="s">
        <v>0</v>
      </c>
      <c r="D2242" s="21" t="s">
        <v>8</v>
      </c>
      <c r="E2242" s="21">
        <v>44</v>
      </c>
      <c r="F2242" s="21">
        <v>56</v>
      </c>
      <c r="G2242" s="21" t="s">
        <v>756</v>
      </c>
      <c r="H2242" s="21" t="s">
        <v>585</v>
      </c>
      <c r="I2242" s="21">
        <v>1</v>
      </c>
      <c r="J2242" s="21">
        <v>0</v>
      </c>
      <c r="K2242" s="21">
        <v>0</v>
      </c>
      <c r="L2242" s="21">
        <v>0</v>
      </c>
      <c r="M2242" s="21" t="s">
        <v>742</v>
      </c>
      <c r="N2242" s="21" t="s">
        <v>587</v>
      </c>
      <c r="O2242" s="21">
        <v>0</v>
      </c>
      <c r="P2242" s="21">
        <v>1</v>
      </c>
      <c r="Q2242" s="21">
        <v>0</v>
      </c>
      <c r="R2242">
        <f>IFERROR(IF(I2242=1,VLOOKUP(F2242,Lookup!$A$2:$B$15,2,FALSE),0),0.5)</f>
        <v>0.5</v>
      </c>
      <c r="S2242">
        <f>IF(K2242=1,1,IFERROR(IF(H2242="pass",VLOOKUP(F2242,Lookup!$D$2:$E$26,2,FALSE),0),1.6))</f>
        <v>0</v>
      </c>
      <c r="T2242" s="6">
        <f t="shared" si="104"/>
        <v>0</v>
      </c>
      <c r="U2242" s="6">
        <f t="shared" si="105"/>
        <v>0.5</v>
      </c>
      <c r="V2242" t="str">
        <f t="shared" ref="V2242:V2305" si="106">IF(M2242="A.St","A. ST. BROWN, DET",IF(M2242="Dj.Moore","D.MOORE, CAR",IF(M2242="Mi.Carter","M.CARTER, NYJ",UPPER(M2242)&amp;", "&amp;C2242)))</f>
        <v>T.WILLIAMS, BAL</v>
      </c>
    </row>
    <row r="2243" spans="1:22">
      <c r="A2243">
        <v>216</v>
      </c>
      <c r="B2243" s="21">
        <v>1</v>
      </c>
      <c r="C2243" s="21" t="s">
        <v>0</v>
      </c>
      <c r="D2243" s="21" t="s">
        <v>8</v>
      </c>
      <c r="E2243" s="21">
        <v>35</v>
      </c>
      <c r="F2243" s="21">
        <v>65</v>
      </c>
      <c r="G2243" s="21" t="s">
        <v>759</v>
      </c>
      <c r="H2243" s="21" t="s">
        <v>585</v>
      </c>
      <c r="I2243" s="21">
        <v>1</v>
      </c>
      <c r="J2243" s="21">
        <v>0</v>
      </c>
      <c r="K2243" s="21">
        <v>0</v>
      </c>
      <c r="L2243" s="21">
        <v>0</v>
      </c>
      <c r="M2243" s="21" t="s">
        <v>742</v>
      </c>
      <c r="N2243" s="21" t="s">
        <v>587</v>
      </c>
      <c r="O2243" s="21">
        <v>0</v>
      </c>
      <c r="P2243" s="21">
        <v>1</v>
      </c>
      <c r="Q2243" s="21">
        <v>0</v>
      </c>
      <c r="R2243">
        <f>IFERROR(IF(I2243=1,VLOOKUP(F2243,Lookup!$A$2:$B$15,2,FALSE),0),0.5)</f>
        <v>0.5</v>
      </c>
      <c r="S2243">
        <f>IF(K2243=1,1,IFERROR(IF(H2243="pass",VLOOKUP(F2243,Lookup!$D$2:$E$26,2,FALSE),0),1.6))</f>
        <v>0</v>
      </c>
      <c r="T2243" s="6">
        <f t="shared" ref="T2243:T2306" si="107">IFERROR(1.6+0.7/40*N2243,0)</f>
        <v>0</v>
      </c>
      <c r="U2243" s="6">
        <f t="shared" si="105"/>
        <v>0.5</v>
      </c>
      <c r="V2243" t="str">
        <f t="shared" si="106"/>
        <v>T.WILLIAMS, BAL</v>
      </c>
    </row>
    <row r="2244" spans="1:22">
      <c r="A2244">
        <v>219</v>
      </c>
      <c r="B2244" s="21">
        <v>1</v>
      </c>
      <c r="C2244" s="21" t="s">
        <v>8</v>
      </c>
      <c r="D2244" s="21" t="s">
        <v>0</v>
      </c>
      <c r="E2244" s="21">
        <v>85</v>
      </c>
      <c r="F2244" s="21">
        <v>15</v>
      </c>
      <c r="G2244" s="21" t="s">
        <v>760</v>
      </c>
      <c r="H2244" s="21" t="s">
        <v>585</v>
      </c>
      <c r="I2244" s="21">
        <v>1</v>
      </c>
      <c r="J2244" s="21">
        <v>0</v>
      </c>
      <c r="K2244" s="21">
        <v>0</v>
      </c>
      <c r="L2244" s="21">
        <v>0</v>
      </c>
      <c r="M2244" s="21" t="s">
        <v>735</v>
      </c>
      <c r="N2244" s="21" t="s">
        <v>587</v>
      </c>
      <c r="O2244" s="21">
        <v>0</v>
      </c>
      <c r="P2244" s="21">
        <v>1</v>
      </c>
      <c r="Q2244" s="21">
        <v>0</v>
      </c>
      <c r="R2244">
        <f>IFERROR(IF(I2244=1,VLOOKUP(F2244,Lookup!$A$2:$B$15,2,FALSE),0),0.5)</f>
        <v>0.5</v>
      </c>
      <c r="S2244">
        <f>IF(K2244=1,1,IFERROR(IF(H2244="pass",VLOOKUP(F2244,Lookup!$D$2:$E$26,2,FALSE),0),1.6))</f>
        <v>0</v>
      </c>
      <c r="T2244" s="6">
        <f t="shared" si="107"/>
        <v>0</v>
      </c>
      <c r="U2244" s="6">
        <f t="shared" si="105"/>
        <v>0.5</v>
      </c>
      <c r="V2244" t="str">
        <f t="shared" si="106"/>
        <v>J.JACOBS, LV</v>
      </c>
    </row>
    <row r="2245" spans="1:22">
      <c r="A2245">
        <v>220</v>
      </c>
      <c r="B2245" s="21">
        <v>1</v>
      </c>
      <c r="C2245" s="21" t="s">
        <v>8</v>
      </c>
      <c r="D2245" s="21" t="s">
        <v>0</v>
      </c>
      <c r="E2245" s="21">
        <v>72</v>
      </c>
      <c r="F2245" s="21">
        <v>28</v>
      </c>
      <c r="G2245" s="21" t="s">
        <v>761</v>
      </c>
      <c r="H2245" s="21" t="s">
        <v>585</v>
      </c>
      <c r="I2245" s="21">
        <v>1</v>
      </c>
      <c r="J2245" s="21">
        <v>0</v>
      </c>
      <c r="K2245" s="21">
        <v>0</v>
      </c>
      <c r="L2245" s="21">
        <v>0</v>
      </c>
      <c r="M2245" s="21" t="s">
        <v>735</v>
      </c>
      <c r="N2245" s="21" t="s">
        <v>587</v>
      </c>
      <c r="O2245" s="21">
        <v>0</v>
      </c>
      <c r="P2245" s="21">
        <v>1</v>
      </c>
      <c r="Q2245" s="21">
        <v>0</v>
      </c>
      <c r="R2245">
        <f>IFERROR(IF(I2245=1,VLOOKUP(F2245,Lookup!$A$2:$B$15,2,FALSE),0),0.5)</f>
        <v>0.5</v>
      </c>
      <c r="S2245">
        <f>IF(K2245=1,1,IFERROR(IF(H2245="pass",VLOOKUP(F2245,Lookup!$D$2:$E$26,2,FALSE),0),1.6))</f>
        <v>0</v>
      </c>
      <c r="T2245" s="6">
        <f t="shared" si="107"/>
        <v>0</v>
      </c>
      <c r="U2245" s="6">
        <f t="shared" si="105"/>
        <v>0.5</v>
      </c>
      <c r="V2245" t="str">
        <f t="shared" si="106"/>
        <v>J.JACOBS, LV</v>
      </c>
    </row>
    <row r="2246" spans="1:22">
      <c r="A2246">
        <v>226</v>
      </c>
      <c r="B2246" s="21">
        <v>1</v>
      </c>
      <c r="C2246" s="21" t="s">
        <v>0</v>
      </c>
      <c r="D2246" s="21" t="s">
        <v>8</v>
      </c>
      <c r="E2246" s="21">
        <v>74</v>
      </c>
      <c r="F2246" s="21">
        <v>26</v>
      </c>
      <c r="G2246" s="21" t="s">
        <v>766</v>
      </c>
      <c r="H2246" s="21" t="s">
        <v>585</v>
      </c>
      <c r="I2246" s="21">
        <v>1</v>
      </c>
      <c r="J2246" s="21">
        <v>0</v>
      </c>
      <c r="K2246" s="21">
        <v>0</v>
      </c>
      <c r="L2246" s="21">
        <v>0</v>
      </c>
      <c r="M2246" s="21" t="s">
        <v>767</v>
      </c>
      <c r="N2246" s="21" t="s">
        <v>587</v>
      </c>
      <c r="O2246" s="21">
        <v>0</v>
      </c>
      <c r="P2246" s="21">
        <v>1</v>
      </c>
      <c r="Q2246" s="21">
        <v>0</v>
      </c>
      <c r="R2246">
        <f>IFERROR(IF(I2246=1,VLOOKUP(F2246,Lookup!$A$2:$B$15,2,FALSE),0),0.5)</f>
        <v>0.5</v>
      </c>
      <c r="S2246">
        <f>IF(K2246=1,1,IFERROR(IF(H2246="pass",VLOOKUP(F2246,Lookup!$D$2:$E$26,2,FALSE),0),1.6))</f>
        <v>0</v>
      </c>
      <c r="T2246" s="6">
        <f t="shared" si="107"/>
        <v>0</v>
      </c>
      <c r="U2246" s="6">
        <f t="shared" si="105"/>
        <v>0.5</v>
      </c>
      <c r="V2246" t="str">
        <f t="shared" si="106"/>
        <v>L.MURRAY, BAL</v>
      </c>
    </row>
    <row r="2247" spans="1:22">
      <c r="A2247">
        <v>229</v>
      </c>
      <c r="B2247" s="21">
        <v>1</v>
      </c>
      <c r="C2247" s="21" t="s">
        <v>8</v>
      </c>
      <c r="D2247" s="21" t="s">
        <v>0</v>
      </c>
      <c r="E2247" s="21">
        <v>65</v>
      </c>
      <c r="F2247" s="21">
        <v>35</v>
      </c>
      <c r="G2247" s="21" t="s">
        <v>769</v>
      </c>
      <c r="H2247" s="21" t="s">
        <v>585</v>
      </c>
      <c r="I2247" s="21">
        <v>1</v>
      </c>
      <c r="J2247" s="21">
        <v>0</v>
      </c>
      <c r="K2247" s="21">
        <v>0</v>
      </c>
      <c r="L2247" s="21">
        <v>0</v>
      </c>
      <c r="M2247" s="21" t="s">
        <v>735</v>
      </c>
      <c r="N2247" s="21" t="s">
        <v>587</v>
      </c>
      <c r="O2247" s="21">
        <v>0</v>
      </c>
      <c r="P2247" s="21">
        <v>1</v>
      </c>
      <c r="Q2247" s="21">
        <v>0</v>
      </c>
      <c r="R2247">
        <f>IFERROR(IF(I2247=1,VLOOKUP(F2247,Lookup!$A$2:$B$15,2,FALSE),0),0.5)</f>
        <v>0.5</v>
      </c>
      <c r="S2247">
        <f>IF(K2247=1,1,IFERROR(IF(H2247="pass",VLOOKUP(F2247,Lookup!$D$2:$E$26,2,FALSE),0),1.6))</f>
        <v>0</v>
      </c>
      <c r="T2247" s="6">
        <f t="shared" si="107"/>
        <v>0</v>
      </c>
      <c r="U2247" s="6">
        <f t="shared" si="105"/>
        <v>0.5</v>
      </c>
      <c r="V2247" t="str">
        <f t="shared" si="106"/>
        <v>J.JACOBS, LV</v>
      </c>
    </row>
    <row r="2248" spans="1:22">
      <c r="A2248">
        <v>235</v>
      </c>
      <c r="B2248" s="21">
        <v>1</v>
      </c>
      <c r="C2248" s="21" t="s">
        <v>0</v>
      </c>
      <c r="D2248" s="21" t="s">
        <v>8</v>
      </c>
      <c r="E2248" s="21">
        <v>39</v>
      </c>
      <c r="F2248" s="21">
        <v>61</v>
      </c>
      <c r="G2248" s="21" t="s">
        <v>772</v>
      </c>
      <c r="H2248" s="21" t="s">
        <v>585</v>
      </c>
      <c r="I2248" s="21">
        <v>1</v>
      </c>
      <c r="J2248" s="21">
        <v>0</v>
      </c>
      <c r="K2248" s="21">
        <v>0</v>
      </c>
      <c r="L2248" s="21">
        <v>0</v>
      </c>
      <c r="M2248" s="21" t="s">
        <v>773</v>
      </c>
      <c r="N2248" s="21" t="s">
        <v>587</v>
      </c>
      <c r="O2248" s="21">
        <v>0</v>
      </c>
      <c r="P2248" s="21">
        <v>1</v>
      </c>
      <c r="Q2248" s="21">
        <v>0</v>
      </c>
      <c r="R2248">
        <f>IFERROR(IF(I2248=1,VLOOKUP(F2248,Lookup!$A$2:$B$15,2,FALSE),0),0.5)</f>
        <v>0.5</v>
      </c>
      <c r="S2248">
        <f>IF(K2248=1,1,IFERROR(IF(H2248="pass",VLOOKUP(F2248,Lookup!$D$2:$E$26,2,FALSE),0),1.6))</f>
        <v>0</v>
      </c>
      <c r="T2248" s="6">
        <f t="shared" si="107"/>
        <v>0</v>
      </c>
      <c r="U2248" s="6">
        <f t="shared" si="105"/>
        <v>0.5</v>
      </c>
      <c r="V2248" t="str">
        <f t="shared" si="106"/>
        <v>L.JACKSON, BAL</v>
      </c>
    </row>
    <row r="2249" spans="1:22">
      <c r="A2249">
        <v>238</v>
      </c>
      <c r="B2249" s="21">
        <v>1</v>
      </c>
      <c r="C2249" s="21" t="s">
        <v>0</v>
      </c>
      <c r="D2249" s="21" t="s">
        <v>8</v>
      </c>
      <c r="E2249" s="21">
        <v>14</v>
      </c>
      <c r="F2249" s="21">
        <v>86</v>
      </c>
      <c r="G2249" s="21" t="s">
        <v>777</v>
      </c>
      <c r="H2249" s="21" t="s">
        <v>585</v>
      </c>
      <c r="I2249" s="21">
        <v>1</v>
      </c>
      <c r="J2249" s="21">
        <v>0</v>
      </c>
      <c r="K2249" s="21">
        <v>0</v>
      </c>
      <c r="L2249" s="21">
        <v>0</v>
      </c>
      <c r="M2249" s="21" t="s">
        <v>742</v>
      </c>
      <c r="N2249" s="21" t="s">
        <v>587</v>
      </c>
      <c r="O2249" s="21">
        <v>0</v>
      </c>
      <c r="P2249" s="21">
        <v>1</v>
      </c>
      <c r="Q2249" s="21">
        <v>0</v>
      </c>
      <c r="R2249">
        <f>IFERROR(IF(I2249=1,VLOOKUP(F2249,Lookup!$A$2:$B$15,2,FALSE),0),0.5)</f>
        <v>0.6</v>
      </c>
      <c r="S2249">
        <f>IF(K2249=1,1,IFERROR(IF(H2249="pass",VLOOKUP(F2249,Lookup!$D$2:$E$26,2,FALSE),0),1.6))</f>
        <v>0</v>
      </c>
      <c r="T2249" s="6">
        <f t="shared" si="107"/>
        <v>0</v>
      </c>
      <c r="U2249" s="6">
        <f t="shared" si="105"/>
        <v>0.6</v>
      </c>
      <c r="V2249" t="str">
        <f t="shared" si="106"/>
        <v>T.WILLIAMS, BAL</v>
      </c>
    </row>
    <row r="2250" spans="1:22">
      <c r="A2250">
        <v>246</v>
      </c>
      <c r="B2250" s="21">
        <v>1</v>
      </c>
      <c r="C2250" s="21" t="s">
        <v>8</v>
      </c>
      <c r="D2250" s="21" t="s">
        <v>0</v>
      </c>
      <c r="E2250" s="21">
        <v>43</v>
      </c>
      <c r="F2250" s="21">
        <v>57</v>
      </c>
      <c r="G2250" s="21" t="s">
        <v>783</v>
      </c>
      <c r="H2250" s="21" t="s">
        <v>585</v>
      </c>
      <c r="I2250" s="21">
        <v>1</v>
      </c>
      <c r="J2250" s="21">
        <v>0</v>
      </c>
      <c r="K2250" s="21">
        <v>0</v>
      </c>
      <c r="L2250" s="21">
        <v>0</v>
      </c>
      <c r="M2250" s="21" t="s">
        <v>732</v>
      </c>
      <c r="N2250" s="21" t="s">
        <v>587</v>
      </c>
      <c r="O2250" s="21">
        <v>0</v>
      </c>
      <c r="P2250" s="21">
        <v>1</v>
      </c>
      <c r="Q2250" s="21">
        <v>0</v>
      </c>
      <c r="R2250">
        <f>IFERROR(IF(I2250=1,VLOOKUP(F2250,Lookup!$A$2:$B$15,2,FALSE),0),0.5)</f>
        <v>0.5</v>
      </c>
      <c r="S2250">
        <f>IF(K2250=1,1,IFERROR(IF(H2250="pass",VLOOKUP(F2250,Lookup!$D$2:$E$26,2,FALSE),0),1.6))</f>
        <v>0</v>
      </c>
      <c r="T2250" s="6">
        <f t="shared" si="107"/>
        <v>0</v>
      </c>
      <c r="U2250" s="6">
        <f t="shared" si="105"/>
        <v>0.5</v>
      </c>
      <c r="V2250" t="str">
        <f t="shared" si="106"/>
        <v>K.DRAKE, LV</v>
      </c>
    </row>
    <row r="2251" spans="1:22">
      <c r="A2251">
        <v>252</v>
      </c>
      <c r="B2251" s="21">
        <v>1</v>
      </c>
      <c r="C2251" s="21" t="s">
        <v>8</v>
      </c>
      <c r="D2251" s="21" t="s">
        <v>0</v>
      </c>
      <c r="E2251" s="21">
        <v>2</v>
      </c>
      <c r="F2251" s="21">
        <v>98</v>
      </c>
      <c r="G2251" s="21" t="s">
        <v>788</v>
      </c>
      <c r="H2251" s="21" t="s">
        <v>585</v>
      </c>
      <c r="I2251" s="21">
        <v>1</v>
      </c>
      <c r="J2251" s="21">
        <v>0</v>
      </c>
      <c r="K2251" s="21">
        <v>0</v>
      </c>
      <c r="L2251" s="21">
        <v>0</v>
      </c>
      <c r="M2251" s="21" t="s">
        <v>735</v>
      </c>
      <c r="N2251" s="21" t="s">
        <v>587</v>
      </c>
      <c r="O2251" s="21">
        <v>0</v>
      </c>
      <c r="P2251" s="21">
        <v>1</v>
      </c>
      <c r="Q2251" s="21">
        <v>0</v>
      </c>
      <c r="R2251">
        <f>IFERROR(IF(I2251=1,VLOOKUP(F2251,Lookup!$A$2:$B$15,2,FALSE),0),0.5)</f>
        <v>2.5</v>
      </c>
      <c r="S2251">
        <f>IF(K2251=1,1,IFERROR(IF(H2251="pass",VLOOKUP(F2251,Lookup!$D$2:$E$26,2,FALSE),0),1.6))</f>
        <v>0</v>
      </c>
      <c r="T2251" s="6">
        <f t="shared" si="107"/>
        <v>0</v>
      </c>
      <c r="U2251" s="6">
        <f t="shared" si="105"/>
        <v>2.5</v>
      </c>
      <c r="V2251" t="str">
        <f t="shared" si="106"/>
        <v>J.JACOBS, LV</v>
      </c>
    </row>
    <row r="2252" spans="1:22">
      <c r="A2252">
        <v>255</v>
      </c>
      <c r="B2252" s="21">
        <v>1</v>
      </c>
      <c r="C2252" s="21" t="s">
        <v>0</v>
      </c>
      <c r="D2252" s="21" t="s">
        <v>8</v>
      </c>
      <c r="E2252" s="21">
        <v>75</v>
      </c>
      <c r="F2252" s="21">
        <v>25</v>
      </c>
      <c r="G2252" s="21" t="s">
        <v>789</v>
      </c>
      <c r="H2252" s="21" t="s">
        <v>585</v>
      </c>
      <c r="I2252" s="21">
        <v>1</v>
      </c>
      <c r="J2252" s="21">
        <v>0</v>
      </c>
      <c r="K2252" s="21">
        <v>0</v>
      </c>
      <c r="L2252" s="21">
        <v>0</v>
      </c>
      <c r="M2252" s="21" t="s">
        <v>742</v>
      </c>
      <c r="N2252" s="21" t="s">
        <v>587</v>
      </c>
      <c r="O2252" s="21">
        <v>0</v>
      </c>
      <c r="P2252" s="21">
        <v>1</v>
      </c>
      <c r="Q2252" s="21">
        <v>0</v>
      </c>
      <c r="R2252">
        <f>IFERROR(IF(I2252=1,VLOOKUP(F2252,Lookup!$A$2:$B$15,2,FALSE),0),0.5)</f>
        <v>0.5</v>
      </c>
      <c r="S2252">
        <f>IF(K2252=1,1,IFERROR(IF(H2252="pass",VLOOKUP(F2252,Lookup!$D$2:$E$26,2,FALSE),0),1.6))</f>
        <v>0</v>
      </c>
      <c r="T2252" s="6">
        <f t="shared" si="107"/>
        <v>0</v>
      </c>
      <c r="U2252" s="6">
        <f t="shared" si="105"/>
        <v>0.5</v>
      </c>
      <c r="V2252" t="str">
        <f t="shared" si="106"/>
        <v>T.WILLIAMS, BAL</v>
      </c>
    </row>
    <row r="2253" spans="1:22">
      <c r="A2253">
        <v>257</v>
      </c>
      <c r="B2253" s="21">
        <v>1</v>
      </c>
      <c r="C2253" s="21" t="s">
        <v>0</v>
      </c>
      <c r="D2253" s="21" t="s">
        <v>8</v>
      </c>
      <c r="E2253" s="21">
        <v>61</v>
      </c>
      <c r="F2253" s="21">
        <v>39</v>
      </c>
      <c r="G2253" s="21" t="s">
        <v>791</v>
      </c>
      <c r="H2253" s="21" t="s">
        <v>585</v>
      </c>
      <c r="I2253" s="21">
        <v>1</v>
      </c>
      <c r="J2253" s="21">
        <v>0</v>
      </c>
      <c r="K2253" s="21">
        <v>0</v>
      </c>
      <c r="L2253" s="21">
        <v>0</v>
      </c>
      <c r="M2253" s="21" t="s">
        <v>742</v>
      </c>
      <c r="N2253" s="21" t="s">
        <v>587</v>
      </c>
      <c r="O2253" s="21">
        <v>0</v>
      </c>
      <c r="P2253" s="21">
        <v>1</v>
      </c>
      <c r="Q2253" s="21">
        <v>0</v>
      </c>
      <c r="R2253">
        <f>IFERROR(IF(I2253=1,VLOOKUP(F2253,Lookup!$A$2:$B$15,2,FALSE),0),0.5)</f>
        <v>0.5</v>
      </c>
      <c r="S2253">
        <f>IF(K2253=1,1,IFERROR(IF(H2253="pass",VLOOKUP(F2253,Lookup!$D$2:$E$26,2,FALSE),0),1.6))</f>
        <v>0</v>
      </c>
      <c r="T2253" s="6">
        <f t="shared" si="107"/>
        <v>0</v>
      </c>
      <c r="U2253" s="6">
        <f t="shared" si="105"/>
        <v>0.5</v>
      </c>
      <c r="V2253" t="str">
        <f t="shared" si="106"/>
        <v>T.WILLIAMS, BAL</v>
      </c>
    </row>
    <row r="2254" spans="1:22">
      <c r="A2254">
        <v>258</v>
      </c>
      <c r="B2254" s="21">
        <v>1</v>
      </c>
      <c r="C2254" s="21" t="s">
        <v>0</v>
      </c>
      <c r="D2254" s="21" t="s">
        <v>8</v>
      </c>
      <c r="E2254" s="21">
        <v>45</v>
      </c>
      <c r="F2254" s="21">
        <v>55</v>
      </c>
      <c r="G2254" s="21" t="s">
        <v>792</v>
      </c>
      <c r="H2254" s="21" t="s">
        <v>585</v>
      </c>
      <c r="I2254" s="21">
        <v>1</v>
      </c>
      <c r="J2254" s="21">
        <v>0</v>
      </c>
      <c r="K2254" s="21">
        <v>0</v>
      </c>
      <c r="L2254" s="21">
        <v>0</v>
      </c>
      <c r="M2254" s="21" t="s">
        <v>767</v>
      </c>
      <c r="N2254" s="21" t="s">
        <v>587</v>
      </c>
      <c r="O2254" s="21">
        <v>0</v>
      </c>
      <c r="P2254" s="21">
        <v>1</v>
      </c>
      <c r="Q2254" s="21">
        <v>0</v>
      </c>
      <c r="R2254">
        <f>IFERROR(IF(I2254=1,VLOOKUP(F2254,Lookup!$A$2:$B$15,2,FALSE),0),0.5)</f>
        <v>0.5</v>
      </c>
      <c r="S2254">
        <f>IF(K2254=1,1,IFERROR(IF(H2254="pass",VLOOKUP(F2254,Lookup!$D$2:$E$26,2,FALSE),0),1.6))</f>
        <v>0</v>
      </c>
      <c r="T2254" s="6">
        <f t="shared" si="107"/>
        <v>0</v>
      </c>
      <c r="U2254" s="6">
        <f t="shared" si="105"/>
        <v>0.5</v>
      </c>
      <c r="V2254" t="str">
        <f t="shared" si="106"/>
        <v>L.MURRAY, BAL</v>
      </c>
    </row>
    <row r="2255" spans="1:22">
      <c r="A2255">
        <v>261</v>
      </c>
      <c r="B2255" s="21">
        <v>1</v>
      </c>
      <c r="C2255" s="21" t="s">
        <v>0</v>
      </c>
      <c r="D2255" s="21" t="s">
        <v>8</v>
      </c>
      <c r="E2255" s="21">
        <v>38</v>
      </c>
      <c r="F2255" s="21">
        <v>62</v>
      </c>
      <c r="G2255" s="21" t="s">
        <v>794</v>
      </c>
      <c r="H2255" s="21" t="s">
        <v>585</v>
      </c>
      <c r="I2255" s="21">
        <v>1</v>
      </c>
      <c r="J2255" s="21">
        <v>0</v>
      </c>
      <c r="K2255" s="21">
        <v>0</v>
      </c>
      <c r="L2255" s="21">
        <v>0</v>
      </c>
      <c r="M2255" s="21" t="s">
        <v>742</v>
      </c>
      <c r="N2255" s="21" t="s">
        <v>587</v>
      </c>
      <c r="O2255" s="21">
        <v>0</v>
      </c>
      <c r="P2255" s="21">
        <v>1</v>
      </c>
      <c r="Q2255" s="21">
        <v>0</v>
      </c>
      <c r="R2255">
        <f>IFERROR(IF(I2255=1,VLOOKUP(F2255,Lookup!$A$2:$B$15,2,FALSE),0),0.5)</f>
        <v>0.5</v>
      </c>
      <c r="S2255">
        <f>IF(K2255=1,1,IFERROR(IF(H2255="pass",VLOOKUP(F2255,Lookup!$D$2:$E$26,2,FALSE),0),1.6))</f>
        <v>0</v>
      </c>
      <c r="T2255" s="6">
        <f t="shared" si="107"/>
        <v>0</v>
      </c>
      <c r="U2255" s="6">
        <f t="shared" si="105"/>
        <v>0.5</v>
      </c>
      <c r="V2255" t="str">
        <f t="shared" si="106"/>
        <v>T.WILLIAMS, BAL</v>
      </c>
    </row>
    <row r="2256" spans="1:22">
      <c r="A2256">
        <v>263</v>
      </c>
      <c r="B2256" s="21">
        <v>1</v>
      </c>
      <c r="C2256" s="21" t="s">
        <v>0</v>
      </c>
      <c r="D2256" s="21" t="s">
        <v>8</v>
      </c>
      <c r="E2256" s="21">
        <v>36</v>
      </c>
      <c r="F2256" s="21">
        <v>64</v>
      </c>
      <c r="G2256" s="21" t="s">
        <v>795</v>
      </c>
      <c r="H2256" s="21" t="s">
        <v>585</v>
      </c>
      <c r="I2256" s="21">
        <v>1</v>
      </c>
      <c r="J2256" s="21">
        <v>0</v>
      </c>
      <c r="K2256" s="21">
        <v>0</v>
      </c>
      <c r="L2256" s="21">
        <v>0</v>
      </c>
      <c r="M2256" s="21" t="s">
        <v>767</v>
      </c>
      <c r="N2256" s="21" t="s">
        <v>587</v>
      </c>
      <c r="O2256" s="21">
        <v>0</v>
      </c>
      <c r="P2256" s="21">
        <v>1</v>
      </c>
      <c r="Q2256" s="21">
        <v>0</v>
      </c>
      <c r="R2256">
        <f>IFERROR(IF(I2256=1,VLOOKUP(F2256,Lookup!$A$2:$B$15,2,FALSE),0),0.5)</f>
        <v>0.5</v>
      </c>
      <c r="S2256">
        <f>IF(K2256=1,1,IFERROR(IF(H2256="pass",VLOOKUP(F2256,Lookup!$D$2:$E$26,2,FALSE),0),1.6))</f>
        <v>0</v>
      </c>
      <c r="T2256" s="6">
        <f t="shared" si="107"/>
        <v>0</v>
      </c>
      <c r="U2256" s="6">
        <f t="shared" si="105"/>
        <v>0.5</v>
      </c>
      <c r="V2256" t="str">
        <f t="shared" si="106"/>
        <v>L.MURRAY, BAL</v>
      </c>
    </row>
    <row r="2257" spans="1:22">
      <c r="A2257">
        <v>282</v>
      </c>
      <c r="B2257" s="21">
        <v>1</v>
      </c>
      <c r="C2257" s="21" t="s">
        <v>0</v>
      </c>
      <c r="D2257" s="21" t="s">
        <v>8</v>
      </c>
      <c r="E2257" s="21">
        <v>60</v>
      </c>
      <c r="F2257" s="21">
        <v>40</v>
      </c>
      <c r="G2257" s="21" t="s">
        <v>807</v>
      </c>
      <c r="H2257" s="21" t="s">
        <v>585</v>
      </c>
      <c r="I2257" s="21">
        <v>1</v>
      </c>
      <c r="J2257" s="21">
        <v>0</v>
      </c>
      <c r="K2257" s="21">
        <v>0</v>
      </c>
      <c r="L2257" s="21">
        <v>0</v>
      </c>
      <c r="M2257" s="21" t="s">
        <v>767</v>
      </c>
      <c r="N2257" s="21" t="s">
        <v>587</v>
      </c>
      <c r="O2257" s="21">
        <v>0</v>
      </c>
      <c r="P2257" s="21">
        <v>1</v>
      </c>
      <c r="Q2257" s="21">
        <v>0</v>
      </c>
      <c r="R2257">
        <f>IFERROR(IF(I2257=1,VLOOKUP(F2257,Lookup!$A$2:$B$15,2,FALSE),0),0.5)</f>
        <v>0.5</v>
      </c>
      <c r="S2257">
        <f>IF(K2257=1,1,IFERROR(IF(H2257="pass",VLOOKUP(F2257,Lookup!$D$2:$E$26,2,FALSE),0),1.6))</f>
        <v>0</v>
      </c>
      <c r="T2257" s="6">
        <f t="shared" si="107"/>
        <v>0</v>
      </c>
      <c r="U2257" s="6">
        <f t="shared" si="105"/>
        <v>0.5</v>
      </c>
      <c r="V2257" t="str">
        <f t="shared" si="106"/>
        <v>L.MURRAY, BAL</v>
      </c>
    </row>
    <row r="2258" spans="1:22">
      <c r="A2258">
        <v>286</v>
      </c>
      <c r="B2258" s="21">
        <v>1</v>
      </c>
      <c r="C2258" s="21" t="s">
        <v>8</v>
      </c>
      <c r="D2258" s="21" t="s">
        <v>0</v>
      </c>
      <c r="E2258" s="21">
        <v>93</v>
      </c>
      <c r="F2258" s="21">
        <v>7</v>
      </c>
      <c r="G2258" s="21" t="s">
        <v>810</v>
      </c>
      <c r="H2258" s="21" t="s">
        <v>585</v>
      </c>
      <c r="I2258" s="21">
        <v>1</v>
      </c>
      <c r="J2258" s="21">
        <v>0</v>
      </c>
      <c r="K2258" s="21">
        <v>0</v>
      </c>
      <c r="L2258" s="21">
        <v>0</v>
      </c>
      <c r="M2258" s="21" t="s">
        <v>735</v>
      </c>
      <c r="N2258" s="21" t="s">
        <v>587</v>
      </c>
      <c r="O2258" s="21">
        <v>0</v>
      </c>
      <c r="P2258" s="21">
        <v>1</v>
      </c>
      <c r="Q2258" s="21">
        <v>0</v>
      </c>
      <c r="R2258">
        <f>IFERROR(IF(I2258=1,VLOOKUP(F2258,Lookup!$A$2:$B$15,2,FALSE),0),0.5)</f>
        <v>0.5</v>
      </c>
      <c r="S2258">
        <f>IF(K2258=1,1,IFERROR(IF(H2258="pass",VLOOKUP(F2258,Lookup!$D$2:$E$26,2,FALSE),0),1.6))</f>
        <v>0</v>
      </c>
      <c r="T2258" s="6">
        <f t="shared" si="107"/>
        <v>0</v>
      </c>
      <c r="U2258" s="6">
        <f t="shared" si="105"/>
        <v>0.5</v>
      </c>
      <c r="V2258" t="str">
        <f t="shared" si="106"/>
        <v>J.JACOBS, LV</v>
      </c>
    </row>
    <row r="2259" spans="1:22">
      <c r="A2259">
        <v>290</v>
      </c>
      <c r="B2259" s="21">
        <v>1</v>
      </c>
      <c r="C2259" s="21" t="s">
        <v>8</v>
      </c>
      <c r="D2259" s="21" t="s">
        <v>0</v>
      </c>
      <c r="E2259" s="21">
        <v>98</v>
      </c>
      <c r="F2259" s="21">
        <v>2</v>
      </c>
      <c r="G2259" s="21" t="s">
        <v>812</v>
      </c>
      <c r="H2259" s="21" t="s">
        <v>585</v>
      </c>
      <c r="I2259" s="21">
        <v>1</v>
      </c>
      <c r="J2259" s="21">
        <v>0</v>
      </c>
      <c r="K2259" s="21">
        <v>0</v>
      </c>
      <c r="L2259" s="21">
        <v>0</v>
      </c>
      <c r="M2259" s="21" t="s">
        <v>732</v>
      </c>
      <c r="N2259" s="21" t="s">
        <v>587</v>
      </c>
      <c r="O2259" s="21">
        <v>0</v>
      </c>
      <c r="P2259" s="21">
        <v>1</v>
      </c>
      <c r="Q2259" s="21">
        <v>0</v>
      </c>
      <c r="R2259">
        <f>IFERROR(IF(I2259=1,VLOOKUP(F2259,Lookup!$A$2:$B$15,2,FALSE),0),0.5)</f>
        <v>0.5</v>
      </c>
      <c r="S2259">
        <f>IF(K2259=1,1,IFERROR(IF(H2259="pass",VLOOKUP(F2259,Lookup!$D$2:$E$26,2,FALSE),0),1.6))</f>
        <v>0</v>
      </c>
      <c r="T2259" s="6">
        <f t="shared" si="107"/>
        <v>0</v>
      </c>
      <c r="U2259" s="6">
        <f t="shared" si="105"/>
        <v>0.5</v>
      </c>
      <c r="V2259" t="str">
        <f t="shared" si="106"/>
        <v>K.DRAKE, LV</v>
      </c>
    </row>
    <row r="2260" spans="1:22">
      <c r="A2260">
        <v>294</v>
      </c>
      <c r="B2260" s="21">
        <v>1</v>
      </c>
      <c r="C2260" s="21" t="s">
        <v>0</v>
      </c>
      <c r="D2260" s="21" t="s">
        <v>8</v>
      </c>
      <c r="E2260" s="21">
        <v>27</v>
      </c>
      <c r="F2260" s="21">
        <v>73</v>
      </c>
      <c r="G2260" s="21" t="s">
        <v>815</v>
      </c>
      <c r="H2260" s="21" t="s">
        <v>585</v>
      </c>
      <c r="I2260" s="21">
        <v>1</v>
      </c>
      <c r="J2260" s="21">
        <v>0</v>
      </c>
      <c r="K2260" s="21">
        <v>0</v>
      </c>
      <c r="L2260" s="21">
        <v>0</v>
      </c>
      <c r="M2260" s="21" t="s">
        <v>767</v>
      </c>
      <c r="N2260" s="21" t="s">
        <v>587</v>
      </c>
      <c r="O2260" s="21">
        <v>0</v>
      </c>
      <c r="P2260" s="21">
        <v>1</v>
      </c>
      <c r="Q2260" s="21">
        <v>0</v>
      </c>
      <c r="R2260">
        <f>IFERROR(IF(I2260=1,VLOOKUP(F2260,Lookup!$A$2:$B$15,2,FALSE),0),0.5)</f>
        <v>0.5</v>
      </c>
      <c r="S2260">
        <f>IF(K2260=1,1,IFERROR(IF(H2260="pass",VLOOKUP(F2260,Lookup!$D$2:$E$26,2,FALSE),0),1.6))</f>
        <v>0</v>
      </c>
      <c r="T2260" s="6">
        <f t="shared" si="107"/>
        <v>0</v>
      </c>
      <c r="U2260" s="6">
        <f t="shared" si="105"/>
        <v>0.5</v>
      </c>
      <c r="V2260" t="str">
        <f t="shared" si="106"/>
        <v>L.MURRAY, BAL</v>
      </c>
    </row>
    <row r="2261" spans="1:22">
      <c r="A2261">
        <v>295</v>
      </c>
      <c r="B2261" s="21">
        <v>1</v>
      </c>
      <c r="C2261" s="21" t="s">
        <v>0</v>
      </c>
      <c r="D2261" s="21" t="s">
        <v>8</v>
      </c>
      <c r="E2261" s="21">
        <v>21</v>
      </c>
      <c r="F2261" s="21">
        <v>79</v>
      </c>
      <c r="G2261" s="21" t="s">
        <v>816</v>
      </c>
      <c r="H2261" s="21" t="s">
        <v>585</v>
      </c>
      <c r="I2261" s="21">
        <v>1</v>
      </c>
      <c r="J2261" s="21">
        <v>0</v>
      </c>
      <c r="K2261" s="21">
        <v>0</v>
      </c>
      <c r="L2261" s="21">
        <v>0</v>
      </c>
      <c r="M2261" s="21" t="s">
        <v>742</v>
      </c>
      <c r="N2261" s="21" t="s">
        <v>587</v>
      </c>
      <c r="O2261" s="21">
        <v>0</v>
      </c>
      <c r="P2261" s="21">
        <v>1</v>
      </c>
      <c r="Q2261" s="21">
        <v>0</v>
      </c>
      <c r="R2261">
        <f>IFERROR(IF(I2261=1,VLOOKUP(F2261,Lookup!$A$2:$B$15,2,FALSE),0),0.5)</f>
        <v>0.5</v>
      </c>
      <c r="S2261">
        <f>IF(K2261=1,1,IFERROR(IF(H2261="pass",VLOOKUP(F2261,Lookup!$D$2:$E$26,2,FALSE),0),1.6))</f>
        <v>0</v>
      </c>
      <c r="T2261" s="6">
        <f t="shared" si="107"/>
        <v>0</v>
      </c>
      <c r="U2261" s="6">
        <f t="shared" si="105"/>
        <v>0.5</v>
      </c>
      <c r="V2261" t="str">
        <f t="shared" si="106"/>
        <v>T.WILLIAMS, BAL</v>
      </c>
    </row>
    <row r="2262" spans="1:22">
      <c r="A2262">
        <v>299</v>
      </c>
      <c r="B2262" s="21">
        <v>1</v>
      </c>
      <c r="C2262" s="21" t="s">
        <v>8</v>
      </c>
      <c r="D2262" s="21" t="s">
        <v>0</v>
      </c>
      <c r="E2262" s="21">
        <v>80</v>
      </c>
      <c r="F2262" s="21">
        <v>20</v>
      </c>
      <c r="G2262" s="21" t="s">
        <v>818</v>
      </c>
      <c r="H2262" s="21" t="s">
        <v>585</v>
      </c>
      <c r="I2262" s="21">
        <v>1</v>
      </c>
      <c r="J2262" s="21">
        <v>0</v>
      </c>
      <c r="K2262" s="21">
        <v>0</v>
      </c>
      <c r="L2262" s="21">
        <v>0</v>
      </c>
      <c r="M2262" s="21" t="s">
        <v>740</v>
      </c>
      <c r="N2262" s="21" t="s">
        <v>587</v>
      </c>
      <c r="O2262" s="21">
        <v>0</v>
      </c>
      <c r="P2262" s="21">
        <v>1</v>
      </c>
      <c r="Q2262" s="21">
        <v>0</v>
      </c>
      <c r="R2262">
        <f>IFERROR(IF(I2262=1,VLOOKUP(F2262,Lookup!$A$2:$B$15,2,FALSE),0),0.5)</f>
        <v>0.5</v>
      </c>
      <c r="S2262">
        <f>IF(K2262=1,1,IFERROR(IF(H2262="pass",VLOOKUP(F2262,Lookup!$D$2:$E$26,2,FALSE),0),1.6))</f>
        <v>0</v>
      </c>
      <c r="T2262" s="6">
        <f t="shared" si="107"/>
        <v>0</v>
      </c>
      <c r="U2262" s="6">
        <f t="shared" si="105"/>
        <v>0.5</v>
      </c>
      <c r="V2262" t="str">
        <f t="shared" si="106"/>
        <v>D.CARR, LV</v>
      </c>
    </row>
    <row r="2263" spans="1:22">
      <c r="A2263">
        <v>308</v>
      </c>
      <c r="B2263" s="21">
        <v>1</v>
      </c>
      <c r="C2263" s="21" t="s">
        <v>8</v>
      </c>
      <c r="D2263" s="21" t="s">
        <v>0</v>
      </c>
      <c r="E2263" s="21">
        <v>13</v>
      </c>
      <c r="F2263" s="21">
        <v>87</v>
      </c>
      <c r="G2263" s="21" t="s">
        <v>825</v>
      </c>
      <c r="H2263" s="21" t="s">
        <v>585</v>
      </c>
      <c r="I2263" s="21">
        <v>1</v>
      </c>
      <c r="J2263" s="21">
        <v>0</v>
      </c>
      <c r="K2263" s="21">
        <v>0</v>
      </c>
      <c r="L2263" s="21">
        <v>0</v>
      </c>
      <c r="M2263" s="21" t="s">
        <v>735</v>
      </c>
      <c r="N2263" s="21" t="s">
        <v>587</v>
      </c>
      <c r="O2263" s="21">
        <v>0</v>
      </c>
      <c r="P2263" s="21">
        <v>1</v>
      </c>
      <c r="Q2263" s="21">
        <v>0</v>
      </c>
      <c r="R2263">
        <f>IFERROR(IF(I2263=1,VLOOKUP(F2263,Lookup!$A$2:$B$15,2,FALSE),0),0.5)</f>
        <v>0.6</v>
      </c>
      <c r="S2263">
        <f>IF(K2263=1,1,IFERROR(IF(H2263="pass",VLOOKUP(F2263,Lookup!$D$2:$E$26,2,FALSE),0),1.6))</f>
        <v>0</v>
      </c>
      <c r="T2263" s="6">
        <f t="shared" si="107"/>
        <v>0</v>
      </c>
      <c r="U2263" s="6">
        <f t="shared" si="105"/>
        <v>0.6</v>
      </c>
      <c r="V2263" t="str">
        <f t="shared" si="106"/>
        <v>J.JACOBS, LV</v>
      </c>
    </row>
    <row r="2264" spans="1:22">
      <c r="A2264">
        <v>309</v>
      </c>
      <c r="B2264" s="21">
        <v>1</v>
      </c>
      <c r="C2264" s="21" t="s">
        <v>0</v>
      </c>
      <c r="D2264" s="21" t="s">
        <v>8</v>
      </c>
      <c r="E2264" s="21">
        <v>87</v>
      </c>
      <c r="F2264" s="21">
        <v>13</v>
      </c>
      <c r="G2264" s="21" t="s">
        <v>826</v>
      </c>
      <c r="H2264" s="21" t="s">
        <v>585</v>
      </c>
      <c r="I2264" s="21">
        <v>1</v>
      </c>
      <c r="J2264" s="21">
        <v>0</v>
      </c>
      <c r="K2264" s="21">
        <v>0</v>
      </c>
      <c r="L2264" s="21">
        <v>0</v>
      </c>
      <c r="M2264" s="21" t="s">
        <v>773</v>
      </c>
      <c r="N2264" s="21" t="s">
        <v>587</v>
      </c>
      <c r="O2264" s="21">
        <v>0</v>
      </c>
      <c r="P2264" s="21">
        <v>1</v>
      </c>
      <c r="Q2264" s="21">
        <v>0</v>
      </c>
      <c r="R2264">
        <f>IFERROR(IF(I2264=1,VLOOKUP(F2264,Lookup!$A$2:$B$15,2,FALSE),0),0.5)</f>
        <v>0.5</v>
      </c>
      <c r="S2264">
        <f>IF(K2264=1,1,IFERROR(IF(H2264="pass",VLOOKUP(F2264,Lookup!$D$2:$E$26,2,FALSE),0),1.6))</f>
        <v>0</v>
      </c>
      <c r="T2264" s="6">
        <f t="shared" si="107"/>
        <v>0</v>
      </c>
      <c r="U2264" s="6">
        <f t="shared" si="105"/>
        <v>0.5</v>
      </c>
      <c r="V2264" t="str">
        <f t="shared" si="106"/>
        <v>L.JACKSON, BAL</v>
      </c>
    </row>
    <row r="2265" spans="1:22">
      <c r="A2265">
        <v>311</v>
      </c>
      <c r="B2265" s="21">
        <v>1</v>
      </c>
      <c r="C2265" s="21" t="s">
        <v>0</v>
      </c>
      <c r="D2265" s="21" t="s">
        <v>8</v>
      </c>
      <c r="E2265" s="21">
        <v>66</v>
      </c>
      <c r="F2265" s="21">
        <v>34</v>
      </c>
      <c r="G2265" s="21" t="s">
        <v>828</v>
      </c>
      <c r="H2265" s="21" t="s">
        <v>585</v>
      </c>
      <c r="I2265" s="21">
        <v>1</v>
      </c>
      <c r="J2265" s="21">
        <v>0</v>
      </c>
      <c r="K2265" s="21">
        <v>0</v>
      </c>
      <c r="L2265" s="21">
        <v>0</v>
      </c>
      <c r="M2265" s="21" t="s">
        <v>749</v>
      </c>
      <c r="N2265" s="21" t="s">
        <v>587</v>
      </c>
      <c r="O2265" s="21">
        <v>0</v>
      </c>
      <c r="P2265" s="21">
        <v>1</v>
      </c>
      <c r="Q2265" s="21">
        <v>0</v>
      </c>
      <c r="R2265">
        <f>IFERROR(IF(I2265=1,VLOOKUP(F2265,Lookup!$A$2:$B$15,2,FALSE),0),0.5)</f>
        <v>0.5</v>
      </c>
      <c r="S2265">
        <f>IF(K2265=1,1,IFERROR(IF(H2265="pass",VLOOKUP(F2265,Lookup!$D$2:$E$26,2,FALSE),0),1.6))</f>
        <v>0</v>
      </c>
      <c r="T2265" s="6">
        <f t="shared" si="107"/>
        <v>0</v>
      </c>
      <c r="U2265" s="6">
        <f t="shared" si="105"/>
        <v>0.5</v>
      </c>
      <c r="V2265" t="str">
        <f t="shared" si="106"/>
        <v>T.CANNON, BAL</v>
      </c>
    </row>
    <row r="2266" spans="1:22">
      <c r="A2266">
        <v>322</v>
      </c>
      <c r="B2266" s="21">
        <v>1</v>
      </c>
      <c r="C2266" s="21" t="s">
        <v>0</v>
      </c>
      <c r="D2266" s="21" t="s">
        <v>8</v>
      </c>
      <c r="E2266" s="21">
        <v>68</v>
      </c>
      <c r="F2266" s="21">
        <v>32</v>
      </c>
      <c r="G2266" s="21" t="s">
        <v>833</v>
      </c>
      <c r="H2266" s="21" t="s">
        <v>585</v>
      </c>
      <c r="I2266" s="21">
        <v>1</v>
      </c>
      <c r="J2266" s="21">
        <v>0</v>
      </c>
      <c r="K2266" s="21">
        <v>0</v>
      </c>
      <c r="L2266" s="21">
        <v>0</v>
      </c>
      <c r="M2266" s="21" t="s">
        <v>773</v>
      </c>
      <c r="N2266" s="21" t="s">
        <v>587</v>
      </c>
      <c r="O2266" s="21">
        <v>0</v>
      </c>
      <c r="P2266" s="21">
        <v>1</v>
      </c>
      <c r="Q2266" s="21">
        <v>0</v>
      </c>
      <c r="R2266">
        <f>IFERROR(IF(I2266=1,VLOOKUP(F2266,Lookup!$A$2:$B$15,2,FALSE),0),0.5)</f>
        <v>0.5</v>
      </c>
      <c r="S2266">
        <f>IF(K2266=1,1,IFERROR(IF(H2266="pass",VLOOKUP(F2266,Lookup!$D$2:$E$26,2,FALSE),0),1.6))</f>
        <v>0</v>
      </c>
      <c r="T2266" s="6">
        <f t="shared" si="107"/>
        <v>0</v>
      </c>
      <c r="U2266" s="6">
        <f t="shared" si="105"/>
        <v>0.5</v>
      </c>
      <c r="V2266" t="str">
        <f t="shared" si="106"/>
        <v>L.JACKSON, BAL</v>
      </c>
    </row>
    <row r="2267" spans="1:22">
      <c r="A2267">
        <v>326</v>
      </c>
      <c r="B2267" s="21">
        <v>1</v>
      </c>
      <c r="C2267" s="21" t="s">
        <v>8</v>
      </c>
      <c r="D2267" s="21" t="s">
        <v>0</v>
      </c>
      <c r="E2267" s="21">
        <v>32</v>
      </c>
      <c r="F2267" s="21">
        <v>68</v>
      </c>
      <c r="G2267" s="21" t="s">
        <v>836</v>
      </c>
      <c r="H2267" s="21" t="s">
        <v>585</v>
      </c>
      <c r="I2267" s="21">
        <v>1</v>
      </c>
      <c r="J2267" s="21">
        <v>0</v>
      </c>
      <c r="K2267" s="21">
        <v>0</v>
      </c>
      <c r="L2267" s="21">
        <v>0</v>
      </c>
      <c r="M2267" s="21" t="s">
        <v>735</v>
      </c>
      <c r="N2267" s="21" t="s">
        <v>587</v>
      </c>
      <c r="O2267" s="21">
        <v>0</v>
      </c>
      <c r="P2267" s="21">
        <v>1</v>
      </c>
      <c r="Q2267" s="21">
        <v>0</v>
      </c>
      <c r="R2267">
        <f>IFERROR(IF(I2267=1,VLOOKUP(F2267,Lookup!$A$2:$B$15,2,FALSE),0),0.5)</f>
        <v>0.5</v>
      </c>
      <c r="S2267">
        <f>IF(K2267=1,1,IFERROR(IF(H2267="pass",VLOOKUP(F2267,Lookup!$D$2:$E$26,2,FALSE),0),1.6))</f>
        <v>0</v>
      </c>
      <c r="T2267" s="6">
        <f t="shared" si="107"/>
        <v>0</v>
      </c>
      <c r="U2267" s="6">
        <f t="shared" si="105"/>
        <v>0.5</v>
      </c>
      <c r="V2267" t="str">
        <f t="shared" si="106"/>
        <v>J.JACOBS, LV</v>
      </c>
    </row>
    <row r="2268" spans="1:22">
      <c r="A2268">
        <v>329</v>
      </c>
      <c r="B2268" s="21">
        <v>1</v>
      </c>
      <c r="C2268" s="21" t="s">
        <v>8</v>
      </c>
      <c r="D2268" s="21" t="s">
        <v>0</v>
      </c>
      <c r="E2268" s="21">
        <v>15</v>
      </c>
      <c r="F2268" s="21">
        <v>85</v>
      </c>
      <c r="G2268" s="21" t="s">
        <v>838</v>
      </c>
      <c r="H2268" s="21" t="s">
        <v>585</v>
      </c>
      <c r="I2268" s="21">
        <v>1</v>
      </c>
      <c r="J2268" s="21">
        <v>0</v>
      </c>
      <c r="K2268" s="21">
        <v>0</v>
      </c>
      <c r="L2268" s="21">
        <v>0</v>
      </c>
      <c r="M2268" s="21" t="s">
        <v>735</v>
      </c>
      <c r="N2268" s="21" t="s">
        <v>587</v>
      </c>
      <c r="O2268" s="21">
        <v>0</v>
      </c>
      <c r="P2268" s="21">
        <v>1</v>
      </c>
      <c r="Q2268" s="21">
        <v>0</v>
      </c>
      <c r="R2268">
        <f>IFERROR(IF(I2268=1,VLOOKUP(F2268,Lookup!$A$2:$B$15,2,FALSE),0),0.5)</f>
        <v>0.5</v>
      </c>
      <c r="S2268">
        <f>IF(K2268=1,1,IFERROR(IF(H2268="pass",VLOOKUP(F2268,Lookup!$D$2:$E$26,2,FALSE),0),1.6))</f>
        <v>0</v>
      </c>
      <c r="T2268" s="6">
        <f t="shared" si="107"/>
        <v>0</v>
      </c>
      <c r="U2268" s="6">
        <f t="shared" si="105"/>
        <v>0.5</v>
      </c>
      <c r="V2268" t="str">
        <f t="shared" si="106"/>
        <v>J.JACOBS, LV</v>
      </c>
    </row>
    <row r="2269" spans="1:22">
      <c r="A2269">
        <v>332</v>
      </c>
      <c r="B2269" s="21">
        <v>1</v>
      </c>
      <c r="C2269" s="21" t="s">
        <v>0</v>
      </c>
      <c r="D2269" s="21" t="s">
        <v>8</v>
      </c>
      <c r="E2269" s="21">
        <v>75</v>
      </c>
      <c r="F2269" s="21">
        <v>25</v>
      </c>
      <c r="G2269" s="21" t="s">
        <v>839</v>
      </c>
      <c r="H2269" s="21" t="s">
        <v>585</v>
      </c>
      <c r="I2269" s="21">
        <v>1</v>
      </c>
      <c r="J2269" s="21">
        <v>0</v>
      </c>
      <c r="K2269" s="21">
        <v>0</v>
      </c>
      <c r="L2269" s="21">
        <v>0</v>
      </c>
      <c r="M2269" s="21" t="s">
        <v>742</v>
      </c>
      <c r="N2269" s="21" t="s">
        <v>587</v>
      </c>
      <c r="O2269" s="21">
        <v>0</v>
      </c>
      <c r="P2269" s="21">
        <v>1</v>
      </c>
      <c r="Q2269" s="21">
        <v>0</v>
      </c>
      <c r="R2269">
        <f>IFERROR(IF(I2269=1,VLOOKUP(F2269,Lookup!$A$2:$B$15,2,FALSE),0),0.5)</f>
        <v>0.5</v>
      </c>
      <c r="S2269">
        <f>IF(K2269=1,1,IFERROR(IF(H2269="pass",VLOOKUP(F2269,Lookup!$D$2:$E$26,2,FALSE),0),1.6))</f>
        <v>0</v>
      </c>
      <c r="T2269" s="6">
        <f t="shared" si="107"/>
        <v>0</v>
      </c>
      <c r="U2269" s="6">
        <f t="shared" si="105"/>
        <v>0.5</v>
      </c>
      <c r="V2269" t="str">
        <f t="shared" si="106"/>
        <v>T.WILLIAMS, BAL</v>
      </c>
    </row>
    <row r="2270" spans="1:22">
      <c r="A2270">
        <v>334</v>
      </c>
      <c r="B2270" s="21">
        <v>1</v>
      </c>
      <c r="C2270" s="21" t="s">
        <v>0</v>
      </c>
      <c r="D2270" s="21" t="s">
        <v>8</v>
      </c>
      <c r="E2270" s="21">
        <v>67</v>
      </c>
      <c r="F2270" s="21">
        <v>33</v>
      </c>
      <c r="G2270" s="21" t="s">
        <v>841</v>
      </c>
      <c r="H2270" s="21" t="s">
        <v>585</v>
      </c>
      <c r="I2270" s="21">
        <v>1</v>
      </c>
      <c r="J2270" s="21">
        <v>0</v>
      </c>
      <c r="K2270" s="21">
        <v>0</v>
      </c>
      <c r="L2270" s="21">
        <v>0</v>
      </c>
      <c r="M2270" s="21" t="s">
        <v>754</v>
      </c>
      <c r="N2270" s="21" t="s">
        <v>587</v>
      </c>
      <c r="O2270" s="21">
        <v>0</v>
      </c>
      <c r="P2270" s="21">
        <v>1</v>
      </c>
      <c r="Q2270" s="21">
        <v>0</v>
      </c>
      <c r="R2270">
        <f>IFERROR(IF(I2270=1,VLOOKUP(F2270,Lookup!$A$2:$B$15,2,FALSE),0),0.5)</f>
        <v>0.5</v>
      </c>
      <c r="S2270">
        <f>IF(K2270=1,1,IFERROR(IF(H2270="pass",VLOOKUP(F2270,Lookup!$D$2:$E$26,2,FALSE),0),1.6))</f>
        <v>0</v>
      </c>
      <c r="T2270" s="6">
        <f t="shared" si="107"/>
        <v>0</v>
      </c>
      <c r="U2270" s="6">
        <f t="shared" si="105"/>
        <v>0.5</v>
      </c>
      <c r="V2270" t="str">
        <f t="shared" si="106"/>
        <v>M.BROWN, BAL</v>
      </c>
    </row>
    <row r="2271" spans="1:22">
      <c r="A2271">
        <v>335</v>
      </c>
      <c r="B2271" s="21">
        <v>1</v>
      </c>
      <c r="C2271" s="21" t="s">
        <v>0</v>
      </c>
      <c r="D2271" s="21" t="s">
        <v>8</v>
      </c>
      <c r="E2271" s="21">
        <v>62</v>
      </c>
      <c r="F2271" s="21">
        <v>38</v>
      </c>
      <c r="G2271" s="21" t="s">
        <v>842</v>
      </c>
      <c r="H2271" s="21" t="s">
        <v>585</v>
      </c>
      <c r="I2271" s="21">
        <v>1</v>
      </c>
      <c r="J2271" s="21">
        <v>0</v>
      </c>
      <c r="K2271" s="21">
        <v>0</v>
      </c>
      <c r="L2271" s="21">
        <v>0</v>
      </c>
      <c r="M2271" s="21" t="s">
        <v>767</v>
      </c>
      <c r="N2271" s="21" t="s">
        <v>587</v>
      </c>
      <c r="O2271" s="21">
        <v>0</v>
      </c>
      <c r="P2271" s="21">
        <v>1</v>
      </c>
      <c r="Q2271" s="21">
        <v>0</v>
      </c>
      <c r="R2271">
        <f>IFERROR(IF(I2271=1,VLOOKUP(F2271,Lookup!$A$2:$B$15,2,FALSE),0),0.5)</f>
        <v>0.5</v>
      </c>
      <c r="S2271">
        <f>IF(K2271=1,1,IFERROR(IF(H2271="pass",VLOOKUP(F2271,Lookup!$D$2:$E$26,2,FALSE),0),1.6))</f>
        <v>0</v>
      </c>
      <c r="T2271" s="6">
        <f t="shared" si="107"/>
        <v>0</v>
      </c>
      <c r="U2271" s="6">
        <f t="shared" si="105"/>
        <v>0.5</v>
      </c>
      <c r="V2271" t="str">
        <f t="shared" si="106"/>
        <v>L.MURRAY, BAL</v>
      </c>
    </row>
    <row r="2272" spans="1:22">
      <c r="A2272">
        <v>337</v>
      </c>
      <c r="B2272" s="21">
        <v>1</v>
      </c>
      <c r="C2272" s="21" t="s">
        <v>0</v>
      </c>
      <c r="D2272" s="21" t="s">
        <v>8</v>
      </c>
      <c r="E2272" s="21">
        <v>8</v>
      </c>
      <c r="F2272" s="21">
        <v>92</v>
      </c>
      <c r="G2272" s="21" t="s">
        <v>844</v>
      </c>
      <c r="H2272" s="21" t="s">
        <v>585</v>
      </c>
      <c r="I2272" s="21">
        <v>1</v>
      </c>
      <c r="J2272" s="21">
        <v>0</v>
      </c>
      <c r="K2272" s="21">
        <v>0</v>
      </c>
      <c r="L2272" s="21">
        <v>0</v>
      </c>
      <c r="M2272" s="21" t="s">
        <v>767</v>
      </c>
      <c r="N2272" s="21" t="s">
        <v>587</v>
      </c>
      <c r="O2272" s="21">
        <v>0</v>
      </c>
      <c r="P2272" s="21">
        <v>1</v>
      </c>
      <c r="Q2272" s="21">
        <v>0</v>
      </c>
      <c r="R2272">
        <f>IFERROR(IF(I2272=1,VLOOKUP(F2272,Lookup!$A$2:$B$15,2,FALSE),0),0.5)</f>
        <v>1.1000000000000001</v>
      </c>
      <c r="S2272">
        <f>IF(K2272=1,1,IFERROR(IF(H2272="pass",VLOOKUP(F2272,Lookup!$D$2:$E$26,2,FALSE),0),1.6))</f>
        <v>0</v>
      </c>
      <c r="T2272" s="6">
        <f t="shared" si="107"/>
        <v>0</v>
      </c>
      <c r="U2272" s="6">
        <f t="shared" si="105"/>
        <v>1.1000000000000001</v>
      </c>
      <c r="V2272" t="str">
        <f t="shared" si="106"/>
        <v>L.MURRAY, BAL</v>
      </c>
    </row>
    <row r="2273" spans="1:22">
      <c r="A2273">
        <v>341</v>
      </c>
      <c r="B2273" s="21">
        <v>1</v>
      </c>
      <c r="C2273" s="21" t="s">
        <v>8</v>
      </c>
      <c r="D2273" s="21" t="s">
        <v>0</v>
      </c>
      <c r="E2273" s="21">
        <v>66</v>
      </c>
      <c r="F2273" s="21">
        <v>34</v>
      </c>
      <c r="G2273" s="21" t="s">
        <v>846</v>
      </c>
      <c r="H2273" s="21" t="s">
        <v>585</v>
      </c>
      <c r="I2273" s="21">
        <v>1</v>
      </c>
      <c r="J2273" s="21">
        <v>0</v>
      </c>
      <c r="K2273" s="21">
        <v>0</v>
      </c>
      <c r="L2273" s="21">
        <v>0</v>
      </c>
      <c r="M2273" s="21" t="s">
        <v>732</v>
      </c>
      <c r="N2273" s="21" t="s">
        <v>587</v>
      </c>
      <c r="O2273" s="21">
        <v>0</v>
      </c>
      <c r="P2273" s="21">
        <v>1</v>
      </c>
      <c r="Q2273" s="21">
        <v>0</v>
      </c>
      <c r="R2273">
        <f>IFERROR(IF(I2273=1,VLOOKUP(F2273,Lookup!$A$2:$B$15,2,FALSE),0),0.5)</f>
        <v>0.5</v>
      </c>
      <c r="S2273">
        <f>IF(K2273=1,1,IFERROR(IF(H2273="pass",VLOOKUP(F2273,Lookup!$D$2:$E$26,2,FALSE),0),1.6))</f>
        <v>0</v>
      </c>
      <c r="T2273" s="6">
        <f t="shared" si="107"/>
        <v>0</v>
      </c>
      <c r="U2273" s="6">
        <f t="shared" si="105"/>
        <v>0.5</v>
      </c>
      <c r="V2273" t="str">
        <f t="shared" si="106"/>
        <v>K.DRAKE, LV</v>
      </c>
    </row>
    <row r="2274" spans="1:22">
      <c r="A2274">
        <v>352</v>
      </c>
      <c r="B2274" s="21">
        <v>1</v>
      </c>
      <c r="C2274" s="21" t="s">
        <v>0</v>
      </c>
      <c r="D2274" s="21" t="s">
        <v>8</v>
      </c>
      <c r="E2274" s="21">
        <v>75</v>
      </c>
      <c r="F2274" s="21">
        <v>25</v>
      </c>
      <c r="G2274" s="21" t="s">
        <v>853</v>
      </c>
      <c r="H2274" s="21" t="s">
        <v>585</v>
      </c>
      <c r="I2274" s="21">
        <v>1</v>
      </c>
      <c r="J2274" s="21">
        <v>0</v>
      </c>
      <c r="K2274" s="21">
        <v>0</v>
      </c>
      <c r="L2274" s="21">
        <v>0</v>
      </c>
      <c r="M2274" s="21" t="s">
        <v>773</v>
      </c>
      <c r="N2274" s="21" t="s">
        <v>587</v>
      </c>
      <c r="O2274" s="21">
        <v>0</v>
      </c>
      <c r="P2274" s="21">
        <v>1</v>
      </c>
      <c r="Q2274" s="21">
        <v>0</v>
      </c>
      <c r="R2274">
        <f>IFERROR(IF(I2274=1,VLOOKUP(F2274,Lookup!$A$2:$B$15,2,FALSE),0),0.5)</f>
        <v>0.5</v>
      </c>
      <c r="S2274">
        <f>IF(K2274=1,1,IFERROR(IF(H2274="pass",VLOOKUP(F2274,Lookup!$D$2:$E$26,2,FALSE),0),1.6))</f>
        <v>0</v>
      </c>
      <c r="T2274" s="6">
        <f t="shared" si="107"/>
        <v>0</v>
      </c>
      <c r="U2274" s="6">
        <f t="shared" si="105"/>
        <v>0.5</v>
      </c>
      <c r="V2274" t="str">
        <f t="shared" si="106"/>
        <v>L.JACKSON, BAL</v>
      </c>
    </row>
    <row r="2275" spans="1:22">
      <c r="A2275">
        <v>354</v>
      </c>
      <c r="B2275" s="21">
        <v>1</v>
      </c>
      <c r="C2275" s="21" t="s">
        <v>0</v>
      </c>
      <c r="D2275" s="21" t="s">
        <v>8</v>
      </c>
      <c r="E2275" s="21">
        <v>65</v>
      </c>
      <c r="F2275" s="21">
        <v>35</v>
      </c>
      <c r="G2275" s="21" t="s">
        <v>855</v>
      </c>
      <c r="H2275" s="21" t="s">
        <v>585</v>
      </c>
      <c r="I2275" s="21">
        <v>1</v>
      </c>
      <c r="J2275" s="21">
        <v>0</v>
      </c>
      <c r="K2275" s="21">
        <v>0</v>
      </c>
      <c r="L2275" s="21">
        <v>0</v>
      </c>
      <c r="M2275" s="21" t="s">
        <v>767</v>
      </c>
      <c r="N2275" s="21" t="s">
        <v>587</v>
      </c>
      <c r="O2275" s="21">
        <v>0</v>
      </c>
      <c r="P2275" s="21">
        <v>1</v>
      </c>
      <c r="Q2275" s="21">
        <v>0</v>
      </c>
      <c r="R2275">
        <f>IFERROR(IF(I2275=1,VLOOKUP(F2275,Lookup!$A$2:$B$15,2,FALSE),0),0.5)</f>
        <v>0.5</v>
      </c>
      <c r="S2275">
        <f>IF(K2275=1,1,IFERROR(IF(H2275="pass",VLOOKUP(F2275,Lookup!$D$2:$E$26,2,FALSE),0),1.6))</f>
        <v>0</v>
      </c>
      <c r="T2275" s="6">
        <f t="shared" si="107"/>
        <v>0</v>
      </c>
      <c r="U2275" s="6">
        <f t="shared" si="105"/>
        <v>0.5</v>
      </c>
      <c r="V2275" t="str">
        <f t="shared" si="106"/>
        <v>L.MURRAY, BAL</v>
      </c>
    </row>
    <row r="2276" spans="1:22">
      <c r="A2276">
        <v>358</v>
      </c>
      <c r="B2276" s="21">
        <v>1</v>
      </c>
      <c r="C2276" s="21" t="s">
        <v>0</v>
      </c>
      <c r="D2276" s="21" t="s">
        <v>8</v>
      </c>
      <c r="E2276" s="21">
        <v>37</v>
      </c>
      <c r="F2276" s="21">
        <v>63</v>
      </c>
      <c r="G2276" s="21" t="s">
        <v>856</v>
      </c>
      <c r="H2276" s="21" t="s">
        <v>585</v>
      </c>
      <c r="I2276" s="21">
        <v>1</v>
      </c>
      <c r="J2276" s="21">
        <v>0</v>
      </c>
      <c r="K2276" s="21">
        <v>0</v>
      </c>
      <c r="L2276" s="21">
        <v>0</v>
      </c>
      <c r="M2276" s="21" t="s">
        <v>767</v>
      </c>
      <c r="N2276" s="21" t="s">
        <v>587</v>
      </c>
      <c r="O2276" s="21">
        <v>0</v>
      </c>
      <c r="P2276" s="21">
        <v>1</v>
      </c>
      <c r="Q2276" s="21">
        <v>0</v>
      </c>
      <c r="R2276">
        <f>IFERROR(IF(I2276=1,VLOOKUP(F2276,Lookup!$A$2:$B$15,2,FALSE),0),0.5)</f>
        <v>0.5</v>
      </c>
      <c r="S2276">
        <f>IF(K2276=1,1,IFERROR(IF(H2276="pass",VLOOKUP(F2276,Lookup!$D$2:$E$26,2,FALSE),0),1.6))</f>
        <v>0</v>
      </c>
      <c r="T2276" s="6">
        <f t="shared" si="107"/>
        <v>0</v>
      </c>
      <c r="U2276" s="6">
        <f t="shared" si="105"/>
        <v>0.5</v>
      </c>
      <c r="V2276" t="str">
        <f t="shared" si="106"/>
        <v>L.MURRAY, BAL</v>
      </c>
    </row>
    <row r="2277" spans="1:22">
      <c r="A2277">
        <v>360</v>
      </c>
      <c r="B2277" s="21">
        <v>1</v>
      </c>
      <c r="C2277" s="21" t="s">
        <v>0</v>
      </c>
      <c r="D2277" s="21" t="s">
        <v>8</v>
      </c>
      <c r="E2277" s="21">
        <v>35</v>
      </c>
      <c r="F2277" s="21">
        <v>65</v>
      </c>
      <c r="G2277" s="21" t="s">
        <v>857</v>
      </c>
      <c r="H2277" s="21" t="s">
        <v>585</v>
      </c>
      <c r="I2277" s="21">
        <v>1</v>
      </c>
      <c r="J2277" s="21">
        <v>0</v>
      </c>
      <c r="K2277" s="21">
        <v>0</v>
      </c>
      <c r="L2277" s="21">
        <v>0</v>
      </c>
      <c r="M2277" s="21" t="s">
        <v>773</v>
      </c>
      <c r="N2277" s="21" t="s">
        <v>587</v>
      </c>
      <c r="O2277" s="21">
        <v>0</v>
      </c>
      <c r="P2277" s="21">
        <v>1</v>
      </c>
      <c r="Q2277" s="21">
        <v>0</v>
      </c>
      <c r="R2277">
        <f>IFERROR(IF(I2277=1,VLOOKUP(F2277,Lookup!$A$2:$B$15,2,FALSE),0),0.5)</f>
        <v>0.5</v>
      </c>
      <c r="S2277">
        <f>IF(K2277=1,1,IFERROR(IF(H2277="pass",VLOOKUP(F2277,Lookup!$D$2:$E$26,2,FALSE),0),1.6))</f>
        <v>0</v>
      </c>
      <c r="T2277" s="6">
        <f t="shared" si="107"/>
        <v>0</v>
      </c>
      <c r="U2277" s="6">
        <f t="shared" si="105"/>
        <v>0.5</v>
      </c>
      <c r="V2277" t="str">
        <f t="shared" si="106"/>
        <v>L.JACKSON, BAL</v>
      </c>
    </row>
    <row r="2278" spans="1:22">
      <c r="A2278">
        <v>362</v>
      </c>
      <c r="B2278" s="21">
        <v>1</v>
      </c>
      <c r="C2278" s="21" t="s">
        <v>0</v>
      </c>
      <c r="D2278" s="21" t="s">
        <v>8</v>
      </c>
      <c r="E2278" s="21">
        <v>31</v>
      </c>
      <c r="F2278" s="21">
        <v>69</v>
      </c>
      <c r="G2278" s="21" t="s">
        <v>858</v>
      </c>
      <c r="H2278" s="21" t="s">
        <v>585</v>
      </c>
      <c r="I2278" s="21">
        <v>1</v>
      </c>
      <c r="J2278" s="21">
        <v>0</v>
      </c>
      <c r="K2278" s="21">
        <v>0</v>
      </c>
      <c r="L2278" s="21">
        <v>0</v>
      </c>
      <c r="M2278" s="21" t="s">
        <v>773</v>
      </c>
      <c r="N2278" s="21" t="s">
        <v>587</v>
      </c>
      <c r="O2278" s="21">
        <v>0</v>
      </c>
      <c r="P2278" s="21">
        <v>1</v>
      </c>
      <c r="Q2278" s="21">
        <v>0</v>
      </c>
      <c r="R2278">
        <f>IFERROR(IF(I2278=1,VLOOKUP(F2278,Lookup!$A$2:$B$15,2,FALSE),0),0.5)</f>
        <v>0.5</v>
      </c>
      <c r="S2278">
        <f>IF(K2278=1,1,IFERROR(IF(H2278="pass",VLOOKUP(F2278,Lookup!$D$2:$E$26,2,FALSE),0),1.6))</f>
        <v>0</v>
      </c>
      <c r="T2278" s="6">
        <f t="shared" si="107"/>
        <v>0</v>
      </c>
      <c r="U2278" s="6">
        <f t="shared" si="105"/>
        <v>0.5</v>
      </c>
      <c r="V2278" t="str">
        <f t="shared" si="106"/>
        <v>L.JACKSON, BAL</v>
      </c>
    </row>
    <row r="2279" spans="1:22">
      <c r="A2279">
        <v>376</v>
      </c>
      <c r="B2279" s="21">
        <v>1</v>
      </c>
      <c r="C2279" s="21" t="s">
        <v>8</v>
      </c>
      <c r="D2279" s="21" t="s">
        <v>0</v>
      </c>
      <c r="E2279" s="21">
        <v>64</v>
      </c>
      <c r="F2279" s="21">
        <v>36</v>
      </c>
      <c r="G2279" s="21" t="s">
        <v>862</v>
      </c>
      <c r="H2279" s="21" t="s">
        <v>585</v>
      </c>
      <c r="I2279" s="21">
        <v>1</v>
      </c>
      <c r="J2279" s="21">
        <v>0</v>
      </c>
      <c r="K2279" s="21">
        <v>0</v>
      </c>
      <c r="L2279" s="21">
        <v>0</v>
      </c>
      <c r="M2279" s="21" t="s">
        <v>735</v>
      </c>
      <c r="N2279" s="21" t="s">
        <v>587</v>
      </c>
      <c r="O2279" s="21">
        <v>0</v>
      </c>
      <c r="P2279" s="21">
        <v>1</v>
      </c>
      <c r="Q2279" s="21">
        <v>0</v>
      </c>
      <c r="R2279">
        <f>IFERROR(IF(I2279=1,VLOOKUP(F2279,Lookup!$A$2:$B$15,2,FALSE),0),0.5)</f>
        <v>0.5</v>
      </c>
      <c r="S2279">
        <f>IF(K2279=1,1,IFERROR(IF(H2279="pass",VLOOKUP(F2279,Lookup!$D$2:$E$26,2,FALSE),0),1.6))</f>
        <v>0</v>
      </c>
      <c r="T2279" s="6">
        <f t="shared" si="107"/>
        <v>0</v>
      </c>
      <c r="U2279" s="6">
        <f t="shared" si="105"/>
        <v>0.5</v>
      </c>
      <c r="V2279" t="str">
        <f t="shared" si="106"/>
        <v>J.JACOBS, LV</v>
      </c>
    </row>
    <row r="2280" spans="1:22">
      <c r="A2280">
        <v>378</v>
      </c>
      <c r="B2280" s="21">
        <v>1</v>
      </c>
      <c r="C2280" s="21" t="s">
        <v>8</v>
      </c>
      <c r="D2280" s="21" t="s">
        <v>0</v>
      </c>
      <c r="E2280" s="21">
        <v>39</v>
      </c>
      <c r="F2280" s="21">
        <v>61</v>
      </c>
      <c r="G2280" s="21" t="s">
        <v>864</v>
      </c>
      <c r="H2280" s="21" t="s">
        <v>585</v>
      </c>
      <c r="I2280" s="21">
        <v>1</v>
      </c>
      <c r="J2280" s="21">
        <v>0</v>
      </c>
      <c r="K2280" s="21">
        <v>0</v>
      </c>
      <c r="L2280" s="21">
        <v>0</v>
      </c>
      <c r="M2280" s="21" t="s">
        <v>732</v>
      </c>
      <c r="N2280" s="21" t="s">
        <v>587</v>
      </c>
      <c r="O2280" s="21">
        <v>0</v>
      </c>
      <c r="P2280" s="21">
        <v>1</v>
      </c>
      <c r="Q2280" s="21">
        <v>0</v>
      </c>
      <c r="R2280">
        <f>IFERROR(IF(I2280=1,VLOOKUP(F2280,Lookup!$A$2:$B$15,2,FALSE),0),0.5)</f>
        <v>0.5</v>
      </c>
      <c r="S2280">
        <f>IF(K2280=1,1,IFERROR(IF(H2280="pass",VLOOKUP(F2280,Lookup!$D$2:$E$26,2,FALSE),0),1.6))</f>
        <v>0</v>
      </c>
      <c r="T2280" s="6">
        <f t="shared" si="107"/>
        <v>0</v>
      </c>
      <c r="U2280" s="6">
        <f t="shared" si="105"/>
        <v>0.5</v>
      </c>
      <c r="V2280" t="str">
        <f t="shared" si="106"/>
        <v>K.DRAKE, LV</v>
      </c>
    </row>
    <row r="2281" spans="1:22">
      <c r="A2281">
        <v>382</v>
      </c>
      <c r="B2281" s="21">
        <v>1</v>
      </c>
      <c r="C2281" s="21" t="s">
        <v>8</v>
      </c>
      <c r="D2281" s="21" t="s">
        <v>0</v>
      </c>
      <c r="E2281" s="21">
        <v>1</v>
      </c>
      <c r="F2281" s="21">
        <v>99</v>
      </c>
      <c r="G2281" s="21" t="s">
        <v>866</v>
      </c>
      <c r="H2281" s="21" t="s">
        <v>585</v>
      </c>
      <c r="I2281" s="21">
        <v>1</v>
      </c>
      <c r="J2281" s="21">
        <v>0</v>
      </c>
      <c r="K2281" s="21">
        <v>0</v>
      </c>
      <c r="L2281" s="21">
        <v>0</v>
      </c>
      <c r="M2281" s="21" t="s">
        <v>740</v>
      </c>
      <c r="N2281" s="21" t="s">
        <v>587</v>
      </c>
      <c r="O2281" s="21">
        <v>0</v>
      </c>
      <c r="P2281" s="21">
        <v>1</v>
      </c>
      <c r="Q2281" s="21">
        <v>0</v>
      </c>
      <c r="R2281">
        <f>IFERROR(IF(I2281=1,VLOOKUP(F2281,Lookup!$A$2:$B$15,2,FALSE),0),0.5)</f>
        <v>3.3</v>
      </c>
      <c r="S2281">
        <f>IF(K2281=1,1,IFERROR(IF(H2281="pass",VLOOKUP(F2281,Lookup!$D$2:$E$26,2,FALSE),0),1.6))</f>
        <v>0</v>
      </c>
      <c r="T2281" s="6">
        <f t="shared" si="107"/>
        <v>0</v>
      </c>
      <c r="U2281" s="6">
        <f t="shared" si="105"/>
        <v>3.3</v>
      </c>
      <c r="V2281" t="str">
        <f t="shared" si="106"/>
        <v>D.CARR, LV</v>
      </c>
    </row>
    <row r="2282" spans="1:22">
      <c r="A2282">
        <v>390</v>
      </c>
      <c r="B2282" s="21">
        <v>1</v>
      </c>
      <c r="C2282" s="21" t="s">
        <v>0</v>
      </c>
      <c r="D2282" s="21" t="s">
        <v>8</v>
      </c>
      <c r="E2282" s="21">
        <v>70</v>
      </c>
      <c r="F2282" s="21">
        <v>30</v>
      </c>
      <c r="G2282" s="21" t="s">
        <v>871</v>
      </c>
      <c r="H2282" s="21" t="s">
        <v>585</v>
      </c>
      <c r="I2282" s="21">
        <v>1</v>
      </c>
      <c r="J2282" s="21">
        <v>0</v>
      </c>
      <c r="K2282" s="21">
        <v>0</v>
      </c>
      <c r="L2282" s="21">
        <v>0</v>
      </c>
      <c r="M2282" s="21" t="s">
        <v>767</v>
      </c>
      <c r="N2282" s="21" t="s">
        <v>587</v>
      </c>
      <c r="O2282" s="21">
        <v>0</v>
      </c>
      <c r="P2282" s="21">
        <v>1</v>
      </c>
      <c r="Q2282" s="21">
        <v>0</v>
      </c>
      <c r="R2282">
        <f>IFERROR(IF(I2282=1,VLOOKUP(F2282,Lookup!$A$2:$B$15,2,FALSE),0),0.5)</f>
        <v>0.5</v>
      </c>
      <c r="S2282">
        <f>IF(K2282=1,1,IFERROR(IF(H2282="pass",VLOOKUP(F2282,Lookup!$D$2:$E$26,2,FALSE),0),1.6))</f>
        <v>0</v>
      </c>
      <c r="T2282" s="6">
        <f t="shared" si="107"/>
        <v>0</v>
      </c>
      <c r="U2282" s="6">
        <f t="shared" si="105"/>
        <v>0.5</v>
      </c>
      <c r="V2282" t="str">
        <f t="shared" si="106"/>
        <v>L.MURRAY, BAL</v>
      </c>
    </row>
    <row r="2283" spans="1:22">
      <c r="A2283">
        <v>393</v>
      </c>
      <c r="B2283" s="21">
        <v>1</v>
      </c>
      <c r="C2283" s="21" t="s">
        <v>8</v>
      </c>
      <c r="D2283" s="21" t="s">
        <v>0</v>
      </c>
      <c r="E2283" s="21">
        <v>27</v>
      </c>
      <c r="F2283" s="21">
        <v>73</v>
      </c>
      <c r="G2283" s="21" t="s">
        <v>873</v>
      </c>
      <c r="H2283" s="21" t="s">
        <v>585</v>
      </c>
      <c r="I2283" s="21">
        <v>1</v>
      </c>
      <c r="J2283" s="21">
        <v>0</v>
      </c>
      <c r="K2283" s="21">
        <v>0</v>
      </c>
      <c r="L2283" s="21">
        <v>0</v>
      </c>
      <c r="M2283" s="21" t="s">
        <v>732</v>
      </c>
      <c r="N2283" s="21" t="s">
        <v>587</v>
      </c>
      <c r="O2283" s="21">
        <v>0</v>
      </c>
      <c r="P2283" s="21">
        <v>1</v>
      </c>
      <c r="Q2283" s="21">
        <v>0</v>
      </c>
      <c r="R2283">
        <f>IFERROR(IF(I2283=1,VLOOKUP(F2283,Lookup!$A$2:$B$15,2,FALSE),0),0.5)</f>
        <v>0.5</v>
      </c>
      <c r="S2283">
        <f>IF(K2283=1,1,IFERROR(IF(H2283="pass",VLOOKUP(F2283,Lookup!$D$2:$E$26,2,FALSE),0),1.6))</f>
        <v>0</v>
      </c>
      <c r="T2283" s="6">
        <f t="shared" si="107"/>
        <v>0</v>
      </c>
      <c r="U2283" s="6">
        <f t="shared" si="105"/>
        <v>0.5</v>
      </c>
      <c r="V2283" t="str">
        <f t="shared" si="106"/>
        <v>K.DRAKE, LV</v>
      </c>
    </row>
    <row r="2284" spans="1:22">
      <c r="A2284">
        <v>400</v>
      </c>
      <c r="B2284" s="21">
        <v>1</v>
      </c>
      <c r="C2284" s="21" t="s">
        <v>17</v>
      </c>
      <c r="D2284" s="21" t="s">
        <v>875</v>
      </c>
      <c r="E2284" s="21">
        <v>53</v>
      </c>
      <c r="F2284" s="21">
        <v>47</v>
      </c>
      <c r="G2284" s="21" t="s">
        <v>878</v>
      </c>
      <c r="H2284" s="21" t="s">
        <v>585</v>
      </c>
      <c r="I2284" s="21">
        <v>1</v>
      </c>
      <c r="J2284" s="21">
        <v>0</v>
      </c>
      <c r="K2284" s="21">
        <v>0</v>
      </c>
      <c r="L2284" s="21">
        <v>0</v>
      </c>
      <c r="M2284" s="21" t="s">
        <v>879</v>
      </c>
      <c r="N2284" s="21" t="s">
        <v>587</v>
      </c>
      <c r="O2284" s="21">
        <v>0</v>
      </c>
      <c r="P2284" s="21">
        <v>1</v>
      </c>
      <c r="Q2284" s="21">
        <v>0</v>
      </c>
      <c r="R2284">
        <f>IFERROR(IF(I2284=1,VLOOKUP(F2284,Lookup!$A$2:$B$15,2,FALSE),0),0.5)</f>
        <v>0.5</v>
      </c>
      <c r="S2284">
        <f>IF(K2284=1,1,IFERROR(IF(H2284="pass",VLOOKUP(F2284,Lookup!$D$2:$E$26,2,FALSE),0),1.6))</f>
        <v>0</v>
      </c>
      <c r="T2284" s="6">
        <f t="shared" si="107"/>
        <v>0</v>
      </c>
      <c r="U2284" s="6">
        <f t="shared" si="105"/>
        <v>0.5</v>
      </c>
      <c r="V2284" t="str">
        <f t="shared" si="106"/>
        <v>D.MONTGOMERY, CHI</v>
      </c>
    </row>
    <row r="2285" spans="1:22">
      <c r="A2285">
        <v>401</v>
      </c>
      <c r="B2285" s="21">
        <v>1</v>
      </c>
      <c r="C2285" s="21" t="s">
        <v>17</v>
      </c>
      <c r="D2285" s="21" t="s">
        <v>875</v>
      </c>
      <c r="E2285" s="21">
        <v>12</v>
      </c>
      <c r="F2285" s="21">
        <v>88</v>
      </c>
      <c r="G2285" s="21" t="s">
        <v>880</v>
      </c>
      <c r="H2285" s="21" t="s">
        <v>585</v>
      </c>
      <c r="I2285" s="21">
        <v>1</v>
      </c>
      <c r="J2285" s="21">
        <v>0</v>
      </c>
      <c r="K2285" s="21">
        <v>0</v>
      </c>
      <c r="L2285" s="21">
        <v>0</v>
      </c>
      <c r="M2285" s="21" t="s">
        <v>881</v>
      </c>
      <c r="N2285" s="21" t="s">
        <v>587</v>
      </c>
      <c r="O2285" s="21">
        <v>0</v>
      </c>
      <c r="P2285" s="21">
        <v>1</v>
      </c>
      <c r="Q2285" s="21">
        <v>0</v>
      </c>
      <c r="R2285">
        <f>IFERROR(IF(I2285=1,VLOOKUP(F2285,Lookup!$A$2:$B$15,2,FALSE),0),0.5)</f>
        <v>0.7</v>
      </c>
      <c r="S2285">
        <f>IF(K2285=1,1,IFERROR(IF(H2285="pass",VLOOKUP(F2285,Lookup!$D$2:$E$26,2,FALSE),0),1.6))</f>
        <v>0</v>
      </c>
      <c r="T2285" s="6">
        <f t="shared" si="107"/>
        <v>0</v>
      </c>
      <c r="U2285" s="6">
        <f t="shared" si="105"/>
        <v>0.7</v>
      </c>
      <c r="V2285" t="str">
        <f t="shared" si="106"/>
        <v>D.WILLIAMS, CHI</v>
      </c>
    </row>
    <row r="2286" spans="1:22">
      <c r="A2286">
        <v>406</v>
      </c>
      <c r="B2286" s="21">
        <v>1</v>
      </c>
      <c r="C2286" s="21" t="s">
        <v>875</v>
      </c>
      <c r="D2286" s="21" t="s">
        <v>17</v>
      </c>
      <c r="E2286" s="21">
        <v>80</v>
      </c>
      <c r="F2286" s="21">
        <v>20</v>
      </c>
      <c r="G2286" s="21" t="s">
        <v>885</v>
      </c>
      <c r="H2286" s="21" t="s">
        <v>585</v>
      </c>
      <c r="I2286" s="21">
        <v>1</v>
      </c>
      <c r="J2286" s="21">
        <v>0</v>
      </c>
      <c r="K2286" s="21">
        <v>0</v>
      </c>
      <c r="L2286" s="21">
        <v>0</v>
      </c>
      <c r="M2286" s="21" t="s">
        <v>886</v>
      </c>
      <c r="N2286" s="21" t="s">
        <v>587</v>
      </c>
      <c r="O2286" s="21">
        <v>0</v>
      </c>
      <c r="P2286" s="21">
        <v>1</v>
      </c>
      <c r="Q2286" s="21">
        <v>0</v>
      </c>
      <c r="R2286">
        <f>IFERROR(IF(I2286=1,VLOOKUP(F2286,Lookup!$A$2:$B$15,2,FALSE),0),0.5)</f>
        <v>0.5</v>
      </c>
      <c r="S2286">
        <f>IF(K2286=1,1,IFERROR(IF(H2286="pass",VLOOKUP(F2286,Lookup!$D$2:$E$26,2,FALSE),0),1.6))</f>
        <v>0</v>
      </c>
      <c r="T2286" s="6">
        <f t="shared" si="107"/>
        <v>0</v>
      </c>
      <c r="U2286" s="6">
        <f t="shared" si="105"/>
        <v>0.5</v>
      </c>
      <c r="V2286" t="str">
        <f t="shared" si="106"/>
        <v>D.HENDERSON, LA</v>
      </c>
    </row>
    <row r="2287" spans="1:22">
      <c r="A2287">
        <v>411</v>
      </c>
      <c r="B2287" s="21">
        <v>1</v>
      </c>
      <c r="C2287" s="21" t="s">
        <v>17</v>
      </c>
      <c r="D2287" s="21" t="s">
        <v>875</v>
      </c>
      <c r="E2287" s="21">
        <v>76</v>
      </c>
      <c r="F2287" s="21">
        <v>24</v>
      </c>
      <c r="G2287" s="21" t="s">
        <v>891</v>
      </c>
      <c r="H2287" s="21" t="s">
        <v>585</v>
      </c>
      <c r="I2287" s="21">
        <v>1</v>
      </c>
      <c r="J2287" s="21">
        <v>0</v>
      </c>
      <c r="K2287" s="21">
        <v>0</v>
      </c>
      <c r="L2287" s="21">
        <v>0</v>
      </c>
      <c r="M2287" s="21" t="s">
        <v>879</v>
      </c>
      <c r="N2287" s="21" t="s">
        <v>587</v>
      </c>
      <c r="O2287" s="21">
        <v>0</v>
      </c>
      <c r="P2287" s="21">
        <v>1</v>
      </c>
      <c r="Q2287" s="21">
        <v>0</v>
      </c>
      <c r="R2287">
        <f>IFERROR(IF(I2287=1,VLOOKUP(F2287,Lookup!$A$2:$B$15,2,FALSE),0),0.5)</f>
        <v>0.5</v>
      </c>
      <c r="S2287">
        <f>IF(K2287=1,1,IFERROR(IF(H2287="pass",VLOOKUP(F2287,Lookup!$D$2:$E$26,2,FALSE),0),1.6))</f>
        <v>0</v>
      </c>
      <c r="T2287" s="6">
        <f t="shared" si="107"/>
        <v>0</v>
      </c>
      <c r="U2287" s="6">
        <f t="shared" si="105"/>
        <v>0.5</v>
      </c>
      <c r="V2287" t="str">
        <f t="shared" si="106"/>
        <v>D.MONTGOMERY, CHI</v>
      </c>
    </row>
    <row r="2288" spans="1:22">
      <c r="A2288">
        <v>415</v>
      </c>
      <c r="B2288" s="21">
        <v>1</v>
      </c>
      <c r="C2288" s="21" t="s">
        <v>17</v>
      </c>
      <c r="D2288" s="21" t="s">
        <v>875</v>
      </c>
      <c r="E2288" s="21">
        <v>47</v>
      </c>
      <c r="F2288" s="21">
        <v>53</v>
      </c>
      <c r="G2288" s="21" t="s">
        <v>897</v>
      </c>
      <c r="H2288" s="21" t="s">
        <v>585</v>
      </c>
      <c r="I2288" s="21">
        <v>1</v>
      </c>
      <c r="J2288" s="21">
        <v>0</v>
      </c>
      <c r="K2288" s="21">
        <v>0</v>
      </c>
      <c r="L2288" s="21">
        <v>0</v>
      </c>
      <c r="M2288" s="21" t="s">
        <v>879</v>
      </c>
      <c r="N2288" s="21" t="s">
        <v>587</v>
      </c>
      <c r="O2288" s="21">
        <v>0</v>
      </c>
      <c r="P2288" s="21">
        <v>1</v>
      </c>
      <c r="Q2288" s="21">
        <v>0</v>
      </c>
      <c r="R2288">
        <f>IFERROR(IF(I2288=1,VLOOKUP(F2288,Lookup!$A$2:$B$15,2,FALSE),0),0.5)</f>
        <v>0.5</v>
      </c>
      <c r="S2288">
        <f>IF(K2288=1,1,IFERROR(IF(H2288="pass",VLOOKUP(F2288,Lookup!$D$2:$E$26,2,FALSE),0),1.6))</f>
        <v>0</v>
      </c>
      <c r="T2288" s="6">
        <f t="shared" si="107"/>
        <v>0</v>
      </c>
      <c r="U2288" s="6">
        <f t="shared" si="105"/>
        <v>0.5</v>
      </c>
      <c r="V2288" t="str">
        <f t="shared" si="106"/>
        <v>D.MONTGOMERY, CHI</v>
      </c>
    </row>
    <row r="2289" spans="1:22">
      <c r="A2289">
        <v>420</v>
      </c>
      <c r="B2289" s="21">
        <v>1</v>
      </c>
      <c r="C2289" s="21" t="s">
        <v>875</v>
      </c>
      <c r="D2289" s="21" t="s">
        <v>17</v>
      </c>
      <c r="E2289" s="21">
        <v>40</v>
      </c>
      <c r="F2289" s="21">
        <v>60</v>
      </c>
      <c r="G2289" s="21" t="s">
        <v>904</v>
      </c>
      <c r="H2289" s="21" t="s">
        <v>585</v>
      </c>
      <c r="I2289" s="21">
        <v>1</v>
      </c>
      <c r="J2289" s="21">
        <v>0</v>
      </c>
      <c r="K2289" s="21">
        <v>0</v>
      </c>
      <c r="L2289" s="21">
        <v>0</v>
      </c>
      <c r="M2289" s="21" t="s">
        <v>905</v>
      </c>
      <c r="N2289" s="21" t="s">
        <v>587</v>
      </c>
      <c r="O2289" s="21">
        <v>0</v>
      </c>
      <c r="P2289" s="21">
        <v>1</v>
      </c>
      <c r="Q2289" s="21">
        <v>0</v>
      </c>
      <c r="R2289">
        <f>IFERROR(IF(I2289=1,VLOOKUP(F2289,Lookup!$A$2:$B$15,2,FALSE),0),0.5)</f>
        <v>0.5</v>
      </c>
      <c r="S2289">
        <f>IF(K2289=1,1,IFERROR(IF(H2289="pass",VLOOKUP(F2289,Lookup!$D$2:$E$26,2,FALSE),0),1.6))</f>
        <v>0</v>
      </c>
      <c r="T2289" s="6">
        <f t="shared" si="107"/>
        <v>0</v>
      </c>
      <c r="U2289" s="6">
        <f t="shared" si="105"/>
        <v>0.5</v>
      </c>
      <c r="V2289" t="str">
        <f t="shared" si="106"/>
        <v>M.STAFFORD, LA</v>
      </c>
    </row>
    <row r="2290" spans="1:22">
      <c r="A2290">
        <v>425</v>
      </c>
      <c r="B2290" s="21">
        <v>1</v>
      </c>
      <c r="C2290" s="21" t="s">
        <v>17</v>
      </c>
      <c r="D2290" s="21" t="s">
        <v>875</v>
      </c>
      <c r="E2290" s="21">
        <v>75</v>
      </c>
      <c r="F2290" s="21">
        <v>25</v>
      </c>
      <c r="G2290" s="21" t="s">
        <v>908</v>
      </c>
      <c r="H2290" s="21" t="s">
        <v>585</v>
      </c>
      <c r="I2290" s="21">
        <v>1</v>
      </c>
      <c r="J2290" s="21">
        <v>0</v>
      </c>
      <c r="K2290" s="21">
        <v>0</v>
      </c>
      <c r="L2290" s="21">
        <v>0</v>
      </c>
      <c r="M2290" s="21" t="s">
        <v>881</v>
      </c>
      <c r="N2290" s="21" t="s">
        <v>587</v>
      </c>
      <c r="O2290" s="21">
        <v>0</v>
      </c>
      <c r="P2290" s="21">
        <v>1</v>
      </c>
      <c r="Q2290" s="21">
        <v>0</v>
      </c>
      <c r="R2290">
        <f>IFERROR(IF(I2290=1,VLOOKUP(F2290,Lookup!$A$2:$B$15,2,FALSE),0),0.5)</f>
        <v>0.5</v>
      </c>
      <c r="S2290">
        <f>IF(K2290=1,1,IFERROR(IF(H2290="pass",VLOOKUP(F2290,Lookup!$D$2:$E$26,2,FALSE),0),1.6))</f>
        <v>0</v>
      </c>
      <c r="T2290" s="6">
        <f t="shared" si="107"/>
        <v>0</v>
      </c>
      <c r="U2290" s="6">
        <f t="shared" si="105"/>
        <v>0.5</v>
      </c>
      <c r="V2290" t="str">
        <f t="shared" si="106"/>
        <v>D.WILLIAMS, CHI</v>
      </c>
    </row>
    <row r="2291" spans="1:22">
      <c r="A2291">
        <v>427</v>
      </c>
      <c r="B2291" s="21">
        <v>1</v>
      </c>
      <c r="C2291" s="21" t="s">
        <v>17</v>
      </c>
      <c r="D2291" s="21" t="s">
        <v>875</v>
      </c>
      <c r="E2291" s="21">
        <v>44</v>
      </c>
      <c r="F2291" s="21">
        <v>56</v>
      </c>
      <c r="G2291" s="21" t="s">
        <v>910</v>
      </c>
      <c r="H2291" s="21" t="s">
        <v>585</v>
      </c>
      <c r="I2291" s="21">
        <v>1</v>
      </c>
      <c r="J2291" s="21">
        <v>0</v>
      </c>
      <c r="K2291" s="21">
        <v>0</v>
      </c>
      <c r="L2291" s="21">
        <v>0</v>
      </c>
      <c r="M2291" s="21" t="s">
        <v>883</v>
      </c>
      <c r="N2291" s="21" t="s">
        <v>587</v>
      </c>
      <c r="O2291" s="21">
        <v>0</v>
      </c>
      <c r="P2291" s="21">
        <v>1</v>
      </c>
      <c r="Q2291" s="21">
        <v>0</v>
      </c>
      <c r="R2291">
        <f>IFERROR(IF(I2291=1,VLOOKUP(F2291,Lookup!$A$2:$B$15,2,FALSE),0),0.5)</f>
        <v>0.5</v>
      </c>
      <c r="S2291">
        <f>IF(K2291=1,1,IFERROR(IF(H2291="pass",VLOOKUP(F2291,Lookup!$D$2:$E$26,2,FALSE),0),1.6))</f>
        <v>0</v>
      </c>
      <c r="T2291" s="6">
        <f t="shared" si="107"/>
        <v>0</v>
      </c>
      <c r="U2291" s="6">
        <f t="shared" si="105"/>
        <v>0.5</v>
      </c>
      <c r="V2291" t="str">
        <f t="shared" si="106"/>
        <v>M.GOODWIN, CHI</v>
      </c>
    </row>
    <row r="2292" spans="1:22">
      <c r="A2292">
        <v>432</v>
      </c>
      <c r="B2292" s="21">
        <v>1</v>
      </c>
      <c r="C2292" s="21" t="s">
        <v>875</v>
      </c>
      <c r="D2292" s="21" t="s">
        <v>17</v>
      </c>
      <c r="E2292" s="21">
        <v>41</v>
      </c>
      <c r="F2292" s="21">
        <v>59</v>
      </c>
      <c r="G2292" s="21" t="s">
        <v>915</v>
      </c>
      <c r="H2292" s="21" t="s">
        <v>585</v>
      </c>
      <c r="I2292" s="21">
        <v>1</v>
      </c>
      <c r="J2292" s="21">
        <v>0</v>
      </c>
      <c r="K2292" s="21">
        <v>0</v>
      </c>
      <c r="L2292" s="21">
        <v>0</v>
      </c>
      <c r="M2292" s="21" t="s">
        <v>886</v>
      </c>
      <c r="N2292" s="21" t="s">
        <v>587</v>
      </c>
      <c r="O2292" s="21">
        <v>0</v>
      </c>
      <c r="P2292" s="21">
        <v>1</v>
      </c>
      <c r="Q2292" s="21">
        <v>0</v>
      </c>
      <c r="R2292">
        <f>IFERROR(IF(I2292=1,VLOOKUP(F2292,Lookup!$A$2:$B$15,2,FALSE),0),0.5)</f>
        <v>0.5</v>
      </c>
      <c r="S2292">
        <f>IF(K2292=1,1,IFERROR(IF(H2292="pass",VLOOKUP(F2292,Lookup!$D$2:$E$26,2,FALSE),0),1.6))</f>
        <v>0</v>
      </c>
      <c r="T2292" s="6">
        <f t="shared" si="107"/>
        <v>0</v>
      </c>
      <c r="U2292" s="6">
        <f t="shared" si="105"/>
        <v>0.5</v>
      </c>
      <c r="V2292" t="str">
        <f t="shared" si="106"/>
        <v>D.HENDERSON, LA</v>
      </c>
    </row>
    <row r="2293" spans="1:22">
      <c r="A2293">
        <v>434</v>
      </c>
      <c r="B2293" s="21">
        <v>1</v>
      </c>
      <c r="C2293" s="21" t="s">
        <v>875</v>
      </c>
      <c r="D2293" s="21" t="s">
        <v>17</v>
      </c>
      <c r="E2293" s="21">
        <v>39</v>
      </c>
      <c r="F2293" s="21">
        <v>61</v>
      </c>
      <c r="G2293" s="21" t="s">
        <v>916</v>
      </c>
      <c r="H2293" s="21" t="s">
        <v>585</v>
      </c>
      <c r="I2293" s="21">
        <v>1</v>
      </c>
      <c r="J2293" s="21">
        <v>0</v>
      </c>
      <c r="K2293" s="21">
        <v>0</v>
      </c>
      <c r="L2293" s="21">
        <v>0</v>
      </c>
      <c r="M2293" s="21" t="s">
        <v>917</v>
      </c>
      <c r="N2293" s="21" t="s">
        <v>587</v>
      </c>
      <c r="O2293" s="21">
        <v>0</v>
      </c>
      <c r="P2293" s="21">
        <v>1</v>
      </c>
      <c r="Q2293" s="21">
        <v>0</v>
      </c>
      <c r="R2293">
        <f>IFERROR(IF(I2293=1,VLOOKUP(F2293,Lookup!$A$2:$B$15,2,FALSE),0),0.5)</f>
        <v>0.5</v>
      </c>
      <c r="S2293">
        <f>IF(K2293=1,1,IFERROR(IF(H2293="pass",VLOOKUP(F2293,Lookup!$D$2:$E$26,2,FALSE),0),1.6))</f>
        <v>0</v>
      </c>
      <c r="T2293" s="6">
        <f t="shared" si="107"/>
        <v>0</v>
      </c>
      <c r="U2293" s="6">
        <f t="shared" si="105"/>
        <v>0.5</v>
      </c>
      <c r="V2293" t="str">
        <f t="shared" si="106"/>
        <v>R.WOODS, LA</v>
      </c>
    </row>
    <row r="2294" spans="1:22">
      <c r="A2294">
        <v>435</v>
      </c>
      <c r="B2294" s="21">
        <v>1</v>
      </c>
      <c r="C2294" s="21" t="s">
        <v>875</v>
      </c>
      <c r="D2294" s="21" t="s">
        <v>17</v>
      </c>
      <c r="E2294" s="21">
        <v>32</v>
      </c>
      <c r="F2294" s="21">
        <v>68</v>
      </c>
      <c r="G2294" s="21" t="s">
        <v>918</v>
      </c>
      <c r="H2294" s="21" t="s">
        <v>585</v>
      </c>
      <c r="I2294" s="21">
        <v>1</v>
      </c>
      <c r="J2294" s="21">
        <v>0</v>
      </c>
      <c r="K2294" s="21">
        <v>0</v>
      </c>
      <c r="L2294" s="21">
        <v>0</v>
      </c>
      <c r="M2294" s="21" t="s">
        <v>886</v>
      </c>
      <c r="N2294" s="21" t="s">
        <v>587</v>
      </c>
      <c r="O2294" s="21">
        <v>0</v>
      </c>
      <c r="P2294" s="21">
        <v>1</v>
      </c>
      <c r="Q2294" s="21">
        <v>0</v>
      </c>
      <c r="R2294">
        <f>IFERROR(IF(I2294=1,VLOOKUP(F2294,Lookup!$A$2:$B$15,2,FALSE),0),0.5)</f>
        <v>0.5</v>
      </c>
      <c r="S2294">
        <f>IF(K2294=1,1,IFERROR(IF(H2294="pass",VLOOKUP(F2294,Lookup!$D$2:$E$26,2,FALSE),0),1.6))</f>
        <v>0</v>
      </c>
      <c r="T2294" s="6">
        <f t="shared" si="107"/>
        <v>0</v>
      </c>
      <c r="U2294" s="6">
        <f t="shared" si="105"/>
        <v>0.5</v>
      </c>
      <c r="V2294" t="str">
        <f t="shared" si="106"/>
        <v>D.HENDERSON, LA</v>
      </c>
    </row>
    <row r="2295" spans="1:22">
      <c r="A2295">
        <v>439</v>
      </c>
      <c r="B2295" s="21">
        <v>1</v>
      </c>
      <c r="C2295" s="21" t="s">
        <v>875</v>
      </c>
      <c r="D2295" s="21" t="s">
        <v>17</v>
      </c>
      <c r="E2295" s="21">
        <v>2</v>
      </c>
      <c r="F2295" s="21">
        <v>98</v>
      </c>
      <c r="G2295" s="21" t="s">
        <v>921</v>
      </c>
      <c r="H2295" s="21" t="s">
        <v>585</v>
      </c>
      <c r="I2295" s="21">
        <v>1</v>
      </c>
      <c r="J2295" s="21">
        <v>0</v>
      </c>
      <c r="K2295" s="21">
        <v>0</v>
      </c>
      <c r="L2295" s="21">
        <v>0</v>
      </c>
      <c r="M2295" s="21" t="s">
        <v>886</v>
      </c>
      <c r="N2295" s="21" t="s">
        <v>587</v>
      </c>
      <c r="O2295" s="21">
        <v>0</v>
      </c>
      <c r="P2295" s="21">
        <v>1</v>
      </c>
      <c r="Q2295" s="21">
        <v>0</v>
      </c>
      <c r="R2295">
        <f>IFERROR(IF(I2295=1,VLOOKUP(F2295,Lookup!$A$2:$B$15,2,FALSE),0),0.5)</f>
        <v>2.5</v>
      </c>
      <c r="S2295">
        <f>IF(K2295=1,1,IFERROR(IF(H2295="pass",VLOOKUP(F2295,Lookup!$D$2:$E$26,2,FALSE),0),1.6))</f>
        <v>0</v>
      </c>
      <c r="T2295" s="6">
        <f t="shared" si="107"/>
        <v>0</v>
      </c>
      <c r="U2295" s="6">
        <f t="shared" si="105"/>
        <v>2.5</v>
      </c>
      <c r="V2295" t="str">
        <f t="shared" si="106"/>
        <v>D.HENDERSON, LA</v>
      </c>
    </row>
    <row r="2296" spans="1:22">
      <c r="A2296">
        <v>444</v>
      </c>
      <c r="B2296" s="21">
        <v>1</v>
      </c>
      <c r="C2296" s="21" t="s">
        <v>17</v>
      </c>
      <c r="D2296" s="21" t="s">
        <v>875</v>
      </c>
      <c r="E2296" s="21">
        <v>75</v>
      </c>
      <c r="F2296" s="21">
        <v>25</v>
      </c>
      <c r="G2296" s="21" t="s">
        <v>924</v>
      </c>
      <c r="H2296" s="21" t="s">
        <v>585</v>
      </c>
      <c r="I2296" s="21">
        <v>1</v>
      </c>
      <c r="J2296" s="21">
        <v>0</v>
      </c>
      <c r="K2296" s="21">
        <v>0</v>
      </c>
      <c r="L2296" s="21">
        <v>0</v>
      </c>
      <c r="M2296" s="21" t="s">
        <v>879</v>
      </c>
      <c r="N2296" s="21" t="s">
        <v>587</v>
      </c>
      <c r="O2296" s="21">
        <v>0</v>
      </c>
      <c r="P2296" s="21">
        <v>1</v>
      </c>
      <c r="Q2296" s="21">
        <v>0</v>
      </c>
      <c r="R2296">
        <f>IFERROR(IF(I2296=1,VLOOKUP(F2296,Lookup!$A$2:$B$15,2,FALSE),0),0.5)</f>
        <v>0.5</v>
      </c>
      <c r="S2296">
        <f>IF(K2296=1,1,IFERROR(IF(H2296="pass",VLOOKUP(F2296,Lookup!$D$2:$E$26,2,FALSE),0),1.6))</f>
        <v>0</v>
      </c>
      <c r="T2296" s="6">
        <f t="shared" si="107"/>
        <v>0</v>
      </c>
      <c r="U2296" s="6">
        <f t="shared" si="105"/>
        <v>0.5</v>
      </c>
      <c r="V2296" t="str">
        <f t="shared" si="106"/>
        <v>D.MONTGOMERY, CHI</v>
      </c>
    </row>
    <row r="2297" spans="1:22">
      <c r="A2297">
        <v>447</v>
      </c>
      <c r="B2297" s="21">
        <v>1</v>
      </c>
      <c r="C2297" s="21" t="s">
        <v>17</v>
      </c>
      <c r="D2297" s="21" t="s">
        <v>875</v>
      </c>
      <c r="E2297" s="21">
        <v>58</v>
      </c>
      <c r="F2297" s="21">
        <v>42</v>
      </c>
      <c r="G2297" s="21" t="s">
        <v>927</v>
      </c>
      <c r="H2297" s="21" t="s">
        <v>585</v>
      </c>
      <c r="I2297" s="21">
        <v>1</v>
      </c>
      <c r="J2297" s="21">
        <v>0</v>
      </c>
      <c r="K2297" s="21">
        <v>0</v>
      </c>
      <c r="L2297" s="21">
        <v>0</v>
      </c>
      <c r="M2297" s="21" t="s">
        <v>879</v>
      </c>
      <c r="N2297" s="21" t="s">
        <v>587</v>
      </c>
      <c r="O2297" s="21">
        <v>0</v>
      </c>
      <c r="P2297" s="21">
        <v>1</v>
      </c>
      <c r="Q2297" s="21">
        <v>0</v>
      </c>
      <c r="R2297">
        <f>IFERROR(IF(I2297=1,VLOOKUP(F2297,Lookup!$A$2:$B$15,2,FALSE),0),0.5)</f>
        <v>0.5</v>
      </c>
      <c r="S2297">
        <f>IF(K2297=1,1,IFERROR(IF(H2297="pass",VLOOKUP(F2297,Lookup!$D$2:$E$26,2,FALSE),0),1.6))</f>
        <v>0</v>
      </c>
      <c r="T2297" s="6">
        <f t="shared" si="107"/>
        <v>0</v>
      </c>
      <c r="U2297" s="6">
        <f t="shared" si="105"/>
        <v>0.5</v>
      </c>
      <c r="V2297" t="str">
        <f t="shared" si="106"/>
        <v>D.MONTGOMERY, CHI</v>
      </c>
    </row>
    <row r="2298" spans="1:22">
      <c r="A2298">
        <v>448</v>
      </c>
      <c r="B2298" s="21">
        <v>1</v>
      </c>
      <c r="C2298" s="21" t="s">
        <v>17</v>
      </c>
      <c r="D2298" s="21" t="s">
        <v>875</v>
      </c>
      <c r="E2298" s="21">
        <v>55</v>
      </c>
      <c r="F2298" s="21">
        <v>45</v>
      </c>
      <c r="G2298" s="21" t="s">
        <v>928</v>
      </c>
      <c r="H2298" s="21" t="s">
        <v>585</v>
      </c>
      <c r="I2298" s="21">
        <v>1</v>
      </c>
      <c r="J2298" s="21">
        <v>0</v>
      </c>
      <c r="K2298" s="21">
        <v>0</v>
      </c>
      <c r="L2298" s="21">
        <v>0</v>
      </c>
      <c r="M2298" s="21" t="s">
        <v>881</v>
      </c>
      <c r="N2298" s="21" t="s">
        <v>587</v>
      </c>
      <c r="O2298" s="21">
        <v>0</v>
      </c>
      <c r="P2298" s="21">
        <v>1</v>
      </c>
      <c r="Q2298" s="21">
        <v>0</v>
      </c>
      <c r="R2298">
        <f>IFERROR(IF(I2298=1,VLOOKUP(F2298,Lookup!$A$2:$B$15,2,FALSE),0),0.5)</f>
        <v>0.5</v>
      </c>
      <c r="S2298">
        <f>IF(K2298=1,1,IFERROR(IF(H2298="pass",VLOOKUP(F2298,Lookup!$D$2:$E$26,2,FALSE),0),1.6))</f>
        <v>0</v>
      </c>
      <c r="T2298" s="6">
        <f t="shared" si="107"/>
        <v>0</v>
      </c>
      <c r="U2298" s="6">
        <f t="shared" si="105"/>
        <v>0.5</v>
      </c>
      <c r="V2298" t="str">
        <f t="shared" si="106"/>
        <v>D.WILLIAMS, CHI</v>
      </c>
    </row>
    <row r="2299" spans="1:22">
      <c r="A2299">
        <v>458</v>
      </c>
      <c r="B2299" s="21">
        <v>1</v>
      </c>
      <c r="C2299" s="21" t="s">
        <v>17</v>
      </c>
      <c r="D2299" s="21" t="s">
        <v>875</v>
      </c>
      <c r="E2299" s="21">
        <v>45</v>
      </c>
      <c r="F2299" s="21">
        <v>55</v>
      </c>
      <c r="G2299" s="21" t="s">
        <v>934</v>
      </c>
      <c r="H2299" s="21" t="s">
        <v>585</v>
      </c>
      <c r="I2299" s="21">
        <v>1</v>
      </c>
      <c r="J2299" s="21">
        <v>0</v>
      </c>
      <c r="K2299" s="21">
        <v>0</v>
      </c>
      <c r="L2299" s="21">
        <v>0</v>
      </c>
      <c r="M2299" s="21" t="s">
        <v>879</v>
      </c>
      <c r="N2299" s="21" t="s">
        <v>587</v>
      </c>
      <c r="O2299" s="21">
        <v>0</v>
      </c>
      <c r="P2299" s="21">
        <v>1</v>
      </c>
      <c r="Q2299" s="21">
        <v>0</v>
      </c>
      <c r="R2299">
        <f>IFERROR(IF(I2299=1,VLOOKUP(F2299,Lookup!$A$2:$B$15,2,FALSE),0),0.5)</f>
        <v>0.5</v>
      </c>
      <c r="S2299">
        <f>IF(K2299=1,1,IFERROR(IF(H2299="pass",VLOOKUP(F2299,Lookup!$D$2:$E$26,2,FALSE),0),1.6))</f>
        <v>0</v>
      </c>
      <c r="T2299" s="6">
        <f t="shared" si="107"/>
        <v>0</v>
      </c>
      <c r="U2299" s="6">
        <f t="shared" si="105"/>
        <v>0.5</v>
      </c>
      <c r="V2299" t="str">
        <f t="shared" si="106"/>
        <v>D.MONTGOMERY, CHI</v>
      </c>
    </row>
    <row r="2300" spans="1:22">
      <c r="A2300">
        <v>459</v>
      </c>
      <c r="B2300" s="21">
        <v>1</v>
      </c>
      <c r="C2300" s="21" t="s">
        <v>17</v>
      </c>
      <c r="D2300" s="21" t="s">
        <v>875</v>
      </c>
      <c r="E2300" s="21">
        <v>35</v>
      </c>
      <c r="F2300" s="21">
        <v>65</v>
      </c>
      <c r="G2300" s="21" t="s">
        <v>935</v>
      </c>
      <c r="H2300" s="21" t="s">
        <v>585</v>
      </c>
      <c r="I2300" s="21">
        <v>1</v>
      </c>
      <c r="J2300" s="21">
        <v>0</v>
      </c>
      <c r="K2300" s="21">
        <v>0</v>
      </c>
      <c r="L2300" s="21">
        <v>0</v>
      </c>
      <c r="M2300" s="21" t="s">
        <v>879</v>
      </c>
      <c r="N2300" s="21" t="s">
        <v>587</v>
      </c>
      <c r="O2300" s="21">
        <v>0</v>
      </c>
      <c r="P2300" s="21">
        <v>1</v>
      </c>
      <c r="Q2300" s="21">
        <v>0</v>
      </c>
      <c r="R2300">
        <f>IFERROR(IF(I2300=1,VLOOKUP(F2300,Lookup!$A$2:$B$15,2,FALSE),0),0.5)</f>
        <v>0.5</v>
      </c>
      <c r="S2300">
        <f>IF(K2300=1,1,IFERROR(IF(H2300="pass",VLOOKUP(F2300,Lookup!$D$2:$E$26,2,FALSE),0),1.6))</f>
        <v>0</v>
      </c>
      <c r="T2300" s="6">
        <f t="shared" si="107"/>
        <v>0</v>
      </c>
      <c r="U2300" s="6">
        <f t="shared" si="105"/>
        <v>0.5</v>
      </c>
      <c r="V2300" t="str">
        <f t="shared" si="106"/>
        <v>D.MONTGOMERY, CHI</v>
      </c>
    </row>
    <row r="2301" spans="1:22">
      <c r="A2301">
        <v>461</v>
      </c>
      <c r="B2301" s="21">
        <v>1</v>
      </c>
      <c r="C2301" s="21" t="s">
        <v>17</v>
      </c>
      <c r="D2301" s="21" t="s">
        <v>875</v>
      </c>
      <c r="E2301" s="21">
        <v>23</v>
      </c>
      <c r="F2301" s="21">
        <v>77</v>
      </c>
      <c r="G2301" s="21" t="s">
        <v>937</v>
      </c>
      <c r="H2301" s="21" t="s">
        <v>585</v>
      </c>
      <c r="I2301" s="21">
        <v>1</v>
      </c>
      <c r="J2301" s="21">
        <v>0</v>
      </c>
      <c r="K2301" s="21">
        <v>0</v>
      </c>
      <c r="L2301" s="21">
        <v>0</v>
      </c>
      <c r="M2301" s="21" t="s">
        <v>879</v>
      </c>
      <c r="N2301" s="21" t="s">
        <v>587</v>
      </c>
      <c r="O2301" s="21">
        <v>0</v>
      </c>
      <c r="P2301" s="21">
        <v>1</v>
      </c>
      <c r="Q2301" s="21">
        <v>0</v>
      </c>
      <c r="R2301">
        <f>IFERROR(IF(I2301=1,VLOOKUP(F2301,Lookup!$A$2:$B$15,2,FALSE),0),0.5)</f>
        <v>0.5</v>
      </c>
      <c r="S2301">
        <f>IF(K2301=1,1,IFERROR(IF(H2301="pass",VLOOKUP(F2301,Lookup!$D$2:$E$26,2,FALSE),0),1.6))</f>
        <v>0</v>
      </c>
      <c r="T2301" s="6">
        <f t="shared" si="107"/>
        <v>0</v>
      </c>
      <c r="U2301" s="6">
        <f t="shared" si="105"/>
        <v>0.5</v>
      </c>
      <c r="V2301" t="str">
        <f t="shared" si="106"/>
        <v>D.MONTGOMERY, CHI</v>
      </c>
    </row>
    <row r="2302" spans="1:22">
      <c r="A2302">
        <v>464</v>
      </c>
      <c r="B2302" s="21">
        <v>1</v>
      </c>
      <c r="C2302" s="21" t="s">
        <v>17</v>
      </c>
      <c r="D2302" s="21" t="s">
        <v>875</v>
      </c>
      <c r="E2302" s="21">
        <v>12</v>
      </c>
      <c r="F2302" s="21">
        <v>88</v>
      </c>
      <c r="G2302" s="21" t="s">
        <v>939</v>
      </c>
      <c r="H2302" s="21" t="s">
        <v>585</v>
      </c>
      <c r="I2302" s="21">
        <v>1</v>
      </c>
      <c r="J2302" s="21">
        <v>0</v>
      </c>
      <c r="K2302" s="21">
        <v>0</v>
      </c>
      <c r="L2302" s="21">
        <v>0</v>
      </c>
      <c r="M2302" s="21" t="s">
        <v>879</v>
      </c>
      <c r="N2302" s="21" t="s">
        <v>587</v>
      </c>
      <c r="O2302" s="21">
        <v>0</v>
      </c>
      <c r="P2302" s="21">
        <v>1</v>
      </c>
      <c r="Q2302" s="21">
        <v>0</v>
      </c>
      <c r="R2302">
        <f>IFERROR(IF(I2302=1,VLOOKUP(F2302,Lookup!$A$2:$B$15,2,FALSE),0),0.5)</f>
        <v>0.7</v>
      </c>
      <c r="S2302">
        <f>IF(K2302=1,1,IFERROR(IF(H2302="pass",VLOOKUP(F2302,Lookup!$D$2:$E$26,2,FALSE),0),1.6))</f>
        <v>0</v>
      </c>
      <c r="T2302" s="6">
        <f t="shared" si="107"/>
        <v>0</v>
      </c>
      <c r="U2302" s="6">
        <f t="shared" ref="U2302:U2365" si="108">R2302+IF(S2302&gt;=3.2,S2302,IF(AND(S2302&lt;3.2,S2302&gt;=1.8),S2302*0.66+T2302*0.34,T2302))+K2302*0.4735*2</f>
        <v>0.7</v>
      </c>
      <c r="V2302" t="str">
        <f t="shared" si="106"/>
        <v>D.MONTGOMERY, CHI</v>
      </c>
    </row>
    <row r="2303" spans="1:22">
      <c r="A2303">
        <v>467</v>
      </c>
      <c r="B2303" s="21">
        <v>1</v>
      </c>
      <c r="C2303" s="21" t="s">
        <v>17</v>
      </c>
      <c r="D2303" s="21" t="s">
        <v>875</v>
      </c>
      <c r="E2303" s="21">
        <v>3</v>
      </c>
      <c r="F2303" s="21">
        <v>97</v>
      </c>
      <c r="G2303" s="21" t="s">
        <v>940</v>
      </c>
      <c r="H2303" s="21" t="s">
        <v>585</v>
      </c>
      <c r="I2303" s="21">
        <v>1</v>
      </c>
      <c r="J2303" s="21">
        <v>0</v>
      </c>
      <c r="K2303" s="21">
        <v>0</v>
      </c>
      <c r="L2303" s="21">
        <v>0</v>
      </c>
      <c r="M2303" s="21" t="s">
        <v>879</v>
      </c>
      <c r="N2303" s="21" t="s">
        <v>587</v>
      </c>
      <c r="O2303" s="21">
        <v>0</v>
      </c>
      <c r="P2303" s="21">
        <v>1</v>
      </c>
      <c r="Q2303" s="21">
        <v>0</v>
      </c>
      <c r="R2303">
        <f>IFERROR(IF(I2303=1,VLOOKUP(F2303,Lookup!$A$2:$B$15,2,FALSE),0),0.5)</f>
        <v>2.1</v>
      </c>
      <c r="S2303">
        <f>IF(K2303=1,1,IFERROR(IF(H2303="pass",VLOOKUP(F2303,Lookup!$D$2:$E$26,2,FALSE),0),1.6))</f>
        <v>0</v>
      </c>
      <c r="T2303" s="6">
        <f t="shared" si="107"/>
        <v>0</v>
      </c>
      <c r="U2303" s="6">
        <f t="shared" si="108"/>
        <v>2.1</v>
      </c>
      <c r="V2303" t="str">
        <f t="shared" si="106"/>
        <v>D.MONTGOMERY, CHI</v>
      </c>
    </row>
    <row r="2304" spans="1:22">
      <c r="A2304">
        <v>474</v>
      </c>
      <c r="B2304" s="21">
        <v>1</v>
      </c>
      <c r="C2304" s="21" t="s">
        <v>875</v>
      </c>
      <c r="D2304" s="21" t="s">
        <v>17</v>
      </c>
      <c r="E2304" s="21">
        <v>75</v>
      </c>
      <c r="F2304" s="21">
        <v>25</v>
      </c>
      <c r="G2304" s="21" t="s">
        <v>942</v>
      </c>
      <c r="H2304" s="21" t="s">
        <v>585</v>
      </c>
      <c r="I2304" s="21">
        <v>1</v>
      </c>
      <c r="J2304" s="21">
        <v>0</v>
      </c>
      <c r="K2304" s="21">
        <v>0</v>
      </c>
      <c r="L2304" s="21">
        <v>0</v>
      </c>
      <c r="M2304" s="21" t="s">
        <v>886</v>
      </c>
      <c r="N2304" s="21" t="s">
        <v>587</v>
      </c>
      <c r="O2304" s="21">
        <v>0</v>
      </c>
      <c r="P2304" s="21">
        <v>1</v>
      </c>
      <c r="Q2304" s="21">
        <v>0</v>
      </c>
      <c r="R2304">
        <f>IFERROR(IF(I2304=1,VLOOKUP(F2304,Lookup!$A$2:$B$15,2,FALSE),0),0.5)</f>
        <v>0.5</v>
      </c>
      <c r="S2304">
        <f>IF(K2304=1,1,IFERROR(IF(H2304="pass",VLOOKUP(F2304,Lookup!$D$2:$E$26,2,FALSE),0),1.6))</f>
        <v>0</v>
      </c>
      <c r="T2304" s="6">
        <f t="shared" si="107"/>
        <v>0</v>
      </c>
      <c r="U2304" s="6">
        <f t="shared" si="108"/>
        <v>0.5</v>
      </c>
      <c r="V2304" t="str">
        <f t="shared" si="106"/>
        <v>D.HENDERSON, LA</v>
      </c>
    </row>
    <row r="2305" spans="1:22">
      <c r="A2305">
        <v>480</v>
      </c>
      <c r="B2305" s="21">
        <v>1</v>
      </c>
      <c r="C2305" s="21" t="s">
        <v>17</v>
      </c>
      <c r="D2305" s="21" t="s">
        <v>875</v>
      </c>
      <c r="E2305" s="21">
        <v>75</v>
      </c>
      <c r="F2305" s="21">
        <v>25</v>
      </c>
      <c r="G2305" s="21" t="s">
        <v>946</v>
      </c>
      <c r="H2305" s="21" t="s">
        <v>585</v>
      </c>
      <c r="I2305" s="21">
        <v>1</v>
      </c>
      <c r="J2305" s="21">
        <v>0</v>
      </c>
      <c r="K2305" s="21">
        <v>0</v>
      </c>
      <c r="L2305" s="21">
        <v>0</v>
      </c>
      <c r="M2305" s="21" t="s">
        <v>879</v>
      </c>
      <c r="N2305" s="21" t="s">
        <v>587</v>
      </c>
      <c r="O2305" s="21">
        <v>0</v>
      </c>
      <c r="P2305" s="21">
        <v>1</v>
      </c>
      <c r="Q2305" s="21">
        <v>0</v>
      </c>
      <c r="R2305">
        <f>IFERROR(IF(I2305=1,VLOOKUP(F2305,Lookup!$A$2:$B$15,2,FALSE),0),0.5)</f>
        <v>0.5</v>
      </c>
      <c r="S2305">
        <f>IF(K2305=1,1,IFERROR(IF(H2305="pass",VLOOKUP(F2305,Lookup!$D$2:$E$26,2,FALSE),0),1.6))</f>
        <v>0</v>
      </c>
      <c r="T2305" s="6">
        <f t="shared" si="107"/>
        <v>0</v>
      </c>
      <c r="U2305" s="6">
        <f t="shared" si="108"/>
        <v>0.5</v>
      </c>
      <c r="V2305" t="str">
        <f t="shared" si="106"/>
        <v>D.MONTGOMERY, CHI</v>
      </c>
    </row>
    <row r="2306" spans="1:22">
      <c r="A2306">
        <v>482</v>
      </c>
      <c r="B2306" s="21">
        <v>1</v>
      </c>
      <c r="C2306" s="21" t="s">
        <v>17</v>
      </c>
      <c r="D2306" s="21" t="s">
        <v>875</v>
      </c>
      <c r="E2306" s="21">
        <v>67</v>
      </c>
      <c r="F2306" s="21">
        <v>33</v>
      </c>
      <c r="G2306" s="21" t="s">
        <v>948</v>
      </c>
      <c r="H2306" s="21" t="s">
        <v>585</v>
      </c>
      <c r="I2306" s="21">
        <v>1</v>
      </c>
      <c r="J2306" s="21">
        <v>0</v>
      </c>
      <c r="K2306" s="21">
        <v>0</v>
      </c>
      <c r="L2306" s="21">
        <v>0</v>
      </c>
      <c r="M2306" s="21" t="s">
        <v>879</v>
      </c>
      <c r="N2306" s="21" t="s">
        <v>587</v>
      </c>
      <c r="O2306" s="21">
        <v>0</v>
      </c>
      <c r="P2306" s="21">
        <v>1</v>
      </c>
      <c r="Q2306" s="21">
        <v>0</v>
      </c>
      <c r="R2306">
        <f>IFERROR(IF(I2306=1,VLOOKUP(F2306,Lookup!$A$2:$B$15,2,FALSE),0),0.5)</f>
        <v>0.5</v>
      </c>
      <c r="S2306">
        <f>IF(K2306=1,1,IFERROR(IF(H2306="pass",VLOOKUP(F2306,Lookup!$D$2:$E$26,2,FALSE),0),1.6))</f>
        <v>0</v>
      </c>
      <c r="T2306" s="6">
        <f t="shared" si="107"/>
        <v>0</v>
      </c>
      <c r="U2306" s="6">
        <f t="shared" si="108"/>
        <v>0.5</v>
      </c>
      <c r="V2306" t="str">
        <f t="shared" ref="V2306:V2369" si="109">IF(M2306="A.St","A. ST. BROWN, DET",IF(M2306="Dj.Moore","D.MOORE, CAR",IF(M2306="Mi.Carter","M.CARTER, NYJ",UPPER(M2306)&amp;", "&amp;C2306)))</f>
        <v>D.MONTGOMERY, CHI</v>
      </c>
    </row>
    <row r="2307" spans="1:22">
      <c r="A2307">
        <v>487</v>
      </c>
      <c r="B2307" s="21">
        <v>1</v>
      </c>
      <c r="C2307" s="21" t="s">
        <v>17</v>
      </c>
      <c r="D2307" s="21" t="s">
        <v>875</v>
      </c>
      <c r="E2307" s="21">
        <v>40</v>
      </c>
      <c r="F2307" s="21">
        <v>60</v>
      </c>
      <c r="G2307" s="21" t="s">
        <v>953</v>
      </c>
      <c r="H2307" s="21" t="s">
        <v>585</v>
      </c>
      <c r="I2307" s="21">
        <v>1</v>
      </c>
      <c r="J2307" s="21">
        <v>0</v>
      </c>
      <c r="K2307" s="21">
        <v>0</v>
      </c>
      <c r="L2307" s="21">
        <v>0</v>
      </c>
      <c r="M2307" s="21" t="s">
        <v>879</v>
      </c>
      <c r="N2307" s="21" t="s">
        <v>587</v>
      </c>
      <c r="O2307" s="21">
        <v>0</v>
      </c>
      <c r="P2307" s="21">
        <v>1</v>
      </c>
      <c r="Q2307" s="21">
        <v>0</v>
      </c>
      <c r="R2307">
        <f>IFERROR(IF(I2307=1,VLOOKUP(F2307,Lookup!$A$2:$B$15,2,FALSE),0),0.5)</f>
        <v>0.5</v>
      </c>
      <c r="S2307">
        <f>IF(K2307=1,1,IFERROR(IF(H2307="pass",VLOOKUP(F2307,Lookup!$D$2:$E$26,2,FALSE),0),1.6))</f>
        <v>0</v>
      </c>
      <c r="T2307" s="6">
        <f t="shared" ref="T2307:T2370" si="110">IFERROR(1.6+0.7/40*N2307,0)</f>
        <v>0</v>
      </c>
      <c r="U2307" s="6">
        <f t="shared" si="108"/>
        <v>0.5</v>
      </c>
      <c r="V2307" t="str">
        <f t="shared" si="109"/>
        <v>D.MONTGOMERY, CHI</v>
      </c>
    </row>
    <row r="2308" spans="1:22">
      <c r="A2308">
        <v>489</v>
      </c>
      <c r="B2308" s="21">
        <v>1</v>
      </c>
      <c r="C2308" s="21" t="s">
        <v>17</v>
      </c>
      <c r="D2308" s="21" t="s">
        <v>875</v>
      </c>
      <c r="E2308" s="21">
        <v>26</v>
      </c>
      <c r="F2308" s="21">
        <v>74</v>
      </c>
      <c r="G2308" s="21" t="s">
        <v>955</v>
      </c>
      <c r="H2308" s="21" t="s">
        <v>585</v>
      </c>
      <c r="I2308" s="21">
        <v>1</v>
      </c>
      <c r="J2308" s="21">
        <v>0</v>
      </c>
      <c r="K2308" s="21">
        <v>0</v>
      </c>
      <c r="L2308" s="21">
        <v>0</v>
      </c>
      <c r="M2308" s="21" t="s">
        <v>879</v>
      </c>
      <c r="N2308" s="21" t="s">
        <v>587</v>
      </c>
      <c r="O2308" s="21">
        <v>0</v>
      </c>
      <c r="P2308" s="21">
        <v>1</v>
      </c>
      <c r="Q2308" s="21">
        <v>0</v>
      </c>
      <c r="R2308">
        <f>IFERROR(IF(I2308=1,VLOOKUP(F2308,Lookup!$A$2:$B$15,2,FALSE),0),0.5)</f>
        <v>0.5</v>
      </c>
      <c r="S2308">
        <f>IF(K2308=1,1,IFERROR(IF(H2308="pass",VLOOKUP(F2308,Lookup!$D$2:$E$26,2,FALSE),0),1.6))</f>
        <v>0</v>
      </c>
      <c r="T2308" s="6">
        <f t="shared" si="110"/>
        <v>0</v>
      </c>
      <c r="U2308" s="6">
        <f t="shared" si="108"/>
        <v>0.5</v>
      </c>
      <c r="V2308" t="str">
        <f t="shared" si="109"/>
        <v>D.MONTGOMERY, CHI</v>
      </c>
    </row>
    <row r="2309" spans="1:22">
      <c r="A2309">
        <v>490</v>
      </c>
      <c r="B2309" s="21">
        <v>1</v>
      </c>
      <c r="C2309" s="21" t="s">
        <v>17</v>
      </c>
      <c r="D2309" s="21" t="s">
        <v>875</v>
      </c>
      <c r="E2309" s="21">
        <v>22</v>
      </c>
      <c r="F2309" s="21">
        <v>78</v>
      </c>
      <c r="G2309" s="21" t="s">
        <v>956</v>
      </c>
      <c r="H2309" s="21" t="s">
        <v>585</v>
      </c>
      <c r="I2309" s="21">
        <v>1</v>
      </c>
      <c r="J2309" s="21">
        <v>0</v>
      </c>
      <c r="K2309" s="21">
        <v>0</v>
      </c>
      <c r="L2309" s="21">
        <v>0</v>
      </c>
      <c r="M2309" s="21" t="s">
        <v>881</v>
      </c>
      <c r="N2309" s="21" t="s">
        <v>587</v>
      </c>
      <c r="O2309" s="21">
        <v>0</v>
      </c>
      <c r="P2309" s="21">
        <v>1</v>
      </c>
      <c r="Q2309" s="21">
        <v>0</v>
      </c>
      <c r="R2309">
        <f>IFERROR(IF(I2309=1,VLOOKUP(F2309,Lookup!$A$2:$B$15,2,FALSE),0),0.5)</f>
        <v>0.5</v>
      </c>
      <c r="S2309">
        <f>IF(K2309=1,1,IFERROR(IF(H2309="pass",VLOOKUP(F2309,Lookup!$D$2:$E$26,2,FALSE),0),1.6))</f>
        <v>0</v>
      </c>
      <c r="T2309" s="6">
        <f t="shared" si="110"/>
        <v>0</v>
      </c>
      <c r="U2309" s="6">
        <f t="shared" si="108"/>
        <v>0.5</v>
      </c>
      <c r="V2309" t="str">
        <f t="shared" si="109"/>
        <v>D.WILLIAMS, CHI</v>
      </c>
    </row>
    <row r="2310" spans="1:22">
      <c r="A2310">
        <v>492</v>
      </c>
      <c r="B2310" s="21">
        <v>1</v>
      </c>
      <c r="C2310" s="21" t="s">
        <v>17</v>
      </c>
      <c r="D2310" s="21" t="s">
        <v>875</v>
      </c>
      <c r="E2310" s="21">
        <v>15</v>
      </c>
      <c r="F2310" s="21">
        <v>85</v>
      </c>
      <c r="G2310" s="21" t="s">
        <v>958</v>
      </c>
      <c r="H2310" s="21" t="s">
        <v>585</v>
      </c>
      <c r="I2310" s="21">
        <v>1</v>
      </c>
      <c r="J2310" s="21">
        <v>0</v>
      </c>
      <c r="K2310" s="21">
        <v>0</v>
      </c>
      <c r="L2310" s="21">
        <v>0</v>
      </c>
      <c r="M2310" s="21" t="s">
        <v>881</v>
      </c>
      <c r="N2310" s="21" t="s">
        <v>587</v>
      </c>
      <c r="O2310" s="21">
        <v>0</v>
      </c>
      <c r="P2310" s="21">
        <v>1</v>
      </c>
      <c r="Q2310" s="21">
        <v>0</v>
      </c>
      <c r="R2310">
        <f>IFERROR(IF(I2310=1,VLOOKUP(F2310,Lookup!$A$2:$B$15,2,FALSE),0),0.5)</f>
        <v>0.5</v>
      </c>
      <c r="S2310">
        <f>IF(K2310=1,1,IFERROR(IF(H2310="pass",VLOOKUP(F2310,Lookup!$D$2:$E$26,2,FALSE),0),1.6))</f>
        <v>0</v>
      </c>
      <c r="T2310" s="6">
        <f t="shared" si="110"/>
        <v>0</v>
      </c>
      <c r="U2310" s="6">
        <f t="shared" si="108"/>
        <v>0.5</v>
      </c>
      <c r="V2310" t="str">
        <f t="shared" si="109"/>
        <v>D.WILLIAMS, CHI</v>
      </c>
    </row>
    <row r="2311" spans="1:22">
      <c r="A2311">
        <v>495</v>
      </c>
      <c r="B2311" s="21">
        <v>1</v>
      </c>
      <c r="C2311" s="21" t="s">
        <v>17</v>
      </c>
      <c r="D2311" s="21" t="s">
        <v>875</v>
      </c>
      <c r="E2311" s="21">
        <v>3</v>
      </c>
      <c r="F2311" s="21">
        <v>97</v>
      </c>
      <c r="G2311" s="21" t="s">
        <v>961</v>
      </c>
      <c r="H2311" s="21" t="s">
        <v>585</v>
      </c>
      <c r="I2311" s="21">
        <v>1</v>
      </c>
      <c r="J2311" s="21">
        <v>0</v>
      </c>
      <c r="K2311" s="21">
        <v>0</v>
      </c>
      <c r="L2311" s="21">
        <v>0</v>
      </c>
      <c r="M2311" s="21" t="s">
        <v>962</v>
      </c>
      <c r="N2311" s="21" t="s">
        <v>587</v>
      </c>
      <c r="O2311" s="21">
        <v>0</v>
      </c>
      <c r="P2311" s="21">
        <v>1</v>
      </c>
      <c r="Q2311" s="21">
        <v>0</v>
      </c>
      <c r="R2311">
        <f>IFERROR(IF(I2311=1,VLOOKUP(F2311,Lookup!$A$2:$B$15,2,FALSE),0),0.5)</f>
        <v>2.1</v>
      </c>
      <c r="S2311">
        <f>IF(K2311=1,1,IFERROR(IF(H2311="pass",VLOOKUP(F2311,Lookup!$D$2:$E$26,2,FALSE),0),1.6))</f>
        <v>0</v>
      </c>
      <c r="T2311" s="6">
        <f t="shared" si="110"/>
        <v>0</v>
      </c>
      <c r="U2311" s="6">
        <f t="shared" si="108"/>
        <v>2.1</v>
      </c>
      <c r="V2311" t="str">
        <f t="shared" si="109"/>
        <v>J.FIELDS, CHI</v>
      </c>
    </row>
    <row r="2312" spans="1:22">
      <c r="A2312">
        <v>498</v>
      </c>
      <c r="B2312" s="21">
        <v>1</v>
      </c>
      <c r="C2312" s="21" t="s">
        <v>875</v>
      </c>
      <c r="D2312" s="21" t="s">
        <v>17</v>
      </c>
      <c r="E2312" s="21">
        <v>75</v>
      </c>
      <c r="F2312" s="21">
        <v>25</v>
      </c>
      <c r="G2312" s="21" t="s">
        <v>963</v>
      </c>
      <c r="H2312" s="21" t="s">
        <v>585</v>
      </c>
      <c r="I2312" s="21">
        <v>1</v>
      </c>
      <c r="J2312" s="21">
        <v>0</v>
      </c>
      <c r="K2312" s="21">
        <v>0</v>
      </c>
      <c r="L2312" s="21">
        <v>0</v>
      </c>
      <c r="M2312" s="21" t="s">
        <v>886</v>
      </c>
      <c r="N2312" s="21" t="s">
        <v>587</v>
      </c>
      <c r="O2312" s="21">
        <v>0</v>
      </c>
      <c r="P2312" s="21">
        <v>1</v>
      </c>
      <c r="Q2312" s="21">
        <v>0</v>
      </c>
      <c r="R2312">
        <f>IFERROR(IF(I2312=1,VLOOKUP(F2312,Lookup!$A$2:$B$15,2,FALSE),0),0.5)</f>
        <v>0.5</v>
      </c>
      <c r="S2312">
        <f>IF(K2312=1,1,IFERROR(IF(H2312="pass",VLOOKUP(F2312,Lookup!$D$2:$E$26,2,FALSE),0),1.6))</f>
        <v>0</v>
      </c>
      <c r="T2312" s="6">
        <f t="shared" si="110"/>
        <v>0</v>
      </c>
      <c r="U2312" s="6">
        <f t="shared" si="108"/>
        <v>0.5</v>
      </c>
      <c r="V2312" t="str">
        <f t="shared" si="109"/>
        <v>D.HENDERSON, LA</v>
      </c>
    </row>
    <row r="2313" spans="1:22">
      <c r="A2313">
        <v>505</v>
      </c>
      <c r="B2313" s="21">
        <v>1</v>
      </c>
      <c r="C2313" s="21" t="s">
        <v>875</v>
      </c>
      <c r="D2313" s="21" t="s">
        <v>17</v>
      </c>
      <c r="E2313" s="21">
        <v>1</v>
      </c>
      <c r="F2313" s="21">
        <v>99</v>
      </c>
      <c r="G2313" s="21" t="s">
        <v>970</v>
      </c>
      <c r="H2313" s="21" t="s">
        <v>585</v>
      </c>
      <c r="I2313" s="21">
        <v>1</v>
      </c>
      <c r="J2313" s="21">
        <v>0</v>
      </c>
      <c r="K2313" s="21">
        <v>0</v>
      </c>
      <c r="L2313" s="21">
        <v>0</v>
      </c>
      <c r="M2313" s="21" t="s">
        <v>886</v>
      </c>
      <c r="N2313" s="21" t="s">
        <v>587</v>
      </c>
      <c r="O2313" s="21">
        <v>0</v>
      </c>
      <c r="P2313" s="21">
        <v>1</v>
      </c>
      <c r="Q2313" s="21">
        <v>0</v>
      </c>
      <c r="R2313">
        <f>IFERROR(IF(I2313=1,VLOOKUP(F2313,Lookup!$A$2:$B$15,2,FALSE),0),0.5)</f>
        <v>3.3</v>
      </c>
      <c r="S2313">
        <f>IF(K2313=1,1,IFERROR(IF(H2313="pass",VLOOKUP(F2313,Lookup!$D$2:$E$26,2,FALSE),0),1.6))</f>
        <v>0</v>
      </c>
      <c r="T2313" s="6">
        <f t="shared" si="110"/>
        <v>0</v>
      </c>
      <c r="U2313" s="6">
        <f t="shared" si="108"/>
        <v>3.3</v>
      </c>
      <c r="V2313" t="str">
        <f t="shared" si="109"/>
        <v>D.HENDERSON, LA</v>
      </c>
    </row>
    <row r="2314" spans="1:22">
      <c r="A2314">
        <v>511</v>
      </c>
      <c r="B2314" s="21">
        <v>1</v>
      </c>
      <c r="C2314" s="21" t="s">
        <v>17</v>
      </c>
      <c r="D2314" s="21" t="s">
        <v>875</v>
      </c>
      <c r="E2314" s="21">
        <v>63</v>
      </c>
      <c r="F2314" s="21">
        <v>37</v>
      </c>
      <c r="G2314" s="21" t="s">
        <v>974</v>
      </c>
      <c r="H2314" s="21" t="s">
        <v>585</v>
      </c>
      <c r="I2314" s="21">
        <v>1</v>
      </c>
      <c r="J2314" s="21">
        <v>0</v>
      </c>
      <c r="K2314" s="21">
        <v>0</v>
      </c>
      <c r="L2314" s="21">
        <v>0</v>
      </c>
      <c r="M2314" s="21" t="s">
        <v>879</v>
      </c>
      <c r="N2314" s="21" t="s">
        <v>587</v>
      </c>
      <c r="O2314" s="21">
        <v>0</v>
      </c>
      <c r="P2314" s="21">
        <v>1</v>
      </c>
      <c r="Q2314" s="21">
        <v>0</v>
      </c>
      <c r="R2314">
        <f>IFERROR(IF(I2314=1,VLOOKUP(F2314,Lookup!$A$2:$B$15,2,FALSE),0),0.5)</f>
        <v>0.5</v>
      </c>
      <c r="S2314">
        <f>IF(K2314=1,1,IFERROR(IF(H2314="pass",VLOOKUP(F2314,Lookup!$D$2:$E$26,2,FALSE),0),1.6))</f>
        <v>0</v>
      </c>
      <c r="T2314" s="6">
        <f t="shared" si="110"/>
        <v>0</v>
      </c>
      <c r="U2314" s="6">
        <f t="shared" si="108"/>
        <v>0.5</v>
      </c>
      <c r="V2314" t="str">
        <f t="shared" si="109"/>
        <v>D.MONTGOMERY, CHI</v>
      </c>
    </row>
    <row r="2315" spans="1:22">
      <c r="A2315">
        <v>513</v>
      </c>
      <c r="B2315" s="21">
        <v>1</v>
      </c>
      <c r="C2315" s="21" t="s">
        <v>17</v>
      </c>
      <c r="D2315" s="21" t="s">
        <v>875</v>
      </c>
      <c r="E2315" s="21">
        <v>55</v>
      </c>
      <c r="F2315" s="21">
        <v>45</v>
      </c>
      <c r="G2315" s="21" t="s">
        <v>975</v>
      </c>
      <c r="H2315" s="21" t="s">
        <v>585</v>
      </c>
      <c r="I2315" s="21">
        <v>1</v>
      </c>
      <c r="J2315" s="21">
        <v>0</v>
      </c>
      <c r="K2315" s="21">
        <v>0</v>
      </c>
      <c r="L2315" s="21">
        <v>0</v>
      </c>
      <c r="M2315" s="21" t="s">
        <v>879</v>
      </c>
      <c r="N2315" s="21" t="s">
        <v>587</v>
      </c>
      <c r="O2315" s="21">
        <v>0</v>
      </c>
      <c r="P2315" s="21">
        <v>1</v>
      </c>
      <c r="Q2315" s="21">
        <v>0</v>
      </c>
      <c r="R2315">
        <f>IFERROR(IF(I2315=1,VLOOKUP(F2315,Lookup!$A$2:$B$15,2,FALSE),0),0.5)</f>
        <v>0.5</v>
      </c>
      <c r="S2315">
        <f>IF(K2315=1,1,IFERROR(IF(H2315="pass",VLOOKUP(F2315,Lookup!$D$2:$E$26,2,FALSE),0),1.6))</f>
        <v>0</v>
      </c>
      <c r="T2315" s="6">
        <f t="shared" si="110"/>
        <v>0</v>
      </c>
      <c r="U2315" s="6">
        <f t="shared" si="108"/>
        <v>0.5</v>
      </c>
      <c r="V2315" t="str">
        <f t="shared" si="109"/>
        <v>D.MONTGOMERY, CHI</v>
      </c>
    </row>
    <row r="2316" spans="1:22">
      <c r="A2316">
        <v>517</v>
      </c>
      <c r="B2316" s="21">
        <v>1</v>
      </c>
      <c r="C2316" s="21" t="s">
        <v>17</v>
      </c>
      <c r="D2316" s="21" t="s">
        <v>875</v>
      </c>
      <c r="E2316" s="21">
        <v>28</v>
      </c>
      <c r="F2316" s="21">
        <v>72</v>
      </c>
      <c r="G2316" s="21" t="s">
        <v>978</v>
      </c>
      <c r="H2316" s="21" t="s">
        <v>585</v>
      </c>
      <c r="I2316" s="21">
        <v>1</v>
      </c>
      <c r="J2316" s="21">
        <v>0</v>
      </c>
      <c r="K2316" s="21">
        <v>0</v>
      </c>
      <c r="L2316" s="21">
        <v>0</v>
      </c>
      <c r="M2316" s="21" t="s">
        <v>881</v>
      </c>
      <c r="N2316" s="21" t="s">
        <v>587</v>
      </c>
      <c r="O2316" s="21">
        <v>0</v>
      </c>
      <c r="P2316" s="21">
        <v>1</v>
      </c>
      <c r="Q2316" s="21">
        <v>0</v>
      </c>
      <c r="R2316">
        <f>IFERROR(IF(I2316=1,VLOOKUP(F2316,Lookup!$A$2:$B$15,2,FALSE),0),0.5)</f>
        <v>0.5</v>
      </c>
      <c r="S2316">
        <f>IF(K2316=1,1,IFERROR(IF(H2316="pass",VLOOKUP(F2316,Lookup!$D$2:$E$26,2,FALSE),0),1.6))</f>
        <v>0</v>
      </c>
      <c r="T2316" s="6">
        <f t="shared" si="110"/>
        <v>0</v>
      </c>
      <c r="U2316" s="6">
        <f t="shared" si="108"/>
        <v>0.5</v>
      </c>
      <c r="V2316" t="str">
        <f t="shared" si="109"/>
        <v>D.WILLIAMS, CHI</v>
      </c>
    </row>
    <row r="2317" spans="1:22">
      <c r="A2317">
        <v>522</v>
      </c>
      <c r="B2317" s="21">
        <v>1</v>
      </c>
      <c r="C2317" s="21" t="s">
        <v>875</v>
      </c>
      <c r="D2317" s="21" t="s">
        <v>17</v>
      </c>
      <c r="E2317" s="21">
        <v>70</v>
      </c>
      <c r="F2317" s="21">
        <v>30</v>
      </c>
      <c r="G2317" s="21" t="s">
        <v>982</v>
      </c>
      <c r="H2317" s="21" t="s">
        <v>585</v>
      </c>
      <c r="I2317" s="21">
        <v>1</v>
      </c>
      <c r="J2317" s="21">
        <v>0</v>
      </c>
      <c r="K2317" s="21">
        <v>0</v>
      </c>
      <c r="L2317" s="21">
        <v>0</v>
      </c>
      <c r="M2317" s="21" t="s">
        <v>886</v>
      </c>
      <c r="N2317" s="21" t="s">
        <v>587</v>
      </c>
      <c r="O2317" s="21">
        <v>0</v>
      </c>
      <c r="P2317" s="21">
        <v>1</v>
      </c>
      <c r="Q2317" s="21">
        <v>0</v>
      </c>
      <c r="R2317">
        <f>IFERROR(IF(I2317=1,VLOOKUP(F2317,Lookup!$A$2:$B$15,2,FALSE),0),0.5)</f>
        <v>0.5</v>
      </c>
      <c r="S2317">
        <f>IF(K2317=1,1,IFERROR(IF(H2317="pass",VLOOKUP(F2317,Lookup!$D$2:$E$26,2,FALSE),0),1.6))</f>
        <v>0</v>
      </c>
      <c r="T2317" s="6">
        <f t="shared" si="110"/>
        <v>0</v>
      </c>
      <c r="U2317" s="6">
        <f t="shared" si="108"/>
        <v>0.5</v>
      </c>
      <c r="V2317" t="str">
        <f t="shared" si="109"/>
        <v>D.HENDERSON, LA</v>
      </c>
    </row>
    <row r="2318" spans="1:22">
      <c r="A2318">
        <v>523</v>
      </c>
      <c r="B2318" s="21">
        <v>1</v>
      </c>
      <c r="C2318" s="21" t="s">
        <v>875</v>
      </c>
      <c r="D2318" s="21" t="s">
        <v>17</v>
      </c>
      <c r="E2318" s="21">
        <v>65</v>
      </c>
      <c r="F2318" s="21">
        <v>35</v>
      </c>
      <c r="G2318" s="21" t="s">
        <v>983</v>
      </c>
      <c r="H2318" s="21" t="s">
        <v>585</v>
      </c>
      <c r="I2318" s="21">
        <v>1</v>
      </c>
      <c r="J2318" s="21">
        <v>0</v>
      </c>
      <c r="K2318" s="21">
        <v>0</v>
      </c>
      <c r="L2318" s="21">
        <v>0</v>
      </c>
      <c r="M2318" s="21" t="s">
        <v>886</v>
      </c>
      <c r="N2318" s="21" t="s">
        <v>587</v>
      </c>
      <c r="O2318" s="21">
        <v>0</v>
      </c>
      <c r="P2318" s="21">
        <v>1</v>
      </c>
      <c r="Q2318" s="21">
        <v>0</v>
      </c>
      <c r="R2318">
        <f>IFERROR(IF(I2318=1,VLOOKUP(F2318,Lookup!$A$2:$B$15,2,FALSE),0),0.5)</f>
        <v>0.5</v>
      </c>
      <c r="S2318">
        <f>IF(K2318=1,1,IFERROR(IF(H2318="pass",VLOOKUP(F2318,Lookup!$D$2:$E$26,2,FALSE),0),1.6))</f>
        <v>0</v>
      </c>
      <c r="T2318" s="6">
        <f t="shared" si="110"/>
        <v>0</v>
      </c>
      <c r="U2318" s="6">
        <f t="shared" si="108"/>
        <v>0.5</v>
      </c>
      <c r="V2318" t="str">
        <f t="shared" si="109"/>
        <v>D.HENDERSON, LA</v>
      </c>
    </row>
    <row r="2319" spans="1:22">
      <c r="A2319">
        <v>524</v>
      </c>
      <c r="B2319" s="21">
        <v>1</v>
      </c>
      <c r="C2319" s="21" t="s">
        <v>875</v>
      </c>
      <c r="D2319" s="21" t="s">
        <v>17</v>
      </c>
      <c r="E2319" s="21">
        <v>57</v>
      </c>
      <c r="F2319" s="21">
        <v>43</v>
      </c>
      <c r="G2319" s="21" t="s">
        <v>984</v>
      </c>
      <c r="H2319" s="21" t="s">
        <v>585</v>
      </c>
      <c r="I2319" s="21">
        <v>1</v>
      </c>
      <c r="J2319" s="21">
        <v>0</v>
      </c>
      <c r="K2319" s="21">
        <v>0</v>
      </c>
      <c r="L2319" s="21">
        <v>0</v>
      </c>
      <c r="M2319" s="21" t="s">
        <v>886</v>
      </c>
      <c r="N2319" s="21" t="s">
        <v>587</v>
      </c>
      <c r="O2319" s="21">
        <v>0</v>
      </c>
      <c r="P2319" s="21">
        <v>1</v>
      </c>
      <c r="Q2319" s="21">
        <v>0</v>
      </c>
      <c r="R2319">
        <f>IFERROR(IF(I2319=1,VLOOKUP(F2319,Lookup!$A$2:$B$15,2,FALSE),0),0.5)</f>
        <v>0.5</v>
      </c>
      <c r="S2319">
        <f>IF(K2319=1,1,IFERROR(IF(H2319="pass",VLOOKUP(F2319,Lookup!$D$2:$E$26,2,FALSE),0),1.6))</f>
        <v>0</v>
      </c>
      <c r="T2319" s="6">
        <f t="shared" si="110"/>
        <v>0</v>
      </c>
      <c r="U2319" s="6">
        <f t="shared" si="108"/>
        <v>0.5</v>
      </c>
      <c r="V2319" t="str">
        <f t="shared" si="109"/>
        <v>D.HENDERSON, LA</v>
      </c>
    </row>
    <row r="2320" spans="1:22">
      <c r="A2320">
        <v>525</v>
      </c>
      <c r="B2320" s="21">
        <v>1</v>
      </c>
      <c r="C2320" s="21" t="s">
        <v>875</v>
      </c>
      <c r="D2320" s="21" t="s">
        <v>17</v>
      </c>
      <c r="E2320" s="21">
        <v>33</v>
      </c>
      <c r="F2320" s="21">
        <v>67</v>
      </c>
      <c r="G2320" s="21" t="s">
        <v>985</v>
      </c>
      <c r="H2320" s="21" t="s">
        <v>585</v>
      </c>
      <c r="I2320" s="21">
        <v>1</v>
      </c>
      <c r="J2320" s="21">
        <v>0</v>
      </c>
      <c r="K2320" s="21">
        <v>0</v>
      </c>
      <c r="L2320" s="21">
        <v>0</v>
      </c>
      <c r="M2320" s="21" t="s">
        <v>886</v>
      </c>
      <c r="N2320" s="21" t="s">
        <v>587</v>
      </c>
      <c r="O2320" s="21">
        <v>0</v>
      </c>
      <c r="P2320" s="21">
        <v>1</v>
      </c>
      <c r="Q2320" s="21">
        <v>0</v>
      </c>
      <c r="R2320">
        <f>IFERROR(IF(I2320=1,VLOOKUP(F2320,Lookup!$A$2:$B$15,2,FALSE),0),0.5)</f>
        <v>0.5</v>
      </c>
      <c r="S2320">
        <f>IF(K2320=1,1,IFERROR(IF(H2320="pass",VLOOKUP(F2320,Lookup!$D$2:$E$26,2,FALSE),0),1.6))</f>
        <v>0</v>
      </c>
      <c r="T2320" s="6">
        <f t="shared" si="110"/>
        <v>0</v>
      </c>
      <c r="U2320" s="6">
        <f t="shared" si="108"/>
        <v>0.5</v>
      </c>
      <c r="V2320" t="str">
        <f t="shared" si="109"/>
        <v>D.HENDERSON, LA</v>
      </c>
    </row>
    <row r="2321" spans="1:22">
      <c r="A2321">
        <v>526</v>
      </c>
      <c r="B2321" s="21">
        <v>1</v>
      </c>
      <c r="C2321" s="21" t="s">
        <v>875</v>
      </c>
      <c r="D2321" s="21" t="s">
        <v>17</v>
      </c>
      <c r="E2321" s="21">
        <v>28</v>
      </c>
      <c r="F2321" s="21">
        <v>72</v>
      </c>
      <c r="G2321" s="21" t="s">
        <v>986</v>
      </c>
      <c r="H2321" s="21" t="s">
        <v>585</v>
      </c>
      <c r="I2321" s="21">
        <v>1</v>
      </c>
      <c r="J2321" s="21">
        <v>0</v>
      </c>
      <c r="K2321" s="21">
        <v>0</v>
      </c>
      <c r="L2321" s="21">
        <v>0</v>
      </c>
      <c r="M2321" s="21" t="s">
        <v>886</v>
      </c>
      <c r="N2321" s="21" t="s">
        <v>587</v>
      </c>
      <c r="O2321" s="21">
        <v>0</v>
      </c>
      <c r="P2321" s="21">
        <v>1</v>
      </c>
      <c r="Q2321" s="21">
        <v>0</v>
      </c>
      <c r="R2321">
        <f>IFERROR(IF(I2321=1,VLOOKUP(F2321,Lookup!$A$2:$B$15,2,FALSE),0),0.5)</f>
        <v>0.5</v>
      </c>
      <c r="S2321">
        <f>IF(K2321=1,1,IFERROR(IF(H2321="pass",VLOOKUP(F2321,Lookup!$D$2:$E$26,2,FALSE),0),1.6))</f>
        <v>0</v>
      </c>
      <c r="T2321" s="6">
        <f t="shared" si="110"/>
        <v>0</v>
      </c>
      <c r="U2321" s="6">
        <f t="shared" si="108"/>
        <v>0.5</v>
      </c>
      <c r="V2321" t="str">
        <f t="shared" si="109"/>
        <v>D.HENDERSON, LA</v>
      </c>
    </row>
    <row r="2322" spans="1:22">
      <c r="A2322">
        <v>531</v>
      </c>
      <c r="B2322" s="21">
        <v>1</v>
      </c>
      <c r="C2322" s="21" t="s">
        <v>875</v>
      </c>
      <c r="D2322" s="21" t="s">
        <v>17</v>
      </c>
      <c r="E2322" s="21">
        <v>22</v>
      </c>
      <c r="F2322" s="21">
        <v>78</v>
      </c>
      <c r="G2322" s="21" t="s">
        <v>989</v>
      </c>
      <c r="H2322" s="21" t="s">
        <v>585</v>
      </c>
      <c r="I2322" s="21">
        <v>1</v>
      </c>
      <c r="J2322" s="21">
        <v>0</v>
      </c>
      <c r="K2322" s="21">
        <v>0</v>
      </c>
      <c r="L2322" s="21">
        <v>0</v>
      </c>
      <c r="M2322" s="21" t="s">
        <v>990</v>
      </c>
      <c r="N2322" s="21" t="s">
        <v>587</v>
      </c>
      <c r="O2322" s="21">
        <v>0</v>
      </c>
      <c r="P2322" s="21">
        <v>1</v>
      </c>
      <c r="Q2322" s="21">
        <v>0</v>
      </c>
      <c r="R2322">
        <f>IFERROR(IF(I2322=1,VLOOKUP(F2322,Lookup!$A$2:$B$15,2,FALSE),0),0.5)</f>
        <v>0.5</v>
      </c>
      <c r="S2322">
        <f>IF(K2322=1,1,IFERROR(IF(H2322="pass",VLOOKUP(F2322,Lookup!$D$2:$E$26,2,FALSE),0),1.6))</f>
        <v>0</v>
      </c>
      <c r="T2322" s="6">
        <f t="shared" si="110"/>
        <v>0</v>
      </c>
      <c r="U2322" s="6">
        <f t="shared" si="108"/>
        <v>0.5</v>
      </c>
      <c r="V2322" t="str">
        <f t="shared" si="109"/>
        <v>S.MICHEL, LA</v>
      </c>
    </row>
    <row r="2323" spans="1:22">
      <c r="A2323">
        <v>532</v>
      </c>
      <c r="B2323" s="21">
        <v>1</v>
      </c>
      <c r="C2323" s="21" t="s">
        <v>875</v>
      </c>
      <c r="D2323" s="21" t="s">
        <v>17</v>
      </c>
      <c r="E2323" s="21">
        <v>20</v>
      </c>
      <c r="F2323" s="21">
        <v>80</v>
      </c>
      <c r="G2323" s="21" t="s">
        <v>991</v>
      </c>
      <c r="H2323" s="21" t="s">
        <v>585</v>
      </c>
      <c r="I2323" s="21">
        <v>1</v>
      </c>
      <c r="J2323" s="21">
        <v>0</v>
      </c>
      <c r="K2323" s="21">
        <v>0</v>
      </c>
      <c r="L2323" s="21">
        <v>0</v>
      </c>
      <c r="M2323" s="21" t="s">
        <v>886</v>
      </c>
      <c r="N2323" s="21" t="s">
        <v>587</v>
      </c>
      <c r="O2323" s="21">
        <v>0</v>
      </c>
      <c r="P2323" s="21">
        <v>1</v>
      </c>
      <c r="Q2323" s="21">
        <v>0</v>
      </c>
      <c r="R2323">
        <f>IFERROR(IF(I2323=1,VLOOKUP(F2323,Lookup!$A$2:$B$15,2,FALSE),0),0.5)</f>
        <v>0.5</v>
      </c>
      <c r="S2323">
        <f>IF(K2323=1,1,IFERROR(IF(H2323="pass",VLOOKUP(F2323,Lookup!$D$2:$E$26,2,FALSE),0),1.6))</f>
        <v>0</v>
      </c>
      <c r="T2323" s="6">
        <f t="shared" si="110"/>
        <v>0</v>
      </c>
      <c r="U2323" s="6">
        <f t="shared" si="108"/>
        <v>0.5</v>
      </c>
      <c r="V2323" t="str">
        <f t="shared" si="109"/>
        <v>D.HENDERSON, LA</v>
      </c>
    </row>
    <row r="2324" spans="1:22">
      <c r="A2324">
        <v>534</v>
      </c>
      <c r="B2324" s="21">
        <v>1</v>
      </c>
      <c r="C2324" s="21" t="s">
        <v>875</v>
      </c>
      <c r="D2324" s="21" t="s">
        <v>17</v>
      </c>
      <c r="E2324" s="21">
        <v>5</v>
      </c>
      <c r="F2324" s="21">
        <v>95</v>
      </c>
      <c r="G2324" s="21" t="s">
        <v>993</v>
      </c>
      <c r="H2324" s="21" t="s">
        <v>585</v>
      </c>
      <c r="I2324" s="21">
        <v>1</v>
      </c>
      <c r="J2324" s="21">
        <v>0</v>
      </c>
      <c r="K2324" s="21">
        <v>0</v>
      </c>
      <c r="L2324" s="21">
        <v>0</v>
      </c>
      <c r="M2324" s="21" t="s">
        <v>886</v>
      </c>
      <c r="N2324" s="21" t="s">
        <v>587</v>
      </c>
      <c r="O2324" s="21">
        <v>0</v>
      </c>
      <c r="P2324" s="21">
        <v>1</v>
      </c>
      <c r="Q2324" s="21">
        <v>0</v>
      </c>
      <c r="R2324">
        <f>IFERROR(IF(I2324=1,VLOOKUP(F2324,Lookup!$A$2:$B$15,2,FALSE),0),0.5)</f>
        <v>1.4</v>
      </c>
      <c r="S2324">
        <f>IF(K2324=1,1,IFERROR(IF(H2324="pass",VLOOKUP(F2324,Lookup!$D$2:$E$26,2,FALSE),0),1.6))</f>
        <v>0</v>
      </c>
      <c r="T2324" s="6">
        <f t="shared" si="110"/>
        <v>0</v>
      </c>
      <c r="U2324" s="6">
        <f t="shared" si="108"/>
        <v>1.4</v>
      </c>
      <c r="V2324" t="str">
        <f t="shared" si="109"/>
        <v>D.HENDERSON, LA</v>
      </c>
    </row>
    <row r="2325" spans="1:22">
      <c r="A2325">
        <v>545</v>
      </c>
      <c r="B2325" s="21">
        <v>1</v>
      </c>
      <c r="C2325" s="21" t="s">
        <v>875</v>
      </c>
      <c r="D2325" s="21" t="s">
        <v>17</v>
      </c>
      <c r="E2325" s="21">
        <v>27</v>
      </c>
      <c r="F2325" s="21">
        <v>73</v>
      </c>
      <c r="G2325" s="21" t="s">
        <v>1000</v>
      </c>
      <c r="H2325" s="21" t="s">
        <v>585</v>
      </c>
      <c r="I2325" s="21">
        <v>1</v>
      </c>
      <c r="J2325" s="21">
        <v>0</v>
      </c>
      <c r="K2325" s="21">
        <v>0</v>
      </c>
      <c r="L2325" s="21">
        <v>0</v>
      </c>
      <c r="M2325" s="21" t="s">
        <v>886</v>
      </c>
      <c r="N2325" s="21" t="s">
        <v>587</v>
      </c>
      <c r="O2325" s="21">
        <v>0</v>
      </c>
      <c r="P2325" s="21">
        <v>1</v>
      </c>
      <c r="Q2325" s="21">
        <v>0</v>
      </c>
      <c r="R2325">
        <f>IFERROR(IF(I2325=1,VLOOKUP(F2325,Lookup!$A$2:$B$15,2,FALSE),0),0.5)</f>
        <v>0.5</v>
      </c>
      <c r="S2325">
        <f>IF(K2325=1,1,IFERROR(IF(H2325="pass",VLOOKUP(F2325,Lookup!$D$2:$E$26,2,FALSE),0),1.6))</f>
        <v>0</v>
      </c>
      <c r="T2325" s="6">
        <f t="shared" si="110"/>
        <v>0</v>
      </c>
      <c r="U2325" s="6">
        <f t="shared" si="108"/>
        <v>0.5</v>
      </c>
      <c r="V2325" t="str">
        <f t="shared" si="109"/>
        <v>D.HENDERSON, LA</v>
      </c>
    </row>
    <row r="2326" spans="1:22">
      <c r="A2326">
        <v>547</v>
      </c>
      <c r="B2326" s="21">
        <v>1</v>
      </c>
      <c r="C2326" s="21" t="s">
        <v>875</v>
      </c>
      <c r="D2326" s="21" t="s">
        <v>17</v>
      </c>
      <c r="E2326" s="21">
        <v>24</v>
      </c>
      <c r="F2326" s="21">
        <v>76</v>
      </c>
      <c r="G2326" s="21" t="s">
        <v>1001</v>
      </c>
      <c r="H2326" s="21" t="s">
        <v>585</v>
      </c>
      <c r="I2326" s="21">
        <v>1</v>
      </c>
      <c r="J2326" s="21">
        <v>0</v>
      </c>
      <c r="K2326" s="21">
        <v>0</v>
      </c>
      <c r="L2326" s="21">
        <v>0</v>
      </c>
      <c r="M2326" s="21" t="s">
        <v>886</v>
      </c>
      <c r="N2326" s="21" t="s">
        <v>587</v>
      </c>
      <c r="O2326" s="21">
        <v>0</v>
      </c>
      <c r="P2326" s="21">
        <v>1</v>
      </c>
      <c r="Q2326" s="21">
        <v>0</v>
      </c>
      <c r="R2326">
        <f>IFERROR(IF(I2326=1,VLOOKUP(F2326,Lookup!$A$2:$B$15,2,FALSE),0),0.5)</f>
        <v>0.5</v>
      </c>
      <c r="S2326">
        <f>IF(K2326=1,1,IFERROR(IF(H2326="pass",VLOOKUP(F2326,Lookup!$D$2:$E$26,2,FALSE),0),1.6))</f>
        <v>0</v>
      </c>
      <c r="T2326" s="6">
        <f t="shared" si="110"/>
        <v>0</v>
      </c>
      <c r="U2326" s="6">
        <f t="shared" si="108"/>
        <v>0.5</v>
      </c>
      <c r="V2326" t="str">
        <f t="shared" si="109"/>
        <v>D.HENDERSON, LA</v>
      </c>
    </row>
    <row r="2327" spans="1:22">
      <c r="A2327">
        <v>585</v>
      </c>
      <c r="B2327" s="21">
        <v>1</v>
      </c>
      <c r="C2327" s="21" t="s">
        <v>4</v>
      </c>
      <c r="D2327" s="21" t="s">
        <v>9</v>
      </c>
      <c r="E2327" s="21">
        <v>14</v>
      </c>
      <c r="F2327" s="21">
        <v>86</v>
      </c>
      <c r="G2327" s="21" t="s">
        <v>1004</v>
      </c>
      <c r="H2327" s="21" t="s">
        <v>585</v>
      </c>
      <c r="I2327" s="21">
        <v>1</v>
      </c>
      <c r="J2327" s="21">
        <v>0</v>
      </c>
      <c r="K2327" s="21">
        <v>0</v>
      </c>
      <c r="L2327" s="21">
        <v>0</v>
      </c>
      <c r="M2327" s="21" t="s">
        <v>1003</v>
      </c>
      <c r="N2327" s="21" t="s">
        <v>587</v>
      </c>
      <c r="O2327" s="21">
        <v>0</v>
      </c>
      <c r="P2327" s="21">
        <v>1</v>
      </c>
      <c r="Q2327" s="21">
        <v>0</v>
      </c>
      <c r="R2327">
        <f>IFERROR(IF(I2327=1,VLOOKUP(F2327,Lookup!$A$2:$B$15,2,FALSE),0),0.5)</f>
        <v>0.6</v>
      </c>
      <c r="S2327">
        <f>IF(K2327=1,1,IFERROR(IF(H2327="pass",VLOOKUP(F2327,Lookup!$D$2:$E$26,2,FALSE),0),1.6))</f>
        <v>0</v>
      </c>
      <c r="T2327" s="6">
        <f t="shared" si="110"/>
        <v>0</v>
      </c>
      <c r="U2327" s="6">
        <f t="shared" si="108"/>
        <v>0.6</v>
      </c>
      <c r="V2327" t="str">
        <f t="shared" si="109"/>
        <v>K.HUNT, CLE</v>
      </c>
    </row>
    <row r="2328" spans="1:22">
      <c r="A2328">
        <v>588</v>
      </c>
      <c r="B2328" s="21">
        <v>1</v>
      </c>
      <c r="C2328" s="21" t="s">
        <v>4</v>
      </c>
      <c r="D2328" s="21" t="s">
        <v>9</v>
      </c>
      <c r="E2328" s="21">
        <v>9</v>
      </c>
      <c r="F2328" s="21">
        <v>91</v>
      </c>
      <c r="G2328" s="21" t="s">
        <v>1005</v>
      </c>
      <c r="H2328" s="21" t="s">
        <v>585</v>
      </c>
      <c r="I2328" s="21">
        <v>1</v>
      </c>
      <c r="J2328" s="21">
        <v>0</v>
      </c>
      <c r="K2328" s="21">
        <v>0</v>
      </c>
      <c r="L2328" s="21">
        <v>0</v>
      </c>
      <c r="M2328" s="21" t="s">
        <v>1003</v>
      </c>
      <c r="N2328" s="21" t="s">
        <v>587</v>
      </c>
      <c r="O2328" s="21">
        <v>0</v>
      </c>
      <c r="P2328" s="21">
        <v>1</v>
      </c>
      <c r="Q2328" s="21">
        <v>0</v>
      </c>
      <c r="R2328">
        <f>IFERROR(IF(I2328=1,VLOOKUP(F2328,Lookup!$A$2:$B$15,2,FALSE),0),0.5)</f>
        <v>0.8</v>
      </c>
      <c r="S2328">
        <f>IF(K2328=1,1,IFERROR(IF(H2328="pass",VLOOKUP(F2328,Lookup!$D$2:$E$26,2,FALSE),0),1.6))</f>
        <v>0</v>
      </c>
      <c r="T2328" s="6">
        <f t="shared" si="110"/>
        <v>0</v>
      </c>
      <c r="U2328" s="6">
        <f t="shared" si="108"/>
        <v>0.8</v>
      </c>
      <c r="V2328" t="str">
        <f t="shared" si="109"/>
        <v>K.HUNT, CLE</v>
      </c>
    </row>
    <row r="2329" spans="1:22">
      <c r="A2329">
        <v>623</v>
      </c>
      <c r="B2329" s="21">
        <v>1</v>
      </c>
      <c r="C2329" s="21" t="s">
        <v>4</v>
      </c>
      <c r="D2329" s="21" t="s">
        <v>9</v>
      </c>
      <c r="E2329" s="21">
        <v>99</v>
      </c>
      <c r="F2329" s="21">
        <v>1</v>
      </c>
      <c r="G2329" s="21" t="s">
        <v>1012</v>
      </c>
      <c r="H2329" s="21" t="s">
        <v>585</v>
      </c>
      <c r="I2329" s="21">
        <v>1</v>
      </c>
      <c r="J2329" s="21">
        <v>0</v>
      </c>
      <c r="K2329" s="21">
        <v>0</v>
      </c>
      <c r="L2329" s="21">
        <v>0</v>
      </c>
      <c r="M2329" s="21" t="s">
        <v>1003</v>
      </c>
      <c r="N2329" s="21" t="s">
        <v>587</v>
      </c>
      <c r="O2329" s="21">
        <v>0</v>
      </c>
      <c r="P2329" s="21">
        <v>1</v>
      </c>
      <c r="Q2329" s="21">
        <v>0</v>
      </c>
      <c r="R2329">
        <f>IFERROR(IF(I2329=1,VLOOKUP(F2329,Lookup!$A$2:$B$15,2,FALSE),0),0.5)</f>
        <v>0.5</v>
      </c>
      <c r="S2329">
        <f>IF(K2329=1,1,IFERROR(IF(H2329="pass",VLOOKUP(F2329,Lookup!$D$2:$E$26,2,FALSE),0),1.6))</f>
        <v>0</v>
      </c>
      <c r="T2329" s="6">
        <f t="shared" si="110"/>
        <v>0</v>
      </c>
      <c r="U2329" s="6">
        <f t="shared" si="108"/>
        <v>0.5</v>
      </c>
      <c r="V2329" t="str">
        <f t="shared" si="109"/>
        <v>K.HUNT, CLE</v>
      </c>
    </row>
    <row r="2330" spans="1:22">
      <c r="A2330">
        <v>625</v>
      </c>
      <c r="B2330" s="21">
        <v>1</v>
      </c>
      <c r="C2330" s="21" t="s">
        <v>4</v>
      </c>
      <c r="D2330" s="21" t="s">
        <v>9</v>
      </c>
      <c r="E2330" s="21">
        <v>94</v>
      </c>
      <c r="F2330" s="21">
        <v>6</v>
      </c>
      <c r="G2330" s="21" t="s">
        <v>1017</v>
      </c>
      <c r="H2330" s="21" t="s">
        <v>585</v>
      </c>
      <c r="I2330" s="21">
        <v>1</v>
      </c>
      <c r="J2330" s="21">
        <v>0</v>
      </c>
      <c r="K2330" s="21">
        <v>0</v>
      </c>
      <c r="L2330" s="21">
        <v>0</v>
      </c>
      <c r="M2330" s="21" t="s">
        <v>1003</v>
      </c>
      <c r="N2330" s="21" t="s">
        <v>587</v>
      </c>
      <c r="O2330" s="21">
        <v>0</v>
      </c>
      <c r="P2330" s="21">
        <v>1</v>
      </c>
      <c r="Q2330" s="21">
        <v>0</v>
      </c>
      <c r="R2330">
        <f>IFERROR(IF(I2330=1,VLOOKUP(F2330,Lookup!$A$2:$B$15,2,FALSE),0),0.5)</f>
        <v>0.5</v>
      </c>
      <c r="S2330">
        <f>IF(K2330=1,1,IFERROR(IF(H2330="pass",VLOOKUP(F2330,Lookup!$D$2:$E$26,2,FALSE),0),1.6))</f>
        <v>0</v>
      </c>
      <c r="T2330" s="6">
        <f t="shared" si="110"/>
        <v>0</v>
      </c>
      <c r="U2330" s="6">
        <f t="shared" si="108"/>
        <v>0.5</v>
      </c>
      <c r="V2330" t="str">
        <f t="shared" si="109"/>
        <v>K.HUNT, CLE</v>
      </c>
    </row>
    <row r="2331" spans="1:22">
      <c r="A2331">
        <v>679</v>
      </c>
      <c r="B2331" s="21">
        <v>1</v>
      </c>
      <c r="C2331" s="21" t="s">
        <v>4</v>
      </c>
      <c r="D2331" s="21" t="s">
        <v>9</v>
      </c>
      <c r="E2331" s="21">
        <v>2</v>
      </c>
      <c r="F2331" s="21">
        <v>98</v>
      </c>
      <c r="G2331" s="21" t="s">
        <v>1018</v>
      </c>
      <c r="H2331" s="21" t="s">
        <v>585</v>
      </c>
      <c r="I2331" s="21">
        <v>1</v>
      </c>
      <c r="J2331" s="21">
        <v>0</v>
      </c>
      <c r="K2331" s="21">
        <v>0</v>
      </c>
      <c r="L2331" s="21">
        <v>0</v>
      </c>
      <c r="M2331" s="21" t="s">
        <v>1003</v>
      </c>
      <c r="N2331" s="21" t="s">
        <v>587</v>
      </c>
      <c r="O2331" s="21">
        <v>0</v>
      </c>
      <c r="P2331" s="21">
        <v>1</v>
      </c>
      <c r="Q2331" s="21">
        <v>0</v>
      </c>
      <c r="R2331">
        <f>IFERROR(IF(I2331=1,VLOOKUP(F2331,Lookup!$A$2:$B$15,2,FALSE),0),0.5)</f>
        <v>2.5</v>
      </c>
      <c r="S2331">
        <f>IF(K2331=1,1,IFERROR(IF(H2331="pass",VLOOKUP(F2331,Lookup!$D$2:$E$26,2,FALSE),0),1.6))</f>
        <v>0</v>
      </c>
      <c r="T2331" s="6">
        <f t="shared" si="110"/>
        <v>0</v>
      </c>
      <c r="U2331" s="6">
        <f t="shared" si="108"/>
        <v>2.5</v>
      </c>
      <c r="V2331" t="str">
        <f t="shared" si="109"/>
        <v>K.HUNT, CLE</v>
      </c>
    </row>
    <row r="2332" spans="1:22">
      <c r="A2332">
        <v>570</v>
      </c>
      <c r="B2332" s="21">
        <v>1</v>
      </c>
      <c r="C2332" s="21" t="s">
        <v>9</v>
      </c>
      <c r="D2332" s="21" t="s">
        <v>4</v>
      </c>
      <c r="E2332" s="21">
        <v>81</v>
      </c>
      <c r="F2332" s="21">
        <v>19</v>
      </c>
      <c r="G2332" s="21" t="s">
        <v>1020</v>
      </c>
      <c r="H2332" s="21" t="s">
        <v>585</v>
      </c>
      <c r="I2332" s="21">
        <v>1</v>
      </c>
      <c r="J2332" s="21">
        <v>0</v>
      </c>
      <c r="K2332" s="21">
        <v>0</v>
      </c>
      <c r="L2332" s="21">
        <v>0</v>
      </c>
      <c r="M2332" s="21" t="s">
        <v>1021</v>
      </c>
      <c r="N2332" s="21" t="s">
        <v>587</v>
      </c>
      <c r="O2332" s="21">
        <v>0</v>
      </c>
      <c r="P2332" s="21">
        <v>1</v>
      </c>
      <c r="Q2332" s="21">
        <v>0</v>
      </c>
      <c r="R2332">
        <f>IFERROR(IF(I2332=1,VLOOKUP(F2332,Lookup!$A$2:$B$15,2,FALSE),0),0.5)</f>
        <v>0.5</v>
      </c>
      <c r="S2332">
        <f>IF(K2332=1,1,IFERROR(IF(H2332="pass",VLOOKUP(F2332,Lookup!$D$2:$E$26,2,FALSE),0),1.6))</f>
        <v>0</v>
      </c>
      <c r="T2332" s="6">
        <f t="shared" si="110"/>
        <v>0</v>
      </c>
      <c r="U2332" s="6">
        <f t="shared" si="108"/>
        <v>0.5</v>
      </c>
      <c r="V2332" t="str">
        <f t="shared" si="109"/>
        <v>C.EDWARDS-HELAIRE, KC</v>
      </c>
    </row>
    <row r="2333" spans="1:22">
      <c r="A2333">
        <v>572</v>
      </c>
      <c r="B2333" s="21">
        <v>1</v>
      </c>
      <c r="C2333" s="21" t="s">
        <v>9</v>
      </c>
      <c r="D2333" s="21" t="s">
        <v>4</v>
      </c>
      <c r="E2333" s="21">
        <v>66</v>
      </c>
      <c r="F2333" s="21">
        <v>34</v>
      </c>
      <c r="G2333" s="21" t="s">
        <v>1024</v>
      </c>
      <c r="H2333" s="21" t="s">
        <v>585</v>
      </c>
      <c r="I2333" s="21">
        <v>1</v>
      </c>
      <c r="J2333" s="21">
        <v>0</v>
      </c>
      <c r="K2333" s="21">
        <v>0</v>
      </c>
      <c r="L2333" s="21">
        <v>0</v>
      </c>
      <c r="M2333" s="21" t="s">
        <v>1021</v>
      </c>
      <c r="N2333" s="21" t="s">
        <v>587</v>
      </c>
      <c r="O2333" s="21">
        <v>0</v>
      </c>
      <c r="P2333" s="21">
        <v>1</v>
      </c>
      <c r="Q2333" s="21">
        <v>0</v>
      </c>
      <c r="R2333">
        <f>IFERROR(IF(I2333=1,VLOOKUP(F2333,Lookup!$A$2:$B$15,2,FALSE),0),0.5)</f>
        <v>0.5</v>
      </c>
      <c r="S2333">
        <f>IF(K2333=1,1,IFERROR(IF(H2333="pass",VLOOKUP(F2333,Lookup!$D$2:$E$26,2,FALSE),0),1.6))</f>
        <v>0</v>
      </c>
      <c r="T2333" s="6">
        <f t="shared" si="110"/>
        <v>0</v>
      </c>
      <c r="U2333" s="6">
        <f t="shared" si="108"/>
        <v>0.5</v>
      </c>
      <c r="V2333" t="str">
        <f t="shared" si="109"/>
        <v>C.EDWARDS-HELAIRE, KC</v>
      </c>
    </row>
    <row r="2334" spans="1:22">
      <c r="A2334">
        <v>576</v>
      </c>
      <c r="B2334" s="21">
        <v>1</v>
      </c>
      <c r="C2334" s="21" t="s">
        <v>9</v>
      </c>
      <c r="D2334" s="21" t="s">
        <v>4</v>
      </c>
      <c r="E2334" s="21">
        <v>18</v>
      </c>
      <c r="F2334" s="21">
        <v>82</v>
      </c>
      <c r="G2334" s="21" t="s">
        <v>1029</v>
      </c>
      <c r="H2334" s="21" t="s">
        <v>585</v>
      </c>
      <c r="I2334" s="21">
        <v>1</v>
      </c>
      <c r="J2334" s="21">
        <v>0</v>
      </c>
      <c r="K2334" s="21">
        <v>0</v>
      </c>
      <c r="L2334" s="21">
        <v>0</v>
      </c>
      <c r="M2334" s="21" t="s">
        <v>1028</v>
      </c>
      <c r="N2334" s="21" t="s">
        <v>587</v>
      </c>
      <c r="O2334" s="21">
        <v>0</v>
      </c>
      <c r="P2334" s="21">
        <v>1</v>
      </c>
      <c r="Q2334" s="21">
        <v>0</v>
      </c>
      <c r="R2334">
        <f>IFERROR(IF(I2334=1,VLOOKUP(F2334,Lookup!$A$2:$B$15,2,FALSE),0),0.5)</f>
        <v>0.5</v>
      </c>
      <c r="S2334">
        <f>IF(K2334=1,1,IFERROR(IF(H2334="pass",VLOOKUP(F2334,Lookup!$D$2:$E$26,2,FALSE),0),1.6))</f>
        <v>0</v>
      </c>
      <c r="T2334" s="6">
        <f t="shared" si="110"/>
        <v>0</v>
      </c>
      <c r="U2334" s="6">
        <f t="shared" si="108"/>
        <v>0.5</v>
      </c>
      <c r="V2334" t="str">
        <f t="shared" si="109"/>
        <v>T.HILL, KC</v>
      </c>
    </row>
    <row r="2335" spans="1:22">
      <c r="A2335">
        <v>708</v>
      </c>
      <c r="B2335" s="21">
        <v>1</v>
      </c>
      <c r="C2335" s="21" t="s">
        <v>4</v>
      </c>
      <c r="D2335" s="21" t="s">
        <v>9</v>
      </c>
      <c r="E2335" s="21">
        <v>83</v>
      </c>
      <c r="F2335" s="21">
        <v>17</v>
      </c>
      <c r="G2335" s="21" t="s">
        <v>1036</v>
      </c>
      <c r="H2335" s="21" t="s">
        <v>585</v>
      </c>
      <c r="I2335" s="21">
        <v>1</v>
      </c>
      <c r="J2335" s="21">
        <v>0</v>
      </c>
      <c r="K2335" s="21">
        <v>0</v>
      </c>
      <c r="L2335" s="21">
        <v>0</v>
      </c>
      <c r="M2335" s="21" t="s">
        <v>1003</v>
      </c>
      <c r="N2335" s="21" t="s">
        <v>587</v>
      </c>
      <c r="O2335" s="21">
        <v>0</v>
      </c>
      <c r="P2335" s="21">
        <v>1</v>
      </c>
      <c r="Q2335" s="21">
        <v>0</v>
      </c>
      <c r="R2335">
        <f>IFERROR(IF(I2335=1,VLOOKUP(F2335,Lookup!$A$2:$B$15,2,FALSE),0),0.5)</f>
        <v>0.5</v>
      </c>
      <c r="S2335">
        <f>IF(K2335=1,1,IFERROR(IF(H2335="pass",VLOOKUP(F2335,Lookup!$D$2:$E$26,2,FALSE),0),1.6))</f>
        <v>0</v>
      </c>
      <c r="T2335" s="6">
        <f t="shared" si="110"/>
        <v>0</v>
      </c>
      <c r="U2335" s="6">
        <f t="shared" si="108"/>
        <v>0.5</v>
      </c>
      <c r="V2335" t="str">
        <f t="shared" si="109"/>
        <v>K.HUNT, CLE</v>
      </c>
    </row>
    <row r="2336" spans="1:22">
      <c r="A2336">
        <v>589</v>
      </c>
      <c r="B2336" s="21">
        <v>1</v>
      </c>
      <c r="C2336" s="21" t="s">
        <v>4</v>
      </c>
      <c r="D2336" s="21" t="s">
        <v>9</v>
      </c>
      <c r="E2336" s="21">
        <v>5</v>
      </c>
      <c r="F2336" s="21">
        <v>95</v>
      </c>
      <c r="G2336" s="21" t="s">
        <v>1039</v>
      </c>
      <c r="H2336" s="21" t="s">
        <v>585</v>
      </c>
      <c r="I2336" s="21">
        <v>1</v>
      </c>
      <c r="J2336" s="21">
        <v>0</v>
      </c>
      <c r="K2336" s="21">
        <v>0</v>
      </c>
      <c r="L2336" s="21">
        <v>0</v>
      </c>
      <c r="M2336" s="21" t="s">
        <v>1040</v>
      </c>
      <c r="N2336" s="21" t="s">
        <v>587</v>
      </c>
      <c r="O2336" s="21">
        <v>0</v>
      </c>
      <c r="P2336" s="21">
        <v>1</v>
      </c>
      <c r="Q2336" s="21">
        <v>0</v>
      </c>
      <c r="R2336">
        <f>IFERROR(IF(I2336=1,VLOOKUP(F2336,Lookup!$A$2:$B$15,2,FALSE),0),0.5)</f>
        <v>1.4</v>
      </c>
      <c r="S2336">
        <f>IF(K2336=1,1,IFERROR(IF(H2336="pass",VLOOKUP(F2336,Lookup!$D$2:$E$26,2,FALSE),0),1.6))</f>
        <v>0</v>
      </c>
      <c r="T2336" s="6">
        <f t="shared" si="110"/>
        <v>0</v>
      </c>
      <c r="U2336" s="6">
        <f t="shared" si="108"/>
        <v>1.4</v>
      </c>
      <c r="V2336" t="str">
        <f t="shared" si="109"/>
        <v>J.LANDRY, CLE</v>
      </c>
    </row>
    <row r="2337" spans="1:22">
      <c r="A2337">
        <v>593</v>
      </c>
      <c r="B2337" s="21">
        <v>1</v>
      </c>
      <c r="C2337" s="21" t="s">
        <v>9</v>
      </c>
      <c r="D2337" s="21" t="s">
        <v>4</v>
      </c>
      <c r="E2337" s="21">
        <v>67</v>
      </c>
      <c r="F2337" s="21">
        <v>33</v>
      </c>
      <c r="G2337" s="21" t="s">
        <v>1042</v>
      </c>
      <c r="H2337" s="21" t="s">
        <v>585</v>
      </c>
      <c r="I2337" s="21">
        <v>1</v>
      </c>
      <c r="J2337" s="21">
        <v>0</v>
      </c>
      <c r="K2337" s="21">
        <v>0</v>
      </c>
      <c r="L2337" s="21">
        <v>0</v>
      </c>
      <c r="M2337" s="21" t="s">
        <v>1021</v>
      </c>
      <c r="N2337" s="21" t="s">
        <v>587</v>
      </c>
      <c r="O2337" s="21">
        <v>0</v>
      </c>
      <c r="P2337" s="21">
        <v>1</v>
      </c>
      <c r="Q2337" s="21">
        <v>0</v>
      </c>
      <c r="R2337">
        <f>IFERROR(IF(I2337=1,VLOOKUP(F2337,Lookup!$A$2:$B$15,2,FALSE),0),0.5)</f>
        <v>0.5</v>
      </c>
      <c r="S2337">
        <f>IF(K2337=1,1,IFERROR(IF(H2337="pass",VLOOKUP(F2337,Lookup!$D$2:$E$26,2,FALSE),0),1.6))</f>
        <v>0</v>
      </c>
      <c r="T2337" s="6">
        <f t="shared" si="110"/>
        <v>0</v>
      </c>
      <c r="U2337" s="6">
        <f t="shared" si="108"/>
        <v>0.5</v>
      </c>
      <c r="V2337" t="str">
        <f t="shared" si="109"/>
        <v>C.EDWARDS-HELAIRE, KC</v>
      </c>
    </row>
    <row r="2338" spans="1:22">
      <c r="A2338">
        <v>594</v>
      </c>
      <c r="B2338" s="21">
        <v>1</v>
      </c>
      <c r="C2338" s="21" t="s">
        <v>9</v>
      </c>
      <c r="D2338" s="21" t="s">
        <v>4</v>
      </c>
      <c r="E2338" s="21">
        <v>66</v>
      </c>
      <c r="F2338" s="21">
        <v>34</v>
      </c>
      <c r="G2338" s="21" t="s">
        <v>1043</v>
      </c>
      <c r="H2338" s="21" t="s">
        <v>585</v>
      </c>
      <c r="I2338" s="21">
        <v>1</v>
      </c>
      <c r="J2338" s="21">
        <v>0</v>
      </c>
      <c r="K2338" s="21">
        <v>0</v>
      </c>
      <c r="L2338" s="21">
        <v>0</v>
      </c>
      <c r="M2338" s="21" t="s">
        <v>1044</v>
      </c>
      <c r="N2338" s="21" t="s">
        <v>587</v>
      </c>
      <c r="O2338" s="21">
        <v>0</v>
      </c>
      <c r="P2338" s="21">
        <v>1</v>
      </c>
      <c r="Q2338" s="21">
        <v>0</v>
      </c>
      <c r="R2338">
        <f>IFERROR(IF(I2338=1,VLOOKUP(F2338,Lookup!$A$2:$B$15,2,FALSE),0),0.5)</f>
        <v>0.5</v>
      </c>
      <c r="S2338">
        <f>IF(K2338=1,1,IFERROR(IF(H2338="pass",VLOOKUP(F2338,Lookup!$D$2:$E$26,2,FALSE),0),1.6))</f>
        <v>0</v>
      </c>
      <c r="T2338" s="6">
        <f t="shared" si="110"/>
        <v>0</v>
      </c>
      <c r="U2338" s="6">
        <f t="shared" si="108"/>
        <v>0.5</v>
      </c>
      <c r="V2338" t="str">
        <f t="shared" si="109"/>
        <v>M.BURTON, KC</v>
      </c>
    </row>
    <row r="2339" spans="1:22">
      <c r="A2339">
        <v>609</v>
      </c>
      <c r="B2339" s="21">
        <v>1</v>
      </c>
      <c r="C2339" s="21" t="s">
        <v>4</v>
      </c>
      <c r="D2339" s="21" t="s">
        <v>9</v>
      </c>
      <c r="E2339" s="21">
        <v>77</v>
      </c>
      <c r="F2339" s="21">
        <v>23</v>
      </c>
      <c r="G2339" s="21" t="s">
        <v>1057</v>
      </c>
      <c r="H2339" s="21" t="s">
        <v>585</v>
      </c>
      <c r="I2339" s="21">
        <v>1</v>
      </c>
      <c r="J2339" s="21">
        <v>0</v>
      </c>
      <c r="K2339" s="21">
        <v>0</v>
      </c>
      <c r="L2339" s="21">
        <v>0</v>
      </c>
      <c r="M2339" s="21" t="s">
        <v>1011</v>
      </c>
      <c r="N2339" s="21" t="s">
        <v>587</v>
      </c>
      <c r="O2339" s="21">
        <v>0</v>
      </c>
      <c r="P2339" s="21">
        <v>1</v>
      </c>
      <c r="Q2339" s="21">
        <v>0</v>
      </c>
      <c r="R2339">
        <f>IFERROR(IF(I2339=1,VLOOKUP(F2339,Lookup!$A$2:$B$15,2,FALSE),0),0.5)</f>
        <v>0.5</v>
      </c>
      <c r="S2339">
        <f>IF(K2339=1,1,IFERROR(IF(H2339="pass",VLOOKUP(F2339,Lookup!$D$2:$E$26,2,FALSE),0),1.6))</f>
        <v>0</v>
      </c>
      <c r="T2339" s="6">
        <f t="shared" si="110"/>
        <v>0</v>
      </c>
      <c r="U2339" s="6">
        <f t="shared" si="108"/>
        <v>0.5</v>
      </c>
      <c r="V2339" t="str">
        <f t="shared" si="109"/>
        <v>A.SCHWARTZ, CLE</v>
      </c>
    </row>
    <row r="2340" spans="1:22">
      <c r="A2340">
        <v>554</v>
      </c>
      <c r="B2340" s="21">
        <v>1</v>
      </c>
      <c r="C2340" s="21" t="s">
        <v>4</v>
      </c>
      <c r="D2340" s="21" t="s">
        <v>9</v>
      </c>
      <c r="E2340" s="21">
        <v>75</v>
      </c>
      <c r="F2340" s="21">
        <v>25</v>
      </c>
      <c r="G2340" s="21" t="s">
        <v>1060</v>
      </c>
      <c r="H2340" s="21" t="s">
        <v>585</v>
      </c>
      <c r="I2340" s="21">
        <v>1</v>
      </c>
      <c r="J2340" s="21">
        <v>0</v>
      </c>
      <c r="K2340" s="21">
        <v>0</v>
      </c>
      <c r="L2340" s="21">
        <v>0</v>
      </c>
      <c r="M2340" s="21" t="s">
        <v>1061</v>
      </c>
      <c r="N2340" s="21" t="s">
        <v>587</v>
      </c>
      <c r="O2340" s="21">
        <v>0</v>
      </c>
      <c r="P2340" s="21">
        <v>1</v>
      </c>
      <c r="Q2340" s="21">
        <v>0</v>
      </c>
      <c r="R2340">
        <f>IFERROR(IF(I2340=1,VLOOKUP(F2340,Lookup!$A$2:$B$15,2,FALSE),0),0.5)</f>
        <v>0.5</v>
      </c>
      <c r="S2340">
        <f>IF(K2340=1,1,IFERROR(IF(H2340="pass",VLOOKUP(F2340,Lookup!$D$2:$E$26,2,FALSE),0),1.6))</f>
        <v>0</v>
      </c>
      <c r="T2340" s="6">
        <f t="shared" si="110"/>
        <v>0</v>
      </c>
      <c r="U2340" s="6">
        <f t="shared" si="108"/>
        <v>0.5</v>
      </c>
      <c r="V2340" t="str">
        <f t="shared" si="109"/>
        <v>N.CHUBB, CLE</v>
      </c>
    </row>
    <row r="2341" spans="1:22">
      <c r="A2341">
        <v>556</v>
      </c>
      <c r="B2341" s="21">
        <v>1</v>
      </c>
      <c r="C2341" s="21" t="s">
        <v>4</v>
      </c>
      <c r="D2341" s="21" t="s">
        <v>9</v>
      </c>
      <c r="E2341" s="21">
        <v>65</v>
      </c>
      <c r="F2341" s="21">
        <v>35</v>
      </c>
      <c r="G2341" s="21" t="s">
        <v>1067</v>
      </c>
      <c r="H2341" s="21" t="s">
        <v>585</v>
      </c>
      <c r="I2341" s="21">
        <v>1</v>
      </c>
      <c r="J2341" s="21">
        <v>0</v>
      </c>
      <c r="K2341" s="21">
        <v>0</v>
      </c>
      <c r="L2341" s="21">
        <v>0</v>
      </c>
      <c r="M2341" s="21" t="s">
        <v>1061</v>
      </c>
      <c r="N2341" s="21" t="s">
        <v>587</v>
      </c>
      <c r="O2341" s="21">
        <v>0</v>
      </c>
      <c r="P2341" s="21">
        <v>1</v>
      </c>
      <c r="Q2341" s="21">
        <v>0</v>
      </c>
      <c r="R2341">
        <f>IFERROR(IF(I2341=1,VLOOKUP(F2341,Lookup!$A$2:$B$15,2,FALSE),0),0.5)</f>
        <v>0.5</v>
      </c>
      <c r="S2341">
        <f>IF(K2341=1,1,IFERROR(IF(H2341="pass",VLOOKUP(F2341,Lookup!$D$2:$E$26,2,FALSE),0),1.6))</f>
        <v>0</v>
      </c>
      <c r="T2341" s="6">
        <f t="shared" si="110"/>
        <v>0</v>
      </c>
      <c r="U2341" s="6">
        <f t="shared" si="108"/>
        <v>0.5</v>
      </c>
      <c r="V2341" t="str">
        <f t="shared" si="109"/>
        <v>N.CHUBB, CLE</v>
      </c>
    </row>
    <row r="2342" spans="1:22">
      <c r="A2342">
        <v>637</v>
      </c>
      <c r="B2342" s="21">
        <v>1</v>
      </c>
      <c r="C2342" s="21" t="s">
        <v>9</v>
      </c>
      <c r="D2342" s="21" t="s">
        <v>4</v>
      </c>
      <c r="E2342" s="21">
        <v>75</v>
      </c>
      <c r="F2342" s="21">
        <v>25</v>
      </c>
      <c r="G2342" s="21" t="s">
        <v>1071</v>
      </c>
      <c r="H2342" s="21" t="s">
        <v>585</v>
      </c>
      <c r="I2342" s="21">
        <v>1</v>
      </c>
      <c r="J2342" s="21">
        <v>0</v>
      </c>
      <c r="K2342" s="21">
        <v>0</v>
      </c>
      <c r="L2342" s="21">
        <v>0</v>
      </c>
      <c r="M2342" s="21" t="s">
        <v>1021</v>
      </c>
      <c r="N2342" s="21" t="s">
        <v>587</v>
      </c>
      <c r="O2342" s="21">
        <v>0</v>
      </c>
      <c r="P2342" s="21">
        <v>1</v>
      </c>
      <c r="Q2342" s="21">
        <v>0</v>
      </c>
      <c r="R2342">
        <f>IFERROR(IF(I2342=1,VLOOKUP(F2342,Lookup!$A$2:$B$15,2,FALSE),0),0.5)</f>
        <v>0.5</v>
      </c>
      <c r="S2342">
        <f>IF(K2342=1,1,IFERROR(IF(H2342="pass",VLOOKUP(F2342,Lookup!$D$2:$E$26,2,FALSE),0),1.6))</f>
        <v>0</v>
      </c>
      <c r="T2342" s="6">
        <f t="shared" si="110"/>
        <v>0</v>
      </c>
      <c r="U2342" s="6">
        <f t="shared" si="108"/>
        <v>0.5</v>
      </c>
      <c r="V2342" t="str">
        <f t="shared" si="109"/>
        <v>C.EDWARDS-HELAIRE, KC</v>
      </c>
    </row>
    <row r="2343" spans="1:22">
      <c r="A2343">
        <v>638</v>
      </c>
      <c r="B2343" s="21">
        <v>1</v>
      </c>
      <c r="C2343" s="21" t="s">
        <v>9</v>
      </c>
      <c r="D2343" s="21" t="s">
        <v>4</v>
      </c>
      <c r="E2343" s="21">
        <v>72</v>
      </c>
      <c r="F2343" s="21">
        <v>28</v>
      </c>
      <c r="G2343" s="21" t="s">
        <v>1072</v>
      </c>
      <c r="H2343" s="21" t="s">
        <v>585</v>
      </c>
      <c r="I2343" s="21">
        <v>1</v>
      </c>
      <c r="J2343" s="21">
        <v>0</v>
      </c>
      <c r="K2343" s="21">
        <v>0</v>
      </c>
      <c r="L2343" s="21">
        <v>0</v>
      </c>
      <c r="M2343" s="21" t="s">
        <v>1021</v>
      </c>
      <c r="N2343" s="21" t="s">
        <v>587</v>
      </c>
      <c r="O2343" s="21">
        <v>0</v>
      </c>
      <c r="P2343" s="21">
        <v>1</v>
      </c>
      <c r="Q2343" s="21">
        <v>0</v>
      </c>
      <c r="R2343">
        <f>IFERROR(IF(I2343=1,VLOOKUP(F2343,Lookup!$A$2:$B$15,2,FALSE),0),0.5)</f>
        <v>0.5</v>
      </c>
      <c r="S2343">
        <f>IF(K2343=1,1,IFERROR(IF(H2343="pass",VLOOKUP(F2343,Lookup!$D$2:$E$26,2,FALSE),0),1.6))</f>
        <v>0</v>
      </c>
      <c r="T2343" s="6">
        <f t="shared" si="110"/>
        <v>0</v>
      </c>
      <c r="U2343" s="6">
        <f t="shared" si="108"/>
        <v>0.5</v>
      </c>
      <c r="V2343" t="str">
        <f t="shared" si="109"/>
        <v>C.EDWARDS-HELAIRE, KC</v>
      </c>
    </row>
    <row r="2344" spans="1:22">
      <c r="A2344">
        <v>640</v>
      </c>
      <c r="B2344" s="21">
        <v>1</v>
      </c>
      <c r="C2344" s="21" t="s">
        <v>9</v>
      </c>
      <c r="D2344" s="21" t="s">
        <v>4</v>
      </c>
      <c r="E2344" s="21">
        <v>62</v>
      </c>
      <c r="F2344" s="21">
        <v>38</v>
      </c>
      <c r="G2344" s="21" t="s">
        <v>1074</v>
      </c>
      <c r="H2344" s="21" t="s">
        <v>585</v>
      </c>
      <c r="I2344" s="21">
        <v>1</v>
      </c>
      <c r="J2344" s="21">
        <v>0</v>
      </c>
      <c r="K2344" s="21">
        <v>0</v>
      </c>
      <c r="L2344" s="21">
        <v>0</v>
      </c>
      <c r="M2344" s="21" t="s">
        <v>1021</v>
      </c>
      <c r="N2344" s="21" t="s">
        <v>587</v>
      </c>
      <c r="O2344" s="21">
        <v>0</v>
      </c>
      <c r="P2344" s="21">
        <v>1</v>
      </c>
      <c r="Q2344" s="21">
        <v>0</v>
      </c>
      <c r="R2344">
        <f>IFERROR(IF(I2344=1,VLOOKUP(F2344,Lookup!$A$2:$B$15,2,FALSE),0),0.5)</f>
        <v>0.5</v>
      </c>
      <c r="S2344">
        <f>IF(K2344=1,1,IFERROR(IF(H2344="pass",VLOOKUP(F2344,Lookup!$D$2:$E$26,2,FALSE),0),1.6))</f>
        <v>0</v>
      </c>
      <c r="T2344" s="6">
        <f t="shared" si="110"/>
        <v>0</v>
      </c>
      <c r="U2344" s="6">
        <f t="shared" si="108"/>
        <v>0.5</v>
      </c>
      <c r="V2344" t="str">
        <f t="shared" si="109"/>
        <v>C.EDWARDS-HELAIRE, KC</v>
      </c>
    </row>
    <row r="2345" spans="1:22">
      <c r="A2345">
        <v>645</v>
      </c>
      <c r="B2345" s="21">
        <v>1</v>
      </c>
      <c r="C2345" s="21" t="s">
        <v>9</v>
      </c>
      <c r="D2345" s="21" t="s">
        <v>4</v>
      </c>
      <c r="E2345" s="21">
        <v>39</v>
      </c>
      <c r="F2345" s="21">
        <v>61</v>
      </c>
      <c r="G2345" s="21" t="s">
        <v>1078</v>
      </c>
      <c r="H2345" s="21" t="s">
        <v>585</v>
      </c>
      <c r="I2345" s="21">
        <v>1</v>
      </c>
      <c r="J2345" s="21">
        <v>0</v>
      </c>
      <c r="K2345" s="21">
        <v>0</v>
      </c>
      <c r="L2345" s="21">
        <v>0</v>
      </c>
      <c r="M2345" s="21" t="s">
        <v>1021</v>
      </c>
      <c r="N2345" s="21" t="s">
        <v>587</v>
      </c>
      <c r="O2345" s="21">
        <v>0</v>
      </c>
      <c r="P2345" s="21">
        <v>1</v>
      </c>
      <c r="Q2345" s="21">
        <v>0</v>
      </c>
      <c r="R2345">
        <f>IFERROR(IF(I2345=1,VLOOKUP(F2345,Lookup!$A$2:$B$15,2,FALSE),0),0.5)</f>
        <v>0.5</v>
      </c>
      <c r="S2345">
        <f>IF(K2345=1,1,IFERROR(IF(H2345="pass",VLOOKUP(F2345,Lookup!$D$2:$E$26,2,FALSE),0),1.6))</f>
        <v>0</v>
      </c>
      <c r="T2345" s="6">
        <f t="shared" si="110"/>
        <v>0</v>
      </c>
      <c r="U2345" s="6">
        <f t="shared" si="108"/>
        <v>0.5</v>
      </c>
      <c r="V2345" t="str">
        <f t="shared" si="109"/>
        <v>C.EDWARDS-HELAIRE, KC</v>
      </c>
    </row>
    <row r="2346" spans="1:22">
      <c r="A2346">
        <v>647</v>
      </c>
      <c r="B2346" s="21">
        <v>1</v>
      </c>
      <c r="C2346" s="21" t="s">
        <v>9</v>
      </c>
      <c r="D2346" s="21" t="s">
        <v>4</v>
      </c>
      <c r="E2346" s="21">
        <v>28</v>
      </c>
      <c r="F2346" s="21">
        <v>72</v>
      </c>
      <c r="G2346" s="21" t="s">
        <v>1079</v>
      </c>
      <c r="H2346" s="21" t="s">
        <v>585</v>
      </c>
      <c r="I2346" s="21">
        <v>1</v>
      </c>
      <c r="J2346" s="21">
        <v>0</v>
      </c>
      <c r="K2346" s="21">
        <v>0</v>
      </c>
      <c r="L2346" s="21">
        <v>0</v>
      </c>
      <c r="M2346" s="21" t="s">
        <v>1021</v>
      </c>
      <c r="N2346" s="21" t="s">
        <v>587</v>
      </c>
      <c r="O2346" s="21">
        <v>0</v>
      </c>
      <c r="P2346" s="21">
        <v>1</v>
      </c>
      <c r="Q2346" s="21">
        <v>0</v>
      </c>
      <c r="R2346">
        <f>IFERROR(IF(I2346=1,VLOOKUP(F2346,Lookup!$A$2:$B$15,2,FALSE),0),0.5)</f>
        <v>0.5</v>
      </c>
      <c r="S2346">
        <f>IF(K2346=1,1,IFERROR(IF(H2346="pass",VLOOKUP(F2346,Lookup!$D$2:$E$26,2,FALSE),0),1.6))</f>
        <v>0</v>
      </c>
      <c r="T2346" s="6">
        <f t="shared" si="110"/>
        <v>0</v>
      </c>
      <c r="U2346" s="6">
        <f t="shared" si="108"/>
        <v>0.5</v>
      </c>
      <c r="V2346" t="str">
        <f t="shared" si="109"/>
        <v>C.EDWARDS-HELAIRE, KC</v>
      </c>
    </row>
    <row r="2347" spans="1:22">
      <c r="A2347">
        <v>561</v>
      </c>
      <c r="B2347" s="21">
        <v>1</v>
      </c>
      <c r="C2347" s="21" t="s">
        <v>4</v>
      </c>
      <c r="D2347" s="21" t="s">
        <v>9</v>
      </c>
      <c r="E2347" s="21">
        <v>22</v>
      </c>
      <c r="F2347" s="21">
        <v>78</v>
      </c>
      <c r="G2347" s="21" t="s">
        <v>1082</v>
      </c>
      <c r="H2347" s="21" t="s">
        <v>585</v>
      </c>
      <c r="I2347" s="21">
        <v>1</v>
      </c>
      <c r="J2347" s="21">
        <v>0</v>
      </c>
      <c r="K2347" s="21">
        <v>0</v>
      </c>
      <c r="L2347" s="21">
        <v>0</v>
      </c>
      <c r="M2347" s="21" t="s">
        <v>1061</v>
      </c>
      <c r="N2347" s="21" t="s">
        <v>587</v>
      </c>
      <c r="O2347" s="21">
        <v>0</v>
      </c>
      <c r="P2347" s="21">
        <v>1</v>
      </c>
      <c r="Q2347" s="21">
        <v>0</v>
      </c>
      <c r="R2347">
        <f>IFERROR(IF(I2347=1,VLOOKUP(F2347,Lookup!$A$2:$B$15,2,FALSE),0),0.5)</f>
        <v>0.5</v>
      </c>
      <c r="S2347">
        <f>IF(K2347=1,1,IFERROR(IF(H2347="pass",VLOOKUP(F2347,Lookup!$D$2:$E$26,2,FALSE),0),1.6))</f>
        <v>0</v>
      </c>
      <c r="T2347" s="6">
        <f t="shared" si="110"/>
        <v>0</v>
      </c>
      <c r="U2347" s="6">
        <f t="shared" si="108"/>
        <v>0.5</v>
      </c>
      <c r="V2347" t="str">
        <f t="shared" si="109"/>
        <v>N.CHUBB, CLE</v>
      </c>
    </row>
    <row r="2348" spans="1:22">
      <c r="A2348">
        <v>565</v>
      </c>
      <c r="B2348" s="21">
        <v>1</v>
      </c>
      <c r="C2348" s="21" t="s">
        <v>4</v>
      </c>
      <c r="D2348" s="21" t="s">
        <v>9</v>
      </c>
      <c r="E2348" s="21">
        <v>10</v>
      </c>
      <c r="F2348" s="21">
        <v>90</v>
      </c>
      <c r="G2348" s="21" t="s">
        <v>1083</v>
      </c>
      <c r="H2348" s="21" t="s">
        <v>585</v>
      </c>
      <c r="I2348" s="21">
        <v>1</v>
      </c>
      <c r="J2348" s="21">
        <v>0</v>
      </c>
      <c r="K2348" s="21">
        <v>0</v>
      </c>
      <c r="L2348" s="21">
        <v>0</v>
      </c>
      <c r="M2348" s="21" t="s">
        <v>1061</v>
      </c>
      <c r="N2348" s="21" t="s">
        <v>587</v>
      </c>
      <c r="O2348" s="21">
        <v>0</v>
      </c>
      <c r="P2348" s="21">
        <v>1</v>
      </c>
      <c r="Q2348" s="21">
        <v>0</v>
      </c>
      <c r="R2348">
        <f>IFERROR(IF(I2348=1,VLOOKUP(F2348,Lookup!$A$2:$B$15,2,FALSE),0),0.5)</f>
        <v>0.8</v>
      </c>
      <c r="S2348">
        <f>IF(K2348=1,1,IFERROR(IF(H2348="pass",VLOOKUP(F2348,Lookup!$D$2:$E$26,2,FALSE),0),1.6))</f>
        <v>0</v>
      </c>
      <c r="T2348" s="6">
        <f t="shared" si="110"/>
        <v>0</v>
      </c>
      <c r="U2348" s="6">
        <f t="shared" si="108"/>
        <v>0.8</v>
      </c>
      <c r="V2348" t="str">
        <f t="shared" si="109"/>
        <v>N.CHUBB, CLE</v>
      </c>
    </row>
    <row r="2349" spans="1:22">
      <c r="A2349">
        <v>566</v>
      </c>
      <c r="B2349" s="21">
        <v>1</v>
      </c>
      <c r="C2349" s="21" t="s">
        <v>4</v>
      </c>
      <c r="D2349" s="21" t="s">
        <v>9</v>
      </c>
      <c r="E2349" s="21">
        <v>4</v>
      </c>
      <c r="F2349" s="21">
        <v>96</v>
      </c>
      <c r="G2349" s="21" t="s">
        <v>1084</v>
      </c>
      <c r="H2349" s="21" t="s">
        <v>585</v>
      </c>
      <c r="I2349" s="21">
        <v>1</v>
      </c>
      <c r="J2349" s="21">
        <v>0</v>
      </c>
      <c r="K2349" s="21">
        <v>0</v>
      </c>
      <c r="L2349" s="21">
        <v>0</v>
      </c>
      <c r="M2349" s="21" t="s">
        <v>1061</v>
      </c>
      <c r="N2349" s="21" t="s">
        <v>587</v>
      </c>
      <c r="O2349" s="21">
        <v>0</v>
      </c>
      <c r="P2349" s="21">
        <v>1</v>
      </c>
      <c r="Q2349" s="21">
        <v>0</v>
      </c>
      <c r="R2349">
        <f>IFERROR(IF(I2349=1,VLOOKUP(F2349,Lookup!$A$2:$B$15,2,FALSE),0),0.5)</f>
        <v>1.8</v>
      </c>
      <c r="S2349">
        <f>IF(K2349=1,1,IFERROR(IF(H2349="pass",VLOOKUP(F2349,Lookup!$D$2:$E$26,2,FALSE),0),1.6))</f>
        <v>0</v>
      </c>
      <c r="T2349" s="6">
        <f t="shared" si="110"/>
        <v>0</v>
      </c>
      <c r="U2349" s="6">
        <f t="shared" si="108"/>
        <v>1.8</v>
      </c>
      <c r="V2349" t="str">
        <f t="shared" si="109"/>
        <v>N.CHUBB, CLE</v>
      </c>
    </row>
    <row r="2350" spans="1:22">
      <c r="A2350">
        <v>658</v>
      </c>
      <c r="B2350" s="21">
        <v>1</v>
      </c>
      <c r="C2350" s="21" t="s">
        <v>9</v>
      </c>
      <c r="D2350" s="21" t="s">
        <v>4</v>
      </c>
      <c r="E2350" s="21">
        <v>53</v>
      </c>
      <c r="F2350" s="21">
        <v>47</v>
      </c>
      <c r="G2350" s="21" t="s">
        <v>1085</v>
      </c>
      <c r="H2350" s="21" t="s">
        <v>585</v>
      </c>
      <c r="I2350" s="21">
        <v>1</v>
      </c>
      <c r="J2350" s="21">
        <v>0</v>
      </c>
      <c r="K2350" s="21">
        <v>0</v>
      </c>
      <c r="L2350" s="21">
        <v>0</v>
      </c>
      <c r="M2350" s="21" t="s">
        <v>1021</v>
      </c>
      <c r="N2350" s="21" t="s">
        <v>587</v>
      </c>
      <c r="O2350" s="21">
        <v>0</v>
      </c>
      <c r="P2350" s="21">
        <v>1</v>
      </c>
      <c r="Q2350" s="21">
        <v>0</v>
      </c>
      <c r="R2350">
        <f>IFERROR(IF(I2350=1,VLOOKUP(F2350,Lookup!$A$2:$B$15,2,FALSE),0),0.5)</f>
        <v>0.5</v>
      </c>
      <c r="S2350">
        <f>IF(K2350=1,1,IFERROR(IF(H2350="pass",VLOOKUP(F2350,Lookup!$D$2:$E$26,2,FALSE),0),1.6))</f>
        <v>0</v>
      </c>
      <c r="T2350" s="6">
        <f t="shared" si="110"/>
        <v>0</v>
      </c>
      <c r="U2350" s="6">
        <f t="shared" si="108"/>
        <v>0.5</v>
      </c>
      <c r="V2350" t="str">
        <f t="shared" si="109"/>
        <v>C.EDWARDS-HELAIRE, KC</v>
      </c>
    </row>
    <row r="2351" spans="1:22">
      <c r="A2351">
        <v>660</v>
      </c>
      <c r="B2351" s="21">
        <v>1</v>
      </c>
      <c r="C2351" s="21" t="s">
        <v>9</v>
      </c>
      <c r="D2351" s="21" t="s">
        <v>4</v>
      </c>
      <c r="E2351" s="21">
        <v>44</v>
      </c>
      <c r="F2351" s="21">
        <v>56</v>
      </c>
      <c r="G2351" s="21" t="s">
        <v>1087</v>
      </c>
      <c r="H2351" s="21" t="s">
        <v>585</v>
      </c>
      <c r="I2351" s="21">
        <v>1</v>
      </c>
      <c r="J2351" s="21">
        <v>0</v>
      </c>
      <c r="K2351" s="21">
        <v>0</v>
      </c>
      <c r="L2351" s="21">
        <v>0</v>
      </c>
      <c r="M2351" s="21" t="s">
        <v>1088</v>
      </c>
      <c r="N2351" s="21" t="s">
        <v>587</v>
      </c>
      <c r="O2351" s="21">
        <v>0</v>
      </c>
      <c r="P2351" s="21">
        <v>1</v>
      </c>
      <c r="Q2351" s="21">
        <v>0</v>
      </c>
      <c r="R2351">
        <f>IFERROR(IF(I2351=1,VLOOKUP(F2351,Lookup!$A$2:$B$15,2,FALSE),0),0.5)</f>
        <v>0.5</v>
      </c>
      <c r="S2351">
        <f>IF(K2351=1,1,IFERROR(IF(H2351="pass",VLOOKUP(F2351,Lookup!$D$2:$E$26,2,FALSE),0),1.6))</f>
        <v>0</v>
      </c>
      <c r="T2351" s="6">
        <f t="shared" si="110"/>
        <v>0</v>
      </c>
      <c r="U2351" s="6">
        <f t="shared" si="108"/>
        <v>0.5</v>
      </c>
      <c r="V2351" t="str">
        <f t="shared" si="109"/>
        <v>B.BELL, KC</v>
      </c>
    </row>
    <row r="2352" spans="1:22">
      <c r="A2352">
        <v>661</v>
      </c>
      <c r="B2352" s="21">
        <v>1</v>
      </c>
      <c r="C2352" s="21" t="s">
        <v>9</v>
      </c>
      <c r="D2352" s="21" t="s">
        <v>4</v>
      </c>
      <c r="E2352" s="21">
        <v>42</v>
      </c>
      <c r="F2352" s="21">
        <v>58</v>
      </c>
      <c r="G2352" s="21" t="s">
        <v>1089</v>
      </c>
      <c r="H2352" s="21" t="s">
        <v>585</v>
      </c>
      <c r="I2352" s="21">
        <v>1</v>
      </c>
      <c r="J2352" s="21">
        <v>0</v>
      </c>
      <c r="K2352" s="21">
        <v>0</v>
      </c>
      <c r="L2352" s="21">
        <v>0</v>
      </c>
      <c r="M2352" s="21" t="s">
        <v>1021</v>
      </c>
      <c r="N2352" s="21" t="s">
        <v>587</v>
      </c>
      <c r="O2352" s="21">
        <v>0</v>
      </c>
      <c r="P2352" s="21">
        <v>1</v>
      </c>
      <c r="Q2352" s="21">
        <v>0</v>
      </c>
      <c r="R2352">
        <f>IFERROR(IF(I2352=1,VLOOKUP(F2352,Lookup!$A$2:$B$15,2,FALSE),0),0.5)</f>
        <v>0.5</v>
      </c>
      <c r="S2352">
        <f>IF(K2352=1,1,IFERROR(IF(H2352="pass",VLOOKUP(F2352,Lookup!$D$2:$E$26,2,FALSE),0),1.6))</f>
        <v>0</v>
      </c>
      <c r="T2352" s="6">
        <f t="shared" si="110"/>
        <v>0</v>
      </c>
      <c r="U2352" s="6">
        <f t="shared" si="108"/>
        <v>0.5</v>
      </c>
      <c r="V2352" t="str">
        <f t="shared" si="109"/>
        <v>C.EDWARDS-HELAIRE, KC</v>
      </c>
    </row>
    <row r="2353" spans="1:22">
      <c r="A2353">
        <v>664</v>
      </c>
      <c r="B2353" s="21">
        <v>1</v>
      </c>
      <c r="C2353" s="21" t="s">
        <v>9</v>
      </c>
      <c r="D2353" s="21" t="s">
        <v>4</v>
      </c>
      <c r="E2353" s="21">
        <v>20</v>
      </c>
      <c r="F2353" s="21">
        <v>80</v>
      </c>
      <c r="G2353" s="21" t="s">
        <v>1092</v>
      </c>
      <c r="H2353" s="21" t="s">
        <v>585</v>
      </c>
      <c r="I2353" s="21">
        <v>1</v>
      </c>
      <c r="J2353" s="21">
        <v>0</v>
      </c>
      <c r="K2353" s="21">
        <v>0</v>
      </c>
      <c r="L2353" s="21">
        <v>0</v>
      </c>
      <c r="M2353" s="21" t="s">
        <v>1093</v>
      </c>
      <c r="N2353" s="21" t="s">
        <v>587</v>
      </c>
      <c r="O2353" s="21">
        <v>0</v>
      </c>
      <c r="P2353" s="21">
        <v>1</v>
      </c>
      <c r="Q2353" s="21">
        <v>0</v>
      </c>
      <c r="R2353">
        <f>IFERROR(IF(I2353=1,VLOOKUP(F2353,Lookup!$A$2:$B$15,2,FALSE),0),0.5)</f>
        <v>0.5</v>
      </c>
      <c r="S2353">
        <f>IF(K2353=1,1,IFERROR(IF(H2353="pass",VLOOKUP(F2353,Lookup!$D$2:$E$26,2,FALSE),0),1.6))</f>
        <v>0</v>
      </c>
      <c r="T2353" s="6">
        <f t="shared" si="110"/>
        <v>0</v>
      </c>
      <c r="U2353" s="6">
        <f t="shared" si="108"/>
        <v>0.5</v>
      </c>
      <c r="V2353" t="str">
        <f t="shared" si="109"/>
        <v>DA.WILLIAMS, KC</v>
      </c>
    </row>
    <row r="2354" spans="1:22">
      <c r="A2354">
        <v>613</v>
      </c>
      <c r="B2354" s="21">
        <v>1</v>
      </c>
      <c r="C2354" s="21" t="s">
        <v>4</v>
      </c>
      <c r="D2354" s="21" t="s">
        <v>9</v>
      </c>
      <c r="E2354" s="21">
        <v>18</v>
      </c>
      <c r="F2354" s="21">
        <v>82</v>
      </c>
      <c r="G2354" s="21" t="s">
        <v>1098</v>
      </c>
      <c r="H2354" s="21" t="s">
        <v>585</v>
      </c>
      <c r="I2354" s="21">
        <v>1</v>
      </c>
      <c r="J2354" s="21">
        <v>0</v>
      </c>
      <c r="K2354" s="21">
        <v>0</v>
      </c>
      <c r="L2354" s="21">
        <v>0</v>
      </c>
      <c r="M2354" s="21" t="s">
        <v>1061</v>
      </c>
      <c r="N2354" s="21" t="s">
        <v>587</v>
      </c>
      <c r="O2354" s="21">
        <v>0</v>
      </c>
      <c r="P2354" s="21">
        <v>1</v>
      </c>
      <c r="Q2354" s="21">
        <v>0</v>
      </c>
      <c r="R2354">
        <f>IFERROR(IF(I2354=1,VLOOKUP(F2354,Lookup!$A$2:$B$15,2,FALSE),0),0.5)</f>
        <v>0.5</v>
      </c>
      <c r="S2354">
        <f>IF(K2354=1,1,IFERROR(IF(H2354="pass",VLOOKUP(F2354,Lookup!$D$2:$E$26,2,FALSE),0),1.6))</f>
        <v>0</v>
      </c>
      <c r="T2354" s="6">
        <f t="shared" si="110"/>
        <v>0</v>
      </c>
      <c r="U2354" s="6">
        <f t="shared" si="108"/>
        <v>0.5</v>
      </c>
      <c r="V2354" t="str">
        <f t="shared" si="109"/>
        <v>N.CHUBB, CLE</v>
      </c>
    </row>
    <row r="2355" spans="1:22">
      <c r="A2355">
        <v>655</v>
      </c>
      <c r="B2355" s="21">
        <v>1</v>
      </c>
      <c r="C2355" s="21" t="s">
        <v>4</v>
      </c>
      <c r="D2355" s="21" t="s">
        <v>9</v>
      </c>
      <c r="E2355" s="21">
        <v>75</v>
      </c>
      <c r="F2355" s="21">
        <v>25</v>
      </c>
      <c r="G2355" s="21" t="s">
        <v>1100</v>
      </c>
      <c r="H2355" s="21" t="s">
        <v>585</v>
      </c>
      <c r="I2355" s="21">
        <v>1</v>
      </c>
      <c r="J2355" s="21">
        <v>0</v>
      </c>
      <c r="K2355" s="21">
        <v>0</v>
      </c>
      <c r="L2355" s="21">
        <v>0</v>
      </c>
      <c r="M2355" s="21" t="s">
        <v>1061</v>
      </c>
      <c r="N2355" s="21" t="s">
        <v>587</v>
      </c>
      <c r="O2355" s="21">
        <v>0</v>
      </c>
      <c r="P2355" s="21">
        <v>1</v>
      </c>
      <c r="Q2355" s="21">
        <v>0</v>
      </c>
      <c r="R2355">
        <f>IFERROR(IF(I2355=1,VLOOKUP(F2355,Lookup!$A$2:$B$15,2,FALSE),0),0.5)</f>
        <v>0.5</v>
      </c>
      <c r="S2355">
        <f>IF(K2355=1,1,IFERROR(IF(H2355="pass",VLOOKUP(F2355,Lookup!$D$2:$E$26,2,FALSE),0),1.6))</f>
        <v>0</v>
      </c>
      <c r="T2355" s="6">
        <f t="shared" si="110"/>
        <v>0</v>
      </c>
      <c r="U2355" s="6">
        <f t="shared" si="108"/>
        <v>0.5</v>
      </c>
      <c r="V2355" t="str">
        <f t="shared" si="109"/>
        <v>N.CHUBB, CLE</v>
      </c>
    </row>
    <row r="2356" spans="1:22">
      <c r="A2356">
        <v>656</v>
      </c>
      <c r="B2356" s="21">
        <v>1</v>
      </c>
      <c r="C2356" s="21" t="s">
        <v>4</v>
      </c>
      <c r="D2356" s="21" t="s">
        <v>9</v>
      </c>
      <c r="E2356" s="21">
        <v>69</v>
      </c>
      <c r="F2356" s="21">
        <v>31</v>
      </c>
      <c r="G2356" s="21" t="s">
        <v>1101</v>
      </c>
      <c r="H2356" s="21" t="s">
        <v>585</v>
      </c>
      <c r="I2356" s="21">
        <v>1</v>
      </c>
      <c r="J2356" s="21">
        <v>0</v>
      </c>
      <c r="K2356" s="21">
        <v>0</v>
      </c>
      <c r="L2356" s="21">
        <v>0</v>
      </c>
      <c r="M2356" s="21" t="s">
        <v>1061</v>
      </c>
      <c r="N2356" s="21" t="s">
        <v>587</v>
      </c>
      <c r="O2356" s="21">
        <v>0</v>
      </c>
      <c r="P2356" s="21">
        <v>1</v>
      </c>
      <c r="Q2356" s="21">
        <v>0</v>
      </c>
      <c r="R2356">
        <f>IFERROR(IF(I2356=1,VLOOKUP(F2356,Lookup!$A$2:$B$15,2,FALSE),0),0.5)</f>
        <v>0.5</v>
      </c>
      <c r="S2356">
        <f>IF(K2356=1,1,IFERROR(IF(H2356="pass",VLOOKUP(F2356,Lookup!$D$2:$E$26,2,FALSE),0),1.6))</f>
        <v>0</v>
      </c>
      <c r="T2356" s="6">
        <f t="shared" si="110"/>
        <v>0</v>
      </c>
      <c r="U2356" s="6">
        <f t="shared" si="108"/>
        <v>0.5</v>
      </c>
      <c r="V2356" t="str">
        <f t="shared" si="109"/>
        <v>N.CHUBB, CLE</v>
      </c>
    </row>
    <row r="2357" spans="1:22">
      <c r="A2357">
        <v>657</v>
      </c>
      <c r="B2357" s="21">
        <v>1</v>
      </c>
      <c r="C2357" s="21" t="s">
        <v>4</v>
      </c>
      <c r="D2357" s="21" t="s">
        <v>9</v>
      </c>
      <c r="E2357" s="21">
        <v>52</v>
      </c>
      <c r="F2357" s="21">
        <v>48</v>
      </c>
      <c r="G2357" s="21" t="s">
        <v>1102</v>
      </c>
      <c r="H2357" s="21" t="s">
        <v>585</v>
      </c>
      <c r="I2357" s="21">
        <v>1</v>
      </c>
      <c r="J2357" s="21">
        <v>0</v>
      </c>
      <c r="K2357" s="21">
        <v>0</v>
      </c>
      <c r="L2357" s="21">
        <v>0</v>
      </c>
      <c r="M2357" s="21" t="s">
        <v>1061</v>
      </c>
      <c r="N2357" s="21" t="s">
        <v>587</v>
      </c>
      <c r="O2357" s="21">
        <v>0</v>
      </c>
      <c r="P2357" s="21">
        <v>1</v>
      </c>
      <c r="Q2357" s="21">
        <v>0</v>
      </c>
      <c r="R2357">
        <f>IFERROR(IF(I2357=1,VLOOKUP(F2357,Lookup!$A$2:$B$15,2,FALSE),0),0.5)</f>
        <v>0.5</v>
      </c>
      <c r="S2357">
        <f>IF(K2357=1,1,IFERROR(IF(H2357="pass",VLOOKUP(F2357,Lookup!$D$2:$E$26,2,FALSE),0),1.6))</f>
        <v>0</v>
      </c>
      <c r="T2357" s="6">
        <f t="shared" si="110"/>
        <v>0</v>
      </c>
      <c r="U2357" s="6">
        <f t="shared" si="108"/>
        <v>0.5</v>
      </c>
      <c r="V2357" t="str">
        <f t="shared" si="109"/>
        <v>N.CHUBB, CLE</v>
      </c>
    </row>
    <row r="2358" spans="1:22">
      <c r="A2358">
        <v>672</v>
      </c>
      <c r="B2358" s="21">
        <v>1</v>
      </c>
      <c r="C2358" s="21" t="s">
        <v>4</v>
      </c>
      <c r="D2358" s="21" t="s">
        <v>9</v>
      </c>
      <c r="E2358" s="21">
        <v>64</v>
      </c>
      <c r="F2358" s="21">
        <v>36</v>
      </c>
      <c r="G2358" s="21" t="s">
        <v>1103</v>
      </c>
      <c r="H2358" s="21" t="s">
        <v>585</v>
      </c>
      <c r="I2358" s="21">
        <v>1</v>
      </c>
      <c r="J2358" s="21">
        <v>0</v>
      </c>
      <c r="K2358" s="21">
        <v>0</v>
      </c>
      <c r="L2358" s="21">
        <v>0</v>
      </c>
      <c r="M2358" s="21" t="s">
        <v>1061</v>
      </c>
      <c r="N2358" s="21" t="s">
        <v>587</v>
      </c>
      <c r="O2358" s="21">
        <v>0</v>
      </c>
      <c r="P2358" s="21">
        <v>1</v>
      </c>
      <c r="Q2358" s="21">
        <v>0</v>
      </c>
      <c r="R2358">
        <f>IFERROR(IF(I2358=1,VLOOKUP(F2358,Lookup!$A$2:$B$15,2,FALSE),0),0.5)</f>
        <v>0.5</v>
      </c>
      <c r="S2358">
        <f>IF(K2358=1,1,IFERROR(IF(H2358="pass",VLOOKUP(F2358,Lookup!$D$2:$E$26,2,FALSE),0),1.6))</f>
        <v>0</v>
      </c>
      <c r="T2358" s="6">
        <f t="shared" si="110"/>
        <v>0</v>
      </c>
      <c r="U2358" s="6">
        <f t="shared" si="108"/>
        <v>0.5</v>
      </c>
      <c r="V2358" t="str">
        <f t="shared" si="109"/>
        <v>N.CHUBB, CLE</v>
      </c>
    </row>
    <row r="2359" spans="1:22">
      <c r="A2359">
        <v>674</v>
      </c>
      <c r="B2359" s="21">
        <v>1</v>
      </c>
      <c r="C2359" s="21" t="s">
        <v>4</v>
      </c>
      <c r="D2359" s="21" t="s">
        <v>9</v>
      </c>
      <c r="E2359" s="21">
        <v>53</v>
      </c>
      <c r="F2359" s="21">
        <v>47</v>
      </c>
      <c r="G2359" s="21" t="s">
        <v>1105</v>
      </c>
      <c r="H2359" s="21" t="s">
        <v>585</v>
      </c>
      <c r="I2359" s="21">
        <v>1</v>
      </c>
      <c r="J2359" s="21">
        <v>0</v>
      </c>
      <c r="K2359" s="21">
        <v>0</v>
      </c>
      <c r="L2359" s="21">
        <v>0</v>
      </c>
      <c r="M2359" s="21" t="s">
        <v>1061</v>
      </c>
      <c r="N2359" s="21" t="s">
        <v>587</v>
      </c>
      <c r="O2359" s="21">
        <v>0</v>
      </c>
      <c r="P2359" s="21">
        <v>1</v>
      </c>
      <c r="Q2359" s="21">
        <v>0</v>
      </c>
      <c r="R2359">
        <f>IFERROR(IF(I2359=1,VLOOKUP(F2359,Lookup!$A$2:$B$15,2,FALSE),0),0.5)</f>
        <v>0.5</v>
      </c>
      <c r="S2359">
        <f>IF(K2359=1,1,IFERROR(IF(H2359="pass",VLOOKUP(F2359,Lookup!$D$2:$E$26,2,FALSE),0),1.6))</f>
        <v>0</v>
      </c>
      <c r="T2359" s="6">
        <f t="shared" si="110"/>
        <v>0</v>
      </c>
      <c r="U2359" s="6">
        <f t="shared" si="108"/>
        <v>0.5</v>
      </c>
      <c r="V2359" t="str">
        <f t="shared" si="109"/>
        <v>N.CHUBB, CLE</v>
      </c>
    </row>
    <row r="2360" spans="1:22">
      <c r="A2360">
        <v>688</v>
      </c>
      <c r="B2360" s="21">
        <v>1</v>
      </c>
      <c r="C2360" s="21" t="s">
        <v>4</v>
      </c>
      <c r="D2360" s="21" t="s">
        <v>9</v>
      </c>
      <c r="E2360" s="21">
        <v>77</v>
      </c>
      <c r="F2360" s="21">
        <v>23</v>
      </c>
      <c r="G2360" s="21" t="s">
        <v>1107</v>
      </c>
      <c r="H2360" s="21" t="s">
        <v>585</v>
      </c>
      <c r="I2360" s="21">
        <v>1</v>
      </c>
      <c r="J2360" s="21">
        <v>0</v>
      </c>
      <c r="K2360" s="21">
        <v>0</v>
      </c>
      <c r="L2360" s="21">
        <v>0</v>
      </c>
      <c r="M2360" s="21" t="s">
        <v>1108</v>
      </c>
      <c r="N2360" s="21" t="s">
        <v>587</v>
      </c>
      <c r="O2360" s="21">
        <v>0</v>
      </c>
      <c r="P2360" s="21">
        <v>1</v>
      </c>
      <c r="Q2360" s="21">
        <v>0</v>
      </c>
      <c r="R2360">
        <f>IFERROR(IF(I2360=1,VLOOKUP(F2360,Lookup!$A$2:$B$15,2,FALSE),0),0.5)</f>
        <v>0.5</v>
      </c>
      <c r="S2360">
        <f>IF(K2360=1,1,IFERROR(IF(H2360="pass",VLOOKUP(F2360,Lookup!$D$2:$E$26,2,FALSE),0),1.6))</f>
        <v>0</v>
      </c>
      <c r="T2360" s="6">
        <f t="shared" si="110"/>
        <v>0</v>
      </c>
      <c r="U2360" s="6">
        <f t="shared" si="108"/>
        <v>0.5</v>
      </c>
      <c r="V2360" t="str">
        <f t="shared" si="109"/>
        <v>J.GILLAN, CLE</v>
      </c>
    </row>
    <row r="2361" spans="1:22">
      <c r="A2361">
        <v>689</v>
      </c>
      <c r="B2361" s="21">
        <v>1</v>
      </c>
      <c r="C2361" s="21" t="s">
        <v>9</v>
      </c>
      <c r="D2361" s="21" t="s">
        <v>4</v>
      </c>
      <c r="E2361" s="21">
        <v>15</v>
      </c>
      <c r="F2361" s="21">
        <v>85</v>
      </c>
      <c r="G2361" s="21" t="s">
        <v>1109</v>
      </c>
      <c r="H2361" s="21" t="s">
        <v>585</v>
      </c>
      <c r="I2361" s="21">
        <v>1</v>
      </c>
      <c r="J2361" s="21">
        <v>0</v>
      </c>
      <c r="K2361" s="21">
        <v>0</v>
      </c>
      <c r="L2361" s="21">
        <v>0</v>
      </c>
      <c r="M2361" s="21" t="s">
        <v>1021</v>
      </c>
      <c r="N2361" s="21" t="s">
        <v>587</v>
      </c>
      <c r="O2361" s="21">
        <v>0</v>
      </c>
      <c r="P2361" s="21">
        <v>1</v>
      </c>
      <c r="Q2361" s="21">
        <v>0</v>
      </c>
      <c r="R2361">
        <f>IFERROR(IF(I2361=1,VLOOKUP(F2361,Lookup!$A$2:$B$15,2,FALSE),0),0.5)</f>
        <v>0.5</v>
      </c>
      <c r="S2361">
        <f>IF(K2361=1,1,IFERROR(IF(H2361="pass",VLOOKUP(F2361,Lookup!$D$2:$E$26,2,FALSE),0),1.6))</f>
        <v>0</v>
      </c>
      <c r="T2361" s="6">
        <f t="shared" si="110"/>
        <v>0</v>
      </c>
      <c r="U2361" s="6">
        <f t="shared" si="108"/>
        <v>0.5</v>
      </c>
      <c r="V2361" t="str">
        <f t="shared" si="109"/>
        <v>C.EDWARDS-HELAIRE, KC</v>
      </c>
    </row>
    <row r="2362" spans="1:22">
      <c r="A2362">
        <v>690</v>
      </c>
      <c r="B2362" s="21">
        <v>1</v>
      </c>
      <c r="C2362" s="21" t="s">
        <v>9</v>
      </c>
      <c r="D2362" s="21" t="s">
        <v>4</v>
      </c>
      <c r="E2362" s="21">
        <v>8</v>
      </c>
      <c r="F2362" s="21">
        <v>92</v>
      </c>
      <c r="G2362" s="21" t="s">
        <v>1110</v>
      </c>
      <c r="H2362" s="21" t="s">
        <v>585</v>
      </c>
      <c r="I2362" s="21">
        <v>1</v>
      </c>
      <c r="J2362" s="21">
        <v>0</v>
      </c>
      <c r="K2362" s="21">
        <v>0</v>
      </c>
      <c r="L2362" s="21">
        <v>0</v>
      </c>
      <c r="M2362" s="21" t="s">
        <v>1021</v>
      </c>
      <c r="N2362" s="21" t="s">
        <v>587</v>
      </c>
      <c r="O2362" s="21">
        <v>0</v>
      </c>
      <c r="P2362" s="21">
        <v>1</v>
      </c>
      <c r="Q2362" s="21">
        <v>0</v>
      </c>
      <c r="R2362">
        <f>IFERROR(IF(I2362=1,VLOOKUP(F2362,Lookup!$A$2:$B$15,2,FALSE),0),0.5)</f>
        <v>1.1000000000000001</v>
      </c>
      <c r="S2362">
        <f>IF(K2362=1,1,IFERROR(IF(H2362="pass",VLOOKUP(F2362,Lookup!$D$2:$E$26,2,FALSE),0),1.6))</f>
        <v>0</v>
      </c>
      <c r="T2362" s="6">
        <f t="shared" si="110"/>
        <v>0</v>
      </c>
      <c r="U2362" s="6">
        <f t="shared" si="108"/>
        <v>1.1000000000000001</v>
      </c>
      <c r="V2362" t="str">
        <f t="shared" si="109"/>
        <v>C.EDWARDS-HELAIRE, KC</v>
      </c>
    </row>
    <row r="2363" spans="1:22">
      <c r="A2363">
        <v>676</v>
      </c>
      <c r="B2363" s="21">
        <v>1</v>
      </c>
      <c r="C2363" s="21" t="s">
        <v>4</v>
      </c>
      <c r="D2363" s="21" t="s">
        <v>9</v>
      </c>
      <c r="E2363" s="21">
        <v>17</v>
      </c>
      <c r="F2363" s="21">
        <v>83</v>
      </c>
      <c r="G2363" s="21" t="s">
        <v>1114</v>
      </c>
      <c r="H2363" s="21" t="s">
        <v>585</v>
      </c>
      <c r="I2363" s="21">
        <v>1</v>
      </c>
      <c r="J2363" s="21">
        <v>0</v>
      </c>
      <c r="K2363" s="21">
        <v>0</v>
      </c>
      <c r="L2363" s="21">
        <v>0</v>
      </c>
      <c r="M2363" s="21" t="s">
        <v>1061</v>
      </c>
      <c r="N2363" s="21" t="s">
        <v>587</v>
      </c>
      <c r="O2363" s="21">
        <v>0</v>
      </c>
      <c r="P2363" s="21">
        <v>1</v>
      </c>
      <c r="Q2363" s="21">
        <v>0</v>
      </c>
      <c r="R2363">
        <f>IFERROR(IF(I2363=1,VLOOKUP(F2363,Lookup!$A$2:$B$15,2,FALSE),0),0.5)</f>
        <v>0.5</v>
      </c>
      <c r="S2363">
        <f>IF(K2363=1,1,IFERROR(IF(H2363="pass",VLOOKUP(F2363,Lookup!$D$2:$E$26,2,FALSE),0),1.6))</f>
        <v>0</v>
      </c>
      <c r="T2363" s="6">
        <f t="shared" si="110"/>
        <v>0</v>
      </c>
      <c r="U2363" s="6">
        <f t="shared" si="108"/>
        <v>0.5</v>
      </c>
      <c r="V2363" t="str">
        <f t="shared" si="109"/>
        <v>N.CHUBB, CLE</v>
      </c>
    </row>
    <row r="2364" spans="1:22">
      <c r="A2364">
        <v>699</v>
      </c>
      <c r="B2364" s="21">
        <v>1</v>
      </c>
      <c r="C2364" s="21" t="s">
        <v>9</v>
      </c>
      <c r="D2364" s="21" t="s">
        <v>4</v>
      </c>
      <c r="E2364" s="21">
        <v>73</v>
      </c>
      <c r="F2364" s="21">
        <v>27</v>
      </c>
      <c r="G2364" s="21" t="s">
        <v>1116</v>
      </c>
      <c r="H2364" s="21" t="s">
        <v>585</v>
      </c>
      <c r="I2364" s="21">
        <v>1</v>
      </c>
      <c r="J2364" s="21">
        <v>0</v>
      </c>
      <c r="K2364" s="21">
        <v>0</v>
      </c>
      <c r="L2364" s="21">
        <v>0</v>
      </c>
      <c r="M2364" s="21" t="s">
        <v>1021</v>
      </c>
      <c r="N2364" s="21" t="s">
        <v>587</v>
      </c>
      <c r="O2364" s="21">
        <v>0</v>
      </c>
      <c r="P2364" s="21">
        <v>1</v>
      </c>
      <c r="Q2364" s="21">
        <v>0</v>
      </c>
      <c r="R2364">
        <f>IFERROR(IF(I2364=1,VLOOKUP(F2364,Lookup!$A$2:$B$15,2,FALSE),0),0.5)</f>
        <v>0.5</v>
      </c>
      <c r="S2364">
        <f>IF(K2364=1,1,IFERROR(IF(H2364="pass",VLOOKUP(F2364,Lookup!$D$2:$E$26,2,FALSE),0),1.6))</f>
        <v>0</v>
      </c>
      <c r="T2364" s="6">
        <f t="shared" si="110"/>
        <v>0</v>
      </c>
      <c r="U2364" s="6">
        <f t="shared" si="108"/>
        <v>0.5</v>
      </c>
      <c r="V2364" t="str">
        <f t="shared" si="109"/>
        <v>C.EDWARDS-HELAIRE, KC</v>
      </c>
    </row>
    <row r="2365" spans="1:22">
      <c r="A2365">
        <v>703</v>
      </c>
      <c r="B2365" s="21">
        <v>1</v>
      </c>
      <c r="C2365" s="21" t="s">
        <v>9</v>
      </c>
      <c r="D2365" s="21" t="s">
        <v>4</v>
      </c>
      <c r="E2365" s="21">
        <v>51</v>
      </c>
      <c r="F2365" s="21">
        <v>49</v>
      </c>
      <c r="G2365" s="21" t="s">
        <v>1119</v>
      </c>
      <c r="H2365" s="21" t="s">
        <v>585</v>
      </c>
      <c r="I2365" s="21">
        <v>1</v>
      </c>
      <c r="J2365" s="21">
        <v>0</v>
      </c>
      <c r="K2365" s="21">
        <v>0</v>
      </c>
      <c r="L2365" s="21">
        <v>0</v>
      </c>
      <c r="M2365" s="21" t="s">
        <v>1021</v>
      </c>
      <c r="N2365" s="21" t="s">
        <v>587</v>
      </c>
      <c r="O2365" s="21">
        <v>0</v>
      </c>
      <c r="P2365" s="21">
        <v>1</v>
      </c>
      <c r="Q2365" s="21">
        <v>0</v>
      </c>
      <c r="R2365">
        <f>IFERROR(IF(I2365=1,VLOOKUP(F2365,Lookup!$A$2:$B$15,2,FALSE),0),0.5)</f>
        <v>0.5</v>
      </c>
      <c r="S2365">
        <f>IF(K2365=1,1,IFERROR(IF(H2365="pass",VLOOKUP(F2365,Lookup!$D$2:$E$26,2,FALSE),0),1.6))</f>
        <v>0</v>
      </c>
      <c r="T2365" s="6">
        <f t="shared" si="110"/>
        <v>0</v>
      </c>
      <c r="U2365" s="6">
        <f t="shared" si="108"/>
        <v>0.5</v>
      </c>
      <c r="V2365" t="str">
        <f t="shared" si="109"/>
        <v>C.EDWARDS-HELAIRE, KC</v>
      </c>
    </row>
    <row r="2366" spans="1:22">
      <c r="A2366">
        <v>677</v>
      </c>
      <c r="B2366" s="21">
        <v>1</v>
      </c>
      <c r="C2366" s="21" t="s">
        <v>4</v>
      </c>
      <c r="D2366" s="21" t="s">
        <v>9</v>
      </c>
      <c r="E2366" s="21">
        <v>10</v>
      </c>
      <c r="F2366" s="21">
        <v>90</v>
      </c>
      <c r="G2366" s="21" t="s">
        <v>1121</v>
      </c>
      <c r="H2366" s="21" t="s">
        <v>585</v>
      </c>
      <c r="I2366" s="21">
        <v>1</v>
      </c>
      <c r="J2366" s="21">
        <v>0</v>
      </c>
      <c r="K2366" s="21">
        <v>0</v>
      </c>
      <c r="L2366" s="21">
        <v>0</v>
      </c>
      <c r="M2366" s="21" t="s">
        <v>1061</v>
      </c>
      <c r="N2366" s="21" t="s">
        <v>587</v>
      </c>
      <c r="O2366" s="21">
        <v>0</v>
      </c>
      <c r="P2366" s="21">
        <v>1</v>
      </c>
      <c r="Q2366" s="21">
        <v>0</v>
      </c>
      <c r="R2366">
        <f>IFERROR(IF(I2366=1,VLOOKUP(F2366,Lookup!$A$2:$B$15,2,FALSE),0),0.5)</f>
        <v>0.8</v>
      </c>
      <c r="S2366">
        <f>IF(K2366=1,1,IFERROR(IF(H2366="pass",VLOOKUP(F2366,Lookup!$D$2:$E$26,2,FALSE),0),1.6))</f>
        <v>0</v>
      </c>
      <c r="T2366" s="6">
        <f t="shared" si="110"/>
        <v>0</v>
      </c>
      <c r="U2366" s="6">
        <f t="shared" ref="U2366:U2429" si="111">R2366+IF(S2366&gt;=3.2,S2366,IF(AND(S2366&lt;3.2,S2366&gt;=1.8),S2366*0.66+T2366*0.34,T2366))+K2366*0.4735*2</f>
        <v>0.8</v>
      </c>
      <c r="V2366" t="str">
        <f t="shared" si="109"/>
        <v>N.CHUBB, CLE</v>
      </c>
    </row>
    <row r="2367" spans="1:22">
      <c r="A2367">
        <v>678</v>
      </c>
      <c r="B2367" s="21">
        <v>1</v>
      </c>
      <c r="C2367" s="21" t="s">
        <v>4</v>
      </c>
      <c r="D2367" s="21" t="s">
        <v>9</v>
      </c>
      <c r="E2367" s="21">
        <v>4</v>
      </c>
      <c r="F2367" s="21">
        <v>96</v>
      </c>
      <c r="G2367" s="21" t="s">
        <v>1122</v>
      </c>
      <c r="H2367" s="21" t="s">
        <v>585</v>
      </c>
      <c r="I2367" s="21">
        <v>1</v>
      </c>
      <c r="J2367" s="21">
        <v>0</v>
      </c>
      <c r="K2367" s="21">
        <v>0</v>
      </c>
      <c r="L2367" s="21">
        <v>0</v>
      </c>
      <c r="M2367" s="21" t="s">
        <v>1061</v>
      </c>
      <c r="N2367" s="21" t="s">
        <v>587</v>
      </c>
      <c r="O2367" s="21">
        <v>0</v>
      </c>
      <c r="P2367" s="21">
        <v>1</v>
      </c>
      <c r="Q2367" s="21">
        <v>0</v>
      </c>
      <c r="R2367">
        <f>IFERROR(IF(I2367=1,VLOOKUP(F2367,Lookup!$A$2:$B$15,2,FALSE),0),0.5)</f>
        <v>1.8</v>
      </c>
      <c r="S2367">
        <f>IF(K2367=1,1,IFERROR(IF(H2367="pass",VLOOKUP(F2367,Lookup!$D$2:$E$26,2,FALSE),0),1.6))</f>
        <v>0</v>
      </c>
      <c r="T2367" s="6">
        <f t="shared" si="110"/>
        <v>0</v>
      </c>
      <c r="U2367" s="6">
        <f t="shared" si="111"/>
        <v>1.8</v>
      </c>
      <c r="V2367" t="str">
        <f t="shared" si="109"/>
        <v>N.CHUBB, CLE</v>
      </c>
    </row>
    <row r="2368" spans="1:22">
      <c r="A2368">
        <v>696</v>
      </c>
      <c r="B2368" s="21">
        <v>1</v>
      </c>
      <c r="C2368" s="21" t="s">
        <v>4</v>
      </c>
      <c r="D2368" s="21" t="s">
        <v>9</v>
      </c>
      <c r="E2368" s="21">
        <v>70</v>
      </c>
      <c r="F2368" s="21">
        <v>30</v>
      </c>
      <c r="G2368" s="21" t="s">
        <v>1125</v>
      </c>
      <c r="H2368" s="21" t="s">
        <v>585</v>
      </c>
      <c r="I2368" s="21">
        <v>1</v>
      </c>
      <c r="J2368" s="21">
        <v>0</v>
      </c>
      <c r="K2368" s="21">
        <v>0</v>
      </c>
      <c r="L2368" s="21">
        <v>0</v>
      </c>
      <c r="M2368" s="21" t="s">
        <v>1061</v>
      </c>
      <c r="N2368" s="21" t="s">
        <v>587</v>
      </c>
      <c r="O2368" s="21">
        <v>0</v>
      </c>
      <c r="P2368" s="21">
        <v>1</v>
      </c>
      <c r="Q2368" s="21">
        <v>0</v>
      </c>
      <c r="R2368">
        <f>IFERROR(IF(I2368=1,VLOOKUP(F2368,Lookup!$A$2:$B$15,2,FALSE),0),0.5)</f>
        <v>0.5</v>
      </c>
      <c r="S2368">
        <f>IF(K2368=1,1,IFERROR(IF(H2368="pass",VLOOKUP(F2368,Lookup!$D$2:$E$26,2,FALSE),0),1.6))</f>
        <v>0</v>
      </c>
      <c r="T2368" s="6">
        <f t="shared" si="110"/>
        <v>0</v>
      </c>
      <c r="U2368" s="6">
        <f t="shared" si="111"/>
        <v>0.5</v>
      </c>
      <c r="V2368" t="str">
        <f t="shared" si="109"/>
        <v>N.CHUBB, CLE</v>
      </c>
    </row>
    <row r="2369" spans="1:22">
      <c r="A2369">
        <v>719</v>
      </c>
      <c r="B2369" s="21">
        <v>1</v>
      </c>
      <c r="C2369" s="21" t="s">
        <v>18</v>
      </c>
      <c r="D2369" s="21" t="s">
        <v>2</v>
      </c>
      <c r="E2369" s="21">
        <v>75</v>
      </c>
      <c r="F2369" s="21">
        <v>25</v>
      </c>
      <c r="G2369" s="21" t="s">
        <v>1127</v>
      </c>
      <c r="H2369" s="21" t="s">
        <v>585</v>
      </c>
      <c r="I2369" s="21">
        <v>1</v>
      </c>
      <c r="J2369" s="21">
        <v>0</v>
      </c>
      <c r="K2369" s="21">
        <v>0</v>
      </c>
      <c r="L2369" s="21">
        <v>0</v>
      </c>
      <c r="M2369" s="21" t="s">
        <v>1128</v>
      </c>
      <c r="N2369" s="21" t="s">
        <v>587</v>
      </c>
      <c r="O2369" s="21">
        <v>0</v>
      </c>
      <c r="P2369" s="21">
        <v>1</v>
      </c>
      <c r="Q2369" s="21">
        <v>0</v>
      </c>
      <c r="R2369">
        <f>IFERROR(IF(I2369=1,VLOOKUP(F2369,Lookup!$A$2:$B$15,2,FALSE),0),0.5)</f>
        <v>0.5</v>
      </c>
      <c r="S2369">
        <f>IF(K2369=1,1,IFERROR(IF(H2369="pass",VLOOKUP(F2369,Lookup!$D$2:$E$26,2,FALSE),0),1.6))</f>
        <v>0</v>
      </c>
      <c r="T2369" s="6">
        <f t="shared" si="110"/>
        <v>0</v>
      </c>
      <c r="U2369" s="6">
        <f t="shared" si="111"/>
        <v>0.5</v>
      </c>
      <c r="V2369" t="str">
        <f t="shared" si="109"/>
        <v>L.FOURNETTE, TB</v>
      </c>
    </row>
    <row r="2370" spans="1:22">
      <c r="A2370">
        <v>720</v>
      </c>
      <c r="B2370" s="21">
        <v>1</v>
      </c>
      <c r="C2370" s="21" t="s">
        <v>18</v>
      </c>
      <c r="D2370" s="21" t="s">
        <v>2</v>
      </c>
      <c r="E2370" s="21">
        <v>70</v>
      </c>
      <c r="F2370" s="21">
        <v>30</v>
      </c>
      <c r="G2370" s="21" t="s">
        <v>1129</v>
      </c>
      <c r="H2370" s="21" t="s">
        <v>585</v>
      </c>
      <c r="I2370" s="21">
        <v>1</v>
      </c>
      <c r="J2370" s="21">
        <v>0</v>
      </c>
      <c r="K2370" s="21">
        <v>0</v>
      </c>
      <c r="L2370" s="21">
        <v>0</v>
      </c>
      <c r="M2370" s="21" t="s">
        <v>1128</v>
      </c>
      <c r="N2370" s="21" t="s">
        <v>587</v>
      </c>
      <c r="O2370" s="21">
        <v>0</v>
      </c>
      <c r="P2370" s="21">
        <v>1</v>
      </c>
      <c r="Q2370" s="21">
        <v>0</v>
      </c>
      <c r="R2370">
        <f>IFERROR(IF(I2370=1,VLOOKUP(F2370,Lookup!$A$2:$B$15,2,FALSE),0),0.5)</f>
        <v>0.5</v>
      </c>
      <c r="S2370">
        <f>IF(K2370=1,1,IFERROR(IF(H2370="pass",VLOOKUP(F2370,Lookup!$D$2:$E$26,2,FALSE),0),1.6))</f>
        <v>0</v>
      </c>
      <c r="T2370" s="6">
        <f t="shared" si="110"/>
        <v>0</v>
      </c>
      <c r="U2370" s="6">
        <f t="shared" si="111"/>
        <v>0.5</v>
      </c>
      <c r="V2370" t="str">
        <f t="shared" ref="V2370:V2433" si="112">IF(M2370="A.St","A. ST. BROWN, DET",IF(M2370="Dj.Moore","D.MOORE, CAR",IF(M2370="Mi.Carter","M.CARTER, NYJ",UPPER(M2370)&amp;", "&amp;C2370)))</f>
        <v>L.FOURNETTE, TB</v>
      </c>
    </row>
    <row r="2371" spans="1:22">
      <c r="A2371">
        <v>724</v>
      </c>
      <c r="B2371" s="21">
        <v>1</v>
      </c>
      <c r="C2371" s="21" t="s">
        <v>2</v>
      </c>
      <c r="D2371" s="21" t="s">
        <v>18</v>
      </c>
      <c r="E2371" s="21">
        <v>70</v>
      </c>
      <c r="F2371" s="21">
        <v>30</v>
      </c>
      <c r="G2371" s="21" t="s">
        <v>1134</v>
      </c>
      <c r="H2371" s="21" t="s">
        <v>585</v>
      </c>
      <c r="I2371" s="21">
        <v>1</v>
      </c>
      <c r="J2371" s="21">
        <v>0</v>
      </c>
      <c r="K2371" s="21">
        <v>0</v>
      </c>
      <c r="L2371" s="21">
        <v>0</v>
      </c>
      <c r="M2371" s="21" t="s">
        <v>1135</v>
      </c>
      <c r="N2371" s="21" t="s">
        <v>587</v>
      </c>
      <c r="O2371" s="21">
        <v>0</v>
      </c>
      <c r="P2371" s="21">
        <v>1</v>
      </c>
      <c r="Q2371" s="21">
        <v>0</v>
      </c>
      <c r="R2371">
        <f>IFERROR(IF(I2371=1,VLOOKUP(F2371,Lookup!$A$2:$B$15,2,FALSE),0),0.5)</f>
        <v>0.5</v>
      </c>
      <c r="S2371">
        <f>IF(K2371=1,1,IFERROR(IF(H2371="pass",VLOOKUP(F2371,Lookup!$D$2:$E$26,2,FALSE),0),1.6))</f>
        <v>0</v>
      </c>
      <c r="T2371" s="6">
        <f t="shared" ref="T2371:T2434" si="113">IFERROR(1.6+0.7/40*N2371,0)</f>
        <v>0</v>
      </c>
      <c r="U2371" s="6">
        <f t="shared" si="111"/>
        <v>0.5</v>
      </c>
      <c r="V2371" t="str">
        <f t="shared" si="112"/>
        <v>E.ELLIOTT, DAL</v>
      </c>
    </row>
    <row r="2372" spans="1:22">
      <c r="A2372">
        <v>726</v>
      </c>
      <c r="B2372" s="21">
        <v>1</v>
      </c>
      <c r="C2372" s="21" t="s">
        <v>2</v>
      </c>
      <c r="D2372" s="21" t="s">
        <v>18</v>
      </c>
      <c r="E2372" s="21">
        <v>61</v>
      </c>
      <c r="F2372" s="21">
        <v>39</v>
      </c>
      <c r="G2372" s="21" t="s">
        <v>1138</v>
      </c>
      <c r="H2372" s="21" t="s">
        <v>585</v>
      </c>
      <c r="I2372" s="21">
        <v>1</v>
      </c>
      <c r="J2372" s="21">
        <v>0</v>
      </c>
      <c r="K2372" s="21">
        <v>0</v>
      </c>
      <c r="L2372" s="21">
        <v>0</v>
      </c>
      <c r="M2372" s="21" t="s">
        <v>1135</v>
      </c>
      <c r="N2372" s="21" t="s">
        <v>587</v>
      </c>
      <c r="O2372" s="21">
        <v>0</v>
      </c>
      <c r="P2372" s="21">
        <v>1</v>
      </c>
      <c r="Q2372" s="21">
        <v>0</v>
      </c>
      <c r="R2372">
        <f>IFERROR(IF(I2372=1,VLOOKUP(F2372,Lookup!$A$2:$B$15,2,FALSE),0),0.5)</f>
        <v>0.5</v>
      </c>
      <c r="S2372">
        <f>IF(K2372=1,1,IFERROR(IF(H2372="pass",VLOOKUP(F2372,Lookup!$D$2:$E$26,2,FALSE),0),1.6))</f>
        <v>0</v>
      </c>
      <c r="T2372" s="6">
        <f t="shared" si="113"/>
        <v>0</v>
      </c>
      <c r="U2372" s="6">
        <f t="shared" si="111"/>
        <v>0.5</v>
      </c>
      <c r="V2372" t="str">
        <f t="shared" si="112"/>
        <v>E.ELLIOTT, DAL</v>
      </c>
    </row>
    <row r="2373" spans="1:22">
      <c r="A2373">
        <v>727</v>
      </c>
      <c r="B2373" s="21">
        <v>1</v>
      </c>
      <c r="C2373" s="21" t="s">
        <v>2</v>
      </c>
      <c r="D2373" s="21" t="s">
        <v>18</v>
      </c>
      <c r="E2373" s="21">
        <v>59</v>
      </c>
      <c r="F2373" s="21">
        <v>41</v>
      </c>
      <c r="G2373" s="21" t="s">
        <v>1139</v>
      </c>
      <c r="H2373" s="21" t="s">
        <v>585</v>
      </c>
      <c r="I2373" s="21">
        <v>1</v>
      </c>
      <c r="J2373" s="21">
        <v>0</v>
      </c>
      <c r="K2373" s="21">
        <v>0</v>
      </c>
      <c r="L2373" s="21">
        <v>0</v>
      </c>
      <c r="M2373" s="21" t="s">
        <v>1135</v>
      </c>
      <c r="N2373" s="21" t="s">
        <v>587</v>
      </c>
      <c r="O2373" s="21">
        <v>0</v>
      </c>
      <c r="P2373" s="21">
        <v>1</v>
      </c>
      <c r="Q2373" s="21">
        <v>0</v>
      </c>
      <c r="R2373">
        <f>IFERROR(IF(I2373=1,VLOOKUP(F2373,Lookup!$A$2:$B$15,2,FALSE),0),0.5)</f>
        <v>0.5</v>
      </c>
      <c r="S2373">
        <f>IF(K2373=1,1,IFERROR(IF(H2373="pass",VLOOKUP(F2373,Lookup!$D$2:$E$26,2,FALSE),0),1.6))</f>
        <v>0</v>
      </c>
      <c r="T2373" s="6">
        <f t="shared" si="113"/>
        <v>0</v>
      </c>
      <c r="U2373" s="6">
        <f t="shared" si="111"/>
        <v>0.5</v>
      </c>
      <c r="V2373" t="str">
        <f t="shared" si="112"/>
        <v>E.ELLIOTT, DAL</v>
      </c>
    </row>
    <row r="2374" spans="1:22">
      <c r="A2374">
        <v>734</v>
      </c>
      <c r="B2374" s="21">
        <v>1</v>
      </c>
      <c r="C2374" s="21" t="s">
        <v>18</v>
      </c>
      <c r="D2374" s="21" t="s">
        <v>2</v>
      </c>
      <c r="E2374" s="21">
        <v>94</v>
      </c>
      <c r="F2374" s="21">
        <v>6</v>
      </c>
      <c r="G2374" s="21" t="s">
        <v>1145</v>
      </c>
      <c r="H2374" s="21" t="s">
        <v>585</v>
      </c>
      <c r="I2374" s="21">
        <v>1</v>
      </c>
      <c r="J2374" s="21">
        <v>0</v>
      </c>
      <c r="K2374" s="21">
        <v>0</v>
      </c>
      <c r="L2374" s="21">
        <v>0</v>
      </c>
      <c r="M2374" s="21" t="s">
        <v>1146</v>
      </c>
      <c r="N2374" s="21" t="s">
        <v>587</v>
      </c>
      <c r="O2374" s="21">
        <v>0</v>
      </c>
      <c r="P2374" s="21">
        <v>1</v>
      </c>
      <c r="Q2374" s="21">
        <v>0</v>
      </c>
      <c r="R2374">
        <f>IFERROR(IF(I2374=1,VLOOKUP(F2374,Lookup!$A$2:$B$15,2,FALSE),0),0.5)</f>
        <v>0.5</v>
      </c>
      <c r="S2374">
        <f>IF(K2374=1,1,IFERROR(IF(H2374="pass",VLOOKUP(F2374,Lookup!$D$2:$E$26,2,FALSE),0),1.6))</f>
        <v>0</v>
      </c>
      <c r="T2374" s="6">
        <f t="shared" si="113"/>
        <v>0</v>
      </c>
      <c r="U2374" s="6">
        <f t="shared" si="111"/>
        <v>0.5</v>
      </c>
      <c r="V2374" t="str">
        <f t="shared" si="112"/>
        <v>R.JONES, TB</v>
      </c>
    </row>
    <row r="2375" spans="1:22">
      <c r="A2375">
        <v>740</v>
      </c>
      <c r="B2375" s="21">
        <v>1</v>
      </c>
      <c r="C2375" s="21" t="s">
        <v>18</v>
      </c>
      <c r="D2375" s="21" t="s">
        <v>2</v>
      </c>
      <c r="E2375" s="21">
        <v>16</v>
      </c>
      <c r="F2375" s="21">
        <v>84</v>
      </c>
      <c r="G2375" s="21" t="s">
        <v>1154</v>
      </c>
      <c r="H2375" s="21" t="s">
        <v>585</v>
      </c>
      <c r="I2375" s="21">
        <v>1</v>
      </c>
      <c r="J2375" s="21">
        <v>0</v>
      </c>
      <c r="K2375" s="21">
        <v>0</v>
      </c>
      <c r="L2375" s="21">
        <v>0</v>
      </c>
      <c r="M2375" s="21" t="s">
        <v>1128</v>
      </c>
      <c r="N2375" s="21" t="s">
        <v>587</v>
      </c>
      <c r="O2375" s="21">
        <v>0</v>
      </c>
      <c r="P2375" s="21">
        <v>1</v>
      </c>
      <c r="Q2375" s="21">
        <v>0</v>
      </c>
      <c r="R2375">
        <f>IFERROR(IF(I2375=1,VLOOKUP(F2375,Lookup!$A$2:$B$15,2,FALSE),0),0.5)</f>
        <v>0.5</v>
      </c>
      <c r="S2375">
        <f>IF(K2375=1,1,IFERROR(IF(H2375="pass",VLOOKUP(F2375,Lookup!$D$2:$E$26,2,FALSE),0),1.6))</f>
        <v>0</v>
      </c>
      <c r="T2375" s="6">
        <f t="shared" si="113"/>
        <v>0</v>
      </c>
      <c r="U2375" s="6">
        <f t="shared" si="111"/>
        <v>0.5</v>
      </c>
      <c r="V2375" t="str">
        <f t="shared" si="112"/>
        <v>L.FOURNETTE, TB</v>
      </c>
    </row>
    <row r="2376" spans="1:22">
      <c r="A2376">
        <v>754</v>
      </c>
      <c r="B2376" s="21">
        <v>1</v>
      </c>
      <c r="C2376" s="21" t="s">
        <v>18</v>
      </c>
      <c r="D2376" s="21" t="s">
        <v>2</v>
      </c>
      <c r="E2376" s="21">
        <v>75</v>
      </c>
      <c r="F2376" s="21">
        <v>25</v>
      </c>
      <c r="G2376" s="21" t="s">
        <v>1167</v>
      </c>
      <c r="H2376" s="21" t="s">
        <v>585</v>
      </c>
      <c r="I2376" s="21">
        <v>1</v>
      </c>
      <c r="J2376" s="21">
        <v>0</v>
      </c>
      <c r="K2376" s="21">
        <v>0</v>
      </c>
      <c r="L2376" s="21">
        <v>0</v>
      </c>
      <c r="M2376" s="21" t="s">
        <v>1146</v>
      </c>
      <c r="N2376" s="21" t="s">
        <v>587</v>
      </c>
      <c r="O2376" s="21">
        <v>0</v>
      </c>
      <c r="P2376" s="21">
        <v>1</v>
      </c>
      <c r="Q2376" s="21">
        <v>0</v>
      </c>
      <c r="R2376">
        <f>IFERROR(IF(I2376=1,VLOOKUP(F2376,Lookup!$A$2:$B$15,2,FALSE),0),0.5)</f>
        <v>0.5</v>
      </c>
      <c r="S2376">
        <f>IF(K2376=1,1,IFERROR(IF(H2376="pass",VLOOKUP(F2376,Lookup!$D$2:$E$26,2,FALSE),0),1.6))</f>
        <v>0</v>
      </c>
      <c r="T2376" s="6">
        <f t="shared" si="113"/>
        <v>0</v>
      </c>
      <c r="U2376" s="6">
        <f t="shared" si="111"/>
        <v>0.5</v>
      </c>
      <c r="V2376" t="str">
        <f t="shared" si="112"/>
        <v>R.JONES, TB</v>
      </c>
    </row>
    <row r="2377" spans="1:22">
      <c r="A2377">
        <v>756</v>
      </c>
      <c r="B2377" s="21">
        <v>1</v>
      </c>
      <c r="C2377" s="21" t="s">
        <v>18</v>
      </c>
      <c r="D2377" s="21" t="s">
        <v>2</v>
      </c>
      <c r="E2377" s="21">
        <v>45</v>
      </c>
      <c r="F2377" s="21">
        <v>55</v>
      </c>
      <c r="G2377" s="21" t="s">
        <v>1169</v>
      </c>
      <c r="H2377" s="21" t="s">
        <v>585</v>
      </c>
      <c r="I2377" s="21">
        <v>1</v>
      </c>
      <c r="J2377" s="21">
        <v>0</v>
      </c>
      <c r="K2377" s="21">
        <v>0</v>
      </c>
      <c r="L2377" s="21">
        <v>0</v>
      </c>
      <c r="M2377" s="21" t="s">
        <v>1146</v>
      </c>
      <c r="N2377" s="21" t="s">
        <v>587</v>
      </c>
      <c r="O2377" s="21">
        <v>0</v>
      </c>
      <c r="P2377" s="21">
        <v>1</v>
      </c>
      <c r="Q2377" s="21">
        <v>0</v>
      </c>
      <c r="R2377">
        <f>IFERROR(IF(I2377=1,VLOOKUP(F2377,Lookup!$A$2:$B$15,2,FALSE),0),0.5)</f>
        <v>0.5</v>
      </c>
      <c r="S2377">
        <f>IF(K2377=1,1,IFERROR(IF(H2377="pass",VLOOKUP(F2377,Lookup!$D$2:$E$26,2,FALSE),0),1.6))</f>
        <v>0</v>
      </c>
      <c r="T2377" s="6">
        <f t="shared" si="113"/>
        <v>0</v>
      </c>
      <c r="U2377" s="6">
        <f t="shared" si="111"/>
        <v>0.5</v>
      </c>
      <c r="V2377" t="str">
        <f t="shared" si="112"/>
        <v>R.JONES, TB</v>
      </c>
    </row>
    <row r="2378" spans="1:22">
      <c r="A2378">
        <v>764</v>
      </c>
      <c r="B2378" s="21">
        <v>1</v>
      </c>
      <c r="C2378" s="21" t="s">
        <v>2</v>
      </c>
      <c r="D2378" s="21" t="s">
        <v>18</v>
      </c>
      <c r="E2378" s="21">
        <v>88</v>
      </c>
      <c r="F2378" s="21">
        <v>12</v>
      </c>
      <c r="G2378" s="21" t="s">
        <v>1175</v>
      </c>
      <c r="H2378" s="21" t="s">
        <v>585</v>
      </c>
      <c r="I2378" s="21">
        <v>1</v>
      </c>
      <c r="J2378" s="21">
        <v>0</v>
      </c>
      <c r="K2378" s="21">
        <v>0</v>
      </c>
      <c r="L2378" s="21">
        <v>0</v>
      </c>
      <c r="M2378" s="21" t="s">
        <v>1158</v>
      </c>
      <c r="N2378" s="21" t="s">
        <v>587</v>
      </c>
      <c r="O2378" s="21">
        <v>0</v>
      </c>
      <c r="P2378" s="21">
        <v>1</v>
      </c>
      <c r="Q2378" s="21">
        <v>0</v>
      </c>
      <c r="R2378">
        <f>IFERROR(IF(I2378=1,VLOOKUP(F2378,Lookup!$A$2:$B$15,2,FALSE),0),0.5)</f>
        <v>0.5</v>
      </c>
      <c r="S2378">
        <f>IF(K2378=1,1,IFERROR(IF(H2378="pass",VLOOKUP(F2378,Lookup!$D$2:$E$26,2,FALSE),0),1.6))</f>
        <v>0</v>
      </c>
      <c r="T2378" s="6">
        <f t="shared" si="113"/>
        <v>0</v>
      </c>
      <c r="U2378" s="6">
        <f t="shared" si="111"/>
        <v>0.5</v>
      </c>
      <c r="V2378" t="str">
        <f t="shared" si="112"/>
        <v>T.POLLARD, DAL</v>
      </c>
    </row>
    <row r="2379" spans="1:22">
      <c r="A2379">
        <v>767</v>
      </c>
      <c r="B2379" s="21">
        <v>1</v>
      </c>
      <c r="C2379" s="21" t="s">
        <v>18</v>
      </c>
      <c r="D2379" s="21" t="s">
        <v>2</v>
      </c>
      <c r="E2379" s="21">
        <v>50</v>
      </c>
      <c r="F2379" s="21">
        <v>50</v>
      </c>
      <c r="G2379" s="21" t="s">
        <v>1176</v>
      </c>
      <c r="H2379" s="21" t="s">
        <v>585</v>
      </c>
      <c r="I2379" s="21">
        <v>1</v>
      </c>
      <c r="J2379" s="21">
        <v>0</v>
      </c>
      <c r="K2379" s="21">
        <v>0</v>
      </c>
      <c r="L2379" s="21">
        <v>0</v>
      </c>
      <c r="M2379" s="21" t="s">
        <v>1128</v>
      </c>
      <c r="N2379" s="21" t="s">
        <v>587</v>
      </c>
      <c r="O2379" s="21">
        <v>0</v>
      </c>
      <c r="P2379" s="21">
        <v>1</v>
      </c>
      <c r="Q2379" s="21">
        <v>0</v>
      </c>
      <c r="R2379">
        <f>IFERROR(IF(I2379=1,VLOOKUP(F2379,Lookup!$A$2:$B$15,2,FALSE),0),0.5)</f>
        <v>0.5</v>
      </c>
      <c r="S2379">
        <f>IF(K2379=1,1,IFERROR(IF(H2379="pass",VLOOKUP(F2379,Lookup!$D$2:$E$26,2,FALSE),0),1.6))</f>
        <v>0</v>
      </c>
      <c r="T2379" s="6">
        <f t="shared" si="113"/>
        <v>0</v>
      </c>
      <c r="U2379" s="6">
        <f t="shared" si="111"/>
        <v>0.5</v>
      </c>
      <c r="V2379" t="str">
        <f t="shared" si="112"/>
        <v>L.FOURNETTE, TB</v>
      </c>
    </row>
    <row r="2380" spans="1:22">
      <c r="A2380">
        <v>771</v>
      </c>
      <c r="B2380" s="21">
        <v>1</v>
      </c>
      <c r="C2380" s="21" t="s">
        <v>18</v>
      </c>
      <c r="D2380" s="21" t="s">
        <v>2</v>
      </c>
      <c r="E2380" s="21">
        <v>7</v>
      </c>
      <c r="F2380" s="21">
        <v>93</v>
      </c>
      <c r="G2380" s="21" t="s">
        <v>1180</v>
      </c>
      <c r="H2380" s="21" t="s">
        <v>585</v>
      </c>
      <c r="I2380" s="21">
        <v>1</v>
      </c>
      <c r="J2380" s="21">
        <v>0</v>
      </c>
      <c r="K2380" s="21">
        <v>0</v>
      </c>
      <c r="L2380" s="21">
        <v>0</v>
      </c>
      <c r="M2380" s="21" t="s">
        <v>1128</v>
      </c>
      <c r="N2380" s="21" t="s">
        <v>587</v>
      </c>
      <c r="O2380" s="21">
        <v>0</v>
      </c>
      <c r="P2380" s="21">
        <v>1</v>
      </c>
      <c r="Q2380" s="21">
        <v>0</v>
      </c>
      <c r="R2380">
        <f>IFERROR(IF(I2380=1,VLOOKUP(F2380,Lookup!$A$2:$B$15,2,FALSE),0),0.5)</f>
        <v>1.2</v>
      </c>
      <c r="S2380">
        <f>IF(K2380=1,1,IFERROR(IF(H2380="pass",VLOOKUP(F2380,Lookup!$D$2:$E$26,2,FALSE),0),1.6))</f>
        <v>0</v>
      </c>
      <c r="T2380" s="6">
        <f t="shared" si="113"/>
        <v>0</v>
      </c>
      <c r="U2380" s="6">
        <f t="shared" si="111"/>
        <v>1.2</v>
      </c>
      <c r="V2380" t="str">
        <f t="shared" si="112"/>
        <v>L.FOURNETTE, TB</v>
      </c>
    </row>
    <row r="2381" spans="1:22">
      <c r="A2381">
        <v>784</v>
      </c>
      <c r="B2381" s="21">
        <v>1</v>
      </c>
      <c r="C2381" s="21" t="s">
        <v>18</v>
      </c>
      <c r="D2381" s="21" t="s">
        <v>2</v>
      </c>
      <c r="E2381" s="21">
        <v>79</v>
      </c>
      <c r="F2381" s="21">
        <v>21</v>
      </c>
      <c r="G2381" s="21" t="s">
        <v>1188</v>
      </c>
      <c r="H2381" s="21" t="s">
        <v>585</v>
      </c>
      <c r="I2381" s="21">
        <v>1</v>
      </c>
      <c r="J2381" s="21">
        <v>0</v>
      </c>
      <c r="K2381" s="21">
        <v>0</v>
      </c>
      <c r="L2381" s="21">
        <v>0</v>
      </c>
      <c r="M2381" s="21" t="s">
        <v>1146</v>
      </c>
      <c r="N2381" s="21" t="s">
        <v>587</v>
      </c>
      <c r="O2381" s="21">
        <v>0</v>
      </c>
      <c r="P2381" s="21">
        <v>1</v>
      </c>
      <c r="Q2381" s="21">
        <v>0</v>
      </c>
      <c r="R2381">
        <f>IFERROR(IF(I2381=1,VLOOKUP(F2381,Lookup!$A$2:$B$15,2,FALSE),0),0.5)</f>
        <v>0.5</v>
      </c>
      <c r="S2381">
        <f>IF(K2381=1,1,IFERROR(IF(H2381="pass",VLOOKUP(F2381,Lookup!$D$2:$E$26,2,FALSE),0),1.6))</f>
        <v>0</v>
      </c>
      <c r="T2381" s="6">
        <f t="shared" si="113"/>
        <v>0</v>
      </c>
      <c r="U2381" s="6">
        <f t="shared" si="111"/>
        <v>0.5</v>
      </c>
      <c r="V2381" t="str">
        <f t="shared" si="112"/>
        <v>R.JONES, TB</v>
      </c>
    </row>
    <row r="2382" spans="1:22">
      <c r="A2382">
        <v>785</v>
      </c>
      <c r="B2382" s="21">
        <v>1</v>
      </c>
      <c r="C2382" s="21" t="s">
        <v>2</v>
      </c>
      <c r="D2382" s="21" t="s">
        <v>18</v>
      </c>
      <c r="E2382" s="21">
        <v>27</v>
      </c>
      <c r="F2382" s="21">
        <v>73</v>
      </c>
      <c r="G2382" s="21" t="s">
        <v>1189</v>
      </c>
      <c r="H2382" s="21" t="s">
        <v>585</v>
      </c>
      <c r="I2382" s="21">
        <v>1</v>
      </c>
      <c r="J2382" s="21">
        <v>0</v>
      </c>
      <c r="K2382" s="21">
        <v>0</v>
      </c>
      <c r="L2382" s="21">
        <v>0</v>
      </c>
      <c r="M2382" s="21" t="s">
        <v>1135</v>
      </c>
      <c r="N2382" s="21" t="s">
        <v>587</v>
      </c>
      <c r="O2382" s="21">
        <v>0</v>
      </c>
      <c r="P2382" s="21">
        <v>1</v>
      </c>
      <c r="Q2382" s="21">
        <v>0</v>
      </c>
      <c r="R2382">
        <f>IFERROR(IF(I2382=1,VLOOKUP(F2382,Lookup!$A$2:$B$15,2,FALSE),0),0.5)</f>
        <v>0.5</v>
      </c>
      <c r="S2382">
        <f>IF(K2382=1,1,IFERROR(IF(H2382="pass",VLOOKUP(F2382,Lookup!$D$2:$E$26,2,FALSE),0),1.6))</f>
        <v>0</v>
      </c>
      <c r="T2382" s="6">
        <f t="shared" si="113"/>
        <v>0</v>
      </c>
      <c r="U2382" s="6">
        <f t="shared" si="111"/>
        <v>0.5</v>
      </c>
      <c r="V2382" t="str">
        <f t="shared" si="112"/>
        <v>E.ELLIOTT, DAL</v>
      </c>
    </row>
    <row r="2383" spans="1:22">
      <c r="A2383">
        <v>824</v>
      </c>
      <c r="B2383" s="21">
        <v>1</v>
      </c>
      <c r="C2383" s="21" t="s">
        <v>2</v>
      </c>
      <c r="D2383" s="21" t="s">
        <v>18</v>
      </c>
      <c r="E2383" s="21">
        <v>48</v>
      </c>
      <c r="F2383" s="21">
        <v>52</v>
      </c>
      <c r="G2383" s="21" t="s">
        <v>1211</v>
      </c>
      <c r="H2383" s="21" t="s">
        <v>585</v>
      </c>
      <c r="I2383" s="21">
        <v>1</v>
      </c>
      <c r="J2383" s="21">
        <v>0</v>
      </c>
      <c r="K2383" s="21">
        <v>0</v>
      </c>
      <c r="L2383" s="21">
        <v>0</v>
      </c>
      <c r="M2383" s="21" t="s">
        <v>1135</v>
      </c>
      <c r="N2383" s="21" t="s">
        <v>587</v>
      </c>
      <c r="O2383" s="21">
        <v>0</v>
      </c>
      <c r="P2383" s="21">
        <v>1</v>
      </c>
      <c r="Q2383" s="21">
        <v>0</v>
      </c>
      <c r="R2383">
        <f>IFERROR(IF(I2383=1,VLOOKUP(F2383,Lookup!$A$2:$B$15,2,FALSE),0),0.5)</f>
        <v>0.5</v>
      </c>
      <c r="S2383">
        <f>IF(K2383=1,1,IFERROR(IF(H2383="pass",VLOOKUP(F2383,Lookup!$D$2:$E$26,2,FALSE),0),1.6))</f>
        <v>0</v>
      </c>
      <c r="T2383" s="6">
        <f t="shared" si="113"/>
        <v>0</v>
      </c>
      <c r="U2383" s="6">
        <f t="shared" si="111"/>
        <v>0.5</v>
      </c>
      <c r="V2383" t="str">
        <f t="shared" si="112"/>
        <v>E.ELLIOTT, DAL</v>
      </c>
    </row>
    <row r="2384" spans="1:22">
      <c r="A2384">
        <v>830</v>
      </c>
      <c r="B2384" s="21">
        <v>1</v>
      </c>
      <c r="C2384" s="21" t="s">
        <v>2</v>
      </c>
      <c r="D2384" s="21" t="s">
        <v>18</v>
      </c>
      <c r="E2384" s="21">
        <v>8</v>
      </c>
      <c r="F2384" s="21">
        <v>92</v>
      </c>
      <c r="G2384" s="21" t="s">
        <v>1216</v>
      </c>
      <c r="H2384" s="21" t="s">
        <v>585</v>
      </c>
      <c r="I2384" s="21">
        <v>1</v>
      </c>
      <c r="J2384" s="21">
        <v>0</v>
      </c>
      <c r="K2384" s="21">
        <v>0</v>
      </c>
      <c r="L2384" s="21">
        <v>0</v>
      </c>
      <c r="M2384" s="21" t="s">
        <v>1217</v>
      </c>
      <c r="N2384" s="21" t="s">
        <v>587</v>
      </c>
      <c r="O2384" s="21">
        <v>0</v>
      </c>
      <c r="P2384" s="21">
        <v>1</v>
      </c>
      <c r="Q2384" s="21">
        <v>0</v>
      </c>
      <c r="R2384">
        <f>IFERROR(IF(I2384=1,VLOOKUP(F2384,Lookup!$A$2:$B$15,2,FALSE),0),0.5)</f>
        <v>1.1000000000000001</v>
      </c>
      <c r="S2384">
        <f>IF(K2384=1,1,IFERROR(IF(H2384="pass",VLOOKUP(F2384,Lookup!$D$2:$E$26,2,FALSE),0),1.6))</f>
        <v>0</v>
      </c>
      <c r="T2384" s="6">
        <f t="shared" si="113"/>
        <v>0</v>
      </c>
      <c r="U2384" s="6">
        <f t="shared" si="111"/>
        <v>1.1000000000000001</v>
      </c>
      <c r="V2384" t="str">
        <f t="shared" si="112"/>
        <v>D.PRESCOTT, DAL</v>
      </c>
    </row>
    <row r="2385" spans="1:22">
      <c r="A2385">
        <v>832</v>
      </c>
      <c r="B2385" s="21">
        <v>1</v>
      </c>
      <c r="C2385" s="21" t="s">
        <v>2</v>
      </c>
      <c r="D2385" s="21" t="s">
        <v>18</v>
      </c>
      <c r="E2385" s="21">
        <v>2</v>
      </c>
      <c r="F2385" s="21">
        <v>98</v>
      </c>
      <c r="G2385" s="21" t="s">
        <v>1219</v>
      </c>
      <c r="H2385" s="21" t="s">
        <v>585</v>
      </c>
      <c r="I2385" s="21">
        <v>1</v>
      </c>
      <c r="J2385" s="21">
        <v>0</v>
      </c>
      <c r="K2385" s="21">
        <v>0</v>
      </c>
      <c r="L2385" s="21">
        <v>0</v>
      </c>
      <c r="M2385" s="21" t="s">
        <v>1135</v>
      </c>
      <c r="N2385" s="21" t="s">
        <v>587</v>
      </c>
      <c r="O2385" s="21">
        <v>0</v>
      </c>
      <c r="P2385" s="21">
        <v>1</v>
      </c>
      <c r="Q2385" s="21">
        <v>0</v>
      </c>
      <c r="R2385">
        <f>IFERROR(IF(I2385=1,VLOOKUP(F2385,Lookup!$A$2:$B$15,2,FALSE),0),0.5)</f>
        <v>2.5</v>
      </c>
      <c r="S2385">
        <f>IF(K2385=1,1,IFERROR(IF(H2385="pass",VLOOKUP(F2385,Lookup!$D$2:$E$26,2,FALSE),0),1.6))</f>
        <v>0</v>
      </c>
      <c r="T2385" s="6">
        <f t="shared" si="113"/>
        <v>0</v>
      </c>
      <c r="U2385" s="6">
        <f t="shared" si="111"/>
        <v>2.5</v>
      </c>
      <c r="V2385" t="str">
        <f t="shared" si="112"/>
        <v>E.ELLIOTT, DAL</v>
      </c>
    </row>
    <row r="2386" spans="1:22">
      <c r="A2386">
        <v>847</v>
      </c>
      <c r="B2386" s="21">
        <v>1</v>
      </c>
      <c r="C2386" s="21" t="s">
        <v>2</v>
      </c>
      <c r="D2386" s="21" t="s">
        <v>18</v>
      </c>
      <c r="E2386" s="21">
        <v>75</v>
      </c>
      <c r="F2386" s="21">
        <v>25</v>
      </c>
      <c r="G2386" s="21" t="s">
        <v>1228</v>
      </c>
      <c r="H2386" s="21" t="s">
        <v>585</v>
      </c>
      <c r="I2386" s="21">
        <v>1</v>
      </c>
      <c r="J2386" s="21">
        <v>0</v>
      </c>
      <c r="K2386" s="21">
        <v>0</v>
      </c>
      <c r="L2386" s="21">
        <v>0</v>
      </c>
      <c r="M2386" s="21" t="s">
        <v>1135</v>
      </c>
      <c r="N2386" s="21" t="s">
        <v>587</v>
      </c>
      <c r="O2386" s="21">
        <v>0</v>
      </c>
      <c r="P2386" s="21">
        <v>1</v>
      </c>
      <c r="Q2386" s="21">
        <v>0</v>
      </c>
      <c r="R2386">
        <f>IFERROR(IF(I2386=1,VLOOKUP(F2386,Lookup!$A$2:$B$15,2,FALSE),0),0.5)</f>
        <v>0.5</v>
      </c>
      <c r="S2386">
        <f>IF(K2386=1,1,IFERROR(IF(H2386="pass",VLOOKUP(F2386,Lookup!$D$2:$E$26,2,FALSE),0),1.6))</f>
        <v>0</v>
      </c>
      <c r="T2386" s="6">
        <f t="shared" si="113"/>
        <v>0</v>
      </c>
      <c r="U2386" s="6">
        <f t="shared" si="111"/>
        <v>0.5</v>
      </c>
      <c r="V2386" t="str">
        <f t="shared" si="112"/>
        <v>E.ELLIOTT, DAL</v>
      </c>
    </row>
    <row r="2387" spans="1:22">
      <c r="A2387">
        <v>849</v>
      </c>
      <c r="B2387" s="21">
        <v>1</v>
      </c>
      <c r="C2387" s="21" t="s">
        <v>2</v>
      </c>
      <c r="D2387" s="21" t="s">
        <v>18</v>
      </c>
      <c r="E2387" s="21">
        <v>55</v>
      </c>
      <c r="F2387" s="21">
        <v>45</v>
      </c>
      <c r="G2387" s="21" t="s">
        <v>1230</v>
      </c>
      <c r="H2387" s="21" t="s">
        <v>585</v>
      </c>
      <c r="I2387" s="21">
        <v>1</v>
      </c>
      <c r="J2387" s="21">
        <v>0</v>
      </c>
      <c r="K2387" s="21">
        <v>0</v>
      </c>
      <c r="L2387" s="21">
        <v>0</v>
      </c>
      <c r="M2387" s="21" t="s">
        <v>1158</v>
      </c>
      <c r="N2387" s="21" t="s">
        <v>587</v>
      </c>
      <c r="O2387" s="21">
        <v>0</v>
      </c>
      <c r="P2387" s="21">
        <v>1</v>
      </c>
      <c r="Q2387" s="21">
        <v>0</v>
      </c>
      <c r="R2387">
        <f>IFERROR(IF(I2387=1,VLOOKUP(F2387,Lookup!$A$2:$B$15,2,FALSE),0),0.5)</f>
        <v>0.5</v>
      </c>
      <c r="S2387">
        <f>IF(K2387=1,1,IFERROR(IF(H2387="pass",VLOOKUP(F2387,Lookup!$D$2:$E$26,2,FALSE),0),1.6))</f>
        <v>0</v>
      </c>
      <c r="T2387" s="6">
        <f t="shared" si="113"/>
        <v>0</v>
      </c>
      <c r="U2387" s="6">
        <f t="shared" si="111"/>
        <v>0.5</v>
      </c>
      <c r="V2387" t="str">
        <f t="shared" si="112"/>
        <v>T.POLLARD, DAL</v>
      </c>
    </row>
    <row r="2388" spans="1:22">
      <c r="A2388">
        <v>851</v>
      </c>
      <c r="B2388" s="21">
        <v>1</v>
      </c>
      <c r="C2388" s="21" t="s">
        <v>2</v>
      </c>
      <c r="D2388" s="21" t="s">
        <v>18</v>
      </c>
      <c r="E2388" s="21">
        <v>42</v>
      </c>
      <c r="F2388" s="21">
        <v>58</v>
      </c>
      <c r="G2388" s="21" t="s">
        <v>1232</v>
      </c>
      <c r="H2388" s="21" t="s">
        <v>585</v>
      </c>
      <c r="I2388" s="21">
        <v>1</v>
      </c>
      <c r="J2388" s="21">
        <v>0</v>
      </c>
      <c r="K2388" s="21">
        <v>0</v>
      </c>
      <c r="L2388" s="21">
        <v>0</v>
      </c>
      <c r="M2388" s="21" t="s">
        <v>1135</v>
      </c>
      <c r="N2388" s="21" t="s">
        <v>587</v>
      </c>
      <c r="O2388" s="21">
        <v>0</v>
      </c>
      <c r="P2388" s="21">
        <v>1</v>
      </c>
      <c r="Q2388" s="21">
        <v>0</v>
      </c>
      <c r="R2388">
        <f>IFERROR(IF(I2388=1,VLOOKUP(F2388,Lookup!$A$2:$B$15,2,FALSE),0),0.5)</f>
        <v>0.5</v>
      </c>
      <c r="S2388">
        <f>IF(K2388=1,1,IFERROR(IF(H2388="pass",VLOOKUP(F2388,Lookup!$D$2:$E$26,2,FALSE),0),1.6))</f>
        <v>0</v>
      </c>
      <c r="T2388" s="6">
        <f t="shared" si="113"/>
        <v>0</v>
      </c>
      <c r="U2388" s="6">
        <f t="shared" si="111"/>
        <v>0.5</v>
      </c>
      <c r="V2388" t="str">
        <f t="shared" si="112"/>
        <v>E.ELLIOTT, DAL</v>
      </c>
    </row>
    <row r="2389" spans="1:22">
      <c r="A2389">
        <v>855</v>
      </c>
      <c r="B2389" s="21">
        <v>1</v>
      </c>
      <c r="C2389" s="21" t="s">
        <v>2</v>
      </c>
      <c r="D2389" s="21" t="s">
        <v>18</v>
      </c>
      <c r="E2389" s="21">
        <v>25</v>
      </c>
      <c r="F2389" s="21">
        <v>75</v>
      </c>
      <c r="G2389" s="21" t="s">
        <v>1235</v>
      </c>
      <c r="H2389" s="21" t="s">
        <v>585</v>
      </c>
      <c r="I2389" s="21">
        <v>1</v>
      </c>
      <c r="J2389" s="21">
        <v>0</v>
      </c>
      <c r="K2389" s="21">
        <v>0</v>
      </c>
      <c r="L2389" s="21">
        <v>0</v>
      </c>
      <c r="M2389" s="21" t="s">
        <v>1135</v>
      </c>
      <c r="N2389" s="21" t="s">
        <v>587</v>
      </c>
      <c r="O2389" s="21">
        <v>0</v>
      </c>
      <c r="P2389" s="21">
        <v>1</v>
      </c>
      <c r="Q2389" s="21">
        <v>0</v>
      </c>
      <c r="R2389">
        <f>IFERROR(IF(I2389=1,VLOOKUP(F2389,Lookup!$A$2:$B$15,2,FALSE),0),0.5)</f>
        <v>0.5</v>
      </c>
      <c r="S2389">
        <f>IF(K2389=1,1,IFERROR(IF(H2389="pass",VLOOKUP(F2389,Lookup!$D$2:$E$26,2,FALSE),0),1.6))</f>
        <v>0</v>
      </c>
      <c r="T2389" s="6">
        <f t="shared" si="113"/>
        <v>0</v>
      </c>
      <c r="U2389" s="6">
        <f t="shared" si="111"/>
        <v>0.5</v>
      </c>
      <c r="V2389" t="str">
        <f t="shared" si="112"/>
        <v>E.ELLIOTT, DAL</v>
      </c>
    </row>
    <row r="2390" spans="1:22">
      <c r="A2390">
        <v>862</v>
      </c>
      <c r="B2390" s="21">
        <v>1</v>
      </c>
      <c r="C2390" s="21" t="s">
        <v>18</v>
      </c>
      <c r="D2390" s="21" t="s">
        <v>2</v>
      </c>
      <c r="E2390" s="21">
        <v>60</v>
      </c>
      <c r="F2390" s="21">
        <v>40</v>
      </c>
      <c r="G2390" s="21" t="s">
        <v>1238</v>
      </c>
      <c r="H2390" s="21" t="s">
        <v>585</v>
      </c>
      <c r="I2390" s="21">
        <v>1</v>
      </c>
      <c r="J2390" s="21">
        <v>0</v>
      </c>
      <c r="K2390" s="21">
        <v>0</v>
      </c>
      <c r="L2390" s="21">
        <v>0</v>
      </c>
      <c r="M2390" s="21" t="s">
        <v>1128</v>
      </c>
      <c r="N2390" s="21" t="s">
        <v>587</v>
      </c>
      <c r="O2390" s="21">
        <v>0</v>
      </c>
      <c r="P2390" s="21">
        <v>1</v>
      </c>
      <c r="Q2390" s="21">
        <v>0</v>
      </c>
      <c r="R2390">
        <f>IFERROR(IF(I2390=1,VLOOKUP(F2390,Lookup!$A$2:$B$15,2,FALSE),0),0.5)</f>
        <v>0.5</v>
      </c>
      <c r="S2390">
        <f>IF(K2390=1,1,IFERROR(IF(H2390="pass",VLOOKUP(F2390,Lookup!$D$2:$E$26,2,FALSE),0),1.6))</f>
        <v>0</v>
      </c>
      <c r="T2390" s="6">
        <f t="shared" si="113"/>
        <v>0</v>
      </c>
      <c r="U2390" s="6">
        <f t="shared" si="111"/>
        <v>0.5</v>
      </c>
      <c r="V2390" t="str">
        <f t="shared" si="112"/>
        <v>L.FOURNETTE, TB</v>
      </c>
    </row>
    <row r="2391" spans="1:22">
      <c r="A2391">
        <v>865</v>
      </c>
      <c r="B2391" s="21">
        <v>1</v>
      </c>
      <c r="C2391" s="21" t="s">
        <v>18</v>
      </c>
      <c r="D2391" s="21" t="s">
        <v>2</v>
      </c>
      <c r="E2391" s="21">
        <v>47</v>
      </c>
      <c r="F2391" s="21">
        <v>53</v>
      </c>
      <c r="G2391" s="21" t="s">
        <v>1241</v>
      </c>
      <c r="H2391" s="21" t="s">
        <v>585</v>
      </c>
      <c r="I2391" s="21">
        <v>1</v>
      </c>
      <c r="J2391" s="21">
        <v>0</v>
      </c>
      <c r="K2391" s="21">
        <v>0</v>
      </c>
      <c r="L2391" s="21">
        <v>0</v>
      </c>
      <c r="M2391" s="21" t="s">
        <v>1128</v>
      </c>
      <c r="N2391" s="21" t="s">
        <v>587</v>
      </c>
      <c r="O2391" s="21">
        <v>0</v>
      </c>
      <c r="P2391" s="21">
        <v>1</v>
      </c>
      <c r="Q2391" s="21">
        <v>0</v>
      </c>
      <c r="R2391">
        <f>IFERROR(IF(I2391=1,VLOOKUP(F2391,Lookup!$A$2:$B$15,2,FALSE),0),0.5)</f>
        <v>0.5</v>
      </c>
      <c r="S2391">
        <f>IF(K2391=1,1,IFERROR(IF(H2391="pass",VLOOKUP(F2391,Lookup!$D$2:$E$26,2,FALSE),0),1.6))</f>
        <v>0</v>
      </c>
      <c r="T2391" s="6">
        <f t="shared" si="113"/>
        <v>0</v>
      </c>
      <c r="U2391" s="6">
        <f t="shared" si="111"/>
        <v>0.5</v>
      </c>
      <c r="V2391" t="str">
        <f t="shared" si="112"/>
        <v>L.FOURNETTE, TB</v>
      </c>
    </row>
    <row r="2392" spans="1:22">
      <c r="A2392">
        <v>875</v>
      </c>
      <c r="B2392" s="21">
        <v>1</v>
      </c>
      <c r="C2392" s="21" t="s">
        <v>18</v>
      </c>
      <c r="D2392" s="21" t="s">
        <v>2</v>
      </c>
      <c r="E2392" s="21">
        <v>47</v>
      </c>
      <c r="F2392" s="21">
        <v>53</v>
      </c>
      <c r="G2392" s="21" t="s">
        <v>1249</v>
      </c>
      <c r="H2392" s="21" t="s">
        <v>585</v>
      </c>
      <c r="I2392" s="21">
        <v>1</v>
      </c>
      <c r="J2392" s="21">
        <v>0</v>
      </c>
      <c r="K2392" s="21">
        <v>0</v>
      </c>
      <c r="L2392" s="21">
        <v>0</v>
      </c>
      <c r="M2392" s="21" t="s">
        <v>632</v>
      </c>
      <c r="N2392" s="21" t="s">
        <v>587</v>
      </c>
      <c r="O2392" s="21">
        <v>0</v>
      </c>
      <c r="P2392" s="21">
        <v>1</v>
      </c>
      <c r="Q2392" s="21">
        <v>0</v>
      </c>
      <c r="R2392">
        <f>IFERROR(IF(I2392=1,VLOOKUP(F2392,Lookup!$A$2:$B$15,2,FALSE),0),0.5)</f>
        <v>0.5</v>
      </c>
      <c r="S2392">
        <f>IF(K2392=1,1,IFERROR(IF(H2392="pass",VLOOKUP(F2392,Lookup!$D$2:$E$26,2,FALSE),0),1.6))</f>
        <v>0</v>
      </c>
      <c r="T2392" s="6">
        <f t="shared" si="113"/>
        <v>0</v>
      </c>
      <c r="U2392" s="6">
        <f t="shared" si="111"/>
        <v>0.5</v>
      </c>
      <c r="V2392" t="str">
        <f t="shared" si="112"/>
        <v>A.BROWN, TB</v>
      </c>
    </row>
    <row r="2393" spans="1:22">
      <c r="A2393">
        <v>881</v>
      </c>
      <c r="B2393" s="21">
        <v>1</v>
      </c>
      <c r="C2393" s="21" t="s">
        <v>18</v>
      </c>
      <c r="D2393" s="21" t="s">
        <v>2</v>
      </c>
      <c r="E2393" s="21">
        <v>20</v>
      </c>
      <c r="F2393" s="21">
        <v>80</v>
      </c>
      <c r="G2393" s="21" t="s">
        <v>1254</v>
      </c>
      <c r="H2393" s="21" t="s">
        <v>585</v>
      </c>
      <c r="I2393" s="21">
        <v>1</v>
      </c>
      <c r="J2393" s="21">
        <v>0</v>
      </c>
      <c r="K2393" s="21">
        <v>0</v>
      </c>
      <c r="L2393" s="21">
        <v>0</v>
      </c>
      <c r="M2393" s="21" t="s">
        <v>1128</v>
      </c>
      <c r="N2393" s="21" t="s">
        <v>587</v>
      </c>
      <c r="O2393" s="21">
        <v>0</v>
      </c>
      <c r="P2393" s="21">
        <v>1</v>
      </c>
      <c r="Q2393" s="21">
        <v>0</v>
      </c>
      <c r="R2393">
        <f>IFERROR(IF(I2393=1,VLOOKUP(F2393,Lookup!$A$2:$B$15,2,FALSE),0),0.5)</f>
        <v>0.5</v>
      </c>
      <c r="S2393">
        <f>IF(K2393=1,1,IFERROR(IF(H2393="pass",VLOOKUP(F2393,Lookup!$D$2:$E$26,2,FALSE),0),1.6))</f>
        <v>0</v>
      </c>
      <c r="T2393" s="6">
        <f t="shared" si="113"/>
        <v>0</v>
      </c>
      <c r="U2393" s="6">
        <f t="shared" si="111"/>
        <v>0.5</v>
      </c>
      <c r="V2393" t="str">
        <f t="shared" si="112"/>
        <v>L.FOURNETTE, TB</v>
      </c>
    </row>
    <row r="2394" spans="1:22">
      <c r="A2394">
        <v>882</v>
      </c>
      <c r="B2394" s="21">
        <v>1</v>
      </c>
      <c r="C2394" s="21" t="s">
        <v>18</v>
      </c>
      <c r="D2394" s="21" t="s">
        <v>2</v>
      </c>
      <c r="E2394" s="21">
        <v>14</v>
      </c>
      <c r="F2394" s="21">
        <v>86</v>
      </c>
      <c r="G2394" s="21" t="s">
        <v>1255</v>
      </c>
      <c r="H2394" s="21" t="s">
        <v>585</v>
      </c>
      <c r="I2394" s="21">
        <v>1</v>
      </c>
      <c r="J2394" s="21">
        <v>0</v>
      </c>
      <c r="K2394" s="21">
        <v>0</v>
      </c>
      <c r="L2394" s="21">
        <v>0</v>
      </c>
      <c r="M2394" s="21" t="s">
        <v>1128</v>
      </c>
      <c r="N2394" s="21" t="s">
        <v>587</v>
      </c>
      <c r="O2394" s="21">
        <v>0</v>
      </c>
      <c r="P2394" s="21">
        <v>1</v>
      </c>
      <c r="Q2394" s="21">
        <v>0</v>
      </c>
      <c r="R2394">
        <f>IFERROR(IF(I2394=1,VLOOKUP(F2394,Lookup!$A$2:$B$15,2,FALSE),0),0.5)</f>
        <v>0.6</v>
      </c>
      <c r="S2394">
        <f>IF(K2394=1,1,IFERROR(IF(H2394="pass",VLOOKUP(F2394,Lookup!$D$2:$E$26,2,FALSE),0),1.6))</f>
        <v>0</v>
      </c>
      <c r="T2394" s="6">
        <f t="shared" si="113"/>
        <v>0</v>
      </c>
      <c r="U2394" s="6">
        <f t="shared" si="111"/>
        <v>0.6</v>
      </c>
      <c r="V2394" t="str">
        <f t="shared" si="112"/>
        <v>L.FOURNETTE, TB</v>
      </c>
    </row>
    <row r="2395" spans="1:22">
      <c r="A2395">
        <v>884</v>
      </c>
      <c r="B2395" s="21">
        <v>1</v>
      </c>
      <c r="C2395" s="21" t="s">
        <v>2</v>
      </c>
      <c r="D2395" s="21" t="s">
        <v>18</v>
      </c>
      <c r="E2395" s="21">
        <v>90</v>
      </c>
      <c r="F2395" s="21">
        <v>10</v>
      </c>
      <c r="G2395" s="21" t="s">
        <v>1257</v>
      </c>
      <c r="H2395" s="21" t="s">
        <v>585</v>
      </c>
      <c r="I2395" s="21">
        <v>1</v>
      </c>
      <c r="J2395" s="21">
        <v>0</v>
      </c>
      <c r="K2395" s="21">
        <v>0</v>
      </c>
      <c r="L2395" s="21">
        <v>0</v>
      </c>
      <c r="M2395" s="21" t="s">
        <v>1135</v>
      </c>
      <c r="N2395" s="21" t="s">
        <v>587</v>
      </c>
      <c r="O2395" s="21">
        <v>0</v>
      </c>
      <c r="P2395" s="21">
        <v>1</v>
      </c>
      <c r="Q2395" s="21">
        <v>0</v>
      </c>
      <c r="R2395">
        <f>IFERROR(IF(I2395=1,VLOOKUP(F2395,Lookup!$A$2:$B$15,2,FALSE),0),0.5)</f>
        <v>0.5</v>
      </c>
      <c r="S2395">
        <f>IF(K2395=1,1,IFERROR(IF(H2395="pass",VLOOKUP(F2395,Lookup!$D$2:$E$26,2,FALSE),0),1.6))</f>
        <v>0</v>
      </c>
      <c r="T2395" s="6">
        <f t="shared" si="113"/>
        <v>0</v>
      </c>
      <c r="U2395" s="6">
        <f t="shared" si="111"/>
        <v>0.5</v>
      </c>
      <c r="V2395" t="str">
        <f t="shared" si="112"/>
        <v>E.ELLIOTT, DAL</v>
      </c>
    </row>
    <row r="2396" spans="1:22">
      <c r="A2396">
        <v>896</v>
      </c>
      <c r="B2396" s="21">
        <v>1</v>
      </c>
      <c r="C2396" s="21" t="s">
        <v>2</v>
      </c>
      <c r="D2396" s="21" t="s">
        <v>18</v>
      </c>
      <c r="E2396" s="21">
        <v>34</v>
      </c>
      <c r="F2396" s="21">
        <v>66</v>
      </c>
      <c r="G2396" s="21" t="s">
        <v>1265</v>
      </c>
      <c r="H2396" s="21" t="s">
        <v>585</v>
      </c>
      <c r="I2396" s="21">
        <v>1</v>
      </c>
      <c r="J2396" s="21">
        <v>0</v>
      </c>
      <c r="K2396" s="21">
        <v>0</v>
      </c>
      <c r="L2396" s="21">
        <v>0</v>
      </c>
      <c r="M2396" s="21" t="s">
        <v>1135</v>
      </c>
      <c r="N2396" s="21" t="s">
        <v>587</v>
      </c>
      <c r="O2396" s="21">
        <v>0</v>
      </c>
      <c r="P2396" s="21">
        <v>1</v>
      </c>
      <c r="Q2396" s="21">
        <v>0</v>
      </c>
      <c r="R2396">
        <f>IFERROR(IF(I2396=1,VLOOKUP(F2396,Lookup!$A$2:$B$15,2,FALSE),0),0.5)</f>
        <v>0.5</v>
      </c>
      <c r="S2396">
        <f>IF(K2396=1,1,IFERROR(IF(H2396="pass",VLOOKUP(F2396,Lookup!$D$2:$E$26,2,FALSE),0),1.6))</f>
        <v>0</v>
      </c>
      <c r="T2396" s="6">
        <f t="shared" si="113"/>
        <v>0</v>
      </c>
      <c r="U2396" s="6">
        <f t="shared" si="111"/>
        <v>0.5</v>
      </c>
      <c r="V2396" t="str">
        <f t="shared" si="112"/>
        <v>E.ELLIOTT, DAL</v>
      </c>
    </row>
    <row r="2397" spans="1:22">
      <c r="A2397">
        <v>918</v>
      </c>
      <c r="B2397" s="21">
        <v>1</v>
      </c>
      <c r="C2397" s="21" t="s">
        <v>2</v>
      </c>
      <c r="D2397" s="21" t="s">
        <v>18</v>
      </c>
      <c r="E2397" s="21">
        <v>75</v>
      </c>
      <c r="F2397" s="21">
        <v>25</v>
      </c>
      <c r="G2397" s="21" t="s">
        <v>1274</v>
      </c>
      <c r="H2397" s="21" t="s">
        <v>585</v>
      </c>
      <c r="I2397" s="21">
        <v>1</v>
      </c>
      <c r="J2397" s="21">
        <v>0</v>
      </c>
      <c r="K2397" s="21">
        <v>0</v>
      </c>
      <c r="L2397" s="21">
        <v>0</v>
      </c>
      <c r="M2397" s="21" t="s">
        <v>1158</v>
      </c>
      <c r="N2397" s="21" t="s">
        <v>587</v>
      </c>
      <c r="O2397" s="21">
        <v>0</v>
      </c>
      <c r="P2397" s="21">
        <v>1</v>
      </c>
      <c r="Q2397" s="21">
        <v>0</v>
      </c>
      <c r="R2397">
        <f>IFERROR(IF(I2397=1,VLOOKUP(F2397,Lookup!$A$2:$B$15,2,FALSE),0),0.5)</f>
        <v>0.5</v>
      </c>
      <c r="S2397">
        <f>IF(K2397=1,1,IFERROR(IF(H2397="pass",VLOOKUP(F2397,Lookup!$D$2:$E$26,2,FALSE),0),1.6))</f>
        <v>0</v>
      </c>
      <c r="T2397" s="6">
        <f t="shared" si="113"/>
        <v>0</v>
      </c>
      <c r="U2397" s="6">
        <f t="shared" si="111"/>
        <v>0.5</v>
      </c>
      <c r="V2397" t="str">
        <f t="shared" si="112"/>
        <v>T.POLLARD, DAL</v>
      </c>
    </row>
    <row r="2398" spans="1:22">
      <c r="A2398">
        <v>922</v>
      </c>
      <c r="B2398" s="21">
        <v>1</v>
      </c>
      <c r="C2398" s="21" t="s">
        <v>3</v>
      </c>
      <c r="D2398" s="21" t="s">
        <v>27</v>
      </c>
      <c r="E2398" s="21">
        <v>77</v>
      </c>
      <c r="F2398" s="21">
        <v>23</v>
      </c>
      <c r="G2398" s="21" t="s">
        <v>1275</v>
      </c>
      <c r="H2398" s="21" t="s">
        <v>585</v>
      </c>
      <c r="I2398" s="21">
        <v>1</v>
      </c>
      <c r="J2398" s="21">
        <v>0</v>
      </c>
      <c r="K2398" s="21">
        <v>0</v>
      </c>
      <c r="L2398" s="21">
        <v>0</v>
      </c>
      <c r="M2398" s="21" t="s">
        <v>1276</v>
      </c>
      <c r="N2398" s="21" t="s">
        <v>587</v>
      </c>
      <c r="O2398" s="21">
        <v>0</v>
      </c>
      <c r="P2398" s="21">
        <v>1</v>
      </c>
      <c r="Q2398" s="21">
        <v>0</v>
      </c>
      <c r="R2398">
        <f>IFERROR(IF(I2398=1,VLOOKUP(F2398,Lookup!$A$2:$B$15,2,FALSE),0),0.5)</f>
        <v>0.5</v>
      </c>
      <c r="S2398">
        <f>IF(K2398=1,1,IFERROR(IF(H2398="pass",VLOOKUP(F2398,Lookup!$D$2:$E$26,2,FALSE),0),1.6))</f>
        <v>0</v>
      </c>
      <c r="T2398" s="6">
        <f t="shared" si="113"/>
        <v>0</v>
      </c>
      <c r="U2398" s="6">
        <f t="shared" si="111"/>
        <v>0.5</v>
      </c>
      <c r="V2398" t="str">
        <f t="shared" si="112"/>
        <v>S.BARKLEY, NYG</v>
      </c>
    </row>
    <row r="2399" spans="1:22">
      <c r="A2399">
        <v>926</v>
      </c>
      <c r="B2399" s="21">
        <v>1</v>
      </c>
      <c r="C2399" s="21" t="s">
        <v>3</v>
      </c>
      <c r="D2399" s="21" t="s">
        <v>27</v>
      </c>
      <c r="E2399" s="21">
        <v>36</v>
      </c>
      <c r="F2399" s="21">
        <v>64</v>
      </c>
      <c r="G2399" s="21" t="s">
        <v>1282</v>
      </c>
      <c r="H2399" s="21" t="s">
        <v>585</v>
      </c>
      <c r="I2399" s="21">
        <v>1</v>
      </c>
      <c r="J2399" s="21">
        <v>0</v>
      </c>
      <c r="K2399" s="21">
        <v>0</v>
      </c>
      <c r="L2399" s="21">
        <v>0</v>
      </c>
      <c r="M2399" s="21" t="s">
        <v>1283</v>
      </c>
      <c r="N2399" s="21" t="s">
        <v>587</v>
      </c>
      <c r="O2399" s="21">
        <v>0</v>
      </c>
      <c r="P2399" s="21">
        <v>1</v>
      </c>
      <c r="Q2399" s="21">
        <v>0</v>
      </c>
      <c r="R2399">
        <f>IFERROR(IF(I2399=1,VLOOKUP(F2399,Lookup!$A$2:$B$15,2,FALSE),0),0.5)</f>
        <v>0.5</v>
      </c>
      <c r="S2399">
        <f>IF(K2399=1,1,IFERROR(IF(H2399="pass",VLOOKUP(F2399,Lookup!$D$2:$E$26,2,FALSE),0),1.6))</f>
        <v>0</v>
      </c>
      <c r="T2399" s="6">
        <f t="shared" si="113"/>
        <v>0</v>
      </c>
      <c r="U2399" s="6">
        <f t="shared" si="111"/>
        <v>0.5</v>
      </c>
      <c r="V2399" t="str">
        <f t="shared" si="112"/>
        <v>D.BOOKER, NYG</v>
      </c>
    </row>
    <row r="2400" spans="1:22">
      <c r="A2400">
        <v>930</v>
      </c>
      <c r="B2400" s="21">
        <v>1</v>
      </c>
      <c r="C2400" s="21" t="s">
        <v>27</v>
      </c>
      <c r="D2400" s="21" t="s">
        <v>3</v>
      </c>
      <c r="E2400" s="21">
        <v>80</v>
      </c>
      <c r="F2400" s="21">
        <v>20</v>
      </c>
      <c r="G2400" s="21" t="s">
        <v>1286</v>
      </c>
      <c r="H2400" s="21" t="s">
        <v>585</v>
      </c>
      <c r="I2400" s="21">
        <v>1</v>
      </c>
      <c r="J2400" s="21">
        <v>0</v>
      </c>
      <c r="K2400" s="21">
        <v>0</v>
      </c>
      <c r="L2400" s="21">
        <v>0</v>
      </c>
      <c r="M2400" s="21" t="s">
        <v>1287</v>
      </c>
      <c r="N2400" s="21" t="s">
        <v>587</v>
      </c>
      <c r="O2400" s="21">
        <v>0</v>
      </c>
      <c r="P2400" s="21">
        <v>1</v>
      </c>
      <c r="Q2400" s="21">
        <v>0</v>
      </c>
      <c r="R2400">
        <f>IFERROR(IF(I2400=1,VLOOKUP(F2400,Lookup!$A$2:$B$15,2,FALSE),0),0.5)</f>
        <v>0.5</v>
      </c>
      <c r="S2400">
        <f>IF(K2400=1,1,IFERROR(IF(H2400="pass",VLOOKUP(F2400,Lookup!$D$2:$E$26,2,FALSE),0),1.6))</f>
        <v>0</v>
      </c>
      <c r="T2400" s="6">
        <f t="shared" si="113"/>
        <v>0</v>
      </c>
      <c r="U2400" s="6">
        <f t="shared" si="111"/>
        <v>0.5</v>
      </c>
      <c r="V2400" t="str">
        <f t="shared" si="112"/>
        <v>M.GORDON, DEN</v>
      </c>
    </row>
    <row r="2401" spans="1:22">
      <c r="A2401">
        <v>932</v>
      </c>
      <c r="B2401" s="21">
        <v>1</v>
      </c>
      <c r="C2401" s="21" t="s">
        <v>27</v>
      </c>
      <c r="D2401" s="21" t="s">
        <v>3</v>
      </c>
      <c r="E2401" s="21">
        <v>66</v>
      </c>
      <c r="F2401" s="21">
        <v>34</v>
      </c>
      <c r="G2401" s="21" t="s">
        <v>1290</v>
      </c>
      <c r="H2401" s="21" t="s">
        <v>585</v>
      </c>
      <c r="I2401" s="21">
        <v>1</v>
      </c>
      <c r="J2401" s="21">
        <v>0</v>
      </c>
      <c r="K2401" s="21">
        <v>0</v>
      </c>
      <c r="L2401" s="21">
        <v>0</v>
      </c>
      <c r="M2401" s="21" t="s">
        <v>1287</v>
      </c>
      <c r="N2401" s="21" t="s">
        <v>587</v>
      </c>
      <c r="O2401" s="21">
        <v>0</v>
      </c>
      <c r="P2401" s="21">
        <v>1</v>
      </c>
      <c r="Q2401" s="21">
        <v>0</v>
      </c>
      <c r="R2401">
        <f>IFERROR(IF(I2401=1,VLOOKUP(F2401,Lookup!$A$2:$B$15,2,FALSE),0),0.5)</f>
        <v>0.5</v>
      </c>
      <c r="S2401">
        <f>IF(K2401=1,1,IFERROR(IF(H2401="pass",VLOOKUP(F2401,Lookup!$D$2:$E$26,2,FALSE),0),1.6))</f>
        <v>0</v>
      </c>
      <c r="T2401" s="6">
        <f t="shared" si="113"/>
        <v>0</v>
      </c>
      <c r="U2401" s="6">
        <f t="shared" si="111"/>
        <v>0.5</v>
      </c>
      <c r="V2401" t="str">
        <f t="shared" si="112"/>
        <v>M.GORDON, DEN</v>
      </c>
    </row>
    <row r="2402" spans="1:22">
      <c r="A2402">
        <v>933</v>
      </c>
      <c r="B2402" s="21">
        <v>1</v>
      </c>
      <c r="C2402" s="21" t="s">
        <v>27</v>
      </c>
      <c r="D2402" s="21" t="s">
        <v>3</v>
      </c>
      <c r="E2402" s="21">
        <v>64</v>
      </c>
      <c r="F2402" s="21">
        <v>36</v>
      </c>
      <c r="G2402" s="21" t="s">
        <v>1291</v>
      </c>
      <c r="H2402" s="21" t="s">
        <v>585</v>
      </c>
      <c r="I2402" s="21">
        <v>1</v>
      </c>
      <c r="J2402" s="21">
        <v>0</v>
      </c>
      <c r="K2402" s="21">
        <v>0</v>
      </c>
      <c r="L2402" s="21">
        <v>0</v>
      </c>
      <c r="M2402" s="21" t="s">
        <v>1292</v>
      </c>
      <c r="N2402" s="21" t="s">
        <v>587</v>
      </c>
      <c r="O2402" s="21">
        <v>0</v>
      </c>
      <c r="P2402" s="21">
        <v>1</v>
      </c>
      <c r="Q2402" s="21">
        <v>0</v>
      </c>
      <c r="R2402">
        <f>IFERROR(IF(I2402=1,VLOOKUP(F2402,Lookup!$A$2:$B$15,2,FALSE),0),0.5)</f>
        <v>0.5</v>
      </c>
      <c r="S2402">
        <f>IF(K2402=1,1,IFERROR(IF(H2402="pass",VLOOKUP(F2402,Lookup!$D$2:$E$26,2,FALSE),0),1.6))</f>
        <v>0</v>
      </c>
      <c r="T2402" s="6">
        <f t="shared" si="113"/>
        <v>0</v>
      </c>
      <c r="U2402" s="6">
        <f t="shared" si="111"/>
        <v>0.5</v>
      </c>
      <c r="V2402" t="str">
        <f t="shared" si="112"/>
        <v>J.WILLIAMS, DEN</v>
      </c>
    </row>
    <row r="2403" spans="1:22">
      <c r="A2403">
        <v>936</v>
      </c>
      <c r="B2403" s="21">
        <v>1</v>
      </c>
      <c r="C2403" s="21" t="s">
        <v>3</v>
      </c>
      <c r="D2403" s="21" t="s">
        <v>27</v>
      </c>
      <c r="E2403" s="21">
        <v>78</v>
      </c>
      <c r="F2403" s="21">
        <v>22</v>
      </c>
      <c r="G2403" s="21" t="s">
        <v>1295</v>
      </c>
      <c r="H2403" s="21" t="s">
        <v>585</v>
      </c>
      <c r="I2403" s="21">
        <v>1</v>
      </c>
      <c r="J2403" s="21">
        <v>0</v>
      </c>
      <c r="K2403" s="21">
        <v>0</v>
      </c>
      <c r="L2403" s="21">
        <v>0</v>
      </c>
      <c r="M2403" s="21" t="s">
        <v>1276</v>
      </c>
      <c r="N2403" s="21" t="s">
        <v>587</v>
      </c>
      <c r="O2403" s="21">
        <v>0</v>
      </c>
      <c r="P2403" s="21">
        <v>1</v>
      </c>
      <c r="Q2403" s="21">
        <v>0</v>
      </c>
      <c r="R2403">
        <f>IFERROR(IF(I2403=1,VLOOKUP(F2403,Lookup!$A$2:$B$15,2,FALSE),0),0.5)</f>
        <v>0.5</v>
      </c>
      <c r="S2403">
        <f>IF(K2403=1,1,IFERROR(IF(H2403="pass",VLOOKUP(F2403,Lookup!$D$2:$E$26,2,FALSE),0),1.6))</f>
        <v>0</v>
      </c>
      <c r="T2403" s="6">
        <f t="shared" si="113"/>
        <v>0</v>
      </c>
      <c r="U2403" s="6">
        <f t="shared" si="111"/>
        <v>0.5</v>
      </c>
      <c r="V2403" t="str">
        <f t="shared" si="112"/>
        <v>S.BARKLEY, NYG</v>
      </c>
    </row>
    <row r="2404" spans="1:22">
      <c r="A2404">
        <v>942</v>
      </c>
      <c r="B2404" s="21">
        <v>1</v>
      </c>
      <c r="C2404" s="21" t="s">
        <v>27</v>
      </c>
      <c r="D2404" s="21" t="s">
        <v>3</v>
      </c>
      <c r="E2404" s="21">
        <v>47</v>
      </c>
      <c r="F2404" s="21">
        <v>53</v>
      </c>
      <c r="G2404" s="21" t="s">
        <v>1301</v>
      </c>
      <c r="H2404" s="21" t="s">
        <v>585</v>
      </c>
      <c r="I2404" s="21">
        <v>1</v>
      </c>
      <c r="J2404" s="21">
        <v>0</v>
      </c>
      <c r="K2404" s="21">
        <v>0</v>
      </c>
      <c r="L2404" s="21">
        <v>0</v>
      </c>
      <c r="M2404" s="21" t="s">
        <v>1287</v>
      </c>
      <c r="N2404" s="21" t="s">
        <v>587</v>
      </c>
      <c r="O2404" s="21">
        <v>0</v>
      </c>
      <c r="P2404" s="21">
        <v>1</v>
      </c>
      <c r="Q2404" s="21">
        <v>0</v>
      </c>
      <c r="R2404">
        <f>IFERROR(IF(I2404=1,VLOOKUP(F2404,Lookup!$A$2:$B$15,2,FALSE),0),0.5)</f>
        <v>0.5</v>
      </c>
      <c r="S2404">
        <f>IF(K2404=1,1,IFERROR(IF(H2404="pass",VLOOKUP(F2404,Lookup!$D$2:$E$26,2,FALSE),0),1.6))</f>
        <v>0</v>
      </c>
      <c r="T2404" s="6">
        <f t="shared" si="113"/>
        <v>0</v>
      </c>
      <c r="U2404" s="6">
        <f t="shared" si="111"/>
        <v>0.5</v>
      </c>
      <c r="V2404" t="str">
        <f t="shared" si="112"/>
        <v>M.GORDON, DEN</v>
      </c>
    </row>
    <row r="2405" spans="1:22">
      <c r="A2405">
        <v>943</v>
      </c>
      <c r="B2405" s="21">
        <v>1</v>
      </c>
      <c r="C2405" s="21" t="s">
        <v>27</v>
      </c>
      <c r="D2405" s="21" t="s">
        <v>3</v>
      </c>
      <c r="E2405" s="21">
        <v>55</v>
      </c>
      <c r="F2405" s="21">
        <v>45</v>
      </c>
      <c r="G2405" s="21" t="s">
        <v>1302</v>
      </c>
      <c r="H2405" s="21" t="s">
        <v>585</v>
      </c>
      <c r="I2405" s="21">
        <v>1</v>
      </c>
      <c r="J2405" s="21">
        <v>0</v>
      </c>
      <c r="K2405" s="21">
        <v>0</v>
      </c>
      <c r="L2405" s="21">
        <v>0</v>
      </c>
      <c r="M2405" s="21" t="s">
        <v>1292</v>
      </c>
      <c r="N2405" s="21" t="s">
        <v>587</v>
      </c>
      <c r="O2405" s="21">
        <v>0</v>
      </c>
      <c r="P2405" s="21">
        <v>1</v>
      </c>
      <c r="Q2405" s="21">
        <v>0</v>
      </c>
      <c r="R2405">
        <f>IFERROR(IF(I2405=1,VLOOKUP(F2405,Lookup!$A$2:$B$15,2,FALSE),0),0.5)</f>
        <v>0.5</v>
      </c>
      <c r="S2405">
        <f>IF(K2405=1,1,IFERROR(IF(H2405="pass",VLOOKUP(F2405,Lookup!$D$2:$E$26,2,FALSE),0),1.6))</f>
        <v>0</v>
      </c>
      <c r="T2405" s="6">
        <f t="shared" si="113"/>
        <v>0</v>
      </c>
      <c r="U2405" s="6">
        <f t="shared" si="111"/>
        <v>0.5</v>
      </c>
      <c r="V2405" t="str">
        <f t="shared" si="112"/>
        <v>J.WILLIAMS, DEN</v>
      </c>
    </row>
    <row r="2406" spans="1:22">
      <c r="A2406">
        <v>945</v>
      </c>
      <c r="B2406" s="21">
        <v>1</v>
      </c>
      <c r="C2406" s="21" t="s">
        <v>27</v>
      </c>
      <c r="D2406" s="21" t="s">
        <v>3</v>
      </c>
      <c r="E2406" s="21">
        <v>40</v>
      </c>
      <c r="F2406" s="21">
        <v>60</v>
      </c>
      <c r="G2406" s="21" t="s">
        <v>1305</v>
      </c>
      <c r="H2406" s="21" t="s">
        <v>585</v>
      </c>
      <c r="I2406" s="21">
        <v>1</v>
      </c>
      <c r="J2406" s="21">
        <v>0</v>
      </c>
      <c r="K2406" s="21">
        <v>0</v>
      </c>
      <c r="L2406" s="21">
        <v>0</v>
      </c>
      <c r="M2406" s="21" t="s">
        <v>1292</v>
      </c>
      <c r="N2406" s="21" t="s">
        <v>587</v>
      </c>
      <c r="O2406" s="21">
        <v>0</v>
      </c>
      <c r="P2406" s="21">
        <v>1</v>
      </c>
      <c r="Q2406" s="21">
        <v>0</v>
      </c>
      <c r="R2406">
        <f>IFERROR(IF(I2406=1,VLOOKUP(F2406,Lookup!$A$2:$B$15,2,FALSE),0),0.5)</f>
        <v>0.5</v>
      </c>
      <c r="S2406">
        <f>IF(K2406=1,1,IFERROR(IF(H2406="pass",VLOOKUP(F2406,Lookup!$D$2:$E$26,2,FALSE),0),1.6))</f>
        <v>0</v>
      </c>
      <c r="T2406" s="6">
        <f t="shared" si="113"/>
        <v>0</v>
      </c>
      <c r="U2406" s="6">
        <f t="shared" si="111"/>
        <v>0.5</v>
      </c>
      <c r="V2406" t="str">
        <f t="shared" si="112"/>
        <v>J.WILLIAMS, DEN</v>
      </c>
    </row>
    <row r="2407" spans="1:22">
      <c r="A2407">
        <v>949</v>
      </c>
      <c r="B2407" s="21">
        <v>1</v>
      </c>
      <c r="C2407" s="21" t="s">
        <v>27</v>
      </c>
      <c r="D2407" s="21" t="s">
        <v>3</v>
      </c>
      <c r="E2407" s="21">
        <v>22</v>
      </c>
      <c r="F2407" s="21">
        <v>78</v>
      </c>
      <c r="G2407" s="21" t="s">
        <v>1309</v>
      </c>
      <c r="H2407" s="21" t="s">
        <v>585</v>
      </c>
      <c r="I2407" s="21">
        <v>1</v>
      </c>
      <c r="J2407" s="21">
        <v>0</v>
      </c>
      <c r="K2407" s="21">
        <v>0</v>
      </c>
      <c r="L2407" s="21">
        <v>0</v>
      </c>
      <c r="M2407" s="21" t="s">
        <v>1287</v>
      </c>
      <c r="N2407" s="21" t="s">
        <v>587</v>
      </c>
      <c r="O2407" s="21">
        <v>0</v>
      </c>
      <c r="P2407" s="21">
        <v>1</v>
      </c>
      <c r="Q2407" s="21">
        <v>0</v>
      </c>
      <c r="R2407">
        <f>IFERROR(IF(I2407=1,VLOOKUP(F2407,Lookup!$A$2:$B$15,2,FALSE),0),0.5)</f>
        <v>0.5</v>
      </c>
      <c r="S2407">
        <f>IF(K2407=1,1,IFERROR(IF(H2407="pass",VLOOKUP(F2407,Lookup!$D$2:$E$26,2,FALSE),0),1.6))</f>
        <v>0</v>
      </c>
      <c r="T2407" s="6">
        <f t="shared" si="113"/>
        <v>0</v>
      </c>
      <c r="U2407" s="6">
        <f t="shared" si="111"/>
        <v>0.5</v>
      </c>
      <c r="V2407" t="str">
        <f t="shared" si="112"/>
        <v>M.GORDON, DEN</v>
      </c>
    </row>
    <row r="2408" spans="1:22">
      <c r="A2408">
        <v>953</v>
      </c>
      <c r="B2408" s="21">
        <v>1</v>
      </c>
      <c r="C2408" s="21" t="s">
        <v>27</v>
      </c>
      <c r="D2408" s="21" t="s">
        <v>3</v>
      </c>
      <c r="E2408" s="21">
        <v>11</v>
      </c>
      <c r="F2408" s="21">
        <v>89</v>
      </c>
      <c r="G2408" s="21" t="s">
        <v>1313</v>
      </c>
      <c r="H2408" s="21" t="s">
        <v>585</v>
      </c>
      <c r="I2408" s="21">
        <v>1</v>
      </c>
      <c r="J2408" s="21">
        <v>0</v>
      </c>
      <c r="K2408" s="21">
        <v>0</v>
      </c>
      <c r="L2408" s="21">
        <v>0</v>
      </c>
      <c r="M2408" s="21" t="s">
        <v>1292</v>
      </c>
      <c r="N2408" s="21" t="s">
        <v>587</v>
      </c>
      <c r="O2408" s="21">
        <v>0</v>
      </c>
      <c r="P2408" s="21">
        <v>1</v>
      </c>
      <c r="Q2408" s="21">
        <v>0</v>
      </c>
      <c r="R2408">
        <f>IFERROR(IF(I2408=1,VLOOKUP(F2408,Lookup!$A$2:$B$15,2,FALSE),0),0.5)</f>
        <v>0.7</v>
      </c>
      <c r="S2408">
        <f>IF(K2408=1,1,IFERROR(IF(H2408="pass",VLOOKUP(F2408,Lookup!$D$2:$E$26,2,FALSE),0),1.6))</f>
        <v>0</v>
      </c>
      <c r="T2408" s="6">
        <f t="shared" si="113"/>
        <v>0</v>
      </c>
      <c r="U2408" s="6">
        <f t="shared" si="111"/>
        <v>0.7</v>
      </c>
      <c r="V2408" t="str">
        <f t="shared" si="112"/>
        <v>J.WILLIAMS, DEN</v>
      </c>
    </row>
    <row r="2409" spans="1:22">
      <c r="A2409">
        <v>958</v>
      </c>
      <c r="B2409" s="21">
        <v>1</v>
      </c>
      <c r="C2409" s="21" t="s">
        <v>3</v>
      </c>
      <c r="D2409" s="21" t="s">
        <v>27</v>
      </c>
      <c r="E2409" s="21">
        <v>58</v>
      </c>
      <c r="F2409" s="21">
        <v>42</v>
      </c>
      <c r="G2409" s="21" t="s">
        <v>1316</v>
      </c>
      <c r="H2409" s="21" t="s">
        <v>585</v>
      </c>
      <c r="I2409" s="21">
        <v>1</v>
      </c>
      <c r="J2409" s="21">
        <v>0</v>
      </c>
      <c r="K2409" s="21">
        <v>0</v>
      </c>
      <c r="L2409" s="21">
        <v>0</v>
      </c>
      <c r="M2409" s="21" t="s">
        <v>1276</v>
      </c>
      <c r="N2409" s="21" t="s">
        <v>587</v>
      </c>
      <c r="O2409" s="21">
        <v>0</v>
      </c>
      <c r="P2409" s="21">
        <v>1</v>
      </c>
      <c r="Q2409" s="21">
        <v>0</v>
      </c>
      <c r="R2409">
        <f>IFERROR(IF(I2409=1,VLOOKUP(F2409,Lookup!$A$2:$B$15,2,FALSE),0),0.5)</f>
        <v>0.5</v>
      </c>
      <c r="S2409">
        <f>IF(K2409=1,1,IFERROR(IF(H2409="pass",VLOOKUP(F2409,Lookup!$D$2:$E$26,2,FALSE),0),1.6))</f>
        <v>0</v>
      </c>
      <c r="T2409" s="6">
        <f t="shared" si="113"/>
        <v>0</v>
      </c>
      <c r="U2409" s="6">
        <f t="shared" si="111"/>
        <v>0.5</v>
      </c>
      <c r="V2409" t="str">
        <f t="shared" si="112"/>
        <v>S.BARKLEY, NYG</v>
      </c>
    </row>
    <row r="2410" spans="1:22">
      <c r="A2410">
        <v>962</v>
      </c>
      <c r="B2410" s="21">
        <v>1</v>
      </c>
      <c r="C2410" s="21" t="s">
        <v>3</v>
      </c>
      <c r="D2410" s="21" t="s">
        <v>27</v>
      </c>
      <c r="E2410" s="21">
        <v>44</v>
      </c>
      <c r="F2410" s="21">
        <v>56</v>
      </c>
      <c r="G2410" s="21" t="s">
        <v>1319</v>
      </c>
      <c r="H2410" s="21" t="s">
        <v>585</v>
      </c>
      <c r="I2410" s="21">
        <v>1</v>
      </c>
      <c r="J2410" s="21">
        <v>0</v>
      </c>
      <c r="K2410" s="21">
        <v>0</v>
      </c>
      <c r="L2410" s="21">
        <v>0</v>
      </c>
      <c r="M2410" s="21" t="s">
        <v>1276</v>
      </c>
      <c r="N2410" s="21" t="s">
        <v>587</v>
      </c>
      <c r="O2410" s="21">
        <v>0</v>
      </c>
      <c r="P2410" s="21">
        <v>1</v>
      </c>
      <c r="Q2410" s="21">
        <v>0</v>
      </c>
      <c r="R2410">
        <f>IFERROR(IF(I2410=1,VLOOKUP(F2410,Lookup!$A$2:$B$15,2,FALSE),0),0.5)</f>
        <v>0.5</v>
      </c>
      <c r="S2410">
        <f>IF(K2410=1,1,IFERROR(IF(H2410="pass",VLOOKUP(F2410,Lookup!$D$2:$E$26,2,FALSE),0),1.6))</f>
        <v>0</v>
      </c>
      <c r="T2410" s="6">
        <f t="shared" si="113"/>
        <v>0</v>
      </c>
      <c r="U2410" s="6">
        <f t="shared" si="111"/>
        <v>0.5</v>
      </c>
      <c r="V2410" t="str">
        <f t="shared" si="112"/>
        <v>S.BARKLEY, NYG</v>
      </c>
    </row>
    <row r="2411" spans="1:22">
      <c r="A2411">
        <v>968</v>
      </c>
      <c r="B2411" s="21">
        <v>1</v>
      </c>
      <c r="C2411" s="21" t="s">
        <v>27</v>
      </c>
      <c r="D2411" s="21" t="s">
        <v>3</v>
      </c>
      <c r="E2411" s="21">
        <v>70</v>
      </c>
      <c r="F2411" s="21">
        <v>30</v>
      </c>
      <c r="G2411" s="21" t="s">
        <v>1323</v>
      </c>
      <c r="H2411" s="21" t="s">
        <v>585</v>
      </c>
      <c r="I2411" s="21">
        <v>1</v>
      </c>
      <c r="J2411" s="21">
        <v>0</v>
      </c>
      <c r="K2411" s="21">
        <v>0</v>
      </c>
      <c r="L2411" s="21">
        <v>0</v>
      </c>
      <c r="M2411" s="21" t="s">
        <v>1287</v>
      </c>
      <c r="N2411" s="21" t="s">
        <v>587</v>
      </c>
      <c r="O2411" s="21">
        <v>0</v>
      </c>
      <c r="P2411" s="21">
        <v>1</v>
      </c>
      <c r="Q2411" s="21">
        <v>0</v>
      </c>
      <c r="R2411">
        <f>IFERROR(IF(I2411=1,VLOOKUP(F2411,Lookup!$A$2:$B$15,2,FALSE),0),0.5)</f>
        <v>0.5</v>
      </c>
      <c r="S2411">
        <f>IF(K2411=1,1,IFERROR(IF(H2411="pass",VLOOKUP(F2411,Lookup!$D$2:$E$26,2,FALSE),0),1.6))</f>
        <v>0</v>
      </c>
      <c r="T2411" s="6">
        <f t="shared" si="113"/>
        <v>0</v>
      </c>
      <c r="U2411" s="6">
        <f t="shared" si="111"/>
        <v>0.5</v>
      </c>
      <c r="V2411" t="str">
        <f t="shared" si="112"/>
        <v>M.GORDON, DEN</v>
      </c>
    </row>
    <row r="2412" spans="1:22">
      <c r="A2412">
        <v>975</v>
      </c>
      <c r="B2412" s="21">
        <v>1</v>
      </c>
      <c r="C2412" s="21" t="s">
        <v>3</v>
      </c>
      <c r="D2412" s="21" t="s">
        <v>27</v>
      </c>
      <c r="E2412" s="21">
        <v>96</v>
      </c>
      <c r="F2412" s="21">
        <v>4</v>
      </c>
      <c r="G2412" s="21" t="s">
        <v>1330</v>
      </c>
      <c r="H2412" s="21" t="s">
        <v>585</v>
      </c>
      <c r="I2412" s="21">
        <v>1</v>
      </c>
      <c r="J2412" s="21">
        <v>0</v>
      </c>
      <c r="K2412" s="21">
        <v>0</v>
      </c>
      <c r="L2412" s="21">
        <v>0</v>
      </c>
      <c r="M2412" s="21" t="s">
        <v>1283</v>
      </c>
      <c r="N2412" s="21" t="s">
        <v>587</v>
      </c>
      <c r="O2412" s="21">
        <v>0</v>
      </c>
      <c r="P2412" s="21">
        <v>1</v>
      </c>
      <c r="Q2412" s="21">
        <v>0</v>
      </c>
      <c r="R2412">
        <f>IFERROR(IF(I2412=1,VLOOKUP(F2412,Lookup!$A$2:$B$15,2,FALSE),0),0.5)</f>
        <v>0.5</v>
      </c>
      <c r="S2412">
        <f>IF(K2412=1,1,IFERROR(IF(H2412="pass",VLOOKUP(F2412,Lookup!$D$2:$E$26,2,FALSE),0),1.6))</f>
        <v>0</v>
      </c>
      <c r="T2412" s="6">
        <f t="shared" si="113"/>
        <v>0</v>
      </c>
      <c r="U2412" s="6">
        <f t="shared" si="111"/>
        <v>0.5</v>
      </c>
      <c r="V2412" t="str">
        <f t="shared" si="112"/>
        <v>D.BOOKER, NYG</v>
      </c>
    </row>
    <row r="2413" spans="1:22">
      <c r="A2413">
        <v>981</v>
      </c>
      <c r="B2413" s="21">
        <v>1</v>
      </c>
      <c r="C2413" s="21" t="s">
        <v>27</v>
      </c>
      <c r="D2413" s="21" t="s">
        <v>3</v>
      </c>
      <c r="E2413" s="21">
        <v>55</v>
      </c>
      <c r="F2413" s="21">
        <v>45</v>
      </c>
      <c r="G2413" s="21" t="s">
        <v>1336</v>
      </c>
      <c r="H2413" s="21" t="s">
        <v>585</v>
      </c>
      <c r="I2413" s="21">
        <v>1</v>
      </c>
      <c r="J2413" s="21">
        <v>0</v>
      </c>
      <c r="K2413" s="21">
        <v>0</v>
      </c>
      <c r="L2413" s="21">
        <v>0</v>
      </c>
      <c r="M2413" s="21" t="s">
        <v>1292</v>
      </c>
      <c r="N2413" s="21" t="s">
        <v>587</v>
      </c>
      <c r="O2413" s="21">
        <v>0</v>
      </c>
      <c r="P2413" s="21">
        <v>1</v>
      </c>
      <c r="Q2413" s="21">
        <v>0</v>
      </c>
      <c r="R2413">
        <f>IFERROR(IF(I2413=1,VLOOKUP(F2413,Lookup!$A$2:$B$15,2,FALSE),0),0.5)</f>
        <v>0.5</v>
      </c>
      <c r="S2413">
        <f>IF(K2413=1,1,IFERROR(IF(H2413="pass",VLOOKUP(F2413,Lookup!$D$2:$E$26,2,FALSE),0),1.6))</f>
        <v>0</v>
      </c>
      <c r="T2413" s="6">
        <f t="shared" si="113"/>
        <v>0</v>
      </c>
      <c r="U2413" s="6">
        <f t="shared" si="111"/>
        <v>0.5</v>
      </c>
      <c r="V2413" t="str">
        <f t="shared" si="112"/>
        <v>J.WILLIAMS, DEN</v>
      </c>
    </row>
    <row r="2414" spans="1:22">
      <c r="A2414">
        <v>994</v>
      </c>
      <c r="B2414" s="21">
        <v>1</v>
      </c>
      <c r="C2414" s="21" t="s">
        <v>27</v>
      </c>
      <c r="D2414" s="21" t="s">
        <v>3</v>
      </c>
      <c r="E2414" s="21">
        <v>75</v>
      </c>
      <c r="F2414" s="21">
        <v>25</v>
      </c>
      <c r="G2414" s="21" t="s">
        <v>1342</v>
      </c>
      <c r="H2414" s="21" t="s">
        <v>585</v>
      </c>
      <c r="I2414" s="21">
        <v>1</v>
      </c>
      <c r="J2414" s="21">
        <v>0</v>
      </c>
      <c r="K2414" s="21">
        <v>0</v>
      </c>
      <c r="L2414" s="21">
        <v>0</v>
      </c>
      <c r="M2414" s="21" t="s">
        <v>1287</v>
      </c>
      <c r="N2414" s="21" t="s">
        <v>587</v>
      </c>
      <c r="O2414" s="21">
        <v>0</v>
      </c>
      <c r="P2414" s="21">
        <v>1</v>
      </c>
      <c r="Q2414" s="21">
        <v>0</v>
      </c>
      <c r="R2414">
        <f>IFERROR(IF(I2414=1,VLOOKUP(F2414,Lookup!$A$2:$B$15,2,FALSE),0),0.5)</f>
        <v>0.5</v>
      </c>
      <c r="S2414">
        <f>IF(K2414=1,1,IFERROR(IF(H2414="pass",VLOOKUP(F2414,Lookup!$D$2:$E$26,2,FALSE),0),1.6))</f>
        <v>0</v>
      </c>
      <c r="T2414" s="6">
        <f t="shared" si="113"/>
        <v>0</v>
      </c>
      <c r="U2414" s="6">
        <f t="shared" si="111"/>
        <v>0.5</v>
      </c>
      <c r="V2414" t="str">
        <f t="shared" si="112"/>
        <v>M.GORDON, DEN</v>
      </c>
    </row>
    <row r="2415" spans="1:22">
      <c r="A2415">
        <v>997</v>
      </c>
      <c r="B2415" s="21">
        <v>1</v>
      </c>
      <c r="C2415" s="21" t="s">
        <v>27</v>
      </c>
      <c r="D2415" s="21" t="s">
        <v>3</v>
      </c>
      <c r="E2415" s="21">
        <v>60</v>
      </c>
      <c r="F2415" s="21">
        <v>40</v>
      </c>
      <c r="G2415" s="21" t="s">
        <v>1345</v>
      </c>
      <c r="H2415" s="21" t="s">
        <v>585</v>
      </c>
      <c r="I2415" s="21">
        <v>1</v>
      </c>
      <c r="J2415" s="21">
        <v>0</v>
      </c>
      <c r="K2415" s="21">
        <v>0</v>
      </c>
      <c r="L2415" s="21">
        <v>0</v>
      </c>
      <c r="M2415" s="21" t="s">
        <v>1292</v>
      </c>
      <c r="N2415" s="21" t="s">
        <v>587</v>
      </c>
      <c r="O2415" s="21">
        <v>0</v>
      </c>
      <c r="P2415" s="21">
        <v>1</v>
      </c>
      <c r="Q2415" s="21">
        <v>0</v>
      </c>
      <c r="R2415">
        <f>IFERROR(IF(I2415=1,VLOOKUP(F2415,Lookup!$A$2:$B$15,2,FALSE),0),0.5)</f>
        <v>0.5</v>
      </c>
      <c r="S2415">
        <f>IF(K2415=1,1,IFERROR(IF(H2415="pass",VLOOKUP(F2415,Lookup!$D$2:$E$26,2,FALSE),0),1.6))</f>
        <v>0</v>
      </c>
      <c r="T2415" s="6">
        <f t="shared" si="113"/>
        <v>0</v>
      </c>
      <c r="U2415" s="6">
        <f t="shared" si="111"/>
        <v>0.5</v>
      </c>
      <c r="V2415" t="str">
        <f t="shared" si="112"/>
        <v>J.WILLIAMS, DEN</v>
      </c>
    </row>
    <row r="2416" spans="1:22">
      <c r="A2416">
        <v>1001</v>
      </c>
      <c r="B2416" s="21">
        <v>1</v>
      </c>
      <c r="C2416" s="21" t="s">
        <v>27</v>
      </c>
      <c r="D2416" s="21" t="s">
        <v>3</v>
      </c>
      <c r="E2416" s="21">
        <v>50</v>
      </c>
      <c r="F2416" s="21">
        <v>50</v>
      </c>
      <c r="G2416" s="21" t="s">
        <v>1349</v>
      </c>
      <c r="H2416" s="21" t="s">
        <v>585</v>
      </c>
      <c r="I2416" s="21">
        <v>1</v>
      </c>
      <c r="J2416" s="21">
        <v>0</v>
      </c>
      <c r="K2416" s="21">
        <v>0</v>
      </c>
      <c r="L2416" s="21">
        <v>0</v>
      </c>
      <c r="M2416" s="21" t="s">
        <v>1287</v>
      </c>
      <c r="N2416" s="21" t="s">
        <v>587</v>
      </c>
      <c r="O2416" s="21">
        <v>0</v>
      </c>
      <c r="P2416" s="21">
        <v>1</v>
      </c>
      <c r="Q2416" s="21">
        <v>0</v>
      </c>
      <c r="R2416">
        <f>IFERROR(IF(I2416=1,VLOOKUP(F2416,Lookup!$A$2:$B$15,2,FALSE),0),0.5)</f>
        <v>0.5</v>
      </c>
      <c r="S2416">
        <f>IF(K2416=1,1,IFERROR(IF(H2416="pass",VLOOKUP(F2416,Lookup!$D$2:$E$26,2,FALSE),0),1.6))</f>
        <v>0</v>
      </c>
      <c r="T2416" s="6">
        <f t="shared" si="113"/>
        <v>0</v>
      </c>
      <c r="U2416" s="6">
        <f t="shared" si="111"/>
        <v>0.5</v>
      </c>
      <c r="V2416" t="str">
        <f t="shared" si="112"/>
        <v>M.GORDON, DEN</v>
      </c>
    </row>
    <row r="2417" spans="1:22">
      <c r="A2417">
        <v>1003</v>
      </c>
      <c r="B2417" s="21">
        <v>1</v>
      </c>
      <c r="C2417" s="21" t="s">
        <v>27</v>
      </c>
      <c r="D2417" s="21" t="s">
        <v>3</v>
      </c>
      <c r="E2417" s="21">
        <v>36</v>
      </c>
      <c r="F2417" s="21">
        <v>64</v>
      </c>
      <c r="G2417" s="21" t="s">
        <v>1351</v>
      </c>
      <c r="H2417" s="21" t="s">
        <v>585</v>
      </c>
      <c r="I2417" s="21">
        <v>1</v>
      </c>
      <c r="J2417" s="21">
        <v>0</v>
      </c>
      <c r="K2417" s="21">
        <v>0</v>
      </c>
      <c r="L2417" s="21">
        <v>0</v>
      </c>
      <c r="M2417" s="21" t="s">
        <v>1287</v>
      </c>
      <c r="N2417" s="21" t="s">
        <v>587</v>
      </c>
      <c r="O2417" s="21">
        <v>0</v>
      </c>
      <c r="P2417" s="21">
        <v>1</v>
      </c>
      <c r="Q2417" s="21">
        <v>0</v>
      </c>
      <c r="R2417">
        <f>IFERROR(IF(I2417=1,VLOOKUP(F2417,Lookup!$A$2:$B$15,2,FALSE),0),0.5)</f>
        <v>0.5</v>
      </c>
      <c r="S2417">
        <f>IF(K2417=1,1,IFERROR(IF(H2417="pass",VLOOKUP(F2417,Lookup!$D$2:$E$26,2,FALSE),0),1.6))</f>
        <v>0</v>
      </c>
      <c r="T2417" s="6">
        <f t="shared" si="113"/>
        <v>0</v>
      </c>
      <c r="U2417" s="6">
        <f t="shared" si="111"/>
        <v>0.5</v>
      </c>
      <c r="V2417" t="str">
        <f t="shared" si="112"/>
        <v>M.GORDON, DEN</v>
      </c>
    </row>
    <row r="2418" spans="1:22">
      <c r="A2418">
        <v>1006</v>
      </c>
      <c r="B2418" s="21">
        <v>1</v>
      </c>
      <c r="C2418" s="21" t="s">
        <v>27</v>
      </c>
      <c r="D2418" s="21" t="s">
        <v>3</v>
      </c>
      <c r="E2418" s="21">
        <v>13</v>
      </c>
      <c r="F2418" s="21">
        <v>87</v>
      </c>
      <c r="G2418" s="21" t="s">
        <v>1353</v>
      </c>
      <c r="H2418" s="21" t="s">
        <v>585</v>
      </c>
      <c r="I2418" s="21">
        <v>1</v>
      </c>
      <c r="J2418" s="21">
        <v>0</v>
      </c>
      <c r="K2418" s="21">
        <v>0</v>
      </c>
      <c r="L2418" s="21">
        <v>0</v>
      </c>
      <c r="M2418" s="21" t="s">
        <v>1292</v>
      </c>
      <c r="N2418" s="21" t="s">
        <v>587</v>
      </c>
      <c r="O2418" s="21">
        <v>0</v>
      </c>
      <c r="P2418" s="21">
        <v>1</v>
      </c>
      <c r="Q2418" s="21">
        <v>0</v>
      </c>
      <c r="R2418">
        <f>IFERROR(IF(I2418=1,VLOOKUP(F2418,Lookup!$A$2:$B$15,2,FALSE),0),0.5)</f>
        <v>0.6</v>
      </c>
      <c r="S2418">
        <f>IF(K2418=1,1,IFERROR(IF(H2418="pass",VLOOKUP(F2418,Lookup!$D$2:$E$26,2,FALSE),0),1.6))</f>
        <v>0</v>
      </c>
      <c r="T2418" s="6">
        <f t="shared" si="113"/>
        <v>0</v>
      </c>
      <c r="U2418" s="6">
        <f t="shared" si="111"/>
        <v>0.6</v>
      </c>
      <c r="V2418" t="str">
        <f t="shared" si="112"/>
        <v>J.WILLIAMS, DEN</v>
      </c>
    </row>
    <row r="2419" spans="1:22">
      <c r="A2419">
        <v>1013</v>
      </c>
      <c r="B2419" s="21">
        <v>1</v>
      </c>
      <c r="C2419" s="21" t="s">
        <v>3</v>
      </c>
      <c r="D2419" s="21" t="s">
        <v>27</v>
      </c>
      <c r="E2419" s="21">
        <v>75</v>
      </c>
      <c r="F2419" s="21">
        <v>25</v>
      </c>
      <c r="G2419" s="21" t="s">
        <v>1356</v>
      </c>
      <c r="H2419" s="21" t="s">
        <v>585</v>
      </c>
      <c r="I2419" s="21">
        <v>1</v>
      </c>
      <c r="J2419" s="21">
        <v>0</v>
      </c>
      <c r="K2419" s="21">
        <v>0</v>
      </c>
      <c r="L2419" s="21">
        <v>0</v>
      </c>
      <c r="M2419" s="21" t="s">
        <v>1276</v>
      </c>
      <c r="N2419" s="21" t="s">
        <v>587</v>
      </c>
      <c r="O2419" s="21">
        <v>0</v>
      </c>
      <c r="P2419" s="21">
        <v>1</v>
      </c>
      <c r="Q2419" s="21">
        <v>0</v>
      </c>
      <c r="R2419">
        <f>IFERROR(IF(I2419=1,VLOOKUP(F2419,Lookup!$A$2:$B$15,2,FALSE),0),0.5)</f>
        <v>0.5</v>
      </c>
      <c r="S2419">
        <f>IF(K2419=1,1,IFERROR(IF(H2419="pass",VLOOKUP(F2419,Lookup!$D$2:$E$26,2,FALSE),0),1.6))</f>
        <v>0</v>
      </c>
      <c r="T2419" s="6">
        <f t="shared" si="113"/>
        <v>0</v>
      </c>
      <c r="U2419" s="6">
        <f t="shared" si="111"/>
        <v>0.5</v>
      </c>
      <c r="V2419" t="str">
        <f t="shared" si="112"/>
        <v>S.BARKLEY, NYG</v>
      </c>
    </row>
    <row r="2420" spans="1:22">
      <c r="A2420">
        <v>1016</v>
      </c>
      <c r="B2420" s="21">
        <v>1</v>
      </c>
      <c r="C2420" s="21" t="s">
        <v>3</v>
      </c>
      <c r="D2420" s="21" t="s">
        <v>27</v>
      </c>
      <c r="E2420" s="21">
        <v>55</v>
      </c>
      <c r="F2420" s="21">
        <v>45</v>
      </c>
      <c r="G2420" s="21" t="s">
        <v>1359</v>
      </c>
      <c r="H2420" s="21" t="s">
        <v>585</v>
      </c>
      <c r="I2420" s="21">
        <v>1</v>
      </c>
      <c r="J2420" s="21">
        <v>0</v>
      </c>
      <c r="K2420" s="21">
        <v>0</v>
      </c>
      <c r="L2420" s="21">
        <v>0</v>
      </c>
      <c r="M2420" s="21" t="s">
        <v>1276</v>
      </c>
      <c r="N2420" s="21" t="s">
        <v>587</v>
      </c>
      <c r="O2420" s="21">
        <v>0</v>
      </c>
      <c r="P2420" s="21">
        <v>1</v>
      </c>
      <c r="Q2420" s="21">
        <v>0</v>
      </c>
      <c r="R2420">
        <f>IFERROR(IF(I2420=1,VLOOKUP(F2420,Lookup!$A$2:$B$15,2,FALSE),0),0.5)</f>
        <v>0.5</v>
      </c>
      <c r="S2420">
        <f>IF(K2420=1,1,IFERROR(IF(H2420="pass",VLOOKUP(F2420,Lookup!$D$2:$E$26,2,FALSE),0),1.6))</f>
        <v>0</v>
      </c>
      <c r="T2420" s="6">
        <f t="shared" si="113"/>
        <v>0</v>
      </c>
      <c r="U2420" s="6">
        <f t="shared" si="111"/>
        <v>0.5</v>
      </c>
      <c r="V2420" t="str">
        <f t="shared" si="112"/>
        <v>S.BARKLEY, NYG</v>
      </c>
    </row>
    <row r="2421" spans="1:22">
      <c r="A2421">
        <v>1021</v>
      </c>
      <c r="B2421" s="21">
        <v>1</v>
      </c>
      <c r="C2421" s="21" t="s">
        <v>3</v>
      </c>
      <c r="D2421" s="21" t="s">
        <v>27</v>
      </c>
      <c r="E2421" s="21">
        <v>25</v>
      </c>
      <c r="F2421" s="21">
        <v>75</v>
      </c>
      <c r="G2421" s="21" t="s">
        <v>1364</v>
      </c>
      <c r="H2421" s="21" t="s">
        <v>585</v>
      </c>
      <c r="I2421" s="21">
        <v>1</v>
      </c>
      <c r="J2421" s="21">
        <v>0</v>
      </c>
      <c r="K2421" s="21">
        <v>0</v>
      </c>
      <c r="L2421" s="21">
        <v>0</v>
      </c>
      <c r="M2421" s="21" t="s">
        <v>1276</v>
      </c>
      <c r="N2421" s="21" t="s">
        <v>587</v>
      </c>
      <c r="O2421" s="21">
        <v>0</v>
      </c>
      <c r="P2421" s="21">
        <v>1</v>
      </c>
      <c r="Q2421" s="21">
        <v>0</v>
      </c>
      <c r="R2421">
        <f>IFERROR(IF(I2421=1,VLOOKUP(F2421,Lookup!$A$2:$B$15,2,FALSE),0),0.5)</f>
        <v>0.5</v>
      </c>
      <c r="S2421">
        <f>IF(K2421=1,1,IFERROR(IF(H2421="pass",VLOOKUP(F2421,Lookup!$D$2:$E$26,2,FALSE),0),1.6))</f>
        <v>0</v>
      </c>
      <c r="T2421" s="6">
        <f t="shared" si="113"/>
        <v>0</v>
      </c>
      <c r="U2421" s="6">
        <f t="shared" si="111"/>
        <v>0.5</v>
      </c>
      <c r="V2421" t="str">
        <f t="shared" si="112"/>
        <v>S.BARKLEY, NYG</v>
      </c>
    </row>
    <row r="2422" spans="1:22">
      <c r="A2422">
        <v>1023</v>
      </c>
      <c r="B2422" s="21">
        <v>1</v>
      </c>
      <c r="C2422" s="21" t="s">
        <v>27</v>
      </c>
      <c r="D2422" s="21" t="s">
        <v>3</v>
      </c>
      <c r="E2422" s="21">
        <v>87</v>
      </c>
      <c r="F2422" s="21">
        <v>13</v>
      </c>
      <c r="G2422" s="21" t="s">
        <v>1365</v>
      </c>
      <c r="H2422" s="21" t="s">
        <v>585</v>
      </c>
      <c r="I2422" s="21">
        <v>1</v>
      </c>
      <c r="J2422" s="21">
        <v>0</v>
      </c>
      <c r="K2422" s="21">
        <v>0</v>
      </c>
      <c r="L2422" s="21">
        <v>0</v>
      </c>
      <c r="M2422" s="21" t="s">
        <v>1287</v>
      </c>
      <c r="N2422" s="21" t="s">
        <v>587</v>
      </c>
      <c r="O2422" s="21">
        <v>0</v>
      </c>
      <c r="P2422" s="21">
        <v>1</v>
      </c>
      <c r="Q2422" s="21">
        <v>0</v>
      </c>
      <c r="R2422">
        <f>IFERROR(IF(I2422=1,VLOOKUP(F2422,Lookup!$A$2:$B$15,2,FALSE),0),0.5)</f>
        <v>0.5</v>
      </c>
      <c r="S2422">
        <f>IF(K2422=1,1,IFERROR(IF(H2422="pass",VLOOKUP(F2422,Lookup!$D$2:$E$26,2,FALSE),0),1.6))</f>
        <v>0</v>
      </c>
      <c r="T2422" s="6">
        <f t="shared" si="113"/>
        <v>0</v>
      </c>
      <c r="U2422" s="6">
        <f t="shared" si="111"/>
        <v>0.5</v>
      </c>
      <c r="V2422" t="str">
        <f t="shared" si="112"/>
        <v>M.GORDON, DEN</v>
      </c>
    </row>
    <row r="2423" spans="1:22">
      <c r="A2423">
        <v>1026</v>
      </c>
      <c r="B2423" s="21">
        <v>1</v>
      </c>
      <c r="C2423" s="21" t="s">
        <v>27</v>
      </c>
      <c r="D2423" s="21" t="s">
        <v>3</v>
      </c>
      <c r="E2423" s="21">
        <v>63</v>
      </c>
      <c r="F2423" s="21">
        <v>37</v>
      </c>
      <c r="G2423" s="21" t="s">
        <v>1368</v>
      </c>
      <c r="H2423" s="21" t="s">
        <v>585</v>
      </c>
      <c r="I2423" s="21">
        <v>1</v>
      </c>
      <c r="J2423" s="21">
        <v>0</v>
      </c>
      <c r="K2423" s="21">
        <v>0</v>
      </c>
      <c r="L2423" s="21">
        <v>0</v>
      </c>
      <c r="M2423" s="21" t="s">
        <v>1292</v>
      </c>
      <c r="N2423" s="21" t="s">
        <v>587</v>
      </c>
      <c r="O2423" s="21">
        <v>0</v>
      </c>
      <c r="P2423" s="21">
        <v>1</v>
      </c>
      <c r="Q2423" s="21">
        <v>0</v>
      </c>
      <c r="R2423">
        <f>IFERROR(IF(I2423=1,VLOOKUP(F2423,Lookup!$A$2:$B$15,2,FALSE),0),0.5)</f>
        <v>0.5</v>
      </c>
      <c r="S2423">
        <f>IF(K2423=1,1,IFERROR(IF(H2423="pass",VLOOKUP(F2423,Lookup!$D$2:$E$26,2,FALSE),0),1.6))</f>
        <v>0</v>
      </c>
      <c r="T2423" s="6">
        <f t="shared" si="113"/>
        <v>0</v>
      </c>
      <c r="U2423" s="6">
        <f t="shared" si="111"/>
        <v>0.5</v>
      </c>
      <c r="V2423" t="str">
        <f t="shared" si="112"/>
        <v>J.WILLIAMS, DEN</v>
      </c>
    </row>
    <row r="2424" spans="1:22">
      <c r="A2424">
        <v>1027</v>
      </c>
      <c r="B2424" s="21">
        <v>1</v>
      </c>
      <c r="C2424" s="21" t="s">
        <v>27</v>
      </c>
      <c r="D2424" s="21" t="s">
        <v>3</v>
      </c>
      <c r="E2424" s="21">
        <v>51</v>
      </c>
      <c r="F2424" s="21">
        <v>49</v>
      </c>
      <c r="G2424" s="21" t="s">
        <v>1369</v>
      </c>
      <c r="H2424" s="21" t="s">
        <v>585</v>
      </c>
      <c r="I2424" s="21">
        <v>1</v>
      </c>
      <c r="J2424" s="21">
        <v>0</v>
      </c>
      <c r="K2424" s="21">
        <v>0</v>
      </c>
      <c r="L2424" s="21">
        <v>0</v>
      </c>
      <c r="M2424" s="21" t="s">
        <v>1292</v>
      </c>
      <c r="N2424" s="21" t="s">
        <v>587</v>
      </c>
      <c r="O2424" s="21">
        <v>0</v>
      </c>
      <c r="P2424" s="21">
        <v>1</v>
      </c>
      <c r="Q2424" s="21">
        <v>0</v>
      </c>
      <c r="R2424">
        <f>IFERROR(IF(I2424=1,VLOOKUP(F2424,Lookup!$A$2:$B$15,2,FALSE),0),0.5)</f>
        <v>0.5</v>
      </c>
      <c r="S2424">
        <f>IF(K2424=1,1,IFERROR(IF(H2424="pass",VLOOKUP(F2424,Lookup!$D$2:$E$26,2,FALSE),0),1.6))</f>
        <v>0</v>
      </c>
      <c r="T2424" s="6">
        <f t="shared" si="113"/>
        <v>0</v>
      </c>
      <c r="U2424" s="6">
        <f t="shared" si="111"/>
        <v>0.5</v>
      </c>
      <c r="V2424" t="str">
        <f t="shared" si="112"/>
        <v>J.WILLIAMS, DEN</v>
      </c>
    </row>
    <row r="2425" spans="1:22">
      <c r="A2425">
        <v>1030</v>
      </c>
      <c r="B2425" s="21">
        <v>1</v>
      </c>
      <c r="C2425" s="21" t="s">
        <v>27</v>
      </c>
      <c r="D2425" s="21" t="s">
        <v>3</v>
      </c>
      <c r="E2425" s="21">
        <v>25</v>
      </c>
      <c r="F2425" s="21">
        <v>75</v>
      </c>
      <c r="G2425" s="21" t="s">
        <v>1370</v>
      </c>
      <c r="H2425" s="21" t="s">
        <v>585</v>
      </c>
      <c r="I2425" s="21">
        <v>1</v>
      </c>
      <c r="J2425" s="21">
        <v>0</v>
      </c>
      <c r="K2425" s="21">
        <v>0</v>
      </c>
      <c r="L2425" s="21">
        <v>0</v>
      </c>
      <c r="M2425" s="21" t="s">
        <v>1287</v>
      </c>
      <c r="N2425" s="21" t="s">
        <v>587</v>
      </c>
      <c r="O2425" s="21">
        <v>0</v>
      </c>
      <c r="P2425" s="21">
        <v>1</v>
      </c>
      <c r="Q2425" s="21">
        <v>0</v>
      </c>
      <c r="R2425">
        <f>IFERROR(IF(I2425=1,VLOOKUP(F2425,Lookup!$A$2:$B$15,2,FALSE),0),0.5)</f>
        <v>0.5</v>
      </c>
      <c r="S2425">
        <f>IF(K2425=1,1,IFERROR(IF(H2425="pass",VLOOKUP(F2425,Lookup!$D$2:$E$26,2,FALSE),0),1.6))</f>
        <v>0</v>
      </c>
      <c r="T2425" s="6">
        <f t="shared" si="113"/>
        <v>0</v>
      </c>
      <c r="U2425" s="6">
        <f t="shared" si="111"/>
        <v>0.5</v>
      </c>
      <c r="V2425" t="str">
        <f t="shared" si="112"/>
        <v>M.GORDON, DEN</v>
      </c>
    </row>
    <row r="2426" spans="1:22">
      <c r="A2426">
        <v>1035</v>
      </c>
      <c r="B2426" s="21">
        <v>1</v>
      </c>
      <c r="C2426" s="21" t="s">
        <v>3</v>
      </c>
      <c r="D2426" s="21" t="s">
        <v>27</v>
      </c>
      <c r="E2426" s="21">
        <v>75</v>
      </c>
      <c r="F2426" s="21">
        <v>25</v>
      </c>
      <c r="G2426" s="21" t="s">
        <v>1372</v>
      </c>
      <c r="H2426" s="21" t="s">
        <v>585</v>
      </c>
      <c r="I2426" s="21">
        <v>1</v>
      </c>
      <c r="J2426" s="21">
        <v>0</v>
      </c>
      <c r="K2426" s="21">
        <v>0</v>
      </c>
      <c r="L2426" s="21">
        <v>0</v>
      </c>
      <c r="M2426" s="21" t="s">
        <v>1276</v>
      </c>
      <c r="N2426" s="21" t="s">
        <v>587</v>
      </c>
      <c r="O2426" s="21">
        <v>0</v>
      </c>
      <c r="P2426" s="21">
        <v>1</v>
      </c>
      <c r="Q2426" s="21">
        <v>0</v>
      </c>
      <c r="R2426">
        <f>IFERROR(IF(I2426=1,VLOOKUP(F2426,Lookup!$A$2:$B$15,2,FALSE),0),0.5)</f>
        <v>0.5</v>
      </c>
      <c r="S2426">
        <f>IF(K2426=1,1,IFERROR(IF(H2426="pass",VLOOKUP(F2426,Lookup!$D$2:$E$26,2,FALSE),0),1.6))</f>
        <v>0</v>
      </c>
      <c r="T2426" s="6">
        <f t="shared" si="113"/>
        <v>0</v>
      </c>
      <c r="U2426" s="6">
        <f t="shared" si="111"/>
        <v>0.5</v>
      </c>
      <c r="V2426" t="str">
        <f t="shared" si="112"/>
        <v>S.BARKLEY, NYG</v>
      </c>
    </row>
    <row r="2427" spans="1:22">
      <c r="A2427">
        <v>1037</v>
      </c>
      <c r="B2427" s="21">
        <v>1</v>
      </c>
      <c r="C2427" s="21" t="s">
        <v>3</v>
      </c>
      <c r="D2427" s="21" t="s">
        <v>27</v>
      </c>
      <c r="E2427" s="21">
        <v>52</v>
      </c>
      <c r="F2427" s="21">
        <v>48</v>
      </c>
      <c r="G2427" s="21" t="s">
        <v>1373</v>
      </c>
      <c r="H2427" s="21" t="s">
        <v>585</v>
      </c>
      <c r="I2427" s="21">
        <v>1</v>
      </c>
      <c r="J2427" s="21">
        <v>0</v>
      </c>
      <c r="K2427" s="21">
        <v>0</v>
      </c>
      <c r="L2427" s="21">
        <v>0</v>
      </c>
      <c r="M2427" s="21" t="s">
        <v>1283</v>
      </c>
      <c r="N2427" s="21" t="s">
        <v>587</v>
      </c>
      <c r="O2427" s="21">
        <v>0</v>
      </c>
      <c r="P2427" s="21">
        <v>1</v>
      </c>
      <c r="Q2427" s="21">
        <v>0</v>
      </c>
      <c r="R2427">
        <f>IFERROR(IF(I2427=1,VLOOKUP(F2427,Lookup!$A$2:$B$15,2,FALSE),0),0.5)</f>
        <v>0.5</v>
      </c>
      <c r="S2427">
        <f>IF(K2427=1,1,IFERROR(IF(H2427="pass",VLOOKUP(F2427,Lookup!$D$2:$E$26,2,FALSE),0),1.6))</f>
        <v>0</v>
      </c>
      <c r="T2427" s="6">
        <f t="shared" si="113"/>
        <v>0</v>
      </c>
      <c r="U2427" s="6">
        <f t="shared" si="111"/>
        <v>0.5</v>
      </c>
      <c r="V2427" t="str">
        <f t="shared" si="112"/>
        <v>D.BOOKER, NYG</v>
      </c>
    </row>
    <row r="2428" spans="1:22">
      <c r="A2428">
        <v>1041</v>
      </c>
      <c r="B2428" s="21">
        <v>1</v>
      </c>
      <c r="C2428" s="21" t="s">
        <v>3</v>
      </c>
      <c r="D2428" s="21" t="s">
        <v>27</v>
      </c>
      <c r="E2428" s="21">
        <v>38</v>
      </c>
      <c r="F2428" s="21">
        <v>62</v>
      </c>
      <c r="G2428" s="21" t="s">
        <v>1375</v>
      </c>
      <c r="H2428" s="21" t="s">
        <v>585</v>
      </c>
      <c r="I2428" s="21">
        <v>1</v>
      </c>
      <c r="J2428" s="21">
        <v>0</v>
      </c>
      <c r="K2428" s="21">
        <v>0</v>
      </c>
      <c r="L2428" s="21">
        <v>0</v>
      </c>
      <c r="M2428" s="21" t="s">
        <v>1276</v>
      </c>
      <c r="N2428" s="21" t="s">
        <v>587</v>
      </c>
      <c r="O2428" s="21">
        <v>0</v>
      </c>
      <c r="P2428" s="21">
        <v>1</v>
      </c>
      <c r="Q2428" s="21">
        <v>0</v>
      </c>
      <c r="R2428">
        <f>IFERROR(IF(I2428=1,VLOOKUP(F2428,Lookup!$A$2:$B$15,2,FALSE),0),0.5)</f>
        <v>0.5</v>
      </c>
      <c r="S2428">
        <f>IF(K2428=1,1,IFERROR(IF(H2428="pass",VLOOKUP(F2428,Lookup!$D$2:$E$26,2,FALSE),0),1.6))</f>
        <v>0</v>
      </c>
      <c r="T2428" s="6">
        <f t="shared" si="113"/>
        <v>0</v>
      </c>
      <c r="U2428" s="6">
        <f t="shared" si="111"/>
        <v>0.5</v>
      </c>
      <c r="V2428" t="str">
        <f t="shared" si="112"/>
        <v>S.BARKLEY, NYG</v>
      </c>
    </row>
    <row r="2429" spans="1:22">
      <c r="A2429">
        <v>1044</v>
      </c>
      <c r="B2429" s="21">
        <v>1</v>
      </c>
      <c r="C2429" s="21" t="s">
        <v>3</v>
      </c>
      <c r="D2429" s="21" t="s">
        <v>27</v>
      </c>
      <c r="E2429" s="21">
        <v>19</v>
      </c>
      <c r="F2429" s="21">
        <v>81</v>
      </c>
      <c r="G2429" s="21" t="s">
        <v>1378</v>
      </c>
      <c r="H2429" s="21" t="s">
        <v>585</v>
      </c>
      <c r="I2429" s="21">
        <v>1</v>
      </c>
      <c r="J2429" s="21">
        <v>0</v>
      </c>
      <c r="K2429" s="21">
        <v>0</v>
      </c>
      <c r="L2429" s="21">
        <v>0</v>
      </c>
      <c r="M2429" s="21" t="s">
        <v>1283</v>
      </c>
      <c r="N2429" s="21" t="s">
        <v>587</v>
      </c>
      <c r="O2429" s="21">
        <v>0</v>
      </c>
      <c r="P2429" s="21">
        <v>1</v>
      </c>
      <c r="Q2429" s="21">
        <v>0</v>
      </c>
      <c r="R2429">
        <f>IFERROR(IF(I2429=1,VLOOKUP(F2429,Lookup!$A$2:$B$15,2,FALSE),0),0.5)</f>
        <v>0.5</v>
      </c>
      <c r="S2429">
        <f>IF(K2429=1,1,IFERROR(IF(H2429="pass",VLOOKUP(F2429,Lookup!$D$2:$E$26,2,FALSE),0),1.6))</f>
        <v>0</v>
      </c>
      <c r="T2429" s="6">
        <f t="shared" si="113"/>
        <v>0</v>
      </c>
      <c r="U2429" s="6">
        <f t="shared" si="111"/>
        <v>0.5</v>
      </c>
      <c r="V2429" t="str">
        <f t="shared" si="112"/>
        <v>D.BOOKER, NYG</v>
      </c>
    </row>
    <row r="2430" spans="1:22">
      <c r="A2430">
        <v>1047</v>
      </c>
      <c r="B2430" s="21">
        <v>1</v>
      </c>
      <c r="C2430" s="21" t="s">
        <v>3</v>
      </c>
      <c r="D2430" s="21" t="s">
        <v>27</v>
      </c>
      <c r="E2430" s="21">
        <v>7</v>
      </c>
      <c r="F2430" s="21">
        <v>93</v>
      </c>
      <c r="G2430" s="21" t="s">
        <v>1380</v>
      </c>
      <c r="H2430" s="21" t="s">
        <v>585</v>
      </c>
      <c r="I2430" s="21">
        <v>1</v>
      </c>
      <c r="J2430" s="21">
        <v>0</v>
      </c>
      <c r="K2430" s="21">
        <v>0</v>
      </c>
      <c r="L2430" s="21">
        <v>0</v>
      </c>
      <c r="M2430" s="21" t="s">
        <v>1276</v>
      </c>
      <c r="N2430" s="21" t="s">
        <v>587</v>
      </c>
      <c r="O2430" s="21">
        <v>0</v>
      </c>
      <c r="P2430" s="21">
        <v>1</v>
      </c>
      <c r="Q2430" s="21">
        <v>0</v>
      </c>
      <c r="R2430">
        <f>IFERROR(IF(I2430=1,VLOOKUP(F2430,Lookup!$A$2:$B$15,2,FALSE),0),0.5)</f>
        <v>1.2</v>
      </c>
      <c r="S2430">
        <f>IF(K2430=1,1,IFERROR(IF(H2430="pass",VLOOKUP(F2430,Lookup!$D$2:$E$26,2,FALSE),0),1.6))</f>
        <v>0</v>
      </c>
      <c r="T2430" s="6">
        <f t="shared" si="113"/>
        <v>0</v>
      </c>
      <c r="U2430" s="6">
        <f t="shared" ref="U2430:U2493" si="114">R2430+IF(S2430&gt;=3.2,S2430,IF(AND(S2430&lt;3.2,S2430&gt;=1.8),S2430*0.66+T2430*0.34,T2430))+K2430*0.4735*2</f>
        <v>1.2</v>
      </c>
      <c r="V2430" t="str">
        <f t="shared" si="112"/>
        <v>S.BARKLEY, NYG</v>
      </c>
    </row>
    <row r="2431" spans="1:22">
      <c r="A2431">
        <v>1050</v>
      </c>
      <c r="B2431" s="21">
        <v>1</v>
      </c>
      <c r="C2431" s="21" t="s">
        <v>27</v>
      </c>
      <c r="D2431" s="21" t="s">
        <v>3</v>
      </c>
      <c r="E2431" s="21">
        <v>94</v>
      </c>
      <c r="F2431" s="21">
        <v>6</v>
      </c>
      <c r="G2431" s="21" t="s">
        <v>1383</v>
      </c>
      <c r="H2431" s="21" t="s">
        <v>585</v>
      </c>
      <c r="I2431" s="21">
        <v>1</v>
      </c>
      <c r="J2431" s="21">
        <v>0</v>
      </c>
      <c r="K2431" s="21">
        <v>0</v>
      </c>
      <c r="L2431" s="21">
        <v>0</v>
      </c>
      <c r="M2431" s="21" t="s">
        <v>1292</v>
      </c>
      <c r="N2431" s="21" t="s">
        <v>587</v>
      </c>
      <c r="O2431" s="21">
        <v>0</v>
      </c>
      <c r="P2431" s="21">
        <v>1</v>
      </c>
      <c r="Q2431" s="21">
        <v>0</v>
      </c>
      <c r="R2431">
        <f>IFERROR(IF(I2431=1,VLOOKUP(F2431,Lookup!$A$2:$B$15,2,FALSE),0),0.5)</f>
        <v>0.5</v>
      </c>
      <c r="S2431">
        <f>IF(K2431=1,1,IFERROR(IF(H2431="pass",VLOOKUP(F2431,Lookup!$D$2:$E$26,2,FALSE),0),1.6))</f>
        <v>0</v>
      </c>
      <c r="T2431" s="6">
        <f t="shared" si="113"/>
        <v>0</v>
      </c>
      <c r="U2431" s="6">
        <f t="shared" si="114"/>
        <v>0.5</v>
      </c>
      <c r="V2431" t="str">
        <f t="shared" si="112"/>
        <v>J.WILLIAMS, DEN</v>
      </c>
    </row>
    <row r="2432" spans="1:22">
      <c r="A2432">
        <v>1051</v>
      </c>
      <c r="B2432" s="21">
        <v>1</v>
      </c>
      <c r="C2432" s="21" t="s">
        <v>27</v>
      </c>
      <c r="D2432" s="21" t="s">
        <v>3</v>
      </c>
      <c r="E2432" s="21">
        <v>92</v>
      </c>
      <c r="F2432" s="21">
        <v>8</v>
      </c>
      <c r="G2432" s="21" t="s">
        <v>1384</v>
      </c>
      <c r="H2432" s="21" t="s">
        <v>585</v>
      </c>
      <c r="I2432" s="21">
        <v>1</v>
      </c>
      <c r="J2432" s="21">
        <v>0</v>
      </c>
      <c r="K2432" s="21">
        <v>0</v>
      </c>
      <c r="L2432" s="21">
        <v>0</v>
      </c>
      <c r="M2432" s="21" t="s">
        <v>1292</v>
      </c>
      <c r="N2432" s="21" t="s">
        <v>587</v>
      </c>
      <c r="O2432" s="21">
        <v>0</v>
      </c>
      <c r="P2432" s="21">
        <v>1</v>
      </c>
      <c r="Q2432" s="21">
        <v>0</v>
      </c>
      <c r="R2432">
        <f>IFERROR(IF(I2432=1,VLOOKUP(F2432,Lookup!$A$2:$B$15,2,FALSE),0),0.5)</f>
        <v>0.5</v>
      </c>
      <c r="S2432">
        <f>IF(K2432=1,1,IFERROR(IF(H2432="pass",VLOOKUP(F2432,Lookup!$D$2:$E$26,2,FALSE),0),1.6))</f>
        <v>0</v>
      </c>
      <c r="T2432" s="6">
        <f t="shared" si="113"/>
        <v>0</v>
      </c>
      <c r="U2432" s="6">
        <f t="shared" si="114"/>
        <v>0.5</v>
      </c>
      <c r="V2432" t="str">
        <f t="shared" si="112"/>
        <v>J.WILLIAMS, DEN</v>
      </c>
    </row>
    <row r="2433" spans="1:22">
      <c r="A2433">
        <v>1053</v>
      </c>
      <c r="B2433" s="21">
        <v>1</v>
      </c>
      <c r="C2433" s="21" t="s">
        <v>27</v>
      </c>
      <c r="D2433" s="21" t="s">
        <v>3</v>
      </c>
      <c r="E2433" s="21">
        <v>70</v>
      </c>
      <c r="F2433" s="21">
        <v>30</v>
      </c>
      <c r="G2433" s="21" t="s">
        <v>1386</v>
      </c>
      <c r="H2433" s="21" t="s">
        <v>585</v>
      </c>
      <c r="I2433" s="21">
        <v>1</v>
      </c>
      <c r="J2433" s="21">
        <v>0</v>
      </c>
      <c r="K2433" s="21">
        <v>0</v>
      </c>
      <c r="L2433" s="21">
        <v>0</v>
      </c>
      <c r="M2433" s="21" t="s">
        <v>1287</v>
      </c>
      <c r="N2433" s="21" t="s">
        <v>587</v>
      </c>
      <c r="O2433" s="21">
        <v>0</v>
      </c>
      <c r="P2433" s="21">
        <v>1</v>
      </c>
      <c r="Q2433" s="21">
        <v>0</v>
      </c>
      <c r="R2433">
        <f>IFERROR(IF(I2433=1,VLOOKUP(F2433,Lookup!$A$2:$B$15,2,FALSE),0),0.5)</f>
        <v>0.5</v>
      </c>
      <c r="S2433">
        <f>IF(K2433=1,1,IFERROR(IF(H2433="pass",VLOOKUP(F2433,Lookup!$D$2:$E$26,2,FALSE),0),1.6))</f>
        <v>0</v>
      </c>
      <c r="T2433" s="6">
        <f t="shared" si="113"/>
        <v>0</v>
      </c>
      <c r="U2433" s="6">
        <f t="shared" si="114"/>
        <v>0.5</v>
      </c>
      <c r="V2433" t="str">
        <f t="shared" si="112"/>
        <v>M.GORDON, DEN</v>
      </c>
    </row>
    <row r="2434" spans="1:22">
      <c r="A2434">
        <v>1064</v>
      </c>
      <c r="B2434" s="21">
        <v>1</v>
      </c>
      <c r="C2434" s="21" t="s">
        <v>27</v>
      </c>
      <c r="D2434" s="21" t="s">
        <v>3</v>
      </c>
      <c r="E2434" s="21">
        <v>79</v>
      </c>
      <c r="F2434" s="21">
        <v>21</v>
      </c>
      <c r="G2434" s="21" t="s">
        <v>1393</v>
      </c>
      <c r="H2434" s="21" t="s">
        <v>585</v>
      </c>
      <c r="I2434" s="21">
        <v>1</v>
      </c>
      <c r="J2434" s="21">
        <v>0</v>
      </c>
      <c r="K2434" s="21">
        <v>0</v>
      </c>
      <c r="L2434" s="21">
        <v>0</v>
      </c>
      <c r="M2434" s="21" t="s">
        <v>1292</v>
      </c>
      <c r="N2434" s="21" t="s">
        <v>587</v>
      </c>
      <c r="O2434" s="21">
        <v>0</v>
      </c>
      <c r="P2434" s="21">
        <v>1</v>
      </c>
      <c r="Q2434" s="21">
        <v>0</v>
      </c>
      <c r="R2434">
        <f>IFERROR(IF(I2434=1,VLOOKUP(F2434,Lookup!$A$2:$B$15,2,FALSE),0),0.5)</f>
        <v>0.5</v>
      </c>
      <c r="S2434">
        <f>IF(K2434=1,1,IFERROR(IF(H2434="pass",VLOOKUP(F2434,Lookup!$D$2:$E$26,2,FALSE),0),1.6))</f>
        <v>0</v>
      </c>
      <c r="T2434" s="6">
        <f t="shared" si="113"/>
        <v>0</v>
      </c>
      <c r="U2434" s="6">
        <f t="shared" si="114"/>
        <v>0.5</v>
      </c>
      <c r="V2434" t="str">
        <f t="shared" ref="V2434:V2497" si="115">IF(M2434="A.St","A. ST. BROWN, DET",IF(M2434="Dj.Moore","D.MOORE, CAR",IF(M2434="Mi.Carter","M.CARTER, NYJ",UPPER(M2434)&amp;", "&amp;C2434)))</f>
        <v>J.WILLIAMS, DEN</v>
      </c>
    </row>
    <row r="2435" spans="1:22">
      <c r="A2435">
        <v>1066</v>
      </c>
      <c r="B2435" s="21">
        <v>1</v>
      </c>
      <c r="C2435" s="21" t="s">
        <v>27</v>
      </c>
      <c r="D2435" s="21" t="s">
        <v>3</v>
      </c>
      <c r="E2435" s="21">
        <v>76</v>
      </c>
      <c r="F2435" s="21">
        <v>24</v>
      </c>
      <c r="G2435" s="21" t="s">
        <v>1394</v>
      </c>
      <c r="H2435" s="21" t="s">
        <v>585</v>
      </c>
      <c r="I2435" s="21">
        <v>1</v>
      </c>
      <c r="J2435" s="21">
        <v>0</v>
      </c>
      <c r="K2435" s="21">
        <v>0</v>
      </c>
      <c r="L2435" s="21">
        <v>0</v>
      </c>
      <c r="M2435" s="21" t="s">
        <v>1292</v>
      </c>
      <c r="N2435" s="21" t="s">
        <v>587</v>
      </c>
      <c r="O2435" s="21">
        <v>0</v>
      </c>
      <c r="P2435" s="21">
        <v>1</v>
      </c>
      <c r="Q2435" s="21">
        <v>0</v>
      </c>
      <c r="R2435">
        <f>IFERROR(IF(I2435=1,VLOOKUP(F2435,Lookup!$A$2:$B$15,2,FALSE),0),0.5)</f>
        <v>0.5</v>
      </c>
      <c r="S2435">
        <f>IF(K2435=1,1,IFERROR(IF(H2435="pass",VLOOKUP(F2435,Lookup!$D$2:$E$26,2,FALSE),0),1.6))</f>
        <v>0</v>
      </c>
      <c r="T2435" s="6">
        <f t="shared" ref="T2435:T2498" si="116">IFERROR(1.6+0.7/40*N2435,0)</f>
        <v>0</v>
      </c>
      <c r="U2435" s="6">
        <f t="shared" si="114"/>
        <v>0.5</v>
      </c>
      <c r="V2435" t="str">
        <f t="shared" si="115"/>
        <v>J.WILLIAMS, DEN</v>
      </c>
    </row>
    <row r="2436" spans="1:22">
      <c r="A2436">
        <v>1067</v>
      </c>
      <c r="B2436" s="21">
        <v>1</v>
      </c>
      <c r="C2436" s="21" t="s">
        <v>27</v>
      </c>
      <c r="D2436" s="21" t="s">
        <v>3</v>
      </c>
      <c r="E2436" s="21">
        <v>77</v>
      </c>
      <c r="F2436" s="21">
        <v>23</v>
      </c>
      <c r="G2436" s="21" t="s">
        <v>1395</v>
      </c>
      <c r="H2436" s="21" t="s">
        <v>585</v>
      </c>
      <c r="I2436" s="21">
        <v>1</v>
      </c>
      <c r="J2436" s="21">
        <v>0</v>
      </c>
      <c r="K2436" s="21">
        <v>0</v>
      </c>
      <c r="L2436" s="21">
        <v>0</v>
      </c>
      <c r="M2436" s="21" t="s">
        <v>1292</v>
      </c>
      <c r="N2436" s="21" t="s">
        <v>587</v>
      </c>
      <c r="O2436" s="21">
        <v>0</v>
      </c>
      <c r="P2436" s="21">
        <v>1</v>
      </c>
      <c r="Q2436" s="21">
        <v>0</v>
      </c>
      <c r="R2436">
        <f>IFERROR(IF(I2436=1,VLOOKUP(F2436,Lookup!$A$2:$B$15,2,FALSE),0),0.5)</f>
        <v>0.5</v>
      </c>
      <c r="S2436">
        <f>IF(K2436=1,1,IFERROR(IF(H2436="pass",VLOOKUP(F2436,Lookup!$D$2:$E$26,2,FALSE),0),1.6))</f>
        <v>0</v>
      </c>
      <c r="T2436" s="6">
        <f t="shared" si="116"/>
        <v>0</v>
      </c>
      <c r="U2436" s="6">
        <f t="shared" si="114"/>
        <v>0.5</v>
      </c>
      <c r="V2436" t="str">
        <f t="shared" si="115"/>
        <v>J.WILLIAMS, DEN</v>
      </c>
    </row>
    <row r="2437" spans="1:22">
      <c r="A2437">
        <v>1077</v>
      </c>
      <c r="B2437" s="21">
        <v>1</v>
      </c>
      <c r="C2437" s="21" t="s">
        <v>3</v>
      </c>
      <c r="D2437" s="21" t="s">
        <v>27</v>
      </c>
      <c r="E2437" s="21">
        <v>4</v>
      </c>
      <c r="F2437" s="21">
        <v>96</v>
      </c>
      <c r="G2437" s="21" t="s">
        <v>1404</v>
      </c>
      <c r="H2437" s="21" t="s">
        <v>585</v>
      </c>
      <c r="I2437" s="21">
        <v>1</v>
      </c>
      <c r="J2437" s="21">
        <v>0</v>
      </c>
      <c r="K2437" s="21">
        <v>0</v>
      </c>
      <c r="L2437" s="21">
        <v>0</v>
      </c>
      <c r="M2437" s="21" t="s">
        <v>1405</v>
      </c>
      <c r="N2437" s="21" t="s">
        <v>587</v>
      </c>
      <c r="O2437" s="21">
        <v>0</v>
      </c>
      <c r="P2437" s="21">
        <v>1</v>
      </c>
      <c r="Q2437" s="21">
        <v>0</v>
      </c>
      <c r="R2437">
        <f>IFERROR(IF(I2437=1,VLOOKUP(F2437,Lookup!$A$2:$B$15,2,FALSE),0),0.5)</f>
        <v>1.8</v>
      </c>
      <c r="S2437">
        <f>IF(K2437=1,1,IFERROR(IF(H2437="pass",VLOOKUP(F2437,Lookup!$D$2:$E$26,2,FALSE),0),1.6))</f>
        <v>0</v>
      </c>
      <c r="T2437" s="6">
        <f t="shared" si="116"/>
        <v>0</v>
      </c>
      <c r="U2437" s="6">
        <f t="shared" si="114"/>
        <v>1.8</v>
      </c>
      <c r="V2437" t="str">
        <f t="shared" si="115"/>
        <v>D.JONES, NYG</v>
      </c>
    </row>
    <row r="2438" spans="1:22">
      <c r="A2438">
        <v>1081</v>
      </c>
      <c r="B2438" s="21">
        <v>1</v>
      </c>
      <c r="C2438" s="21" t="s">
        <v>29</v>
      </c>
      <c r="D2438" s="21" t="s">
        <v>24</v>
      </c>
      <c r="E2438" s="21">
        <v>75</v>
      </c>
      <c r="F2438" s="21">
        <v>25</v>
      </c>
      <c r="G2438" s="21" t="s">
        <v>1406</v>
      </c>
      <c r="H2438" s="21" t="s">
        <v>585</v>
      </c>
      <c r="I2438" s="21">
        <v>1</v>
      </c>
      <c r="J2438" s="21">
        <v>0</v>
      </c>
      <c r="K2438" s="21">
        <v>0</v>
      </c>
      <c r="L2438" s="21">
        <v>0</v>
      </c>
      <c r="M2438" s="21" t="s">
        <v>1407</v>
      </c>
      <c r="N2438" s="21" t="s">
        <v>587</v>
      </c>
      <c r="O2438" s="21">
        <v>0</v>
      </c>
      <c r="P2438" s="21">
        <v>1</v>
      </c>
      <c r="Q2438" s="21">
        <v>0</v>
      </c>
      <c r="R2438">
        <f>IFERROR(IF(I2438=1,VLOOKUP(F2438,Lookup!$A$2:$B$15,2,FALSE),0),0.5)</f>
        <v>0.5</v>
      </c>
      <c r="S2438">
        <f>IF(K2438=1,1,IFERROR(IF(H2438="pass",VLOOKUP(F2438,Lookup!$D$2:$E$26,2,FALSE),0),1.6))</f>
        <v>0</v>
      </c>
      <c r="T2438" s="6">
        <f t="shared" si="116"/>
        <v>0</v>
      </c>
      <c r="U2438" s="6">
        <f t="shared" si="114"/>
        <v>0.5</v>
      </c>
      <c r="V2438" t="str">
        <f t="shared" si="115"/>
        <v>A.KAMARA, NO</v>
      </c>
    </row>
    <row r="2439" spans="1:22">
      <c r="A2439">
        <v>1084</v>
      </c>
      <c r="B2439" s="21">
        <v>1</v>
      </c>
      <c r="C2439" s="21" t="s">
        <v>29</v>
      </c>
      <c r="D2439" s="21" t="s">
        <v>24</v>
      </c>
      <c r="E2439" s="21">
        <v>49</v>
      </c>
      <c r="F2439" s="21">
        <v>51</v>
      </c>
      <c r="G2439" s="21" t="s">
        <v>1410</v>
      </c>
      <c r="H2439" s="21" t="s">
        <v>585</v>
      </c>
      <c r="I2439" s="21">
        <v>1</v>
      </c>
      <c r="J2439" s="21">
        <v>0</v>
      </c>
      <c r="K2439" s="21">
        <v>0</v>
      </c>
      <c r="L2439" s="21">
        <v>0</v>
      </c>
      <c r="M2439" s="21" t="s">
        <v>1407</v>
      </c>
      <c r="N2439" s="21" t="s">
        <v>587</v>
      </c>
      <c r="O2439" s="21">
        <v>0</v>
      </c>
      <c r="P2439" s="21">
        <v>1</v>
      </c>
      <c r="Q2439" s="21">
        <v>0</v>
      </c>
      <c r="R2439">
        <f>IFERROR(IF(I2439=1,VLOOKUP(F2439,Lookup!$A$2:$B$15,2,FALSE),0),0.5)</f>
        <v>0.5</v>
      </c>
      <c r="S2439">
        <f>IF(K2439=1,1,IFERROR(IF(H2439="pass",VLOOKUP(F2439,Lookup!$D$2:$E$26,2,FALSE),0),1.6))</f>
        <v>0</v>
      </c>
      <c r="T2439" s="6">
        <f t="shared" si="116"/>
        <v>0</v>
      </c>
      <c r="U2439" s="6">
        <f t="shared" si="114"/>
        <v>0.5</v>
      </c>
      <c r="V2439" t="str">
        <f t="shared" si="115"/>
        <v>A.KAMARA, NO</v>
      </c>
    </row>
    <row r="2440" spans="1:22">
      <c r="A2440">
        <v>1086</v>
      </c>
      <c r="B2440" s="21">
        <v>1</v>
      </c>
      <c r="C2440" s="21" t="s">
        <v>29</v>
      </c>
      <c r="D2440" s="21" t="s">
        <v>24</v>
      </c>
      <c r="E2440" s="21">
        <v>29</v>
      </c>
      <c r="F2440" s="21">
        <v>71</v>
      </c>
      <c r="G2440" s="21" t="s">
        <v>1411</v>
      </c>
      <c r="H2440" s="21" t="s">
        <v>585</v>
      </c>
      <c r="I2440" s="21">
        <v>1</v>
      </c>
      <c r="J2440" s="21">
        <v>0</v>
      </c>
      <c r="K2440" s="21">
        <v>0</v>
      </c>
      <c r="L2440" s="21">
        <v>0</v>
      </c>
      <c r="M2440" s="21" t="s">
        <v>1407</v>
      </c>
      <c r="N2440" s="21" t="s">
        <v>587</v>
      </c>
      <c r="O2440" s="21">
        <v>0</v>
      </c>
      <c r="P2440" s="21">
        <v>1</v>
      </c>
      <c r="Q2440" s="21">
        <v>0</v>
      </c>
      <c r="R2440">
        <f>IFERROR(IF(I2440=1,VLOOKUP(F2440,Lookup!$A$2:$B$15,2,FALSE),0),0.5)</f>
        <v>0.5</v>
      </c>
      <c r="S2440">
        <f>IF(K2440=1,1,IFERROR(IF(H2440="pass",VLOOKUP(F2440,Lookup!$D$2:$E$26,2,FALSE),0),1.6))</f>
        <v>0</v>
      </c>
      <c r="T2440" s="6">
        <f t="shared" si="116"/>
        <v>0</v>
      </c>
      <c r="U2440" s="6">
        <f t="shared" si="114"/>
        <v>0.5</v>
      </c>
      <c r="V2440" t="str">
        <f t="shared" si="115"/>
        <v>A.KAMARA, NO</v>
      </c>
    </row>
    <row r="2441" spans="1:22">
      <c r="A2441">
        <v>1091</v>
      </c>
      <c r="B2441" s="21">
        <v>1</v>
      </c>
      <c r="C2441" s="21" t="s">
        <v>24</v>
      </c>
      <c r="D2441" s="21" t="s">
        <v>29</v>
      </c>
      <c r="E2441" s="21">
        <v>75</v>
      </c>
      <c r="F2441" s="21">
        <v>25</v>
      </c>
      <c r="G2441" s="21" t="s">
        <v>1415</v>
      </c>
      <c r="H2441" s="21" t="s">
        <v>585</v>
      </c>
      <c r="I2441" s="21">
        <v>1</v>
      </c>
      <c r="J2441" s="21">
        <v>0</v>
      </c>
      <c r="K2441" s="21">
        <v>0</v>
      </c>
      <c r="L2441" s="21">
        <v>0</v>
      </c>
      <c r="M2441" s="21" t="s">
        <v>1416</v>
      </c>
      <c r="N2441" s="21" t="s">
        <v>587</v>
      </c>
      <c r="O2441" s="21">
        <v>0</v>
      </c>
      <c r="P2441" s="21">
        <v>1</v>
      </c>
      <c r="Q2441" s="21">
        <v>0</v>
      </c>
      <c r="R2441">
        <f>IFERROR(IF(I2441=1,VLOOKUP(F2441,Lookup!$A$2:$B$15,2,FALSE),0),0.5)</f>
        <v>0.5</v>
      </c>
      <c r="S2441">
        <f>IF(K2441=1,1,IFERROR(IF(H2441="pass",VLOOKUP(F2441,Lookup!$D$2:$E$26,2,FALSE),0),1.6))</f>
        <v>0</v>
      </c>
      <c r="T2441" s="6">
        <f t="shared" si="116"/>
        <v>0</v>
      </c>
      <c r="U2441" s="6">
        <f t="shared" si="114"/>
        <v>0.5</v>
      </c>
      <c r="V2441" t="str">
        <f t="shared" si="115"/>
        <v>A.JONES, GB</v>
      </c>
    </row>
    <row r="2442" spans="1:22">
      <c r="A2442">
        <v>1096</v>
      </c>
      <c r="B2442" s="21">
        <v>1</v>
      </c>
      <c r="C2442" s="21" t="s">
        <v>24</v>
      </c>
      <c r="D2442" s="21" t="s">
        <v>29</v>
      </c>
      <c r="E2442" s="21">
        <v>63</v>
      </c>
      <c r="F2442" s="21">
        <v>37</v>
      </c>
      <c r="G2442" s="21" t="s">
        <v>1422</v>
      </c>
      <c r="H2442" s="21" t="s">
        <v>585</v>
      </c>
      <c r="I2442" s="21">
        <v>1</v>
      </c>
      <c r="J2442" s="21">
        <v>0</v>
      </c>
      <c r="K2442" s="21">
        <v>0</v>
      </c>
      <c r="L2442" s="21">
        <v>0</v>
      </c>
      <c r="M2442" s="21" t="s">
        <v>1416</v>
      </c>
      <c r="N2442" s="21" t="s">
        <v>587</v>
      </c>
      <c r="O2442" s="21">
        <v>0</v>
      </c>
      <c r="P2442" s="21">
        <v>1</v>
      </c>
      <c r="Q2442" s="21">
        <v>0</v>
      </c>
      <c r="R2442">
        <f>IFERROR(IF(I2442=1,VLOOKUP(F2442,Lookup!$A$2:$B$15,2,FALSE),0),0.5)</f>
        <v>0.5</v>
      </c>
      <c r="S2442">
        <f>IF(K2442=1,1,IFERROR(IF(H2442="pass",VLOOKUP(F2442,Lookup!$D$2:$E$26,2,FALSE),0),1.6))</f>
        <v>0</v>
      </c>
      <c r="T2442" s="6">
        <f t="shared" si="116"/>
        <v>0</v>
      </c>
      <c r="U2442" s="6">
        <f t="shared" si="114"/>
        <v>0.5</v>
      </c>
      <c r="V2442" t="str">
        <f t="shared" si="115"/>
        <v>A.JONES, GB</v>
      </c>
    </row>
    <row r="2443" spans="1:22">
      <c r="A2443">
        <v>1100</v>
      </c>
      <c r="B2443" s="21">
        <v>1</v>
      </c>
      <c r="C2443" s="21" t="s">
        <v>29</v>
      </c>
      <c r="D2443" s="21" t="s">
        <v>24</v>
      </c>
      <c r="E2443" s="21">
        <v>76</v>
      </c>
      <c r="F2443" s="21">
        <v>24</v>
      </c>
      <c r="G2443" s="21" t="s">
        <v>1425</v>
      </c>
      <c r="H2443" s="21" t="s">
        <v>585</v>
      </c>
      <c r="I2443" s="21">
        <v>1</v>
      </c>
      <c r="J2443" s="21">
        <v>0</v>
      </c>
      <c r="K2443" s="21">
        <v>0</v>
      </c>
      <c r="L2443" s="21">
        <v>0</v>
      </c>
      <c r="M2443" s="21" t="s">
        <v>1407</v>
      </c>
      <c r="N2443" s="21" t="s">
        <v>587</v>
      </c>
      <c r="O2443" s="21">
        <v>0</v>
      </c>
      <c r="P2443" s="21">
        <v>1</v>
      </c>
      <c r="Q2443" s="21">
        <v>0</v>
      </c>
      <c r="R2443">
        <f>IFERROR(IF(I2443=1,VLOOKUP(F2443,Lookup!$A$2:$B$15,2,FALSE),0),0.5)</f>
        <v>0.5</v>
      </c>
      <c r="S2443">
        <f>IF(K2443=1,1,IFERROR(IF(H2443="pass",VLOOKUP(F2443,Lookup!$D$2:$E$26,2,FALSE),0),1.6))</f>
        <v>0</v>
      </c>
      <c r="T2443" s="6">
        <f t="shared" si="116"/>
        <v>0</v>
      </c>
      <c r="U2443" s="6">
        <f t="shared" si="114"/>
        <v>0.5</v>
      </c>
      <c r="V2443" t="str">
        <f t="shared" si="115"/>
        <v>A.KAMARA, NO</v>
      </c>
    </row>
    <row r="2444" spans="1:22">
      <c r="A2444">
        <v>1101</v>
      </c>
      <c r="B2444" s="21">
        <v>1</v>
      </c>
      <c r="C2444" s="21" t="s">
        <v>29</v>
      </c>
      <c r="D2444" s="21" t="s">
        <v>24</v>
      </c>
      <c r="E2444" s="21">
        <v>73</v>
      </c>
      <c r="F2444" s="21">
        <v>27</v>
      </c>
      <c r="G2444" s="21" t="s">
        <v>1426</v>
      </c>
      <c r="H2444" s="21" t="s">
        <v>585</v>
      </c>
      <c r="I2444" s="21">
        <v>1</v>
      </c>
      <c r="J2444" s="21">
        <v>0</v>
      </c>
      <c r="K2444" s="21">
        <v>0</v>
      </c>
      <c r="L2444" s="21">
        <v>0</v>
      </c>
      <c r="M2444" s="21" t="s">
        <v>1427</v>
      </c>
      <c r="N2444" s="21" t="s">
        <v>587</v>
      </c>
      <c r="O2444" s="21">
        <v>0</v>
      </c>
      <c r="P2444" s="21">
        <v>1</v>
      </c>
      <c r="Q2444" s="21">
        <v>0</v>
      </c>
      <c r="R2444">
        <f>IFERROR(IF(I2444=1,VLOOKUP(F2444,Lookup!$A$2:$B$15,2,FALSE),0),0.5)</f>
        <v>0.5</v>
      </c>
      <c r="S2444">
        <f>IF(K2444=1,1,IFERROR(IF(H2444="pass",VLOOKUP(F2444,Lookup!$D$2:$E$26,2,FALSE),0),1.6))</f>
        <v>0</v>
      </c>
      <c r="T2444" s="6">
        <f t="shared" si="116"/>
        <v>0</v>
      </c>
      <c r="U2444" s="6">
        <f t="shared" si="114"/>
        <v>0.5</v>
      </c>
      <c r="V2444" t="str">
        <f t="shared" si="115"/>
        <v>T.JONES, NO</v>
      </c>
    </row>
    <row r="2445" spans="1:22">
      <c r="A2445">
        <v>1102</v>
      </c>
      <c r="B2445" s="21">
        <v>1</v>
      </c>
      <c r="C2445" s="21" t="s">
        <v>29</v>
      </c>
      <c r="D2445" s="21" t="s">
        <v>24</v>
      </c>
      <c r="E2445" s="21">
        <v>67</v>
      </c>
      <c r="F2445" s="21">
        <v>33</v>
      </c>
      <c r="G2445" s="21" t="s">
        <v>1428</v>
      </c>
      <c r="H2445" s="21" t="s">
        <v>585</v>
      </c>
      <c r="I2445" s="21">
        <v>1</v>
      </c>
      <c r="J2445" s="21">
        <v>0</v>
      </c>
      <c r="K2445" s="21">
        <v>0</v>
      </c>
      <c r="L2445" s="21">
        <v>0</v>
      </c>
      <c r="M2445" s="21" t="s">
        <v>1028</v>
      </c>
      <c r="N2445" s="21" t="s">
        <v>587</v>
      </c>
      <c r="O2445" s="21">
        <v>0</v>
      </c>
      <c r="P2445" s="21">
        <v>1</v>
      </c>
      <c r="Q2445" s="21">
        <v>0</v>
      </c>
      <c r="R2445">
        <f>IFERROR(IF(I2445=1,VLOOKUP(F2445,Lookup!$A$2:$B$15,2,FALSE),0),0.5)</f>
        <v>0.5</v>
      </c>
      <c r="S2445">
        <f>IF(K2445=1,1,IFERROR(IF(H2445="pass",VLOOKUP(F2445,Lookup!$D$2:$E$26,2,FALSE),0),1.6))</f>
        <v>0</v>
      </c>
      <c r="T2445" s="6">
        <f t="shared" si="116"/>
        <v>0</v>
      </c>
      <c r="U2445" s="6">
        <f t="shared" si="114"/>
        <v>0.5</v>
      </c>
      <c r="V2445" t="str">
        <f t="shared" si="115"/>
        <v>T.HILL, NO</v>
      </c>
    </row>
    <row r="2446" spans="1:22">
      <c r="A2446">
        <v>1104</v>
      </c>
      <c r="B2446" s="21">
        <v>1</v>
      </c>
      <c r="C2446" s="21" t="s">
        <v>29</v>
      </c>
      <c r="D2446" s="21" t="s">
        <v>24</v>
      </c>
      <c r="E2446" s="21">
        <v>62</v>
      </c>
      <c r="F2446" s="21">
        <v>38</v>
      </c>
      <c r="G2446" s="21" t="s">
        <v>1430</v>
      </c>
      <c r="H2446" s="21" t="s">
        <v>585</v>
      </c>
      <c r="I2446" s="21">
        <v>1</v>
      </c>
      <c r="J2446" s="21">
        <v>0</v>
      </c>
      <c r="K2446" s="21">
        <v>0</v>
      </c>
      <c r="L2446" s="21">
        <v>0</v>
      </c>
      <c r="M2446" s="21" t="s">
        <v>1407</v>
      </c>
      <c r="N2446" s="21" t="s">
        <v>587</v>
      </c>
      <c r="O2446" s="21">
        <v>0</v>
      </c>
      <c r="P2446" s="21">
        <v>1</v>
      </c>
      <c r="Q2446" s="21">
        <v>0</v>
      </c>
      <c r="R2446">
        <f>IFERROR(IF(I2446=1,VLOOKUP(F2446,Lookup!$A$2:$B$15,2,FALSE),0),0.5)</f>
        <v>0.5</v>
      </c>
      <c r="S2446">
        <f>IF(K2446=1,1,IFERROR(IF(H2446="pass",VLOOKUP(F2446,Lookup!$D$2:$E$26,2,FALSE),0),1.6))</f>
        <v>0</v>
      </c>
      <c r="T2446" s="6">
        <f t="shared" si="116"/>
        <v>0</v>
      </c>
      <c r="U2446" s="6">
        <f t="shared" si="114"/>
        <v>0.5</v>
      </c>
      <c r="V2446" t="str">
        <f t="shared" si="115"/>
        <v>A.KAMARA, NO</v>
      </c>
    </row>
    <row r="2447" spans="1:22">
      <c r="A2447">
        <v>1107</v>
      </c>
      <c r="B2447" s="21">
        <v>1</v>
      </c>
      <c r="C2447" s="21" t="s">
        <v>29</v>
      </c>
      <c r="D2447" s="21" t="s">
        <v>24</v>
      </c>
      <c r="E2447" s="21">
        <v>37</v>
      </c>
      <c r="F2447" s="21">
        <v>63</v>
      </c>
      <c r="G2447" s="21" t="s">
        <v>1432</v>
      </c>
      <c r="H2447" s="21" t="s">
        <v>585</v>
      </c>
      <c r="I2447" s="21">
        <v>1</v>
      </c>
      <c r="J2447" s="21">
        <v>0</v>
      </c>
      <c r="K2447" s="21">
        <v>0</v>
      </c>
      <c r="L2447" s="21">
        <v>0</v>
      </c>
      <c r="M2447" s="21" t="s">
        <v>1427</v>
      </c>
      <c r="N2447" s="21" t="s">
        <v>587</v>
      </c>
      <c r="O2447" s="21">
        <v>0</v>
      </c>
      <c r="P2447" s="21">
        <v>1</v>
      </c>
      <c r="Q2447" s="21">
        <v>0</v>
      </c>
      <c r="R2447">
        <f>IFERROR(IF(I2447=1,VLOOKUP(F2447,Lookup!$A$2:$B$15,2,FALSE),0),0.5)</f>
        <v>0.5</v>
      </c>
      <c r="S2447">
        <f>IF(K2447=1,1,IFERROR(IF(H2447="pass",VLOOKUP(F2447,Lookup!$D$2:$E$26,2,FALSE),0),1.6))</f>
        <v>0</v>
      </c>
      <c r="T2447" s="6">
        <f t="shared" si="116"/>
        <v>0</v>
      </c>
      <c r="U2447" s="6">
        <f t="shared" si="114"/>
        <v>0.5</v>
      </c>
      <c r="V2447" t="str">
        <f t="shared" si="115"/>
        <v>T.JONES, NO</v>
      </c>
    </row>
    <row r="2448" spans="1:22">
      <c r="A2448">
        <v>1109</v>
      </c>
      <c r="B2448" s="21">
        <v>1</v>
      </c>
      <c r="C2448" s="21" t="s">
        <v>29</v>
      </c>
      <c r="D2448" s="21" t="s">
        <v>24</v>
      </c>
      <c r="E2448" s="21">
        <v>25</v>
      </c>
      <c r="F2448" s="21">
        <v>75</v>
      </c>
      <c r="G2448" s="21" t="s">
        <v>1433</v>
      </c>
      <c r="H2448" s="21" t="s">
        <v>585</v>
      </c>
      <c r="I2448" s="21">
        <v>1</v>
      </c>
      <c r="J2448" s="21">
        <v>0</v>
      </c>
      <c r="K2448" s="21">
        <v>0</v>
      </c>
      <c r="L2448" s="21">
        <v>0</v>
      </c>
      <c r="M2448" s="21" t="s">
        <v>1427</v>
      </c>
      <c r="N2448" s="21" t="s">
        <v>587</v>
      </c>
      <c r="O2448" s="21">
        <v>0</v>
      </c>
      <c r="P2448" s="21">
        <v>1</v>
      </c>
      <c r="Q2448" s="21">
        <v>0</v>
      </c>
      <c r="R2448">
        <f>IFERROR(IF(I2448=1,VLOOKUP(F2448,Lookup!$A$2:$B$15,2,FALSE),0),0.5)</f>
        <v>0.5</v>
      </c>
      <c r="S2448">
        <f>IF(K2448=1,1,IFERROR(IF(H2448="pass",VLOOKUP(F2448,Lookup!$D$2:$E$26,2,FALSE),0),1.6))</f>
        <v>0</v>
      </c>
      <c r="T2448" s="6">
        <f t="shared" si="116"/>
        <v>0</v>
      </c>
      <c r="U2448" s="6">
        <f t="shared" si="114"/>
        <v>0.5</v>
      </c>
      <c r="V2448" t="str">
        <f t="shared" si="115"/>
        <v>T.JONES, NO</v>
      </c>
    </row>
    <row r="2449" spans="1:22">
      <c r="A2449">
        <v>1110</v>
      </c>
      <c r="B2449" s="21">
        <v>1</v>
      </c>
      <c r="C2449" s="21" t="s">
        <v>29</v>
      </c>
      <c r="D2449" s="21" t="s">
        <v>24</v>
      </c>
      <c r="E2449" s="21">
        <v>20</v>
      </c>
      <c r="F2449" s="21">
        <v>80</v>
      </c>
      <c r="G2449" s="21" t="s">
        <v>1434</v>
      </c>
      <c r="H2449" s="21" t="s">
        <v>585</v>
      </c>
      <c r="I2449" s="21">
        <v>1</v>
      </c>
      <c r="J2449" s="21">
        <v>0</v>
      </c>
      <c r="K2449" s="21">
        <v>0</v>
      </c>
      <c r="L2449" s="21">
        <v>0</v>
      </c>
      <c r="M2449" s="21" t="s">
        <v>1407</v>
      </c>
      <c r="N2449" s="21" t="s">
        <v>587</v>
      </c>
      <c r="O2449" s="21">
        <v>0</v>
      </c>
      <c r="P2449" s="21">
        <v>1</v>
      </c>
      <c r="Q2449" s="21">
        <v>0</v>
      </c>
      <c r="R2449">
        <f>IFERROR(IF(I2449=1,VLOOKUP(F2449,Lookup!$A$2:$B$15,2,FALSE),0),0.5)</f>
        <v>0.5</v>
      </c>
      <c r="S2449">
        <f>IF(K2449=1,1,IFERROR(IF(H2449="pass",VLOOKUP(F2449,Lookup!$D$2:$E$26,2,FALSE),0),1.6))</f>
        <v>0</v>
      </c>
      <c r="T2449" s="6">
        <f t="shared" si="116"/>
        <v>0</v>
      </c>
      <c r="U2449" s="6">
        <f t="shared" si="114"/>
        <v>0.5</v>
      </c>
      <c r="V2449" t="str">
        <f t="shared" si="115"/>
        <v>A.KAMARA, NO</v>
      </c>
    </row>
    <row r="2450" spans="1:22">
      <c r="A2450">
        <v>1112</v>
      </c>
      <c r="B2450" s="21">
        <v>1</v>
      </c>
      <c r="C2450" s="21" t="s">
        <v>29</v>
      </c>
      <c r="D2450" s="21" t="s">
        <v>24</v>
      </c>
      <c r="E2450" s="21">
        <v>15</v>
      </c>
      <c r="F2450" s="21">
        <v>85</v>
      </c>
      <c r="G2450" s="21" t="s">
        <v>1436</v>
      </c>
      <c r="H2450" s="21" t="s">
        <v>585</v>
      </c>
      <c r="I2450" s="21">
        <v>1</v>
      </c>
      <c r="J2450" s="21">
        <v>0</v>
      </c>
      <c r="K2450" s="21">
        <v>0</v>
      </c>
      <c r="L2450" s="21">
        <v>0</v>
      </c>
      <c r="M2450" s="21" t="s">
        <v>1427</v>
      </c>
      <c r="N2450" s="21" t="s">
        <v>587</v>
      </c>
      <c r="O2450" s="21">
        <v>0</v>
      </c>
      <c r="P2450" s="21">
        <v>1</v>
      </c>
      <c r="Q2450" s="21">
        <v>0</v>
      </c>
      <c r="R2450">
        <f>IFERROR(IF(I2450=1,VLOOKUP(F2450,Lookup!$A$2:$B$15,2,FALSE),0),0.5)</f>
        <v>0.5</v>
      </c>
      <c r="S2450">
        <f>IF(K2450=1,1,IFERROR(IF(H2450="pass",VLOOKUP(F2450,Lookup!$D$2:$E$26,2,FALSE),0),1.6))</f>
        <v>0</v>
      </c>
      <c r="T2450" s="6">
        <f t="shared" si="116"/>
        <v>0</v>
      </c>
      <c r="U2450" s="6">
        <f t="shared" si="114"/>
        <v>0.5</v>
      </c>
      <c r="V2450" t="str">
        <f t="shared" si="115"/>
        <v>T.JONES, NO</v>
      </c>
    </row>
    <row r="2451" spans="1:22">
      <c r="A2451">
        <v>1118</v>
      </c>
      <c r="B2451" s="21">
        <v>1</v>
      </c>
      <c r="C2451" s="21" t="s">
        <v>24</v>
      </c>
      <c r="D2451" s="21" t="s">
        <v>29</v>
      </c>
      <c r="E2451" s="21">
        <v>75</v>
      </c>
      <c r="F2451" s="21">
        <v>25</v>
      </c>
      <c r="G2451" s="21" t="s">
        <v>1439</v>
      </c>
      <c r="H2451" s="21" t="s">
        <v>585</v>
      </c>
      <c r="I2451" s="21">
        <v>1</v>
      </c>
      <c r="J2451" s="21">
        <v>0</v>
      </c>
      <c r="K2451" s="21">
        <v>0</v>
      </c>
      <c r="L2451" s="21">
        <v>0</v>
      </c>
      <c r="M2451" s="21" t="s">
        <v>1440</v>
      </c>
      <c r="N2451" s="21" t="s">
        <v>587</v>
      </c>
      <c r="O2451" s="21">
        <v>0</v>
      </c>
      <c r="P2451" s="21">
        <v>1</v>
      </c>
      <c r="Q2451" s="21">
        <v>0</v>
      </c>
      <c r="R2451">
        <f>IFERROR(IF(I2451=1,VLOOKUP(F2451,Lookup!$A$2:$B$15,2,FALSE),0),0.5)</f>
        <v>0.5</v>
      </c>
      <c r="S2451">
        <f>IF(K2451=1,1,IFERROR(IF(H2451="pass",VLOOKUP(F2451,Lookup!$D$2:$E$26,2,FALSE),0),1.6))</f>
        <v>0</v>
      </c>
      <c r="T2451" s="6">
        <f t="shared" si="116"/>
        <v>0</v>
      </c>
      <c r="U2451" s="6">
        <f t="shared" si="114"/>
        <v>0.5</v>
      </c>
      <c r="V2451" t="str">
        <f t="shared" si="115"/>
        <v>A.DILLON, GB</v>
      </c>
    </row>
    <row r="2452" spans="1:22">
      <c r="A2452">
        <v>1119</v>
      </c>
      <c r="B2452" s="21">
        <v>1</v>
      </c>
      <c r="C2452" s="21" t="s">
        <v>24</v>
      </c>
      <c r="D2452" s="21" t="s">
        <v>29</v>
      </c>
      <c r="E2452" s="21">
        <v>69</v>
      </c>
      <c r="F2452" s="21">
        <v>31</v>
      </c>
      <c r="G2452" s="21" t="s">
        <v>1441</v>
      </c>
      <c r="H2452" s="21" t="s">
        <v>585</v>
      </c>
      <c r="I2452" s="21">
        <v>1</v>
      </c>
      <c r="J2452" s="21">
        <v>0</v>
      </c>
      <c r="K2452" s="21">
        <v>0</v>
      </c>
      <c r="L2452" s="21">
        <v>0</v>
      </c>
      <c r="M2452" s="21" t="s">
        <v>1440</v>
      </c>
      <c r="N2452" s="21" t="s">
        <v>587</v>
      </c>
      <c r="O2452" s="21">
        <v>0</v>
      </c>
      <c r="P2452" s="21">
        <v>1</v>
      </c>
      <c r="Q2452" s="21">
        <v>0</v>
      </c>
      <c r="R2452">
        <f>IFERROR(IF(I2452=1,VLOOKUP(F2452,Lookup!$A$2:$B$15,2,FALSE),0),0.5)</f>
        <v>0.5</v>
      </c>
      <c r="S2452">
        <f>IF(K2452=1,1,IFERROR(IF(H2452="pass",VLOOKUP(F2452,Lookup!$D$2:$E$26,2,FALSE),0),1.6))</f>
        <v>0</v>
      </c>
      <c r="T2452" s="6">
        <f t="shared" si="116"/>
        <v>0</v>
      </c>
      <c r="U2452" s="6">
        <f t="shared" si="114"/>
        <v>0.5</v>
      </c>
      <c r="V2452" t="str">
        <f t="shared" si="115"/>
        <v>A.DILLON, GB</v>
      </c>
    </row>
    <row r="2453" spans="1:22">
      <c r="A2453">
        <v>1125</v>
      </c>
      <c r="B2453" s="21">
        <v>1</v>
      </c>
      <c r="C2453" s="21" t="s">
        <v>29</v>
      </c>
      <c r="D2453" s="21" t="s">
        <v>24</v>
      </c>
      <c r="E2453" s="21">
        <v>72</v>
      </c>
      <c r="F2453" s="21">
        <v>28</v>
      </c>
      <c r="G2453" s="21" t="s">
        <v>1445</v>
      </c>
      <c r="H2453" s="21" t="s">
        <v>585</v>
      </c>
      <c r="I2453" s="21">
        <v>1</v>
      </c>
      <c r="J2453" s="21">
        <v>0</v>
      </c>
      <c r="K2453" s="21">
        <v>0</v>
      </c>
      <c r="L2453" s="21">
        <v>0</v>
      </c>
      <c r="M2453" s="21" t="s">
        <v>1427</v>
      </c>
      <c r="N2453" s="21" t="s">
        <v>587</v>
      </c>
      <c r="O2453" s="21">
        <v>0</v>
      </c>
      <c r="P2453" s="21">
        <v>1</v>
      </c>
      <c r="Q2453" s="21">
        <v>0</v>
      </c>
      <c r="R2453">
        <f>IFERROR(IF(I2453=1,VLOOKUP(F2453,Lookup!$A$2:$B$15,2,FALSE),0),0.5)</f>
        <v>0.5</v>
      </c>
      <c r="S2453">
        <f>IF(K2453=1,1,IFERROR(IF(H2453="pass",VLOOKUP(F2453,Lookup!$D$2:$E$26,2,FALSE),0),1.6))</f>
        <v>0</v>
      </c>
      <c r="T2453" s="6">
        <f t="shared" si="116"/>
        <v>0</v>
      </c>
      <c r="U2453" s="6">
        <f t="shared" si="114"/>
        <v>0.5</v>
      </c>
      <c r="V2453" t="str">
        <f t="shared" si="115"/>
        <v>T.JONES, NO</v>
      </c>
    </row>
    <row r="2454" spans="1:22">
      <c r="A2454">
        <v>1126</v>
      </c>
      <c r="B2454" s="21">
        <v>1</v>
      </c>
      <c r="C2454" s="21" t="s">
        <v>29</v>
      </c>
      <c r="D2454" s="21" t="s">
        <v>24</v>
      </c>
      <c r="E2454" s="21">
        <v>67</v>
      </c>
      <c r="F2454" s="21">
        <v>33</v>
      </c>
      <c r="G2454" s="21" t="s">
        <v>1446</v>
      </c>
      <c r="H2454" s="21" t="s">
        <v>585</v>
      </c>
      <c r="I2454" s="21">
        <v>1</v>
      </c>
      <c r="J2454" s="21">
        <v>0</v>
      </c>
      <c r="K2454" s="21">
        <v>0</v>
      </c>
      <c r="L2454" s="21">
        <v>0</v>
      </c>
      <c r="M2454" s="21" t="s">
        <v>1427</v>
      </c>
      <c r="N2454" s="21" t="s">
        <v>587</v>
      </c>
      <c r="O2454" s="21">
        <v>0</v>
      </c>
      <c r="P2454" s="21">
        <v>1</v>
      </c>
      <c r="Q2454" s="21">
        <v>0</v>
      </c>
      <c r="R2454">
        <f>IFERROR(IF(I2454=1,VLOOKUP(F2454,Lookup!$A$2:$B$15,2,FALSE),0),0.5)</f>
        <v>0.5</v>
      </c>
      <c r="S2454">
        <f>IF(K2454=1,1,IFERROR(IF(H2454="pass",VLOOKUP(F2454,Lookup!$D$2:$E$26,2,FALSE),0),1.6))</f>
        <v>0</v>
      </c>
      <c r="T2454" s="6">
        <f t="shared" si="116"/>
        <v>0</v>
      </c>
      <c r="U2454" s="6">
        <f t="shared" si="114"/>
        <v>0.5</v>
      </c>
      <c r="V2454" t="str">
        <f t="shared" si="115"/>
        <v>T.JONES, NO</v>
      </c>
    </row>
    <row r="2455" spans="1:22">
      <c r="A2455">
        <v>1127</v>
      </c>
      <c r="B2455" s="21">
        <v>1</v>
      </c>
      <c r="C2455" s="21" t="s">
        <v>29</v>
      </c>
      <c r="D2455" s="21" t="s">
        <v>24</v>
      </c>
      <c r="E2455" s="21">
        <v>58</v>
      </c>
      <c r="F2455" s="21">
        <v>42</v>
      </c>
      <c r="G2455" s="21" t="s">
        <v>1447</v>
      </c>
      <c r="H2455" s="21" t="s">
        <v>585</v>
      </c>
      <c r="I2455" s="21">
        <v>1</v>
      </c>
      <c r="J2455" s="21">
        <v>0</v>
      </c>
      <c r="K2455" s="21">
        <v>0</v>
      </c>
      <c r="L2455" s="21">
        <v>0</v>
      </c>
      <c r="M2455" s="21" t="s">
        <v>1427</v>
      </c>
      <c r="N2455" s="21" t="s">
        <v>587</v>
      </c>
      <c r="O2455" s="21">
        <v>0</v>
      </c>
      <c r="P2455" s="21">
        <v>1</v>
      </c>
      <c r="Q2455" s="21">
        <v>0</v>
      </c>
      <c r="R2455">
        <f>IFERROR(IF(I2455=1,VLOOKUP(F2455,Lookup!$A$2:$B$15,2,FALSE),0),0.5)</f>
        <v>0.5</v>
      </c>
      <c r="S2455">
        <f>IF(K2455=1,1,IFERROR(IF(H2455="pass",VLOOKUP(F2455,Lookup!$D$2:$E$26,2,FALSE),0),1.6))</f>
        <v>0</v>
      </c>
      <c r="T2455" s="6">
        <f t="shared" si="116"/>
        <v>0</v>
      </c>
      <c r="U2455" s="6">
        <f t="shared" si="114"/>
        <v>0.5</v>
      </c>
      <c r="V2455" t="str">
        <f t="shared" si="115"/>
        <v>T.JONES, NO</v>
      </c>
    </row>
    <row r="2456" spans="1:22">
      <c r="A2456">
        <v>1128</v>
      </c>
      <c r="B2456" s="21">
        <v>1</v>
      </c>
      <c r="C2456" s="21" t="s">
        <v>29</v>
      </c>
      <c r="D2456" s="21" t="s">
        <v>24</v>
      </c>
      <c r="E2456" s="21">
        <v>55</v>
      </c>
      <c r="F2456" s="21">
        <v>45</v>
      </c>
      <c r="G2456" s="21" t="s">
        <v>1448</v>
      </c>
      <c r="H2456" s="21" t="s">
        <v>585</v>
      </c>
      <c r="I2456" s="21">
        <v>1</v>
      </c>
      <c r="J2456" s="21">
        <v>0</v>
      </c>
      <c r="K2456" s="21">
        <v>0</v>
      </c>
      <c r="L2456" s="21">
        <v>0</v>
      </c>
      <c r="M2456" s="21" t="s">
        <v>1407</v>
      </c>
      <c r="N2456" s="21" t="s">
        <v>587</v>
      </c>
      <c r="O2456" s="21">
        <v>0</v>
      </c>
      <c r="P2456" s="21">
        <v>1</v>
      </c>
      <c r="Q2456" s="21">
        <v>0</v>
      </c>
      <c r="R2456">
        <f>IFERROR(IF(I2456=1,VLOOKUP(F2456,Lookup!$A$2:$B$15,2,FALSE),0),0.5)</f>
        <v>0.5</v>
      </c>
      <c r="S2456">
        <f>IF(K2456=1,1,IFERROR(IF(H2456="pass",VLOOKUP(F2456,Lookup!$D$2:$E$26,2,FALSE),0),1.6))</f>
        <v>0</v>
      </c>
      <c r="T2456" s="6">
        <f t="shared" si="116"/>
        <v>0</v>
      </c>
      <c r="U2456" s="6">
        <f t="shared" si="114"/>
        <v>0.5</v>
      </c>
      <c r="V2456" t="str">
        <f t="shared" si="115"/>
        <v>A.KAMARA, NO</v>
      </c>
    </row>
    <row r="2457" spans="1:22">
      <c r="A2457">
        <v>1129</v>
      </c>
      <c r="B2457" s="21">
        <v>1</v>
      </c>
      <c r="C2457" s="21" t="s">
        <v>29</v>
      </c>
      <c r="D2457" s="21" t="s">
        <v>24</v>
      </c>
      <c r="E2457" s="21">
        <v>44</v>
      </c>
      <c r="F2457" s="21">
        <v>56</v>
      </c>
      <c r="G2457" s="21" t="s">
        <v>1449</v>
      </c>
      <c r="H2457" s="21" t="s">
        <v>585</v>
      </c>
      <c r="I2457" s="21">
        <v>1</v>
      </c>
      <c r="J2457" s="21">
        <v>0</v>
      </c>
      <c r="K2457" s="21">
        <v>0</v>
      </c>
      <c r="L2457" s="21">
        <v>0</v>
      </c>
      <c r="M2457" s="21" t="s">
        <v>1407</v>
      </c>
      <c r="N2457" s="21" t="s">
        <v>587</v>
      </c>
      <c r="O2457" s="21">
        <v>0</v>
      </c>
      <c r="P2457" s="21">
        <v>1</v>
      </c>
      <c r="Q2457" s="21">
        <v>0</v>
      </c>
      <c r="R2457">
        <f>IFERROR(IF(I2457=1,VLOOKUP(F2457,Lookup!$A$2:$B$15,2,FALSE),0),0.5)</f>
        <v>0.5</v>
      </c>
      <c r="S2457">
        <f>IF(K2457=1,1,IFERROR(IF(H2457="pass",VLOOKUP(F2457,Lookup!$D$2:$E$26,2,FALSE),0),1.6))</f>
        <v>0</v>
      </c>
      <c r="T2457" s="6">
        <f t="shared" si="116"/>
        <v>0</v>
      </c>
      <c r="U2457" s="6">
        <f t="shared" si="114"/>
        <v>0.5</v>
      </c>
      <c r="V2457" t="str">
        <f t="shared" si="115"/>
        <v>A.KAMARA, NO</v>
      </c>
    </row>
    <row r="2458" spans="1:22">
      <c r="A2458">
        <v>1131</v>
      </c>
      <c r="B2458" s="21">
        <v>1</v>
      </c>
      <c r="C2458" s="21" t="s">
        <v>29</v>
      </c>
      <c r="D2458" s="21" t="s">
        <v>24</v>
      </c>
      <c r="E2458" s="21">
        <v>48</v>
      </c>
      <c r="F2458" s="21">
        <v>52</v>
      </c>
      <c r="G2458" s="21" t="s">
        <v>1450</v>
      </c>
      <c r="H2458" s="21" t="s">
        <v>585</v>
      </c>
      <c r="I2458" s="21">
        <v>1</v>
      </c>
      <c r="J2458" s="21">
        <v>0</v>
      </c>
      <c r="K2458" s="21">
        <v>0</v>
      </c>
      <c r="L2458" s="21">
        <v>0</v>
      </c>
      <c r="M2458" s="21" t="s">
        <v>1407</v>
      </c>
      <c r="N2458" s="21" t="s">
        <v>587</v>
      </c>
      <c r="O2458" s="21">
        <v>0</v>
      </c>
      <c r="P2458" s="21">
        <v>1</v>
      </c>
      <c r="Q2458" s="21">
        <v>0</v>
      </c>
      <c r="R2458">
        <f>IFERROR(IF(I2458=1,VLOOKUP(F2458,Lookup!$A$2:$B$15,2,FALSE),0),0.5)</f>
        <v>0.5</v>
      </c>
      <c r="S2458">
        <f>IF(K2458=1,1,IFERROR(IF(H2458="pass",VLOOKUP(F2458,Lookup!$D$2:$E$26,2,FALSE),0),1.6))</f>
        <v>0</v>
      </c>
      <c r="T2458" s="6">
        <f t="shared" si="116"/>
        <v>0</v>
      </c>
      <c r="U2458" s="6">
        <f t="shared" si="114"/>
        <v>0.5</v>
      </c>
      <c r="V2458" t="str">
        <f t="shared" si="115"/>
        <v>A.KAMARA, NO</v>
      </c>
    </row>
    <row r="2459" spans="1:22">
      <c r="A2459">
        <v>1132</v>
      </c>
      <c r="B2459" s="21">
        <v>1</v>
      </c>
      <c r="C2459" s="21" t="s">
        <v>29</v>
      </c>
      <c r="D2459" s="21" t="s">
        <v>24</v>
      </c>
      <c r="E2459" s="21">
        <v>47</v>
      </c>
      <c r="F2459" s="21">
        <v>53</v>
      </c>
      <c r="G2459" s="21" t="s">
        <v>1451</v>
      </c>
      <c r="H2459" s="21" t="s">
        <v>585</v>
      </c>
      <c r="I2459" s="21">
        <v>1</v>
      </c>
      <c r="J2459" s="21">
        <v>0</v>
      </c>
      <c r="K2459" s="21">
        <v>0</v>
      </c>
      <c r="L2459" s="21">
        <v>0</v>
      </c>
      <c r="M2459" s="21" t="s">
        <v>1407</v>
      </c>
      <c r="N2459" s="21" t="s">
        <v>587</v>
      </c>
      <c r="O2459" s="21">
        <v>0</v>
      </c>
      <c r="P2459" s="21">
        <v>1</v>
      </c>
      <c r="Q2459" s="21">
        <v>0</v>
      </c>
      <c r="R2459">
        <f>IFERROR(IF(I2459=1,VLOOKUP(F2459,Lookup!$A$2:$B$15,2,FALSE),0),0.5)</f>
        <v>0.5</v>
      </c>
      <c r="S2459">
        <f>IF(K2459=1,1,IFERROR(IF(H2459="pass",VLOOKUP(F2459,Lookup!$D$2:$E$26,2,FALSE),0),1.6))</f>
        <v>0</v>
      </c>
      <c r="T2459" s="6">
        <f t="shared" si="116"/>
        <v>0</v>
      </c>
      <c r="U2459" s="6">
        <f t="shared" si="114"/>
        <v>0.5</v>
      </c>
      <c r="V2459" t="str">
        <f t="shared" si="115"/>
        <v>A.KAMARA, NO</v>
      </c>
    </row>
    <row r="2460" spans="1:22">
      <c r="A2460">
        <v>1135</v>
      </c>
      <c r="B2460" s="21">
        <v>1</v>
      </c>
      <c r="C2460" s="21" t="s">
        <v>29</v>
      </c>
      <c r="D2460" s="21" t="s">
        <v>24</v>
      </c>
      <c r="E2460" s="21">
        <v>29</v>
      </c>
      <c r="F2460" s="21">
        <v>71</v>
      </c>
      <c r="G2460" s="21" t="s">
        <v>1454</v>
      </c>
      <c r="H2460" s="21" t="s">
        <v>585</v>
      </c>
      <c r="I2460" s="21">
        <v>1</v>
      </c>
      <c r="J2460" s="21">
        <v>0</v>
      </c>
      <c r="K2460" s="21">
        <v>0</v>
      </c>
      <c r="L2460" s="21">
        <v>0</v>
      </c>
      <c r="M2460" s="21" t="s">
        <v>1407</v>
      </c>
      <c r="N2460" s="21" t="s">
        <v>587</v>
      </c>
      <c r="O2460" s="21">
        <v>0</v>
      </c>
      <c r="P2460" s="21">
        <v>1</v>
      </c>
      <c r="Q2460" s="21">
        <v>0</v>
      </c>
      <c r="R2460">
        <f>IFERROR(IF(I2460=1,VLOOKUP(F2460,Lookup!$A$2:$B$15,2,FALSE),0),0.5)</f>
        <v>0.5</v>
      </c>
      <c r="S2460">
        <f>IF(K2460=1,1,IFERROR(IF(H2460="pass",VLOOKUP(F2460,Lookup!$D$2:$E$26,2,FALSE),0),1.6))</f>
        <v>0</v>
      </c>
      <c r="T2460" s="6">
        <f t="shared" si="116"/>
        <v>0</v>
      </c>
      <c r="U2460" s="6">
        <f t="shared" si="114"/>
        <v>0.5</v>
      </c>
      <c r="V2460" t="str">
        <f t="shared" si="115"/>
        <v>A.KAMARA, NO</v>
      </c>
    </row>
    <row r="2461" spans="1:22">
      <c r="A2461">
        <v>1136</v>
      </c>
      <c r="B2461" s="21">
        <v>1</v>
      </c>
      <c r="C2461" s="21" t="s">
        <v>29</v>
      </c>
      <c r="D2461" s="21" t="s">
        <v>24</v>
      </c>
      <c r="E2461" s="21">
        <v>23</v>
      </c>
      <c r="F2461" s="21">
        <v>77</v>
      </c>
      <c r="G2461" s="21" t="s">
        <v>1455</v>
      </c>
      <c r="H2461" s="21" t="s">
        <v>585</v>
      </c>
      <c r="I2461" s="21">
        <v>1</v>
      </c>
      <c r="J2461" s="21">
        <v>0</v>
      </c>
      <c r="K2461" s="21">
        <v>0</v>
      </c>
      <c r="L2461" s="21">
        <v>0</v>
      </c>
      <c r="M2461" s="21" t="s">
        <v>1407</v>
      </c>
      <c r="N2461" s="21" t="s">
        <v>587</v>
      </c>
      <c r="O2461" s="21">
        <v>0</v>
      </c>
      <c r="P2461" s="21">
        <v>1</v>
      </c>
      <c r="Q2461" s="21">
        <v>0</v>
      </c>
      <c r="R2461">
        <f>IFERROR(IF(I2461=1,VLOOKUP(F2461,Lookup!$A$2:$B$15,2,FALSE),0),0.5)</f>
        <v>0.5</v>
      </c>
      <c r="S2461">
        <f>IF(K2461=1,1,IFERROR(IF(H2461="pass",VLOOKUP(F2461,Lookup!$D$2:$E$26,2,FALSE),0),1.6))</f>
        <v>0</v>
      </c>
      <c r="T2461" s="6">
        <f t="shared" si="116"/>
        <v>0</v>
      </c>
      <c r="U2461" s="6">
        <f t="shared" si="114"/>
        <v>0.5</v>
      </c>
      <c r="V2461" t="str">
        <f t="shared" si="115"/>
        <v>A.KAMARA, NO</v>
      </c>
    </row>
    <row r="2462" spans="1:22">
      <c r="A2462">
        <v>1138</v>
      </c>
      <c r="B2462" s="21">
        <v>1</v>
      </c>
      <c r="C2462" s="21" t="s">
        <v>29</v>
      </c>
      <c r="D2462" s="21" t="s">
        <v>24</v>
      </c>
      <c r="E2462" s="21">
        <v>4</v>
      </c>
      <c r="F2462" s="21">
        <v>96</v>
      </c>
      <c r="G2462" s="21" t="s">
        <v>1458</v>
      </c>
      <c r="H2462" s="21" t="s">
        <v>585</v>
      </c>
      <c r="I2462" s="21">
        <v>1</v>
      </c>
      <c r="J2462" s="21">
        <v>0</v>
      </c>
      <c r="K2462" s="21">
        <v>0</v>
      </c>
      <c r="L2462" s="21">
        <v>0</v>
      </c>
      <c r="M2462" s="21" t="s">
        <v>1407</v>
      </c>
      <c r="N2462" s="21" t="s">
        <v>587</v>
      </c>
      <c r="O2462" s="21">
        <v>0</v>
      </c>
      <c r="P2462" s="21">
        <v>1</v>
      </c>
      <c r="Q2462" s="21">
        <v>0</v>
      </c>
      <c r="R2462">
        <f>IFERROR(IF(I2462=1,VLOOKUP(F2462,Lookup!$A$2:$B$15,2,FALSE),0),0.5)</f>
        <v>1.8</v>
      </c>
      <c r="S2462">
        <f>IF(K2462=1,1,IFERROR(IF(H2462="pass",VLOOKUP(F2462,Lookup!$D$2:$E$26,2,FALSE),0),1.6))</f>
        <v>0</v>
      </c>
      <c r="T2462" s="6">
        <f t="shared" si="116"/>
        <v>0</v>
      </c>
      <c r="U2462" s="6">
        <f t="shared" si="114"/>
        <v>1.8</v>
      </c>
      <c r="V2462" t="str">
        <f t="shared" si="115"/>
        <v>A.KAMARA, NO</v>
      </c>
    </row>
    <row r="2463" spans="1:22">
      <c r="A2463">
        <v>1140</v>
      </c>
      <c r="B2463" s="21">
        <v>1</v>
      </c>
      <c r="C2463" s="21" t="s">
        <v>29</v>
      </c>
      <c r="D2463" s="21" t="s">
        <v>24</v>
      </c>
      <c r="E2463" s="21">
        <v>2</v>
      </c>
      <c r="F2463" s="21">
        <v>98</v>
      </c>
      <c r="G2463" s="21" t="s">
        <v>1459</v>
      </c>
      <c r="H2463" s="21" t="s">
        <v>585</v>
      </c>
      <c r="I2463" s="21">
        <v>1</v>
      </c>
      <c r="J2463" s="21">
        <v>0</v>
      </c>
      <c r="K2463" s="21">
        <v>0</v>
      </c>
      <c r="L2463" s="21">
        <v>0</v>
      </c>
      <c r="M2463" s="21" t="s">
        <v>1028</v>
      </c>
      <c r="N2463" s="21" t="s">
        <v>587</v>
      </c>
      <c r="O2463" s="21">
        <v>0</v>
      </c>
      <c r="P2463" s="21">
        <v>1</v>
      </c>
      <c r="Q2463" s="21">
        <v>0</v>
      </c>
      <c r="R2463">
        <f>IFERROR(IF(I2463=1,VLOOKUP(F2463,Lookup!$A$2:$B$15,2,FALSE),0),0.5)</f>
        <v>2.5</v>
      </c>
      <c r="S2463">
        <f>IF(K2463=1,1,IFERROR(IF(H2463="pass",VLOOKUP(F2463,Lookup!$D$2:$E$26,2,FALSE),0),1.6))</f>
        <v>0</v>
      </c>
      <c r="T2463" s="6">
        <f t="shared" si="116"/>
        <v>0</v>
      </c>
      <c r="U2463" s="6">
        <f t="shared" si="114"/>
        <v>2.5</v>
      </c>
      <c r="V2463" t="str">
        <f t="shared" si="115"/>
        <v>T.HILL, NO</v>
      </c>
    </row>
    <row r="2464" spans="1:22">
      <c r="A2464">
        <v>1157</v>
      </c>
      <c r="B2464" s="21">
        <v>1</v>
      </c>
      <c r="C2464" s="21" t="s">
        <v>24</v>
      </c>
      <c r="D2464" s="21" t="s">
        <v>29</v>
      </c>
      <c r="E2464" s="21">
        <v>70</v>
      </c>
      <c r="F2464" s="21">
        <v>30</v>
      </c>
      <c r="G2464" s="21" t="s">
        <v>1467</v>
      </c>
      <c r="H2464" s="21" t="s">
        <v>585</v>
      </c>
      <c r="I2464" s="21">
        <v>1</v>
      </c>
      <c r="J2464" s="21">
        <v>0</v>
      </c>
      <c r="K2464" s="21">
        <v>0</v>
      </c>
      <c r="L2464" s="21">
        <v>0</v>
      </c>
      <c r="M2464" s="21" t="s">
        <v>1416</v>
      </c>
      <c r="N2464" s="21" t="s">
        <v>587</v>
      </c>
      <c r="O2464" s="21">
        <v>0</v>
      </c>
      <c r="P2464" s="21">
        <v>1</v>
      </c>
      <c r="Q2464" s="21">
        <v>0</v>
      </c>
      <c r="R2464">
        <f>IFERROR(IF(I2464=1,VLOOKUP(F2464,Lookup!$A$2:$B$15,2,FALSE),0),0.5)</f>
        <v>0.5</v>
      </c>
      <c r="S2464">
        <f>IF(K2464=1,1,IFERROR(IF(H2464="pass",VLOOKUP(F2464,Lookup!$D$2:$E$26,2,FALSE),0),1.6))</f>
        <v>0</v>
      </c>
      <c r="T2464" s="6">
        <f t="shared" si="116"/>
        <v>0</v>
      </c>
      <c r="U2464" s="6">
        <f t="shared" si="114"/>
        <v>0.5</v>
      </c>
      <c r="V2464" t="str">
        <f t="shared" si="115"/>
        <v>A.JONES, GB</v>
      </c>
    </row>
    <row r="2465" spans="1:22">
      <c r="A2465">
        <v>1166</v>
      </c>
      <c r="B2465" s="21">
        <v>1</v>
      </c>
      <c r="C2465" s="21" t="s">
        <v>24</v>
      </c>
      <c r="D2465" s="21" t="s">
        <v>29</v>
      </c>
      <c r="E2465" s="21">
        <v>12</v>
      </c>
      <c r="F2465" s="21">
        <v>88</v>
      </c>
      <c r="G2465" s="21" t="s">
        <v>1476</v>
      </c>
      <c r="H2465" s="21" t="s">
        <v>585</v>
      </c>
      <c r="I2465" s="21">
        <v>1</v>
      </c>
      <c r="J2465" s="21">
        <v>0</v>
      </c>
      <c r="K2465" s="21">
        <v>0</v>
      </c>
      <c r="L2465" s="21">
        <v>0</v>
      </c>
      <c r="M2465" s="21" t="s">
        <v>1416</v>
      </c>
      <c r="N2465" s="21" t="s">
        <v>587</v>
      </c>
      <c r="O2465" s="21">
        <v>0</v>
      </c>
      <c r="P2465" s="21">
        <v>1</v>
      </c>
      <c r="Q2465" s="21">
        <v>0</v>
      </c>
      <c r="R2465">
        <f>IFERROR(IF(I2465=1,VLOOKUP(F2465,Lookup!$A$2:$B$15,2,FALSE),0),0.5)</f>
        <v>0.7</v>
      </c>
      <c r="S2465">
        <f>IF(K2465=1,1,IFERROR(IF(H2465="pass",VLOOKUP(F2465,Lookup!$D$2:$E$26,2,FALSE),0),1.6))</f>
        <v>0</v>
      </c>
      <c r="T2465" s="6">
        <f t="shared" si="116"/>
        <v>0</v>
      </c>
      <c r="U2465" s="6">
        <f t="shared" si="114"/>
        <v>0.7</v>
      </c>
      <c r="V2465" t="str">
        <f t="shared" si="115"/>
        <v>A.JONES, GB</v>
      </c>
    </row>
    <row r="2466" spans="1:22">
      <c r="A2466">
        <v>1169</v>
      </c>
      <c r="B2466" s="21">
        <v>1</v>
      </c>
      <c r="C2466" s="21" t="s">
        <v>29</v>
      </c>
      <c r="D2466" s="21" t="s">
        <v>24</v>
      </c>
      <c r="E2466" s="21">
        <v>54</v>
      </c>
      <c r="F2466" s="21">
        <v>46</v>
      </c>
      <c r="G2466" s="21" t="s">
        <v>1479</v>
      </c>
      <c r="H2466" s="21" t="s">
        <v>585</v>
      </c>
      <c r="I2466" s="21">
        <v>1</v>
      </c>
      <c r="J2466" s="21">
        <v>0</v>
      </c>
      <c r="K2466" s="21">
        <v>0</v>
      </c>
      <c r="L2466" s="21">
        <v>0</v>
      </c>
      <c r="M2466" s="21" t="s">
        <v>1407</v>
      </c>
      <c r="N2466" s="21" t="s">
        <v>587</v>
      </c>
      <c r="O2466" s="21">
        <v>0</v>
      </c>
      <c r="P2466" s="21">
        <v>1</v>
      </c>
      <c r="Q2466" s="21">
        <v>0</v>
      </c>
      <c r="R2466">
        <f>IFERROR(IF(I2466=1,VLOOKUP(F2466,Lookup!$A$2:$B$15,2,FALSE),0),0.5)</f>
        <v>0.5</v>
      </c>
      <c r="S2466">
        <f>IF(K2466=1,1,IFERROR(IF(H2466="pass",VLOOKUP(F2466,Lookup!$D$2:$E$26,2,FALSE),0),1.6))</f>
        <v>0</v>
      </c>
      <c r="T2466" s="6">
        <f t="shared" si="116"/>
        <v>0</v>
      </c>
      <c r="U2466" s="6">
        <f t="shared" si="114"/>
        <v>0.5</v>
      </c>
      <c r="V2466" t="str">
        <f t="shared" si="115"/>
        <v>A.KAMARA, NO</v>
      </c>
    </row>
    <row r="2467" spans="1:22">
      <c r="A2467">
        <v>1170</v>
      </c>
      <c r="B2467" s="21">
        <v>1</v>
      </c>
      <c r="C2467" s="21" t="s">
        <v>29</v>
      </c>
      <c r="D2467" s="21" t="s">
        <v>24</v>
      </c>
      <c r="E2467" s="21">
        <v>51</v>
      </c>
      <c r="F2467" s="21">
        <v>49</v>
      </c>
      <c r="G2467" s="21" t="s">
        <v>1480</v>
      </c>
      <c r="H2467" s="21" t="s">
        <v>585</v>
      </c>
      <c r="I2467" s="21">
        <v>1</v>
      </c>
      <c r="J2467" s="21">
        <v>0</v>
      </c>
      <c r="K2467" s="21">
        <v>0</v>
      </c>
      <c r="L2467" s="21">
        <v>0</v>
      </c>
      <c r="M2467" s="21" t="s">
        <v>1481</v>
      </c>
      <c r="N2467" s="21" t="s">
        <v>587</v>
      </c>
      <c r="O2467" s="21">
        <v>0</v>
      </c>
      <c r="P2467" s="21">
        <v>1</v>
      </c>
      <c r="Q2467" s="21">
        <v>0</v>
      </c>
      <c r="R2467">
        <f>IFERROR(IF(I2467=1,VLOOKUP(F2467,Lookup!$A$2:$B$15,2,FALSE),0),0.5)</f>
        <v>0.5</v>
      </c>
      <c r="S2467">
        <f>IF(K2467=1,1,IFERROR(IF(H2467="pass",VLOOKUP(F2467,Lookup!$D$2:$E$26,2,FALSE),0),1.6))</f>
        <v>0</v>
      </c>
      <c r="T2467" s="6">
        <f t="shared" si="116"/>
        <v>0</v>
      </c>
      <c r="U2467" s="6">
        <f t="shared" si="114"/>
        <v>0.5</v>
      </c>
      <c r="V2467" t="str">
        <f t="shared" si="115"/>
        <v>J.WINSTON, NO</v>
      </c>
    </row>
    <row r="2468" spans="1:22">
      <c r="A2468">
        <v>1178</v>
      </c>
      <c r="B2468" s="21">
        <v>1</v>
      </c>
      <c r="C2468" s="21" t="s">
        <v>24</v>
      </c>
      <c r="D2468" s="21" t="s">
        <v>29</v>
      </c>
      <c r="E2468" s="21">
        <v>97</v>
      </c>
      <c r="F2468" s="21">
        <v>3</v>
      </c>
      <c r="G2468" s="21" t="s">
        <v>1486</v>
      </c>
      <c r="H2468" s="21" t="s">
        <v>585</v>
      </c>
      <c r="I2468" s="21">
        <v>1</v>
      </c>
      <c r="J2468" s="21">
        <v>0</v>
      </c>
      <c r="K2468" s="21">
        <v>0</v>
      </c>
      <c r="L2468" s="21">
        <v>0</v>
      </c>
      <c r="M2468" s="21" t="s">
        <v>1440</v>
      </c>
      <c r="N2468" s="21" t="s">
        <v>587</v>
      </c>
      <c r="O2468" s="21">
        <v>0</v>
      </c>
      <c r="P2468" s="21">
        <v>1</v>
      </c>
      <c r="Q2468" s="21">
        <v>0</v>
      </c>
      <c r="R2468">
        <f>IFERROR(IF(I2468=1,VLOOKUP(F2468,Lookup!$A$2:$B$15,2,FALSE),0),0.5)</f>
        <v>0.5</v>
      </c>
      <c r="S2468">
        <f>IF(K2468=1,1,IFERROR(IF(H2468="pass",VLOOKUP(F2468,Lookup!$D$2:$E$26,2,FALSE),0),1.6))</f>
        <v>0</v>
      </c>
      <c r="T2468" s="6">
        <f t="shared" si="116"/>
        <v>0</v>
      </c>
      <c r="U2468" s="6">
        <f t="shared" si="114"/>
        <v>0.5</v>
      </c>
      <c r="V2468" t="str">
        <f t="shared" si="115"/>
        <v>A.DILLON, GB</v>
      </c>
    </row>
    <row r="2469" spans="1:22">
      <c r="A2469">
        <v>1180</v>
      </c>
      <c r="B2469" s="21">
        <v>1</v>
      </c>
      <c r="C2469" s="21" t="s">
        <v>29</v>
      </c>
      <c r="D2469" s="21" t="s">
        <v>24</v>
      </c>
      <c r="E2469" s="21">
        <v>12</v>
      </c>
      <c r="F2469" s="21">
        <v>88</v>
      </c>
      <c r="G2469" s="21" t="s">
        <v>1488</v>
      </c>
      <c r="H2469" s="21" t="s">
        <v>585</v>
      </c>
      <c r="I2469" s="21">
        <v>1</v>
      </c>
      <c r="J2469" s="21">
        <v>0</v>
      </c>
      <c r="K2469" s="21">
        <v>0</v>
      </c>
      <c r="L2469" s="21">
        <v>0</v>
      </c>
      <c r="M2469" s="21" t="s">
        <v>1407</v>
      </c>
      <c r="N2469" s="21" t="s">
        <v>587</v>
      </c>
      <c r="O2469" s="21">
        <v>0</v>
      </c>
      <c r="P2469" s="21">
        <v>1</v>
      </c>
      <c r="Q2469" s="21">
        <v>0</v>
      </c>
      <c r="R2469">
        <f>IFERROR(IF(I2469=1,VLOOKUP(F2469,Lookup!$A$2:$B$15,2,FALSE),0),0.5)</f>
        <v>0.7</v>
      </c>
      <c r="S2469">
        <f>IF(K2469=1,1,IFERROR(IF(H2469="pass",VLOOKUP(F2469,Lookup!$D$2:$E$26,2,FALSE),0),1.6))</f>
        <v>0</v>
      </c>
      <c r="T2469" s="6">
        <f t="shared" si="116"/>
        <v>0</v>
      </c>
      <c r="U2469" s="6">
        <f t="shared" si="114"/>
        <v>0.7</v>
      </c>
      <c r="V2469" t="str">
        <f t="shared" si="115"/>
        <v>A.KAMARA, NO</v>
      </c>
    </row>
    <row r="2470" spans="1:22">
      <c r="A2470">
        <v>1181</v>
      </c>
      <c r="B2470" s="21">
        <v>1</v>
      </c>
      <c r="C2470" s="21" t="s">
        <v>29</v>
      </c>
      <c r="D2470" s="21" t="s">
        <v>24</v>
      </c>
      <c r="E2470" s="21">
        <v>11</v>
      </c>
      <c r="F2470" s="21">
        <v>89</v>
      </c>
      <c r="G2470" s="21" t="s">
        <v>1489</v>
      </c>
      <c r="H2470" s="21" t="s">
        <v>585</v>
      </c>
      <c r="I2470" s="21">
        <v>1</v>
      </c>
      <c r="J2470" s="21">
        <v>0</v>
      </c>
      <c r="K2470" s="21">
        <v>0</v>
      </c>
      <c r="L2470" s="21">
        <v>0</v>
      </c>
      <c r="M2470" s="21" t="s">
        <v>1407</v>
      </c>
      <c r="N2470" s="21" t="s">
        <v>587</v>
      </c>
      <c r="O2470" s="21">
        <v>0</v>
      </c>
      <c r="P2470" s="21">
        <v>1</v>
      </c>
      <c r="Q2470" s="21">
        <v>0</v>
      </c>
      <c r="R2470">
        <f>IFERROR(IF(I2470=1,VLOOKUP(F2470,Lookup!$A$2:$B$15,2,FALSE),0),0.5)</f>
        <v>0.7</v>
      </c>
      <c r="S2470">
        <f>IF(K2470=1,1,IFERROR(IF(H2470="pass",VLOOKUP(F2470,Lookup!$D$2:$E$26,2,FALSE),0),1.6))</f>
        <v>0</v>
      </c>
      <c r="T2470" s="6">
        <f t="shared" si="116"/>
        <v>0</v>
      </c>
      <c r="U2470" s="6">
        <f t="shared" si="114"/>
        <v>0.7</v>
      </c>
      <c r="V2470" t="str">
        <f t="shared" si="115"/>
        <v>A.KAMARA, NO</v>
      </c>
    </row>
    <row r="2471" spans="1:22">
      <c r="A2471">
        <v>1185</v>
      </c>
      <c r="B2471" s="21">
        <v>1</v>
      </c>
      <c r="C2471" s="21" t="s">
        <v>24</v>
      </c>
      <c r="D2471" s="21" t="s">
        <v>29</v>
      </c>
      <c r="E2471" s="21">
        <v>87</v>
      </c>
      <c r="F2471" s="21">
        <v>13</v>
      </c>
      <c r="G2471" s="21" t="s">
        <v>1492</v>
      </c>
      <c r="H2471" s="21" t="s">
        <v>585</v>
      </c>
      <c r="I2471" s="21">
        <v>1</v>
      </c>
      <c r="J2471" s="21">
        <v>0</v>
      </c>
      <c r="K2471" s="21">
        <v>0</v>
      </c>
      <c r="L2471" s="21">
        <v>0</v>
      </c>
      <c r="M2471" s="21" t="s">
        <v>1416</v>
      </c>
      <c r="N2471" s="21" t="s">
        <v>587</v>
      </c>
      <c r="O2471" s="21">
        <v>0</v>
      </c>
      <c r="P2471" s="21">
        <v>1</v>
      </c>
      <c r="Q2471" s="21">
        <v>0</v>
      </c>
      <c r="R2471">
        <f>IFERROR(IF(I2471=1,VLOOKUP(F2471,Lookup!$A$2:$B$15,2,FALSE),0),0.5)</f>
        <v>0.5</v>
      </c>
      <c r="S2471">
        <f>IF(K2471=1,1,IFERROR(IF(H2471="pass",VLOOKUP(F2471,Lookup!$D$2:$E$26,2,FALSE),0),1.6))</f>
        <v>0</v>
      </c>
      <c r="T2471" s="6">
        <f t="shared" si="116"/>
        <v>0</v>
      </c>
      <c r="U2471" s="6">
        <f t="shared" si="114"/>
        <v>0.5</v>
      </c>
      <c r="V2471" t="str">
        <f t="shared" si="115"/>
        <v>A.JONES, GB</v>
      </c>
    </row>
    <row r="2472" spans="1:22">
      <c r="A2472">
        <v>1190</v>
      </c>
      <c r="B2472" s="21">
        <v>1</v>
      </c>
      <c r="C2472" s="21" t="s">
        <v>29</v>
      </c>
      <c r="D2472" s="21" t="s">
        <v>24</v>
      </c>
      <c r="E2472" s="21">
        <v>21</v>
      </c>
      <c r="F2472" s="21">
        <v>79</v>
      </c>
      <c r="G2472" s="21" t="s">
        <v>1496</v>
      </c>
      <c r="H2472" s="21" t="s">
        <v>585</v>
      </c>
      <c r="I2472" s="21">
        <v>1</v>
      </c>
      <c r="J2472" s="21">
        <v>0</v>
      </c>
      <c r="K2472" s="21">
        <v>0</v>
      </c>
      <c r="L2472" s="21">
        <v>0</v>
      </c>
      <c r="M2472" s="21" t="s">
        <v>1407</v>
      </c>
      <c r="N2472" s="21" t="s">
        <v>587</v>
      </c>
      <c r="O2472" s="21">
        <v>0</v>
      </c>
      <c r="P2472" s="21">
        <v>1</v>
      </c>
      <c r="Q2472" s="21">
        <v>0</v>
      </c>
      <c r="R2472">
        <f>IFERROR(IF(I2472=1,VLOOKUP(F2472,Lookup!$A$2:$B$15,2,FALSE),0),0.5)</f>
        <v>0.5</v>
      </c>
      <c r="S2472">
        <f>IF(K2472=1,1,IFERROR(IF(H2472="pass",VLOOKUP(F2472,Lookup!$D$2:$E$26,2,FALSE),0),1.6))</f>
        <v>0</v>
      </c>
      <c r="T2472" s="6">
        <f t="shared" si="116"/>
        <v>0</v>
      </c>
      <c r="U2472" s="6">
        <f t="shared" si="114"/>
        <v>0.5</v>
      </c>
      <c r="V2472" t="str">
        <f t="shared" si="115"/>
        <v>A.KAMARA, NO</v>
      </c>
    </row>
    <row r="2473" spans="1:22">
      <c r="A2473">
        <v>1192</v>
      </c>
      <c r="B2473" s="21">
        <v>1</v>
      </c>
      <c r="C2473" s="21" t="s">
        <v>29</v>
      </c>
      <c r="D2473" s="21" t="s">
        <v>24</v>
      </c>
      <c r="E2473" s="21">
        <v>10</v>
      </c>
      <c r="F2473" s="21">
        <v>90</v>
      </c>
      <c r="G2473" s="21" t="s">
        <v>1497</v>
      </c>
      <c r="H2473" s="21" t="s">
        <v>585</v>
      </c>
      <c r="I2473" s="21">
        <v>1</v>
      </c>
      <c r="J2473" s="21">
        <v>0</v>
      </c>
      <c r="K2473" s="21">
        <v>0</v>
      </c>
      <c r="L2473" s="21">
        <v>0</v>
      </c>
      <c r="M2473" s="21" t="s">
        <v>1407</v>
      </c>
      <c r="N2473" s="21" t="s">
        <v>587</v>
      </c>
      <c r="O2473" s="21">
        <v>0</v>
      </c>
      <c r="P2473" s="21">
        <v>1</v>
      </c>
      <c r="Q2473" s="21">
        <v>0</v>
      </c>
      <c r="R2473">
        <f>IFERROR(IF(I2473=1,VLOOKUP(F2473,Lookup!$A$2:$B$15,2,FALSE),0),0.5)</f>
        <v>0.8</v>
      </c>
      <c r="S2473">
        <f>IF(K2473=1,1,IFERROR(IF(H2473="pass",VLOOKUP(F2473,Lookup!$D$2:$E$26,2,FALSE),0),1.6))</f>
        <v>0</v>
      </c>
      <c r="T2473" s="6">
        <f t="shared" si="116"/>
        <v>0</v>
      </c>
      <c r="U2473" s="6">
        <f t="shared" si="114"/>
        <v>0.8</v>
      </c>
      <c r="V2473" t="str">
        <f t="shared" si="115"/>
        <v>A.KAMARA, NO</v>
      </c>
    </row>
    <row r="2474" spans="1:22">
      <c r="A2474">
        <v>1202</v>
      </c>
      <c r="B2474" s="21">
        <v>1</v>
      </c>
      <c r="C2474" s="21" t="s">
        <v>29</v>
      </c>
      <c r="D2474" s="21" t="s">
        <v>24</v>
      </c>
      <c r="E2474" s="21">
        <v>66</v>
      </c>
      <c r="F2474" s="21">
        <v>34</v>
      </c>
      <c r="G2474" s="21" t="s">
        <v>1502</v>
      </c>
      <c r="H2474" s="21" t="s">
        <v>585</v>
      </c>
      <c r="I2474" s="21">
        <v>1</v>
      </c>
      <c r="J2474" s="21">
        <v>0</v>
      </c>
      <c r="K2474" s="21">
        <v>0</v>
      </c>
      <c r="L2474" s="21">
        <v>0</v>
      </c>
      <c r="M2474" s="21" t="s">
        <v>1407</v>
      </c>
      <c r="N2474" s="21" t="s">
        <v>587</v>
      </c>
      <c r="O2474" s="21">
        <v>0</v>
      </c>
      <c r="P2474" s="21">
        <v>1</v>
      </c>
      <c r="Q2474" s="21">
        <v>0</v>
      </c>
      <c r="R2474">
        <f>IFERROR(IF(I2474=1,VLOOKUP(F2474,Lookup!$A$2:$B$15,2,FALSE),0),0.5)</f>
        <v>0.5</v>
      </c>
      <c r="S2474">
        <f>IF(K2474=1,1,IFERROR(IF(H2474="pass",VLOOKUP(F2474,Lookup!$D$2:$E$26,2,FALSE),0),1.6))</f>
        <v>0</v>
      </c>
      <c r="T2474" s="6">
        <f t="shared" si="116"/>
        <v>0</v>
      </c>
      <c r="U2474" s="6">
        <f t="shared" si="114"/>
        <v>0.5</v>
      </c>
      <c r="V2474" t="str">
        <f t="shared" si="115"/>
        <v>A.KAMARA, NO</v>
      </c>
    </row>
    <row r="2475" spans="1:22">
      <c r="A2475">
        <v>1203</v>
      </c>
      <c r="B2475" s="21">
        <v>1</v>
      </c>
      <c r="C2475" s="21" t="s">
        <v>29</v>
      </c>
      <c r="D2475" s="21" t="s">
        <v>24</v>
      </c>
      <c r="E2475" s="21">
        <v>59</v>
      </c>
      <c r="F2475" s="21">
        <v>41</v>
      </c>
      <c r="G2475" s="21" t="s">
        <v>1503</v>
      </c>
      <c r="H2475" s="21" t="s">
        <v>585</v>
      </c>
      <c r="I2475" s="21">
        <v>1</v>
      </c>
      <c r="J2475" s="21">
        <v>0</v>
      </c>
      <c r="K2475" s="21">
        <v>0</v>
      </c>
      <c r="L2475" s="21">
        <v>0</v>
      </c>
      <c r="M2475" s="21" t="s">
        <v>1407</v>
      </c>
      <c r="N2475" s="21" t="s">
        <v>587</v>
      </c>
      <c r="O2475" s="21">
        <v>0</v>
      </c>
      <c r="P2475" s="21">
        <v>1</v>
      </c>
      <c r="Q2475" s="21">
        <v>0</v>
      </c>
      <c r="R2475">
        <f>IFERROR(IF(I2475=1,VLOOKUP(F2475,Lookup!$A$2:$B$15,2,FALSE),0),0.5)</f>
        <v>0.5</v>
      </c>
      <c r="S2475">
        <f>IF(K2475=1,1,IFERROR(IF(H2475="pass",VLOOKUP(F2475,Lookup!$D$2:$E$26,2,FALSE),0),1.6))</f>
        <v>0</v>
      </c>
      <c r="T2475" s="6">
        <f t="shared" si="116"/>
        <v>0</v>
      </c>
      <c r="U2475" s="6">
        <f t="shared" si="114"/>
        <v>0.5</v>
      </c>
      <c r="V2475" t="str">
        <f t="shared" si="115"/>
        <v>A.KAMARA, NO</v>
      </c>
    </row>
    <row r="2476" spans="1:22">
      <c r="A2476">
        <v>1204</v>
      </c>
      <c r="B2476" s="21">
        <v>1</v>
      </c>
      <c r="C2476" s="21" t="s">
        <v>29</v>
      </c>
      <c r="D2476" s="21" t="s">
        <v>24</v>
      </c>
      <c r="E2476" s="21">
        <v>55</v>
      </c>
      <c r="F2476" s="21">
        <v>45</v>
      </c>
      <c r="G2476" s="21" t="s">
        <v>1504</v>
      </c>
      <c r="H2476" s="21" t="s">
        <v>585</v>
      </c>
      <c r="I2476" s="21">
        <v>1</v>
      </c>
      <c r="J2476" s="21">
        <v>0</v>
      </c>
      <c r="K2476" s="21">
        <v>0</v>
      </c>
      <c r="L2476" s="21">
        <v>0</v>
      </c>
      <c r="M2476" s="21" t="s">
        <v>1427</v>
      </c>
      <c r="N2476" s="21" t="s">
        <v>587</v>
      </c>
      <c r="O2476" s="21">
        <v>0</v>
      </c>
      <c r="P2476" s="21">
        <v>1</v>
      </c>
      <c r="Q2476" s="21">
        <v>0</v>
      </c>
      <c r="R2476">
        <f>IFERROR(IF(I2476=1,VLOOKUP(F2476,Lookup!$A$2:$B$15,2,FALSE),0),0.5)</f>
        <v>0.5</v>
      </c>
      <c r="S2476">
        <f>IF(K2476=1,1,IFERROR(IF(H2476="pass",VLOOKUP(F2476,Lookup!$D$2:$E$26,2,FALSE),0),1.6))</f>
        <v>0</v>
      </c>
      <c r="T2476" s="6">
        <f t="shared" si="116"/>
        <v>0</v>
      </c>
      <c r="U2476" s="6">
        <f t="shared" si="114"/>
        <v>0.5</v>
      </c>
      <c r="V2476" t="str">
        <f t="shared" si="115"/>
        <v>T.JONES, NO</v>
      </c>
    </row>
    <row r="2477" spans="1:22">
      <c r="A2477">
        <v>1209</v>
      </c>
      <c r="B2477" s="21">
        <v>1</v>
      </c>
      <c r="C2477" s="21" t="s">
        <v>24</v>
      </c>
      <c r="D2477" s="21" t="s">
        <v>29</v>
      </c>
      <c r="E2477" s="21">
        <v>75</v>
      </c>
      <c r="F2477" s="21">
        <v>25</v>
      </c>
      <c r="G2477" s="21" t="s">
        <v>1506</v>
      </c>
      <c r="H2477" s="21" t="s">
        <v>585</v>
      </c>
      <c r="I2477" s="21">
        <v>1</v>
      </c>
      <c r="J2477" s="21">
        <v>0</v>
      </c>
      <c r="K2477" s="21">
        <v>0</v>
      </c>
      <c r="L2477" s="21">
        <v>0</v>
      </c>
      <c r="M2477" s="21" t="s">
        <v>1440</v>
      </c>
      <c r="N2477" s="21" t="s">
        <v>587</v>
      </c>
      <c r="O2477" s="21">
        <v>0</v>
      </c>
      <c r="P2477" s="21">
        <v>1</v>
      </c>
      <c r="Q2477" s="21">
        <v>0</v>
      </c>
      <c r="R2477">
        <f>IFERROR(IF(I2477=1,VLOOKUP(F2477,Lookup!$A$2:$B$15,2,FALSE),0),0.5)</f>
        <v>0.5</v>
      </c>
      <c r="S2477">
        <f>IF(K2477=1,1,IFERROR(IF(H2477="pass",VLOOKUP(F2477,Lookup!$D$2:$E$26,2,FALSE),0),1.6))</f>
        <v>0</v>
      </c>
      <c r="T2477" s="6">
        <f t="shared" si="116"/>
        <v>0</v>
      </c>
      <c r="U2477" s="6">
        <f t="shared" si="114"/>
        <v>0.5</v>
      </c>
      <c r="V2477" t="str">
        <f t="shared" si="115"/>
        <v>A.DILLON, GB</v>
      </c>
    </row>
    <row r="2478" spans="1:22">
      <c r="A2478">
        <v>1210</v>
      </c>
      <c r="B2478" s="21">
        <v>1</v>
      </c>
      <c r="C2478" s="21" t="s">
        <v>24</v>
      </c>
      <c r="D2478" s="21" t="s">
        <v>29</v>
      </c>
      <c r="E2478" s="21">
        <v>73</v>
      </c>
      <c r="F2478" s="21">
        <v>27</v>
      </c>
      <c r="G2478" s="21" t="s">
        <v>1507</v>
      </c>
      <c r="H2478" s="21" t="s">
        <v>585</v>
      </c>
      <c r="I2478" s="21">
        <v>1</v>
      </c>
      <c r="J2478" s="21">
        <v>0</v>
      </c>
      <c r="K2478" s="21">
        <v>0</v>
      </c>
      <c r="L2478" s="21">
        <v>0</v>
      </c>
      <c r="M2478" s="21" t="s">
        <v>1508</v>
      </c>
      <c r="N2478" s="21" t="s">
        <v>587</v>
      </c>
      <c r="O2478" s="21">
        <v>0</v>
      </c>
      <c r="P2478" s="21">
        <v>1</v>
      </c>
      <c r="Q2478" s="21">
        <v>0</v>
      </c>
      <c r="R2478">
        <f>IFERROR(IF(I2478=1,VLOOKUP(F2478,Lookup!$A$2:$B$15,2,FALSE),0),0.5)</f>
        <v>0.5</v>
      </c>
      <c r="S2478">
        <f>IF(K2478=1,1,IFERROR(IF(H2478="pass",VLOOKUP(F2478,Lookup!$D$2:$E$26,2,FALSE),0),1.6))</f>
        <v>0</v>
      </c>
      <c r="T2478" s="6">
        <f t="shared" si="116"/>
        <v>0</v>
      </c>
      <c r="U2478" s="6">
        <f t="shared" si="114"/>
        <v>0.5</v>
      </c>
      <c r="V2478" t="str">
        <f t="shared" si="115"/>
        <v>K.HILL, GB</v>
      </c>
    </row>
    <row r="2479" spans="1:22">
      <c r="A2479">
        <v>1212</v>
      </c>
      <c r="B2479" s="21">
        <v>1</v>
      </c>
      <c r="C2479" s="21" t="s">
        <v>24</v>
      </c>
      <c r="D2479" s="21" t="s">
        <v>29</v>
      </c>
      <c r="E2479" s="21">
        <v>53</v>
      </c>
      <c r="F2479" s="21">
        <v>47</v>
      </c>
      <c r="G2479" s="21" t="s">
        <v>1511</v>
      </c>
      <c r="H2479" s="21" t="s">
        <v>585</v>
      </c>
      <c r="I2479" s="21">
        <v>1</v>
      </c>
      <c r="J2479" s="21">
        <v>0</v>
      </c>
      <c r="K2479" s="21">
        <v>0</v>
      </c>
      <c r="L2479" s="21">
        <v>0</v>
      </c>
      <c r="M2479" s="21" t="s">
        <v>1508</v>
      </c>
      <c r="N2479" s="21" t="s">
        <v>587</v>
      </c>
      <c r="O2479" s="21">
        <v>0</v>
      </c>
      <c r="P2479" s="21">
        <v>1</v>
      </c>
      <c r="Q2479" s="21">
        <v>0</v>
      </c>
      <c r="R2479">
        <f>IFERROR(IF(I2479=1,VLOOKUP(F2479,Lookup!$A$2:$B$15,2,FALSE),0),0.5)</f>
        <v>0.5</v>
      </c>
      <c r="S2479">
        <f>IF(K2479=1,1,IFERROR(IF(H2479="pass",VLOOKUP(F2479,Lookup!$D$2:$E$26,2,FALSE),0),1.6))</f>
        <v>0</v>
      </c>
      <c r="T2479" s="6">
        <f t="shared" si="116"/>
        <v>0</v>
      </c>
      <c r="U2479" s="6">
        <f t="shared" si="114"/>
        <v>0.5</v>
      </c>
      <c r="V2479" t="str">
        <f t="shared" si="115"/>
        <v>K.HILL, GB</v>
      </c>
    </row>
    <row r="2480" spans="1:22">
      <c r="A2480">
        <v>1216</v>
      </c>
      <c r="B2480" s="21">
        <v>1</v>
      </c>
      <c r="C2480" s="21" t="s">
        <v>29</v>
      </c>
      <c r="D2480" s="21" t="s">
        <v>24</v>
      </c>
      <c r="E2480" s="21">
        <v>84</v>
      </c>
      <c r="F2480" s="21">
        <v>16</v>
      </c>
      <c r="G2480" s="21" t="s">
        <v>1515</v>
      </c>
      <c r="H2480" s="21" t="s">
        <v>585</v>
      </c>
      <c r="I2480" s="21">
        <v>1</v>
      </c>
      <c r="J2480" s="21">
        <v>0</v>
      </c>
      <c r="K2480" s="21">
        <v>0</v>
      </c>
      <c r="L2480" s="21">
        <v>0</v>
      </c>
      <c r="M2480" s="21" t="s">
        <v>1427</v>
      </c>
      <c r="N2480" s="21" t="s">
        <v>587</v>
      </c>
      <c r="O2480" s="21">
        <v>0</v>
      </c>
      <c r="P2480" s="21">
        <v>1</v>
      </c>
      <c r="Q2480" s="21">
        <v>0</v>
      </c>
      <c r="R2480">
        <f>IFERROR(IF(I2480=1,VLOOKUP(F2480,Lookup!$A$2:$B$15,2,FALSE),0),0.5)</f>
        <v>0.5</v>
      </c>
      <c r="S2480">
        <f>IF(K2480=1,1,IFERROR(IF(H2480="pass",VLOOKUP(F2480,Lookup!$D$2:$E$26,2,FALSE),0),1.6))</f>
        <v>0</v>
      </c>
      <c r="T2480" s="6">
        <f t="shared" si="116"/>
        <v>0</v>
      </c>
      <c r="U2480" s="6">
        <f t="shared" si="114"/>
        <v>0.5</v>
      </c>
      <c r="V2480" t="str">
        <f t="shared" si="115"/>
        <v>T.JONES, NO</v>
      </c>
    </row>
    <row r="2481" spans="1:22">
      <c r="A2481">
        <v>1217</v>
      </c>
      <c r="B2481" s="21">
        <v>1</v>
      </c>
      <c r="C2481" s="21" t="s">
        <v>29</v>
      </c>
      <c r="D2481" s="21" t="s">
        <v>24</v>
      </c>
      <c r="E2481" s="21">
        <v>82</v>
      </c>
      <c r="F2481" s="21">
        <v>18</v>
      </c>
      <c r="G2481" s="21" t="s">
        <v>1516</v>
      </c>
      <c r="H2481" s="21" t="s">
        <v>585</v>
      </c>
      <c r="I2481" s="21">
        <v>1</v>
      </c>
      <c r="J2481" s="21">
        <v>0</v>
      </c>
      <c r="K2481" s="21">
        <v>0</v>
      </c>
      <c r="L2481" s="21">
        <v>0</v>
      </c>
      <c r="M2481" s="21" t="s">
        <v>1427</v>
      </c>
      <c r="N2481" s="21" t="s">
        <v>587</v>
      </c>
      <c r="O2481" s="21">
        <v>0</v>
      </c>
      <c r="P2481" s="21">
        <v>1</v>
      </c>
      <c r="Q2481" s="21">
        <v>0</v>
      </c>
      <c r="R2481">
        <f>IFERROR(IF(I2481=1,VLOOKUP(F2481,Lookup!$A$2:$B$15,2,FALSE),0),0.5)</f>
        <v>0.5</v>
      </c>
      <c r="S2481">
        <f>IF(K2481=1,1,IFERROR(IF(H2481="pass",VLOOKUP(F2481,Lookup!$D$2:$E$26,2,FALSE),0),1.6))</f>
        <v>0</v>
      </c>
      <c r="T2481" s="6">
        <f t="shared" si="116"/>
        <v>0</v>
      </c>
      <c r="U2481" s="6">
        <f t="shared" si="114"/>
        <v>0.5</v>
      </c>
      <c r="V2481" t="str">
        <f t="shared" si="115"/>
        <v>T.JONES, NO</v>
      </c>
    </row>
    <row r="2482" spans="1:22">
      <c r="A2482">
        <v>1219</v>
      </c>
      <c r="B2482" s="21">
        <v>1</v>
      </c>
      <c r="C2482" s="21" t="s">
        <v>29</v>
      </c>
      <c r="D2482" s="21" t="s">
        <v>24</v>
      </c>
      <c r="E2482" s="21">
        <v>86</v>
      </c>
      <c r="F2482" s="21">
        <v>14</v>
      </c>
      <c r="G2482" s="21" t="s">
        <v>1517</v>
      </c>
      <c r="H2482" s="21" t="s">
        <v>585</v>
      </c>
      <c r="I2482" s="21">
        <v>1</v>
      </c>
      <c r="J2482" s="21">
        <v>0</v>
      </c>
      <c r="K2482" s="21">
        <v>0</v>
      </c>
      <c r="L2482" s="21">
        <v>0</v>
      </c>
      <c r="M2482" s="21" t="s">
        <v>1427</v>
      </c>
      <c r="N2482" s="21" t="s">
        <v>587</v>
      </c>
      <c r="O2482" s="21">
        <v>0</v>
      </c>
      <c r="P2482" s="21">
        <v>1</v>
      </c>
      <c r="Q2482" s="21">
        <v>0</v>
      </c>
      <c r="R2482">
        <f>IFERROR(IF(I2482=1,VLOOKUP(F2482,Lookup!$A$2:$B$15,2,FALSE),0),0.5)</f>
        <v>0.5</v>
      </c>
      <c r="S2482">
        <f>IF(K2482=1,1,IFERROR(IF(H2482="pass",VLOOKUP(F2482,Lookup!$D$2:$E$26,2,FALSE),0),1.6))</f>
        <v>0</v>
      </c>
      <c r="T2482" s="6">
        <f t="shared" si="116"/>
        <v>0</v>
      </c>
      <c r="U2482" s="6">
        <f t="shared" si="114"/>
        <v>0.5</v>
      </c>
      <c r="V2482" t="str">
        <f t="shared" si="115"/>
        <v>T.JONES, NO</v>
      </c>
    </row>
    <row r="2483" spans="1:22">
      <c r="A2483">
        <v>1222</v>
      </c>
      <c r="B2483" s="21">
        <v>1</v>
      </c>
      <c r="C2483" s="21" t="s">
        <v>24</v>
      </c>
      <c r="D2483" s="21" t="s">
        <v>29</v>
      </c>
      <c r="E2483" s="21">
        <v>63</v>
      </c>
      <c r="F2483" s="21">
        <v>37</v>
      </c>
      <c r="G2483" s="21" t="s">
        <v>1518</v>
      </c>
      <c r="H2483" s="21" t="s">
        <v>585</v>
      </c>
      <c r="I2483" s="21">
        <v>1</v>
      </c>
      <c r="J2483" s="21">
        <v>0</v>
      </c>
      <c r="K2483" s="21">
        <v>0</v>
      </c>
      <c r="L2483" s="21">
        <v>0</v>
      </c>
      <c r="M2483" s="21" t="s">
        <v>1508</v>
      </c>
      <c r="N2483" s="21" t="s">
        <v>587</v>
      </c>
      <c r="O2483" s="21">
        <v>0</v>
      </c>
      <c r="P2483" s="21">
        <v>1</v>
      </c>
      <c r="Q2483" s="21">
        <v>0</v>
      </c>
      <c r="R2483">
        <f>IFERROR(IF(I2483=1,VLOOKUP(F2483,Lookup!$A$2:$B$15,2,FALSE),0),0.5)</f>
        <v>0.5</v>
      </c>
      <c r="S2483">
        <f>IF(K2483=1,1,IFERROR(IF(H2483="pass",VLOOKUP(F2483,Lookup!$D$2:$E$26,2,FALSE),0),1.6))</f>
        <v>0</v>
      </c>
      <c r="T2483" s="6">
        <f t="shared" si="116"/>
        <v>0</v>
      </c>
      <c r="U2483" s="6">
        <f t="shared" si="114"/>
        <v>0.5</v>
      </c>
      <c r="V2483" t="str">
        <f t="shared" si="115"/>
        <v>K.HILL, GB</v>
      </c>
    </row>
    <row r="2484" spans="1:22">
      <c r="A2484">
        <v>1224</v>
      </c>
      <c r="B2484" s="21">
        <v>1</v>
      </c>
      <c r="C2484" s="21" t="s">
        <v>24</v>
      </c>
      <c r="D2484" s="21" t="s">
        <v>29</v>
      </c>
      <c r="E2484" s="21">
        <v>30</v>
      </c>
      <c r="F2484" s="21">
        <v>70</v>
      </c>
      <c r="G2484" s="21" t="s">
        <v>1521</v>
      </c>
      <c r="H2484" s="21" t="s">
        <v>585</v>
      </c>
      <c r="I2484" s="21">
        <v>1</v>
      </c>
      <c r="J2484" s="21">
        <v>0</v>
      </c>
      <c r="K2484" s="21">
        <v>0</v>
      </c>
      <c r="L2484" s="21">
        <v>0</v>
      </c>
      <c r="M2484" s="21" t="s">
        <v>1520</v>
      </c>
      <c r="N2484" s="21" t="s">
        <v>587</v>
      </c>
      <c r="O2484" s="21">
        <v>0</v>
      </c>
      <c r="P2484" s="21">
        <v>1</v>
      </c>
      <c r="Q2484" s="21">
        <v>0</v>
      </c>
      <c r="R2484">
        <f>IFERROR(IF(I2484=1,VLOOKUP(F2484,Lookup!$A$2:$B$15,2,FALSE),0),0.5)</f>
        <v>0.5</v>
      </c>
      <c r="S2484">
        <f>IF(K2484=1,1,IFERROR(IF(H2484="pass",VLOOKUP(F2484,Lookup!$D$2:$E$26,2,FALSE),0),1.6))</f>
        <v>0</v>
      </c>
      <c r="T2484" s="6">
        <f t="shared" si="116"/>
        <v>0</v>
      </c>
      <c r="U2484" s="6">
        <f t="shared" si="114"/>
        <v>0.5</v>
      </c>
      <c r="V2484" t="str">
        <f t="shared" si="115"/>
        <v>R.COBB, GB</v>
      </c>
    </row>
    <row r="2485" spans="1:22">
      <c r="A2485">
        <v>1226</v>
      </c>
      <c r="B2485" s="21">
        <v>1</v>
      </c>
      <c r="C2485" s="21" t="s">
        <v>24</v>
      </c>
      <c r="D2485" s="21" t="s">
        <v>29</v>
      </c>
      <c r="E2485" s="21">
        <v>29</v>
      </c>
      <c r="F2485" s="21">
        <v>71</v>
      </c>
      <c r="G2485" s="21" t="s">
        <v>1523</v>
      </c>
      <c r="H2485" s="21" t="s">
        <v>585</v>
      </c>
      <c r="I2485" s="21">
        <v>1</v>
      </c>
      <c r="J2485" s="21">
        <v>0</v>
      </c>
      <c r="K2485" s="21">
        <v>0</v>
      </c>
      <c r="L2485" s="21">
        <v>0</v>
      </c>
      <c r="M2485" s="21" t="s">
        <v>1508</v>
      </c>
      <c r="N2485" s="21" t="s">
        <v>587</v>
      </c>
      <c r="O2485" s="21">
        <v>0</v>
      </c>
      <c r="P2485" s="21">
        <v>1</v>
      </c>
      <c r="Q2485" s="21">
        <v>0</v>
      </c>
      <c r="R2485">
        <f>IFERROR(IF(I2485=1,VLOOKUP(F2485,Lookup!$A$2:$B$15,2,FALSE),0),0.5)</f>
        <v>0.5</v>
      </c>
      <c r="S2485">
        <f>IF(K2485=1,1,IFERROR(IF(H2485="pass",VLOOKUP(F2485,Lookup!$D$2:$E$26,2,FALSE),0),1.6))</f>
        <v>0</v>
      </c>
      <c r="T2485" s="6">
        <f t="shared" si="116"/>
        <v>0</v>
      </c>
      <c r="U2485" s="6">
        <f t="shared" si="114"/>
        <v>0.5</v>
      </c>
      <c r="V2485" t="str">
        <f t="shared" si="115"/>
        <v>K.HILL, GB</v>
      </c>
    </row>
    <row r="2486" spans="1:22">
      <c r="A2486">
        <v>1227</v>
      </c>
      <c r="B2486" s="21">
        <v>1</v>
      </c>
      <c r="C2486" s="21" t="s">
        <v>24</v>
      </c>
      <c r="D2486" s="21" t="s">
        <v>29</v>
      </c>
      <c r="E2486" s="21">
        <v>21</v>
      </c>
      <c r="F2486" s="21">
        <v>79</v>
      </c>
      <c r="G2486" s="21" t="s">
        <v>1524</v>
      </c>
      <c r="H2486" s="21" t="s">
        <v>585</v>
      </c>
      <c r="I2486" s="21">
        <v>1</v>
      </c>
      <c r="J2486" s="21">
        <v>0</v>
      </c>
      <c r="K2486" s="21">
        <v>0</v>
      </c>
      <c r="L2486" s="21">
        <v>0</v>
      </c>
      <c r="M2486" s="21" t="s">
        <v>1508</v>
      </c>
      <c r="N2486" s="21" t="s">
        <v>587</v>
      </c>
      <c r="O2486" s="21">
        <v>0</v>
      </c>
      <c r="P2486" s="21">
        <v>1</v>
      </c>
      <c r="Q2486" s="21">
        <v>0</v>
      </c>
      <c r="R2486">
        <f>IFERROR(IF(I2486=1,VLOOKUP(F2486,Lookup!$A$2:$B$15,2,FALSE),0),0.5)</f>
        <v>0.5</v>
      </c>
      <c r="S2486">
        <f>IF(K2486=1,1,IFERROR(IF(H2486="pass",VLOOKUP(F2486,Lookup!$D$2:$E$26,2,FALSE),0),1.6))</f>
        <v>0</v>
      </c>
      <c r="T2486" s="6">
        <f t="shared" si="116"/>
        <v>0</v>
      </c>
      <c r="U2486" s="6">
        <f t="shared" si="114"/>
        <v>0.5</v>
      </c>
      <c r="V2486" t="str">
        <f t="shared" si="115"/>
        <v>K.HILL, GB</v>
      </c>
    </row>
    <row r="2487" spans="1:22">
      <c r="A2487">
        <v>1322</v>
      </c>
      <c r="B2487" s="21">
        <v>1</v>
      </c>
      <c r="C2487" s="21" t="s">
        <v>19</v>
      </c>
      <c r="D2487" s="21" t="s">
        <v>20</v>
      </c>
      <c r="E2487" s="21">
        <v>3</v>
      </c>
      <c r="F2487" s="21">
        <v>97</v>
      </c>
      <c r="G2487" s="21" t="s">
        <v>1600</v>
      </c>
      <c r="H2487" s="21" t="s">
        <v>585</v>
      </c>
      <c r="I2487" s="21">
        <v>1</v>
      </c>
      <c r="J2487" s="21">
        <v>0</v>
      </c>
      <c r="K2487" s="21">
        <v>0</v>
      </c>
      <c r="L2487" s="21">
        <v>0</v>
      </c>
      <c r="M2487" s="21" t="s">
        <v>1528</v>
      </c>
      <c r="N2487" s="21" t="s">
        <v>587</v>
      </c>
      <c r="O2487" s="21">
        <v>0</v>
      </c>
      <c r="P2487" s="21">
        <v>1</v>
      </c>
      <c r="Q2487" s="21">
        <v>0</v>
      </c>
      <c r="R2487">
        <f>IFERROR(IF(I2487=1,VLOOKUP(F2487,Lookup!$A$2:$B$15,2,FALSE),0),0.5)</f>
        <v>2.1</v>
      </c>
      <c r="S2487">
        <f>IF(K2487=1,1,IFERROR(IF(H2487="pass",VLOOKUP(F2487,Lookup!$D$2:$E$26,2,FALSE),0),1.6))</f>
        <v>0</v>
      </c>
      <c r="T2487" s="6">
        <f t="shared" si="116"/>
        <v>0</v>
      </c>
      <c r="U2487" s="6">
        <f t="shared" si="114"/>
        <v>2.1</v>
      </c>
      <c r="V2487" t="str">
        <f t="shared" si="115"/>
        <v>M.INGRAM, HOU</v>
      </c>
    </row>
    <row r="2488" spans="1:22">
      <c r="A2488">
        <v>819</v>
      </c>
      <c r="B2488" s="28">
        <v>2</v>
      </c>
      <c r="C2488" s="28" t="s">
        <v>19</v>
      </c>
      <c r="D2488" s="28" t="s">
        <v>4</v>
      </c>
      <c r="E2488" s="28">
        <v>3</v>
      </c>
      <c r="F2488" s="28">
        <v>97</v>
      </c>
      <c r="G2488" s="28" t="s">
        <v>3679</v>
      </c>
      <c r="H2488" s="28" t="s">
        <v>585</v>
      </c>
      <c r="I2488" s="28">
        <v>1</v>
      </c>
      <c r="J2488" s="28">
        <v>0</v>
      </c>
      <c r="K2488" s="28">
        <v>0</v>
      </c>
      <c r="L2488" s="28">
        <v>0</v>
      </c>
      <c r="M2488" s="28" t="s">
        <v>1528</v>
      </c>
      <c r="N2488" s="28" t="s">
        <v>587</v>
      </c>
      <c r="O2488" s="21">
        <v>0</v>
      </c>
      <c r="P2488" s="21">
        <v>1</v>
      </c>
      <c r="Q2488" s="21">
        <v>0</v>
      </c>
      <c r="R2488">
        <f>IFERROR(IF(I2488=1,VLOOKUP(F2488,Lookup!$A$2:$B$15,2,FALSE),0),0.5)</f>
        <v>2.1</v>
      </c>
      <c r="S2488">
        <f>IF(K2488=1,1,IFERROR(IF(H2488="pass",VLOOKUP(F2488,Lookup!$D$2:$E$26,2,FALSE),0),1.6))</f>
        <v>0</v>
      </c>
      <c r="T2488" s="6">
        <f t="shared" si="116"/>
        <v>0</v>
      </c>
      <c r="U2488" s="6">
        <f t="shared" si="114"/>
        <v>2.1</v>
      </c>
      <c r="V2488" t="str">
        <f t="shared" si="115"/>
        <v>M.INGRAM, HOU</v>
      </c>
    </row>
    <row r="2489" spans="1:22">
      <c r="A2489">
        <v>818</v>
      </c>
      <c r="B2489" s="28">
        <v>2</v>
      </c>
      <c r="C2489" s="28" t="s">
        <v>19</v>
      </c>
      <c r="D2489" s="28" t="s">
        <v>4</v>
      </c>
      <c r="E2489" s="28">
        <v>6</v>
      </c>
      <c r="F2489" s="28">
        <v>94</v>
      </c>
      <c r="G2489" s="28" t="s">
        <v>3678</v>
      </c>
      <c r="H2489" s="28" t="s">
        <v>585</v>
      </c>
      <c r="I2489" s="28">
        <v>1</v>
      </c>
      <c r="J2489" s="28">
        <v>0</v>
      </c>
      <c r="K2489" s="28">
        <v>0</v>
      </c>
      <c r="L2489" s="28">
        <v>0</v>
      </c>
      <c r="M2489" s="28" t="s">
        <v>1528</v>
      </c>
      <c r="N2489" s="28" t="s">
        <v>587</v>
      </c>
      <c r="O2489" s="21">
        <v>0</v>
      </c>
      <c r="P2489" s="21">
        <v>1</v>
      </c>
      <c r="Q2489" s="21">
        <v>0</v>
      </c>
      <c r="R2489">
        <f>IFERROR(IF(I2489=1,VLOOKUP(F2489,Lookup!$A$2:$B$15,2,FALSE),0),0.5)</f>
        <v>1.3</v>
      </c>
      <c r="S2489">
        <f>IF(K2489=1,1,IFERROR(IF(H2489="pass",VLOOKUP(F2489,Lookup!$D$2:$E$26,2,FALSE),0),1.6))</f>
        <v>0</v>
      </c>
      <c r="T2489" s="6">
        <f t="shared" si="116"/>
        <v>0</v>
      </c>
      <c r="U2489" s="6">
        <f t="shared" si="114"/>
        <v>1.3</v>
      </c>
      <c r="V2489" t="str">
        <f t="shared" si="115"/>
        <v>M.INGRAM, HOU</v>
      </c>
    </row>
    <row r="2490" spans="1:22">
      <c r="A2490">
        <v>1319</v>
      </c>
      <c r="B2490" s="21">
        <v>1</v>
      </c>
      <c r="C2490" s="21" t="s">
        <v>19</v>
      </c>
      <c r="D2490" s="21" t="s">
        <v>20</v>
      </c>
      <c r="E2490" s="21">
        <v>7</v>
      </c>
      <c r="F2490" s="21">
        <v>93</v>
      </c>
      <c r="G2490" s="21" t="s">
        <v>1599</v>
      </c>
      <c r="H2490" s="21" t="s">
        <v>585</v>
      </c>
      <c r="I2490" s="21">
        <v>1</v>
      </c>
      <c r="J2490" s="21">
        <v>0</v>
      </c>
      <c r="K2490" s="21">
        <v>0</v>
      </c>
      <c r="L2490" s="21">
        <v>0</v>
      </c>
      <c r="M2490" s="21" t="s">
        <v>1528</v>
      </c>
      <c r="N2490" s="21" t="s">
        <v>587</v>
      </c>
      <c r="O2490" s="21">
        <v>0</v>
      </c>
      <c r="P2490" s="21">
        <v>1</v>
      </c>
      <c r="Q2490" s="21">
        <v>0</v>
      </c>
      <c r="R2490">
        <f>IFERROR(IF(I2490=1,VLOOKUP(F2490,Lookup!$A$2:$B$15,2,FALSE),0),0.5)</f>
        <v>1.2</v>
      </c>
      <c r="S2490">
        <f>IF(K2490=1,1,IFERROR(IF(H2490="pass",VLOOKUP(F2490,Lookup!$D$2:$E$26,2,FALSE),0),1.6))</f>
        <v>0</v>
      </c>
      <c r="T2490" s="6">
        <f t="shared" si="116"/>
        <v>0</v>
      </c>
      <c r="U2490" s="6">
        <f t="shared" si="114"/>
        <v>1.2</v>
      </c>
      <c r="V2490" t="str">
        <f t="shared" si="115"/>
        <v>M.INGRAM, HOU</v>
      </c>
    </row>
    <row r="2491" spans="1:22">
      <c r="A2491">
        <v>1256</v>
      </c>
      <c r="B2491" s="21">
        <v>1</v>
      </c>
      <c r="C2491" s="21" t="s">
        <v>19</v>
      </c>
      <c r="D2491" s="21" t="s">
        <v>20</v>
      </c>
      <c r="E2491" s="21">
        <v>44</v>
      </c>
      <c r="F2491" s="21">
        <v>56</v>
      </c>
      <c r="G2491" s="21" t="s">
        <v>1546</v>
      </c>
      <c r="H2491" s="21" t="s">
        <v>585</v>
      </c>
      <c r="I2491" s="21">
        <v>1</v>
      </c>
      <c r="J2491" s="21">
        <v>0</v>
      </c>
      <c r="K2491" s="21">
        <v>0</v>
      </c>
      <c r="L2491" s="21">
        <v>0</v>
      </c>
      <c r="M2491" s="21" t="s">
        <v>1547</v>
      </c>
      <c r="N2491" s="21" t="s">
        <v>587</v>
      </c>
      <c r="O2491" s="21">
        <v>0</v>
      </c>
      <c r="P2491" s="21">
        <v>1</v>
      </c>
      <c r="Q2491" s="21">
        <v>0</v>
      </c>
      <c r="R2491">
        <f>IFERROR(IF(I2491=1,VLOOKUP(F2491,Lookup!$A$2:$B$15,2,FALSE),0),0.5)</f>
        <v>0.5</v>
      </c>
      <c r="S2491">
        <f>IF(K2491=1,1,IFERROR(IF(H2491="pass",VLOOKUP(F2491,Lookup!$D$2:$E$26,2,FALSE),0),1.6))</f>
        <v>0</v>
      </c>
      <c r="T2491" s="6">
        <f t="shared" si="116"/>
        <v>0</v>
      </c>
      <c r="U2491" s="6">
        <f t="shared" si="114"/>
        <v>0.5</v>
      </c>
      <c r="V2491" t="str">
        <f t="shared" si="115"/>
        <v>D.JOHNSON, HOU</v>
      </c>
    </row>
    <row r="2492" spans="1:22">
      <c r="A2492">
        <v>1389</v>
      </c>
      <c r="B2492" s="21">
        <v>1</v>
      </c>
      <c r="C2492" s="21" t="s">
        <v>19</v>
      </c>
      <c r="D2492" s="21" t="s">
        <v>20</v>
      </c>
      <c r="E2492" s="21">
        <v>11</v>
      </c>
      <c r="F2492" s="21">
        <v>89</v>
      </c>
      <c r="G2492" s="21" t="s">
        <v>1643</v>
      </c>
      <c r="H2492" s="21" t="s">
        <v>585</v>
      </c>
      <c r="I2492" s="21">
        <v>1</v>
      </c>
      <c r="J2492" s="21">
        <v>0</v>
      </c>
      <c r="K2492" s="21">
        <v>0</v>
      </c>
      <c r="L2492" s="21">
        <v>0</v>
      </c>
      <c r="M2492" s="21" t="s">
        <v>1528</v>
      </c>
      <c r="N2492" s="21" t="s">
        <v>587</v>
      </c>
      <c r="O2492" s="21">
        <v>0</v>
      </c>
      <c r="P2492" s="21">
        <v>1</v>
      </c>
      <c r="Q2492" s="21">
        <v>0</v>
      </c>
      <c r="R2492">
        <f>IFERROR(IF(I2492=1,VLOOKUP(F2492,Lookup!$A$2:$B$15,2,FALSE),0),0.5)</f>
        <v>0.7</v>
      </c>
      <c r="S2492">
        <f>IF(K2492=1,1,IFERROR(IF(H2492="pass",VLOOKUP(F2492,Lookup!$D$2:$E$26,2,FALSE),0),1.6))</f>
        <v>0</v>
      </c>
      <c r="T2492" s="6">
        <f t="shared" si="116"/>
        <v>0</v>
      </c>
      <c r="U2492" s="6">
        <f t="shared" si="114"/>
        <v>0.7</v>
      </c>
      <c r="V2492" t="str">
        <f t="shared" si="115"/>
        <v>M.INGRAM, HOU</v>
      </c>
    </row>
    <row r="2493" spans="1:22">
      <c r="A2493">
        <v>1271</v>
      </c>
      <c r="B2493" s="21">
        <v>1</v>
      </c>
      <c r="C2493" s="21" t="s">
        <v>19</v>
      </c>
      <c r="D2493" s="21" t="s">
        <v>20</v>
      </c>
      <c r="E2493" s="21">
        <v>13</v>
      </c>
      <c r="F2493" s="21">
        <v>87</v>
      </c>
      <c r="G2493" s="21" t="s">
        <v>1562</v>
      </c>
      <c r="H2493" s="21" t="s">
        <v>585</v>
      </c>
      <c r="I2493" s="21">
        <v>1</v>
      </c>
      <c r="J2493" s="21">
        <v>0</v>
      </c>
      <c r="K2493" s="21">
        <v>0</v>
      </c>
      <c r="L2493" s="21">
        <v>0</v>
      </c>
      <c r="M2493" s="21" t="s">
        <v>1528</v>
      </c>
      <c r="N2493" s="21" t="s">
        <v>587</v>
      </c>
      <c r="O2493" s="21">
        <v>0</v>
      </c>
      <c r="P2493" s="21">
        <v>1</v>
      </c>
      <c r="Q2493" s="21">
        <v>0</v>
      </c>
      <c r="R2493">
        <f>IFERROR(IF(I2493=1,VLOOKUP(F2493,Lookup!$A$2:$B$15,2,FALSE),0),0.5)</f>
        <v>0.6</v>
      </c>
      <c r="S2493">
        <f>IF(K2493=1,1,IFERROR(IF(H2493="pass",VLOOKUP(F2493,Lookup!$D$2:$E$26,2,FALSE),0),1.6))</f>
        <v>0</v>
      </c>
      <c r="T2493" s="6">
        <f t="shared" si="116"/>
        <v>0</v>
      </c>
      <c r="U2493" s="6">
        <f t="shared" si="114"/>
        <v>0.6</v>
      </c>
      <c r="V2493" t="str">
        <f t="shared" si="115"/>
        <v>M.INGRAM, HOU</v>
      </c>
    </row>
    <row r="2494" spans="1:22">
      <c r="A2494">
        <v>1237</v>
      </c>
      <c r="B2494" s="21">
        <v>1</v>
      </c>
      <c r="C2494" s="21" t="s">
        <v>19</v>
      </c>
      <c r="D2494" s="21" t="s">
        <v>20</v>
      </c>
      <c r="E2494" s="21">
        <v>75</v>
      </c>
      <c r="F2494" s="21">
        <v>25</v>
      </c>
      <c r="G2494" s="21" t="s">
        <v>1527</v>
      </c>
      <c r="H2494" s="21" t="s">
        <v>585</v>
      </c>
      <c r="I2494" s="21">
        <v>1</v>
      </c>
      <c r="J2494" s="21">
        <v>0</v>
      </c>
      <c r="K2494" s="21">
        <v>0</v>
      </c>
      <c r="L2494" s="21">
        <v>0</v>
      </c>
      <c r="M2494" s="21" t="s">
        <v>1528</v>
      </c>
      <c r="N2494" s="21" t="s">
        <v>587</v>
      </c>
      <c r="O2494" s="21">
        <v>0</v>
      </c>
      <c r="P2494" s="21">
        <v>1</v>
      </c>
      <c r="Q2494" s="21">
        <v>0</v>
      </c>
      <c r="R2494">
        <f>IFERROR(IF(I2494=1,VLOOKUP(F2494,Lookup!$A$2:$B$15,2,FALSE),0),0.5)</f>
        <v>0.5</v>
      </c>
      <c r="S2494">
        <f>IF(K2494=1,1,IFERROR(IF(H2494="pass",VLOOKUP(F2494,Lookup!$D$2:$E$26,2,FALSE),0),1.6))</f>
        <v>0</v>
      </c>
      <c r="T2494" s="6">
        <f t="shared" si="116"/>
        <v>0</v>
      </c>
      <c r="U2494" s="6">
        <f t="shared" ref="U2494:U2557" si="117">R2494+IF(S2494&gt;=3.2,S2494,IF(AND(S2494&lt;3.2,S2494&gt;=1.8),S2494*0.66+T2494*0.34,T2494))+K2494*0.4735*2</f>
        <v>0.5</v>
      </c>
      <c r="V2494" t="str">
        <f t="shared" si="115"/>
        <v>M.INGRAM, HOU</v>
      </c>
    </row>
    <row r="2495" spans="1:22">
      <c r="A2495">
        <v>1278</v>
      </c>
      <c r="B2495" s="21">
        <v>1</v>
      </c>
      <c r="C2495" s="21" t="s">
        <v>20</v>
      </c>
      <c r="D2495" s="21" t="s">
        <v>19</v>
      </c>
      <c r="E2495" s="21">
        <v>64</v>
      </c>
      <c r="F2495" s="21">
        <v>36</v>
      </c>
      <c r="G2495" s="21" t="s">
        <v>1567</v>
      </c>
      <c r="H2495" s="21" t="s">
        <v>585</v>
      </c>
      <c r="I2495" s="21">
        <v>1</v>
      </c>
      <c r="J2495" s="21">
        <v>0</v>
      </c>
      <c r="K2495" s="21">
        <v>0</v>
      </c>
      <c r="L2495" s="21">
        <v>0</v>
      </c>
      <c r="M2495" s="21" t="s">
        <v>1568</v>
      </c>
      <c r="N2495" s="21" t="s">
        <v>587</v>
      </c>
      <c r="O2495" s="21">
        <v>0</v>
      </c>
      <c r="P2495" s="21">
        <v>1</v>
      </c>
      <c r="Q2495" s="21">
        <v>0</v>
      </c>
      <c r="R2495">
        <f>IFERROR(IF(I2495=1,VLOOKUP(F2495,Lookup!$A$2:$B$15,2,FALSE),0),0.5)</f>
        <v>0.5</v>
      </c>
      <c r="S2495">
        <f>IF(K2495=1,1,IFERROR(IF(H2495="pass",VLOOKUP(F2495,Lookup!$D$2:$E$26,2,FALSE),0),1.6))</f>
        <v>0</v>
      </c>
      <c r="T2495" s="6">
        <f t="shared" si="116"/>
        <v>0</v>
      </c>
      <c r="U2495" s="6">
        <f t="shared" si="117"/>
        <v>0.5</v>
      </c>
      <c r="V2495" t="str">
        <f t="shared" si="115"/>
        <v>C.HYDE, JAX</v>
      </c>
    </row>
    <row r="2496" spans="1:22">
      <c r="A2496">
        <v>1284</v>
      </c>
      <c r="B2496" s="21">
        <v>1</v>
      </c>
      <c r="C2496" s="21" t="s">
        <v>20</v>
      </c>
      <c r="D2496" s="21" t="s">
        <v>19</v>
      </c>
      <c r="E2496" s="21">
        <v>44</v>
      </c>
      <c r="F2496" s="21">
        <v>56</v>
      </c>
      <c r="G2496" s="21" t="s">
        <v>1572</v>
      </c>
      <c r="H2496" s="21" t="s">
        <v>585</v>
      </c>
      <c r="I2496" s="21">
        <v>1</v>
      </c>
      <c r="J2496" s="21">
        <v>0</v>
      </c>
      <c r="K2496" s="21">
        <v>0</v>
      </c>
      <c r="L2496" s="21">
        <v>0</v>
      </c>
      <c r="M2496" s="21" t="s">
        <v>1568</v>
      </c>
      <c r="N2496" s="21" t="s">
        <v>587</v>
      </c>
      <c r="O2496" s="21">
        <v>0</v>
      </c>
      <c r="P2496" s="21">
        <v>1</v>
      </c>
      <c r="Q2496" s="21">
        <v>0</v>
      </c>
      <c r="R2496">
        <f>IFERROR(IF(I2496=1,VLOOKUP(F2496,Lookup!$A$2:$B$15,2,FALSE),0),0.5)</f>
        <v>0.5</v>
      </c>
      <c r="S2496">
        <f>IF(K2496=1,1,IFERROR(IF(H2496="pass",VLOOKUP(F2496,Lookup!$D$2:$E$26,2,FALSE),0),1.6))</f>
        <v>0</v>
      </c>
      <c r="T2496" s="6">
        <f t="shared" si="116"/>
        <v>0</v>
      </c>
      <c r="U2496" s="6">
        <f t="shared" si="117"/>
        <v>0.5</v>
      </c>
      <c r="V2496" t="str">
        <f t="shared" si="115"/>
        <v>C.HYDE, JAX</v>
      </c>
    </row>
    <row r="2497" spans="1:22">
      <c r="A2497">
        <v>1285</v>
      </c>
      <c r="B2497" s="21">
        <v>1</v>
      </c>
      <c r="C2497" s="21" t="s">
        <v>20</v>
      </c>
      <c r="D2497" s="21" t="s">
        <v>19</v>
      </c>
      <c r="E2497" s="21">
        <v>31</v>
      </c>
      <c r="F2497" s="21">
        <v>69</v>
      </c>
      <c r="G2497" s="21" t="s">
        <v>1573</v>
      </c>
      <c r="H2497" s="21" t="s">
        <v>585</v>
      </c>
      <c r="I2497" s="21">
        <v>1</v>
      </c>
      <c r="J2497" s="21">
        <v>0</v>
      </c>
      <c r="K2497" s="21">
        <v>0</v>
      </c>
      <c r="L2497" s="21">
        <v>0</v>
      </c>
      <c r="M2497" s="21" t="s">
        <v>1568</v>
      </c>
      <c r="N2497" s="21" t="s">
        <v>587</v>
      </c>
      <c r="O2497" s="21">
        <v>0</v>
      </c>
      <c r="P2497" s="21">
        <v>1</v>
      </c>
      <c r="Q2497" s="21">
        <v>0</v>
      </c>
      <c r="R2497">
        <f>IFERROR(IF(I2497=1,VLOOKUP(F2497,Lookup!$A$2:$B$15,2,FALSE),0),0.5)</f>
        <v>0.5</v>
      </c>
      <c r="S2497">
        <f>IF(K2497=1,1,IFERROR(IF(H2497="pass",VLOOKUP(F2497,Lookup!$D$2:$E$26,2,FALSE),0),1.6))</f>
        <v>0</v>
      </c>
      <c r="T2497" s="6">
        <f t="shared" si="116"/>
        <v>0</v>
      </c>
      <c r="U2497" s="6">
        <f t="shared" si="117"/>
        <v>0.5</v>
      </c>
      <c r="V2497" t="str">
        <f t="shared" si="115"/>
        <v>C.HYDE, JAX</v>
      </c>
    </row>
    <row r="2498" spans="1:22">
      <c r="A2498">
        <v>1289</v>
      </c>
      <c r="B2498" s="21">
        <v>1</v>
      </c>
      <c r="C2498" s="21" t="s">
        <v>20</v>
      </c>
      <c r="D2498" s="21" t="s">
        <v>19</v>
      </c>
      <c r="E2498" s="21">
        <v>25</v>
      </c>
      <c r="F2498" s="21">
        <v>75</v>
      </c>
      <c r="G2498" s="21" t="s">
        <v>1575</v>
      </c>
      <c r="H2498" s="21" t="s">
        <v>585</v>
      </c>
      <c r="I2498" s="21">
        <v>1</v>
      </c>
      <c r="J2498" s="21">
        <v>0</v>
      </c>
      <c r="K2498" s="21">
        <v>0</v>
      </c>
      <c r="L2498" s="21">
        <v>0</v>
      </c>
      <c r="M2498" s="21" t="s">
        <v>1576</v>
      </c>
      <c r="N2498" s="21" t="s">
        <v>587</v>
      </c>
      <c r="O2498" s="21">
        <v>0</v>
      </c>
      <c r="P2498" s="21">
        <v>1</v>
      </c>
      <c r="Q2498" s="21">
        <v>0</v>
      </c>
      <c r="R2498">
        <f>IFERROR(IF(I2498=1,VLOOKUP(F2498,Lookup!$A$2:$B$15,2,FALSE),0),0.5)</f>
        <v>0.5</v>
      </c>
      <c r="S2498">
        <f>IF(K2498=1,1,IFERROR(IF(H2498="pass",VLOOKUP(F2498,Lookup!$D$2:$E$26,2,FALSE),0),1.6))</f>
        <v>0</v>
      </c>
      <c r="T2498" s="6">
        <f t="shared" si="116"/>
        <v>0</v>
      </c>
      <c r="U2498" s="6">
        <f t="shared" si="117"/>
        <v>0.5</v>
      </c>
      <c r="V2498" t="str">
        <f t="shared" ref="V2498:V2561" si="118">IF(M2498="A.St","A. ST. BROWN, DET",IF(M2498="Dj.Moore","D.MOORE, CAR",IF(M2498="Mi.Carter","M.CARTER, NYJ",UPPER(M2498)&amp;", "&amp;C2498)))</f>
        <v>J.ROBINSON, JAX</v>
      </c>
    </row>
    <row r="2499" spans="1:22">
      <c r="A2499">
        <v>1293</v>
      </c>
      <c r="B2499" s="21">
        <v>1</v>
      </c>
      <c r="C2499" s="21" t="s">
        <v>19</v>
      </c>
      <c r="D2499" s="21" t="s">
        <v>20</v>
      </c>
      <c r="E2499" s="21">
        <v>76</v>
      </c>
      <c r="F2499" s="21">
        <v>24</v>
      </c>
      <c r="G2499" s="21" t="s">
        <v>1579</v>
      </c>
      <c r="H2499" s="21" t="s">
        <v>585</v>
      </c>
      <c r="I2499" s="21">
        <v>1</v>
      </c>
      <c r="J2499" s="21">
        <v>0</v>
      </c>
      <c r="K2499" s="21">
        <v>0</v>
      </c>
      <c r="L2499" s="21">
        <v>0</v>
      </c>
      <c r="M2499" s="21" t="s">
        <v>1550</v>
      </c>
      <c r="N2499" s="21" t="s">
        <v>587</v>
      </c>
      <c r="O2499" s="21">
        <v>0</v>
      </c>
      <c r="P2499" s="21">
        <v>1</v>
      </c>
      <c r="Q2499" s="21">
        <v>0</v>
      </c>
      <c r="R2499">
        <f>IFERROR(IF(I2499=1,VLOOKUP(F2499,Lookup!$A$2:$B$15,2,FALSE),0),0.5)</f>
        <v>0.5</v>
      </c>
      <c r="S2499">
        <f>IF(K2499=1,1,IFERROR(IF(H2499="pass",VLOOKUP(F2499,Lookup!$D$2:$E$26,2,FALSE),0),1.6))</f>
        <v>0</v>
      </c>
      <c r="T2499" s="6">
        <f t="shared" ref="T2499:T2562" si="119">IFERROR(1.6+0.7/40*N2499,0)</f>
        <v>0</v>
      </c>
      <c r="U2499" s="6">
        <f t="shared" si="117"/>
        <v>0.5</v>
      </c>
      <c r="V2499" t="str">
        <f t="shared" si="118"/>
        <v>P.LINDSAY, HOU</v>
      </c>
    </row>
    <row r="2500" spans="1:22">
      <c r="A2500">
        <v>1295</v>
      </c>
      <c r="B2500" s="21">
        <v>1</v>
      </c>
      <c r="C2500" s="21" t="s">
        <v>19</v>
      </c>
      <c r="D2500" s="21" t="s">
        <v>20</v>
      </c>
      <c r="E2500" s="21">
        <v>49</v>
      </c>
      <c r="F2500" s="21">
        <v>51</v>
      </c>
      <c r="G2500" s="21" t="s">
        <v>1581</v>
      </c>
      <c r="H2500" s="21" t="s">
        <v>585</v>
      </c>
      <c r="I2500" s="21">
        <v>1</v>
      </c>
      <c r="J2500" s="21">
        <v>0</v>
      </c>
      <c r="K2500" s="21">
        <v>0</v>
      </c>
      <c r="L2500" s="21">
        <v>0</v>
      </c>
      <c r="M2500" s="21" t="s">
        <v>1550</v>
      </c>
      <c r="N2500" s="21" t="s">
        <v>587</v>
      </c>
      <c r="O2500" s="21">
        <v>0</v>
      </c>
      <c r="P2500" s="21">
        <v>1</v>
      </c>
      <c r="Q2500" s="21">
        <v>0</v>
      </c>
      <c r="R2500">
        <f>IFERROR(IF(I2500=1,VLOOKUP(F2500,Lookup!$A$2:$B$15,2,FALSE),0),0.5)</f>
        <v>0.5</v>
      </c>
      <c r="S2500">
        <f>IF(K2500=1,1,IFERROR(IF(H2500="pass",VLOOKUP(F2500,Lookup!$D$2:$E$26,2,FALSE),0),1.6))</f>
        <v>0</v>
      </c>
      <c r="T2500" s="6">
        <f t="shared" si="119"/>
        <v>0</v>
      </c>
      <c r="U2500" s="6">
        <f t="shared" si="117"/>
        <v>0.5</v>
      </c>
      <c r="V2500" t="str">
        <f t="shared" si="118"/>
        <v>P.LINDSAY, HOU</v>
      </c>
    </row>
    <row r="2501" spans="1:22">
      <c r="A2501">
        <v>1298</v>
      </c>
      <c r="B2501" s="21">
        <v>1</v>
      </c>
      <c r="C2501" s="21" t="s">
        <v>19</v>
      </c>
      <c r="D2501" s="21" t="s">
        <v>20</v>
      </c>
      <c r="E2501" s="21">
        <v>29</v>
      </c>
      <c r="F2501" s="21">
        <v>71</v>
      </c>
      <c r="G2501" s="21" t="s">
        <v>1583</v>
      </c>
      <c r="H2501" s="21" t="s">
        <v>585</v>
      </c>
      <c r="I2501" s="21">
        <v>1</v>
      </c>
      <c r="J2501" s="21">
        <v>0</v>
      </c>
      <c r="K2501" s="21">
        <v>0</v>
      </c>
      <c r="L2501" s="21">
        <v>0</v>
      </c>
      <c r="M2501" s="21" t="s">
        <v>1550</v>
      </c>
      <c r="N2501" s="21" t="s">
        <v>587</v>
      </c>
      <c r="O2501" s="21">
        <v>0</v>
      </c>
      <c r="P2501" s="21">
        <v>1</v>
      </c>
      <c r="Q2501" s="21">
        <v>0</v>
      </c>
      <c r="R2501">
        <f>IFERROR(IF(I2501=1,VLOOKUP(F2501,Lookup!$A$2:$B$15,2,FALSE),0),0.5)</f>
        <v>0.5</v>
      </c>
      <c r="S2501">
        <f>IF(K2501=1,1,IFERROR(IF(H2501="pass",VLOOKUP(F2501,Lookup!$D$2:$E$26,2,FALSE),0),1.6))</f>
        <v>0</v>
      </c>
      <c r="T2501" s="6">
        <f t="shared" si="119"/>
        <v>0</v>
      </c>
      <c r="U2501" s="6">
        <f t="shared" si="117"/>
        <v>0.5</v>
      </c>
      <c r="V2501" t="str">
        <f t="shared" si="118"/>
        <v>P.LINDSAY, HOU</v>
      </c>
    </row>
    <row r="2502" spans="1:22">
      <c r="A2502">
        <v>1304</v>
      </c>
      <c r="B2502" s="21">
        <v>1</v>
      </c>
      <c r="C2502" s="21" t="s">
        <v>20</v>
      </c>
      <c r="D2502" s="21" t="s">
        <v>19</v>
      </c>
      <c r="E2502" s="21">
        <v>75</v>
      </c>
      <c r="F2502" s="21">
        <v>25</v>
      </c>
      <c r="G2502" s="21" t="s">
        <v>1587</v>
      </c>
      <c r="H2502" s="21" t="s">
        <v>585</v>
      </c>
      <c r="I2502" s="21">
        <v>1</v>
      </c>
      <c r="J2502" s="21">
        <v>0</v>
      </c>
      <c r="K2502" s="21">
        <v>0</v>
      </c>
      <c r="L2502" s="21">
        <v>0</v>
      </c>
      <c r="M2502" s="21" t="s">
        <v>1536</v>
      </c>
      <c r="N2502" s="21" t="s">
        <v>587</v>
      </c>
      <c r="O2502" s="21">
        <v>0</v>
      </c>
      <c r="P2502" s="21">
        <v>1</v>
      </c>
      <c r="Q2502" s="21">
        <v>0</v>
      </c>
      <c r="R2502">
        <f>IFERROR(IF(I2502=1,VLOOKUP(F2502,Lookup!$A$2:$B$15,2,FALSE),0),0.5)</f>
        <v>0.5</v>
      </c>
      <c r="S2502">
        <f>IF(K2502=1,1,IFERROR(IF(H2502="pass",VLOOKUP(F2502,Lookup!$D$2:$E$26,2,FALSE),0),1.6))</f>
        <v>0</v>
      </c>
      <c r="T2502" s="6">
        <f t="shared" si="119"/>
        <v>0</v>
      </c>
      <c r="U2502" s="6">
        <f t="shared" si="117"/>
        <v>0.5</v>
      </c>
      <c r="V2502" t="str">
        <f t="shared" si="118"/>
        <v>L.SHENAULT, JAX</v>
      </c>
    </row>
    <row r="2503" spans="1:22">
      <c r="A2503">
        <v>1305</v>
      </c>
      <c r="B2503" s="21">
        <v>1</v>
      </c>
      <c r="C2503" s="21" t="s">
        <v>20</v>
      </c>
      <c r="D2503" s="21" t="s">
        <v>19</v>
      </c>
      <c r="E2503" s="21">
        <v>66</v>
      </c>
      <c r="F2503" s="21">
        <v>34</v>
      </c>
      <c r="G2503" s="21" t="s">
        <v>1588</v>
      </c>
      <c r="H2503" s="21" t="s">
        <v>585</v>
      </c>
      <c r="I2503" s="21">
        <v>1</v>
      </c>
      <c r="J2503" s="21">
        <v>0</v>
      </c>
      <c r="K2503" s="21">
        <v>0</v>
      </c>
      <c r="L2503" s="21">
        <v>0</v>
      </c>
      <c r="M2503" s="21" t="s">
        <v>1576</v>
      </c>
      <c r="N2503" s="21" t="s">
        <v>587</v>
      </c>
      <c r="O2503" s="21">
        <v>0</v>
      </c>
      <c r="P2503" s="21">
        <v>1</v>
      </c>
      <c r="Q2503" s="21">
        <v>0</v>
      </c>
      <c r="R2503">
        <f>IFERROR(IF(I2503=1,VLOOKUP(F2503,Lookup!$A$2:$B$15,2,FALSE),0),0.5)</f>
        <v>0.5</v>
      </c>
      <c r="S2503">
        <f>IF(K2503=1,1,IFERROR(IF(H2503="pass",VLOOKUP(F2503,Lookup!$D$2:$E$26,2,FALSE),0),1.6))</f>
        <v>0</v>
      </c>
      <c r="T2503" s="6">
        <f t="shared" si="119"/>
        <v>0</v>
      </c>
      <c r="U2503" s="6">
        <f t="shared" si="117"/>
        <v>0.5</v>
      </c>
      <c r="V2503" t="str">
        <f t="shared" si="118"/>
        <v>J.ROBINSON, JAX</v>
      </c>
    </row>
    <row r="2504" spans="1:22">
      <c r="A2504">
        <v>1306</v>
      </c>
      <c r="B2504" s="21">
        <v>1</v>
      </c>
      <c r="C2504" s="21" t="s">
        <v>20</v>
      </c>
      <c r="D2504" s="21" t="s">
        <v>19</v>
      </c>
      <c r="E2504" s="21">
        <v>60</v>
      </c>
      <c r="F2504" s="21">
        <v>40</v>
      </c>
      <c r="G2504" s="21" t="s">
        <v>1589</v>
      </c>
      <c r="H2504" s="21" t="s">
        <v>585</v>
      </c>
      <c r="I2504" s="21">
        <v>1</v>
      </c>
      <c r="J2504" s="21">
        <v>0</v>
      </c>
      <c r="K2504" s="21">
        <v>0</v>
      </c>
      <c r="L2504" s="21">
        <v>0</v>
      </c>
      <c r="M2504" s="21" t="s">
        <v>1576</v>
      </c>
      <c r="N2504" s="21" t="s">
        <v>587</v>
      </c>
      <c r="O2504" s="21">
        <v>0</v>
      </c>
      <c r="P2504" s="21">
        <v>1</v>
      </c>
      <c r="Q2504" s="21">
        <v>0</v>
      </c>
      <c r="R2504">
        <f>IFERROR(IF(I2504=1,VLOOKUP(F2504,Lookup!$A$2:$B$15,2,FALSE),0),0.5)</f>
        <v>0.5</v>
      </c>
      <c r="S2504">
        <f>IF(K2504=1,1,IFERROR(IF(H2504="pass",VLOOKUP(F2504,Lookup!$D$2:$E$26,2,FALSE),0),1.6))</f>
        <v>0</v>
      </c>
      <c r="T2504" s="6">
        <f t="shared" si="119"/>
        <v>0</v>
      </c>
      <c r="U2504" s="6">
        <f t="shared" si="117"/>
        <v>0.5</v>
      </c>
      <c r="V2504" t="str">
        <f t="shared" si="118"/>
        <v>J.ROBINSON, JAX</v>
      </c>
    </row>
    <row r="2505" spans="1:22">
      <c r="A2505">
        <v>1307</v>
      </c>
      <c r="B2505" s="21">
        <v>1</v>
      </c>
      <c r="C2505" s="21" t="s">
        <v>20</v>
      </c>
      <c r="D2505" s="21" t="s">
        <v>19</v>
      </c>
      <c r="E2505" s="21">
        <v>53</v>
      </c>
      <c r="F2505" s="21">
        <v>47</v>
      </c>
      <c r="G2505" s="21" t="s">
        <v>1590</v>
      </c>
      <c r="H2505" s="21" t="s">
        <v>585</v>
      </c>
      <c r="I2505" s="21">
        <v>1</v>
      </c>
      <c r="J2505" s="21">
        <v>0</v>
      </c>
      <c r="K2505" s="21">
        <v>0</v>
      </c>
      <c r="L2505" s="21">
        <v>0</v>
      </c>
      <c r="M2505" s="21" t="s">
        <v>1576</v>
      </c>
      <c r="N2505" s="21" t="s">
        <v>587</v>
      </c>
      <c r="O2505" s="21">
        <v>0</v>
      </c>
      <c r="P2505" s="21">
        <v>1</v>
      </c>
      <c r="Q2505" s="21">
        <v>0</v>
      </c>
      <c r="R2505">
        <f>IFERROR(IF(I2505=1,VLOOKUP(F2505,Lookup!$A$2:$B$15,2,FALSE),0),0.5)</f>
        <v>0.5</v>
      </c>
      <c r="S2505">
        <f>IF(K2505=1,1,IFERROR(IF(H2505="pass",VLOOKUP(F2505,Lookup!$D$2:$E$26,2,FALSE),0),1.6))</f>
        <v>0</v>
      </c>
      <c r="T2505" s="6">
        <f t="shared" si="119"/>
        <v>0</v>
      </c>
      <c r="U2505" s="6">
        <f t="shared" si="117"/>
        <v>0.5</v>
      </c>
      <c r="V2505" t="str">
        <f t="shared" si="118"/>
        <v>J.ROBINSON, JAX</v>
      </c>
    </row>
    <row r="2506" spans="1:22">
      <c r="A2506">
        <v>1247</v>
      </c>
      <c r="B2506" s="21">
        <v>1</v>
      </c>
      <c r="C2506" s="21" t="s">
        <v>19</v>
      </c>
      <c r="D2506" s="21" t="s">
        <v>20</v>
      </c>
      <c r="E2506" s="21">
        <v>84</v>
      </c>
      <c r="F2506" s="21">
        <v>16</v>
      </c>
      <c r="G2506" s="21" t="s">
        <v>1537</v>
      </c>
      <c r="H2506" s="21" t="s">
        <v>585</v>
      </c>
      <c r="I2506" s="21">
        <v>1</v>
      </c>
      <c r="J2506" s="21">
        <v>0</v>
      </c>
      <c r="K2506" s="21">
        <v>0</v>
      </c>
      <c r="L2506" s="21">
        <v>0</v>
      </c>
      <c r="M2506" s="21" t="s">
        <v>1528</v>
      </c>
      <c r="N2506" s="21" t="s">
        <v>587</v>
      </c>
      <c r="O2506" s="21">
        <v>0</v>
      </c>
      <c r="P2506" s="21">
        <v>1</v>
      </c>
      <c r="Q2506" s="21">
        <v>0</v>
      </c>
      <c r="R2506">
        <f>IFERROR(IF(I2506=1,VLOOKUP(F2506,Lookup!$A$2:$B$15,2,FALSE),0),0.5)</f>
        <v>0.5</v>
      </c>
      <c r="S2506">
        <f>IF(K2506=1,1,IFERROR(IF(H2506="pass",VLOOKUP(F2506,Lookup!$D$2:$E$26,2,FALSE),0),1.6))</f>
        <v>0</v>
      </c>
      <c r="T2506" s="6">
        <f t="shared" si="119"/>
        <v>0</v>
      </c>
      <c r="U2506" s="6">
        <f t="shared" si="117"/>
        <v>0.5</v>
      </c>
      <c r="V2506" t="str">
        <f t="shared" si="118"/>
        <v>M.INGRAM, HOU</v>
      </c>
    </row>
    <row r="2507" spans="1:22">
      <c r="A2507">
        <v>1248</v>
      </c>
      <c r="B2507" s="21">
        <v>1</v>
      </c>
      <c r="C2507" s="21" t="s">
        <v>19</v>
      </c>
      <c r="D2507" s="21" t="s">
        <v>20</v>
      </c>
      <c r="E2507" s="21">
        <v>78</v>
      </c>
      <c r="F2507" s="21">
        <v>22</v>
      </c>
      <c r="G2507" s="21" t="s">
        <v>1538</v>
      </c>
      <c r="H2507" s="21" t="s">
        <v>585</v>
      </c>
      <c r="I2507" s="21">
        <v>1</v>
      </c>
      <c r="J2507" s="21">
        <v>0</v>
      </c>
      <c r="K2507" s="21">
        <v>0</v>
      </c>
      <c r="L2507" s="21">
        <v>0</v>
      </c>
      <c r="M2507" s="21" t="s">
        <v>1528</v>
      </c>
      <c r="N2507" s="21" t="s">
        <v>587</v>
      </c>
      <c r="O2507" s="21">
        <v>0</v>
      </c>
      <c r="P2507" s="21">
        <v>1</v>
      </c>
      <c r="Q2507" s="21">
        <v>0</v>
      </c>
      <c r="R2507">
        <f>IFERROR(IF(I2507=1,VLOOKUP(F2507,Lookup!$A$2:$B$15,2,FALSE),0),0.5)</f>
        <v>0.5</v>
      </c>
      <c r="S2507">
        <f>IF(K2507=1,1,IFERROR(IF(H2507="pass",VLOOKUP(F2507,Lookup!$D$2:$E$26,2,FALSE),0),1.6))</f>
        <v>0</v>
      </c>
      <c r="T2507" s="6">
        <f t="shared" si="119"/>
        <v>0</v>
      </c>
      <c r="U2507" s="6">
        <f t="shared" si="117"/>
        <v>0.5</v>
      </c>
      <c r="V2507" t="str">
        <f t="shared" si="118"/>
        <v>M.INGRAM, HOU</v>
      </c>
    </row>
    <row r="2508" spans="1:22">
      <c r="A2508">
        <v>1255</v>
      </c>
      <c r="B2508" s="21">
        <v>1</v>
      </c>
      <c r="C2508" s="21" t="s">
        <v>19</v>
      </c>
      <c r="D2508" s="21" t="s">
        <v>20</v>
      </c>
      <c r="E2508" s="21">
        <v>43</v>
      </c>
      <c r="F2508" s="21">
        <v>57</v>
      </c>
      <c r="G2508" s="21" t="s">
        <v>1545</v>
      </c>
      <c r="H2508" s="21" t="s">
        <v>585</v>
      </c>
      <c r="I2508" s="21">
        <v>1</v>
      </c>
      <c r="J2508" s="21">
        <v>0</v>
      </c>
      <c r="K2508" s="21">
        <v>0</v>
      </c>
      <c r="L2508" s="21">
        <v>0</v>
      </c>
      <c r="M2508" s="21" t="s">
        <v>1528</v>
      </c>
      <c r="N2508" s="21" t="s">
        <v>587</v>
      </c>
      <c r="O2508" s="21">
        <v>0</v>
      </c>
      <c r="P2508" s="21">
        <v>1</v>
      </c>
      <c r="Q2508" s="21">
        <v>0</v>
      </c>
      <c r="R2508">
        <f>IFERROR(IF(I2508=1,VLOOKUP(F2508,Lookup!$A$2:$B$15,2,FALSE),0),0.5)</f>
        <v>0.5</v>
      </c>
      <c r="S2508">
        <f>IF(K2508=1,1,IFERROR(IF(H2508="pass",VLOOKUP(F2508,Lookup!$D$2:$E$26,2,FALSE),0),1.6))</f>
        <v>0</v>
      </c>
      <c r="T2508" s="6">
        <f t="shared" si="119"/>
        <v>0</v>
      </c>
      <c r="U2508" s="6">
        <f t="shared" si="117"/>
        <v>0.5</v>
      </c>
      <c r="V2508" t="str">
        <f t="shared" si="118"/>
        <v>M.INGRAM, HOU</v>
      </c>
    </row>
    <row r="2509" spans="1:22">
      <c r="A2509">
        <v>1311</v>
      </c>
      <c r="B2509" s="21">
        <v>1</v>
      </c>
      <c r="C2509" s="21" t="s">
        <v>19</v>
      </c>
      <c r="D2509" s="21" t="s">
        <v>20</v>
      </c>
      <c r="E2509" s="21">
        <v>48</v>
      </c>
      <c r="F2509" s="21">
        <v>52</v>
      </c>
      <c r="G2509" s="21" t="s">
        <v>1594</v>
      </c>
      <c r="H2509" s="21" t="s">
        <v>585</v>
      </c>
      <c r="I2509" s="21">
        <v>1</v>
      </c>
      <c r="J2509" s="21">
        <v>0</v>
      </c>
      <c r="K2509" s="21">
        <v>0</v>
      </c>
      <c r="L2509" s="21">
        <v>0</v>
      </c>
      <c r="M2509" s="21" t="s">
        <v>1528</v>
      </c>
      <c r="N2509" s="21" t="s">
        <v>587</v>
      </c>
      <c r="O2509" s="21">
        <v>0</v>
      </c>
      <c r="P2509" s="21">
        <v>1</v>
      </c>
      <c r="Q2509" s="21">
        <v>0</v>
      </c>
      <c r="R2509">
        <f>IFERROR(IF(I2509=1,VLOOKUP(F2509,Lookup!$A$2:$B$15,2,FALSE),0),0.5)</f>
        <v>0.5</v>
      </c>
      <c r="S2509">
        <f>IF(K2509=1,1,IFERROR(IF(H2509="pass",VLOOKUP(F2509,Lookup!$D$2:$E$26,2,FALSE),0),1.6))</f>
        <v>0</v>
      </c>
      <c r="T2509" s="6">
        <f t="shared" si="119"/>
        <v>0</v>
      </c>
      <c r="U2509" s="6">
        <f t="shared" si="117"/>
        <v>0.5</v>
      </c>
      <c r="V2509" t="str">
        <f t="shared" si="118"/>
        <v>M.INGRAM, HOU</v>
      </c>
    </row>
    <row r="2510" spans="1:22">
      <c r="A2510">
        <v>1343</v>
      </c>
      <c r="B2510" s="21">
        <v>1</v>
      </c>
      <c r="C2510" s="21" t="s">
        <v>20</v>
      </c>
      <c r="D2510" s="21" t="s">
        <v>19</v>
      </c>
      <c r="E2510" s="21">
        <v>75</v>
      </c>
      <c r="F2510" s="21">
        <v>25</v>
      </c>
      <c r="G2510" s="21" t="s">
        <v>1610</v>
      </c>
      <c r="H2510" s="21" t="s">
        <v>585</v>
      </c>
      <c r="I2510" s="21">
        <v>1</v>
      </c>
      <c r="J2510" s="21">
        <v>0</v>
      </c>
      <c r="K2510" s="21">
        <v>0</v>
      </c>
      <c r="L2510" s="21">
        <v>0</v>
      </c>
      <c r="M2510" s="21" t="s">
        <v>1568</v>
      </c>
      <c r="N2510" s="21" t="s">
        <v>587</v>
      </c>
      <c r="O2510" s="21">
        <v>0</v>
      </c>
      <c r="P2510" s="21">
        <v>1</v>
      </c>
      <c r="Q2510" s="21">
        <v>0</v>
      </c>
      <c r="R2510">
        <f>IFERROR(IF(I2510=1,VLOOKUP(F2510,Lookup!$A$2:$B$15,2,FALSE),0),0.5)</f>
        <v>0.5</v>
      </c>
      <c r="S2510">
        <f>IF(K2510=1,1,IFERROR(IF(H2510="pass",VLOOKUP(F2510,Lookup!$D$2:$E$26,2,FALSE),0),1.6))</f>
        <v>0</v>
      </c>
      <c r="T2510" s="6">
        <f t="shared" si="119"/>
        <v>0</v>
      </c>
      <c r="U2510" s="6">
        <f t="shared" si="117"/>
        <v>0.5</v>
      </c>
      <c r="V2510" t="str">
        <f t="shared" si="118"/>
        <v>C.HYDE, JAX</v>
      </c>
    </row>
    <row r="2511" spans="1:22">
      <c r="A2511">
        <v>1344</v>
      </c>
      <c r="B2511" s="21">
        <v>1</v>
      </c>
      <c r="C2511" s="21" t="s">
        <v>20</v>
      </c>
      <c r="D2511" s="21" t="s">
        <v>19</v>
      </c>
      <c r="E2511" s="21">
        <v>70</v>
      </c>
      <c r="F2511" s="21">
        <v>30</v>
      </c>
      <c r="G2511" s="21" t="s">
        <v>1611</v>
      </c>
      <c r="H2511" s="21" t="s">
        <v>585</v>
      </c>
      <c r="I2511" s="21">
        <v>1</v>
      </c>
      <c r="J2511" s="21">
        <v>0</v>
      </c>
      <c r="K2511" s="21">
        <v>0</v>
      </c>
      <c r="L2511" s="21">
        <v>0</v>
      </c>
      <c r="M2511" s="21" t="s">
        <v>1568</v>
      </c>
      <c r="N2511" s="21" t="s">
        <v>587</v>
      </c>
      <c r="O2511" s="21">
        <v>0</v>
      </c>
      <c r="P2511" s="21">
        <v>1</v>
      </c>
      <c r="Q2511" s="21">
        <v>0</v>
      </c>
      <c r="R2511">
        <f>IFERROR(IF(I2511=1,VLOOKUP(F2511,Lookup!$A$2:$B$15,2,FALSE),0),0.5)</f>
        <v>0.5</v>
      </c>
      <c r="S2511">
        <f>IF(K2511=1,1,IFERROR(IF(H2511="pass",VLOOKUP(F2511,Lookup!$D$2:$E$26,2,FALSE),0),1.6))</f>
        <v>0</v>
      </c>
      <c r="T2511" s="6">
        <f t="shared" si="119"/>
        <v>0</v>
      </c>
      <c r="U2511" s="6">
        <f t="shared" si="117"/>
        <v>0.5</v>
      </c>
      <c r="V2511" t="str">
        <f t="shared" si="118"/>
        <v>C.HYDE, JAX</v>
      </c>
    </row>
    <row r="2512" spans="1:22">
      <c r="A2512">
        <v>1347</v>
      </c>
      <c r="B2512" s="21">
        <v>1</v>
      </c>
      <c r="C2512" s="21" t="s">
        <v>19</v>
      </c>
      <c r="D2512" s="21" t="s">
        <v>20</v>
      </c>
      <c r="E2512" s="21">
        <v>72</v>
      </c>
      <c r="F2512" s="21">
        <v>28</v>
      </c>
      <c r="G2512" s="21" t="s">
        <v>1613</v>
      </c>
      <c r="H2512" s="21" t="s">
        <v>585</v>
      </c>
      <c r="I2512" s="21">
        <v>1</v>
      </c>
      <c r="J2512" s="21">
        <v>0</v>
      </c>
      <c r="K2512" s="21">
        <v>0</v>
      </c>
      <c r="L2512" s="21">
        <v>0</v>
      </c>
      <c r="M2512" s="21" t="s">
        <v>1550</v>
      </c>
      <c r="N2512" s="21" t="s">
        <v>587</v>
      </c>
      <c r="O2512" s="21">
        <v>0</v>
      </c>
      <c r="P2512" s="21">
        <v>1</v>
      </c>
      <c r="Q2512" s="21">
        <v>0</v>
      </c>
      <c r="R2512">
        <f>IFERROR(IF(I2512=1,VLOOKUP(F2512,Lookup!$A$2:$B$15,2,FALSE),0),0.5)</f>
        <v>0.5</v>
      </c>
      <c r="S2512">
        <f>IF(K2512=1,1,IFERROR(IF(H2512="pass",VLOOKUP(F2512,Lookup!$D$2:$E$26,2,FALSE),0),1.6))</f>
        <v>0</v>
      </c>
      <c r="T2512" s="6">
        <f t="shared" si="119"/>
        <v>0</v>
      </c>
      <c r="U2512" s="6">
        <f t="shared" si="117"/>
        <v>0.5</v>
      </c>
      <c r="V2512" t="str">
        <f t="shared" si="118"/>
        <v>P.LINDSAY, HOU</v>
      </c>
    </row>
    <row r="2513" spans="1:22">
      <c r="A2513">
        <v>1312</v>
      </c>
      <c r="B2513" s="21">
        <v>1</v>
      </c>
      <c r="C2513" s="21" t="s">
        <v>19</v>
      </c>
      <c r="D2513" s="21" t="s">
        <v>20</v>
      </c>
      <c r="E2513" s="21">
        <v>44</v>
      </c>
      <c r="F2513" s="21">
        <v>56</v>
      </c>
      <c r="G2513" s="21" t="s">
        <v>1595</v>
      </c>
      <c r="H2513" s="21" t="s">
        <v>585</v>
      </c>
      <c r="I2513" s="21">
        <v>1</v>
      </c>
      <c r="J2513" s="21">
        <v>0</v>
      </c>
      <c r="K2513" s="21">
        <v>0</v>
      </c>
      <c r="L2513" s="21">
        <v>0</v>
      </c>
      <c r="M2513" s="21" t="s">
        <v>1528</v>
      </c>
      <c r="N2513" s="21" t="s">
        <v>587</v>
      </c>
      <c r="O2513" s="21">
        <v>0</v>
      </c>
      <c r="P2513" s="21">
        <v>1</v>
      </c>
      <c r="Q2513" s="21">
        <v>0</v>
      </c>
      <c r="R2513">
        <f>IFERROR(IF(I2513=1,VLOOKUP(F2513,Lookup!$A$2:$B$15,2,FALSE),0),0.5)</f>
        <v>0.5</v>
      </c>
      <c r="S2513">
        <f>IF(K2513=1,1,IFERROR(IF(H2513="pass",VLOOKUP(F2513,Lookup!$D$2:$E$26,2,FALSE),0),1.6))</f>
        <v>0</v>
      </c>
      <c r="T2513" s="6">
        <f t="shared" si="119"/>
        <v>0</v>
      </c>
      <c r="U2513" s="6">
        <f t="shared" si="117"/>
        <v>0.5</v>
      </c>
      <c r="V2513" t="str">
        <f t="shared" si="118"/>
        <v>M.INGRAM, HOU</v>
      </c>
    </row>
    <row r="2514" spans="1:22">
      <c r="A2514">
        <v>1348</v>
      </c>
      <c r="B2514" s="21">
        <v>1</v>
      </c>
      <c r="C2514" s="21" t="s">
        <v>19</v>
      </c>
      <c r="D2514" s="21" t="s">
        <v>20</v>
      </c>
      <c r="E2514" s="21">
        <v>69</v>
      </c>
      <c r="F2514" s="21">
        <v>31</v>
      </c>
      <c r="G2514" s="21" t="s">
        <v>1614</v>
      </c>
      <c r="H2514" s="21" t="s">
        <v>585</v>
      </c>
      <c r="I2514" s="21">
        <v>1</v>
      </c>
      <c r="J2514" s="21">
        <v>0</v>
      </c>
      <c r="K2514" s="21">
        <v>0</v>
      </c>
      <c r="L2514" s="21">
        <v>0</v>
      </c>
      <c r="M2514" s="21" t="s">
        <v>1528</v>
      </c>
      <c r="N2514" s="21" t="s">
        <v>587</v>
      </c>
      <c r="O2514" s="21">
        <v>0</v>
      </c>
      <c r="P2514" s="21">
        <v>1</v>
      </c>
      <c r="Q2514" s="21">
        <v>0</v>
      </c>
      <c r="R2514">
        <f>IFERROR(IF(I2514=1,VLOOKUP(F2514,Lookup!$A$2:$B$15,2,FALSE),0),0.5)</f>
        <v>0.5</v>
      </c>
      <c r="S2514">
        <f>IF(K2514=1,1,IFERROR(IF(H2514="pass",VLOOKUP(F2514,Lookup!$D$2:$E$26,2,FALSE),0),1.6))</f>
        <v>0</v>
      </c>
      <c r="T2514" s="6">
        <f t="shared" si="119"/>
        <v>0</v>
      </c>
      <c r="U2514" s="6">
        <f t="shared" si="117"/>
        <v>0.5</v>
      </c>
      <c r="V2514" t="str">
        <f t="shared" si="118"/>
        <v>M.INGRAM, HOU</v>
      </c>
    </row>
    <row r="2515" spans="1:22">
      <c r="A2515">
        <v>1351</v>
      </c>
      <c r="B2515" s="21">
        <v>1</v>
      </c>
      <c r="C2515" s="21" t="s">
        <v>19</v>
      </c>
      <c r="D2515" s="21" t="s">
        <v>20</v>
      </c>
      <c r="E2515" s="21">
        <v>50</v>
      </c>
      <c r="F2515" s="21">
        <v>50</v>
      </c>
      <c r="G2515" s="21" t="s">
        <v>1617</v>
      </c>
      <c r="H2515" s="21" t="s">
        <v>585</v>
      </c>
      <c r="I2515" s="21">
        <v>1</v>
      </c>
      <c r="J2515" s="21">
        <v>0</v>
      </c>
      <c r="K2515" s="21">
        <v>0</v>
      </c>
      <c r="L2515" s="21">
        <v>0</v>
      </c>
      <c r="M2515" s="21" t="s">
        <v>1528</v>
      </c>
      <c r="N2515" s="21" t="s">
        <v>587</v>
      </c>
      <c r="O2515" s="21">
        <v>0</v>
      </c>
      <c r="P2515" s="21">
        <v>1</v>
      </c>
      <c r="Q2515" s="21">
        <v>0</v>
      </c>
      <c r="R2515">
        <f>IFERROR(IF(I2515=1,VLOOKUP(F2515,Lookup!$A$2:$B$15,2,FALSE),0),0.5)</f>
        <v>0.5</v>
      </c>
      <c r="S2515">
        <f>IF(K2515=1,1,IFERROR(IF(H2515="pass",VLOOKUP(F2515,Lookup!$D$2:$E$26,2,FALSE),0),1.6))</f>
        <v>0</v>
      </c>
      <c r="T2515" s="6">
        <f t="shared" si="119"/>
        <v>0</v>
      </c>
      <c r="U2515" s="6">
        <f t="shared" si="117"/>
        <v>0.5</v>
      </c>
      <c r="V2515" t="str">
        <f t="shared" si="118"/>
        <v>M.INGRAM, HOU</v>
      </c>
    </row>
    <row r="2516" spans="1:22">
      <c r="A2516">
        <v>1355</v>
      </c>
      <c r="B2516" s="21">
        <v>1</v>
      </c>
      <c r="C2516" s="21" t="s">
        <v>20</v>
      </c>
      <c r="D2516" s="21" t="s">
        <v>19</v>
      </c>
      <c r="E2516" s="21">
        <v>89</v>
      </c>
      <c r="F2516" s="21">
        <v>11</v>
      </c>
      <c r="G2516" s="21" t="s">
        <v>1620</v>
      </c>
      <c r="H2516" s="21" t="s">
        <v>585</v>
      </c>
      <c r="I2516" s="21">
        <v>1</v>
      </c>
      <c r="J2516" s="21">
        <v>0</v>
      </c>
      <c r="K2516" s="21">
        <v>0</v>
      </c>
      <c r="L2516" s="21">
        <v>0</v>
      </c>
      <c r="M2516" s="21" t="s">
        <v>1576</v>
      </c>
      <c r="N2516" s="21" t="s">
        <v>587</v>
      </c>
      <c r="O2516" s="21">
        <v>0</v>
      </c>
      <c r="P2516" s="21">
        <v>1</v>
      </c>
      <c r="Q2516" s="21">
        <v>0</v>
      </c>
      <c r="R2516">
        <f>IFERROR(IF(I2516=1,VLOOKUP(F2516,Lookup!$A$2:$B$15,2,FALSE),0),0.5)</f>
        <v>0.5</v>
      </c>
      <c r="S2516">
        <f>IF(K2516=1,1,IFERROR(IF(H2516="pass",VLOOKUP(F2516,Lookup!$D$2:$E$26,2,FALSE),0),1.6))</f>
        <v>0</v>
      </c>
      <c r="T2516" s="6">
        <f t="shared" si="119"/>
        <v>0</v>
      </c>
      <c r="U2516" s="6">
        <f t="shared" si="117"/>
        <v>0.5</v>
      </c>
      <c r="V2516" t="str">
        <f t="shared" si="118"/>
        <v>J.ROBINSON, JAX</v>
      </c>
    </row>
    <row r="2517" spans="1:22">
      <c r="A2517">
        <v>1358</v>
      </c>
      <c r="B2517" s="21">
        <v>1</v>
      </c>
      <c r="C2517" s="21" t="s">
        <v>19</v>
      </c>
      <c r="D2517" s="21" t="s">
        <v>20</v>
      </c>
      <c r="E2517" s="21">
        <v>68</v>
      </c>
      <c r="F2517" s="21">
        <v>32</v>
      </c>
      <c r="G2517" s="21" t="s">
        <v>1622</v>
      </c>
      <c r="H2517" s="21" t="s">
        <v>585</v>
      </c>
      <c r="I2517" s="21">
        <v>1</v>
      </c>
      <c r="J2517" s="21">
        <v>0</v>
      </c>
      <c r="K2517" s="21">
        <v>0</v>
      </c>
      <c r="L2517" s="21">
        <v>0</v>
      </c>
      <c r="M2517" s="21" t="s">
        <v>1547</v>
      </c>
      <c r="N2517" s="21" t="s">
        <v>587</v>
      </c>
      <c r="O2517" s="21">
        <v>0</v>
      </c>
      <c r="P2517" s="21">
        <v>1</v>
      </c>
      <c r="Q2517" s="21">
        <v>0</v>
      </c>
      <c r="R2517">
        <f>IFERROR(IF(I2517=1,VLOOKUP(F2517,Lookup!$A$2:$B$15,2,FALSE),0),0.5)</f>
        <v>0.5</v>
      </c>
      <c r="S2517">
        <f>IF(K2517=1,1,IFERROR(IF(H2517="pass",VLOOKUP(F2517,Lookup!$D$2:$E$26,2,FALSE),0),1.6))</f>
        <v>0</v>
      </c>
      <c r="T2517" s="6">
        <f t="shared" si="119"/>
        <v>0</v>
      </c>
      <c r="U2517" s="6">
        <f t="shared" si="117"/>
        <v>0.5</v>
      </c>
      <c r="V2517" t="str">
        <f t="shared" si="118"/>
        <v>D.JOHNSON, HOU</v>
      </c>
    </row>
    <row r="2518" spans="1:22">
      <c r="A2518">
        <v>1359</v>
      </c>
      <c r="B2518" s="21">
        <v>1</v>
      </c>
      <c r="C2518" s="21" t="s">
        <v>19</v>
      </c>
      <c r="D2518" s="21" t="s">
        <v>20</v>
      </c>
      <c r="E2518" s="21">
        <v>63</v>
      </c>
      <c r="F2518" s="21">
        <v>37</v>
      </c>
      <c r="G2518" s="21" t="s">
        <v>1623</v>
      </c>
      <c r="H2518" s="21" t="s">
        <v>585</v>
      </c>
      <c r="I2518" s="21">
        <v>1</v>
      </c>
      <c r="J2518" s="21">
        <v>0</v>
      </c>
      <c r="K2518" s="21">
        <v>0</v>
      </c>
      <c r="L2518" s="21">
        <v>0</v>
      </c>
      <c r="M2518" s="21" t="s">
        <v>1550</v>
      </c>
      <c r="N2518" s="21" t="s">
        <v>587</v>
      </c>
      <c r="O2518" s="21">
        <v>0</v>
      </c>
      <c r="P2518" s="21">
        <v>1</v>
      </c>
      <c r="Q2518" s="21">
        <v>0</v>
      </c>
      <c r="R2518">
        <f>IFERROR(IF(I2518=1,VLOOKUP(F2518,Lookup!$A$2:$B$15,2,FALSE),0),0.5)</f>
        <v>0.5</v>
      </c>
      <c r="S2518">
        <f>IF(K2518=1,1,IFERROR(IF(H2518="pass",VLOOKUP(F2518,Lookup!$D$2:$E$26,2,FALSE),0),1.6))</f>
        <v>0</v>
      </c>
      <c r="T2518" s="6">
        <f t="shared" si="119"/>
        <v>0</v>
      </c>
      <c r="U2518" s="6">
        <f t="shared" si="117"/>
        <v>0.5</v>
      </c>
      <c r="V2518" t="str">
        <f t="shared" si="118"/>
        <v>P.LINDSAY, HOU</v>
      </c>
    </row>
    <row r="2519" spans="1:22">
      <c r="A2519">
        <v>1361</v>
      </c>
      <c r="B2519" s="21">
        <v>1</v>
      </c>
      <c r="C2519" s="21" t="s">
        <v>19</v>
      </c>
      <c r="D2519" s="21" t="s">
        <v>20</v>
      </c>
      <c r="E2519" s="21">
        <v>60</v>
      </c>
      <c r="F2519" s="21">
        <v>40</v>
      </c>
      <c r="G2519" s="21" t="s">
        <v>1624</v>
      </c>
      <c r="H2519" s="21" t="s">
        <v>585</v>
      </c>
      <c r="I2519" s="21">
        <v>1</v>
      </c>
      <c r="J2519" s="21">
        <v>0</v>
      </c>
      <c r="K2519" s="21">
        <v>0</v>
      </c>
      <c r="L2519" s="21">
        <v>0</v>
      </c>
      <c r="M2519" s="21" t="s">
        <v>1547</v>
      </c>
      <c r="N2519" s="21" t="s">
        <v>587</v>
      </c>
      <c r="O2519" s="21">
        <v>0</v>
      </c>
      <c r="P2519" s="21">
        <v>1</v>
      </c>
      <c r="Q2519" s="21">
        <v>0</v>
      </c>
      <c r="R2519">
        <f>IFERROR(IF(I2519=1,VLOOKUP(F2519,Lookup!$A$2:$B$15,2,FALSE),0),0.5)</f>
        <v>0.5</v>
      </c>
      <c r="S2519">
        <f>IF(K2519=1,1,IFERROR(IF(H2519="pass",VLOOKUP(F2519,Lookup!$D$2:$E$26,2,FALSE),0),1.6))</f>
        <v>0</v>
      </c>
      <c r="T2519" s="6">
        <f t="shared" si="119"/>
        <v>0</v>
      </c>
      <c r="U2519" s="6">
        <f t="shared" si="117"/>
        <v>0.5</v>
      </c>
      <c r="V2519" t="str">
        <f t="shared" si="118"/>
        <v>D.JOHNSON, HOU</v>
      </c>
    </row>
    <row r="2520" spans="1:22">
      <c r="A2520">
        <v>1352</v>
      </c>
      <c r="B2520" s="21">
        <v>1</v>
      </c>
      <c r="C2520" s="21" t="s">
        <v>19</v>
      </c>
      <c r="D2520" s="21" t="s">
        <v>20</v>
      </c>
      <c r="E2520" s="21">
        <v>50</v>
      </c>
      <c r="F2520" s="21">
        <v>50</v>
      </c>
      <c r="G2520" s="21" t="s">
        <v>1618</v>
      </c>
      <c r="H2520" s="21" t="s">
        <v>585</v>
      </c>
      <c r="I2520" s="21">
        <v>1</v>
      </c>
      <c r="J2520" s="21">
        <v>0</v>
      </c>
      <c r="K2520" s="21">
        <v>0</v>
      </c>
      <c r="L2520" s="21">
        <v>0</v>
      </c>
      <c r="M2520" s="21" t="s">
        <v>1528</v>
      </c>
      <c r="N2520" s="21" t="s">
        <v>587</v>
      </c>
      <c r="O2520" s="21">
        <v>0</v>
      </c>
      <c r="P2520" s="21">
        <v>1</v>
      </c>
      <c r="Q2520" s="21">
        <v>0</v>
      </c>
      <c r="R2520">
        <f>IFERROR(IF(I2520=1,VLOOKUP(F2520,Lookup!$A$2:$B$15,2,FALSE),0),0.5)</f>
        <v>0.5</v>
      </c>
      <c r="S2520">
        <f>IF(K2520=1,1,IFERROR(IF(H2520="pass",VLOOKUP(F2520,Lookup!$D$2:$E$26,2,FALSE),0),1.6))</f>
        <v>0</v>
      </c>
      <c r="T2520" s="6">
        <f t="shared" si="119"/>
        <v>0</v>
      </c>
      <c r="U2520" s="6">
        <f t="shared" si="117"/>
        <v>0.5</v>
      </c>
      <c r="V2520" t="str">
        <f t="shared" si="118"/>
        <v>M.INGRAM, HOU</v>
      </c>
    </row>
    <row r="2521" spans="1:22">
      <c r="A2521">
        <v>1363</v>
      </c>
      <c r="B2521" s="21">
        <v>1</v>
      </c>
      <c r="C2521" s="21" t="s">
        <v>19</v>
      </c>
      <c r="D2521" s="21" t="s">
        <v>20</v>
      </c>
      <c r="E2521" s="21">
        <v>54</v>
      </c>
      <c r="F2521" s="21">
        <v>46</v>
      </c>
      <c r="G2521" s="21" t="s">
        <v>1626</v>
      </c>
      <c r="H2521" s="21" t="s">
        <v>585</v>
      </c>
      <c r="I2521" s="21">
        <v>1</v>
      </c>
      <c r="J2521" s="21">
        <v>0</v>
      </c>
      <c r="K2521" s="21">
        <v>0</v>
      </c>
      <c r="L2521" s="21">
        <v>0</v>
      </c>
      <c r="M2521" s="21" t="s">
        <v>1528</v>
      </c>
      <c r="N2521" s="21" t="s">
        <v>587</v>
      </c>
      <c r="O2521" s="21">
        <v>0</v>
      </c>
      <c r="P2521" s="21">
        <v>1</v>
      </c>
      <c r="Q2521" s="21">
        <v>0</v>
      </c>
      <c r="R2521">
        <f>IFERROR(IF(I2521=1,VLOOKUP(F2521,Lookup!$A$2:$B$15,2,FALSE),0),0.5)</f>
        <v>0.5</v>
      </c>
      <c r="S2521">
        <f>IF(K2521=1,1,IFERROR(IF(H2521="pass",VLOOKUP(F2521,Lookup!$D$2:$E$26,2,FALSE),0),1.6))</f>
        <v>0</v>
      </c>
      <c r="T2521" s="6">
        <f t="shared" si="119"/>
        <v>0</v>
      </c>
      <c r="U2521" s="6">
        <f t="shared" si="117"/>
        <v>0.5</v>
      </c>
      <c r="V2521" t="str">
        <f t="shared" si="118"/>
        <v>M.INGRAM, HOU</v>
      </c>
    </row>
    <row r="2522" spans="1:22">
      <c r="A2522">
        <v>1364</v>
      </c>
      <c r="B2522" s="21">
        <v>1</v>
      </c>
      <c r="C2522" s="21" t="s">
        <v>19</v>
      </c>
      <c r="D2522" s="21" t="s">
        <v>20</v>
      </c>
      <c r="E2522" s="21">
        <v>43</v>
      </c>
      <c r="F2522" s="21">
        <v>57</v>
      </c>
      <c r="G2522" s="21" t="s">
        <v>1627</v>
      </c>
      <c r="H2522" s="21" t="s">
        <v>585</v>
      </c>
      <c r="I2522" s="21">
        <v>1</v>
      </c>
      <c r="J2522" s="21">
        <v>0</v>
      </c>
      <c r="K2522" s="21">
        <v>0</v>
      </c>
      <c r="L2522" s="21">
        <v>0</v>
      </c>
      <c r="M2522" s="21" t="s">
        <v>1528</v>
      </c>
      <c r="N2522" s="21" t="s">
        <v>587</v>
      </c>
      <c r="O2522" s="21">
        <v>0</v>
      </c>
      <c r="P2522" s="21">
        <v>1</v>
      </c>
      <c r="Q2522" s="21">
        <v>0</v>
      </c>
      <c r="R2522">
        <f>IFERROR(IF(I2522=1,VLOOKUP(F2522,Lookup!$A$2:$B$15,2,FALSE),0),0.5)</f>
        <v>0.5</v>
      </c>
      <c r="S2522">
        <f>IF(K2522=1,1,IFERROR(IF(H2522="pass",VLOOKUP(F2522,Lookup!$D$2:$E$26,2,FALSE),0),1.6))</f>
        <v>0</v>
      </c>
      <c r="T2522" s="6">
        <f t="shared" si="119"/>
        <v>0</v>
      </c>
      <c r="U2522" s="6">
        <f t="shared" si="117"/>
        <v>0.5</v>
      </c>
      <c r="V2522" t="str">
        <f t="shared" si="118"/>
        <v>M.INGRAM, HOU</v>
      </c>
    </row>
    <row r="2523" spans="1:22">
      <c r="A2523">
        <v>1367</v>
      </c>
      <c r="B2523" s="21">
        <v>1</v>
      </c>
      <c r="C2523" s="21" t="s">
        <v>19</v>
      </c>
      <c r="D2523" s="21" t="s">
        <v>20</v>
      </c>
      <c r="E2523" s="21">
        <v>5</v>
      </c>
      <c r="F2523" s="21">
        <v>95</v>
      </c>
      <c r="G2523" s="21" t="s">
        <v>1630</v>
      </c>
      <c r="H2523" s="21" t="s">
        <v>585</v>
      </c>
      <c r="I2523" s="21">
        <v>1</v>
      </c>
      <c r="J2523" s="21">
        <v>0</v>
      </c>
      <c r="K2523" s="21">
        <v>0</v>
      </c>
      <c r="L2523" s="21">
        <v>0</v>
      </c>
      <c r="M2523" s="21" t="s">
        <v>1550</v>
      </c>
      <c r="N2523" s="21" t="s">
        <v>587</v>
      </c>
      <c r="O2523" s="21">
        <v>0</v>
      </c>
      <c r="P2523" s="21">
        <v>1</v>
      </c>
      <c r="Q2523" s="21">
        <v>0</v>
      </c>
      <c r="R2523">
        <f>IFERROR(IF(I2523=1,VLOOKUP(F2523,Lookup!$A$2:$B$15,2,FALSE),0),0.5)</f>
        <v>1.4</v>
      </c>
      <c r="S2523">
        <f>IF(K2523=1,1,IFERROR(IF(H2523="pass",VLOOKUP(F2523,Lookup!$D$2:$E$26,2,FALSE),0),1.6))</f>
        <v>0</v>
      </c>
      <c r="T2523" s="6">
        <f t="shared" si="119"/>
        <v>0</v>
      </c>
      <c r="U2523" s="6">
        <f t="shared" si="117"/>
        <v>1.4</v>
      </c>
      <c r="V2523" t="str">
        <f t="shared" si="118"/>
        <v>P.LINDSAY, HOU</v>
      </c>
    </row>
    <row r="2524" spans="1:22">
      <c r="A2524">
        <v>1365</v>
      </c>
      <c r="B2524" s="21">
        <v>1</v>
      </c>
      <c r="C2524" s="21" t="s">
        <v>19</v>
      </c>
      <c r="D2524" s="21" t="s">
        <v>20</v>
      </c>
      <c r="E2524" s="21">
        <v>39</v>
      </c>
      <c r="F2524" s="21">
        <v>61</v>
      </c>
      <c r="G2524" s="21" t="s">
        <v>1628</v>
      </c>
      <c r="H2524" s="21" t="s">
        <v>585</v>
      </c>
      <c r="I2524" s="21">
        <v>1</v>
      </c>
      <c r="J2524" s="21">
        <v>0</v>
      </c>
      <c r="K2524" s="21">
        <v>0</v>
      </c>
      <c r="L2524" s="21">
        <v>0</v>
      </c>
      <c r="M2524" s="21" t="s">
        <v>1528</v>
      </c>
      <c r="N2524" s="21" t="s">
        <v>587</v>
      </c>
      <c r="O2524" s="21">
        <v>0</v>
      </c>
      <c r="P2524" s="21">
        <v>1</v>
      </c>
      <c r="Q2524" s="21">
        <v>0</v>
      </c>
      <c r="R2524">
        <f>IFERROR(IF(I2524=1,VLOOKUP(F2524,Lookup!$A$2:$B$15,2,FALSE),0),0.5)</f>
        <v>0.5</v>
      </c>
      <c r="S2524">
        <f>IF(K2524=1,1,IFERROR(IF(H2524="pass",VLOOKUP(F2524,Lookup!$D$2:$E$26,2,FALSE),0),1.6))</f>
        <v>0</v>
      </c>
      <c r="T2524" s="6">
        <f t="shared" si="119"/>
        <v>0</v>
      </c>
      <c r="U2524" s="6">
        <f t="shared" si="117"/>
        <v>0.5</v>
      </c>
      <c r="V2524" t="str">
        <f t="shared" si="118"/>
        <v>M.INGRAM, HOU</v>
      </c>
    </row>
    <row r="2525" spans="1:22">
      <c r="A2525">
        <v>1376</v>
      </c>
      <c r="B2525" s="21">
        <v>1</v>
      </c>
      <c r="C2525" s="21" t="s">
        <v>19</v>
      </c>
      <c r="D2525" s="21" t="s">
        <v>20</v>
      </c>
      <c r="E2525" s="21">
        <v>78</v>
      </c>
      <c r="F2525" s="21">
        <v>22</v>
      </c>
      <c r="G2525" s="21" t="s">
        <v>1635</v>
      </c>
      <c r="H2525" s="21" t="s">
        <v>585</v>
      </c>
      <c r="I2525" s="21">
        <v>1</v>
      </c>
      <c r="J2525" s="21">
        <v>0</v>
      </c>
      <c r="K2525" s="21">
        <v>0</v>
      </c>
      <c r="L2525" s="21">
        <v>0</v>
      </c>
      <c r="M2525" s="21" t="s">
        <v>1528</v>
      </c>
      <c r="N2525" s="21" t="s">
        <v>587</v>
      </c>
      <c r="O2525" s="21">
        <v>0</v>
      </c>
      <c r="P2525" s="21">
        <v>1</v>
      </c>
      <c r="Q2525" s="21">
        <v>0</v>
      </c>
      <c r="R2525">
        <f>IFERROR(IF(I2525=1,VLOOKUP(F2525,Lookup!$A$2:$B$15,2,FALSE),0),0.5)</f>
        <v>0.5</v>
      </c>
      <c r="S2525">
        <f>IF(K2525=1,1,IFERROR(IF(H2525="pass",VLOOKUP(F2525,Lookup!$D$2:$E$26,2,FALSE),0),1.6))</f>
        <v>0</v>
      </c>
      <c r="T2525" s="6">
        <f t="shared" si="119"/>
        <v>0</v>
      </c>
      <c r="U2525" s="6">
        <f t="shared" si="117"/>
        <v>0.5</v>
      </c>
      <c r="V2525" t="str">
        <f t="shared" si="118"/>
        <v>M.INGRAM, HOU</v>
      </c>
    </row>
    <row r="2526" spans="1:22">
      <c r="A2526">
        <v>1377</v>
      </c>
      <c r="B2526" s="21">
        <v>1</v>
      </c>
      <c r="C2526" s="21" t="s">
        <v>19</v>
      </c>
      <c r="D2526" s="21" t="s">
        <v>20</v>
      </c>
      <c r="E2526" s="21">
        <v>76</v>
      </c>
      <c r="F2526" s="21">
        <v>24</v>
      </c>
      <c r="G2526" s="21" t="s">
        <v>1636</v>
      </c>
      <c r="H2526" s="21" t="s">
        <v>585</v>
      </c>
      <c r="I2526" s="21">
        <v>1</v>
      </c>
      <c r="J2526" s="21">
        <v>0</v>
      </c>
      <c r="K2526" s="21">
        <v>0</v>
      </c>
      <c r="L2526" s="21">
        <v>0</v>
      </c>
      <c r="M2526" s="21" t="s">
        <v>1528</v>
      </c>
      <c r="N2526" s="21" t="s">
        <v>587</v>
      </c>
      <c r="O2526" s="21">
        <v>0</v>
      </c>
      <c r="P2526" s="21">
        <v>1</v>
      </c>
      <c r="Q2526" s="21">
        <v>0</v>
      </c>
      <c r="R2526">
        <f>IFERROR(IF(I2526=1,VLOOKUP(F2526,Lookup!$A$2:$B$15,2,FALSE),0),0.5)</f>
        <v>0.5</v>
      </c>
      <c r="S2526">
        <f>IF(K2526=1,1,IFERROR(IF(H2526="pass",VLOOKUP(F2526,Lookup!$D$2:$E$26,2,FALSE),0),1.6))</f>
        <v>0</v>
      </c>
      <c r="T2526" s="6">
        <f t="shared" si="119"/>
        <v>0</v>
      </c>
      <c r="U2526" s="6">
        <f t="shared" si="117"/>
        <v>0.5</v>
      </c>
      <c r="V2526" t="str">
        <f t="shared" si="118"/>
        <v>M.INGRAM, HOU</v>
      </c>
    </row>
    <row r="2527" spans="1:22">
      <c r="A2527">
        <v>1387</v>
      </c>
      <c r="B2527" s="21">
        <v>1</v>
      </c>
      <c r="C2527" s="21" t="s">
        <v>19</v>
      </c>
      <c r="D2527" s="21" t="s">
        <v>20</v>
      </c>
      <c r="E2527" s="21">
        <v>47</v>
      </c>
      <c r="F2527" s="21">
        <v>53</v>
      </c>
      <c r="G2527" s="21" t="s">
        <v>1642</v>
      </c>
      <c r="H2527" s="21" t="s">
        <v>585</v>
      </c>
      <c r="I2527" s="21">
        <v>1</v>
      </c>
      <c r="J2527" s="21">
        <v>0</v>
      </c>
      <c r="K2527" s="21">
        <v>0</v>
      </c>
      <c r="L2527" s="21">
        <v>0</v>
      </c>
      <c r="M2527" s="21" t="s">
        <v>1550</v>
      </c>
      <c r="N2527" s="21" t="s">
        <v>587</v>
      </c>
      <c r="O2527" s="21">
        <v>0</v>
      </c>
      <c r="P2527" s="21">
        <v>1</v>
      </c>
      <c r="Q2527" s="21">
        <v>0</v>
      </c>
      <c r="R2527">
        <f>IFERROR(IF(I2527=1,VLOOKUP(F2527,Lookup!$A$2:$B$15,2,FALSE),0),0.5)</f>
        <v>0.5</v>
      </c>
      <c r="S2527">
        <f>IF(K2527=1,1,IFERROR(IF(H2527="pass",VLOOKUP(F2527,Lookup!$D$2:$E$26,2,FALSE),0),1.6))</f>
        <v>0</v>
      </c>
      <c r="T2527" s="6">
        <f t="shared" si="119"/>
        <v>0</v>
      </c>
      <c r="U2527" s="6">
        <f t="shared" si="117"/>
        <v>0.5</v>
      </c>
      <c r="V2527" t="str">
        <f t="shared" si="118"/>
        <v>P.LINDSAY, HOU</v>
      </c>
    </row>
    <row r="2528" spans="1:22">
      <c r="A2528">
        <v>1386</v>
      </c>
      <c r="B2528" s="21">
        <v>1</v>
      </c>
      <c r="C2528" s="21" t="s">
        <v>19</v>
      </c>
      <c r="D2528" s="21" t="s">
        <v>20</v>
      </c>
      <c r="E2528" s="21">
        <v>56</v>
      </c>
      <c r="F2528" s="21">
        <v>44</v>
      </c>
      <c r="G2528" s="21" t="s">
        <v>1641</v>
      </c>
      <c r="H2528" s="21" t="s">
        <v>585</v>
      </c>
      <c r="I2528" s="21">
        <v>1</v>
      </c>
      <c r="J2528" s="21">
        <v>0</v>
      </c>
      <c r="K2528" s="21">
        <v>0</v>
      </c>
      <c r="L2528" s="21">
        <v>0</v>
      </c>
      <c r="M2528" s="21" t="s">
        <v>1528</v>
      </c>
      <c r="N2528" s="21" t="s">
        <v>587</v>
      </c>
      <c r="O2528" s="21">
        <v>0</v>
      </c>
      <c r="P2528" s="21">
        <v>1</v>
      </c>
      <c r="Q2528" s="21">
        <v>0</v>
      </c>
      <c r="R2528">
        <f>IFERROR(IF(I2528=1,VLOOKUP(F2528,Lookup!$A$2:$B$15,2,FALSE),0),0.5)</f>
        <v>0.5</v>
      </c>
      <c r="S2528">
        <f>IF(K2528=1,1,IFERROR(IF(H2528="pass",VLOOKUP(F2528,Lookup!$D$2:$E$26,2,FALSE),0),1.6))</f>
        <v>0</v>
      </c>
      <c r="T2528" s="6">
        <f t="shared" si="119"/>
        <v>0</v>
      </c>
      <c r="U2528" s="6">
        <f t="shared" si="117"/>
        <v>0.5</v>
      </c>
      <c r="V2528" t="str">
        <f t="shared" si="118"/>
        <v>M.INGRAM, HOU</v>
      </c>
    </row>
    <row r="2529" spans="1:22">
      <c r="A2529">
        <v>1403</v>
      </c>
      <c r="B2529" s="21">
        <v>1</v>
      </c>
      <c r="C2529" s="21" t="s">
        <v>19</v>
      </c>
      <c r="D2529" s="21" t="s">
        <v>20</v>
      </c>
      <c r="E2529" s="21">
        <v>76</v>
      </c>
      <c r="F2529" s="21">
        <v>24</v>
      </c>
      <c r="G2529" s="21" t="s">
        <v>1654</v>
      </c>
      <c r="H2529" s="21" t="s">
        <v>585</v>
      </c>
      <c r="I2529" s="21">
        <v>1</v>
      </c>
      <c r="J2529" s="21">
        <v>0</v>
      </c>
      <c r="K2529" s="21">
        <v>0</v>
      </c>
      <c r="L2529" s="21">
        <v>0</v>
      </c>
      <c r="M2529" s="21" t="s">
        <v>1550</v>
      </c>
      <c r="N2529" s="21" t="s">
        <v>587</v>
      </c>
      <c r="O2529" s="21">
        <v>0</v>
      </c>
      <c r="P2529" s="21">
        <v>1</v>
      </c>
      <c r="Q2529" s="21">
        <v>0</v>
      </c>
      <c r="R2529">
        <f>IFERROR(IF(I2529=1,VLOOKUP(F2529,Lookup!$A$2:$B$15,2,FALSE),0),0.5)</f>
        <v>0.5</v>
      </c>
      <c r="S2529">
        <f>IF(K2529=1,1,IFERROR(IF(H2529="pass",VLOOKUP(F2529,Lookup!$D$2:$E$26,2,FALSE),0),1.6))</f>
        <v>0</v>
      </c>
      <c r="T2529" s="6">
        <f t="shared" si="119"/>
        <v>0</v>
      </c>
      <c r="U2529" s="6">
        <f t="shared" si="117"/>
        <v>0.5</v>
      </c>
      <c r="V2529" t="str">
        <f t="shared" si="118"/>
        <v>P.LINDSAY, HOU</v>
      </c>
    </row>
    <row r="2530" spans="1:22">
      <c r="A2530">
        <v>1405</v>
      </c>
      <c r="B2530" s="21">
        <v>1</v>
      </c>
      <c r="C2530" s="21" t="s">
        <v>19</v>
      </c>
      <c r="D2530" s="21" t="s">
        <v>20</v>
      </c>
      <c r="E2530" s="21">
        <v>67</v>
      </c>
      <c r="F2530" s="21">
        <v>33</v>
      </c>
      <c r="G2530" s="21" t="s">
        <v>1656</v>
      </c>
      <c r="H2530" s="21" t="s">
        <v>585</v>
      </c>
      <c r="I2530" s="21">
        <v>1</v>
      </c>
      <c r="J2530" s="21">
        <v>0</v>
      </c>
      <c r="K2530" s="21">
        <v>0</v>
      </c>
      <c r="L2530" s="21">
        <v>0</v>
      </c>
      <c r="M2530" s="21" t="s">
        <v>1528</v>
      </c>
      <c r="N2530" s="21" t="s">
        <v>587</v>
      </c>
      <c r="O2530" s="21">
        <v>0</v>
      </c>
      <c r="P2530" s="21">
        <v>1</v>
      </c>
      <c r="Q2530" s="21">
        <v>0</v>
      </c>
      <c r="R2530">
        <f>IFERROR(IF(I2530=1,VLOOKUP(F2530,Lookup!$A$2:$B$15,2,FALSE),0),0.5)</f>
        <v>0.5</v>
      </c>
      <c r="S2530">
        <f>IF(K2530=1,1,IFERROR(IF(H2530="pass",VLOOKUP(F2530,Lookup!$D$2:$E$26,2,FALSE),0),1.6))</f>
        <v>0</v>
      </c>
      <c r="T2530" s="6">
        <f t="shared" si="119"/>
        <v>0</v>
      </c>
      <c r="U2530" s="6">
        <f t="shared" si="117"/>
        <v>0.5</v>
      </c>
      <c r="V2530" t="str">
        <f t="shared" si="118"/>
        <v>M.INGRAM, HOU</v>
      </c>
    </row>
    <row r="2531" spans="1:22">
      <c r="A2531">
        <v>1407</v>
      </c>
      <c r="B2531" s="21">
        <v>1</v>
      </c>
      <c r="C2531" s="21" t="s">
        <v>20</v>
      </c>
      <c r="D2531" s="21" t="s">
        <v>19</v>
      </c>
      <c r="E2531" s="21">
        <v>76</v>
      </c>
      <c r="F2531" s="21">
        <v>24</v>
      </c>
      <c r="G2531" s="21" t="s">
        <v>1657</v>
      </c>
      <c r="H2531" s="21" t="s">
        <v>585</v>
      </c>
      <c r="I2531" s="21">
        <v>1</v>
      </c>
      <c r="J2531" s="21">
        <v>0</v>
      </c>
      <c r="K2531" s="21">
        <v>0</v>
      </c>
      <c r="L2531" s="21">
        <v>0</v>
      </c>
      <c r="M2531" s="21" t="s">
        <v>1568</v>
      </c>
      <c r="N2531" s="21" t="s">
        <v>587</v>
      </c>
      <c r="O2531" s="21">
        <v>0</v>
      </c>
      <c r="P2531" s="21">
        <v>1</v>
      </c>
      <c r="Q2531" s="21">
        <v>0</v>
      </c>
      <c r="R2531">
        <f>IFERROR(IF(I2531=1,VLOOKUP(F2531,Lookup!$A$2:$B$15,2,FALSE),0),0.5)</f>
        <v>0.5</v>
      </c>
      <c r="S2531">
        <f>IF(K2531=1,1,IFERROR(IF(H2531="pass",VLOOKUP(F2531,Lookup!$D$2:$E$26,2,FALSE),0),1.6))</f>
        <v>0</v>
      </c>
      <c r="T2531" s="6">
        <f t="shared" si="119"/>
        <v>0</v>
      </c>
      <c r="U2531" s="6">
        <f t="shared" si="117"/>
        <v>0.5</v>
      </c>
      <c r="V2531" t="str">
        <f t="shared" si="118"/>
        <v>C.HYDE, JAX</v>
      </c>
    </row>
    <row r="2532" spans="1:22">
      <c r="A2532">
        <v>1408</v>
      </c>
      <c r="B2532" s="21">
        <v>1</v>
      </c>
      <c r="C2532" s="21" t="s">
        <v>20</v>
      </c>
      <c r="D2532" s="21" t="s">
        <v>19</v>
      </c>
      <c r="E2532" s="21">
        <v>67</v>
      </c>
      <c r="F2532" s="21">
        <v>33</v>
      </c>
      <c r="G2532" s="21" t="s">
        <v>1658</v>
      </c>
      <c r="H2532" s="21" t="s">
        <v>585</v>
      </c>
      <c r="I2532" s="21">
        <v>1</v>
      </c>
      <c r="J2532" s="21">
        <v>0</v>
      </c>
      <c r="K2532" s="21">
        <v>0</v>
      </c>
      <c r="L2532" s="21">
        <v>0</v>
      </c>
      <c r="M2532" s="21" t="s">
        <v>1568</v>
      </c>
      <c r="N2532" s="21" t="s">
        <v>587</v>
      </c>
      <c r="O2532" s="21">
        <v>0</v>
      </c>
      <c r="P2532" s="21">
        <v>1</v>
      </c>
      <c r="Q2532" s="21">
        <v>0</v>
      </c>
      <c r="R2532">
        <f>IFERROR(IF(I2532=1,VLOOKUP(F2532,Lookup!$A$2:$B$15,2,FALSE),0),0.5)</f>
        <v>0.5</v>
      </c>
      <c r="S2532">
        <f>IF(K2532=1,1,IFERROR(IF(H2532="pass",VLOOKUP(F2532,Lookup!$D$2:$E$26,2,FALSE),0),1.6))</f>
        <v>0</v>
      </c>
      <c r="T2532" s="6">
        <f t="shared" si="119"/>
        <v>0</v>
      </c>
      <c r="U2532" s="6">
        <f t="shared" si="117"/>
        <v>0.5</v>
      </c>
      <c r="V2532" t="str">
        <f t="shared" si="118"/>
        <v>C.HYDE, JAX</v>
      </c>
    </row>
    <row r="2533" spans="1:22">
      <c r="A2533">
        <v>1413</v>
      </c>
      <c r="B2533" s="21">
        <v>1</v>
      </c>
      <c r="C2533" s="21" t="s">
        <v>19</v>
      </c>
      <c r="D2533" s="21" t="s">
        <v>20</v>
      </c>
      <c r="E2533" s="21">
        <v>80</v>
      </c>
      <c r="F2533" s="21">
        <v>20</v>
      </c>
      <c r="G2533" s="21" t="s">
        <v>1660</v>
      </c>
      <c r="H2533" s="21" t="s">
        <v>585</v>
      </c>
      <c r="I2533" s="21">
        <v>1</v>
      </c>
      <c r="J2533" s="21">
        <v>0</v>
      </c>
      <c r="K2533" s="21">
        <v>0</v>
      </c>
      <c r="L2533" s="21">
        <v>0</v>
      </c>
      <c r="M2533" s="21" t="s">
        <v>1528</v>
      </c>
      <c r="N2533" s="21" t="s">
        <v>587</v>
      </c>
      <c r="O2533" s="21">
        <v>0</v>
      </c>
      <c r="P2533" s="21">
        <v>1</v>
      </c>
      <c r="Q2533" s="21">
        <v>0</v>
      </c>
      <c r="R2533">
        <f>IFERROR(IF(I2533=1,VLOOKUP(F2533,Lookup!$A$2:$B$15,2,FALSE),0),0.5)</f>
        <v>0.5</v>
      </c>
      <c r="S2533">
        <f>IF(K2533=1,1,IFERROR(IF(H2533="pass",VLOOKUP(F2533,Lookup!$D$2:$E$26,2,FALSE),0),1.6))</f>
        <v>0</v>
      </c>
      <c r="T2533" s="6">
        <f t="shared" si="119"/>
        <v>0</v>
      </c>
      <c r="U2533" s="6">
        <f t="shared" si="117"/>
        <v>0.5</v>
      </c>
      <c r="V2533" t="str">
        <f t="shared" si="118"/>
        <v>M.INGRAM, HOU</v>
      </c>
    </row>
    <row r="2534" spans="1:22">
      <c r="A2534">
        <v>1414</v>
      </c>
      <c r="B2534" s="21">
        <v>1</v>
      </c>
      <c r="C2534" s="21" t="s">
        <v>19</v>
      </c>
      <c r="D2534" s="21" t="s">
        <v>20</v>
      </c>
      <c r="E2534" s="21">
        <v>77</v>
      </c>
      <c r="F2534" s="21">
        <v>23</v>
      </c>
      <c r="G2534" s="21" t="s">
        <v>1661</v>
      </c>
      <c r="H2534" s="21" t="s">
        <v>585</v>
      </c>
      <c r="I2534" s="21">
        <v>1</v>
      </c>
      <c r="J2534" s="21">
        <v>0</v>
      </c>
      <c r="K2534" s="21">
        <v>0</v>
      </c>
      <c r="L2534" s="21">
        <v>0</v>
      </c>
      <c r="M2534" s="21" t="s">
        <v>1528</v>
      </c>
      <c r="N2534" s="21" t="s">
        <v>587</v>
      </c>
      <c r="O2534" s="21">
        <v>0</v>
      </c>
      <c r="P2534" s="21">
        <v>1</v>
      </c>
      <c r="Q2534" s="21">
        <v>0</v>
      </c>
      <c r="R2534">
        <f>IFERROR(IF(I2534=1,VLOOKUP(F2534,Lookup!$A$2:$B$15,2,FALSE),0),0.5)</f>
        <v>0.5</v>
      </c>
      <c r="S2534">
        <f>IF(K2534=1,1,IFERROR(IF(H2534="pass",VLOOKUP(F2534,Lookup!$D$2:$E$26,2,FALSE),0),1.6))</f>
        <v>0</v>
      </c>
      <c r="T2534" s="6">
        <f t="shared" si="119"/>
        <v>0</v>
      </c>
      <c r="U2534" s="6">
        <f t="shared" si="117"/>
        <v>0.5</v>
      </c>
      <c r="V2534" t="str">
        <f t="shared" si="118"/>
        <v>M.INGRAM, HOU</v>
      </c>
    </row>
    <row r="2535" spans="1:22">
      <c r="A2535">
        <v>1417</v>
      </c>
      <c r="B2535" s="21">
        <v>1</v>
      </c>
      <c r="C2535" s="21" t="s">
        <v>19</v>
      </c>
      <c r="D2535" s="21" t="s">
        <v>20</v>
      </c>
      <c r="E2535" s="21">
        <v>68</v>
      </c>
      <c r="F2535" s="21">
        <v>32</v>
      </c>
      <c r="G2535" s="21" t="s">
        <v>1663</v>
      </c>
      <c r="H2535" s="21" t="s">
        <v>585</v>
      </c>
      <c r="I2535" s="21">
        <v>1</v>
      </c>
      <c r="J2535" s="21">
        <v>0</v>
      </c>
      <c r="K2535" s="21">
        <v>0</v>
      </c>
      <c r="L2535" s="21">
        <v>0</v>
      </c>
      <c r="M2535" s="21" t="s">
        <v>1528</v>
      </c>
      <c r="N2535" s="21" t="s">
        <v>587</v>
      </c>
      <c r="O2535" s="21">
        <v>0</v>
      </c>
      <c r="P2535" s="21">
        <v>1</v>
      </c>
      <c r="Q2535" s="21">
        <v>0</v>
      </c>
      <c r="R2535">
        <f>IFERROR(IF(I2535=1,VLOOKUP(F2535,Lookup!$A$2:$B$15,2,FALSE),0),0.5)</f>
        <v>0.5</v>
      </c>
      <c r="S2535">
        <f>IF(K2535=1,1,IFERROR(IF(H2535="pass",VLOOKUP(F2535,Lookup!$D$2:$E$26,2,FALSE),0),1.6))</f>
        <v>0</v>
      </c>
      <c r="T2535" s="6">
        <f t="shared" si="119"/>
        <v>0</v>
      </c>
      <c r="U2535" s="6">
        <f t="shared" si="117"/>
        <v>0.5</v>
      </c>
      <c r="V2535" t="str">
        <f t="shared" si="118"/>
        <v>M.INGRAM, HOU</v>
      </c>
    </row>
    <row r="2536" spans="1:22">
      <c r="A2536">
        <v>1418</v>
      </c>
      <c r="B2536" s="21">
        <v>1</v>
      </c>
      <c r="C2536" s="21" t="s">
        <v>19</v>
      </c>
      <c r="D2536" s="21" t="s">
        <v>20</v>
      </c>
      <c r="E2536" s="21">
        <v>68</v>
      </c>
      <c r="F2536" s="21">
        <v>32</v>
      </c>
      <c r="G2536" s="21" t="s">
        <v>1664</v>
      </c>
      <c r="H2536" s="21" t="s">
        <v>585</v>
      </c>
      <c r="I2536" s="21">
        <v>1</v>
      </c>
      <c r="J2536" s="21">
        <v>0</v>
      </c>
      <c r="K2536" s="21">
        <v>0</v>
      </c>
      <c r="L2536" s="21">
        <v>0</v>
      </c>
      <c r="M2536" s="21" t="s">
        <v>1528</v>
      </c>
      <c r="N2536" s="21" t="s">
        <v>587</v>
      </c>
      <c r="O2536" s="21">
        <v>0</v>
      </c>
      <c r="P2536" s="21">
        <v>1</v>
      </c>
      <c r="Q2536" s="21">
        <v>0</v>
      </c>
      <c r="R2536">
        <f>IFERROR(IF(I2536=1,VLOOKUP(F2536,Lookup!$A$2:$B$15,2,FALSE),0),0.5)</f>
        <v>0.5</v>
      </c>
      <c r="S2536">
        <f>IF(K2536=1,1,IFERROR(IF(H2536="pass",VLOOKUP(F2536,Lookup!$D$2:$E$26,2,FALSE),0),1.6))</f>
        <v>0</v>
      </c>
      <c r="T2536" s="6">
        <f t="shared" si="119"/>
        <v>0</v>
      </c>
      <c r="U2536" s="6">
        <f t="shared" si="117"/>
        <v>0.5</v>
      </c>
      <c r="V2536" t="str">
        <f t="shared" si="118"/>
        <v>M.INGRAM, HOU</v>
      </c>
    </row>
    <row r="2537" spans="1:22">
      <c r="A2537">
        <v>1423</v>
      </c>
      <c r="B2537" s="21">
        <v>1</v>
      </c>
      <c r="C2537" s="21" t="s">
        <v>20</v>
      </c>
      <c r="D2537" s="21" t="s">
        <v>19</v>
      </c>
      <c r="E2537" s="21">
        <v>85</v>
      </c>
      <c r="F2537" s="21">
        <v>15</v>
      </c>
      <c r="G2537" s="21" t="s">
        <v>1666</v>
      </c>
      <c r="H2537" s="21" t="s">
        <v>585</v>
      </c>
      <c r="I2537" s="21">
        <v>1</v>
      </c>
      <c r="J2537" s="21">
        <v>0</v>
      </c>
      <c r="K2537" s="21">
        <v>0</v>
      </c>
      <c r="L2537" s="21">
        <v>0</v>
      </c>
      <c r="M2537" s="21" t="s">
        <v>1568</v>
      </c>
      <c r="N2537" s="21" t="s">
        <v>587</v>
      </c>
      <c r="O2537" s="21">
        <v>0</v>
      </c>
      <c r="P2537" s="21">
        <v>1</v>
      </c>
      <c r="Q2537" s="21">
        <v>0</v>
      </c>
      <c r="R2537">
        <f>IFERROR(IF(I2537=1,VLOOKUP(F2537,Lookup!$A$2:$B$15,2,FALSE),0),0.5)</f>
        <v>0.5</v>
      </c>
      <c r="S2537">
        <f>IF(K2537=1,1,IFERROR(IF(H2537="pass",VLOOKUP(F2537,Lookup!$D$2:$E$26,2,FALSE),0),1.6))</f>
        <v>0</v>
      </c>
      <c r="T2537" s="6">
        <f t="shared" si="119"/>
        <v>0</v>
      </c>
      <c r="U2537" s="6">
        <f t="shared" si="117"/>
        <v>0.5</v>
      </c>
      <c r="V2537" t="str">
        <f t="shared" si="118"/>
        <v>C.HYDE, JAX</v>
      </c>
    </row>
    <row r="2538" spans="1:22">
      <c r="A2538">
        <v>1430</v>
      </c>
      <c r="B2538" s="21">
        <v>1</v>
      </c>
      <c r="C2538" s="21" t="s">
        <v>20</v>
      </c>
      <c r="D2538" s="21" t="s">
        <v>19</v>
      </c>
      <c r="E2538" s="21">
        <v>45</v>
      </c>
      <c r="F2538" s="21">
        <v>55</v>
      </c>
      <c r="G2538" s="21" t="s">
        <v>1672</v>
      </c>
      <c r="H2538" s="21" t="s">
        <v>585</v>
      </c>
      <c r="I2538" s="21">
        <v>1</v>
      </c>
      <c r="J2538" s="21">
        <v>0</v>
      </c>
      <c r="K2538" s="21">
        <v>0</v>
      </c>
      <c r="L2538" s="21">
        <v>0</v>
      </c>
      <c r="M2538" s="21" t="s">
        <v>1568</v>
      </c>
      <c r="N2538" s="21" t="s">
        <v>587</v>
      </c>
      <c r="O2538" s="21">
        <v>0</v>
      </c>
      <c r="P2538" s="21">
        <v>1</v>
      </c>
      <c r="Q2538" s="21">
        <v>0</v>
      </c>
      <c r="R2538">
        <f>IFERROR(IF(I2538=1,VLOOKUP(F2538,Lookup!$A$2:$B$15,2,FALSE),0),0.5)</f>
        <v>0.5</v>
      </c>
      <c r="S2538">
        <f>IF(K2538=1,1,IFERROR(IF(H2538="pass",VLOOKUP(F2538,Lookup!$D$2:$E$26,2,FALSE),0),1.6))</f>
        <v>0</v>
      </c>
      <c r="T2538" s="6">
        <f t="shared" si="119"/>
        <v>0</v>
      </c>
      <c r="U2538" s="6">
        <f t="shared" si="117"/>
        <v>0.5</v>
      </c>
      <c r="V2538" t="str">
        <f t="shared" si="118"/>
        <v>C.HYDE, JAX</v>
      </c>
    </row>
    <row r="2539" spans="1:22">
      <c r="A2539">
        <v>1445</v>
      </c>
      <c r="B2539" s="21">
        <v>1</v>
      </c>
      <c r="C2539" s="21" t="s">
        <v>25</v>
      </c>
      <c r="D2539" s="21" t="s">
        <v>14</v>
      </c>
      <c r="E2539" s="21">
        <v>59</v>
      </c>
      <c r="F2539" s="21">
        <v>41</v>
      </c>
      <c r="G2539" s="21" t="s">
        <v>1682</v>
      </c>
      <c r="H2539" s="21" t="s">
        <v>585</v>
      </c>
      <c r="I2539" s="21">
        <v>1</v>
      </c>
      <c r="J2539" s="21">
        <v>0</v>
      </c>
      <c r="K2539" s="21">
        <v>0</v>
      </c>
      <c r="L2539" s="21">
        <v>0</v>
      </c>
      <c r="M2539" s="21" t="s">
        <v>1683</v>
      </c>
      <c r="N2539" s="21" t="s">
        <v>587</v>
      </c>
      <c r="O2539" s="21">
        <v>0</v>
      </c>
      <c r="P2539" s="21">
        <v>1</v>
      </c>
      <c r="Q2539" s="21">
        <v>0</v>
      </c>
      <c r="R2539">
        <f>IFERROR(IF(I2539=1,VLOOKUP(F2539,Lookup!$A$2:$B$15,2,FALSE),0),0.5)</f>
        <v>0.5</v>
      </c>
      <c r="S2539">
        <f>IF(K2539=1,1,IFERROR(IF(H2539="pass",VLOOKUP(F2539,Lookup!$D$2:$E$26,2,FALSE),0),1.6))</f>
        <v>0</v>
      </c>
      <c r="T2539" s="6">
        <f t="shared" si="119"/>
        <v>0</v>
      </c>
      <c r="U2539" s="6">
        <f t="shared" si="117"/>
        <v>0.5</v>
      </c>
      <c r="V2539" t="str">
        <f t="shared" si="118"/>
        <v>A.EKELER, LAC</v>
      </c>
    </row>
    <row r="2540" spans="1:22">
      <c r="A2540">
        <v>1447</v>
      </c>
      <c r="B2540" s="21">
        <v>1</v>
      </c>
      <c r="C2540" s="21" t="s">
        <v>25</v>
      </c>
      <c r="D2540" s="21" t="s">
        <v>14</v>
      </c>
      <c r="E2540" s="21">
        <v>39</v>
      </c>
      <c r="F2540" s="21">
        <v>61</v>
      </c>
      <c r="G2540" s="21" t="s">
        <v>1685</v>
      </c>
      <c r="H2540" s="21" t="s">
        <v>585</v>
      </c>
      <c r="I2540" s="21">
        <v>1</v>
      </c>
      <c r="J2540" s="21">
        <v>0</v>
      </c>
      <c r="K2540" s="21">
        <v>0</v>
      </c>
      <c r="L2540" s="21">
        <v>0</v>
      </c>
      <c r="M2540" s="21" t="s">
        <v>1686</v>
      </c>
      <c r="N2540" s="21" t="s">
        <v>587</v>
      </c>
      <c r="O2540" s="21">
        <v>0</v>
      </c>
      <c r="P2540" s="21">
        <v>1</v>
      </c>
      <c r="Q2540" s="21">
        <v>0</v>
      </c>
      <c r="R2540">
        <f>IFERROR(IF(I2540=1,VLOOKUP(F2540,Lookup!$A$2:$B$15,2,FALSE),0),0.5)</f>
        <v>0.5</v>
      </c>
      <c r="S2540">
        <f>IF(K2540=1,1,IFERROR(IF(H2540="pass",VLOOKUP(F2540,Lookup!$D$2:$E$26,2,FALSE),0),1.6))</f>
        <v>0</v>
      </c>
      <c r="T2540" s="6">
        <f t="shared" si="119"/>
        <v>0</v>
      </c>
      <c r="U2540" s="6">
        <f t="shared" si="117"/>
        <v>0.5</v>
      </c>
      <c r="V2540" t="str">
        <f t="shared" si="118"/>
        <v>L.ROUNTREE, LAC</v>
      </c>
    </row>
    <row r="2541" spans="1:22">
      <c r="A2541">
        <v>1449</v>
      </c>
      <c r="B2541" s="21">
        <v>1</v>
      </c>
      <c r="C2541" s="21" t="s">
        <v>25</v>
      </c>
      <c r="D2541" s="21" t="s">
        <v>14</v>
      </c>
      <c r="E2541" s="21">
        <v>15</v>
      </c>
      <c r="F2541" s="21">
        <v>85</v>
      </c>
      <c r="G2541" s="21" t="s">
        <v>1688</v>
      </c>
      <c r="H2541" s="21" t="s">
        <v>585</v>
      </c>
      <c r="I2541" s="21">
        <v>1</v>
      </c>
      <c r="J2541" s="21">
        <v>0</v>
      </c>
      <c r="K2541" s="21">
        <v>0</v>
      </c>
      <c r="L2541" s="21">
        <v>0</v>
      </c>
      <c r="M2541" s="21" t="s">
        <v>1686</v>
      </c>
      <c r="N2541" s="21" t="s">
        <v>587</v>
      </c>
      <c r="O2541" s="21">
        <v>0</v>
      </c>
      <c r="P2541" s="21">
        <v>1</v>
      </c>
      <c r="Q2541" s="21">
        <v>0</v>
      </c>
      <c r="R2541">
        <f>IFERROR(IF(I2541=1,VLOOKUP(F2541,Lookup!$A$2:$B$15,2,FALSE),0),0.5)</f>
        <v>0.5</v>
      </c>
      <c r="S2541">
        <f>IF(K2541=1,1,IFERROR(IF(H2541="pass",VLOOKUP(F2541,Lookup!$D$2:$E$26,2,FALSE),0),1.6))</f>
        <v>0</v>
      </c>
      <c r="T2541" s="6">
        <f t="shared" si="119"/>
        <v>0</v>
      </c>
      <c r="U2541" s="6">
        <f t="shared" si="117"/>
        <v>0.5</v>
      </c>
      <c r="V2541" t="str">
        <f t="shared" si="118"/>
        <v>L.ROUNTREE, LAC</v>
      </c>
    </row>
    <row r="2542" spans="1:22">
      <c r="A2542">
        <v>1453</v>
      </c>
      <c r="B2542" s="21">
        <v>1</v>
      </c>
      <c r="C2542" s="21" t="s">
        <v>25</v>
      </c>
      <c r="D2542" s="21" t="s">
        <v>14</v>
      </c>
      <c r="E2542" s="21">
        <v>3</v>
      </c>
      <c r="F2542" s="21">
        <v>97</v>
      </c>
      <c r="G2542" s="21" t="s">
        <v>1692</v>
      </c>
      <c r="H2542" s="21" t="s">
        <v>585</v>
      </c>
      <c r="I2542" s="21">
        <v>1</v>
      </c>
      <c r="J2542" s="21">
        <v>0</v>
      </c>
      <c r="K2542" s="21">
        <v>0</v>
      </c>
      <c r="L2542" s="21">
        <v>0</v>
      </c>
      <c r="M2542" s="21" t="s">
        <v>1683</v>
      </c>
      <c r="N2542" s="21" t="s">
        <v>587</v>
      </c>
      <c r="O2542" s="21">
        <v>0</v>
      </c>
      <c r="P2542" s="21">
        <v>1</v>
      </c>
      <c r="Q2542" s="21">
        <v>0</v>
      </c>
      <c r="R2542">
        <f>IFERROR(IF(I2542=1,VLOOKUP(F2542,Lookup!$A$2:$B$15,2,FALSE),0),0.5)</f>
        <v>2.1</v>
      </c>
      <c r="S2542">
        <f>IF(K2542=1,1,IFERROR(IF(H2542="pass",VLOOKUP(F2542,Lookup!$D$2:$E$26,2,FALSE),0),1.6))</f>
        <v>0</v>
      </c>
      <c r="T2542" s="6">
        <f t="shared" si="119"/>
        <v>0</v>
      </c>
      <c r="U2542" s="6">
        <f t="shared" si="117"/>
        <v>2.1</v>
      </c>
      <c r="V2542" t="str">
        <f t="shared" si="118"/>
        <v>A.EKELER, LAC</v>
      </c>
    </row>
    <row r="2543" spans="1:22">
      <c r="A2543">
        <v>1456</v>
      </c>
      <c r="B2543" s="21">
        <v>1</v>
      </c>
      <c r="C2543" s="21" t="s">
        <v>14</v>
      </c>
      <c r="D2543" s="21" t="s">
        <v>25</v>
      </c>
      <c r="E2543" s="21">
        <v>74</v>
      </c>
      <c r="F2543" s="21">
        <v>26</v>
      </c>
      <c r="G2543" s="21" t="s">
        <v>1693</v>
      </c>
      <c r="H2543" s="21" t="s">
        <v>585</v>
      </c>
      <c r="I2543" s="21">
        <v>1</v>
      </c>
      <c r="J2543" s="21">
        <v>0</v>
      </c>
      <c r="K2543" s="21">
        <v>0</v>
      </c>
      <c r="L2543" s="21">
        <v>0</v>
      </c>
      <c r="M2543" s="21" t="s">
        <v>1694</v>
      </c>
      <c r="N2543" s="21" t="s">
        <v>587</v>
      </c>
      <c r="O2543" s="21">
        <v>0</v>
      </c>
      <c r="P2543" s="21">
        <v>1</v>
      </c>
      <c r="Q2543" s="21">
        <v>0</v>
      </c>
      <c r="R2543">
        <f>IFERROR(IF(I2543=1,VLOOKUP(F2543,Lookup!$A$2:$B$15,2,FALSE),0),0.5)</f>
        <v>0.5</v>
      </c>
      <c r="S2543">
        <f>IF(K2543=1,1,IFERROR(IF(H2543="pass",VLOOKUP(F2543,Lookup!$D$2:$E$26,2,FALSE),0),1.6))</f>
        <v>0</v>
      </c>
      <c r="T2543" s="6">
        <f t="shared" si="119"/>
        <v>0</v>
      </c>
      <c r="U2543" s="6">
        <f t="shared" si="117"/>
        <v>0.5</v>
      </c>
      <c r="V2543" t="str">
        <f t="shared" si="118"/>
        <v>A.GIBSON, WAS</v>
      </c>
    </row>
    <row r="2544" spans="1:22">
      <c r="A2544">
        <v>1461</v>
      </c>
      <c r="B2544" s="21">
        <v>1</v>
      </c>
      <c r="C2544" s="21" t="s">
        <v>25</v>
      </c>
      <c r="D2544" s="21" t="s">
        <v>14</v>
      </c>
      <c r="E2544" s="21">
        <v>88</v>
      </c>
      <c r="F2544" s="21">
        <v>12</v>
      </c>
      <c r="G2544" s="21" t="s">
        <v>1699</v>
      </c>
      <c r="H2544" s="21" t="s">
        <v>585</v>
      </c>
      <c r="I2544" s="21">
        <v>1</v>
      </c>
      <c r="J2544" s="21">
        <v>0</v>
      </c>
      <c r="K2544" s="21">
        <v>0</v>
      </c>
      <c r="L2544" s="21">
        <v>0</v>
      </c>
      <c r="M2544" s="21" t="s">
        <v>1683</v>
      </c>
      <c r="N2544" s="21" t="s">
        <v>587</v>
      </c>
      <c r="O2544" s="21">
        <v>0</v>
      </c>
      <c r="P2544" s="21">
        <v>1</v>
      </c>
      <c r="Q2544" s="21">
        <v>0</v>
      </c>
      <c r="R2544">
        <f>IFERROR(IF(I2544=1,VLOOKUP(F2544,Lookup!$A$2:$B$15,2,FALSE),0),0.5)</f>
        <v>0.5</v>
      </c>
      <c r="S2544">
        <f>IF(K2544=1,1,IFERROR(IF(H2544="pass",VLOOKUP(F2544,Lookup!$D$2:$E$26,2,FALSE),0),1.6))</f>
        <v>0</v>
      </c>
      <c r="T2544" s="6">
        <f t="shared" si="119"/>
        <v>0</v>
      </c>
      <c r="U2544" s="6">
        <f t="shared" si="117"/>
        <v>0.5</v>
      </c>
      <c r="V2544" t="str">
        <f t="shared" si="118"/>
        <v>A.EKELER, LAC</v>
      </c>
    </row>
    <row r="2545" spans="1:22">
      <c r="A2545">
        <v>1464</v>
      </c>
      <c r="B2545" s="21">
        <v>1</v>
      </c>
      <c r="C2545" s="21" t="s">
        <v>14</v>
      </c>
      <c r="D2545" s="21" t="s">
        <v>25</v>
      </c>
      <c r="E2545" s="21">
        <v>48</v>
      </c>
      <c r="F2545" s="21">
        <v>52</v>
      </c>
      <c r="G2545" s="21" t="s">
        <v>1702</v>
      </c>
      <c r="H2545" s="21" t="s">
        <v>585</v>
      </c>
      <c r="I2545" s="21">
        <v>1</v>
      </c>
      <c r="J2545" s="21">
        <v>0</v>
      </c>
      <c r="K2545" s="21">
        <v>0</v>
      </c>
      <c r="L2545" s="21">
        <v>0</v>
      </c>
      <c r="M2545" s="21" t="s">
        <v>1694</v>
      </c>
      <c r="N2545" s="21" t="s">
        <v>587</v>
      </c>
      <c r="O2545" s="21">
        <v>0</v>
      </c>
      <c r="P2545" s="21">
        <v>1</v>
      </c>
      <c r="Q2545" s="21">
        <v>0</v>
      </c>
      <c r="R2545">
        <f>IFERROR(IF(I2545=1,VLOOKUP(F2545,Lookup!$A$2:$B$15,2,FALSE),0),0.5)</f>
        <v>0.5</v>
      </c>
      <c r="S2545">
        <f>IF(K2545=1,1,IFERROR(IF(H2545="pass",VLOOKUP(F2545,Lookup!$D$2:$E$26,2,FALSE),0),1.6))</f>
        <v>0</v>
      </c>
      <c r="T2545" s="6">
        <f t="shared" si="119"/>
        <v>0</v>
      </c>
      <c r="U2545" s="6">
        <f t="shared" si="117"/>
        <v>0.5</v>
      </c>
      <c r="V2545" t="str">
        <f t="shared" si="118"/>
        <v>A.GIBSON, WAS</v>
      </c>
    </row>
    <row r="2546" spans="1:22">
      <c r="A2546">
        <v>1465</v>
      </c>
      <c r="B2546" s="21">
        <v>1</v>
      </c>
      <c r="C2546" s="21" t="s">
        <v>14</v>
      </c>
      <c r="D2546" s="21" t="s">
        <v>25</v>
      </c>
      <c r="E2546" s="21">
        <v>44</v>
      </c>
      <c r="F2546" s="21">
        <v>56</v>
      </c>
      <c r="G2546" s="21" t="s">
        <v>1703</v>
      </c>
      <c r="H2546" s="21" t="s">
        <v>585</v>
      </c>
      <c r="I2546" s="21">
        <v>1</v>
      </c>
      <c r="J2546" s="21">
        <v>0</v>
      </c>
      <c r="K2546" s="21">
        <v>0</v>
      </c>
      <c r="L2546" s="21">
        <v>0</v>
      </c>
      <c r="M2546" s="21" t="s">
        <v>1694</v>
      </c>
      <c r="N2546" s="21" t="s">
        <v>587</v>
      </c>
      <c r="O2546" s="21">
        <v>0</v>
      </c>
      <c r="P2546" s="21">
        <v>1</v>
      </c>
      <c r="Q2546" s="21">
        <v>0</v>
      </c>
      <c r="R2546">
        <f>IFERROR(IF(I2546=1,VLOOKUP(F2546,Lookup!$A$2:$B$15,2,FALSE),0),0.5)</f>
        <v>0.5</v>
      </c>
      <c r="S2546">
        <f>IF(K2546=1,1,IFERROR(IF(H2546="pass",VLOOKUP(F2546,Lookup!$D$2:$E$26,2,FALSE),0),1.6))</f>
        <v>0</v>
      </c>
      <c r="T2546" s="6">
        <f t="shared" si="119"/>
        <v>0</v>
      </c>
      <c r="U2546" s="6">
        <f t="shared" si="117"/>
        <v>0.5</v>
      </c>
      <c r="V2546" t="str">
        <f t="shared" si="118"/>
        <v>A.GIBSON, WAS</v>
      </c>
    </row>
    <row r="2547" spans="1:22">
      <c r="A2547">
        <v>1466</v>
      </c>
      <c r="B2547" s="21">
        <v>1</v>
      </c>
      <c r="C2547" s="21" t="s">
        <v>14</v>
      </c>
      <c r="D2547" s="21" t="s">
        <v>25</v>
      </c>
      <c r="E2547" s="21">
        <v>17</v>
      </c>
      <c r="F2547" s="21">
        <v>83</v>
      </c>
      <c r="G2547" s="21" t="s">
        <v>1704</v>
      </c>
      <c r="H2547" s="21" t="s">
        <v>585</v>
      </c>
      <c r="I2547" s="21">
        <v>1</v>
      </c>
      <c r="J2547" s="21">
        <v>0</v>
      </c>
      <c r="K2547" s="21">
        <v>0</v>
      </c>
      <c r="L2547" s="21">
        <v>0</v>
      </c>
      <c r="M2547" s="21" t="s">
        <v>1694</v>
      </c>
      <c r="N2547" s="21" t="s">
        <v>587</v>
      </c>
      <c r="O2547" s="21">
        <v>0</v>
      </c>
      <c r="P2547" s="21">
        <v>1</v>
      </c>
      <c r="Q2547" s="21">
        <v>0</v>
      </c>
      <c r="R2547">
        <f>IFERROR(IF(I2547=1,VLOOKUP(F2547,Lookup!$A$2:$B$15,2,FALSE),0),0.5)</f>
        <v>0.5</v>
      </c>
      <c r="S2547">
        <f>IF(K2547=1,1,IFERROR(IF(H2547="pass",VLOOKUP(F2547,Lookup!$D$2:$E$26,2,FALSE),0),1.6))</f>
        <v>0</v>
      </c>
      <c r="T2547" s="6">
        <f t="shared" si="119"/>
        <v>0</v>
      </c>
      <c r="U2547" s="6">
        <f t="shared" si="117"/>
        <v>0.5</v>
      </c>
      <c r="V2547" t="str">
        <f t="shared" si="118"/>
        <v>A.GIBSON, WAS</v>
      </c>
    </row>
    <row r="2548" spans="1:22">
      <c r="A2548">
        <v>1477</v>
      </c>
      <c r="B2548" s="21">
        <v>1</v>
      </c>
      <c r="C2548" s="21" t="s">
        <v>14</v>
      </c>
      <c r="D2548" s="21" t="s">
        <v>25</v>
      </c>
      <c r="E2548" s="21">
        <v>66</v>
      </c>
      <c r="F2548" s="21">
        <v>34</v>
      </c>
      <c r="G2548" s="21" t="s">
        <v>1712</v>
      </c>
      <c r="H2548" s="21" t="s">
        <v>585</v>
      </c>
      <c r="I2548" s="21">
        <v>1</v>
      </c>
      <c r="J2548" s="21">
        <v>0</v>
      </c>
      <c r="K2548" s="21">
        <v>0</v>
      </c>
      <c r="L2548" s="21">
        <v>0</v>
      </c>
      <c r="M2548" s="21" t="s">
        <v>1694</v>
      </c>
      <c r="N2548" s="21" t="s">
        <v>587</v>
      </c>
      <c r="O2548" s="21">
        <v>0</v>
      </c>
      <c r="P2548" s="21">
        <v>1</v>
      </c>
      <c r="Q2548" s="21">
        <v>0</v>
      </c>
      <c r="R2548">
        <f>IFERROR(IF(I2548=1,VLOOKUP(F2548,Lookup!$A$2:$B$15,2,FALSE),0),0.5)</f>
        <v>0.5</v>
      </c>
      <c r="S2548">
        <f>IF(K2548=1,1,IFERROR(IF(H2548="pass",VLOOKUP(F2548,Lookup!$D$2:$E$26,2,FALSE),0),1.6))</f>
        <v>0</v>
      </c>
      <c r="T2548" s="6">
        <f t="shared" si="119"/>
        <v>0</v>
      </c>
      <c r="U2548" s="6">
        <f t="shared" si="117"/>
        <v>0.5</v>
      </c>
      <c r="V2548" t="str">
        <f t="shared" si="118"/>
        <v>A.GIBSON, WAS</v>
      </c>
    </row>
    <row r="2549" spans="1:22">
      <c r="A2549">
        <v>1478</v>
      </c>
      <c r="B2549" s="21">
        <v>1</v>
      </c>
      <c r="C2549" s="21" t="s">
        <v>14</v>
      </c>
      <c r="D2549" s="21" t="s">
        <v>25</v>
      </c>
      <c r="E2549" s="21">
        <v>63</v>
      </c>
      <c r="F2549" s="21">
        <v>37</v>
      </c>
      <c r="G2549" s="21" t="s">
        <v>1713</v>
      </c>
      <c r="H2549" s="21" t="s">
        <v>585</v>
      </c>
      <c r="I2549" s="21">
        <v>1</v>
      </c>
      <c r="J2549" s="21">
        <v>0</v>
      </c>
      <c r="K2549" s="21">
        <v>0</v>
      </c>
      <c r="L2549" s="21">
        <v>0</v>
      </c>
      <c r="M2549" s="21" t="s">
        <v>1694</v>
      </c>
      <c r="N2549" s="21" t="s">
        <v>587</v>
      </c>
      <c r="O2549" s="21">
        <v>0</v>
      </c>
      <c r="P2549" s="21">
        <v>1</v>
      </c>
      <c r="Q2549" s="21">
        <v>0</v>
      </c>
      <c r="R2549">
        <f>IFERROR(IF(I2549=1,VLOOKUP(F2549,Lookup!$A$2:$B$15,2,FALSE),0),0.5)</f>
        <v>0.5</v>
      </c>
      <c r="S2549">
        <f>IF(K2549=1,1,IFERROR(IF(H2549="pass",VLOOKUP(F2549,Lookup!$D$2:$E$26,2,FALSE),0),1.6))</f>
        <v>0</v>
      </c>
      <c r="T2549" s="6">
        <f t="shared" si="119"/>
        <v>0</v>
      </c>
      <c r="U2549" s="6">
        <f t="shared" si="117"/>
        <v>0.5</v>
      </c>
      <c r="V2549" t="str">
        <f t="shared" si="118"/>
        <v>A.GIBSON, WAS</v>
      </c>
    </row>
    <row r="2550" spans="1:22">
      <c r="A2550">
        <v>1481</v>
      </c>
      <c r="B2550" s="21">
        <v>1</v>
      </c>
      <c r="C2550" s="21" t="s">
        <v>14</v>
      </c>
      <c r="D2550" s="21" t="s">
        <v>25</v>
      </c>
      <c r="E2550" s="21">
        <v>22</v>
      </c>
      <c r="F2550" s="21">
        <v>78</v>
      </c>
      <c r="G2550" s="21" t="s">
        <v>1714</v>
      </c>
      <c r="H2550" s="21" t="s">
        <v>585</v>
      </c>
      <c r="I2550" s="21">
        <v>1</v>
      </c>
      <c r="J2550" s="21">
        <v>0</v>
      </c>
      <c r="K2550" s="21">
        <v>0</v>
      </c>
      <c r="L2550" s="21">
        <v>0</v>
      </c>
      <c r="M2550" s="21" t="s">
        <v>1694</v>
      </c>
      <c r="N2550" s="21" t="s">
        <v>587</v>
      </c>
      <c r="O2550" s="21">
        <v>0</v>
      </c>
      <c r="P2550" s="21">
        <v>1</v>
      </c>
      <c r="Q2550" s="21">
        <v>0</v>
      </c>
      <c r="R2550">
        <f>IFERROR(IF(I2550=1,VLOOKUP(F2550,Lookup!$A$2:$B$15,2,FALSE),0),0.5)</f>
        <v>0.5</v>
      </c>
      <c r="S2550">
        <f>IF(K2550=1,1,IFERROR(IF(H2550="pass",VLOOKUP(F2550,Lookup!$D$2:$E$26,2,FALSE),0),1.6))</f>
        <v>0</v>
      </c>
      <c r="T2550" s="6">
        <f t="shared" si="119"/>
        <v>0</v>
      </c>
      <c r="U2550" s="6">
        <f t="shared" si="117"/>
        <v>0.5</v>
      </c>
      <c r="V2550" t="str">
        <f t="shared" si="118"/>
        <v>A.GIBSON, WAS</v>
      </c>
    </row>
    <row r="2551" spans="1:22">
      <c r="A2551">
        <v>1487</v>
      </c>
      <c r="B2551" s="21">
        <v>1</v>
      </c>
      <c r="C2551" s="21" t="s">
        <v>25</v>
      </c>
      <c r="D2551" s="21" t="s">
        <v>14</v>
      </c>
      <c r="E2551" s="21">
        <v>73</v>
      </c>
      <c r="F2551" s="21">
        <v>27</v>
      </c>
      <c r="G2551" s="21" t="s">
        <v>1717</v>
      </c>
      <c r="H2551" s="21" t="s">
        <v>585</v>
      </c>
      <c r="I2551" s="21">
        <v>1</v>
      </c>
      <c r="J2551" s="21">
        <v>0</v>
      </c>
      <c r="K2551" s="21">
        <v>0</v>
      </c>
      <c r="L2551" s="21">
        <v>0</v>
      </c>
      <c r="M2551" s="21" t="s">
        <v>1686</v>
      </c>
      <c r="N2551" s="21" t="s">
        <v>587</v>
      </c>
      <c r="O2551" s="21">
        <v>0</v>
      </c>
      <c r="P2551" s="21">
        <v>1</v>
      </c>
      <c r="Q2551" s="21">
        <v>0</v>
      </c>
      <c r="R2551">
        <f>IFERROR(IF(I2551=1,VLOOKUP(F2551,Lookup!$A$2:$B$15,2,FALSE),0),0.5)</f>
        <v>0.5</v>
      </c>
      <c r="S2551">
        <f>IF(K2551=1,1,IFERROR(IF(H2551="pass",VLOOKUP(F2551,Lookup!$D$2:$E$26,2,FALSE),0),1.6))</f>
        <v>0</v>
      </c>
      <c r="T2551" s="6">
        <f t="shared" si="119"/>
        <v>0</v>
      </c>
      <c r="U2551" s="6">
        <f t="shared" si="117"/>
        <v>0.5</v>
      </c>
      <c r="V2551" t="str">
        <f t="shared" si="118"/>
        <v>L.ROUNTREE, LAC</v>
      </c>
    </row>
    <row r="2552" spans="1:22">
      <c r="A2552">
        <v>1489</v>
      </c>
      <c r="B2552" s="21">
        <v>1</v>
      </c>
      <c r="C2552" s="21" t="s">
        <v>25</v>
      </c>
      <c r="D2552" s="21" t="s">
        <v>14</v>
      </c>
      <c r="E2552" s="21">
        <v>50</v>
      </c>
      <c r="F2552" s="21">
        <v>50</v>
      </c>
      <c r="G2552" s="21" t="s">
        <v>1719</v>
      </c>
      <c r="H2552" s="21" t="s">
        <v>585</v>
      </c>
      <c r="I2552" s="21">
        <v>1</v>
      </c>
      <c r="J2552" s="21">
        <v>0</v>
      </c>
      <c r="K2552" s="21">
        <v>0</v>
      </c>
      <c r="L2552" s="21">
        <v>0</v>
      </c>
      <c r="M2552" s="21" t="s">
        <v>1686</v>
      </c>
      <c r="N2552" s="21" t="s">
        <v>587</v>
      </c>
      <c r="O2552" s="21">
        <v>0</v>
      </c>
      <c r="P2552" s="21">
        <v>1</v>
      </c>
      <c r="Q2552" s="21">
        <v>0</v>
      </c>
      <c r="R2552">
        <f>IFERROR(IF(I2552=1,VLOOKUP(F2552,Lookup!$A$2:$B$15,2,FALSE),0),0.5)</f>
        <v>0.5</v>
      </c>
      <c r="S2552">
        <f>IF(K2552=1,1,IFERROR(IF(H2552="pass",VLOOKUP(F2552,Lookup!$D$2:$E$26,2,FALSE),0),1.6))</f>
        <v>0</v>
      </c>
      <c r="T2552" s="6">
        <f t="shared" si="119"/>
        <v>0</v>
      </c>
      <c r="U2552" s="6">
        <f t="shared" si="117"/>
        <v>0.5</v>
      </c>
      <c r="V2552" t="str">
        <f t="shared" si="118"/>
        <v>L.ROUNTREE, LAC</v>
      </c>
    </row>
    <row r="2553" spans="1:22">
      <c r="A2553">
        <v>1494</v>
      </c>
      <c r="B2553" s="21">
        <v>1</v>
      </c>
      <c r="C2553" s="21" t="s">
        <v>25</v>
      </c>
      <c r="D2553" s="21" t="s">
        <v>14</v>
      </c>
      <c r="E2553" s="21">
        <v>16</v>
      </c>
      <c r="F2553" s="21">
        <v>84</v>
      </c>
      <c r="G2553" s="21" t="s">
        <v>1723</v>
      </c>
      <c r="H2553" s="21" t="s">
        <v>585</v>
      </c>
      <c r="I2553" s="21">
        <v>1</v>
      </c>
      <c r="J2553" s="21">
        <v>0</v>
      </c>
      <c r="K2553" s="21">
        <v>0</v>
      </c>
      <c r="L2553" s="21">
        <v>0</v>
      </c>
      <c r="M2553" s="21" t="s">
        <v>1683</v>
      </c>
      <c r="N2553" s="21" t="s">
        <v>587</v>
      </c>
      <c r="O2553" s="21">
        <v>0</v>
      </c>
      <c r="P2553" s="21">
        <v>1</v>
      </c>
      <c r="Q2553" s="21">
        <v>0</v>
      </c>
      <c r="R2553">
        <f>IFERROR(IF(I2553=1,VLOOKUP(F2553,Lookup!$A$2:$B$15,2,FALSE),0),0.5)</f>
        <v>0.5</v>
      </c>
      <c r="S2553">
        <f>IF(K2553=1,1,IFERROR(IF(H2553="pass",VLOOKUP(F2553,Lookup!$D$2:$E$26,2,FALSE),0),1.6))</f>
        <v>0</v>
      </c>
      <c r="T2553" s="6">
        <f t="shared" si="119"/>
        <v>0</v>
      </c>
      <c r="U2553" s="6">
        <f t="shared" si="117"/>
        <v>0.5</v>
      </c>
      <c r="V2553" t="str">
        <f t="shared" si="118"/>
        <v>A.EKELER, LAC</v>
      </c>
    </row>
    <row r="2554" spans="1:22">
      <c r="A2554">
        <v>1502</v>
      </c>
      <c r="B2554" s="21">
        <v>1</v>
      </c>
      <c r="C2554" s="21" t="s">
        <v>25</v>
      </c>
      <c r="D2554" s="21" t="s">
        <v>14</v>
      </c>
      <c r="E2554" s="21">
        <v>74</v>
      </c>
      <c r="F2554" s="21">
        <v>26</v>
      </c>
      <c r="G2554" s="21" t="s">
        <v>1729</v>
      </c>
      <c r="H2554" s="21" t="s">
        <v>585</v>
      </c>
      <c r="I2554" s="21">
        <v>1</v>
      </c>
      <c r="J2554" s="21">
        <v>0</v>
      </c>
      <c r="K2554" s="21">
        <v>0</v>
      </c>
      <c r="L2554" s="21">
        <v>0</v>
      </c>
      <c r="M2554" s="21" t="s">
        <v>1683</v>
      </c>
      <c r="N2554" s="21" t="s">
        <v>587</v>
      </c>
      <c r="O2554" s="21">
        <v>0</v>
      </c>
      <c r="P2554" s="21">
        <v>1</v>
      </c>
      <c r="Q2554" s="21">
        <v>0</v>
      </c>
      <c r="R2554">
        <f>IFERROR(IF(I2554=1,VLOOKUP(F2554,Lookup!$A$2:$B$15,2,FALSE),0),0.5)</f>
        <v>0.5</v>
      </c>
      <c r="S2554">
        <f>IF(K2554=1,1,IFERROR(IF(H2554="pass",VLOOKUP(F2554,Lookup!$D$2:$E$26,2,FALSE),0),1.6))</f>
        <v>0</v>
      </c>
      <c r="T2554" s="6">
        <f t="shared" si="119"/>
        <v>0</v>
      </c>
      <c r="U2554" s="6">
        <f t="shared" si="117"/>
        <v>0.5</v>
      </c>
      <c r="V2554" t="str">
        <f t="shared" si="118"/>
        <v>A.EKELER, LAC</v>
      </c>
    </row>
    <row r="2555" spans="1:22">
      <c r="A2555">
        <v>1505</v>
      </c>
      <c r="B2555" s="21">
        <v>1</v>
      </c>
      <c r="C2555" s="21" t="s">
        <v>25</v>
      </c>
      <c r="D2555" s="21" t="s">
        <v>14</v>
      </c>
      <c r="E2555" s="21">
        <v>67</v>
      </c>
      <c r="F2555" s="21">
        <v>33</v>
      </c>
      <c r="G2555" s="21" t="s">
        <v>1732</v>
      </c>
      <c r="H2555" s="21" t="s">
        <v>585</v>
      </c>
      <c r="I2555" s="21">
        <v>1</v>
      </c>
      <c r="J2555" s="21">
        <v>0</v>
      </c>
      <c r="K2555" s="21">
        <v>0</v>
      </c>
      <c r="L2555" s="21">
        <v>0</v>
      </c>
      <c r="M2555" s="21" t="s">
        <v>1686</v>
      </c>
      <c r="N2555" s="21" t="s">
        <v>587</v>
      </c>
      <c r="O2555" s="21">
        <v>0</v>
      </c>
      <c r="P2555" s="21">
        <v>1</v>
      </c>
      <c r="Q2555" s="21">
        <v>0</v>
      </c>
      <c r="R2555">
        <f>IFERROR(IF(I2555=1,VLOOKUP(F2555,Lookup!$A$2:$B$15,2,FALSE),0),0.5)</f>
        <v>0.5</v>
      </c>
      <c r="S2555">
        <f>IF(K2555=1,1,IFERROR(IF(H2555="pass",VLOOKUP(F2555,Lookup!$D$2:$E$26,2,FALSE),0),1.6))</f>
        <v>0</v>
      </c>
      <c r="T2555" s="6">
        <f t="shared" si="119"/>
        <v>0</v>
      </c>
      <c r="U2555" s="6">
        <f t="shared" si="117"/>
        <v>0.5</v>
      </c>
      <c r="V2555" t="str">
        <f t="shared" si="118"/>
        <v>L.ROUNTREE, LAC</v>
      </c>
    </row>
    <row r="2556" spans="1:22">
      <c r="A2556">
        <v>1507</v>
      </c>
      <c r="B2556" s="21">
        <v>1</v>
      </c>
      <c r="C2556" s="21" t="s">
        <v>25</v>
      </c>
      <c r="D2556" s="21" t="s">
        <v>14</v>
      </c>
      <c r="E2556" s="21">
        <v>58</v>
      </c>
      <c r="F2556" s="21">
        <v>42</v>
      </c>
      <c r="G2556" s="21" t="s">
        <v>1734</v>
      </c>
      <c r="H2556" s="21" t="s">
        <v>585</v>
      </c>
      <c r="I2556" s="21">
        <v>1</v>
      </c>
      <c r="J2556" s="21">
        <v>0</v>
      </c>
      <c r="K2556" s="21">
        <v>0</v>
      </c>
      <c r="L2556" s="21">
        <v>0</v>
      </c>
      <c r="M2556" s="21" t="s">
        <v>1735</v>
      </c>
      <c r="N2556" s="21" t="s">
        <v>587</v>
      </c>
      <c r="O2556" s="21">
        <v>0</v>
      </c>
      <c r="P2556" s="21">
        <v>1</v>
      </c>
      <c r="Q2556" s="21">
        <v>0</v>
      </c>
      <c r="R2556">
        <f>IFERROR(IF(I2556=1,VLOOKUP(F2556,Lookup!$A$2:$B$15,2,FALSE),0),0.5)</f>
        <v>0.5</v>
      </c>
      <c r="S2556">
        <f>IF(K2556=1,1,IFERROR(IF(H2556="pass",VLOOKUP(F2556,Lookup!$D$2:$E$26,2,FALSE),0),1.6))</f>
        <v>0</v>
      </c>
      <c r="T2556" s="6">
        <f t="shared" si="119"/>
        <v>0</v>
      </c>
      <c r="U2556" s="6">
        <f t="shared" si="117"/>
        <v>0.5</v>
      </c>
      <c r="V2556" t="str">
        <f t="shared" si="118"/>
        <v>G.NABERS, LAC</v>
      </c>
    </row>
    <row r="2557" spans="1:22">
      <c r="A2557">
        <v>1512</v>
      </c>
      <c r="B2557" s="21">
        <v>1</v>
      </c>
      <c r="C2557" s="21" t="s">
        <v>25</v>
      </c>
      <c r="D2557" s="21" t="s">
        <v>14</v>
      </c>
      <c r="E2557" s="21">
        <v>45</v>
      </c>
      <c r="F2557" s="21">
        <v>55</v>
      </c>
      <c r="G2557" s="21" t="s">
        <v>1739</v>
      </c>
      <c r="H2557" s="21" t="s">
        <v>585</v>
      </c>
      <c r="I2557" s="21">
        <v>1</v>
      </c>
      <c r="J2557" s="21">
        <v>0</v>
      </c>
      <c r="K2557" s="21">
        <v>0</v>
      </c>
      <c r="L2557" s="21">
        <v>0</v>
      </c>
      <c r="M2557" s="21" t="s">
        <v>1686</v>
      </c>
      <c r="N2557" s="21" t="s">
        <v>587</v>
      </c>
      <c r="O2557" s="21">
        <v>0</v>
      </c>
      <c r="P2557" s="21">
        <v>1</v>
      </c>
      <c r="Q2557" s="21">
        <v>0</v>
      </c>
      <c r="R2557">
        <f>IFERROR(IF(I2557=1,VLOOKUP(F2557,Lookup!$A$2:$B$15,2,FALSE),0),0.5)</f>
        <v>0.5</v>
      </c>
      <c r="S2557">
        <f>IF(K2557=1,1,IFERROR(IF(H2557="pass",VLOOKUP(F2557,Lookup!$D$2:$E$26,2,FALSE),0),1.6))</f>
        <v>0</v>
      </c>
      <c r="T2557" s="6">
        <f t="shared" si="119"/>
        <v>0</v>
      </c>
      <c r="U2557" s="6">
        <f t="shared" si="117"/>
        <v>0.5</v>
      </c>
      <c r="V2557" t="str">
        <f t="shared" si="118"/>
        <v>L.ROUNTREE, LAC</v>
      </c>
    </row>
    <row r="2558" spans="1:22">
      <c r="A2558">
        <v>1516</v>
      </c>
      <c r="B2558" s="21">
        <v>1</v>
      </c>
      <c r="C2558" s="21" t="s">
        <v>25</v>
      </c>
      <c r="D2558" s="21" t="s">
        <v>14</v>
      </c>
      <c r="E2558" s="21">
        <v>17</v>
      </c>
      <c r="F2558" s="21">
        <v>83</v>
      </c>
      <c r="G2558" s="21" t="s">
        <v>1743</v>
      </c>
      <c r="H2558" s="21" t="s">
        <v>585</v>
      </c>
      <c r="I2558" s="21">
        <v>1</v>
      </c>
      <c r="J2558" s="21">
        <v>0</v>
      </c>
      <c r="K2558" s="21">
        <v>0</v>
      </c>
      <c r="L2558" s="21">
        <v>0</v>
      </c>
      <c r="M2558" s="21" t="s">
        <v>1683</v>
      </c>
      <c r="N2558" s="21" t="s">
        <v>587</v>
      </c>
      <c r="O2558" s="21">
        <v>0</v>
      </c>
      <c r="P2558" s="21">
        <v>1</v>
      </c>
      <c r="Q2558" s="21">
        <v>0</v>
      </c>
      <c r="R2558">
        <f>IFERROR(IF(I2558=1,VLOOKUP(F2558,Lookup!$A$2:$B$15,2,FALSE),0),0.5)</f>
        <v>0.5</v>
      </c>
      <c r="S2558">
        <f>IF(K2558=1,1,IFERROR(IF(H2558="pass",VLOOKUP(F2558,Lookup!$D$2:$E$26,2,FALSE),0),1.6))</f>
        <v>0</v>
      </c>
      <c r="T2558" s="6">
        <f t="shared" si="119"/>
        <v>0</v>
      </c>
      <c r="U2558" s="6">
        <f t="shared" ref="U2558:U2621" si="120">R2558+IF(S2558&gt;=3.2,S2558,IF(AND(S2558&lt;3.2,S2558&gt;=1.8),S2558*0.66+T2558*0.34,T2558))+K2558*0.4735*2</f>
        <v>0.5</v>
      </c>
      <c r="V2558" t="str">
        <f t="shared" si="118"/>
        <v>A.EKELER, LAC</v>
      </c>
    </row>
    <row r="2559" spans="1:22">
      <c r="A2559">
        <v>1518</v>
      </c>
      <c r="B2559" s="21">
        <v>1</v>
      </c>
      <c r="C2559" s="21" t="s">
        <v>25</v>
      </c>
      <c r="D2559" s="21" t="s">
        <v>14</v>
      </c>
      <c r="E2559" s="21">
        <v>10</v>
      </c>
      <c r="F2559" s="21">
        <v>90</v>
      </c>
      <c r="G2559" s="21" t="s">
        <v>1744</v>
      </c>
      <c r="H2559" s="21" t="s">
        <v>585</v>
      </c>
      <c r="I2559" s="21">
        <v>1</v>
      </c>
      <c r="J2559" s="21">
        <v>0</v>
      </c>
      <c r="K2559" s="21">
        <v>0</v>
      </c>
      <c r="L2559" s="21">
        <v>0</v>
      </c>
      <c r="M2559" s="21" t="s">
        <v>1683</v>
      </c>
      <c r="N2559" s="21" t="s">
        <v>587</v>
      </c>
      <c r="O2559" s="21">
        <v>0</v>
      </c>
      <c r="P2559" s="21">
        <v>1</v>
      </c>
      <c r="Q2559" s="21">
        <v>0</v>
      </c>
      <c r="R2559">
        <f>IFERROR(IF(I2559=1,VLOOKUP(F2559,Lookup!$A$2:$B$15,2,FALSE),0),0.5)</f>
        <v>0.8</v>
      </c>
      <c r="S2559">
        <f>IF(K2559=1,1,IFERROR(IF(H2559="pass",VLOOKUP(F2559,Lookup!$D$2:$E$26,2,FALSE),0),1.6))</f>
        <v>0</v>
      </c>
      <c r="T2559" s="6">
        <f t="shared" si="119"/>
        <v>0</v>
      </c>
      <c r="U2559" s="6">
        <f t="shared" si="120"/>
        <v>0.8</v>
      </c>
      <c r="V2559" t="str">
        <f t="shared" si="118"/>
        <v>A.EKELER, LAC</v>
      </c>
    </row>
    <row r="2560" spans="1:22">
      <c r="A2560">
        <v>1520</v>
      </c>
      <c r="B2560" s="21">
        <v>1</v>
      </c>
      <c r="C2560" s="21" t="s">
        <v>25</v>
      </c>
      <c r="D2560" s="21" t="s">
        <v>14</v>
      </c>
      <c r="E2560" s="21">
        <v>8</v>
      </c>
      <c r="F2560" s="21">
        <v>92</v>
      </c>
      <c r="G2560" s="21" t="s">
        <v>1745</v>
      </c>
      <c r="H2560" s="21" t="s">
        <v>585</v>
      </c>
      <c r="I2560" s="21">
        <v>1</v>
      </c>
      <c r="J2560" s="21">
        <v>0</v>
      </c>
      <c r="K2560" s="21">
        <v>0</v>
      </c>
      <c r="L2560" s="21">
        <v>0</v>
      </c>
      <c r="M2560" s="21" t="s">
        <v>1746</v>
      </c>
      <c r="N2560" s="21" t="s">
        <v>587</v>
      </c>
      <c r="O2560" s="21">
        <v>0</v>
      </c>
      <c r="P2560" s="21">
        <v>1</v>
      </c>
      <c r="Q2560" s="21">
        <v>0</v>
      </c>
      <c r="R2560">
        <f>IFERROR(IF(I2560=1,VLOOKUP(F2560,Lookup!$A$2:$B$15,2,FALSE),0),0.5)</f>
        <v>1.1000000000000001</v>
      </c>
      <c r="S2560">
        <f>IF(K2560=1,1,IFERROR(IF(H2560="pass",VLOOKUP(F2560,Lookup!$D$2:$E$26,2,FALSE),0),1.6))</f>
        <v>0</v>
      </c>
      <c r="T2560" s="6">
        <f t="shared" si="119"/>
        <v>0</v>
      </c>
      <c r="U2560" s="6">
        <f t="shared" si="120"/>
        <v>1.1000000000000001</v>
      </c>
      <c r="V2560" t="str">
        <f t="shared" si="118"/>
        <v>J.HERBERT, LAC</v>
      </c>
    </row>
    <row r="2561" spans="1:22">
      <c r="A2561">
        <v>1528</v>
      </c>
      <c r="B2561" s="21">
        <v>1</v>
      </c>
      <c r="C2561" s="21" t="s">
        <v>14</v>
      </c>
      <c r="D2561" s="21" t="s">
        <v>25</v>
      </c>
      <c r="E2561" s="21">
        <v>75</v>
      </c>
      <c r="F2561" s="21">
        <v>25</v>
      </c>
      <c r="G2561" s="21" t="s">
        <v>1749</v>
      </c>
      <c r="H2561" s="21" t="s">
        <v>585</v>
      </c>
      <c r="I2561" s="21">
        <v>1</v>
      </c>
      <c r="J2561" s="21">
        <v>0</v>
      </c>
      <c r="K2561" s="21">
        <v>0</v>
      </c>
      <c r="L2561" s="21">
        <v>0</v>
      </c>
      <c r="M2561" s="21" t="s">
        <v>1726</v>
      </c>
      <c r="N2561" s="21" t="s">
        <v>587</v>
      </c>
      <c r="O2561" s="21">
        <v>0</v>
      </c>
      <c r="P2561" s="21">
        <v>1</v>
      </c>
      <c r="Q2561" s="21">
        <v>0</v>
      </c>
      <c r="R2561">
        <f>IFERROR(IF(I2561=1,VLOOKUP(F2561,Lookup!$A$2:$B$15,2,FALSE),0),0.5)</f>
        <v>0.5</v>
      </c>
      <c r="S2561">
        <f>IF(K2561=1,1,IFERROR(IF(H2561="pass",VLOOKUP(F2561,Lookup!$D$2:$E$26,2,FALSE),0),1.6))</f>
        <v>0</v>
      </c>
      <c r="T2561" s="6">
        <f t="shared" si="119"/>
        <v>0</v>
      </c>
      <c r="U2561" s="6">
        <f t="shared" si="120"/>
        <v>0.5</v>
      </c>
      <c r="V2561" t="str">
        <f t="shared" si="118"/>
        <v>J.MCKISSIC, WAS</v>
      </c>
    </row>
    <row r="2562" spans="1:22">
      <c r="A2562">
        <v>1539</v>
      </c>
      <c r="B2562" s="21">
        <v>1</v>
      </c>
      <c r="C2562" s="21" t="s">
        <v>14</v>
      </c>
      <c r="D2562" s="21" t="s">
        <v>25</v>
      </c>
      <c r="E2562" s="21">
        <v>65</v>
      </c>
      <c r="F2562" s="21">
        <v>35</v>
      </c>
      <c r="G2562" s="21" t="s">
        <v>1754</v>
      </c>
      <c r="H2562" s="21" t="s">
        <v>585</v>
      </c>
      <c r="I2562" s="21">
        <v>1</v>
      </c>
      <c r="J2562" s="21">
        <v>0</v>
      </c>
      <c r="K2562" s="21">
        <v>0</v>
      </c>
      <c r="L2562" s="21">
        <v>0</v>
      </c>
      <c r="M2562" s="21" t="s">
        <v>1694</v>
      </c>
      <c r="N2562" s="21" t="s">
        <v>587</v>
      </c>
      <c r="O2562" s="21">
        <v>0</v>
      </c>
      <c r="P2562" s="21">
        <v>1</v>
      </c>
      <c r="Q2562" s="21">
        <v>0</v>
      </c>
      <c r="R2562">
        <f>IFERROR(IF(I2562=1,VLOOKUP(F2562,Lookup!$A$2:$B$15,2,FALSE),0),0.5)</f>
        <v>0.5</v>
      </c>
      <c r="S2562">
        <f>IF(K2562=1,1,IFERROR(IF(H2562="pass",VLOOKUP(F2562,Lookup!$D$2:$E$26,2,FALSE),0),1.6))</f>
        <v>0</v>
      </c>
      <c r="T2562" s="6">
        <f t="shared" si="119"/>
        <v>0</v>
      </c>
      <c r="U2562" s="6">
        <f t="shared" si="120"/>
        <v>0.5</v>
      </c>
      <c r="V2562" t="str">
        <f t="shared" ref="V2562:V2625" si="121">IF(M2562="A.St","A. ST. BROWN, DET",IF(M2562="Dj.Moore","D.MOORE, CAR",IF(M2562="Mi.Carter","M.CARTER, NYJ",UPPER(M2562)&amp;", "&amp;C2562)))</f>
        <v>A.GIBSON, WAS</v>
      </c>
    </row>
    <row r="2563" spans="1:22">
      <c r="A2563">
        <v>1542</v>
      </c>
      <c r="B2563" s="21">
        <v>1</v>
      </c>
      <c r="C2563" s="21" t="s">
        <v>14</v>
      </c>
      <c r="D2563" s="21" t="s">
        <v>25</v>
      </c>
      <c r="E2563" s="21">
        <v>48</v>
      </c>
      <c r="F2563" s="21">
        <v>52</v>
      </c>
      <c r="G2563" s="21" t="s">
        <v>1758</v>
      </c>
      <c r="H2563" s="21" t="s">
        <v>585</v>
      </c>
      <c r="I2563" s="21">
        <v>1</v>
      </c>
      <c r="J2563" s="21">
        <v>0</v>
      </c>
      <c r="K2563" s="21">
        <v>0</v>
      </c>
      <c r="L2563" s="21">
        <v>0</v>
      </c>
      <c r="M2563" s="21" t="s">
        <v>1694</v>
      </c>
      <c r="N2563" s="21" t="s">
        <v>587</v>
      </c>
      <c r="O2563" s="21">
        <v>0</v>
      </c>
      <c r="P2563" s="21">
        <v>1</v>
      </c>
      <c r="Q2563" s="21">
        <v>0</v>
      </c>
      <c r="R2563">
        <f>IFERROR(IF(I2563=1,VLOOKUP(F2563,Lookup!$A$2:$B$15,2,FALSE),0),0.5)</f>
        <v>0.5</v>
      </c>
      <c r="S2563">
        <f>IF(K2563=1,1,IFERROR(IF(H2563="pass",VLOOKUP(F2563,Lookup!$D$2:$E$26,2,FALSE),0),1.6))</f>
        <v>0</v>
      </c>
      <c r="T2563" s="6">
        <f t="shared" ref="T2563:T2626" si="122">IFERROR(1.6+0.7/40*N2563,0)</f>
        <v>0</v>
      </c>
      <c r="U2563" s="6">
        <f t="shared" si="120"/>
        <v>0.5</v>
      </c>
      <c r="V2563" t="str">
        <f t="shared" si="121"/>
        <v>A.GIBSON, WAS</v>
      </c>
    </row>
    <row r="2564" spans="1:22">
      <c r="A2564">
        <v>1547</v>
      </c>
      <c r="B2564" s="21">
        <v>1</v>
      </c>
      <c r="C2564" s="21" t="s">
        <v>25</v>
      </c>
      <c r="D2564" s="21" t="s">
        <v>14</v>
      </c>
      <c r="E2564" s="21">
        <v>75</v>
      </c>
      <c r="F2564" s="21">
        <v>25</v>
      </c>
      <c r="G2564" s="21" t="s">
        <v>1761</v>
      </c>
      <c r="H2564" s="21" t="s">
        <v>585</v>
      </c>
      <c r="I2564" s="21">
        <v>1</v>
      </c>
      <c r="J2564" s="21">
        <v>0</v>
      </c>
      <c r="K2564" s="21">
        <v>0</v>
      </c>
      <c r="L2564" s="21">
        <v>0</v>
      </c>
      <c r="M2564" s="21" t="s">
        <v>1683</v>
      </c>
      <c r="N2564" s="21" t="s">
        <v>587</v>
      </c>
      <c r="O2564" s="21">
        <v>0</v>
      </c>
      <c r="P2564" s="21">
        <v>1</v>
      </c>
      <c r="Q2564" s="21">
        <v>0</v>
      </c>
      <c r="R2564">
        <f>IFERROR(IF(I2564=1,VLOOKUP(F2564,Lookup!$A$2:$B$15,2,FALSE),0),0.5)</f>
        <v>0.5</v>
      </c>
      <c r="S2564">
        <f>IF(K2564=1,1,IFERROR(IF(H2564="pass",VLOOKUP(F2564,Lookup!$D$2:$E$26,2,FALSE),0),1.6))</f>
        <v>0</v>
      </c>
      <c r="T2564" s="6">
        <f t="shared" si="122"/>
        <v>0</v>
      </c>
      <c r="U2564" s="6">
        <f t="shared" si="120"/>
        <v>0.5</v>
      </c>
      <c r="V2564" t="str">
        <f t="shared" si="121"/>
        <v>A.EKELER, LAC</v>
      </c>
    </row>
    <row r="2565" spans="1:22">
      <c r="A2565">
        <v>1553</v>
      </c>
      <c r="B2565" s="21">
        <v>1</v>
      </c>
      <c r="C2565" s="21" t="s">
        <v>25</v>
      </c>
      <c r="D2565" s="21" t="s">
        <v>14</v>
      </c>
      <c r="E2565" s="21">
        <v>34</v>
      </c>
      <c r="F2565" s="21">
        <v>66</v>
      </c>
      <c r="G2565" s="21" t="s">
        <v>1767</v>
      </c>
      <c r="H2565" s="21" t="s">
        <v>585</v>
      </c>
      <c r="I2565" s="21">
        <v>1</v>
      </c>
      <c r="J2565" s="21">
        <v>0</v>
      </c>
      <c r="K2565" s="21">
        <v>0</v>
      </c>
      <c r="L2565" s="21">
        <v>0</v>
      </c>
      <c r="M2565" s="21" t="s">
        <v>1683</v>
      </c>
      <c r="N2565" s="21" t="s">
        <v>587</v>
      </c>
      <c r="O2565" s="21">
        <v>0</v>
      </c>
      <c r="P2565" s="21">
        <v>1</v>
      </c>
      <c r="Q2565" s="21">
        <v>0</v>
      </c>
      <c r="R2565">
        <f>IFERROR(IF(I2565=1,VLOOKUP(F2565,Lookup!$A$2:$B$15,2,FALSE),0),0.5)</f>
        <v>0.5</v>
      </c>
      <c r="S2565">
        <f>IF(K2565=1,1,IFERROR(IF(H2565="pass",VLOOKUP(F2565,Lookup!$D$2:$E$26,2,FALSE),0),1.6))</f>
        <v>0</v>
      </c>
      <c r="T2565" s="6">
        <f t="shared" si="122"/>
        <v>0</v>
      </c>
      <c r="U2565" s="6">
        <f t="shared" si="120"/>
        <v>0.5</v>
      </c>
      <c r="V2565" t="str">
        <f t="shared" si="121"/>
        <v>A.EKELER, LAC</v>
      </c>
    </row>
    <row r="2566" spans="1:22">
      <c r="A2566">
        <v>1555</v>
      </c>
      <c r="B2566" s="21">
        <v>1</v>
      </c>
      <c r="C2566" s="21" t="s">
        <v>25</v>
      </c>
      <c r="D2566" s="21" t="s">
        <v>14</v>
      </c>
      <c r="E2566" s="21">
        <v>20</v>
      </c>
      <c r="F2566" s="21">
        <v>80</v>
      </c>
      <c r="G2566" s="21" t="s">
        <v>1769</v>
      </c>
      <c r="H2566" s="21" t="s">
        <v>585</v>
      </c>
      <c r="I2566" s="21">
        <v>1</v>
      </c>
      <c r="J2566" s="21">
        <v>0</v>
      </c>
      <c r="K2566" s="21">
        <v>0</v>
      </c>
      <c r="L2566" s="21">
        <v>0</v>
      </c>
      <c r="M2566" s="21" t="s">
        <v>1701</v>
      </c>
      <c r="N2566" s="21" t="s">
        <v>587</v>
      </c>
      <c r="O2566" s="21">
        <v>0</v>
      </c>
      <c r="P2566" s="21">
        <v>1</v>
      </c>
      <c r="Q2566" s="21">
        <v>0</v>
      </c>
      <c r="R2566">
        <f>IFERROR(IF(I2566=1,VLOOKUP(F2566,Lookup!$A$2:$B$15,2,FALSE),0),0.5)</f>
        <v>0.5</v>
      </c>
      <c r="S2566">
        <f>IF(K2566=1,1,IFERROR(IF(H2566="pass",VLOOKUP(F2566,Lookup!$D$2:$E$26,2,FALSE),0),1.6))</f>
        <v>0</v>
      </c>
      <c r="T2566" s="6">
        <f t="shared" si="122"/>
        <v>0</v>
      </c>
      <c r="U2566" s="6">
        <f t="shared" si="120"/>
        <v>0.5</v>
      </c>
      <c r="V2566" t="str">
        <f t="shared" si="121"/>
        <v>J.JACKSON, LAC</v>
      </c>
    </row>
    <row r="2567" spans="1:22">
      <c r="A2567">
        <v>1557</v>
      </c>
      <c r="B2567" s="21">
        <v>1</v>
      </c>
      <c r="C2567" s="21" t="s">
        <v>25</v>
      </c>
      <c r="D2567" s="21" t="s">
        <v>14</v>
      </c>
      <c r="E2567" s="21">
        <v>9</v>
      </c>
      <c r="F2567" s="21">
        <v>91</v>
      </c>
      <c r="G2567" s="21" t="s">
        <v>1771</v>
      </c>
      <c r="H2567" s="21" t="s">
        <v>585</v>
      </c>
      <c r="I2567" s="21">
        <v>1</v>
      </c>
      <c r="J2567" s="21">
        <v>0</v>
      </c>
      <c r="K2567" s="21">
        <v>0</v>
      </c>
      <c r="L2567" s="21">
        <v>0</v>
      </c>
      <c r="M2567" s="21" t="s">
        <v>1683</v>
      </c>
      <c r="N2567" s="21" t="s">
        <v>587</v>
      </c>
      <c r="O2567" s="21">
        <v>0</v>
      </c>
      <c r="P2567" s="21">
        <v>1</v>
      </c>
      <c r="Q2567" s="21">
        <v>0</v>
      </c>
      <c r="R2567">
        <f>IFERROR(IF(I2567=1,VLOOKUP(F2567,Lookup!$A$2:$B$15,2,FALSE),0),0.5)</f>
        <v>0.8</v>
      </c>
      <c r="S2567">
        <f>IF(K2567=1,1,IFERROR(IF(H2567="pass",VLOOKUP(F2567,Lookup!$D$2:$E$26,2,FALSE),0),1.6))</f>
        <v>0</v>
      </c>
      <c r="T2567" s="6">
        <f t="shared" si="122"/>
        <v>0</v>
      </c>
      <c r="U2567" s="6">
        <f t="shared" si="120"/>
        <v>0.8</v>
      </c>
      <c r="V2567" t="str">
        <f t="shared" si="121"/>
        <v>A.EKELER, LAC</v>
      </c>
    </row>
    <row r="2568" spans="1:22">
      <c r="A2568">
        <v>1559</v>
      </c>
      <c r="B2568" s="21">
        <v>1</v>
      </c>
      <c r="C2568" s="21" t="s">
        <v>14</v>
      </c>
      <c r="D2568" s="21" t="s">
        <v>25</v>
      </c>
      <c r="E2568" s="21">
        <v>80</v>
      </c>
      <c r="F2568" s="21">
        <v>20</v>
      </c>
      <c r="G2568" s="21" t="s">
        <v>1772</v>
      </c>
      <c r="H2568" s="21" t="s">
        <v>585</v>
      </c>
      <c r="I2568" s="21">
        <v>1</v>
      </c>
      <c r="J2568" s="21">
        <v>0</v>
      </c>
      <c r="K2568" s="21">
        <v>0</v>
      </c>
      <c r="L2568" s="21">
        <v>0</v>
      </c>
      <c r="M2568" s="21" t="s">
        <v>1694</v>
      </c>
      <c r="N2568" s="21" t="s">
        <v>587</v>
      </c>
      <c r="O2568" s="21">
        <v>0</v>
      </c>
      <c r="P2568" s="21">
        <v>1</v>
      </c>
      <c r="Q2568" s="21">
        <v>0</v>
      </c>
      <c r="R2568">
        <f>IFERROR(IF(I2568=1,VLOOKUP(F2568,Lookup!$A$2:$B$15,2,FALSE),0),0.5)</f>
        <v>0.5</v>
      </c>
      <c r="S2568">
        <f>IF(K2568=1,1,IFERROR(IF(H2568="pass",VLOOKUP(F2568,Lookup!$D$2:$E$26,2,FALSE),0),1.6))</f>
        <v>0</v>
      </c>
      <c r="T2568" s="6">
        <f t="shared" si="122"/>
        <v>0</v>
      </c>
      <c r="U2568" s="6">
        <f t="shared" si="120"/>
        <v>0.5</v>
      </c>
      <c r="V2568" t="str">
        <f t="shared" si="121"/>
        <v>A.GIBSON, WAS</v>
      </c>
    </row>
    <row r="2569" spans="1:22">
      <c r="A2569">
        <v>1561</v>
      </c>
      <c r="B2569" s="21">
        <v>1</v>
      </c>
      <c r="C2569" s="21" t="s">
        <v>14</v>
      </c>
      <c r="D2569" s="21" t="s">
        <v>25</v>
      </c>
      <c r="E2569" s="21">
        <v>57</v>
      </c>
      <c r="F2569" s="21">
        <v>43</v>
      </c>
      <c r="G2569" s="21" t="s">
        <v>1775</v>
      </c>
      <c r="H2569" s="21" t="s">
        <v>585</v>
      </c>
      <c r="I2569" s="21">
        <v>1</v>
      </c>
      <c r="J2569" s="21">
        <v>0</v>
      </c>
      <c r="K2569" s="21">
        <v>0</v>
      </c>
      <c r="L2569" s="21">
        <v>0</v>
      </c>
      <c r="M2569" s="21" t="s">
        <v>1694</v>
      </c>
      <c r="N2569" s="21" t="s">
        <v>587</v>
      </c>
      <c r="O2569" s="21">
        <v>0</v>
      </c>
      <c r="P2569" s="21">
        <v>1</v>
      </c>
      <c r="Q2569" s="21">
        <v>0</v>
      </c>
      <c r="R2569">
        <f>IFERROR(IF(I2569=1,VLOOKUP(F2569,Lookup!$A$2:$B$15,2,FALSE),0),0.5)</f>
        <v>0.5</v>
      </c>
      <c r="S2569">
        <f>IF(K2569=1,1,IFERROR(IF(H2569="pass",VLOOKUP(F2569,Lookup!$D$2:$E$26,2,FALSE),0),1.6))</f>
        <v>0</v>
      </c>
      <c r="T2569" s="6">
        <f t="shared" si="122"/>
        <v>0</v>
      </c>
      <c r="U2569" s="6">
        <f t="shared" si="120"/>
        <v>0.5</v>
      </c>
      <c r="V2569" t="str">
        <f t="shared" si="121"/>
        <v>A.GIBSON, WAS</v>
      </c>
    </row>
    <row r="2570" spans="1:22">
      <c r="A2570">
        <v>1562</v>
      </c>
      <c r="B2570" s="21">
        <v>1</v>
      </c>
      <c r="C2570" s="21" t="s">
        <v>14</v>
      </c>
      <c r="D2570" s="21" t="s">
        <v>25</v>
      </c>
      <c r="E2570" s="21">
        <v>51</v>
      </c>
      <c r="F2570" s="21">
        <v>49</v>
      </c>
      <c r="G2570" s="21" t="s">
        <v>1776</v>
      </c>
      <c r="H2570" s="21" t="s">
        <v>585</v>
      </c>
      <c r="I2570" s="21">
        <v>1</v>
      </c>
      <c r="J2570" s="21">
        <v>0</v>
      </c>
      <c r="K2570" s="21">
        <v>0</v>
      </c>
      <c r="L2570" s="21">
        <v>0</v>
      </c>
      <c r="M2570" s="21" t="s">
        <v>1694</v>
      </c>
      <c r="N2570" s="21" t="s">
        <v>587</v>
      </c>
      <c r="O2570" s="21">
        <v>0</v>
      </c>
      <c r="P2570" s="21">
        <v>1</v>
      </c>
      <c r="Q2570" s="21">
        <v>0</v>
      </c>
      <c r="R2570">
        <f>IFERROR(IF(I2570=1,VLOOKUP(F2570,Lookup!$A$2:$B$15,2,FALSE),0),0.5)</f>
        <v>0.5</v>
      </c>
      <c r="S2570">
        <f>IF(K2570=1,1,IFERROR(IF(H2570="pass",VLOOKUP(F2570,Lookup!$D$2:$E$26,2,FALSE),0),1.6))</f>
        <v>0</v>
      </c>
      <c r="T2570" s="6">
        <f t="shared" si="122"/>
        <v>0</v>
      </c>
      <c r="U2570" s="6">
        <f t="shared" si="120"/>
        <v>0.5</v>
      </c>
      <c r="V2570" t="str">
        <f t="shared" si="121"/>
        <v>A.GIBSON, WAS</v>
      </c>
    </row>
    <row r="2571" spans="1:22">
      <c r="A2571">
        <v>1564</v>
      </c>
      <c r="B2571" s="21">
        <v>1</v>
      </c>
      <c r="C2571" s="21" t="s">
        <v>14</v>
      </c>
      <c r="D2571" s="21" t="s">
        <v>25</v>
      </c>
      <c r="E2571" s="21">
        <v>45</v>
      </c>
      <c r="F2571" s="21">
        <v>55</v>
      </c>
      <c r="G2571" s="21" t="s">
        <v>1779</v>
      </c>
      <c r="H2571" s="21" t="s">
        <v>585</v>
      </c>
      <c r="I2571" s="21">
        <v>1</v>
      </c>
      <c r="J2571" s="21">
        <v>0</v>
      </c>
      <c r="K2571" s="21">
        <v>0</v>
      </c>
      <c r="L2571" s="21">
        <v>0</v>
      </c>
      <c r="M2571" s="21" t="s">
        <v>1694</v>
      </c>
      <c r="N2571" s="21" t="s">
        <v>587</v>
      </c>
      <c r="O2571" s="21">
        <v>0</v>
      </c>
      <c r="P2571" s="21">
        <v>1</v>
      </c>
      <c r="Q2571" s="21">
        <v>0</v>
      </c>
      <c r="R2571">
        <f>IFERROR(IF(I2571=1,VLOOKUP(F2571,Lookup!$A$2:$B$15,2,FALSE),0),0.5)</f>
        <v>0.5</v>
      </c>
      <c r="S2571">
        <f>IF(K2571=1,1,IFERROR(IF(H2571="pass",VLOOKUP(F2571,Lookup!$D$2:$E$26,2,FALSE),0),1.6))</f>
        <v>0</v>
      </c>
      <c r="T2571" s="6">
        <f t="shared" si="122"/>
        <v>0</v>
      </c>
      <c r="U2571" s="6">
        <f t="shared" si="120"/>
        <v>0.5</v>
      </c>
      <c r="V2571" t="str">
        <f t="shared" si="121"/>
        <v>A.GIBSON, WAS</v>
      </c>
    </row>
    <row r="2572" spans="1:22">
      <c r="A2572">
        <v>1565</v>
      </c>
      <c r="B2572" s="21">
        <v>1</v>
      </c>
      <c r="C2572" s="21" t="s">
        <v>14</v>
      </c>
      <c r="D2572" s="21" t="s">
        <v>25</v>
      </c>
      <c r="E2572" s="21">
        <v>39</v>
      </c>
      <c r="F2572" s="21">
        <v>61</v>
      </c>
      <c r="G2572" s="21" t="s">
        <v>1780</v>
      </c>
      <c r="H2572" s="21" t="s">
        <v>585</v>
      </c>
      <c r="I2572" s="21">
        <v>1</v>
      </c>
      <c r="J2572" s="21">
        <v>0</v>
      </c>
      <c r="K2572" s="21">
        <v>0</v>
      </c>
      <c r="L2572" s="21">
        <v>0</v>
      </c>
      <c r="M2572" s="21" t="s">
        <v>1694</v>
      </c>
      <c r="N2572" s="21" t="s">
        <v>587</v>
      </c>
      <c r="O2572" s="21">
        <v>0</v>
      </c>
      <c r="P2572" s="21">
        <v>1</v>
      </c>
      <c r="Q2572" s="21">
        <v>0</v>
      </c>
      <c r="R2572">
        <f>IFERROR(IF(I2572=1,VLOOKUP(F2572,Lookup!$A$2:$B$15,2,FALSE),0),0.5)</f>
        <v>0.5</v>
      </c>
      <c r="S2572">
        <f>IF(K2572=1,1,IFERROR(IF(H2572="pass",VLOOKUP(F2572,Lookup!$D$2:$E$26,2,FALSE),0),1.6))</f>
        <v>0</v>
      </c>
      <c r="T2572" s="6">
        <f t="shared" si="122"/>
        <v>0</v>
      </c>
      <c r="U2572" s="6">
        <f t="shared" si="120"/>
        <v>0.5</v>
      </c>
      <c r="V2572" t="str">
        <f t="shared" si="121"/>
        <v>A.GIBSON, WAS</v>
      </c>
    </row>
    <row r="2573" spans="1:22">
      <c r="A2573">
        <v>1566</v>
      </c>
      <c r="B2573" s="21">
        <v>1</v>
      </c>
      <c r="C2573" s="21" t="s">
        <v>14</v>
      </c>
      <c r="D2573" s="21" t="s">
        <v>25</v>
      </c>
      <c r="E2573" s="21">
        <v>36</v>
      </c>
      <c r="F2573" s="21">
        <v>64</v>
      </c>
      <c r="G2573" s="21" t="s">
        <v>1781</v>
      </c>
      <c r="H2573" s="21" t="s">
        <v>585</v>
      </c>
      <c r="I2573" s="21">
        <v>1</v>
      </c>
      <c r="J2573" s="21">
        <v>0</v>
      </c>
      <c r="K2573" s="21">
        <v>0</v>
      </c>
      <c r="L2573" s="21">
        <v>0</v>
      </c>
      <c r="M2573" s="21" t="s">
        <v>1694</v>
      </c>
      <c r="N2573" s="21" t="s">
        <v>587</v>
      </c>
      <c r="O2573" s="21">
        <v>0</v>
      </c>
      <c r="P2573" s="21">
        <v>1</v>
      </c>
      <c r="Q2573" s="21">
        <v>0</v>
      </c>
      <c r="R2573">
        <f>IFERROR(IF(I2573=1,VLOOKUP(F2573,Lookup!$A$2:$B$15,2,FALSE),0),0.5)</f>
        <v>0.5</v>
      </c>
      <c r="S2573">
        <f>IF(K2573=1,1,IFERROR(IF(H2573="pass",VLOOKUP(F2573,Lookup!$D$2:$E$26,2,FALSE),0),1.6))</f>
        <v>0</v>
      </c>
      <c r="T2573" s="6">
        <f t="shared" si="122"/>
        <v>0</v>
      </c>
      <c r="U2573" s="6">
        <f t="shared" si="120"/>
        <v>0.5</v>
      </c>
      <c r="V2573" t="str">
        <f t="shared" si="121"/>
        <v>A.GIBSON, WAS</v>
      </c>
    </row>
    <row r="2574" spans="1:22">
      <c r="A2574">
        <v>1570</v>
      </c>
      <c r="B2574" s="21">
        <v>1</v>
      </c>
      <c r="C2574" s="21" t="s">
        <v>14</v>
      </c>
      <c r="D2574" s="21" t="s">
        <v>25</v>
      </c>
      <c r="E2574" s="21">
        <v>24</v>
      </c>
      <c r="F2574" s="21">
        <v>76</v>
      </c>
      <c r="G2574" s="21" t="s">
        <v>1783</v>
      </c>
      <c r="H2574" s="21" t="s">
        <v>585</v>
      </c>
      <c r="I2574" s="21">
        <v>1</v>
      </c>
      <c r="J2574" s="21">
        <v>0</v>
      </c>
      <c r="K2574" s="21">
        <v>0</v>
      </c>
      <c r="L2574" s="21">
        <v>0</v>
      </c>
      <c r="M2574" s="21" t="s">
        <v>1694</v>
      </c>
      <c r="N2574" s="21" t="s">
        <v>587</v>
      </c>
      <c r="O2574" s="21">
        <v>0</v>
      </c>
      <c r="P2574" s="21">
        <v>1</v>
      </c>
      <c r="Q2574" s="21">
        <v>0</v>
      </c>
      <c r="R2574">
        <f>IFERROR(IF(I2574=1,VLOOKUP(F2574,Lookup!$A$2:$B$15,2,FALSE),0),0.5)</f>
        <v>0.5</v>
      </c>
      <c r="S2574">
        <f>IF(K2574=1,1,IFERROR(IF(H2574="pass",VLOOKUP(F2574,Lookup!$D$2:$E$26,2,FALSE),0),1.6))</f>
        <v>0</v>
      </c>
      <c r="T2574" s="6">
        <f t="shared" si="122"/>
        <v>0</v>
      </c>
      <c r="U2574" s="6">
        <f t="shared" si="120"/>
        <v>0.5</v>
      </c>
      <c r="V2574" t="str">
        <f t="shared" si="121"/>
        <v>A.GIBSON, WAS</v>
      </c>
    </row>
    <row r="2575" spans="1:22">
      <c r="A2575">
        <v>1576</v>
      </c>
      <c r="B2575" s="21">
        <v>1</v>
      </c>
      <c r="C2575" s="21" t="s">
        <v>25</v>
      </c>
      <c r="D2575" s="21" t="s">
        <v>14</v>
      </c>
      <c r="E2575" s="21">
        <v>40</v>
      </c>
      <c r="F2575" s="21">
        <v>60</v>
      </c>
      <c r="G2575" s="21" t="s">
        <v>1786</v>
      </c>
      <c r="H2575" s="21" t="s">
        <v>585</v>
      </c>
      <c r="I2575" s="21">
        <v>1</v>
      </c>
      <c r="J2575" s="21">
        <v>0</v>
      </c>
      <c r="K2575" s="21">
        <v>0</v>
      </c>
      <c r="L2575" s="21">
        <v>0</v>
      </c>
      <c r="M2575" s="21" t="s">
        <v>1686</v>
      </c>
      <c r="N2575" s="21" t="s">
        <v>587</v>
      </c>
      <c r="O2575" s="21">
        <v>0</v>
      </c>
      <c r="P2575" s="21">
        <v>1</v>
      </c>
      <c r="Q2575" s="21">
        <v>0</v>
      </c>
      <c r="R2575">
        <f>IFERROR(IF(I2575=1,VLOOKUP(F2575,Lookup!$A$2:$B$15,2,FALSE),0),0.5)</f>
        <v>0.5</v>
      </c>
      <c r="S2575">
        <f>IF(K2575=1,1,IFERROR(IF(H2575="pass",VLOOKUP(F2575,Lookup!$D$2:$E$26,2,FALSE),0),1.6))</f>
        <v>0</v>
      </c>
      <c r="T2575" s="6">
        <f t="shared" si="122"/>
        <v>0</v>
      </c>
      <c r="U2575" s="6">
        <f t="shared" si="120"/>
        <v>0.5</v>
      </c>
      <c r="V2575" t="str">
        <f t="shared" si="121"/>
        <v>L.ROUNTREE, LAC</v>
      </c>
    </row>
    <row r="2576" spans="1:22">
      <c r="A2576">
        <v>1580</v>
      </c>
      <c r="B2576" s="21">
        <v>1</v>
      </c>
      <c r="C2576" s="21" t="s">
        <v>14</v>
      </c>
      <c r="D2576" s="21" t="s">
        <v>25</v>
      </c>
      <c r="E2576" s="21">
        <v>96</v>
      </c>
      <c r="F2576" s="21">
        <v>4</v>
      </c>
      <c r="G2576" s="21" t="s">
        <v>1790</v>
      </c>
      <c r="H2576" s="21" t="s">
        <v>585</v>
      </c>
      <c r="I2576" s="21">
        <v>1</v>
      </c>
      <c r="J2576" s="21">
        <v>0</v>
      </c>
      <c r="K2576" s="21">
        <v>0</v>
      </c>
      <c r="L2576" s="21">
        <v>0</v>
      </c>
      <c r="M2576" s="21" t="s">
        <v>1694</v>
      </c>
      <c r="N2576" s="21" t="s">
        <v>587</v>
      </c>
      <c r="O2576" s="21">
        <v>0</v>
      </c>
      <c r="P2576" s="21">
        <v>1</v>
      </c>
      <c r="Q2576" s="21">
        <v>0</v>
      </c>
      <c r="R2576">
        <f>IFERROR(IF(I2576=1,VLOOKUP(F2576,Lookup!$A$2:$B$15,2,FALSE),0),0.5)</f>
        <v>0.5</v>
      </c>
      <c r="S2576">
        <f>IF(K2576=1,1,IFERROR(IF(H2576="pass",VLOOKUP(F2576,Lookup!$D$2:$E$26,2,FALSE),0),1.6))</f>
        <v>0</v>
      </c>
      <c r="T2576" s="6">
        <f t="shared" si="122"/>
        <v>0</v>
      </c>
      <c r="U2576" s="6">
        <f t="shared" si="120"/>
        <v>0.5</v>
      </c>
      <c r="V2576" t="str">
        <f t="shared" si="121"/>
        <v>A.GIBSON, WAS</v>
      </c>
    </row>
    <row r="2577" spans="1:22">
      <c r="A2577">
        <v>1581</v>
      </c>
      <c r="B2577" s="21">
        <v>1</v>
      </c>
      <c r="C2577" s="21" t="s">
        <v>25</v>
      </c>
      <c r="D2577" s="21" t="s">
        <v>14</v>
      </c>
      <c r="E2577" s="21">
        <v>3</v>
      </c>
      <c r="F2577" s="21">
        <v>97</v>
      </c>
      <c r="G2577" s="21" t="s">
        <v>1791</v>
      </c>
      <c r="H2577" s="21" t="s">
        <v>585</v>
      </c>
      <c r="I2577" s="21">
        <v>1</v>
      </c>
      <c r="J2577" s="21">
        <v>0</v>
      </c>
      <c r="K2577" s="21">
        <v>0</v>
      </c>
      <c r="L2577" s="21">
        <v>0</v>
      </c>
      <c r="M2577" s="21" t="s">
        <v>1683</v>
      </c>
      <c r="N2577" s="21" t="s">
        <v>587</v>
      </c>
      <c r="O2577" s="21">
        <v>0</v>
      </c>
      <c r="P2577" s="21">
        <v>1</v>
      </c>
      <c r="Q2577" s="21">
        <v>0</v>
      </c>
      <c r="R2577">
        <f>IFERROR(IF(I2577=1,VLOOKUP(F2577,Lookup!$A$2:$B$15,2,FALSE),0),0.5)</f>
        <v>2.1</v>
      </c>
      <c r="S2577">
        <f>IF(K2577=1,1,IFERROR(IF(H2577="pass",VLOOKUP(F2577,Lookup!$D$2:$E$26,2,FALSE),0),1.6))</f>
        <v>0</v>
      </c>
      <c r="T2577" s="6">
        <f t="shared" si="122"/>
        <v>0</v>
      </c>
      <c r="U2577" s="6">
        <f t="shared" si="120"/>
        <v>2.1</v>
      </c>
      <c r="V2577" t="str">
        <f t="shared" si="121"/>
        <v>A.EKELER, LAC</v>
      </c>
    </row>
    <row r="2578" spans="1:22">
      <c r="A2578">
        <v>1587</v>
      </c>
      <c r="B2578" s="21">
        <v>1</v>
      </c>
      <c r="C2578" s="21" t="s">
        <v>14</v>
      </c>
      <c r="D2578" s="21" t="s">
        <v>25</v>
      </c>
      <c r="E2578" s="21">
        <v>75</v>
      </c>
      <c r="F2578" s="21">
        <v>25</v>
      </c>
      <c r="G2578" s="21" t="s">
        <v>1796</v>
      </c>
      <c r="H2578" s="21" t="s">
        <v>585</v>
      </c>
      <c r="I2578" s="21">
        <v>1</v>
      </c>
      <c r="J2578" s="21">
        <v>0</v>
      </c>
      <c r="K2578" s="21">
        <v>0</v>
      </c>
      <c r="L2578" s="21">
        <v>0</v>
      </c>
      <c r="M2578" s="21" t="s">
        <v>1694</v>
      </c>
      <c r="N2578" s="21" t="s">
        <v>587</v>
      </c>
      <c r="O2578" s="21">
        <v>0</v>
      </c>
      <c r="P2578" s="21">
        <v>1</v>
      </c>
      <c r="Q2578" s="21">
        <v>0</v>
      </c>
      <c r="R2578">
        <f>IFERROR(IF(I2578=1,VLOOKUP(F2578,Lookup!$A$2:$B$15,2,FALSE),0),0.5)</f>
        <v>0.5</v>
      </c>
      <c r="S2578">
        <f>IF(K2578=1,1,IFERROR(IF(H2578="pass",VLOOKUP(F2578,Lookup!$D$2:$E$26,2,FALSE),0),1.6))</f>
        <v>0</v>
      </c>
      <c r="T2578" s="6">
        <f t="shared" si="122"/>
        <v>0</v>
      </c>
      <c r="U2578" s="6">
        <f t="shared" si="120"/>
        <v>0.5</v>
      </c>
      <c r="V2578" t="str">
        <f t="shared" si="121"/>
        <v>A.GIBSON, WAS</v>
      </c>
    </row>
    <row r="2579" spans="1:22">
      <c r="A2579">
        <v>1589</v>
      </c>
      <c r="B2579" s="21">
        <v>1</v>
      </c>
      <c r="C2579" s="21" t="s">
        <v>14</v>
      </c>
      <c r="D2579" s="21" t="s">
        <v>25</v>
      </c>
      <c r="E2579" s="21">
        <v>54</v>
      </c>
      <c r="F2579" s="21">
        <v>46</v>
      </c>
      <c r="G2579" s="21" t="s">
        <v>1797</v>
      </c>
      <c r="H2579" s="21" t="s">
        <v>585</v>
      </c>
      <c r="I2579" s="21">
        <v>1</v>
      </c>
      <c r="J2579" s="21">
        <v>0</v>
      </c>
      <c r="K2579" s="21">
        <v>0</v>
      </c>
      <c r="L2579" s="21">
        <v>0</v>
      </c>
      <c r="M2579" s="21" t="s">
        <v>1778</v>
      </c>
      <c r="N2579" s="21" t="s">
        <v>587</v>
      </c>
      <c r="O2579" s="21">
        <v>0</v>
      </c>
      <c r="P2579" s="21">
        <v>1</v>
      </c>
      <c r="Q2579" s="21">
        <v>0</v>
      </c>
      <c r="R2579">
        <f>IFERROR(IF(I2579=1,VLOOKUP(F2579,Lookup!$A$2:$B$15,2,FALSE),0),0.5)</f>
        <v>0.5</v>
      </c>
      <c r="S2579">
        <f>IF(K2579=1,1,IFERROR(IF(H2579="pass",VLOOKUP(F2579,Lookup!$D$2:$E$26,2,FALSE),0),1.6))</f>
        <v>0</v>
      </c>
      <c r="T2579" s="6">
        <f t="shared" si="122"/>
        <v>0</v>
      </c>
      <c r="U2579" s="6">
        <f t="shared" si="120"/>
        <v>0.5</v>
      </c>
      <c r="V2579" t="str">
        <f t="shared" si="121"/>
        <v>J.PATTERSON, WAS</v>
      </c>
    </row>
    <row r="2580" spans="1:22">
      <c r="A2580">
        <v>1590</v>
      </c>
      <c r="B2580" s="21">
        <v>1</v>
      </c>
      <c r="C2580" s="21" t="s">
        <v>14</v>
      </c>
      <c r="D2580" s="21" t="s">
        <v>25</v>
      </c>
      <c r="E2580" s="21">
        <v>50</v>
      </c>
      <c r="F2580" s="21">
        <v>50</v>
      </c>
      <c r="G2580" s="21" t="s">
        <v>1798</v>
      </c>
      <c r="H2580" s="21" t="s">
        <v>585</v>
      </c>
      <c r="I2580" s="21">
        <v>1</v>
      </c>
      <c r="J2580" s="21">
        <v>0</v>
      </c>
      <c r="K2580" s="21">
        <v>0</v>
      </c>
      <c r="L2580" s="21">
        <v>0</v>
      </c>
      <c r="M2580" s="21" t="s">
        <v>1778</v>
      </c>
      <c r="N2580" s="21" t="s">
        <v>587</v>
      </c>
      <c r="O2580" s="21">
        <v>0</v>
      </c>
      <c r="P2580" s="21">
        <v>1</v>
      </c>
      <c r="Q2580" s="21">
        <v>0</v>
      </c>
      <c r="R2580">
        <f>IFERROR(IF(I2580=1,VLOOKUP(F2580,Lookup!$A$2:$B$15,2,FALSE),0),0.5)</f>
        <v>0.5</v>
      </c>
      <c r="S2580">
        <f>IF(K2580=1,1,IFERROR(IF(H2580="pass",VLOOKUP(F2580,Lookup!$D$2:$E$26,2,FALSE),0),1.6))</f>
        <v>0</v>
      </c>
      <c r="T2580" s="6">
        <f t="shared" si="122"/>
        <v>0</v>
      </c>
      <c r="U2580" s="6">
        <f t="shared" si="120"/>
        <v>0.5</v>
      </c>
      <c r="V2580" t="str">
        <f t="shared" si="121"/>
        <v>J.PATTERSON, WAS</v>
      </c>
    </row>
    <row r="2581" spans="1:22">
      <c r="A2581">
        <v>1591</v>
      </c>
      <c r="B2581" s="21">
        <v>1</v>
      </c>
      <c r="C2581" s="21" t="s">
        <v>14</v>
      </c>
      <c r="D2581" s="21" t="s">
        <v>25</v>
      </c>
      <c r="E2581" s="21">
        <v>45</v>
      </c>
      <c r="F2581" s="21">
        <v>55</v>
      </c>
      <c r="G2581" s="21" t="s">
        <v>1799</v>
      </c>
      <c r="H2581" s="21" t="s">
        <v>585</v>
      </c>
      <c r="I2581" s="21">
        <v>1</v>
      </c>
      <c r="J2581" s="21">
        <v>0</v>
      </c>
      <c r="K2581" s="21">
        <v>0</v>
      </c>
      <c r="L2581" s="21">
        <v>0</v>
      </c>
      <c r="M2581" s="21" t="s">
        <v>1694</v>
      </c>
      <c r="N2581" s="21" t="s">
        <v>587</v>
      </c>
      <c r="O2581" s="21">
        <v>0</v>
      </c>
      <c r="P2581" s="21">
        <v>1</v>
      </c>
      <c r="Q2581" s="21">
        <v>0</v>
      </c>
      <c r="R2581">
        <f>IFERROR(IF(I2581=1,VLOOKUP(F2581,Lookup!$A$2:$B$15,2,FALSE),0),0.5)</f>
        <v>0.5</v>
      </c>
      <c r="S2581">
        <f>IF(K2581=1,1,IFERROR(IF(H2581="pass",VLOOKUP(F2581,Lookup!$D$2:$E$26,2,FALSE),0),1.6))</f>
        <v>0</v>
      </c>
      <c r="T2581" s="6">
        <f t="shared" si="122"/>
        <v>0</v>
      </c>
      <c r="U2581" s="6">
        <f t="shared" si="120"/>
        <v>0.5</v>
      </c>
      <c r="V2581" t="str">
        <f t="shared" si="121"/>
        <v>A.GIBSON, WAS</v>
      </c>
    </row>
    <row r="2582" spans="1:22">
      <c r="A2582">
        <v>1592</v>
      </c>
      <c r="B2582" s="21">
        <v>1</v>
      </c>
      <c r="C2582" s="21" t="s">
        <v>14</v>
      </c>
      <c r="D2582" s="21" t="s">
        <v>25</v>
      </c>
      <c r="E2582" s="21">
        <v>43</v>
      </c>
      <c r="F2582" s="21">
        <v>57</v>
      </c>
      <c r="G2582" s="21" t="s">
        <v>1800</v>
      </c>
      <c r="H2582" s="21" t="s">
        <v>585</v>
      </c>
      <c r="I2582" s="21">
        <v>1</v>
      </c>
      <c r="J2582" s="21">
        <v>0</v>
      </c>
      <c r="K2582" s="21">
        <v>0</v>
      </c>
      <c r="L2582" s="21">
        <v>0</v>
      </c>
      <c r="M2582" s="21" t="s">
        <v>1694</v>
      </c>
      <c r="N2582" s="21" t="s">
        <v>587</v>
      </c>
      <c r="O2582" s="21">
        <v>0</v>
      </c>
      <c r="P2582" s="21">
        <v>1</v>
      </c>
      <c r="Q2582" s="21">
        <v>0</v>
      </c>
      <c r="R2582">
        <f>IFERROR(IF(I2582=1,VLOOKUP(F2582,Lookup!$A$2:$B$15,2,FALSE),0),0.5)</f>
        <v>0.5</v>
      </c>
      <c r="S2582">
        <f>IF(K2582=1,1,IFERROR(IF(H2582="pass",VLOOKUP(F2582,Lookup!$D$2:$E$26,2,FALSE),0),1.6))</f>
        <v>0</v>
      </c>
      <c r="T2582" s="6">
        <f t="shared" si="122"/>
        <v>0</v>
      </c>
      <c r="U2582" s="6">
        <f t="shared" si="120"/>
        <v>0.5</v>
      </c>
      <c r="V2582" t="str">
        <f t="shared" si="121"/>
        <v>A.GIBSON, WAS</v>
      </c>
    </row>
    <row r="2583" spans="1:22">
      <c r="A2583">
        <v>1598</v>
      </c>
      <c r="B2583" s="21">
        <v>1</v>
      </c>
      <c r="C2583" s="21" t="s">
        <v>25</v>
      </c>
      <c r="D2583" s="21" t="s">
        <v>14</v>
      </c>
      <c r="E2583" s="21">
        <v>82</v>
      </c>
      <c r="F2583" s="21">
        <v>18</v>
      </c>
      <c r="G2583" s="21" t="s">
        <v>1802</v>
      </c>
      <c r="H2583" s="21" t="s">
        <v>585</v>
      </c>
      <c r="I2583" s="21">
        <v>1</v>
      </c>
      <c r="J2583" s="21">
        <v>0</v>
      </c>
      <c r="K2583" s="21">
        <v>0</v>
      </c>
      <c r="L2583" s="21">
        <v>0</v>
      </c>
      <c r="M2583" s="21" t="s">
        <v>1683</v>
      </c>
      <c r="N2583" s="21" t="s">
        <v>587</v>
      </c>
      <c r="O2583" s="21">
        <v>0</v>
      </c>
      <c r="P2583" s="21">
        <v>1</v>
      </c>
      <c r="Q2583" s="21">
        <v>0</v>
      </c>
      <c r="R2583">
        <f>IFERROR(IF(I2583=1,VLOOKUP(F2583,Lookup!$A$2:$B$15,2,FALSE),0),0.5)</f>
        <v>0.5</v>
      </c>
      <c r="S2583">
        <f>IF(K2583=1,1,IFERROR(IF(H2583="pass",VLOOKUP(F2583,Lookup!$D$2:$E$26,2,FALSE),0),1.6))</f>
        <v>0</v>
      </c>
      <c r="T2583" s="6">
        <f t="shared" si="122"/>
        <v>0</v>
      </c>
      <c r="U2583" s="6">
        <f t="shared" si="120"/>
        <v>0.5</v>
      </c>
      <c r="V2583" t="str">
        <f t="shared" si="121"/>
        <v>A.EKELER, LAC</v>
      </c>
    </row>
    <row r="2584" spans="1:22">
      <c r="A2584">
        <v>1605</v>
      </c>
      <c r="B2584" s="21">
        <v>1</v>
      </c>
      <c r="C2584" s="21" t="s">
        <v>25</v>
      </c>
      <c r="D2584" s="21" t="s">
        <v>14</v>
      </c>
      <c r="E2584" s="21">
        <v>45</v>
      </c>
      <c r="F2584" s="21">
        <v>55</v>
      </c>
      <c r="G2584" s="21" t="s">
        <v>1807</v>
      </c>
      <c r="H2584" s="21" t="s">
        <v>585</v>
      </c>
      <c r="I2584" s="21">
        <v>1</v>
      </c>
      <c r="J2584" s="21">
        <v>0</v>
      </c>
      <c r="K2584" s="21">
        <v>0</v>
      </c>
      <c r="L2584" s="21">
        <v>0</v>
      </c>
      <c r="M2584" s="21" t="s">
        <v>1686</v>
      </c>
      <c r="N2584" s="21" t="s">
        <v>587</v>
      </c>
      <c r="O2584" s="21">
        <v>0</v>
      </c>
      <c r="P2584" s="21">
        <v>1</v>
      </c>
      <c r="Q2584" s="21">
        <v>0</v>
      </c>
      <c r="R2584">
        <f>IFERROR(IF(I2584=1,VLOOKUP(F2584,Lookup!$A$2:$B$15,2,FALSE),0),0.5)</f>
        <v>0.5</v>
      </c>
      <c r="S2584">
        <f>IF(K2584=1,1,IFERROR(IF(H2584="pass",VLOOKUP(F2584,Lookup!$D$2:$E$26,2,FALSE),0),1.6))</f>
        <v>0</v>
      </c>
      <c r="T2584" s="6">
        <f t="shared" si="122"/>
        <v>0</v>
      </c>
      <c r="U2584" s="6">
        <f t="shared" si="120"/>
        <v>0.5</v>
      </c>
      <c r="V2584" t="str">
        <f t="shared" si="121"/>
        <v>L.ROUNTREE, LAC</v>
      </c>
    </row>
    <row r="2585" spans="1:22">
      <c r="A2585">
        <v>1606</v>
      </c>
      <c r="B2585" s="21">
        <v>1</v>
      </c>
      <c r="C2585" s="21" t="s">
        <v>25</v>
      </c>
      <c r="D2585" s="21" t="s">
        <v>14</v>
      </c>
      <c r="E2585" s="21">
        <v>44</v>
      </c>
      <c r="F2585" s="21">
        <v>56</v>
      </c>
      <c r="G2585" s="21" t="s">
        <v>1808</v>
      </c>
      <c r="H2585" s="21" t="s">
        <v>585</v>
      </c>
      <c r="I2585" s="21">
        <v>1</v>
      </c>
      <c r="J2585" s="21">
        <v>0</v>
      </c>
      <c r="K2585" s="21">
        <v>0</v>
      </c>
      <c r="L2585" s="21">
        <v>0</v>
      </c>
      <c r="M2585" s="21" t="s">
        <v>1683</v>
      </c>
      <c r="N2585" s="21" t="s">
        <v>587</v>
      </c>
      <c r="O2585" s="21">
        <v>0</v>
      </c>
      <c r="P2585" s="21">
        <v>1</v>
      </c>
      <c r="Q2585" s="21">
        <v>0</v>
      </c>
      <c r="R2585">
        <f>IFERROR(IF(I2585=1,VLOOKUP(F2585,Lookup!$A$2:$B$15,2,FALSE),0),0.5)</f>
        <v>0.5</v>
      </c>
      <c r="S2585">
        <f>IF(K2585=1,1,IFERROR(IF(H2585="pass",VLOOKUP(F2585,Lookup!$D$2:$E$26,2,FALSE),0),1.6))</f>
        <v>0</v>
      </c>
      <c r="T2585" s="6">
        <f t="shared" si="122"/>
        <v>0</v>
      </c>
      <c r="U2585" s="6">
        <f t="shared" si="120"/>
        <v>0.5</v>
      </c>
      <c r="V2585" t="str">
        <f t="shared" si="121"/>
        <v>A.EKELER, LAC</v>
      </c>
    </row>
    <row r="2586" spans="1:22">
      <c r="A2586">
        <v>1609</v>
      </c>
      <c r="B2586" s="21">
        <v>1</v>
      </c>
      <c r="C2586" s="21" t="s">
        <v>25</v>
      </c>
      <c r="D2586" s="21" t="s">
        <v>14</v>
      </c>
      <c r="E2586" s="21">
        <v>22</v>
      </c>
      <c r="F2586" s="21">
        <v>78</v>
      </c>
      <c r="G2586" s="21" t="s">
        <v>1810</v>
      </c>
      <c r="H2586" s="21" t="s">
        <v>585</v>
      </c>
      <c r="I2586" s="21">
        <v>1</v>
      </c>
      <c r="J2586" s="21">
        <v>0</v>
      </c>
      <c r="K2586" s="21">
        <v>0</v>
      </c>
      <c r="L2586" s="21">
        <v>0</v>
      </c>
      <c r="M2586" s="21" t="s">
        <v>1683</v>
      </c>
      <c r="N2586" s="21" t="s">
        <v>587</v>
      </c>
      <c r="O2586" s="21">
        <v>0</v>
      </c>
      <c r="P2586" s="21">
        <v>1</v>
      </c>
      <c r="Q2586" s="21">
        <v>0</v>
      </c>
      <c r="R2586">
        <f>IFERROR(IF(I2586=1,VLOOKUP(F2586,Lookup!$A$2:$B$15,2,FALSE),0),0.5)</f>
        <v>0.5</v>
      </c>
      <c r="S2586">
        <f>IF(K2586=1,1,IFERROR(IF(H2586="pass",VLOOKUP(F2586,Lookup!$D$2:$E$26,2,FALSE),0),1.6))</f>
        <v>0</v>
      </c>
      <c r="T2586" s="6">
        <f t="shared" si="122"/>
        <v>0</v>
      </c>
      <c r="U2586" s="6">
        <f t="shared" si="120"/>
        <v>0.5</v>
      </c>
      <c r="V2586" t="str">
        <f t="shared" si="121"/>
        <v>A.EKELER, LAC</v>
      </c>
    </row>
    <row r="2587" spans="1:22">
      <c r="A2587">
        <v>1611</v>
      </c>
      <c r="B2587" s="21">
        <v>1</v>
      </c>
      <c r="C2587" s="21" t="s">
        <v>25</v>
      </c>
      <c r="D2587" s="21" t="s">
        <v>14</v>
      </c>
      <c r="E2587" s="21">
        <v>13</v>
      </c>
      <c r="F2587" s="21">
        <v>87</v>
      </c>
      <c r="G2587" s="21" t="s">
        <v>1811</v>
      </c>
      <c r="H2587" s="21" t="s">
        <v>585</v>
      </c>
      <c r="I2587" s="21">
        <v>1</v>
      </c>
      <c r="J2587" s="21">
        <v>0</v>
      </c>
      <c r="K2587" s="21">
        <v>0</v>
      </c>
      <c r="L2587" s="21">
        <v>0</v>
      </c>
      <c r="M2587" s="21" t="s">
        <v>1683</v>
      </c>
      <c r="N2587" s="21" t="s">
        <v>587</v>
      </c>
      <c r="O2587" s="21">
        <v>0</v>
      </c>
      <c r="P2587" s="21">
        <v>1</v>
      </c>
      <c r="Q2587" s="21">
        <v>0</v>
      </c>
      <c r="R2587">
        <f>IFERROR(IF(I2587=1,VLOOKUP(F2587,Lookup!$A$2:$B$15,2,FALSE),0),0.5)</f>
        <v>0.6</v>
      </c>
      <c r="S2587">
        <f>IF(K2587=1,1,IFERROR(IF(H2587="pass",VLOOKUP(F2587,Lookup!$D$2:$E$26,2,FALSE),0),1.6))</f>
        <v>0</v>
      </c>
      <c r="T2587" s="6">
        <f t="shared" si="122"/>
        <v>0</v>
      </c>
      <c r="U2587" s="6">
        <f t="shared" si="120"/>
        <v>0.6</v>
      </c>
      <c r="V2587" t="str">
        <f t="shared" si="121"/>
        <v>A.EKELER, LAC</v>
      </c>
    </row>
    <row r="2588" spans="1:22">
      <c r="A2588">
        <v>1621</v>
      </c>
      <c r="B2588" s="21">
        <v>1</v>
      </c>
      <c r="C2588" s="21" t="s">
        <v>23</v>
      </c>
      <c r="D2588" s="21" t="s">
        <v>10</v>
      </c>
      <c r="E2588" s="21">
        <v>75</v>
      </c>
      <c r="F2588" s="21">
        <v>25</v>
      </c>
      <c r="G2588" s="21" t="s">
        <v>1813</v>
      </c>
      <c r="H2588" s="21" t="s">
        <v>585</v>
      </c>
      <c r="I2588" s="21">
        <v>1</v>
      </c>
      <c r="J2588" s="21">
        <v>0</v>
      </c>
      <c r="K2588" s="21">
        <v>0</v>
      </c>
      <c r="L2588" s="21">
        <v>0</v>
      </c>
      <c r="M2588" s="21" t="s">
        <v>607</v>
      </c>
      <c r="N2588" s="21" t="s">
        <v>587</v>
      </c>
      <c r="O2588" s="21">
        <v>0</v>
      </c>
      <c r="P2588" s="21">
        <v>1</v>
      </c>
      <c r="Q2588" s="21">
        <v>0</v>
      </c>
      <c r="R2588">
        <f>IFERROR(IF(I2588=1,VLOOKUP(F2588,Lookup!$A$2:$B$15,2,FALSE),0),0.5)</f>
        <v>0.5</v>
      </c>
      <c r="S2588">
        <f>IF(K2588=1,1,IFERROR(IF(H2588="pass",VLOOKUP(F2588,Lookup!$D$2:$E$26,2,FALSE),0),1.6))</f>
        <v>0</v>
      </c>
      <c r="T2588" s="6">
        <f t="shared" si="122"/>
        <v>0</v>
      </c>
      <c r="U2588" s="6">
        <f t="shared" si="120"/>
        <v>0.5</v>
      </c>
      <c r="V2588" t="str">
        <f t="shared" si="121"/>
        <v>D.HARRIS, NE</v>
      </c>
    </row>
    <row r="2589" spans="1:22">
      <c r="A2589">
        <v>1622</v>
      </c>
      <c r="B2589" s="21">
        <v>1</v>
      </c>
      <c r="C2589" s="21" t="s">
        <v>23</v>
      </c>
      <c r="D2589" s="21" t="s">
        <v>10</v>
      </c>
      <c r="E2589" s="21">
        <v>40</v>
      </c>
      <c r="F2589" s="21">
        <v>60</v>
      </c>
      <c r="G2589" s="21" t="s">
        <v>1814</v>
      </c>
      <c r="H2589" s="21" t="s">
        <v>585</v>
      </c>
      <c r="I2589" s="21">
        <v>1</v>
      </c>
      <c r="J2589" s="21">
        <v>0</v>
      </c>
      <c r="K2589" s="21">
        <v>0</v>
      </c>
      <c r="L2589" s="21">
        <v>0</v>
      </c>
      <c r="M2589" s="21" t="s">
        <v>607</v>
      </c>
      <c r="N2589" s="21" t="s">
        <v>587</v>
      </c>
      <c r="O2589" s="21">
        <v>0</v>
      </c>
      <c r="P2589" s="21">
        <v>1</v>
      </c>
      <c r="Q2589" s="21">
        <v>0</v>
      </c>
      <c r="R2589">
        <f>IFERROR(IF(I2589=1,VLOOKUP(F2589,Lookup!$A$2:$B$15,2,FALSE),0),0.5)</f>
        <v>0.5</v>
      </c>
      <c r="S2589">
        <f>IF(K2589=1,1,IFERROR(IF(H2589="pass",VLOOKUP(F2589,Lookup!$D$2:$E$26,2,FALSE),0),1.6))</f>
        <v>0</v>
      </c>
      <c r="T2589" s="6">
        <f t="shared" si="122"/>
        <v>0</v>
      </c>
      <c r="U2589" s="6">
        <f t="shared" si="120"/>
        <v>0.5</v>
      </c>
      <c r="V2589" t="str">
        <f t="shared" si="121"/>
        <v>D.HARRIS, NE</v>
      </c>
    </row>
    <row r="2590" spans="1:22">
      <c r="A2590">
        <v>1623</v>
      </c>
      <c r="B2590" s="21">
        <v>1</v>
      </c>
      <c r="C2590" s="21" t="s">
        <v>23</v>
      </c>
      <c r="D2590" s="21" t="s">
        <v>10</v>
      </c>
      <c r="E2590" s="21">
        <v>37</v>
      </c>
      <c r="F2590" s="21">
        <v>63</v>
      </c>
      <c r="G2590" s="21" t="s">
        <v>1815</v>
      </c>
      <c r="H2590" s="21" t="s">
        <v>585</v>
      </c>
      <c r="I2590" s="21">
        <v>1</v>
      </c>
      <c r="J2590" s="21">
        <v>0</v>
      </c>
      <c r="K2590" s="21">
        <v>0</v>
      </c>
      <c r="L2590" s="21">
        <v>0</v>
      </c>
      <c r="M2590" s="21" t="s">
        <v>1816</v>
      </c>
      <c r="N2590" s="21" t="s">
        <v>587</v>
      </c>
      <c r="O2590" s="21">
        <v>0</v>
      </c>
      <c r="P2590" s="21">
        <v>1</v>
      </c>
      <c r="Q2590" s="21">
        <v>0</v>
      </c>
      <c r="R2590">
        <f>IFERROR(IF(I2590=1,VLOOKUP(F2590,Lookup!$A$2:$B$15,2,FALSE),0),0.5)</f>
        <v>0.5</v>
      </c>
      <c r="S2590">
        <f>IF(K2590=1,1,IFERROR(IF(H2590="pass",VLOOKUP(F2590,Lookup!$D$2:$E$26,2,FALSE),0),1.6))</f>
        <v>0</v>
      </c>
      <c r="T2590" s="6">
        <f t="shared" si="122"/>
        <v>0</v>
      </c>
      <c r="U2590" s="6">
        <f t="shared" si="120"/>
        <v>0.5</v>
      </c>
      <c r="V2590" t="str">
        <f t="shared" si="121"/>
        <v>J.SMITH, NE</v>
      </c>
    </row>
    <row r="2591" spans="1:22">
      <c r="A2591">
        <v>1624</v>
      </c>
      <c r="B2591" s="21">
        <v>1</v>
      </c>
      <c r="C2591" s="21" t="s">
        <v>23</v>
      </c>
      <c r="D2591" s="21" t="s">
        <v>10</v>
      </c>
      <c r="E2591" s="21">
        <v>31</v>
      </c>
      <c r="F2591" s="21">
        <v>69</v>
      </c>
      <c r="G2591" s="21" t="s">
        <v>1817</v>
      </c>
      <c r="H2591" s="21" t="s">
        <v>585</v>
      </c>
      <c r="I2591" s="21">
        <v>1</v>
      </c>
      <c r="J2591" s="21">
        <v>0</v>
      </c>
      <c r="K2591" s="21">
        <v>0</v>
      </c>
      <c r="L2591" s="21">
        <v>0</v>
      </c>
      <c r="M2591" s="21" t="s">
        <v>1818</v>
      </c>
      <c r="N2591" s="21" t="s">
        <v>587</v>
      </c>
      <c r="O2591" s="21">
        <v>0</v>
      </c>
      <c r="P2591" s="21">
        <v>1</v>
      </c>
      <c r="Q2591" s="21">
        <v>0</v>
      </c>
      <c r="R2591">
        <f>IFERROR(IF(I2591=1,VLOOKUP(F2591,Lookup!$A$2:$B$15,2,FALSE),0),0.5)</f>
        <v>0.5</v>
      </c>
      <c r="S2591">
        <f>IF(K2591=1,1,IFERROR(IF(H2591="pass",VLOOKUP(F2591,Lookup!$D$2:$E$26,2,FALSE),0),1.6))</f>
        <v>0</v>
      </c>
      <c r="T2591" s="6">
        <f t="shared" si="122"/>
        <v>0</v>
      </c>
      <c r="U2591" s="6">
        <f t="shared" si="120"/>
        <v>0.5</v>
      </c>
      <c r="V2591" t="str">
        <f t="shared" si="121"/>
        <v>J.WHITE, NE</v>
      </c>
    </row>
    <row r="2592" spans="1:22">
      <c r="A2592">
        <v>1626</v>
      </c>
      <c r="B2592" s="21">
        <v>1</v>
      </c>
      <c r="C2592" s="21" t="s">
        <v>23</v>
      </c>
      <c r="D2592" s="21" t="s">
        <v>10</v>
      </c>
      <c r="E2592" s="21">
        <v>43</v>
      </c>
      <c r="F2592" s="21">
        <v>57</v>
      </c>
      <c r="G2592" s="21" t="s">
        <v>1819</v>
      </c>
      <c r="H2592" s="21" t="s">
        <v>585</v>
      </c>
      <c r="I2592" s="21">
        <v>1</v>
      </c>
      <c r="J2592" s="21">
        <v>0</v>
      </c>
      <c r="K2592" s="21">
        <v>0</v>
      </c>
      <c r="L2592" s="21">
        <v>0</v>
      </c>
      <c r="M2592" s="21" t="s">
        <v>1818</v>
      </c>
      <c r="N2592" s="21" t="s">
        <v>587</v>
      </c>
      <c r="O2592" s="21">
        <v>0</v>
      </c>
      <c r="P2592" s="21">
        <v>1</v>
      </c>
      <c r="Q2592" s="21">
        <v>0</v>
      </c>
      <c r="R2592">
        <f>IFERROR(IF(I2592=1,VLOOKUP(F2592,Lookup!$A$2:$B$15,2,FALSE),0),0.5)</f>
        <v>0.5</v>
      </c>
      <c r="S2592">
        <f>IF(K2592=1,1,IFERROR(IF(H2592="pass",VLOOKUP(F2592,Lookup!$D$2:$E$26,2,FALSE),0),1.6))</f>
        <v>0</v>
      </c>
      <c r="T2592" s="6">
        <f t="shared" si="122"/>
        <v>0</v>
      </c>
      <c r="U2592" s="6">
        <f t="shared" si="120"/>
        <v>0.5</v>
      </c>
      <c r="V2592" t="str">
        <f t="shared" si="121"/>
        <v>J.WHITE, NE</v>
      </c>
    </row>
    <row r="2593" spans="1:22">
      <c r="A2593">
        <v>1630</v>
      </c>
      <c r="B2593" s="21">
        <v>1</v>
      </c>
      <c r="C2593" s="21" t="s">
        <v>10</v>
      </c>
      <c r="D2593" s="21" t="s">
        <v>23</v>
      </c>
      <c r="E2593" s="21">
        <v>63</v>
      </c>
      <c r="F2593" s="21">
        <v>37</v>
      </c>
      <c r="G2593" s="21" t="s">
        <v>1823</v>
      </c>
      <c r="H2593" s="21" t="s">
        <v>585</v>
      </c>
      <c r="I2593" s="21">
        <v>1</v>
      </c>
      <c r="J2593" s="21">
        <v>0</v>
      </c>
      <c r="K2593" s="21">
        <v>0</v>
      </c>
      <c r="L2593" s="21">
        <v>0</v>
      </c>
      <c r="M2593" s="21" t="s">
        <v>1824</v>
      </c>
      <c r="N2593" s="21" t="s">
        <v>587</v>
      </c>
      <c r="O2593" s="21">
        <v>0</v>
      </c>
      <c r="P2593" s="21">
        <v>1</v>
      </c>
      <c r="Q2593" s="21">
        <v>0</v>
      </c>
      <c r="R2593">
        <f>IFERROR(IF(I2593=1,VLOOKUP(F2593,Lookup!$A$2:$B$15,2,FALSE),0),0.5)</f>
        <v>0.5</v>
      </c>
      <c r="S2593">
        <f>IF(K2593=1,1,IFERROR(IF(H2593="pass",VLOOKUP(F2593,Lookup!$D$2:$E$26,2,FALSE),0),1.6))</f>
        <v>0</v>
      </c>
      <c r="T2593" s="6">
        <f t="shared" si="122"/>
        <v>0</v>
      </c>
      <c r="U2593" s="6">
        <f t="shared" si="120"/>
        <v>0.5</v>
      </c>
      <c r="V2593" t="str">
        <f t="shared" si="121"/>
        <v>M.GASKIN, MIA</v>
      </c>
    </row>
    <row r="2594" spans="1:22">
      <c r="A2594">
        <v>1632</v>
      </c>
      <c r="B2594" s="21">
        <v>1</v>
      </c>
      <c r="C2594" s="21" t="s">
        <v>10</v>
      </c>
      <c r="D2594" s="21" t="s">
        <v>23</v>
      </c>
      <c r="E2594" s="21">
        <v>56</v>
      </c>
      <c r="F2594" s="21">
        <v>44</v>
      </c>
      <c r="G2594" s="21" t="s">
        <v>1826</v>
      </c>
      <c r="H2594" s="21" t="s">
        <v>585</v>
      </c>
      <c r="I2594" s="21">
        <v>1</v>
      </c>
      <c r="J2594" s="21">
        <v>0</v>
      </c>
      <c r="K2594" s="21">
        <v>0</v>
      </c>
      <c r="L2594" s="21">
        <v>0</v>
      </c>
      <c r="M2594" s="21" t="s">
        <v>1824</v>
      </c>
      <c r="N2594" s="21" t="s">
        <v>587</v>
      </c>
      <c r="O2594" s="21">
        <v>0</v>
      </c>
      <c r="P2594" s="21">
        <v>1</v>
      </c>
      <c r="Q2594" s="21">
        <v>0</v>
      </c>
      <c r="R2594">
        <f>IFERROR(IF(I2594=1,VLOOKUP(F2594,Lookup!$A$2:$B$15,2,FALSE),0),0.5)</f>
        <v>0.5</v>
      </c>
      <c r="S2594">
        <f>IF(K2594=1,1,IFERROR(IF(H2594="pass",VLOOKUP(F2594,Lookup!$D$2:$E$26,2,FALSE),0),1.6))</f>
        <v>0</v>
      </c>
      <c r="T2594" s="6">
        <f t="shared" si="122"/>
        <v>0</v>
      </c>
      <c r="U2594" s="6">
        <f t="shared" si="120"/>
        <v>0.5</v>
      </c>
      <c r="V2594" t="str">
        <f t="shared" si="121"/>
        <v>M.GASKIN, MIA</v>
      </c>
    </row>
    <row r="2595" spans="1:22">
      <c r="A2595">
        <v>1633</v>
      </c>
      <c r="B2595" s="21">
        <v>1</v>
      </c>
      <c r="C2595" s="21" t="s">
        <v>10</v>
      </c>
      <c r="D2595" s="21" t="s">
        <v>23</v>
      </c>
      <c r="E2595" s="21">
        <v>41</v>
      </c>
      <c r="F2595" s="21">
        <v>59</v>
      </c>
      <c r="G2595" s="21" t="s">
        <v>1827</v>
      </c>
      <c r="H2595" s="21" t="s">
        <v>585</v>
      </c>
      <c r="I2595" s="21">
        <v>1</v>
      </c>
      <c r="J2595" s="21">
        <v>0</v>
      </c>
      <c r="K2595" s="21">
        <v>0</v>
      </c>
      <c r="L2595" s="21">
        <v>0</v>
      </c>
      <c r="M2595" s="21" t="s">
        <v>1824</v>
      </c>
      <c r="N2595" s="21" t="s">
        <v>587</v>
      </c>
      <c r="O2595" s="21">
        <v>0</v>
      </c>
      <c r="P2595" s="21">
        <v>1</v>
      </c>
      <c r="Q2595" s="21">
        <v>0</v>
      </c>
      <c r="R2595">
        <f>IFERROR(IF(I2595=1,VLOOKUP(F2595,Lookup!$A$2:$B$15,2,FALSE),0),0.5)</f>
        <v>0.5</v>
      </c>
      <c r="S2595">
        <f>IF(K2595=1,1,IFERROR(IF(H2595="pass",VLOOKUP(F2595,Lookup!$D$2:$E$26,2,FALSE),0),1.6))</f>
        <v>0</v>
      </c>
      <c r="T2595" s="6">
        <f t="shared" si="122"/>
        <v>0</v>
      </c>
      <c r="U2595" s="6">
        <f t="shared" si="120"/>
        <v>0.5</v>
      </c>
      <c r="V2595" t="str">
        <f t="shared" si="121"/>
        <v>M.GASKIN, MIA</v>
      </c>
    </row>
    <row r="2596" spans="1:22">
      <c r="A2596">
        <v>1635</v>
      </c>
      <c r="B2596" s="21">
        <v>1</v>
      </c>
      <c r="C2596" s="21" t="s">
        <v>10</v>
      </c>
      <c r="D2596" s="21" t="s">
        <v>23</v>
      </c>
      <c r="E2596" s="21">
        <v>28</v>
      </c>
      <c r="F2596" s="21">
        <v>72</v>
      </c>
      <c r="G2596" s="21" t="s">
        <v>1830</v>
      </c>
      <c r="H2596" s="21" t="s">
        <v>585</v>
      </c>
      <c r="I2596" s="21">
        <v>1</v>
      </c>
      <c r="J2596" s="21">
        <v>0</v>
      </c>
      <c r="K2596" s="21">
        <v>0</v>
      </c>
      <c r="L2596" s="21">
        <v>0</v>
      </c>
      <c r="M2596" s="21" t="s">
        <v>1824</v>
      </c>
      <c r="N2596" s="21" t="s">
        <v>587</v>
      </c>
      <c r="O2596" s="21">
        <v>0</v>
      </c>
      <c r="P2596" s="21">
        <v>1</v>
      </c>
      <c r="Q2596" s="21">
        <v>0</v>
      </c>
      <c r="R2596">
        <f>IFERROR(IF(I2596=1,VLOOKUP(F2596,Lookup!$A$2:$B$15,2,FALSE),0),0.5)</f>
        <v>0.5</v>
      </c>
      <c r="S2596">
        <f>IF(K2596=1,1,IFERROR(IF(H2596="pass",VLOOKUP(F2596,Lookup!$D$2:$E$26,2,FALSE),0),1.6))</f>
        <v>0</v>
      </c>
      <c r="T2596" s="6">
        <f t="shared" si="122"/>
        <v>0</v>
      </c>
      <c r="U2596" s="6">
        <f t="shared" si="120"/>
        <v>0.5</v>
      </c>
      <c r="V2596" t="str">
        <f t="shared" si="121"/>
        <v>M.GASKIN, MIA</v>
      </c>
    </row>
    <row r="2597" spans="1:22">
      <c r="A2597">
        <v>1637</v>
      </c>
      <c r="B2597" s="21">
        <v>1</v>
      </c>
      <c r="C2597" s="21" t="s">
        <v>10</v>
      </c>
      <c r="D2597" s="21" t="s">
        <v>23</v>
      </c>
      <c r="E2597" s="21">
        <v>11</v>
      </c>
      <c r="F2597" s="21">
        <v>89</v>
      </c>
      <c r="G2597" s="21" t="s">
        <v>1833</v>
      </c>
      <c r="H2597" s="21" t="s">
        <v>585</v>
      </c>
      <c r="I2597" s="21">
        <v>1</v>
      </c>
      <c r="J2597" s="21">
        <v>0</v>
      </c>
      <c r="K2597" s="21">
        <v>0</v>
      </c>
      <c r="L2597" s="21">
        <v>0</v>
      </c>
      <c r="M2597" s="21" t="s">
        <v>1824</v>
      </c>
      <c r="N2597" s="21" t="s">
        <v>587</v>
      </c>
      <c r="O2597" s="21">
        <v>0</v>
      </c>
      <c r="P2597" s="21">
        <v>1</v>
      </c>
      <c r="Q2597" s="21">
        <v>0</v>
      </c>
      <c r="R2597">
        <f>IFERROR(IF(I2597=1,VLOOKUP(F2597,Lookup!$A$2:$B$15,2,FALSE),0),0.5)</f>
        <v>0.7</v>
      </c>
      <c r="S2597">
        <f>IF(K2597=1,1,IFERROR(IF(H2597="pass",VLOOKUP(F2597,Lookup!$D$2:$E$26,2,FALSE),0),1.6))</f>
        <v>0</v>
      </c>
      <c r="T2597" s="6">
        <f t="shared" si="122"/>
        <v>0</v>
      </c>
      <c r="U2597" s="6">
        <f t="shared" si="120"/>
        <v>0.7</v>
      </c>
      <c r="V2597" t="str">
        <f t="shared" si="121"/>
        <v>M.GASKIN, MIA</v>
      </c>
    </row>
    <row r="2598" spans="1:22">
      <c r="A2598">
        <v>1638</v>
      </c>
      <c r="B2598" s="21">
        <v>1</v>
      </c>
      <c r="C2598" s="21" t="s">
        <v>10</v>
      </c>
      <c r="D2598" s="21" t="s">
        <v>23</v>
      </c>
      <c r="E2598" s="21">
        <v>3</v>
      </c>
      <c r="F2598" s="21">
        <v>97</v>
      </c>
      <c r="G2598" s="21" t="s">
        <v>1834</v>
      </c>
      <c r="H2598" s="21" t="s">
        <v>585</v>
      </c>
      <c r="I2598" s="21">
        <v>1</v>
      </c>
      <c r="J2598" s="21">
        <v>0</v>
      </c>
      <c r="K2598" s="21">
        <v>0</v>
      </c>
      <c r="L2598" s="21">
        <v>0</v>
      </c>
      <c r="M2598" s="21" t="s">
        <v>1835</v>
      </c>
      <c r="N2598" s="21" t="s">
        <v>587</v>
      </c>
      <c r="O2598" s="21">
        <v>0</v>
      </c>
      <c r="P2598" s="21">
        <v>1</v>
      </c>
      <c r="Q2598" s="21">
        <v>0</v>
      </c>
      <c r="R2598">
        <f>IFERROR(IF(I2598=1,VLOOKUP(F2598,Lookup!$A$2:$B$15,2,FALSE),0),0.5)</f>
        <v>2.1</v>
      </c>
      <c r="S2598">
        <f>IF(K2598=1,1,IFERROR(IF(H2598="pass",VLOOKUP(F2598,Lookup!$D$2:$E$26,2,FALSE),0),1.6))</f>
        <v>0</v>
      </c>
      <c r="T2598" s="6">
        <f t="shared" si="122"/>
        <v>0</v>
      </c>
      <c r="U2598" s="6">
        <f t="shared" si="120"/>
        <v>2.1</v>
      </c>
      <c r="V2598" t="str">
        <f t="shared" si="121"/>
        <v>T.TAGOVAILOA, MIA</v>
      </c>
    </row>
    <row r="2599" spans="1:22">
      <c r="A2599">
        <v>1642</v>
      </c>
      <c r="B2599" s="21">
        <v>1</v>
      </c>
      <c r="C2599" s="21" t="s">
        <v>23</v>
      </c>
      <c r="D2599" s="21" t="s">
        <v>10</v>
      </c>
      <c r="E2599" s="21">
        <v>67</v>
      </c>
      <c r="F2599" s="21">
        <v>33</v>
      </c>
      <c r="G2599" s="21" t="s">
        <v>1838</v>
      </c>
      <c r="H2599" s="21" t="s">
        <v>585</v>
      </c>
      <c r="I2599" s="21">
        <v>1</v>
      </c>
      <c r="J2599" s="21">
        <v>0</v>
      </c>
      <c r="K2599" s="21">
        <v>0</v>
      </c>
      <c r="L2599" s="21">
        <v>0</v>
      </c>
      <c r="M2599" s="21" t="s">
        <v>1839</v>
      </c>
      <c r="N2599" s="21" t="s">
        <v>587</v>
      </c>
      <c r="O2599" s="21">
        <v>0</v>
      </c>
      <c r="P2599" s="21">
        <v>1</v>
      </c>
      <c r="Q2599" s="21">
        <v>0</v>
      </c>
      <c r="R2599">
        <f>IFERROR(IF(I2599=1,VLOOKUP(F2599,Lookup!$A$2:$B$15,2,FALSE),0),0.5)</f>
        <v>0.5</v>
      </c>
      <c r="S2599">
        <f>IF(K2599=1,1,IFERROR(IF(H2599="pass",VLOOKUP(F2599,Lookup!$D$2:$E$26,2,FALSE),0),1.6))</f>
        <v>0</v>
      </c>
      <c r="T2599" s="6">
        <f t="shared" si="122"/>
        <v>0</v>
      </c>
      <c r="U2599" s="6">
        <f t="shared" si="120"/>
        <v>0.5</v>
      </c>
      <c r="V2599" t="str">
        <f t="shared" si="121"/>
        <v>R.STEVENSON, NE</v>
      </c>
    </row>
    <row r="2600" spans="1:22">
      <c r="A2600">
        <v>1646</v>
      </c>
      <c r="B2600" s="21">
        <v>1</v>
      </c>
      <c r="C2600" s="21" t="s">
        <v>10</v>
      </c>
      <c r="D2600" s="21" t="s">
        <v>23</v>
      </c>
      <c r="E2600" s="21">
        <v>48</v>
      </c>
      <c r="F2600" s="21">
        <v>52</v>
      </c>
      <c r="G2600" s="21" t="s">
        <v>1845</v>
      </c>
      <c r="H2600" s="21" t="s">
        <v>585</v>
      </c>
      <c r="I2600" s="21">
        <v>1</v>
      </c>
      <c r="J2600" s="21">
        <v>0</v>
      </c>
      <c r="K2600" s="21">
        <v>0</v>
      </c>
      <c r="L2600" s="21">
        <v>0</v>
      </c>
      <c r="M2600" s="21" t="s">
        <v>1824</v>
      </c>
      <c r="N2600" s="21" t="s">
        <v>587</v>
      </c>
      <c r="O2600" s="21">
        <v>0</v>
      </c>
      <c r="P2600" s="21">
        <v>1</v>
      </c>
      <c r="Q2600" s="21">
        <v>0</v>
      </c>
      <c r="R2600">
        <f>IFERROR(IF(I2600=1,VLOOKUP(F2600,Lookup!$A$2:$B$15,2,FALSE),0),0.5)</f>
        <v>0.5</v>
      </c>
      <c r="S2600">
        <f>IF(K2600=1,1,IFERROR(IF(H2600="pass",VLOOKUP(F2600,Lookup!$D$2:$E$26,2,FALSE),0),1.6))</f>
        <v>0</v>
      </c>
      <c r="T2600" s="6">
        <f t="shared" si="122"/>
        <v>0</v>
      </c>
      <c r="U2600" s="6">
        <f t="shared" si="120"/>
        <v>0.5</v>
      </c>
      <c r="V2600" t="str">
        <f t="shared" si="121"/>
        <v>M.GASKIN, MIA</v>
      </c>
    </row>
    <row r="2601" spans="1:22">
      <c r="A2601">
        <v>1649</v>
      </c>
      <c r="B2601" s="21">
        <v>1</v>
      </c>
      <c r="C2601" s="21" t="s">
        <v>23</v>
      </c>
      <c r="D2601" s="21" t="s">
        <v>10</v>
      </c>
      <c r="E2601" s="21">
        <v>74</v>
      </c>
      <c r="F2601" s="21">
        <v>26</v>
      </c>
      <c r="G2601" s="21" t="s">
        <v>1846</v>
      </c>
      <c r="H2601" s="21" t="s">
        <v>585</v>
      </c>
      <c r="I2601" s="21">
        <v>1</v>
      </c>
      <c r="J2601" s="21">
        <v>0</v>
      </c>
      <c r="K2601" s="21">
        <v>0</v>
      </c>
      <c r="L2601" s="21">
        <v>0</v>
      </c>
      <c r="M2601" s="21" t="s">
        <v>607</v>
      </c>
      <c r="N2601" s="21" t="s">
        <v>587</v>
      </c>
      <c r="O2601" s="21">
        <v>0</v>
      </c>
      <c r="P2601" s="21">
        <v>1</v>
      </c>
      <c r="Q2601" s="21">
        <v>0</v>
      </c>
      <c r="R2601">
        <f>IFERROR(IF(I2601=1,VLOOKUP(F2601,Lookup!$A$2:$B$15,2,FALSE),0),0.5)</f>
        <v>0.5</v>
      </c>
      <c r="S2601">
        <f>IF(K2601=1,1,IFERROR(IF(H2601="pass",VLOOKUP(F2601,Lookup!$D$2:$E$26,2,FALSE),0),1.6))</f>
        <v>0</v>
      </c>
      <c r="T2601" s="6">
        <f t="shared" si="122"/>
        <v>0</v>
      </c>
      <c r="U2601" s="6">
        <f t="shared" si="120"/>
        <v>0.5</v>
      </c>
      <c r="V2601" t="str">
        <f t="shared" si="121"/>
        <v>D.HARRIS, NE</v>
      </c>
    </row>
    <row r="2602" spans="1:22">
      <c r="A2602">
        <v>1650</v>
      </c>
      <c r="B2602" s="21">
        <v>1</v>
      </c>
      <c r="C2602" s="21" t="s">
        <v>23</v>
      </c>
      <c r="D2602" s="21" t="s">
        <v>10</v>
      </c>
      <c r="E2602" s="21">
        <v>63</v>
      </c>
      <c r="F2602" s="21">
        <v>37</v>
      </c>
      <c r="G2602" s="21" t="s">
        <v>1847</v>
      </c>
      <c r="H2602" s="21" t="s">
        <v>585</v>
      </c>
      <c r="I2602" s="21">
        <v>1</v>
      </c>
      <c r="J2602" s="21">
        <v>0</v>
      </c>
      <c r="K2602" s="21">
        <v>0</v>
      </c>
      <c r="L2602" s="21">
        <v>0</v>
      </c>
      <c r="M2602" s="21" t="s">
        <v>607</v>
      </c>
      <c r="N2602" s="21" t="s">
        <v>587</v>
      </c>
      <c r="O2602" s="21">
        <v>0</v>
      </c>
      <c r="P2602" s="21">
        <v>1</v>
      </c>
      <c r="Q2602" s="21">
        <v>0</v>
      </c>
      <c r="R2602">
        <f>IFERROR(IF(I2602=1,VLOOKUP(F2602,Lookup!$A$2:$B$15,2,FALSE),0),0.5)</f>
        <v>0.5</v>
      </c>
      <c r="S2602">
        <f>IF(K2602=1,1,IFERROR(IF(H2602="pass",VLOOKUP(F2602,Lookup!$D$2:$E$26,2,FALSE),0),1.6))</f>
        <v>0</v>
      </c>
      <c r="T2602" s="6">
        <f t="shared" si="122"/>
        <v>0</v>
      </c>
      <c r="U2602" s="6">
        <f t="shared" si="120"/>
        <v>0.5</v>
      </c>
      <c r="V2602" t="str">
        <f t="shared" si="121"/>
        <v>D.HARRIS, NE</v>
      </c>
    </row>
    <row r="2603" spans="1:22">
      <c r="A2603">
        <v>1651</v>
      </c>
      <c r="B2603" s="21">
        <v>1</v>
      </c>
      <c r="C2603" s="21" t="s">
        <v>23</v>
      </c>
      <c r="D2603" s="21" t="s">
        <v>10</v>
      </c>
      <c r="E2603" s="21">
        <v>59</v>
      </c>
      <c r="F2603" s="21">
        <v>41</v>
      </c>
      <c r="G2603" s="21" t="s">
        <v>1848</v>
      </c>
      <c r="H2603" s="21" t="s">
        <v>585</v>
      </c>
      <c r="I2603" s="21">
        <v>1</v>
      </c>
      <c r="J2603" s="21">
        <v>0</v>
      </c>
      <c r="K2603" s="21">
        <v>0</v>
      </c>
      <c r="L2603" s="21">
        <v>0</v>
      </c>
      <c r="M2603" s="21" t="s">
        <v>607</v>
      </c>
      <c r="N2603" s="21" t="s">
        <v>587</v>
      </c>
      <c r="O2603" s="21">
        <v>0</v>
      </c>
      <c r="P2603" s="21">
        <v>1</v>
      </c>
      <c r="Q2603" s="21">
        <v>0</v>
      </c>
      <c r="R2603">
        <f>IFERROR(IF(I2603=1,VLOOKUP(F2603,Lookup!$A$2:$B$15,2,FALSE),0),0.5)</f>
        <v>0.5</v>
      </c>
      <c r="S2603">
        <f>IF(K2603=1,1,IFERROR(IF(H2603="pass",VLOOKUP(F2603,Lookup!$D$2:$E$26,2,FALSE),0),1.6))</f>
        <v>0</v>
      </c>
      <c r="T2603" s="6">
        <f t="shared" si="122"/>
        <v>0</v>
      </c>
      <c r="U2603" s="6">
        <f t="shared" si="120"/>
        <v>0.5</v>
      </c>
      <c r="V2603" t="str">
        <f t="shared" si="121"/>
        <v>D.HARRIS, NE</v>
      </c>
    </row>
    <row r="2604" spans="1:22">
      <c r="A2604">
        <v>1652</v>
      </c>
      <c r="B2604" s="21">
        <v>1</v>
      </c>
      <c r="C2604" s="21" t="s">
        <v>23</v>
      </c>
      <c r="D2604" s="21" t="s">
        <v>10</v>
      </c>
      <c r="E2604" s="21">
        <v>54</v>
      </c>
      <c r="F2604" s="21">
        <v>46</v>
      </c>
      <c r="G2604" s="21" t="s">
        <v>1849</v>
      </c>
      <c r="H2604" s="21" t="s">
        <v>585</v>
      </c>
      <c r="I2604" s="21">
        <v>1</v>
      </c>
      <c r="J2604" s="21">
        <v>0</v>
      </c>
      <c r="K2604" s="21">
        <v>0</v>
      </c>
      <c r="L2604" s="21">
        <v>0</v>
      </c>
      <c r="M2604" s="21" t="s">
        <v>607</v>
      </c>
      <c r="N2604" s="21" t="s">
        <v>587</v>
      </c>
      <c r="O2604" s="21">
        <v>0</v>
      </c>
      <c r="P2604" s="21">
        <v>1</v>
      </c>
      <c r="Q2604" s="21">
        <v>0</v>
      </c>
      <c r="R2604">
        <f>IFERROR(IF(I2604=1,VLOOKUP(F2604,Lookup!$A$2:$B$15,2,FALSE),0),0.5)</f>
        <v>0.5</v>
      </c>
      <c r="S2604">
        <f>IF(K2604=1,1,IFERROR(IF(H2604="pass",VLOOKUP(F2604,Lookup!$D$2:$E$26,2,FALSE),0),1.6))</f>
        <v>0</v>
      </c>
      <c r="T2604" s="6">
        <f t="shared" si="122"/>
        <v>0</v>
      </c>
      <c r="U2604" s="6">
        <f t="shared" si="120"/>
        <v>0.5</v>
      </c>
      <c r="V2604" t="str">
        <f t="shared" si="121"/>
        <v>D.HARRIS, NE</v>
      </c>
    </row>
    <row r="2605" spans="1:22">
      <c r="A2605">
        <v>1655</v>
      </c>
      <c r="B2605" s="21">
        <v>1</v>
      </c>
      <c r="C2605" s="21" t="s">
        <v>23</v>
      </c>
      <c r="D2605" s="21" t="s">
        <v>10</v>
      </c>
      <c r="E2605" s="21">
        <v>44</v>
      </c>
      <c r="F2605" s="21">
        <v>56</v>
      </c>
      <c r="G2605" s="21" t="s">
        <v>1851</v>
      </c>
      <c r="H2605" s="21" t="s">
        <v>585</v>
      </c>
      <c r="I2605" s="21">
        <v>1</v>
      </c>
      <c r="J2605" s="21">
        <v>0</v>
      </c>
      <c r="K2605" s="21">
        <v>0</v>
      </c>
      <c r="L2605" s="21">
        <v>0</v>
      </c>
      <c r="M2605" s="21" t="s">
        <v>607</v>
      </c>
      <c r="N2605" s="21" t="s">
        <v>587</v>
      </c>
      <c r="O2605" s="21">
        <v>0</v>
      </c>
      <c r="P2605" s="21">
        <v>1</v>
      </c>
      <c r="Q2605" s="21">
        <v>0</v>
      </c>
      <c r="R2605">
        <f>IFERROR(IF(I2605=1,VLOOKUP(F2605,Lookup!$A$2:$B$15,2,FALSE),0),0.5)</f>
        <v>0.5</v>
      </c>
      <c r="S2605">
        <f>IF(K2605=1,1,IFERROR(IF(H2605="pass",VLOOKUP(F2605,Lookup!$D$2:$E$26,2,FALSE),0),1.6))</f>
        <v>0</v>
      </c>
      <c r="T2605" s="6">
        <f t="shared" si="122"/>
        <v>0</v>
      </c>
      <c r="U2605" s="6">
        <f t="shared" si="120"/>
        <v>0.5</v>
      </c>
      <c r="V2605" t="str">
        <f t="shared" si="121"/>
        <v>D.HARRIS, NE</v>
      </c>
    </row>
    <row r="2606" spans="1:22">
      <c r="A2606">
        <v>1658</v>
      </c>
      <c r="B2606" s="21">
        <v>1</v>
      </c>
      <c r="C2606" s="21" t="s">
        <v>23</v>
      </c>
      <c r="D2606" s="21" t="s">
        <v>10</v>
      </c>
      <c r="E2606" s="21">
        <v>39</v>
      </c>
      <c r="F2606" s="21">
        <v>61</v>
      </c>
      <c r="G2606" s="21" t="s">
        <v>1854</v>
      </c>
      <c r="H2606" s="21" t="s">
        <v>585</v>
      </c>
      <c r="I2606" s="21">
        <v>1</v>
      </c>
      <c r="J2606" s="21">
        <v>0</v>
      </c>
      <c r="K2606" s="21">
        <v>0</v>
      </c>
      <c r="L2606" s="21">
        <v>0</v>
      </c>
      <c r="M2606" s="21" t="s">
        <v>607</v>
      </c>
      <c r="N2606" s="21" t="s">
        <v>587</v>
      </c>
      <c r="O2606" s="21">
        <v>0</v>
      </c>
      <c r="P2606" s="21">
        <v>1</v>
      </c>
      <c r="Q2606" s="21">
        <v>0</v>
      </c>
      <c r="R2606">
        <f>IFERROR(IF(I2606=1,VLOOKUP(F2606,Lookup!$A$2:$B$15,2,FALSE),0),0.5)</f>
        <v>0.5</v>
      </c>
      <c r="S2606">
        <f>IF(K2606=1,1,IFERROR(IF(H2606="pass",VLOOKUP(F2606,Lookup!$D$2:$E$26,2,FALSE),0),1.6))</f>
        <v>0</v>
      </c>
      <c r="T2606" s="6">
        <f t="shared" si="122"/>
        <v>0</v>
      </c>
      <c r="U2606" s="6">
        <f t="shared" si="120"/>
        <v>0.5</v>
      </c>
      <c r="V2606" t="str">
        <f t="shared" si="121"/>
        <v>D.HARRIS, NE</v>
      </c>
    </row>
    <row r="2607" spans="1:22">
      <c r="A2607">
        <v>1673</v>
      </c>
      <c r="B2607" s="21">
        <v>1</v>
      </c>
      <c r="C2607" s="21" t="s">
        <v>23</v>
      </c>
      <c r="D2607" s="21" t="s">
        <v>10</v>
      </c>
      <c r="E2607" s="21">
        <v>68</v>
      </c>
      <c r="F2607" s="21">
        <v>32</v>
      </c>
      <c r="G2607" s="21" t="s">
        <v>1865</v>
      </c>
      <c r="H2607" s="21" t="s">
        <v>585</v>
      </c>
      <c r="I2607" s="21">
        <v>1</v>
      </c>
      <c r="J2607" s="21">
        <v>0</v>
      </c>
      <c r="K2607" s="21">
        <v>0</v>
      </c>
      <c r="L2607" s="21">
        <v>0</v>
      </c>
      <c r="M2607" s="21" t="s">
        <v>607</v>
      </c>
      <c r="N2607" s="21" t="s">
        <v>587</v>
      </c>
      <c r="O2607" s="21">
        <v>0</v>
      </c>
      <c r="P2607" s="21">
        <v>1</v>
      </c>
      <c r="Q2607" s="21">
        <v>0</v>
      </c>
      <c r="R2607">
        <f>IFERROR(IF(I2607=1,VLOOKUP(F2607,Lookup!$A$2:$B$15,2,FALSE),0),0.5)</f>
        <v>0.5</v>
      </c>
      <c r="S2607">
        <f>IF(K2607=1,1,IFERROR(IF(H2607="pass",VLOOKUP(F2607,Lookup!$D$2:$E$26,2,FALSE),0),1.6))</f>
        <v>0</v>
      </c>
      <c r="T2607" s="6">
        <f t="shared" si="122"/>
        <v>0</v>
      </c>
      <c r="U2607" s="6">
        <f t="shared" si="120"/>
        <v>0.5</v>
      </c>
      <c r="V2607" t="str">
        <f t="shared" si="121"/>
        <v>D.HARRIS, NE</v>
      </c>
    </row>
    <row r="2608" spans="1:22">
      <c r="A2608">
        <v>1678</v>
      </c>
      <c r="B2608" s="21">
        <v>1</v>
      </c>
      <c r="C2608" s="21" t="s">
        <v>10</v>
      </c>
      <c r="D2608" s="21" t="s">
        <v>23</v>
      </c>
      <c r="E2608" s="21">
        <v>74</v>
      </c>
      <c r="F2608" s="21">
        <v>26</v>
      </c>
      <c r="G2608" s="21" t="s">
        <v>1869</v>
      </c>
      <c r="H2608" s="21" t="s">
        <v>585</v>
      </c>
      <c r="I2608" s="21">
        <v>1</v>
      </c>
      <c r="J2608" s="21">
        <v>0</v>
      </c>
      <c r="K2608" s="21">
        <v>0</v>
      </c>
      <c r="L2608" s="21">
        <v>0</v>
      </c>
      <c r="M2608" s="21" t="s">
        <v>1832</v>
      </c>
      <c r="N2608" s="21" t="s">
        <v>587</v>
      </c>
      <c r="O2608" s="21">
        <v>0</v>
      </c>
      <c r="P2608" s="21">
        <v>1</v>
      </c>
      <c r="Q2608" s="21">
        <v>0</v>
      </c>
      <c r="R2608">
        <f>IFERROR(IF(I2608=1,VLOOKUP(F2608,Lookup!$A$2:$B$15,2,FALSE),0),0.5)</f>
        <v>0.5</v>
      </c>
      <c r="S2608">
        <f>IF(K2608=1,1,IFERROR(IF(H2608="pass",VLOOKUP(F2608,Lookup!$D$2:$E$26,2,FALSE),0),1.6))</f>
        <v>0</v>
      </c>
      <c r="T2608" s="6">
        <f t="shared" si="122"/>
        <v>0</v>
      </c>
      <c r="U2608" s="6">
        <f t="shared" si="120"/>
        <v>0.5</v>
      </c>
      <c r="V2608" t="str">
        <f t="shared" si="121"/>
        <v>S.AHMED, MIA</v>
      </c>
    </row>
    <row r="2609" spans="1:22">
      <c r="A2609">
        <v>1682</v>
      </c>
      <c r="B2609" s="21">
        <v>1</v>
      </c>
      <c r="C2609" s="21" t="s">
        <v>23</v>
      </c>
      <c r="D2609" s="21" t="s">
        <v>10</v>
      </c>
      <c r="E2609" s="21">
        <v>55</v>
      </c>
      <c r="F2609" s="21">
        <v>45</v>
      </c>
      <c r="G2609" s="21" t="s">
        <v>1872</v>
      </c>
      <c r="H2609" s="21" t="s">
        <v>585</v>
      </c>
      <c r="I2609" s="21">
        <v>1</v>
      </c>
      <c r="J2609" s="21">
        <v>0</v>
      </c>
      <c r="K2609" s="21">
        <v>0</v>
      </c>
      <c r="L2609" s="21">
        <v>0</v>
      </c>
      <c r="M2609" s="21" t="s">
        <v>607</v>
      </c>
      <c r="N2609" s="21" t="s">
        <v>587</v>
      </c>
      <c r="O2609" s="21">
        <v>0</v>
      </c>
      <c r="P2609" s="21">
        <v>1</v>
      </c>
      <c r="Q2609" s="21">
        <v>0</v>
      </c>
      <c r="R2609">
        <f>IFERROR(IF(I2609=1,VLOOKUP(F2609,Lookup!$A$2:$B$15,2,FALSE),0),0.5)</f>
        <v>0.5</v>
      </c>
      <c r="S2609">
        <f>IF(K2609=1,1,IFERROR(IF(H2609="pass",VLOOKUP(F2609,Lookup!$D$2:$E$26,2,FALSE),0),1.6))</f>
        <v>0</v>
      </c>
      <c r="T2609" s="6">
        <f t="shared" si="122"/>
        <v>0</v>
      </c>
      <c r="U2609" s="6">
        <f t="shared" si="120"/>
        <v>0.5</v>
      </c>
      <c r="V2609" t="str">
        <f t="shared" si="121"/>
        <v>D.HARRIS, NE</v>
      </c>
    </row>
    <row r="2610" spans="1:22">
      <c r="A2610">
        <v>1687</v>
      </c>
      <c r="B2610" s="21">
        <v>1</v>
      </c>
      <c r="C2610" s="21" t="s">
        <v>23</v>
      </c>
      <c r="D2610" s="21" t="s">
        <v>10</v>
      </c>
      <c r="E2610" s="21">
        <v>8</v>
      </c>
      <c r="F2610" s="21">
        <v>92</v>
      </c>
      <c r="G2610" s="21" t="s">
        <v>1876</v>
      </c>
      <c r="H2610" s="21" t="s">
        <v>585</v>
      </c>
      <c r="I2610" s="21">
        <v>1</v>
      </c>
      <c r="J2610" s="21">
        <v>0</v>
      </c>
      <c r="K2610" s="21">
        <v>0</v>
      </c>
      <c r="L2610" s="21">
        <v>0</v>
      </c>
      <c r="M2610" s="21" t="s">
        <v>607</v>
      </c>
      <c r="N2610" s="21" t="s">
        <v>587</v>
      </c>
      <c r="O2610" s="21">
        <v>0</v>
      </c>
      <c r="P2610" s="21">
        <v>1</v>
      </c>
      <c r="Q2610" s="21">
        <v>0</v>
      </c>
      <c r="R2610">
        <f>IFERROR(IF(I2610=1,VLOOKUP(F2610,Lookup!$A$2:$B$15,2,FALSE),0),0.5)</f>
        <v>1.1000000000000001</v>
      </c>
      <c r="S2610">
        <f>IF(K2610=1,1,IFERROR(IF(H2610="pass",VLOOKUP(F2610,Lookup!$D$2:$E$26,2,FALSE),0),1.6))</f>
        <v>0</v>
      </c>
      <c r="T2610" s="6">
        <f t="shared" si="122"/>
        <v>0</v>
      </c>
      <c r="U2610" s="6">
        <f t="shared" si="120"/>
        <v>1.1000000000000001</v>
      </c>
      <c r="V2610" t="str">
        <f t="shared" si="121"/>
        <v>D.HARRIS, NE</v>
      </c>
    </row>
    <row r="2611" spans="1:22">
      <c r="A2611">
        <v>1697</v>
      </c>
      <c r="B2611" s="21">
        <v>1</v>
      </c>
      <c r="C2611" s="21" t="s">
        <v>10</v>
      </c>
      <c r="D2611" s="21" t="s">
        <v>23</v>
      </c>
      <c r="E2611" s="21">
        <v>30</v>
      </c>
      <c r="F2611" s="21">
        <v>70</v>
      </c>
      <c r="G2611" s="21" t="s">
        <v>1881</v>
      </c>
      <c r="H2611" s="21" t="s">
        <v>585</v>
      </c>
      <c r="I2611" s="21">
        <v>1</v>
      </c>
      <c r="J2611" s="21">
        <v>0</v>
      </c>
      <c r="K2611" s="21">
        <v>0</v>
      </c>
      <c r="L2611" s="21">
        <v>0</v>
      </c>
      <c r="M2611" s="21" t="s">
        <v>1882</v>
      </c>
      <c r="N2611" s="21" t="s">
        <v>587</v>
      </c>
      <c r="O2611" s="21">
        <v>0</v>
      </c>
      <c r="P2611" s="21">
        <v>1</v>
      </c>
      <c r="Q2611" s="21">
        <v>0</v>
      </c>
      <c r="R2611">
        <f>IFERROR(IF(I2611=1,VLOOKUP(F2611,Lookup!$A$2:$B$15,2,FALSE),0),0.5)</f>
        <v>0.5</v>
      </c>
      <c r="S2611">
        <f>IF(K2611=1,1,IFERROR(IF(H2611="pass",VLOOKUP(F2611,Lookup!$D$2:$E$26,2,FALSE),0),1.6))</f>
        <v>0</v>
      </c>
      <c r="T2611" s="6">
        <f t="shared" si="122"/>
        <v>0</v>
      </c>
      <c r="U2611" s="6">
        <f t="shared" si="120"/>
        <v>0.5</v>
      </c>
      <c r="V2611" t="str">
        <f t="shared" si="121"/>
        <v>J.BRISSETT, MIA</v>
      </c>
    </row>
    <row r="2612" spans="1:22">
      <c r="A2612">
        <v>1706</v>
      </c>
      <c r="B2612" s="21">
        <v>1</v>
      </c>
      <c r="C2612" s="21" t="s">
        <v>10</v>
      </c>
      <c r="D2612" s="21" t="s">
        <v>23</v>
      </c>
      <c r="E2612" s="21">
        <v>75</v>
      </c>
      <c r="F2612" s="21">
        <v>25</v>
      </c>
      <c r="G2612" s="21" t="s">
        <v>1886</v>
      </c>
      <c r="H2612" s="21" t="s">
        <v>585</v>
      </c>
      <c r="I2612" s="21">
        <v>1</v>
      </c>
      <c r="J2612" s="21">
        <v>0</v>
      </c>
      <c r="K2612" s="21">
        <v>0</v>
      </c>
      <c r="L2612" s="21">
        <v>0</v>
      </c>
      <c r="M2612" s="21" t="s">
        <v>1824</v>
      </c>
      <c r="N2612" s="21" t="s">
        <v>587</v>
      </c>
      <c r="O2612" s="21">
        <v>0</v>
      </c>
      <c r="P2612" s="21">
        <v>1</v>
      </c>
      <c r="Q2612" s="21">
        <v>0</v>
      </c>
      <c r="R2612">
        <f>IFERROR(IF(I2612=1,VLOOKUP(F2612,Lookup!$A$2:$B$15,2,FALSE),0),0.5)</f>
        <v>0.5</v>
      </c>
      <c r="S2612">
        <f>IF(K2612=1,1,IFERROR(IF(H2612="pass",VLOOKUP(F2612,Lookup!$D$2:$E$26,2,FALSE),0),1.6))</f>
        <v>0</v>
      </c>
      <c r="T2612" s="6">
        <f t="shared" si="122"/>
        <v>0</v>
      </c>
      <c r="U2612" s="6">
        <f t="shared" si="120"/>
        <v>0.5</v>
      </c>
      <c r="V2612" t="str">
        <f t="shared" si="121"/>
        <v>M.GASKIN, MIA</v>
      </c>
    </row>
    <row r="2613" spans="1:22">
      <c r="A2613">
        <v>1709</v>
      </c>
      <c r="B2613" s="21">
        <v>1</v>
      </c>
      <c r="C2613" s="21" t="s">
        <v>10</v>
      </c>
      <c r="D2613" s="21" t="s">
        <v>23</v>
      </c>
      <c r="E2613" s="21">
        <v>43</v>
      </c>
      <c r="F2613" s="21">
        <v>57</v>
      </c>
      <c r="G2613" s="21" t="s">
        <v>1889</v>
      </c>
      <c r="H2613" s="21" t="s">
        <v>585</v>
      </c>
      <c r="I2613" s="21">
        <v>1</v>
      </c>
      <c r="J2613" s="21">
        <v>0</v>
      </c>
      <c r="K2613" s="21">
        <v>0</v>
      </c>
      <c r="L2613" s="21">
        <v>0</v>
      </c>
      <c r="M2613" s="21" t="s">
        <v>754</v>
      </c>
      <c r="N2613" s="21" t="s">
        <v>587</v>
      </c>
      <c r="O2613" s="21">
        <v>0</v>
      </c>
      <c r="P2613" s="21">
        <v>1</v>
      </c>
      <c r="Q2613" s="21">
        <v>0</v>
      </c>
      <c r="R2613">
        <f>IFERROR(IF(I2613=1,VLOOKUP(F2613,Lookup!$A$2:$B$15,2,FALSE),0),0.5)</f>
        <v>0.5</v>
      </c>
      <c r="S2613">
        <f>IF(K2613=1,1,IFERROR(IF(H2613="pass",VLOOKUP(F2613,Lookup!$D$2:$E$26,2,FALSE),0),1.6))</f>
        <v>0</v>
      </c>
      <c r="T2613" s="6">
        <f t="shared" si="122"/>
        <v>0</v>
      </c>
      <c r="U2613" s="6">
        <f t="shared" si="120"/>
        <v>0.5</v>
      </c>
      <c r="V2613" t="str">
        <f t="shared" si="121"/>
        <v>M.BROWN, MIA</v>
      </c>
    </row>
    <row r="2614" spans="1:22">
      <c r="A2614">
        <v>1711</v>
      </c>
      <c r="B2614" s="21">
        <v>1</v>
      </c>
      <c r="C2614" s="21" t="s">
        <v>10</v>
      </c>
      <c r="D2614" s="21" t="s">
        <v>23</v>
      </c>
      <c r="E2614" s="21">
        <v>30</v>
      </c>
      <c r="F2614" s="21">
        <v>70</v>
      </c>
      <c r="G2614" s="21" t="s">
        <v>1891</v>
      </c>
      <c r="H2614" s="21" t="s">
        <v>585</v>
      </c>
      <c r="I2614" s="21">
        <v>1</v>
      </c>
      <c r="J2614" s="21">
        <v>0</v>
      </c>
      <c r="K2614" s="21">
        <v>0</v>
      </c>
      <c r="L2614" s="21">
        <v>0</v>
      </c>
      <c r="M2614" s="21" t="s">
        <v>1824</v>
      </c>
      <c r="N2614" s="21" t="s">
        <v>587</v>
      </c>
      <c r="O2614" s="21">
        <v>0</v>
      </c>
      <c r="P2614" s="21">
        <v>1</v>
      </c>
      <c r="Q2614" s="21">
        <v>0</v>
      </c>
      <c r="R2614">
        <f>IFERROR(IF(I2614=1,VLOOKUP(F2614,Lookup!$A$2:$B$15,2,FALSE),0),0.5)</f>
        <v>0.5</v>
      </c>
      <c r="S2614">
        <f>IF(K2614=1,1,IFERROR(IF(H2614="pass",VLOOKUP(F2614,Lookup!$D$2:$E$26,2,FALSE),0),1.6))</f>
        <v>0</v>
      </c>
      <c r="T2614" s="6">
        <f t="shared" si="122"/>
        <v>0</v>
      </c>
      <c r="U2614" s="6">
        <f t="shared" si="120"/>
        <v>0.5</v>
      </c>
      <c r="V2614" t="str">
        <f t="shared" si="121"/>
        <v>M.GASKIN, MIA</v>
      </c>
    </row>
    <row r="2615" spans="1:22">
      <c r="A2615">
        <v>1712</v>
      </c>
      <c r="B2615" s="21">
        <v>1</v>
      </c>
      <c r="C2615" s="21" t="s">
        <v>10</v>
      </c>
      <c r="D2615" s="21" t="s">
        <v>23</v>
      </c>
      <c r="E2615" s="21">
        <v>15</v>
      </c>
      <c r="F2615" s="21">
        <v>85</v>
      </c>
      <c r="G2615" s="21" t="s">
        <v>1892</v>
      </c>
      <c r="H2615" s="21" t="s">
        <v>585</v>
      </c>
      <c r="I2615" s="21">
        <v>1</v>
      </c>
      <c r="J2615" s="21">
        <v>0</v>
      </c>
      <c r="K2615" s="21">
        <v>0</v>
      </c>
      <c r="L2615" s="21">
        <v>0</v>
      </c>
      <c r="M2615" s="21" t="s">
        <v>1832</v>
      </c>
      <c r="N2615" s="21" t="s">
        <v>587</v>
      </c>
      <c r="O2615" s="21">
        <v>0</v>
      </c>
      <c r="P2615" s="21">
        <v>1</v>
      </c>
      <c r="Q2615" s="21">
        <v>0</v>
      </c>
      <c r="R2615">
        <f>IFERROR(IF(I2615=1,VLOOKUP(F2615,Lookup!$A$2:$B$15,2,FALSE),0),0.5)</f>
        <v>0.5</v>
      </c>
      <c r="S2615">
        <f>IF(K2615=1,1,IFERROR(IF(H2615="pass",VLOOKUP(F2615,Lookup!$D$2:$E$26,2,FALSE),0),1.6))</f>
        <v>0</v>
      </c>
      <c r="T2615" s="6">
        <f t="shared" si="122"/>
        <v>0</v>
      </c>
      <c r="U2615" s="6">
        <f t="shared" si="120"/>
        <v>0.5</v>
      </c>
      <c r="V2615" t="str">
        <f t="shared" si="121"/>
        <v>S.AHMED, MIA</v>
      </c>
    </row>
    <row r="2616" spans="1:22">
      <c r="A2616">
        <v>1713</v>
      </c>
      <c r="B2616" s="21">
        <v>1</v>
      </c>
      <c r="C2616" s="21" t="s">
        <v>10</v>
      </c>
      <c r="D2616" s="21" t="s">
        <v>23</v>
      </c>
      <c r="E2616" s="21">
        <v>7</v>
      </c>
      <c r="F2616" s="21">
        <v>93</v>
      </c>
      <c r="G2616" s="21" t="s">
        <v>1893</v>
      </c>
      <c r="H2616" s="21" t="s">
        <v>585</v>
      </c>
      <c r="I2616" s="21">
        <v>1</v>
      </c>
      <c r="J2616" s="21">
        <v>0</v>
      </c>
      <c r="K2616" s="21">
        <v>0</v>
      </c>
      <c r="L2616" s="21">
        <v>0</v>
      </c>
      <c r="M2616" s="21" t="s">
        <v>754</v>
      </c>
      <c r="N2616" s="21" t="s">
        <v>587</v>
      </c>
      <c r="O2616" s="21">
        <v>0</v>
      </c>
      <c r="P2616" s="21">
        <v>1</v>
      </c>
      <c r="Q2616" s="21">
        <v>0</v>
      </c>
      <c r="R2616">
        <f>IFERROR(IF(I2616=1,VLOOKUP(F2616,Lookup!$A$2:$B$15,2,FALSE),0),0.5)</f>
        <v>1.2</v>
      </c>
      <c r="S2616">
        <f>IF(K2616=1,1,IFERROR(IF(H2616="pass",VLOOKUP(F2616,Lookup!$D$2:$E$26,2,FALSE),0),1.6))</f>
        <v>0</v>
      </c>
      <c r="T2616" s="6">
        <f t="shared" si="122"/>
        <v>0</v>
      </c>
      <c r="U2616" s="6">
        <f t="shared" si="120"/>
        <v>1.2</v>
      </c>
      <c r="V2616" t="str">
        <f t="shared" si="121"/>
        <v>M.BROWN, MIA</v>
      </c>
    </row>
    <row r="2617" spans="1:22">
      <c r="A2617">
        <v>1717</v>
      </c>
      <c r="B2617" s="21">
        <v>1</v>
      </c>
      <c r="C2617" s="21" t="s">
        <v>23</v>
      </c>
      <c r="D2617" s="21" t="s">
        <v>10</v>
      </c>
      <c r="E2617" s="21">
        <v>91</v>
      </c>
      <c r="F2617" s="21">
        <v>9</v>
      </c>
      <c r="G2617" s="21" t="s">
        <v>1895</v>
      </c>
      <c r="H2617" s="21" t="s">
        <v>585</v>
      </c>
      <c r="I2617" s="21">
        <v>1</v>
      </c>
      <c r="J2617" s="21">
        <v>0</v>
      </c>
      <c r="K2617" s="21">
        <v>0</v>
      </c>
      <c r="L2617" s="21">
        <v>0</v>
      </c>
      <c r="M2617" s="21" t="s">
        <v>607</v>
      </c>
      <c r="N2617" s="21" t="s">
        <v>587</v>
      </c>
      <c r="O2617" s="21">
        <v>0</v>
      </c>
      <c r="P2617" s="21">
        <v>1</v>
      </c>
      <c r="Q2617" s="21">
        <v>0</v>
      </c>
      <c r="R2617">
        <f>IFERROR(IF(I2617=1,VLOOKUP(F2617,Lookup!$A$2:$B$15,2,FALSE),0),0.5)</f>
        <v>0.5</v>
      </c>
      <c r="S2617">
        <f>IF(K2617=1,1,IFERROR(IF(H2617="pass",VLOOKUP(F2617,Lookup!$D$2:$E$26,2,FALSE),0),1.6))</f>
        <v>0</v>
      </c>
      <c r="T2617" s="6">
        <f t="shared" si="122"/>
        <v>0</v>
      </c>
      <c r="U2617" s="6">
        <f t="shared" si="120"/>
        <v>0.5</v>
      </c>
      <c r="V2617" t="str">
        <f t="shared" si="121"/>
        <v>D.HARRIS, NE</v>
      </c>
    </row>
    <row r="2618" spans="1:22">
      <c r="A2618">
        <v>1718</v>
      </c>
      <c r="B2618" s="21">
        <v>1</v>
      </c>
      <c r="C2618" s="21" t="s">
        <v>23</v>
      </c>
      <c r="D2618" s="21" t="s">
        <v>10</v>
      </c>
      <c r="E2618" s="21">
        <v>87</v>
      </c>
      <c r="F2618" s="21">
        <v>13</v>
      </c>
      <c r="G2618" s="21" t="s">
        <v>1896</v>
      </c>
      <c r="H2618" s="21" t="s">
        <v>585</v>
      </c>
      <c r="I2618" s="21">
        <v>1</v>
      </c>
      <c r="J2618" s="21">
        <v>0</v>
      </c>
      <c r="K2618" s="21">
        <v>0</v>
      </c>
      <c r="L2618" s="21">
        <v>0</v>
      </c>
      <c r="M2618" s="21" t="s">
        <v>607</v>
      </c>
      <c r="N2618" s="21" t="s">
        <v>587</v>
      </c>
      <c r="O2618" s="21">
        <v>0</v>
      </c>
      <c r="P2618" s="21">
        <v>1</v>
      </c>
      <c r="Q2618" s="21">
        <v>0</v>
      </c>
      <c r="R2618">
        <f>IFERROR(IF(I2618=1,VLOOKUP(F2618,Lookup!$A$2:$B$15,2,FALSE),0),0.5)</f>
        <v>0.5</v>
      </c>
      <c r="S2618">
        <f>IF(K2618=1,1,IFERROR(IF(H2618="pass",VLOOKUP(F2618,Lookup!$D$2:$E$26,2,FALSE),0),1.6))</f>
        <v>0</v>
      </c>
      <c r="T2618" s="6">
        <f t="shared" si="122"/>
        <v>0</v>
      </c>
      <c r="U2618" s="6">
        <f t="shared" si="120"/>
        <v>0.5</v>
      </c>
      <c r="V2618" t="str">
        <f t="shared" si="121"/>
        <v>D.HARRIS, NE</v>
      </c>
    </row>
    <row r="2619" spans="1:22">
      <c r="A2619">
        <v>1719</v>
      </c>
      <c r="B2619" s="21">
        <v>1</v>
      </c>
      <c r="C2619" s="21" t="s">
        <v>23</v>
      </c>
      <c r="D2619" s="21" t="s">
        <v>10</v>
      </c>
      <c r="E2619" s="21">
        <v>82</v>
      </c>
      <c r="F2619" s="21">
        <v>18</v>
      </c>
      <c r="G2619" s="21" t="s">
        <v>1897</v>
      </c>
      <c r="H2619" s="21" t="s">
        <v>585</v>
      </c>
      <c r="I2619" s="21">
        <v>1</v>
      </c>
      <c r="J2619" s="21">
        <v>0</v>
      </c>
      <c r="K2619" s="21">
        <v>0</v>
      </c>
      <c r="L2619" s="21">
        <v>0</v>
      </c>
      <c r="M2619" s="21" t="s">
        <v>607</v>
      </c>
      <c r="N2619" s="21" t="s">
        <v>587</v>
      </c>
      <c r="O2619" s="21">
        <v>0</v>
      </c>
      <c r="P2619" s="21">
        <v>1</v>
      </c>
      <c r="Q2619" s="21">
        <v>0</v>
      </c>
      <c r="R2619">
        <f>IFERROR(IF(I2619=1,VLOOKUP(F2619,Lookup!$A$2:$B$15,2,FALSE),0),0.5)</f>
        <v>0.5</v>
      </c>
      <c r="S2619">
        <f>IF(K2619=1,1,IFERROR(IF(H2619="pass",VLOOKUP(F2619,Lookup!$D$2:$E$26,2,FALSE),0),1.6))</f>
        <v>0</v>
      </c>
      <c r="T2619" s="6">
        <f t="shared" si="122"/>
        <v>0</v>
      </c>
      <c r="U2619" s="6">
        <f t="shared" si="120"/>
        <v>0.5</v>
      </c>
      <c r="V2619" t="str">
        <f t="shared" si="121"/>
        <v>D.HARRIS, NE</v>
      </c>
    </row>
    <row r="2620" spans="1:22">
      <c r="A2620">
        <v>1725</v>
      </c>
      <c r="B2620" s="21">
        <v>1</v>
      </c>
      <c r="C2620" s="21" t="s">
        <v>23</v>
      </c>
      <c r="D2620" s="21" t="s">
        <v>10</v>
      </c>
      <c r="E2620" s="21">
        <v>70</v>
      </c>
      <c r="F2620" s="21">
        <v>30</v>
      </c>
      <c r="G2620" s="21" t="s">
        <v>1900</v>
      </c>
      <c r="H2620" s="21" t="s">
        <v>585</v>
      </c>
      <c r="I2620" s="21">
        <v>1</v>
      </c>
      <c r="J2620" s="21">
        <v>0</v>
      </c>
      <c r="K2620" s="21">
        <v>0</v>
      </c>
      <c r="L2620" s="21">
        <v>0</v>
      </c>
      <c r="M2620" s="21" t="s">
        <v>1818</v>
      </c>
      <c r="N2620" s="21" t="s">
        <v>587</v>
      </c>
      <c r="O2620" s="21">
        <v>0</v>
      </c>
      <c r="P2620" s="21">
        <v>1</v>
      </c>
      <c r="Q2620" s="21">
        <v>0</v>
      </c>
      <c r="R2620">
        <f>IFERROR(IF(I2620=1,VLOOKUP(F2620,Lookup!$A$2:$B$15,2,FALSE),0),0.5)</f>
        <v>0.5</v>
      </c>
      <c r="S2620">
        <f>IF(K2620=1,1,IFERROR(IF(H2620="pass",VLOOKUP(F2620,Lookup!$D$2:$E$26,2,FALSE),0),1.6))</f>
        <v>0</v>
      </c>
      <c r="T2620" s="6">
        <f t="shared" si="122"/>
        <v>0</v>
      </c>
      <c r="U2620" s="6">
        <f t="shared" si="120"/>
        <v>0.5</v>
      </c>
      <c r="V2620" t="str">
        <f t="shared" si="121"/>
        <v>J.WHITE, NE</v>
      </c>
    </row>
    <row r="2621" spans="1:22">
      <c r="A2621">
        <v>1729</v>
      </c>
      <c r="B2621" s="21">
        <v>1</v>
      </c>
      <c r="C2621" s="21" t="s">
        <v>23</v>
      </c>
      <c r="D2621" s="21" t="s">
        <v>10</v>
      </c>
      <c r="E2621" s="21">
        <v>36</v>
      </c>
      <c r="F2621" s="21">
        <v>64</v>
      </c>
      <c r="G2621" s="21" t="s">
        <v>1905</v>
      </c>
      <c r="H2621" s="21" t="s">
        <v>585</v>
      </c>
      <c r="I2621" s="21">
        <v>1</v>
      </c>
      <c r="J2621" s="21">
        <v>0</v>
      </c>
      <c r="K2621" s="21">
        <v>0</v>
      </c>
      <c r="L2621" s="21">
        <v>0</v>
      </c>
      <c r="M2621" s="21" t="s">
        <v>1818</v>
      </c>
      <c r="N2621" s="21" t="s">
        <v>587</v>
      </c>
      <c r="O2621" s="21">
        <v>0</v>
      </c>
      <c r="P2621" s="21">
        <v>1</v>
      </c>
      <c r="Q2621" s="21">
        <v>0</v>
      </c>
      <c r="R2621">
        <f>IFERROR(IF(I2621=1,VLOOKUP(F2621,Lookup!$A$2:$B$15,2,FALSE),0),0.5)</f>
        <v>0.5</v>
      </c>
      <c r="S2621">
        <f>IF(K2621=1,1,IFERROR(IF(H2621="pass",VLOOKUP(F2621,Lookup!$D$2:$E$26,2,FALSE),0),1.6))</f>
        <v>0</v>
      </c>
      <c r="T2621" s="6">
        <f t="shared" si="122"/>
        <v>0</v>
      </c>
      <c r="U2621" s="6">
        <f t="shared" si="120"/>
        <v>0.5</v>
      </c>
      <c r="V2621" t="str">
        <f t="shared" si="121"/>
        <v>J.WHITE, NE</v>
      </c>
    </row>
    <row r="2622" spans="1:22">
      <c r="A2622">
        <v>1730</v>
      </c>
      <c r="B2622" s="21">
        <v>1</v>
      </c>
      <c r="C2622" s="21" t="s">
        <v>23</v>
      </c>
      <c r="D2622" s="21" t="s">
        <v>10</v>
      </c>
      <c r="E2622" s="21">
        <v>26</v>
      </c>
      <c r="F2622" s="21">
        <v>74</v>
      </c>
      <c r="G2622" s="21" t="s">
        <v>1906</v>
      </c>
      <c r="H2622" s="21" t="s">
        <v>585</v>
      </c>
      <c r="I2622" s="21">
        <v>1</v>
      </c>
      <c r="J2622" s="21">
        <v>0</v>
      </c>
      <c r="K2622" s="21">
        <v>0</v>
      </c>
      <c r="L2622" s="21">
        <v>0</v>
      </c>
      <c r="M2622" s="21" t="s">
        <v>607</v>
      </c>
      <c r="N2622" s="21" t="s">
        <v>587</v>
      </c>
      <c r="O2622" s="21">
        <v>0</v>
      </c>
      <c r="P2622" s="21">
        <v>1</v>
      </c>
      <c r="Q2622" s="21">
        <v>0</v>
      </c>
      <c r="R2622">
        <f>IFERROR(IF(I2622=1,VLOOKUP(F2622,Lookup!$A$2:$B$15,2,FALSE),0),0.5)</f>
        <v>0.5</v>
      </c>
      <c r="S2622">
        <f>IF(K2622=1,1,IFERROR(IF(H2622="pass",VLOOKUP(F2622,Lookup!$D$2:$E$26,2,FALSE),0),1.6))</f>
        <v>0</v>
      </c>
      <c r="T2622" s="6">
        <f t="shared" si="122"/>
        <v>0</v>
      </c>
      <c r="U2622" s="6">
        <f t="shared" ref="U2622:U2685" si="123">R2622+IF(S2622&gt;=3.2,S2622,IF(AND(S2622&lt;3.2,S2622&gt;=1.8),S2622*0.66+T2622*0.34,T2622))+K2622*0.4735*2</f>
        <v>0.5</v>
      </c>
      <c r="V2622" t="str">
        <f t="shared" si="121"/>
        <v>D.HARRIS, NE</v>
      </c>
    </row>
    <row r="2623" spans="1:22">
      <c r="A2623">
        <v>1735</v>
      </c>
      <c r="B2623" s="21">
        <v>1</v>
      </c>
      <c r="C2623" s="21" t="s">
        <v>10</v>
      </c>
      <c r="D2623" s="21" t="s">
        <v>23</v>
      </c>
      <c r="E2623" s="21">
        <v>75</v>
      </c>
      <c r="F2623" s="21">
        <v>25</v>
      </c>
      <c r="G2623" s="21" t="s">
        <v>1910</v>
      </c>
      <c r="H2623" s="21" t="s">
        <v>585</v>
      </c>
      <c r="I2623" s="21">
        <v>1</v>
      </c>
      <c r="J2623" s="21">
        <v>0</v>
      </c>
      <c r="K2623" s="21">
        <v>0</v>
      </c>
      <c r="L2623" s="21">
        <v>0</v>
      </c>
      <c r="M2623" s="21" t="s">
        <v>1832</v>
      </c>
      <c r="N2623" s="21" t="s">
        <v>587</v>
      </c>
      <c r="O2623" s="21">
        <v>0</v>
      </c>
      <c r="P2623" s="21">
        <v>1</v>
      </c>
      <c r="Q2623" s="21">
        <v>0</v>
      </c>
      <c r="R2623">
        <f>IFERROR(IF(I2623=1,VLOOKUP(F2623,Lookup!$A$2:$B$15,2,FALSE),0),0.5)</f>
        <v>0.5</v>
      </c>
      <c r="S2623">
        <f>IF(K2623=1,1,IFERROR(IF(H2623="pass",VLOOKUP(F2623,Lookup!$D$2:$E$26,2,FALSE),0),1.6))</f>
        <v>0</v>
      </c>
      <c r="T2623" s="6">
        <f t="shared" si="122"/>
        <v>0</v>
      </c>
      <c r="U2623" s="6">
        <f t="shared" si="123"/>
        <v>0.5</v>
      </c>
      <c r="V2623" t="str">
        <f t="shared" si="121"/>
        <v>S.AHMED, MIA</v>
      </c>
    </row>
    <row r="2624" spans="1:22">
      <c r="A2624">
        <v>1740</v>
      </c>
      <c r="B2624" s="21">
        <v>1</v>
      </c>
      <c r="C2624" s="21" t="s">
        <v>23</v>
      </c>
      <c r="D2624" s="21" t="s">
        <v>10</v>
      </c>
      <c r="E2624" s="21">
        <v>70</v>
      </c>
      <c r="F2624" s="21">
        <v>30</v>
      </c>
      <c r="G2624" s="21" t="s">
        <v>1914</v>
      </c>
      <c r="H2624" s="21" t="s">
        <v>585</v>
      </c>
      <c r="I2624" s="21">
        <v>1</v>
      </c>
      <c r="J2624" s="21">
        <v>0</v>
      </c>
      <c r="K2624" s="21">
        <v>0</v>
      </c>
      <c r="L2624" s="21">
        <v>0</v>
      </c>
      <c r="M2624" s="21" t="s">
        <v>607</v>
      </c>
      <c r="N2624" s="21" t="s">
        <v>587</v>
      </c>
      <c r="O2624" s="21">
        <v>0</v>
      </c>
      <c r="P2624" s="21">
        <v>1</v>
      </c>
      <c r="Q2624" s="21">
        <v>0</v>
      </c>
      <c r="R2624">
        <f>IFERROR(IF(I2624=1,VLOOKUP(F2624,Lookup!$A$2:$B$15,2,FALSE),0),0.5)</f>
        <v>0.5</v>
      </c>
      <c r="S2624">
        <f>IF(K2624=1,1,IFERROR(IF(H2624="pass",VLOOKUP(F2624,Lookup!$D$2:$E$26,2,FALSE),0),1.6))</f>
        <v>0</v>
      </c>
      <c r="T2624" s="6">
        <f t="shared" si="122"/>
        <v>0</v>
      </c>
      <c r="U2624" s="6">
        <f t="shared" si="123"/>
        <v>0.5</v>
      </c>
      <c r="V2624" t="str">
        <f t="shared" si="121"/>
        <v>D.HARRIS, NE</v>
      </c>
    </row>
    <row r="2625" spans="1:22">
      <c r="A2625">
        <v>1750</v>
      </c>
      <c r="B2625" s="21">
        <v>1</v>
      </c>
      <c r="C2625" s="21" t="s">
        <v>23</v>
      </c>
      <c r="D2625" s="21" t="s">
        <v>10</v>
      </c>
      <c r="E2625" s="21">
        <v>21</v>
      </c>
      <c r="F2625" s="21">
        <v>79</v>
      </c>
      <c r="G2625" s="21" t="s">
        <v>1923</v>
      </c>
      <c r="H2625" s="21" t="s">
        <v>585</v>
      </c>
      <c r="I2625" s="21">
        <v>1</v>
      </c>
      <c r="J2625" s="21">
        <v>0</v>
      </c>
      <c r="K2625" s="21">
        <v>0</v>
      </c>
      <c r="L2625" s="21">
        <v>0</v>
      </c>
      <c r="M2625" s="21" t="s">
        <v>607</v>
      </c>
      <c r="N2625" s="21" t="s">
        <v>587</v>
      </c>
      <c r="O2625" s="21">
        <v>0</v>
      </c>
      <c r="P2625" s="21">
        <v>1</v>
      </c>
      <c r="Q2625" s="21">
        <v>0</v>
      </c>
      <c r="R2625">
        <f>IFERROR(IF(I2625=1,VLOOKUP(F2625,Lookup!$A$2:$B$15,2,FALSE),0),0.5)</f>
        <v>0.5</v>
      </c>
      <c r="S2625">
        <f>IF(K2625=1,1,IFERROR(IF(H2625="pass",VLOOKUP(F2625,Lookup!$D$2:$E$26,2,FALSE),0),1.6))</f>
        <v>0</v>
      </c>
      <c r="T2625" s="6">
        <f t="shared" si="122"/>
        <v>0</v>
      </c>
      <c r="U2625" s="6">
        <f t="shared" si="123"/>
        <v>0.5</v>
      </c>
      <c r="V2625" t="str">
        <f t="shared" si="121"/>
        <v>D.HARRIS, NE</v>
      </c>
    </row>
    <row r="2626" spans="1:22">
      <c r="A2626">
        <v>1751</v>
      </c>
      <c r="B2626" s="21">
        <v>1</v>
      </c>
      <c r="C2626" s="21" t="s">
        <v>23</v>
      </c>
      <c r="D2626" s="21" t="s">
        <v>10</v>
      </c>
      <c r="E2626" s="21">
        <v>18</v>
      </c>
      <c r="F2626" s="21">
        <v>82</v>
      </c>
      <c r="G2626" s="21" t="s">
        <v>1924</v>
      </c>
      <c r="H2626" s="21" t="s">
        <v>585</v>
      </c>
      <c r="I2626" s="21">
        <v>1</v>
      </c>
      <c r="J2626" s="21">
        <v>0</v>
      </c>
      <c r="K2626" s="21">
        <v>0</v>
      </c>
      <c r="L2626" s="21">
        <v>0</v>
      </c>
      <c r="M2626" s="21" t="s">
        <v>607</v>
      </c>
      <c r="N2626" s="21" t="s">
        <v>587</v>
      </c>
      <c r="O2626" s="21">
        <v>0</v>
      </c>
      <c r="P2626" s="21">
        <v>1</v>
      </c>
      <c r="Q2626" s="21">
        <v>0</v>
      </c>
      <c r="R2626">
        <f>IFERROR(IF(I2626=1,VLOOKUP(F2626,Lookup!$A$2:$B$15,2,FALSE),0),0.5)</f>
        <v>0.5</v>
      </c>
      <c r="S2626">
        <f>IF(K2626=1,1,IFERROR(IF(H2626="pass",VLOOKUP(F2626,Lookup!$D$2:$E$26,2,FALSE),0),1.6))</f>
        <v>0</v>
      </c>
      <c r="T2626" s="6">
        <f t="shared" si="122"/>
        <v>0</v>
      </c>
      <c r="U2626" s="6">
        <f t="shared" si="123"/>
        <v>0.5</v>
      </c>
      <c r="V2626" t="str">
        <f t="shared" ref="V2626:V2689" si="124">IF(M2626="A.St","A. ST. BROWN, DET",IF(M2626="Dj.Moore","D.MOORE, CAR",IF(M2626="Mi.Carter","M.CARTER, NYJ",UPPER(M2626)&amp;", "&amp;C2626)))</f>
        <v>D.HARRIS, NE</v>
      </c>
    </row>
    <row r="2627" spans="1:22">
      <c r="A2627">
        <v>1756</v>
      </c>
      <c r="B2627" s="21">
        <v>1</v>
      </c>
      <c r="C2627" s="21" t="s">
        <v>10</v>
      </c>
      <c r="D2627" s="21" t="s">
        <v>23</v>
      </c>
      <c r="E2627" s="21">
        <v>60</v>
      </c>
      <c r="F2627" s="21">
        <v>40</v>
      </c>
      <c r="G2627" s="21" t="s">
        <v>1927</v>
      </c>
      <c r="H2627" s="21" t="s">
        <v>585</v>
      </c>
      <c r="I2627" s="21">
        <v>1</v>
      </c>
      <c r="J2627" s="21">
        <v>0</v>
      </c>
      <c r="K2627" s="21">
        <v>0</v>
      </c>
      <c r="L2627" s="21">
        <v>0</v>
      </c>
      <c r="M2627" s="21" t="s">
        <v>1824</v>
      </c>
      <c r="N2627" s="21" t="s">
        <v>587</v>
      </c>
      <c r="O2627" s="21">
        <v>0</v>
      </c>
      <c r="P2627" s="21">
        <v>1</v>
      </c>
      <c r="Q2627" s="21">
        <v>0</v>
      </c>
      <c r="R2627">
        <f>IFERROR(IF(I2627=1,VLOOKUP(F2627,Lookup!$A$2:$B$15,2,FALSE),0),0.5)</f>
        <v>0.5</v>
      </c>
      <c r="S2627">
        <f>IF(K2627=1,1,IFERROR(IF(H2627="pass",VLOOKUP(F2627,Lookup!$D$2:$E$26,2,FALSE),0),1.6))</f>
        <v>0</v>
      </c>
      <c r="T2627" s="6">
        <f t="shared" ref="T2627:T2690" si="125">IFERROR(1.6+0.7/40*N2627,0)</f>
        <v>0</v>
      </c>
      <c r="U2627" s="6">
        <f t="shared" si="123"/>
        <v>0.5</v>
      </c>
      <c r="V2627" t="str">
        <f t="shared" si="124"/>
        <v>M.GASKIN, MIA</v>
      </c>
    </row>
    <row r="2628" spans="1:22">
      <c r="A2628">
        <v>1760</v>
      </c>
      <c r="B2628" s="21">
        <v>1</v>
      </c>
      <c r="C2628" s="21" t="s">
        <v>23</v>
      </c>
      <c r="D2628" s="21" t="s">
        <v>10</v>
      </c>
      <c r="E2628" s="21">
        <v>50</v>
      </c>
      <c r="F2628" s="21">
        <v>50</v>
      </c>
      <c r="G2628" s="21" t="s">
        <v>1930</v>
      </c>
      <c r="H2628" s="21" t="s">
        <v>585</v>
      </c>
      <c r="I2628" s="21">
        <v>1</v>
      </c>
      <c r="J2628" s="21">
        <v>0</v>
      </c>
      <c r="K2628" s="21">
        <v>0</v>
      </c>
      <c r="L2628" s="21">
        <v>0</v>
      </c>
      <c r="M2628" s="21" t="s">
        <v>607</v>
      </c>
      <c r="N2628" s="21" t="s">
        <v>587</v>
      </c>
      <c r="O2628" s="21">
        <v>0</v>
      </c>
      <c r="P2628" s="21">
        <v>1</v>
      </c>
      <c r="Q2628" s="21">
        <v>0</v>
      </c>
      <c r="R2628">
        <f>IFERROR(IF(I2628=1,VLOOKUP(F2628,Lookup!$A$2:$B$15,2,FALSE),0),0.5)</f>
        <v>0.5</v>
      </c>
      <c r="S2628">
        <f>IF(K2628=1,1,IFERROR(IF(H2628="pass",VLOOKUP(F2628,Lookup!$D$2:$E$26,2,FALSE),0),1.6))</f>
        <v>0</v>
      </c>
      <c r="T2628" s="6">
        <f t="shared" si="125"/>
        <v>0</v>
      </c>
      <c r="U2628" s="6">
        <f t="shared" si="123"/>
        <v>0.5</v>
      </c>
      <c r="V2628" t="str">
        <f t="shared" si="124"/>
        <v>D.HARRIS, NE</v>
      </c>
    </row>
    <row r="2629" spans="1:22">
      <c r="A2629">
        <v>1763</v>
      </c>
      <c r="B2629" s="21">
        <v>1</v>
      </c>
      <c r="C2629" s="21" t="s">
        <v>23</v>
      </c>
      <c r="D2629" s="21" t="s">
        <v>10</v>
      </c>
      <c r="E2629" s="21">
        <v>39</v>
      </c>
      <c r="F2629" s="21">
        <v>61</v>
      </c>
      <c r="G2629" s="21" t="s">
        <v>1933</v>
      </c>
      <c r="H2629" s="21" t="s">
        <v>585</v>
      </c>
      <c r="I2629" s="21">
        <v>1</v>
      </c>
      <c r="J2629" s="21">
        <v>0</v>
      </c>
      <c r="K2629" s="21">
        <v>0</v>
      </c>
      <c r="L2629" s="21">
        <v>0</v>
      </c>
      <c r="M2629" s="21" t="s">
        <v>607</v>
      </c>
      <c r="N2629" s="21" t="s">
        <v>587</v>
      </c>
      <c r="O2629" s="21">
        <v>0</v>
      </c>
      <c r="P2629" s="21">
        <v>1</v>
      </c>
      <c r="Q2629" s="21">
        <v>0</v>
      </c>
      <c r="R2629">
        <f>IFERROR(IF(I2629=1,VLOOKUP(F2629,Lookup!$A$2:$B$15,2,FALSE),0),0.5)</f>
        <v>0.5</v>
      </c>
      <c r="S2629">
        <f>IF(K2629=1,1,IFERROR(IF(H2629="pass",VLOOKUP(F2629,Lookup!$D$2:$E$26,2,FALSE),0),1.6))</f>
        <v>0</v>
      </c>
      <c r="T2629" s="6">
        <f t="shared" si="125"/>
        <v>0</v>
      </c>
      <c r="U2629" s="6">
        <f t="shared" si="123"/>
        <v>0.5</v>
      </c>
      <c r="V2629" t="str">
        <f t="shared" si="124"/>
        <v>D.HARRIS, NE</v>
      </c>
    </row>
    <row r="2630" spans="1:22">
      <c r="A2630">
        <v>1764</v>
      </c>
      <c r="B2630" s="21">
        <v>1</v>
      </c>
      <c r="C2630" s="21" t="s">
        <v>23</v>
      </c>
      <c r="D2630" s="21" t="s">
        <v>10</v>
      </c>
      <c r="E2630" s="21">
        <v>31</v>
      </c>
      <c r="F2630" s="21">
        <v>69</v>
      </c>
      <c r="G2630" s="21" t="s">
        <v>1934</v>
      </c>
      <c r="H2630" s="21" t="s">
        <v>585</v>
      </c>
      <c r="I2630" s="21">
        <v>1</v>
      </c>
      <c r="J2630" s="21">
        <v>0</v>
      </c>
      <c r="K2630" s="21">
        <v>0</v>
      </c>
      <c r="L2630" s="21">
        <v>0</v>
      </c>
      <c r="M2630" s="21" t="s">
        <v>607</v>
      </c>
      <c r="N2630" s="21" t="s">
        <v>587</v>
      </c>
      <c r="O2630" s="21">
        <v>0</v>
      </c>
      <c r="P2630" s="21">
        <v>1</v>
      </c>
      <c r="Q2630" s="21">
        <v>0</v>
      </c>
      <c r="R2630">
        <f>IFERROR(IF(I2630=1,VLOOKUP(F2630,Lookup!$A$2:$B$15,2,FALSE),0),0.5)</f>
        <v>0.5</v>
      </c>
      <c r="S2630">
        <f>IF(K2630=1,1,IFERROR(IF(H2630="pass",VLOOKUP(F2630,Lookup!$D$2:$E$26,2,FALSE),0),1.6))</f>
        <v>0</v>
      </c>
      <c r="T2630" s="6">
        <f t="shared" si="125"/>
        <v>0</v>
      </c>
      <c r="U2630" s="6">
        <f t="shared" si="123"/>
        <v>0.5</v>
      </c>
      <c r="V2630" t="str">
        <f t="shared" si="124"/>
        <v>D.HARRIS, NE</v>
      </c>
    </row>
    <row r="2631" spans="1:22">
      <c r="A2631">
        <v>1765</v>
      </c>
      <c r="B2631" s="21">
        <v>1</v>
      </c>
      <c r="C2631" s="21" t="s">
        <v>23</v>
      </c>
      <c r="D2631" s="21" t="s">
        <v>10</v>
      </c>
      <c r="E2631" s="21">
        <v>30</v>
      </c>
      <c r="F2631" s="21">
        <v>70</v>
      </c>
      <c r="G2631" s="21" t="s">
        <v>1935</v>
      </c>
      <c r="H2631" s="21" t="s">
        <v>585</v>
      </c>
      <c r="I2631" s="21">
        <v>1</v>
      </c>
      <c r="J2631" s="21">
        <v>0</v>
      </c>
      <c r="K2631" s="21">
        <v>0</v>
      </c>
      <c r="L2631" s="21">
        <v>0</v>
      </c>
      <c r="M2631" s="21" t="s">
        <v>607</v>
      </c>
      <c r="N2631" s="21" t="s">
        <v>587</v>
      </c>
      <c r="O2631" s="21">
        <v>0</v>
      </c>
      <c r="P2631" s="21">
        <v>1</v>
      </c>
      <c r="Q2631" s="21">
        <v>0</v>
      </c>
      <c r="R2631">
        <f>IFERROR(IF(I2631=1,VLOOKUP(F2631,Lookup!$A$2:$B$15,2,FALSE),0),0.5)</f>
        <v>0.5</v>
      </c>
      <c r="S2631">
        <f>IF(K2631=1,1,IFERROR(IF(H2631="pass",VLOOKUP(F2631,Lookup!$D$2:$E$26,2,FALSE),0),1.6))</f>
        <v>0</v>
      </c>
      <c r="T2631" s="6">
        <f t="shared" si="125"/>
        <v>0</v>
      </c>
      <c r="U2631" s="6">
        <f t="shared" si="123"/>
        <v>0.5</v>
      </c>
      <c r="V2631" t="str">
        <f t="shared" si="124"/>
        <v>D.HARRIS, NE</v>
      </c>
    </row>
    <row r="2632" spans="1:22">
      <c r="A2632">
        <v>1766</v>
      </c>
      <c r="B2632" s="21">
        <v>1</v>
      </c>
      <c r="C2632" s="21" t="s">
        <v>23</v>
      </c>
      <c r="D2632" s="21" t="s">
        <v>10</v>
      </c>
      <c r="E2632" s="21">
        <v>27</v>
      </c>
      <c r="F2632" s="21">
        <v>73</v>
      </c>
      <c r="G2632" s="21" t="s">
        <v>1936</v>
      </c>
      <c r="H2632" s="21" t="s">
        <v>585</v>
      </c>
      <c r="I2632" s="21">
        <v>1</v>
      </c>
      <c r="J2632" s="21">
        <v>0</v>
      </c>
      <c r="K2632" s="21">
        <v>0</v>
      </c>
      <c r="L2632" s="21">
        <v>0</v>
      </c>
      <c r="M2632" s="21" t="s">
        <v>1937</v>
      </c>
      <c r="N2632" s="21" t="s">
        <v>587</v>
      </c>
      <c r="O2632" s="21">
        <v>0</v>
      </c>
      <c r="P2632" s="21">
        <v>1</v>
      </c>
      <c r="Q2632" s="21">
        <v>0</v>
      </c>
      <c r="R2632">
        <f>IFERROR(IF(I2632=1,VLOOKUP(F2632,Lookup!$A$2:$B$15,2,FALSE),0),0.5)</f>
        <v>0.5</v>
      </c>
      <c r="S2632">
        <f>IF(K2632=1,1,IFERROR(IF(H2632="pass",VLOOKUP(F2632,Lookup!$D$2:$E$26,2,FALSE),0),1.6))</f>
        <v>0</v>
      </c>
      <c r="T2632" s="6">
        <f t="shared" si="125"/>
        <v>0</v>
      </c>
      <c r="U2632" s="6">
        <f t="shared" si="123"/>
        <v>0.5</v>
      </c>
      <c r="V2632" t="str">
        <f t="shared" si="124"/>
        <v>B.BOLDEN, NE</v>
      </c>
    </row>
    <row r="2633" spans="1:22">
      <c r="A2633">
        <v>1768</v>
      </c>
      <c r="B2633" s="21">
        <v>1</v>
      </c>
      <c r="C2633" s="21" t="s">
        <v>23</v>
      </c>
      <c r="D2633" s="21" t="s">
        <v>10</v>
      </c>
      <c r="E2633" s="21">
        <v>11</v>
      </c>
      <c r="F2633" s="21">
        <v>89</v>
      </c>
      <c r="G2633" s="21" t="s">
        <v>1939</v>
      </c>
      <c r="H2633" s="21" t="s">
        <v>585</v>
      </c>
      <c r="I2633" s="21">
        <v>1</v>
      </c>
      <c r="J2633" s="21">
        <v>0</v>
      </c>
      <c r="K2633" s="21">
        <v>0</v>
      </c>
      <c r="L2633" s="21">
        <v>0</v>
      </c>
      <c r="M2633" s="21" t="s">
        <v>607</v>
      </c>
      <c r="N2633" s="21" t="s">
        <v>587</v>
      </c>
      <c r="O2633" s="21">
        <v>0</v>
      </c>
      <c r="P2633" s="21">
        <v>1</v>
      </c>
      <c r="Q2633" s="21">
        <v>0</v>
      </c>
      <c r="R2633">
        <f>IFERROR(IF(I2633=1,VLOOKUP(F2633,Lookup!$A$2:$B$15,2,FALSE),0),0.5)</f>
        <v>0.7</v>
      </c>
      <c r="S2633">
        <f>IF(K2633=1,1,IFERROR(IF(H2633="pass",VLOOKUP(F2633,Lookup!$D$2:$E$26,2,FALSE),0),1.6))</f>
        <v>0</v>
      </c>
      <c r="T2633" s="6">
        <f t="shared" si="125"/>
        <v>0</v>
      </c>
      <c r="U2633" s="6">
        <f t="shared" si="123"/>
        <v>0.7</v>
      </c>
      <c r="V2633" t="str">
        <f t="shared" si="124"/>
        <v>D.HARRIS, NE</v>
      </c>
    </row>
    <row r="2634" spans="1:22">
      <c r="A2634">
        <v>1771</v>
      </c>
      <c r="B2634" s="21">
        <v>1</v>
      </c>
      <c r="C2634" s="21" t="s">
        <v>10</v>
      </c>
      <c r="D2634" s="21" t="s">
        <v>23</v>
      </c>
      <c r="E2634" s="21">
        <v>82</v>
      </c>
      <c r="F2634" s="21">
        <v>18</v>
      </c>
      <c r="G2634" s="21" t="s">
        <v>1941</v>
      </c>
      <c r="H2634" s="21" t="s">
        <v>585</v>
      </c>
      <c r="I2634" s="21">
        <v>1</v>
      </c>
      <c r="J2634" s="21">
        <v>0</v>
      </c>
      <c r="K2634" s="21">
        <v>0</v>
      </c>
      <c r="L2634" s="21">
        <v>0</v>
      </c>
      <c r="M2634" s="21" t="s">
        <v>754</v>
      </c>
      <c r="N2634" s="21" t="s">
        <v>587</v>
      </c>
      <c r="O2634" s="21">
        <v>0</v>
      </c>
      <c r="P2634" s="21">
        <v>1</v>
      </c>
      <c r="Q2634" s="21">
        <v>0</v>
      </c>
      <c r="R2634">
        <f>IFERROR(IF(I2634=1,VLOOKUP(F2634,Lookup!$A$2:$B$15,2,FALSE),0),0.5)</f>
        <v>0.5</v>
      </c>
      <c r="S2634">
        <f>IF(K2634=1,1,IFERROR(IF(H2634="pass",VLOOKUP(F2634,Lookup!$D$2:$E$26,2,FALSE),0),1.6))</f>
        <v>0</v>
      </c>
      <c r="T2634" s="6">
        <f t="shared" si="125"/>
        <v>0</v>
      </c>
      <c r="U2634" s="6">
        <f t="shared" si="123"/>
        <v>0.5</v>
      </c>
      <c r="V2634" t="str">
        <f t="shared" si="124"/>
        <v>M.BROWN, MIA</v>
      </c>
    </row>
    <row r="2635" spans="1:22">
      <c r="A2635">
        <v>1773</v>
      </c>
      <c r="B2635" s="21">
        <v>1</v>
      </c>
      <c r="C2635" s="21" t="s">
        <v>10</v>
      </c>
      <c r="D2635" s="21" t="s">
        <v>23</v>
      </c>
      <c r="E2635" s="21">
        <v>80</v>
      </c>
      <c r="F2635" s="21">
        <v>20</v>
      </c>
      <c r="G2635" s="21" t="s">
        <v>1942</v>
      </c>
      <c r="H2635" s="21" t="s">
        <v>585</v>
      </c>
      <c r="I2635" s="21">
        <v>1</v>
      </c>
      <c r="J2635" s="21">
        <v>0</v>
      </c>
      <c r="K2635" s="21">
        <v>0</v>
      </c>
      <c r="L2635" s="21">
        <v>0</v>
      </c>
      <c r="M2635" s="21" t="s">
        <v>754</v>
      </c>
      <c r="N2635" s="21" t="s">
        <v>587</v>
      </c>
      <c r="O2635" s="21">
        <v>0</v>
      </c>
      <c r="P2635" s="21">
        <v>1</v>
      </c>
      <c r="Q2635" s="21">
        <v>0</v>
      </c>
      <c r="R2635">
        <f>IFERROR(IF(I2635=1,VLOOKUP(F2635,Lookup!$A$2:$B$15,2,FALSE),0),0.5)</f>
        <v>0.5</v>
      </c>
      <c r="S2635">
        <f>IF(K2635=1,1,IFERROR(IF(H2635="pass",VLOOKUP(F2635,Lookup!$D$2:$E$26,2,FALSE),0),1.6))</f>
        <v>0</v>
      </c>
      <c r="T2635" s="6">
        <f t="shared" si="125"/>
        <v>0</v>
      </c>
      <c r="U2635" s="6">
        <f t="shared" si="123"/>
        <v>0.5</v>
      </c>
      <c r="V2635" t="str">
        <f t="shared" si="124"/>
        <v>M.BROWN, MIA</v>
      </c>
    </row>
    <row r="2636" spans="1:22">
      <c r="A2636">
        <v>1775</v>
      </c>
      <c r="B2636" s="21">
        <v>1</v>
      </c>
      <c r="C2636" s="21" t="s">
        <v>10</v>
      </c>
      <c r="D2636" s="21" t="s">
        <v>23</v>
      </c>
      <c r="E2636" s="21">
        <v>75</v>
      </c>
      <c r="F2636" s="21">
        <v>25</v>
      </c>
      <c r="G2636" s="21" t="s">
        <v>1943</v>
      </c>
      <c r="H2636" s="21" t="s">
        <v>585</v>
      </c>
      <c r="I2636" s="21">
        <v>1</v>
      </c>
      <c r="J2636" s="21">
        <v>0</v>
      </c>
      <c r="K2636" s="21">
        <v>0</v>
      </c>
      <c r="L2636" s="21">
        <v>0</v>
      </c>
      <c r="M2636" s="21" t="s">
        <v>754</v>
      </c>
      <c r="N2636" s="21" t="s">
        <v>587</v>
      </c>
      <c r="O2636" s="21">
        <v>0</v>
      </c>
      <c r="P2636" s="21">
        <v>1</v>
      </c>
      <c r="Q2636" s="21">
        <v>0</v>
      </c>
      <c r="R2636">
        <f>IFERROR(IF(I2636=1,VLOOKUP(F2636,Lookup!$A$2:$B$15,2,FALSE),0),0.5)</f>
        <v>0.5</v>
      </c>
      <c r="S2636">
        <f>IF(K2636=1,1,IFERROR(IF(H2636="pass",VLOOKUP(F2636,Lookup!$D$2:$E$26,2,FALSE),0),1.6))</f>
        <v>0</v>
      </c>
      <c r="T2636" s="6">
        <f t="shared" si="125"/>
        <v>0</v>
      </c>
      <c r="U2636" s="6">
        <f t="shared" si="123"/>
        <v>0.5</v>
      </c>
      <c r="V2636" t="str">
        <f t="shared" si="124"/>
        <v>M.BROWN, MIA</v>
      </c>
    </row>
    <row r="2637" spans="1:22">
      <c r="A2637">
        <v>1777</v>
      </c>
      <c r="B2637" s="21">
        <v>1</v>
      </c>
      <c r="C2637" s="21" t="s">
        <v>10</v>
      </c>
      <c r="D2637" s="21" t="s">
        <v>23</v>
      </c>
      <c r="E2637" s="21">
        <v>71</v>
      </c>
      <c r="F2637" s="21">
        <v>29</v>
      </c>
      <c r="G2637" s="21" t="s">
        <v>1944</v>
      </c>
      <c r="H2637" s="21" t="s">
        <v>585</v>
      </c>
      <c r="I2637" s="21">
        <v>1</v>
      </c>
      <c r="J2637" s="21">
        <v>0</v>
      </c>
      <c r="K2637" s="21">
        <v>0</v>
      </c>
      <c r="L2637" s="21">
        <v>0</v>
      </c>
      <c r="M2637" s="21" t="s">
        <v>1882</v>
      </c>
      <c r="N2637" s="21" t="s">
        <v>587</v>
      </c>
      <c r="O2637" s="21">
        <v>0</v>
      </c>
      <c r="P2637" s="21">
        <v>1</v>
      </c>
      <c r="Q2637" s="21">
        <v>0</v>
      </c>
      <c r="R2637">
        <f>IFERROR(IF(I2637=1,VLOOKUP(F2637,Lookup!$A$2:$B$15,2,FALSE),0),0.5)</f>
        <v>0.5</v>
      </c>
      <c r="S2637">
        <f>IF(K2637=1,1,IFERROR(IF(H2637="pass",VLOOKUP(F2637,Lookup!$D$2:$E$26,2,FALSE),0),1.6))</f>
        <v>0</v>
      </c>
      <c r="T2637" s="6">
        <f t="shared" si="125"/>
        <v>0</v>
      </c>
      <c r="U2637" s="6">
        <f t="shared" si="123"/>
        <v>0.5</v>
      </c>
      <c r="V2637" t="str">
        <f t="shared" si="124"/>
        <v>J.BRISSETT, MIA</v>
      </c>
    </row>
    <row r="2638" spans="1:22">
      <c r="A2638">
        <v>1790</v>
      </c>
      <c r="B2638" s="21">
        <v>1</v>
      </c>
      <c r="C2638" s="21" t="s">
        <v>7</v>
      </c>
      <c r="D2638" s="21" t="s">
        <v>1</v>
      </c>
      <c r="E2638" s="21">
        <v>58</v>
      </c>
      <c r="F2638" s="21">
        <v>42</v>
      </c>
      <c r="G2638" s="21" t="s">
        <v>1951</v>
      </c>
      <c r="H2638" s="21" t="s">
        <v>585</v>
      </c>
      <c r="I2638" s="21">
        <v>1</v>
      </c>
      <c r="J2638" s="21">
        <v>0</v>
      </c>
      <c r="K2638" s="21">
        <v>0</v>
      </c>
      <c r="L2638" s="21">
        <v>0</v>
      </c>
      <c r="M2638" s="21" t="s">
        <v>1946</v>
      </c>
      <c r="N2638" s="21" t="s">
        <v>587</v>
      </c>
      <c r="O2638" s="21">
        <v>0</v>
      </c>
      <c r="P2638" s="21">
        <v>1</v>
      </c>
      <c r="Q2638" s="21">
        <v>0</v>
      </c>
      <c r="R2638">
        <f>IFERROR(IF(I2638=1,VLOOKUP(F2638,Lookup!$A$2:$B$15,2,FALSE),0),0.5)</f>
        <v>0.5</v>
      </c>
      <c r="S2638">
        <f>IF(K2638=1,1,IFERROR(IF(H2638="pass",VLOOKUP(F2638,Lookup!$D$2:$E$26,2,FALSE),0),1.6))</f>
        <v>0</v>
      </c>
      <c r="T2638" s="6">
        <f t="shared" si="125"/>
        <v>0</v>
      </c>
      <c r="U2638" s="6">
        <f t="shared" si="123"/>
        <v>0.5</v>
      </c>
      <c r="V2638" t="str">
        <f t="shared" si="124"/>
        <v>D.COOK, MIN</v>
      </c>
    </row>
    <row r="2639" spans="1:22">
      <c r="A2639">
        <v>1797</v>
      </c>
      <c r="B2639" s="21">
        <v>1</v>
      </c>
      <c r="C2639" s="21" t="s">
        <v>1</v>
      </c>
      <c r="D2639" s="21" t="s">
        <v>7</v>
      </c>
      <c r="E2639" s="21">
        <v>65</v>
      </c>
      <c r="F2639" s="21">
        <v>35</v>
      </c>
      <c r="G2639" s="21" t="s">
        <v>1958</v>
      </c>
      <c r="H2639" s="21" t="s">
        <v>585</v>
      </c>
      <c r="I2639" s="21">
        <v>1</v>
      </c>
      <c r="J2639" s="21">
        <v>0</v>
      </c>
      <c r="K2639" s="21">
        <v>0</v>
      </c>
      <c r="L2639" s="21">
        <v>0</v>
      </c>
      <c r="M2639" s="21" t="s">
        <v>1957</v>
      </c>
      <c r="N2639" s="21" t="s">
        <v>587</v>
      </c>
      <c r="O2639" s="21">
        <v>0</v>
      </c>
      <c r="P2639" s="21">
        <v>1</v>
      </c>
      <c r="Q2639" s="21">
        <v>0</v>
      </c>
      <c r="R2639">
        <f>IFERROR(IF(I2639=1,VLOOKUP(F2639,Lookup!$A$2:$B$15,2,FALSE),0),0.5)</f>
        <v>0.5</v>
      </c>
      <c r="S2639">
        <f>IF(K2639=1,1,IFERROR(IF(H2639="pass",VLOOKUP(F2639,Lookup!$D$2:$E$26,2,FALSE),0),1.6))</f>
        <v>0</v>
      </c>
      <c r="T2639" s="6">
        <f t="shared" si="125"/>
        <v>0</v>
      </c>
      <c r="U2639" s="6">
        <f t="shared" si="123"/>
        <v>0.5</v>
      </c>
      <c r="V2639" t="str">
        <f t="shared" si="124"/>
        <v>J.MIXON, CIN</v>
      </c>
    </row>
    <row r="2640" spans="1:22">
      <c r="A2640">
        <v>1798</v>
      </c>
      <c r="B2640" s="21">
        <v>1</v>
      </c>
      <c r="C2640" s="21" t="s">
        <v>1</v>
      </c>
      <c r="D2640" s="21" t="s">
        <v>7</v>
      </c>
      <c r="E2640" s="21">
        <v>60</v>
      </c>
      <c r="F2640" s="21">
        <v>40</v>
      </c>
      <c r="G2640" s="21" t="s">
        <v>1959</v>
      </c>
      <c r="H2640" s="21" t="s">
        <v>585</v>
      </c>
      <c r="I2640" s="21">
        <v>1</v>
      </c>
      <c r="J2640" s="21">
        <v>0</v>
      </c>
      <c r="K2640" s="21">
        <v>0</v>
      </c>
      <c r="L2640" s="21">
        <v>0</v>
      </c>
      <c r="M2640" s="21" t="s">
        <v>1960</v>
      </c>
      <c r="N2640" s="21" t="s">
        <v>587</v>
      </c>
      <c r="O2640" s="21">
        <v>0</v>
      </c>
      <c r="P2640" s="21">
        <v>1</v>
      </c>
      <c r="Q2640" s="21">
        <v>0</v>
      </c>
      <c r="R2640">
        <f>IFERROR(IF(I2640=1,VLOOKUP(F2640,Lookup!$A$2:$B$15,2,FALSE),0),0.5)</f>
        <v>0.5</v>
      </c>
      <c r="S2640">
        <f>IF(K2640=1,1,IFERROR(IF(H2640="pass",VLOOKUP(F2640,Lookup!$D$2:$E$26,2,FALSE),0),1.6))</f>
        <v>0</v>
      </c>
      <c r="T2640" s="6">
        <f t="shared" si="125"/>
        <v>0</v>
      </c>
      <c r="U2640" s="6">
        <f t="shared" si="123"/>
        <v>0.5</v>
      </c>
      <c r="V2640" t="str">
        <f t="shared" si="124"/>
        <v>J.CHASE, CIN</v>
      </c>
    </row>
    <row r="2641" spans="1:22">
      <c r="A2641">
        <v>1802</v>
      </c>
      <c r="B2641" s="21">
        <v>1</v>
      </c>
      <c r="C2641" s="21" t="s">
        <v>7</v>
      </c>
      <c r="D2641" s="21" t="s">
        <v>1</v>
      </c>
      <c r="E2641" s="21">
        <v>80</v>
      </c>
      <c r="F2641" s="21">
        <v>20</v>
      </c>
      <c r="G2641" s="21" t="s">
        <v>1965</v>
      </c>
      <c r="H2641" s="21" t="s">
        <v>585</v>
      </c>
      <c r="I2641" s="21">
        <v>1</v>
      </c>
      <c r="J2641" s="21">
        <v>0</v>
      </c>
      <c r="K2641" s="21">
        <v>0</v>
      </c>
      <c r="L2641" s="21">
        <v>0</v>
      </c>
      <c r="M2641" s="21" t="s">
        <v>1946</v>
      </c>
      <c r="N2641" s="21" t="s">
        <v>587</v>
      </c>
      <c r="O2641" s="21">
        <v>0</v>
      </c>
      <c r="P2641" s="21">
        <v>1</v>
      </c>
      <c r="Q2641" s="21">
        <v>0</v>
      </c>
      <c r="R2641">
        <f>IFERROR(IF(I2641=1,VLOOKUP(F2641,Lookup!$A$2:$B$15,2,FALSE),0),0.5)</f>
        <v>0.5</v>
      </c>
      <c r="S2641">
        <f>IF(K2641=1,1,IFERROR(IF(H2641="pass",VLOOKUP(F2641,Lookup!$D$2:$E$26,2,FALSE),0),1.6))</f>
        <v>0</v>
      </c>
      <c r="T2641" s="6">
        <f t="shared" si="125"/>
        <v>0</v>
      </c>
      <c r="U2641" s="6">
        <f t="shared" si="123"/>
        <v>0.5</v>
      </c>
      <c r="V2641" t="str">
        <f t="shared" si="124"/>
        <v>D.COOK, MIN</v>
      </c>
    </row>
    <row r="2642" spans="1:22">
      <c r="A2642">
        <v>1803</v>
      </c>
      <c r="B2642" s="21">
        <v>1</v>
      </c>
      <c r="C2642" s="21" t="s">
        <v>7</v>
      </c>
      <c r="D2642" s="21" t="s">
        <v>1</v>
      </c>
      <c r="E2642" s="21">
        <v>77</v>
      </c>
      <c r="F2642" s="21">
        <v>23</v>
      </c>
      <c r="G2642" s="21" t="s">
        <v>1966</v>
      </c>
      <c r="H2642" s="21" t="s">
        <v>585</v>
      </c>
      <c r="I2642" s="21">
        <v>1</v>
      </c>
      <c r="J2642" s="21">
        <v>0</v>
      </c>
      <c r="K2642" s="21">
        <v>0</v>
      </c>
      <c r="L2642" s="21">
        <v>0</v>
      </c>
      <c r="M2642" s="21" t="s">
        <v>1946</v>
      </c>
      <c r="N2642" s="21" t="s">
        <v>587</v>
      </c>
      <c r="O2642" s="21">
        <v>0</v>
      </c>
      <c r="P2642" s="21">
        <v>1</v>
      </c>
      <c r="Q2642" s="21">
        <v>0</v>
      </c>
      <c r="R2642">
        <f>IFERROR(IF(I2642=1,VLOOKUP(F2642,Lookup!$A$2:$B$15,2,FALSE),0),0.5)</f>
        <v>0.5</v>
      </c>
      <c r="S2642">
        <f>IF(K2642=1,1,IFERROR(IF(H2642="pass",VLOOKUP(F2642,Lookup!$D$2:$E$26,2,FALSE),0),1.6))</f>
        <v>0</v>
      </c>
      <c r="T2642" s="6">
        <f t="shared" si="125"/>
        <v>0</v>
      </c>
      <c r="U2642" s="6">
        <f t="shared" si="123"/>
        <v>0.5</v>
      </c>
      <c r="V2642" t="str">
        <f t="shared" si="124"/>
        <v>D.COOK, MIN</v>
      </c>
    </row>
    <row r="2643" spans="1:22">
      <c r="A2643">
        <v>1807</v>
      </c>
      <c r="B2643" s="21">
        <v>1</v>
      </c>
      <c r="C2643" s="21" t="s">
        <v>1</v>
      </c>
      <c r="D2643" s="21" t="s">
        <v>7</v>
      </c>
      <c r="E2643" s="21">
        <v>55</v>
      </c>
      <c r="F2643" s="21">
        <v>45</v>
      </c>
      <c r="G2643" s="21" t="s">
        <v>1968</v>
      </c>
      <c r="H2643" s="21" t="s">
        <v>585</v>
      </c>
      <c r="I2643" s="21">
        <v>1</v>
      </c>
      <c r="J2643" s="21">
        <v>0</v>
      </c>
      <c r="K2643" s="21">
        <v>0</v>
      </c>
      <c r="L2643" s="21">
        <v>0</v>
      </c>
      <c r="M2643" s="21" t="s">
        <v>1957</v>
      </c>
      <c r="N2643" s="21" t="s">
        <v>587</v>
      </c>
      <c r="O2643" s="21">
        <v>0</v>
      </c>
      <c r="P2643" s="21">
        <v>1</v>
      </c>
      <c r="Q2643" s="21">
        <v>0</v>
      </c>
      <c r="R2643">
        <f>IFERROR(IF(I2643=1,VLOOKUP(F2643,Lookup!$A$2:$B$15,2,FALSE),0),0.5)</f>
        <v>0.5</v>
      </c>
      <c r="S2643">
        <f>IF(K2643=1,1,IFERROR(IF(H2643="pass",VLOOKUP(F2643,Lookup!$D$2:$E$26,2,FALSE),0),1.6))</f>
        <v>0</v>
      </c>
      <c r="T2643" s="6">
        <f t="shared" si="125"/>
        <v>0</v>
      </c>
      <c r="U2643" s="6">
        <f t="shared" si="123"/>
        <v>0.5</v>
      </c>
      <c r="V2643" t="str">
        <f t="shared" si="124"/>
        <v>J.MIXON, CIN</v>
      </c>
    </row>
    <row r="2644" spans="1:22">
      <c r="A2644">
        <v>1812</v>
      </c>
      <c r="B2644" s="21">
        <v>1</v>
      </c>
      <c r="C2644" s="21" t="s">
        <v>7</v>
      </c>
      <c r="D2644" s="21" t="s">
        <v>1</v>
      </c>
      <c r="E2644" s="21">
        <v>81</v>
      </c>
      <c r="F2644" s="21">
        <v>19</v>
      </c>
      <c r="G2644" s="21" t="s">
        <v>1972</v>
      </c>
      <c r="H2644" s="21" t="s">
        <v>585</v>
      </c>
      <c r="I2644" s="21">
        <v>1</v>
      </c>
      <c r="J2644" s="21">
        <v>0</v>
      </c>
      <c r="K2644" s="21">
        <v>0</v>
      </c>
      <c r="L2644" s="21">
        <v>0</v>
      </c>
      <c r="M2644" s="21" t="s">
        <v>1946</v>
      </c>
      <c r="N2644" s="21" t="s">
        <v>587</v>
      </c>
      <c r="O2644" s="21">
        <v>0</v>
      </c>
      <c r="P2644" s="21">
        <v>1</v>
      </c>
      <c r="Q2644" s="21">
        <v>0</v>
      </c>
      <c r="R2644">
        <f>IFERROR(IF(I2644=1,VLOOKUP(F2644,Lookup!$A$2:$B$15,2,FALSE),0),0.5)</f>
        <v>0.5</v>
      </c>
      <c r="S2644">
        <f>IF(K2644=1,1,IFERROR(IF(H2644="pass",VLOOKUP(F2644,Lookup!$D$2:$E$26,2,FALSE),0),1.6))</f>
        <v>0</v>
      </c>
      <c r="T2644" s="6">
        <f t="shared" si="125"/>
        <v>0</v>
      </c>
      <c r="U2644" s="6">
        <f t="shared" si="123"/>
        <v>0.5</v>
      </c>
      <c r="V2644" t="str">
        <f t="shared" si="124"/>
        <v>D.COOK, MIN</v>
      </c>
    </row>
    <row r="2645" spans="1:22">
      <c r="A2645">
        <v>1817</v>
      </c>
      <c r="B2645" s="21">
        <v>1</v>
      </c>
      <c r="C2645" s="21" t="s">
        <v>1</v>
      </c>
      <c r="D2645" s="21" t="s">
        <v>7</v>
      </c>
      <c r="E2645" s="21">
        <v>51</v>
      </c>
      <c r="F2645" s="21">
        <v>49</v>
      </c>
      <c r="G2645" s="21" t="s">
        <v>1974</v>
      </c>
      <c r="H2645" s="21" t="s">
        <v>585</v>
      </c>
      <c r="I2645" s="21">
        <v>1</v>
      </c>
      <c r="J2645" s="21">
        <v>0</v>
      </c>
      <c r="K2645" s="21">
        <v>0</v>
      </c>
      <c r="L2645" s="21">
        <v>0</v>
      </c>
      <c r="M2645" s="21" t="s">
        <v>1957</v>
      </c>
      <c r="N2645" s="21" t="s">
        <v>587</v>
      </c>
      <c r="O2645" s="21">
        <v>0</v>
      </c>
      <c r="P2645" s="21">
        <v>1</v>
      </c>
      <c r="Q2645" s="21">
        <v>0</v>
      </c>
      <c r="R2645">
        <f>IFERROR(IF(I2645=1,VLOOKUP(F2645,Lookup!$A$2:$B$15,2,FALSE),0),0.5)</f>
        <v>0.5</v>
      </c>
      <c r="S2645">
        <f>IF(K2645=1,1,IFERROR(IF(H2645="pass",VLOOKUP(F2645,Lookup!$D$2:$E$26,2,FALSE),0),1.6))</f>
        <v>0</v>
      </c>
      <c r="T2645" s="6">
        <f t="shared" si="125"/>
        <v>0</v>
      </c>
      <c r="U2645" s="6">
        <f t="shared" si="123"/>
        <v>0.5</v>
      </c>
      <c r="V2645" t="str">
        <f t="shared" si="124"/>
        <v>J.MIXON, CIN</v>
      </c>
    </row>
    <row r="2646" spans="1:22">
      <c r="A2646">
        <v>1818</v>
      </c>
      <c r="B2646" s="21">
        <v>1</v>
      </c>
      <c r="C2646" s="21" t="s">
        <v>1</v>
      </c>
      <c r="D2646" s="21" t="s">
        <v>7</v>
      </c>
      <c r="E2646" s="21">
        <v>47</v>
      </c>
      <c r="F2646" s="21">
        <v>53</v>
      </c>
      <c r="G2646" s="21" t="s">
        <v>1975</v>
      </c>
      <c r="H2646" s="21" t="s">
        <v>585</v>
      </c>
      <c r="I2646" s="21">
        <v>1</v>
      </c>
      <c r="J2646" s="21">
        <v>0</v>
      </c>
      <c r="K2646" s="21">
        <v>0</v>
      </c>
      <c r="L2646" s="21">
        <v>0</v>
      </c>
      <c r="M2646" s="21" t="s">
        <v>1957</v>
      </c>
      <c r="N2646" s="21" t="s">
        <v>587</v>
      </c>
      <c r="O2646" s="21">
        <v>0</v>
      </c>
      <c r="P2646" s="21">
        <v>1</v>
      </c>
      <c r="Q2646" s="21">
        <v>0</v>
      </c>
      <c r="R2646">
        <f>IFERROR(IF(I2646=1,VLOOKUP(F2646,Lookup!$A$2:$B$15,2,FALSE),0),0.5)</f>
        <v>0.5</v>
      </c>
      <c r="S2646">
        <f>IF(K2646=1,1,IFERROR(IF(H2646="pass",VLOOKUP(F2646,Lookup!$D$2:$E$26,2,FALSE),0),1.6))</f>
        <v>0</v>
      </c>
      <c r="T2646" s="6">
        <f t="shared" si="125"/>
        <v>0</v>
      </c>
      <c r="U2646" s="6">
        <f t="shared" si="123"/>
        <v>0.5</v>
      </c>
      <c r="V2646" t="str">
        <f t="shared" si="124"/>
        <v>J.MIXON, CIN</v>
      </c>
    </row>
    <row r="2647" spans="1:22">
      <c r="A2647">
        <v>1823</v>
      </c>
      <c r="B2647" s="21">
        <v>1</v>
      </c>
      <c r="C2647" s="21" t="s">
        <v>7</v>
      </c>
      <c r="D2647" s="21" t="s">
        <v>1</v>
      </c>
      <c r="E2647" s="21">
        <v>91</v>
      </c>
      <c r="F2647" s="21">
        <v>9</v>
      </c>
      <c r="G2647" s="21" t="s">
        <v>1979</v>
      </c>
      <c r="H2647" s="21" t="s">
        <v>585</v>
      </c>
      <c r="I2647" s="21">
        <v>1</v>
      </c>
      <c r="J2647" s="21">
        <v>0</v>
      </c>
      <c r="K2647" s="21">
        <v>0</v>
      </c>
      <c r="L2647" s="21">
        <v>0</v>
      </c>
      <c r="M2647" s="21" t="s">
        <v>1946</v>
      </c>
      <c r="N2647" s="21" t="s">
        <v>587</v>
      </c>
      <c r="O2647" s="21">
        <v>0</v>
      </c>
      <c r="P2647" s="21">
        <v>1</v>
      </c>
      <c r="Q2647" s="21">
        <v>0</v>
      </c>
      <c r="R2647">
        <f>IFERROR(IF(I2647=1,VLOOKUP(F2647,Lookup!$A$2:$B$15,2,FALSE),0),0.5)</f>
        <v>0.5</v>
      </c>
      <c r="S2647">
        <f>IF(K2647=1,1,IFERROR(IF(H2647="pass",VLOOKUP(F2647,Lookup!$D$2:$E$26,2,FALSE),0),1.6))</f>
        <v>0</v>
      </c>
      <c r="T2647" s="6">
        <f t="shared" si="125"/>
        <v>0</v>
      </c>
      <c r="U2647" s="6">
        <f t="shared" si="123"/>
        <v>0.5</v>
      </c>
      <c r="V2647" t="str">
        <f t="shared" si="124"/>
        <v>D.COOK, MIN</v>
      </c>
    </row>
    <row r="2648" spans="1:22">
      <c r="A2648">
        <v>1825</v>
      </c>
      <c r="B2648" s="21">
        <v>1</v>
      </c>
      <c r="C2648" s="21" t="s">
        <v>7</v>
      </c>
      <c r="D2648" s="21" t="s">
        <v>1</v>
      </c>
      <c r="E2648" s="21">
        <v>72</v>
      </c>
      <c r="F2648" s="21">
        <v>28</v>
      </c>
      <c r="G2648" s="21" t="s">
        <v>1981</v>
      </c>
      <c r="H2648" s="21" t="s">
        <v>585</v>
      </c>
      <c r="I2648" s="21">
        <v>1</v>
      </c>
      <c r="J2648" s="21">
        <v>0</v>
      </c>
      <c r="K2648" s="21">
        <v>0</v>
      </c>
      <c r="L2648" s="21">
        <v>0</v>
      </c>
      <c r="M2648" s="21" t="s">
        <v>1982</v>
      </c>
      <c r="N2648" s="21" t="s">
        <v>587</v>
      </c>
      <c r="O2648" s="21">
        <v>0</v>
      </c>
      <c r="P2648" s="21">
        <v>1</v>
      </c>
      <c r="Q2648" s="21">
        <v>0</v>
      </c>
      <c r="R2648">
        <f>IFERROR(IF(I2648=1,VLOOKUP(F2648,Lookup!$A$2:$B$15,2,FALSE),0),0.5)</f>
        <v>0.5</v>
      </c>
      <c r="S2648">
        <f>IF(K2648=1,1,IFERROR(IF(H2648="pass",VLOOKUP(F2648,Lookup!$D$2:$E$26,2,FALSE),0),1.6))</f>
        <v>0</v>
      </c>
      <c r="T2648" s="6">
        <f t="shared" si="125"/>
        <v>0</v>
      </c>
      <c r="U2648" s="6">
        <f t="shared" si="123"/>
        <v>0.5</v>
      </c>
      <c r="V2648" t="str">
        <f t="shared" si="124"/>
        <v>A.MATTISON, MIN</v>
      </c>
    </row>
    <row r="2649" spans="1:22">
      <c r="A2649">
        <v>1828</v>
      </c>
      <c r="B2649" s="21">
        <v>1</v>
      </c>
      <c r="C2649" s="21" t="s">
        <v>7</v>
      </c>
      <c r="D2649" s="21" t="s">
        <v>1</v>
      </c>
      <c r="E2649" s="21">
        <v>57</v>
      </c>
      <c r="F2649" s="21">
        <v>43</v>
      </c>
      <c r="G2649" s="21" t="s">
        <v>1985</v>
      </c>
      <c r="H2649" s="21" t="s">
        <v>585</v>
      </c>
      <c r="I2649" s="21">
        <v>1</v>
      </c>
      <c r="J2649" s="21">
        <v>0</v>
      </c>
      <c r="K2649" s="21">
        <v>0</v>
      </c>
      <c r="L2649" s="21">
        <v>0</v>
      </c>
      <c r="M2649" s="21" t="s">
        <v>1946</v>
      </c>
      <c r="N2649" s="21" t="s">
        <v>587</v>
      </c>
      <c r="O2649" s="21">
        <v>0</v>
      </c>
      <c r="P2649" s="21">
        <v>1</v>
      </c>
      <c r="Q2649" s="21">
        <v>0</v>
      </c>
      <c r="R2649">
        <f>IFERROR(IF(I2649=1,VLOOKUP(F2649,Lookup!$A$2:$B$15,2,FALSE),0),0.5)</f>
        <v>0.5</v>
      </c>
      <c r="S2649">
        <f>IF(K2649=1,1,IFERROR(IF(H2649="pass",VLOOKUP(F2649,Lookup!$D$2:$E$26,2,FALSE),0),1.6))</f>
        <v>0</v>
      </c>
      <c r="T2649" s="6">
        <f t="shared" si="125"/>
        <v>0</v>
      </c>
      <c r="U2649" s="6">
        <f t="shared" si="123"/>
        <v>0.5</v>
      </c>
      <c r="V2649" t="str">
        <f t="shared" si="124"/>
        <v>D.COOK, MIN</v>
      </c>
    </row>
    <row r="2650" spans="1:22">
      <c r="A2650">
        <v>1831</v>
      </c>
      <c r="B2650" s="21">
        <v>1</v>
      </c>
      <c r="C2650" s="21" t="s">
        <v>7</v>
      </c>
      <c r="D2650" s="21" t="s">
        <v>1</v>
      </c>
      <c r="E2650" s="21">
        <v>22</v>
      </c>
      <c r="F2650" s="21">
        <v>78</v>
      </c>
      <c r="G2650" s="21" t="s">
        <v>1989</v>
      </c>
      <c r="H2650" s="21" t="s">
        <v>585</v>
      </c>
      <c r="I2650" s="21">
        <v>1</v>
      </c>
      <c r="J2650" s="21">
        <v>0</v>
      </c>
      <c r="K2650" s="21">
        <v>0</v>
      </c>
      <c r="L2650" s="21">
        <v>0</v>
      </c>
      <c r="M2650" s="21" t="s">
        <v>1946</v>
      </c>
      <c r="N2650" s="21" t="s">
        <v>587</v>
      </c>
      <c r="O2650" s="21">
        <v>0</v>
      </c>
      <c r="P2650" s="21">
        <v>1</v>
      </c>
      <c r="Q2650" s="21">
        <v>0</v>
      </c>
      <c r="R2650">
        <f>IFERROR(IF(I2650=1,VLOOKUP(F2650,Lookup!$A$2:$B$15,2,FALSE),0),0.5)</f>
        <v>0.5</v>
      </c>
      <c r="S2650">
        <f>IF(K2650=1,1,IFERROR(IF(H2650="pass",VLOOKUP(F2650,Lookup!$D$2:$E$26,2,FALSE),0),1.6))</f>
        <v>0</v>
      </c>
      <c r="T2650" s="6">
        <f t="shared" si="125"/>
        <v>0</v>
      </c>
      <c r="U2650" s="6">
        <f t="shared" si="123"/>
        <v>0.5</v>
      </c>
      <c r="V2650" t="str">
        <f t="shared" si="124"/>
        <v>D.COOK, MIN</v>
      </c>
    </row>
    <row r="2651" spans="1:22">
      <c r="A2651">
        <v>1834</v>
      </c>
      <c r="B2651" s="21">
        <v>1</v>
      </c>
      <c r="C2651" s="21" t="s">
        <v>7</v>
      </c>
      <c r="D2651" s="21" t="s">
        <v>1</v>
      </c>
      <c r="E2651" s="21">
        <v>40</v>
      </c>
      <c r="F2651" s="21">
        <v>60</v>
      </c>
      <c r="G2651" s="21" t="s">
        <v>1990</v>
      </c>
      <c r="H2651" s="21" t="s">
        <v>585</v>
      </c>
      <c r="I2651" s="21">
        <v>1</v>
      </c>
      <c r="J2651" s="21">
        <v>0</v>
      </c>
      <c r="K2651" s="21">
        <v>0</v>
      </c>
      <c r="L2651" s="21">
        <v>0</v>
      </c>
      <c r="M2651" s="21" t="s">
        <v>1991</v>
      </c>
      <c r="N2651" s="21" t="s">
        <v>587</v>
      </c>
      <c r="O2651" s="21">
        <v>0</v>
      </c>
      <c r="P2651" s="21">
        <v>1</v>
      </c>
      <c r="Q2651" s="21">
        <v>0</v>
      </c>
      <c r="R2651">
        <f>IFERROR(IF(I2651=1,VLOOKUP(F2651,Lookup!$A$2:$B$15,2,FALSE),0),0.5)</f>
        <v>0.5</v>
      </c>
      <c r="S2651">
        <f>IF(K2651=1,1,IFERROR(IF(H2651="pass",VLOOKUP(F2651,Lookup!$D$2:$E$26,2,FALSE),0),1.6))</f>
        <v>0</v>
      </c>
      <c r="T2651" s="6">
        <f t="shared" si="125"/>
        <v>0</v>
      </c>
      <c r="U2651" s="6">
        <f t="shared" si="123"/>
        <v>0.5</v>
      </c>
      <c r="V2651" t="str">
        <f t="shared" si="124"/>
        <v>A.ABDULLAH, MIN</v>
      </c>
    </row>
    <row r="2652" spans="1:22">
      <c r="A2652">
        <v>1836</v>
      </c>
      <c r="B2652" s="21">
        <v>1</v>
      </c>
      <c r="C2652" s="21" t="s">
        <v>7</v>
      </c>
      <c r="D2652" s="21" t="s">
        <v>1</v>
      </c>
      <c r="E2652" s="21">
        <v>11</v>
      </c>
      <c r="F2652" s="21">
        <v>89</v>
      </c>
      <c r="G2652" s="21" t="s">
        <v>1993</v>
      </c>
      <c r="H2652" s="21" t="s">
        <v>585</v>
      </c>
      <c r="I2652" s="21">
        <v>1</v>
      </c>
      <c r="J2652" s="21">
        <v>0</v>
      </c>
      <c r="K2652" s="21">
        <v>0</v>
      </c>
      <c r="L2652" s="21">
        <v>0</v>
      </c>
      <c r="M2652" s="21" t="s">
        <v>1946</v>
      </c>
      <c r="N2652" s="21" t="s">
        <v>587</v>
      </c>
      <c r="O2652" s="21">
        <v>0</v>
      </c>
      <c r="P2652" s="21">
        <v>1</v>
      </c>
      <c r="Q2652" s="21">
        <v>0</v>
      </c>
      <c r="R2652">
        <f>IFERROR(IF(I2652=1,VLOOKUP(F2652,Lookup!$A$2:$B$15,2,FALSE),0),0.5)</f>
        <v>0.7</v>
      </c>
      <c r="S2652">
        <f>IF(K2652=1,1,IFERROR(IF(H2652="pass",VLOOKUP(F2652,Lookup!$D$2:$E$26,2,FALSE),0),1.6))</f>
        <v>0</v>
      </c>
      <c r="T2652" s="6">
        <f t="shared" si="125"/>
        <v>0</v>
      </c>
      <c r="U2652" s="6">
        <f t="shared" si="123"/>
        <v>0.7</v>
      </c>
      <c r="V2652" t="str">
        <f t="shared" si="124"/>
        <v>D.COOK, MIN</v>
      </c>
    </row>
    <row r="2653" spans="1:22">
      <c r="A2653">
        <v>1843</v>
      </c>
      <c r="B2653" s="21">
        <v>1</v>
      </c>
      <c r="C2653" s="21" t="s">
        <v>1</v>
      </c>
      <c r="D2653" s="21" t="s">
        <v>7</v>
      </c>
      <c r="E2653" s="21">
        <v>63</v>
      </c>
      <c r="F2653" s="21">
        <v>37</v>
      </c>
      <c r="G2653" s="21" t="s">
        <v>1996</v>
      </c>
      <c r="H2653" s="21" t="s">
        <v>585</v>
      </c>
      <c r="I2653" s="21">
        <v>1</v>
      </c>
      <c r="J2653" s="21">
        <v>0</v>
      </c>
      <c r="K2653" s="21">
        <v>0</v>
      </c>
      <c r="L2653" s="21">
        <v>0</v>
      </c>
      <c r="M2653" s="21" t="s">
        <v>1970</v>
      </c>
      <c r="N2653" s="21" t="s">
        <v>587</v>
      </c>
      <c r="O2653" s="21">
        <v>0</v>
      </c>
      <c r="P2653" s="21">
        <v>1</v>
      </c>
      <c r="Q2653" s="21">
        <v>0</v>
      </c>
      <c r="R2653">
        <f>IFERROR(IF(I2653=1,VLOOKUP(F2653,Lookup!$A$2:$B$15,2,FALSE),0),0.5)</f>
        <v>0.5</v>
      </c>
      <c r="S2653">
        <f>IF(K2653=1,1,IFERROR(IF(H2653="pass",VLOOKUP(F2653,Lookup!$D$2:$E$26,2,FALSE),0),1.6))</f>
        <v>0</v>
      </c>
      <c r="T2653" s="6">
        <f t="shared" si="125"/>
        <v>0</v>
      </c>
      <c r="U2653" s="6">
        <f t="shared" si="123"/>
        <v>0.5</v>
      </c>
      <c r="V2653" t="str">
        <f t="shared" si="124"/>
        <v>S.PERINE, CIN</v>
      </c>
    </row>
    <row r="2654" spans="1:22">
      <c r="A2654">
        <v>1844</v>
      </c>
      <c r="B2654" s="21">
        <v>1</v>
      </c>
      <c r="C2654" s="21" t="s">
        <v>1</v>
      </c>
      <c r="D2654" s="21" t="s">
        <v>7</v>
      </c>
      <c r="E2654" s="21">
        <v>61</v>
      </c>
      <c r="F2654" s="21">
        <v>39</v>
      </c>
      <c r="G2654" s="21" t="s">
        <v>1997</v>
      </c>
      <c r="H2654" s="21" t="s">
        <v>585</v>
      </c>
      <c r="I2654" s="21">
        <v>1</v>
      </c>
      <c r="J2654" s="21">
        <v>0</v>
      </c>
      <c r="K2654" s="21">
        <v>0</v>
      </c>
      <c r="L2654" s="21">
        <v>0</v>
      </c>
      <c r="M2654" s="21" t="s">
        <v>1970</v>
      </c>
      <c r="N2654" s="21" t="s">
        <v>587</v>
      </c>
      <c r="O2654" s="21">
        <v>0</v>
      </c>
      <c r="P2654" s="21">
        <v>1</v>
      </c>
      <c r="Q2654" s="21">
        <v>0</v>
      </c>
      <c r="R2654">
        <f>IFERROR(IF(I2654=1,VLOOKUP(F2654,Lookup!$A$2:$B$15,2,FALSE),0),0.5)</f>
        <v>0.5</v>
      </c>
      <c r="S2654">
        <f>IF(K2654=1,1,IFERROR(IF(H2654="pass",VLOOKUP(F2654,Lookup!$D$2:$E$26,2,FALSE),0),1.6))</f>
        <v>0</v>
      </c>
      <c r="T2654" s="6">
        <f t="shared" si="125"/>
        <v>0</v>
      </c>
      <c r="U2654" s="6">
        <f t="shared" si="123"/>
        <v>0.5</v>
      </c>
      <c r="V2654" t="str">
        <f t="shared" si="124"/>
        <v>S.PERINE, CIN</v>
      </c>
    </row>
    <row r="2655" spans="1:22">
      <c r="A2655">
        <v>1847</v>
      </c>
      <c r="B2655" s="21">
        <v>1</v>
      </c>
      <c r="C2655" s="21" t="s">
        <v>1</v>
      </c>
      <c r="D2655" s="21" t="s">
        <v>7</v>
      </c>
      <c r="E2655" s="21">
        <v>55</v>
      </c>
      <c r="F2655" s="21">
        <v>45</v>
      </c>
      <c r="G2655" s="21" t="s">
        <v>1999</v>
      </c>
      <c r="H2655" s="21" t="s">
        <v>585</v>
      </c>
      <c r="I2655" s="21">
        <v>1</v>
      </c>
      <c r="J2655" s="21">
        <v>0</v>
      </c>
      <c r="K2655" s="21">
        <v>0</v>
      </c>
      <c r="L2655" s="21">
        <v>0</v>
      </c>
      <c r="M2655" s="21" t="s">
        <v>1970</v>
      </c>
      <c r="N2655" s="21" t="s">
        <v>587</v>
      </c>
      <c r="O2655" s="21">
        <v>0</v>
      </c>
      <c r="P2655" s="21">
        <v>1</v>
      </c>
      <c r="Q2655" s="21">
        <v>0</v>
      </c>
      <c r="R2655">
        <f>IFERROR(IF(I2655=1,VLOOKUP(F2655,Lookup!$A$2:$B$15,2,FALSE),0),0.5)</f>
        <v>0.5</v>
      </c>
      <c r="S2655">
        <f>IF(K2655=1,1,IFERROR(IF(H2655="pass",VLOOKUP(F2655,Lookup!$D$2:$E$26,2,FALSE),0),1.6))</f>
        <v>0</v>
      </c>
      <c r="T2655" s="6">
        <f t="shared" si="125"/>
        <v>0</v>
      </c>
      <c r="U2655" s="6">
        <f t="shared" si="123"/>
        <v>0.5</v>
      </c>
      <c r="V2655" t="str">
        <f t="shared" si="124"/>
        <v>S.PERINE, CIN</v>
      </c>
    </row>
    <row r="2656" spans="1:22">
      <c r="A2656">
        <v>1851</v>
      </c>
      <c r="B2656" s="21">
        <v>1</v>
      </c>
      <c r="C2656" s="21" t="s">
        <v>1</v>
      </c>
      <c r="D2656" s="21" t="s">
        <v>7</v>
      </c>
      <c r="E2656" s="21">
        <v>3</v>
      </c>
      <c r="F2656" s="21">
        <v>97</v>
      </c>
      <c r="G2656" s="21" t="s">
        <v>2001</v>
      </c>
      <c r="H2656" s="21" t="s">
        <v>585</v>
      </c>
      <c r="I2656" s="21">
        <v>1</v>
      </c>
      <c r="J2656" s="21">
        <v>0</v>
      </c>
      <c r="K2656" s="21">
        <v>0</v>
      </c>
      <c r="L2656" s="21">
        <v>0</v>
      </c>
      <c r="M2656" s="21" t="s">
        <v>1957</v>
      </c>
      <c r="N2656" s="21" t="s">
        <v>587</v>
      </c>
      <c r="O2656" s="21">
        <v>0</v>
      </c>
      <c r="P2656" s="21">
        <v>1</v>
      </c>
      <c r="Q2656" s="21">
        <v>0</v>
      </c>
      <c r="R2656">
        <f>IFERROR(IF(I2656=1,VLOOKUP(F2656,Lookup!$A$2:$B$15,2,FALSE),0),0.5)</f>
        <v>2.1</v>
      </c>
      <c r="S2656">
        <f>IF(K2656=1,1,IFERROR(IF(H2656="pass",VLOOKUP(F2656,Lookup!$D$2:$E$26,2,FALSE),0),1.6))</f>
        <v>0</v>
      </c>
      <c r="T2656" s="6">
        <f t="shared" si="125"/>
        <v>0</v>
      </c>
      <c r="U2656" s="6">
        <f t="shared" si="123"/>
        <v>2.1</v>
      </c>
      <c r="V2656" t="str">
        <f t="shared" si="124"/>
        <v>J.MIXON, CIN</v>
      </c>
    </row>
    <row r="2657" spans="1:22">
      <c r="A2657">
        <v>1878</v>
      </c>
      <c r="B2657" s="21">
        <v>1</v>
      </c>
      <c r="C2657" s="21" t="s">
        <v>1</v>
      </c>
      <c r="D2657" s="21" t="s">
        <v>7</v>
      </c>
      <c r="E2657" s="21">
        <v>75</v>
      </c>
      <c r="F2657" s="21">
        <v>25</v>
      </c>
      <c r="G2657" s="21" t="s">
        <v>2014</v>
      </c>
      <c r="H2657" s="21" t="s">
        <v>585</v>
      </c>
      <c r="I2657" s="21">
        <v>1</v>
      </c>
      <c r="J2657" s="21">
        <v>0</v>
      </c>
      <c r="K2657" s="21">
        <v>0</v>
      </c>
      <c r="L2657" s="21">
        <v>0</v>
      </c>
      <c r="M2657" s="21" t="s">
        <v>1957</v>
      </c>
      <c r="N2657" s="21" t="s">
        <v>587</v>
      </c>
      <c r="O2657" s="21">
        <v>0</v>
      </c>
      <c r="P2657" s="21">
        <v>1</v>
      </c>
      <c r="Q2657" s="21">
        <v>0</v>
      </c>
      <c r="R2657">
        <f>IFERROR(IF(I2657=1,VLOOKUP(F2657,Lookup!$A$2:$B$15,2,FALSE),0),0.5)</f>
        <v>0.5</v>
      </c>
      <c r="S2657">
        <f>IF(K2657=1,1,IFERROR(IF(H2657="pass",VLOOKUP(F2657,Lookup!$D$2:$E$26,2,FALSE),0),1.6))</f>
        <v>0</v>
      </c>
      <c r="T2657" s="6">
        <f t="shared" si="125"/>
        <v>0</v>
      </c>
      <c r="U2657" s="6">
        <f t="shared" si="123"/>
        <v>0.5</v>
      </c>
      <c r="V2657" t="str">
        <f t="shared" si="124"/>
        <v>J.MIXON, CIN</v>
      </c>
    </row>
    <row r="2658" spans="1:22">
      <c r="A2658">
        <v>1879</v>
      </c>
      <c r="B2658" s="21">
        <v>1</v>
      </c>
      <c r="C2658" s="21" t="s">
        <v>1</v>
      </c>
      <c r="D2658" s="21" t="s">
        <v>7</v>
      </c>
      <c r="E2658" s="21">
        <v>72</v>
      </c>
      <c r="F2658" s="21">
        <v>28</v>
      </c>
      <c r="G2658" s="21" t="s">
        <v>2015</v>
      </c>
      <c r="H2658" s="21" t="s">
        <v>585</v>
      </c>
      <c r="I2658" s="21">
        <v>1</v>
      </c>
      <c r="J2658" s="21">
        <v>0</v>
      </c>
      <c r="K2658" s="21">
        <v>0</v>
      </c>
      <c r="L2658" s="21">
        <v>0</v>
      </c>
      <c r="M2658" s="21" t="s">
        <v>1957</v>
      </c>
      <c r="N2658" s="21" t="s">
        <v>587</v>
      </c>
      <c r="O2658" s="21">
        <v>0</v>
      </c>
      <c r="P2658" s="21">
        <v>1</v>
      </c>
      <c r="Q2658" s="21">
        <v>0</v>
      </c>
      <c r="R2658">
        <f>IFERROR(IF(I2658=1,VLOOKUP(F2658,Lookup!$A$2:$B$15,2,FALSE),0),0.5)</f>
        <v>0.5</v>
      </c>
      <c r="S2658">
        <f>IF(K2658=1,1,IFERROR(IF(H2658="pass",VLOOKUP(F2658,Lookup!$D$2:$E$26,2,FALSE),0),1.6))</f>
        <v>0</v>
      </c>
      <c r="T2658" s="6">
        <f t="shared" si="125"/>
        <v>0</v>
      </c>
      <c r="U2658" s="6">
        <f t="shared" si="123"/>
        <v>0.5</v>
      </c>
      <c r="V2658" t="str">
        <f t="shared" si="124"/>
        <v>J.MIXON, CIN</v>
      </c>
    </row>
    <row r="2659" spans="1:22">
      <c r="A2659">
        <v>1882</v>
      </c>
      <c r="B2659" s="21">
        <v>1</v>
      </c>
      <c r="C2659" s="21" t="s">
        <v>1</v>
      </c>
      <c r="D2659" s="21" t="s">
        <v>7</v>
      </c>
      <c r="E2659" s="21">
        <v>34</v>
      </c>
      <c r="F2659" s="21">
        <v>66</v>
      </c>
      <c r="G2659" s="21" t="s">
        <v>2018</v>
      </c>
      <c r="H2659" s="21" t="s">
        <v>585</v>
      </c>
      <c r="I2659" s="21">
        <v>1</v>
      </c>
      <c r="J2659" s="21">
        <v>0</v>
      </c>
      <c r="K2659" s="21">
        <v>0</v>
      </c>
      <c r="L2659" s="21">
        <v>0</v>
      </c>
      <c r="M2659" s="21" t="s">
        <v>1957</v>
      </c>
      <c r="N2659" s="21" t="s">
        <v>587</v>
      </c>
      <c r="O2659" s="21">
        <v>0</v>
      </c>
      <c r="P2659" s="21">
        <v>1</v>
      </c>
      <c r="Q2659" s="21">
        <v>0</v>
      </c>
      <c r="R2659">
        <f>IFERROR(IF(I2659=1,VLOOKUP(F2659,Lookup!$A$2:$B$15,2,FALSE),0),0.5)</f>
        <v>0.5</v>
      </c>
      <c r="S2659">
        <f>IF(K2659=1,1,IFERROR(IF(H2659="pass",VLOOKUP(F2659,Lookup!$D$2:$E$26,2,FALSE),0),1.6))</f>
        <v>0</v>
      </c>
      <c r="T2659" s="6">
        <f t="shared" si="125"/>
        <v>0</v>
      </c>
      <c r="U2659" s="6">
        <f t="shared" si="123"/>
        <v>0.5</v>
      </c>
      <c r="V2659" t="str">
        <f t="shared" si="124"/>
        <v>J.MIXON, CIN</v>
      </c>
    </row>
    <row r="2660" spans="1:22">
      <c r="A2660">
        <v>1885</v>
      </c>
      <c r="B2660" s="21">
        <v>1</v>
      </c>
      <c r="C2660" s="21" t="s">
        <v>1</v>
      </c>
      <c r="D2660" s="21" t="s">
        <v>7</v>
      </c>
      <c r="E2660" s="21">
        <v>25</v>
      </c>
      <c r="F2660" s="21">
        <v>75</v>
      </c>
      <c r="G2660" s="21" t="s">
        <v>2022</v>
      </c>
      <c r="H2660" s="21" t="s">
        <v>585</v>
      </c>
      <c r="I2660" s="21">
        <v>1</v>
      </c>
      <c r="J2660" s="21">
        <v>0</v>
      </c>
      <c r="K2660" s="21">
        <v>0</v>
      </c>
      <c r="L2660" s="21">
        <v>0</v>
      </c>
      <c r="M2660" s="21" t="s">
        <v>2023</v>
      </c>
      <c r="N2660" s="21" t="s">
        <v>587</v>
      </c>
      <c r="O2660" s="21">
        <v>0</v>
      </c>
      <c r="P2660" s="21">
        <v>1</v>
      </c>
      <c r="Q2660" s="21">
        <v>0</v>
      </c>
      <c r="R2660">
        <f>IFERROR(IF(I2660=1,VLOOKUP(F2660,Lookup!$A$2:$B$15,2,FALSE),0),0.5)</f>
        <v>0.5</v>
      </c>
      <c r="S2660">
        <f>IF(K2660=1,1,IFERROR(IF(H2660="pass",VLOOKUP(F2660,Lookup!$D$2:$E$26,2,FALSE),0),1.6))</f>
        <v>0</v>
      </c>
      <c r="T2660" s="6">
        <f t="shared" si="125"/>
        <v>0</v>
      </c>
      <c r="U2660" s="6">
        <f t="shared" si="123"/>
        <v>0.5</v>
      </c>
      <c r="V2660" t="str">
        <f t="shared" si="124"/>
        <v>J.BURROW, CIN</v>
      </c>
    </row>
    <row r="2661" spans="1:22">
      <c r="A2661">
        <v>1886</v>
      </c>
      <c r="B2661" s="21">
        <v>1</v>
      </c>
      <c r="C2661" s="21" t="s">
        <v>1</v>
      </c>
      <c r="D2661" s="21" t="s">
        <v>7</v>
      </c>
      <c r="E2661" s="21">
        <v>23</v>
      </c>
      <c r="F2661" s="21">
        <v>77</v>
      </c>
      <c r="G2661" s="21" t="s">
        <v>2024</v>
      </c>
      <c r="H2661" s="21" t="s">
        <v>585</v>
      </c>
      <c r="I2661" s="21">
        <v>1</v>
      </c>
      <c r="J2661" s="21">
        <v>0</v>
      </c>
      <c r="K2661" s="21">
        <v>0</v>
      </c>
      <c r="L2661" s="21">
        <v>0</v>
      </c>
      <c r="M2661" s="21" t="s">
        <v>1957</v>
      </c>
      <c r="N2661" s="21" t="s">
        <v>587</v>
      </c>
      <c r="O2661" s="21">
        <v>0</v>
      </c>
      <c r="P2661" s="21">
        <v>1</v>
      </c>
      <c r="Q2661" s="21">
        <v>0</v>
      </c>
      <c r="R2661">
        <f>IFERROR(IF(I2661=1,VLOOKUP(F2661,Lookup!$A$2:$B$15,2,FALSE),0),0.5)</f>
        <v>0.5</v>
      </c>
      <c r="S2661">
        <f>IF(K2661=1,1,IFERROR(IF(H2661="pass",VLOOKUP(F2661,Lookup!$D$2:$E$26,2,FALSE),0),1.6))</f>
        <v>0</v>
      </c>
      <c r="T2661" s="6">
        <f t="shared" si="125"/>
        <v>0</v>
      </c>
      <c r="U2661" s="6">
        <f t="shared" si="123"/>
        <v>0.5</v>
      </c>
      <c r="V2661" t="str">
        <f t="shared" si="124"/>
        <v>J.MIXON, CIN</v>
      </c>
    </row>
    <row r="2662" spans="1:22">
      <c r="A2662">
        <v>1888</v>
      </c>
      <c r="B2662" s="21">
        <v>1</v>
      </c>
      <c r="C2662" s="21" t="s">
        <v>1</v>
      </c>
      <c r="D2662" s="21" t="s">
        <v>7</v>
      </c>
      <c r="E2662" s="21">
        <v>2</v>
      </c>
      <c r="F2662" s="21">
        <v>98</v>
      </c>
      <c r="G2662" s="21" t="s">
        <v>2026</v>
      </c>
      <c r="H2662" s="21" t="s">
        <v>585</v>
      </c>
      <c r="I2662" s="21">
        <v>1</v>
      </c>
      <c r="J2662" s="21">
        <v>0</v>
      </c>
      <c r="K2662" s="21">
        <v>0</v>
      </c>
      <c r="L2662" s="21">
        <v>0</v>
      </c>
      <c r="M2662" s="21" t="s">
        <v>1957</v>
      </c>
      <c r="N2662" s="21" t="s">
        <v>587</v>
      </c>
      <c r="O2662" s="21">
        <v>0</v>
      </c>
      <c r="P2662" s="21">
        <v>1</v>
      </c>
      <c r="Q2662" s="21">
        <v>0</v>
      </c>
      <c r="R2662">
        <f>IFERROR(IF(I2662=1,VLOOKUP(F2662,Lookup!$A$2:$B$15,2,FALSE),0),0.5)</f>
        <v>2.5</v>
      </c>
      <c r="S2662">
        <f>IF(K2662=1,1,IFERROR(IF(H2662="pass",VLOOKUP(F2662,Lookup!$D$2:$E$26,2,FALSE),0),1.6))</f>
        <v>0</v>
      </c>
      <c r="T2662" s="6">
        <f t="shared" si="125"/>
        <v>0</v>
      </c>
      <c r="U2662" s="6">
        <f t="shared" si="123"/>
        <v>2.5</v>
      </c>
      <c r="V2662" t="str">
        <f t="shared" si="124"/>
        <v>J.MIXON, CIN</v>
      </c>
    </row>
    <row r="2663" spans="1:22">
      <c r="A2663">
        <v>1891</v>
      </c>
      <c r="B2663" s="21">
        <v>1</v>
      </c>
      <c r="C2663" s="21" t="s">
        <v>7</v>
      </c>
      <c r="D2663" s="21" t="s">
        <v>1</v>
      </c>
      <c r="E2663" s="21">
        <v>84</v>
      </c>
      <c r="F2663" s="21">
        <v>16</v>
      </c>
      <c r="G2663" s="21" t="s">
        <v>2027</v>
      </c>
      <c r="H2663" s="21" t="s">
        <v>585</v>
      </c>
      <c r="I2663" s="21">
        <v>1</v>
      </c>
      <c r="J2663" s="21">
        <v>0</v>
      </c>
      <c r="K2663" s="21">
        <v>0</v>
      </c>
      <c r="L2663" s="21">
        <v>0</v>
      </c>
      <c r="M2663" s="21" t="s">
        <v>1946</v>
      </c>
      <c r="N2663" s="21" t="s">
        <v>587</v>
      </c>
      <c r="O2663" s="21">
        <v>0</v>
      </c>
      <c r="P2663" s="21">
        <v>1</v>
      </c>
      <c r="Q2663" s="21">
        <v>0</v>
      </c>
      <c r="R2663">
        <f>IFERROR(IF(I2663=1,VLOOKUP(F2663,Lookup!$A$2:$B$15,2,FALSE),0),0.5)</f>
        <v>0.5</v>
      </c>
      <c r="S2663">
        <f>IF(K2663=1,1,IFERROR(IF(H2663="pass",VLOOKUP(F2663,Lookup!$D$2:$E$26,2,FALSE),0),1.6))</f>
        <v>0</v>
      </c>
      <c r="T2663" s="6">
        <f t="shared" si="125"/>
        <v>0</v>
      </c>
      <c r="U2663" s="6">
        <f t="shared" si="123"/>
        <v>0.5</v>
      </c>
      <c r="V2663" t="str">
        <f t="shared" si="124"/>
        <v>D.COOK, MIN</v>
      </c>
    </row>
    <row r="2664" spans="1:22">
      <c r="A2664">
        <v>1892</v>
      </c>
      <c r="B2664" s="21">
        <v>1</v>
      </c>
      <c r="C2664" s="21" t="s">
        <v>7</v>
      </c>
      <c r="D2664" s="21" t="s">
        <v>1</v>
      </c>
      <c r="E2664" s="21">
        <v>71</v>
      </c>
      <c r="F2664" s="21">
        <v>29</v>
      </c>
      <c r="G2664" s="21" t="s">
        <v>2028</v>
      </c>
      <c r="H2664" s="21" t="s">
        <v>585</v>
      </c>
      <c r="I2664" s="21">
        <v>1</v>
      </c>
      <c r="J2664" s="21">
        <v>0</v>
      </c>
      <c r="K2664" s="21">
        <v>0</v>
      </c>
      <c r="L2664" s="21">
        <v>0</v>
      </c>
      <c r="M2664" s="21" t="s">
        <v>1946</v>
      </c>
      <c r="N2664" s="21" t="s">
        <v>587</v>
      </c>
      <c r="O2664" s="21">
        <v>0</v>
      </c>
      <c r="P2664" s="21">
        <v>1</v>
      </c>
      <c r="Q2664" s="21">
        <v>0</v>
      </c>
      <c r="R2664">
        <f>IFERROR(IF(I2664=1,VLOOKUP(F2664,Lookup!$A$2:$B$15,2,FALSE),0),0.5)</f>
        <v>0.5</v>
      </c>
      <c r="S2664">
        <f>IF(K2664=1,1,IFERROR(IF(H2664="pass",VLOOKUP(F2664,Lookup!$D$2:$E$26,2,FALSE),0),1.6))</f>
        <v>0</v>
      </c>
      <c r="T2664" s="6">
        <f t="shared" si="125"/>
        <v>0</v>
      </c>
      <c r="U2664" s="6">
        <f t="shared" si="123"/>
        <v>0.5</v>
      </c>
      <c r="V2664" t="str">
        <f t="shared" si="124"/>
        <v>D.COOK, MIN</v>
      </c>
    </row>
    <row r="2665" spans="1:22">
      <c r="A2665">
        <v>1893</v>
      </c>
      <c r="B2665" s="21">
        <v>1</v>
      </c>
      <c r="C2665" s="21" t="s">
        <v>7</v>
      </c>
      <c r="D2665" s="21" t="s">
        <v>1</v>
      </c>
      <c r="E2665" s="21">
        <v>71</v>
      </c>
      <c r="F2665" s="21">
        <v>29</v>
      </c>
      <c r="G2665" s="21" t="s">
        <v>2029</v>
      </c>
      <c r="H2665" s="21" t="s">
        <v>585</v>
      </c>
      <c r="I2665" s="21">
        <v>1</v>
      </c>
      <c r="J2665" s="21">
        <v>0</v>
      </c>
      <c r="K2665" s="21">
        <v>0</v>
      </c>
      <c r="L2665" s="21">
        <v>0</v>
      </c>
      <c r="M2665" s="21" t="s">
        <v>1946</v>
      </c>
      <c r="N2665" s="21" t="s">
        <v>587</v>
      </c>
      <c r="O2665" s="21">
        <v>0</v>
      </c>
      <c r="P2665" s="21">
        <v>1</v>
      </c>
      <c r="Q2665" s="21">
        <v>0</v>
      </c>
      <c r="R2665">
        <f>IFERROR(IF(I2665=1,VLOOKUP(F2665,Lookup!$A$2:$B$15,2,FALSE),0),0.5)</f>
        <v>0.5</v>
      </c>
      <c r="S2665">
        <f>IF(K2665=1,1,IFERROR(IF(H2665="pass",VLOOKUP(F2665,Lookup!$D$2:$E$26,2,FALSE),0),1.6))</f>
        <v>0</v>
      </c>
      <c r="T2665" s="6">
        <f t="shared" si="125"/>
        <v>0</v>
      </c>
      <c r="U2665" s="6">
        <f t="shared" si="123"/>
        <v>0.5</v>
      </c>
      <c r="V2665" t="str">
        <f t="shared" si="124"/>
        <v>D.COOK, MIN</v>
      </c>
    </row>
    <row r="2666" spans="1:22">
      <c r="A2666">
        <v>1895</v>
      </c>
      <c r="B2666" s="21">
        <v>1</v>
      </c>
      <c r="C2666" s="21" t="s">
        <v>7</v>
      </c>
      <c r="D2666" s="21" t="s">
        <v>1</v>
      </c>
      <c r="E2666" s="21">
        <v>53</v>
      </c>
      <c r="F2666" s="21">
        <v>47</v>
      </c>
      <c r="G2666" s="21" t="s">
        <v>2031</v>
      </c>
      <c r="H2666" s="21" t="s">
        <v>585</v>
      </c>
      <c r="I2666" s="21">
        <v>1</v>
      </c>
      <c r="J2666" s="21">
        <v>0</v>
      </c>
      <c r="K2666" s="21">
        <v>0</v>
      </c>
      <c r="L2666" s="21">
        <v>0</v>
      </c>
      <c r="M2666" s="21" t="s">
        <v>1946</v>
      </c>
      <c r="N2666" s="21" t="s">
        <v>587</v>
      </c>
      <c r="O2666" s="21">
        <v>0</v>
      </c>
      <c r="P2666" s="21">
        <v>1</v>
      </c>
      <c r="Q2666" s="21">
        <v>0</v>
      </c>
      <c r="R2666">
        <f>IFERROR(IF(I2666=1,VLOOKUP(F2666,Lookup!$A$2:$B$15,2,FALSE),0),0.5)</f>
        <v>0.5</v>
      </c>
      <c r="S2666">
        <f>IF(K2666=1,1,IFERROR(IF(H2666="pass",VLOOKUP(F2666,Lookup!$D$2:$E$26,2,FALSE),0),1.6))</f>
        <v>0</v>
      </c>
      <c r="T2666" s="6">
        <f t="shared" si="125"/>
        <v>0</v>
      </c>
      <c r="U2666" s="6">
        <f t="shared" si="123"/>
        <v>0.5</v>
      </c>
      <c r="V2666" t="str">
        <f t="shared" si="124"/>
        <v>D.COOK, MIN</v>
      </c>
    </row>
    <row r="2667" spans="1:22">
      <c r="A2667">
        <v>1900</v>
      </c>
      <c r="B2667" s="21">
        <v>1</v>
      </c>
      <c r="C2667" s="21" t="s">
        <v>1</v>
      </c>
      <c r="D2667" s="21" t="s">
        <v>7</v>
      </c>
      <c r="E2667" s="21">
        <v>87</v>
      </c>
      <c r="F2667" s="21">
        <v>13</v>
      </c>
      <c r="G2667" s="21" t="s">
        <v>2035</v>
      </c>
      <c r="H2667" s="21" t="s">
        <v>585</v>
      </c>
      <c r="I2667" s="21">
        <v>1</v>
      </c>
      <c r="J2667" s="21">
        <v>0</v>
      </c>
      <c r="K2667" s="21">
        <v>0</v>
      </c>
      <c r="L2667" s="21">
        <v>0</v>
      </c>
      <c r="M2667" s="21" t="s">
        <v>1957</v>
      </c>
      <c r="N2667" s="21" t="s">
        <v>587</v>
      </c>
      <c r="O2667" s="21">
        <v>0</v>
      </c>
      <c r="P2667" s="21">
        <v>1</v>
      </c>
      <c r="Q2667" s="21">
        <v>0</v>
      </c>
      <c r="R2667">
        <f>IFERROR(IF(I2667=1,VLOOKUP(F2667,Lookup!$A$2:$B$15,2,FALSE),0),0.5)</f>
        <v>0.5</v>
      </c>
      <c r="S2667">
        <f>IF(K2667=1,1,IFERROR(IF(H2667="pass",VLOOKUP(F2667,Lookup!$D$2:$E$26,2,FALSE),0),1.6))</f>
        <v>0</v>
      </c>
      <c r="T2667" s="6">
        <f t="shared" si="125"/>
        <v>0</v>
      </c>
      <c r="U2667" s="6">
        <f t="shared" si="123"/>
        <v>0.5</v>
      </c>
      <c r="V2667" t="str">
        <f t="shared" si="124"/>
        <v>J.MIXON, CIN</v>
      </c>
    </row>
    <row r="2668" spans="1:22">
      <c r="A2668">
        <v>1902</v>
      </c>
      <c r="B2668" s="21">
        <v>1</v>
      </c>
      <c r="C2668" s="21" t="s">
        <v>1</v>
      </c>
      <c r="D2668" s="21" t="s">
        <v>7</v>
      </c>
      <c r="E2668" s="21">
        <v>70</v>
      </c>
      <c r="F2668" s="21">
        <v>30</v>
      </c>
      <c r="G2668" s="21" t="s">
        <v>2037</v>
      </c>
      <c r="H2668" s="21" t="s">
        <v>585</v>
      </c>
      <c r="I2668" s="21">
        <v>1</v>
      </c>
      <c r="J2668" s="21">
        <v>0</v>
      </c>
      <c r="K2668" s="21">
        <v>0</v>
      </c>
      <c r="L2668" s="21">
        <v>0</v>
      </c>
      <c r="M2668" s="21" t="s">
        <v>1957</v>
      </c>
      <c r="N2668" s="21" t="s">
        <v>587</v>
      </c>
      <c r="O2668" s="21">
        <v>0</v>
      </c>
      <c r="P2668" s="21">
        <v>1</v>
      </c>
      <c r="Q2668" s="21">
        <v>0</v>
      </c>
      <c r="R2668">
        <f>IFERROR(IF(I2668=1,VLOOKUP(F2668,Lookup!$A$2:$B$15,2,FALSE),0),0.5)</f>
        <v>0.5</v>
      </c>
      <c r="S2668">
        <f>IF(K2668=1,1,IFERROR(IF(H2668="pass",VLOOKUP(F2668,Lookup!$D$2:$E$26,2,FALSE),0),1.6))</f>
        <v>0</v>
      </c>
      <c r="T2668" s="6">
        <f t="shared" si="125"/>
        <v>0</v>
      </c>
      <c r="U2668" s="6">
        <f t="shared" si="123"/>
        <v>0.5</v>
      </c>
      <c r="V2668" t="str">
        <f t="shared" si="124"/>
        <v>J.MIXON, CIN</v>
      </c>
    </row>
    <row r="2669" spans="1:22">
      <c r="A2669">
        <v>1904</v>
      </c>
      <c r="B2669" s="21">
        <v>1</v>
      </c>
      <c r="C2669" s="21" t="s">
        <v>7</v>
      </c>
      <c r="D2669" s="21" t="s">
        <v>1</v>
      </c>
      <c r="E2669" s="21">
        <v>30</v>
      </c>
      <c r="F2669" s="21">
        <v>70</v>
      </c>
      <c r="G2669" s="21" t="s">
        <v>2039</v>
      </c>
      <c r="H2669" s="21" t="s">
        <v>585</v>
      </c>
      <c r="I2669" s="21">
        <v>1</v>
      </c>
      <c r="J2669" s="21">
        <v>0</v>
      </c>
      <c r="K2669" s="21">
        <v>0</v>
      </c>
      <c r="L2669" s="21">
        <v>0</v>
      </c>
      <c r="M2669" s="21" t="s">
        <v>1946</v>
      </c>
      <c r="N2669" s="21" t="s">
        <v>587</v>
      </c>
      <c r="O2669" s="21">
        <v>0</v>
      </c>
      <c r="P2669" s="21">
        <v>1</v>
      </c>
      <c r="Q2669" s="21">
        <v>0</v>
      </c>
      <c r="R2669">
        <f>IFERROR(IF(I2669=1,VLOOKUP(F2669,Lookup!$A$2:$B$15,2,FALSE),0),0.5)</f>
        <v>0.5</v>
      </c>
      <c r="S2669">
        <f>IF(K2669=1,1,IFERROR(IF(H2669="pass",VLOOKUP(F2669,Lookup!$D$2:$E$26,2,FALSE),0),1.6))</f>
        <v>0</v>
      </c>
      <c r="T2669" s="6">
        <f t="shared" si="125"/>
        <v>0</v>
      </c>
      <c r="U2669" s="6">
        <f t="shared" si="123"/>
        <v>0.5</v>
      </c>
      <c r="V2669" t="str">
        <f t="shared" si="124"/>
        <v>D.COOK, MIN</v>
      </c>
    </row>
    <row r="2670" spans="1:22">
      <c r="A2670">
        <v>1909</v>
      </c>
      <c r="B2670" s="21">
        <v>1</v>
      </c>
      <c r="C2670" s="21" t="s">
        <v>1</v>
      </c>
      <c r="D2670" s="21" t="s">
        <v>7</v>
      </c>
      <c r="E2670" s="21">
        <v>75</v>
      </c>
      <c r="F2670" s="21">
        <v>25</v>
      </c>
      <c r="G2670" s="21" t="s">
        <v>2042</v>
      </c>
      <c r="H2670" s="21" t="s">
        <v>585</v>
      </c>
      <c r="I2670" s="21">
        <v>1</v>
      </c>
      <c r="J2670" s="21">
        <v>0</v>
      </c>
      <c r="K2670" s="21">
        <v>0</v>
      </c>
      <c r="L2670" s="21">
        <v>0</v>
      </c>
      <c r="M2670" s="21" t="s">
        <v>1957</v>
      </c>
      <c r="N2670" s="21" t="s">
        <v>587</v>
      </c>
      <c r="O2670" s="21">
        <v>0</v>
      </c>
      <c r="P2670" s="21">
        <v>1</v>
      </c>
      <c r="Q2670" s="21">
        <v>0</v>
      </c>
      <c r="R2670">
        <f>IFERROR(IF(I2670=1,VLOOKUP(F2670,Lookup!$A$2:$B$15,2,FALSE),0),0.5)</f>
        <v>0.5</v>
      </c>
      <c r="S2670">
        <f>IF(K2670=1,1,IFERROR(IF(H2670="pass",VLOOKUP(F2670,Lookup!$D$2:$E$26,2,FALSE),0),1.6))</f>
        <v>0</v>
      </c>
      <c r="T2670" s="6">
        <f t="shared" si="125"/>
        <v>0</v>
      </c>
      <c r="U2670" s="6">
        <f t="shared" si="123"/>
        <v>0.5</v>
      </c>
      <c r="V2670" t="str">
        <f t="shared" si="124"/>
        <v>J.MIXON, CIN</v>
      </c>
    </row>
    <row r="2671" spans="1:22">
      <c r="A2671">
        <v>1910</v>
      </c>
      <c r="B2671" s="21">
        <v>1</v>
      </c>
      <c r="C2671" s="21" t="s">
        <v>1</v>
      </c>
      <c r="D2671" s="21" t="s">
        <v>7</v>
      </c>
      <c r="E2671" s="21">
        <v>70</v>
      </c>
      <c r="F2671" s="21">
        <v>30</v>
      </c>
      <c r="G2671" s="21" t="s">
        <v>2043</v>
      </c>
      <c r="H2671" s="21" t="s">
        <v>585</v>
      </c>
      <c r="I2671" s="21">
        <v>1</v>
      </c>
      <c r="J2671" s="21">
        <v>0</v>
      </c>
      <c r="K2671" s="21">
        <v>0</v>
      </c>
      <c r="L2671" s="21">
        <v>0</v>
      </c>
      <c r="M2671" s="21" t="s">
        <v>1957</v>
      </c>
      <c r="N2671" s="21" t="s">
        <v>587</v>
      </c>
      <c r="O2671" s="21">
        <v>0</v>
      </c>
      <c r="P2671" s="21">
        <v>1</v>
      </c>
      <c r="Q2671" s="21">
        <v>0</v>
      </c>
      <c r="R2671">
        <f>IFERROR(IF(I2671=1,VLOOKUP(F2671,Lookup!$A$2:$B$15,2,FALSE),0),0.5)</f>
        <v>0.5</v>
      </c>
      <c r="S2671">
        <f>IF(K2671=1,1,IFERROR(IF(H2671="pass",VLOOKUP(F2671,Lookup!$D$2:$E$26,2,FALSE),0),1.6))</f>
        <v>0</v>
      </c>
      <c r="T2671" s="6">
        <f t="shared" si="125"/>
        <v>0</v>
      </c>
      <c r="U2671" s="6">
        <f t="shared" si="123"/>
        <v>0.5</v>
      </c>
      <c r="V2671" t="str">
        <f t="shared" si="124"/>
        <v>J.MIXON, CIN</v>
      </c>
    </row>
    <row r="2672" spans="1:22">
      <c r="A2672">
        <v>1911</v>
      </c>
      <c r="B2672" s="21">
        <v>1</v>
      </c>
      <c r="C2672" s="21" t="s">
        <v>1</v>
      </c>
      <c r="D2672" s="21" t="s">
        <v>7</v>
      </c>
      <c r="E2672" s="21">
        <v>60</v>
      </c>
      <c r="F2672" s="21">
        <v>40</v>
      </c>
      <c r="G2672" s="21" t="s">
        <v>2044</v>
      </c>
      <c r="H2672" s="21" t="s">
        <v>585</v>
      </c>
      <c r="I2672" s="21">
        <v>1</v>
      </c>
      <c r="J2672" s="21">
        <v>0</v>
      </c>
      <c r="K2672" s="21">
        <v>0</v>
      </c>
      <c r="L2672" s="21">
        <v>0</v>
      </c>
      <c r="M2672" s="21" t="s">
        <v>1957</v>
      </c>
      <c r="N2672" s="21" t="s">
        <v>587</v>
      </c>
      <c r="O2672" s="21">
        <v>0</v>
      </c>
      <c r="P2672" s="21">
        <v>1</v>
      </c>
      <c r="Q2672" s="21">
        <v>0</v>
      </c>
      <c r="R2672">
        <f>IFERROR(IF(I2672=1,VLOOKUP(F2672,Lookup!$A$2:$B$15,2,FALSE),0),0.5)</f>
        <v>0.5</v>
      </c>
      <c r="S2672">
        <f>IF(K2672=1,1,IFERROR(IF(H2672="pass",VLOOKUP(F2672,Lookup!$D$2:$E$26,2,FALSE),0),1.6))</f>
        <v>0</v>
      </c>
      <c r="T2672" s="6">
        <f t="shared" si="125"/>
        <v>0</v>
      </c>
      <c r="U2672" s="6">
        <f t="shared" si="123"/>
        <v>0.5</v>
      </c>
      <c r="V2672" t="str">
        <f t="shared" si="124"/>
        <v>J.MIXON, CIN</v>
      </c>
    </row>
    <row r="2673" spans="1:22">
      <c r="A2673">
        <v>1912</v>
      </c>
      <c r="B2673" s="21">
        <v>1</v>
      </c>
      <c r="C2673" s="21" t="s">
        <v>1</v>
      </c>
      <c r="D2673" s="21" t="s">
        <v>7</v>
      </c>
      <c r="E2673" s="21">
        <v>41</v>
      </c>
      <c r="F2673" s="21">
        <v>59</v>
      </c>
      <c r="G2673" s="21" t="s">
        <v>2045</v>
      </c>
      <c r="H2673" s="21" t="s">
        <v>585</v>
      </c>
      <c r="I2673" s="21">
        <v>1</v>
      </c>
      <c r="J2673" s="21">
        <v>0</v>
      </c>
      <c r="K2673" s="21">
        <v>0</v>
      </c>
      <c r="L2673" s="21">
        <v>0</v>
      </c>
      <c r="M2673" s="21" t="s">
        <v>1970</v>
      </c>
      <c r="N2673" s="21" t="s">
        <v>587</v>
      </c>
      <c r="O2673" s="21">
        <v>0</v>
      </c>
      <c r="P2673" s="21">
        <v>1</v>
      </c>
      <c r="Q2673" s="21">
        <v>0</v>
      </c>
      <c r="R2673">
        <f>IFERROR(IF(I2673=1,VLOOKUP(F2673,Lookup!$A$2:$B$15,2,FALSE),0),0.5)</f>
        <v>0.5</v>
      </c>
      <c r="S2673">
        <f>IF(K2673=1,1,IFERROR(IF(H2673="pass",VLOOKUP(F2673,Lookup!$D$2:$E$26,2,FALSE),0),1.6))</f>
        <v>0</v>
      </c>
      <c r="T2673" s="6">
        <f t="shared" si="125"/>
        <v>0</v>
      </c>
      <c r="U2673" s="6">
        <f t="shared" si="123"/>
        <v>0.5</v>
      </c>
      <c r="V2673" t="str">
        <f t="shared" si="124"/>
        <v>S.PERINE, CIN</v>
      </c>
    </row>
    <row r="2674" spans="1:22">
      <c r="A2674">
        <v>1914</v>
      </c>
      <c r="B2674" s="21">
        <v>1</v>
      </c>
      <c r="C2674" s="21" t="s">
        <v>1</v>
      </c>
      <c r="D2674" s="21" t="s">
        <v>7</v>
      </c>
      <c r="E2674" s="21">
        <v>40</v>
      </c>
      <c r="F2674" s="21">
        <v>60</v>
      </c>
      <c r="G2674" s="21" t="s">
        <v>2046</v>
      </c>
      <c r="H2674" s="21" t="s">
        <v>585</v>
      </c>
      <c r="I2674" s="21">
        <v>1</v>
      </c>
      <c r="J2674" s="21">
        <v>0</v>
      </c>
      <c r="K2674" s="21">
        <v>0</v>
      </c>
      <c r="L2674" s="21">
        <v>0</v>
      </c>
      <c r="M2674" s="21" t="s">
        <v>1957</v>
      </c>
      <c r="N2674" s="21" t="s">
        <v>587</v>
      </c>
      <c r="O2674" s="21">
        <v>0</v>
      </c>
      <c r="P2674" s="21">
        <v>1</v>
      </c>
      <c r="Q2674" s="21">
        <v>0</v>
      </c>
      <c r="R2674">
        <f>IFERROR(IF(I2674=1,VLOOKUP(F2674,Lookup!$A$2:$B$15,2,FALSE),0),0.5)</f>
        <v>0.5</v>
      </c>
      <c r="S2674">
        <f>IF(K2674=1,1,IFERROR(IF(H2674="pass",VLOOKUP(F2674,Lookup!$D$2:$E$26,2,FALSE),0),1.6))</f>
        <v>0</v>
      </c>
      <c r="T2674" s="6">
        <f t="shared" si="125"/>
        <v>0</v>
      </c>
      <c r="U2674" s="6">
        <f t="shared" si="123"/>
        <v>0.5</v>
      </c>
      <c r="V2674" t="str">
        <f t="shared" si="124"/>
        <v>J.MIXON, CIN</v>
      </c>
    </row>
    <row r="2675" spans="1:22">
      <c r="A2675">
        <v>1921</v>
      </c>
      <c r="B2675" s="21">
        <v>1</v>
      </c>
      <c r="C2675" s="21" t="s">
        <v>7</v>
      </c>
      <c r="D2675" s="21" t="s">
        <v>1</v>
      </c>
      <c r="E2675" s="21">
        <v>65</v>
      </c>
      <c r="F2675" s="21">
        <v>35</v>
      </c>
      <c r="G2675" s="21" t="s">
        <v>2049</v>
      </c>
      <c r="H2675" s="21" t="s">
        <v>585</v>
      </c>
      <c r="I2675" s="21">
        <v>1</v>
      </c>
      <c r="J2675" s="21">
        <v>0</v>
      </c>
      <c r="K2675" s="21">
        <v>0</v>
      </c>
      <c r="L2675" s="21">
        <v>0</v>
      </c>
      <c r="M2675" s="21" t="s">
        <v>1946</v>
      </c>
      <c r="N2675" s="21" t="s">
        <v>587</v>
      </c>
      <c r="O2675" s="21">
        <v>0</v>
      </c>
      <c r="P2675" s="21">
        <v>1</v>
      </c>
      <c r="Q2675" s="21">
        <v>0</v>
      </c>
      <c r="R2675">
        <f>IFERROR(IF(I2675=1,VLOOKUP(F2675,Lookup!$A$2:$B$15,2,FALSE),0),0.5)</f>
        <v>0.5</v>
      </c>
      <c r="S2675">
        <f>IF(K2675=1,1,IFERROR(IF(H2675="pass",VLOOKUP(F2675,Lookup!$D$2:$E$26,2,FALSE),0),1.6))</f>
        <v>0</v>
      </c>
      <c r="T2675" s="6">
        <f t="shared" si="125"/>
        <v>0</v>
      </c>
      <c r="U2675" s="6">
        <f t="shared" si="123"/>
        <v>0.5</v>
      </c>
      <c r="V2675" t="str">
        <f t="shared" si="124"/>
        <v>D.COOK, MIN</v>
      </c>
    </row>
    <row r="2676" spans="1:22">
      <c r="A2676">
        <v>1923</v>
      </c>
      <c r="B2676" s="21">
        <v>1</v>
      </c>
      <c r="C2676" s="21" t="s">
        <v>7</v>
      </c>
      <c r="D2676" s="21" t="s">
        <v>1</v>
      </c>
      <c r="E2676" s="21">
        <v>54</v>
      </c>
      <c r="F2676" s="21">
        <v>46</v>
      </c>
      <c r="G2676" s="21" t="s">
        <v>2052</v>
      </c>
      <c r="H2676" s="21" t="s">
        <v>585</v>
      </c>
      <c r="I2676" s="21">
        <v>1</v>
      </c>
      <c r="J2676" s="21">
        <v>0</v>
      </c>
      <c r="K2676" s="21">
        <v>0</v>
      </c>
      <c r="L2676" s="21">
        <v>0</v>
      </c>
      <c r="M2676" s="21" t="s">
        <v>1946</v>
      </c>
      <c r="N2676" s="21" t="s">
        <v>587</v>
      </c>
      <c r="O2676" s="21">
        <v>0</v>
      </c>
      <c r="P2676" s="21">
        <v>1</v>
      </c>
      <c r="Q2676" s="21">
        <v>0</v>
      </c>
      <c r="R2676">
        <f>IFERROR(IF(I2676=1,VLOOKUP(F2676,Lookup!$A$2:$B$15,2,FALSE),0),0.5)</f>
        <v>0.5</v>
      </c>
      <c r="S2676">
        <f>IF(K2676=1,1,IFERROR(IF(H2676="pass",VLOOKUP(F2676,Lookup!$D$2:$E$26,2,FALSE),0),1.6))</f>
        <v>0</v>
      </c>
      <c r="T2676" s="6">
        <f t="shared" si="125"/>
        <v>0</v>
      </c>
      <c r="U2676" s="6">
        <f t="shared" si="123"/>
        <v>0.5</v>
      </c>
      <c r="V2676" t="str">
        <f t="shared" si="124"/>
        <v>D.COOK, MIN</v>
      </c>
    </row>
    <row r="2677" spans="1:22">
      <c r="A2677">
        <v>1929</v>
      </c>
      <c r="B2677" s="21">
        <v>1</v>
      </c>
      <c r="C2677" s="21" t="s">
        <v>7</v>
      </c>
      <c r="D2677" s="21" t="s">
        <v>1</v>
      </c>
      <c r="E2677" s="21">
        <v>1</v>
      </c>
      <c r="F2677" s="21">
        <v>99</v>
      </c>
      <c r="G2677" s="21" t="s">
        <v>2057</v>
      </c>
      <c r="H2677" s="21" t="s">
        <v>585</v>
      </c>
      <c r="I2677" s="21">
        <v>1</v>
      </c>
      <c r="J2677" s="21">
        <v>0</v>
      </c>
      <c r="K2677" s="21">
        <v>0</v>
      </c>
      <c r="L2677" s="21">
        <v>0</v>
      </c>
      <c r="M2677" s="21" t="s">
        <v>1946</v>
      </c>
      <c r="N2677" s="21" t="s">
        <v>587</v>
      </c>
      <c r="O2677" s="21">
        <v>0</v>
      </c>
      <c r="P2677" s="21">
        <v>1</v>
      </c>
      <c r="Q2677" s="21">
        <v>0</v>
      </c>
      <c r="R2677">
        <f>IFERROR(IF(I2677=1,VLOOKUP(F2677,Lookup!$A$2:$B$15,2,FALSE),0),0.5)</f>
        <v>3.3</v>
      </c>
      <c r="S2677">
        <f>IF(K2677=1,1,IFERROR(IF(H2677="pass",VLOOKUP(F2677,Lookup!$D$2:$E$26,2,FALSE),0),1.6))</f>
        <v>0</v>
      </c>
      <c r="T2677" s="6">
        <f t="shared" si="125"/>
        <v>0</v>
      </c>
      <c r="U2677" s="6">
        <f t="shared" si="123"/>
        <v>3.3</v>
      </c>
      <c r="V2677" t="str">
        <f t="shared" si="124"/>
        <v>D.COOK, MIN</v>
      </c>
    </row>
    <row r="2678" spans="1:22">
      <c r="A2678">
        <v>1933</v>
      </c>
      <c r="B2678" s="21">
        <v>1</v>
      </c>
      <c r="C2678" s="21" t="s">
        <v>1</v>
      </c>
      <c r="D2678" s="21" t="s">
        <v>7</v>
      </c>
      <c r="E2678" s="21">
        <v>72</v>
      </c>
      <c r="F2678" s="21">
        <v>28</v>
      </c>
      <c r="G2678" s="21" t="s">
        <v>2059</v>
      </c>
      <c r="H2678" s="21" t="s">
        <v>585</v>
      </c>
      <c r="I2678" s="21">
        <v>1</v>
      </c>
      <c r="J2678" s="21">
        <v>0</v>
      </c>
      <c r="K2678" s="21">
        <v>0</v>
      </c>
      <c r="L2678" s="21">
        <v>0</v>
      </c>
      <c r="M2678" s="21" t="s">
        <v>1957</v>
      </c>
      <c r="N2678" s="21" t="s">
        <v>587</v>
      </c>
      <c r="O2678" s="21">
        <v>0</v>
      </c>
      <c r="P2678" s="21">
        <v>1</v>
      </c>
      <c r="Q2678" s="21">
        <v>0</v>
      </c>
      <c r="R2678">
        <f>IFERROR(IF(I2678=1,VLOOKUP(F2678,Lookup!$A$2:$B$15,2,FALSE),0),0.5)</f>
        <v>0.5</v>
      </c>
      <c r="S2678">
        <f>IF(K2678=1,1,IFERROR(IF(H2678="pass",VLOOKUP(F2678,Lookup!$D$2:$E$26,2,FALSE),0),1.6))</f>
        <v>0</v>
      </c>
      <c r="T2678" s="6">
        <f t="shared" si="125"/>
        <v>0</v>
      </c>
      <c r="U2678" s="6">
        <f t="shared" si="123"/>
        <v>0.5</v>
      </c>
      <c r="V2678" t="str">
        <f t="shared" si="124"/>
        <v>J.MIXON, CIN</v>
      </c>
    </row>
    <row r="2679" spans="1:22">
      <c r="A2679">
        <v>1938</v>
      </c>
      <c r="B2679" s="21">
        <v>1</v>
      </c>
      <c r="C2679" s="21" t="s">
        <v>7</v>
      </c>
      <c r="D2679" s="21" t="s">
        <v>1</v>
      </c>
      <c r="E2679" s="21">
        <v>78</v>
      </c>
      <c r="F2679" s="21">
        <v>22</v>
      </c>
      <c r="G2679" s="21" t="s">
        <v>2061</v>
      </c>
      <c r="H2679" s="21" t="s">
        <v>585</v>
      </c>
      <c r="I2679" s="21">
        <v>1</v>
      </c>
      <c r="J2679" s="21">
        <v>0</v>
      </c>
      <c r="K2679" s="21">
        <v>0</v>
      </c>
      <c r="L2679" s="21">
        <v>0</v>
      </c>
      <c r="M2679" s="21" t="s">
        <v>1946</v>
      </c>
      <c r="N2679" s="21" t="s">
        <v>587</v>
      </c>
      <c r="O2679" s="21">
        <v>0</v>
      </c>
      <c r="P2679" s="21">
        <v>1</v>
      </c>
      <c r="Q2679" s="21">
        <v>0</v>
      </c>
      <c r="R2679">
        <f>IFERROR(IF(I2679=1,VLOOKUP(F2679,Lookup!$A$2:$B$15,2,FALSE),0),0.5)</f>
        <v>0.5</v>
      </c>
      <c r="S2679">
        <f>IF(K2679=1,1,IFERROR(IF(H2679="pass",VLOOKUP(F2679,Lookup!$D$2:$E$26,2,FALSE),0),1.6))</f>
        <v>0</v>
      </c>
      <c r="T2679" s="6">
        <f t="shared" si="125"/>
        <v>0</v>
      </c>
      <c r="U2679" s="6">
        <f t="shared" si="123"/>
        <v>0.5</v>
      </c>
      <c r="V2679" t="str">
        <f t="shared" si="124"/>
        <v>D.COOK, MIN</v>
      </c>
    </row>
    <row r="2680" spans="1:22">
      <c r="A2680">
        <v>1942</v>
      </c>
      <c r="B2680" s="21">
        <v>1</v>
      </c>
      <c r="C2680" s="21" t="s">
        <v>1</v>
      </c>
      <c r="D2680" s="21" t="s">
        <v>7</v>
      </c>
      <c r="E2680" s="21">
        <v>75</v>
      </c>
      <c r="F2680" s="21">
        <v>25</v>
      </c>
      <c r="G2680" s="21" t="s">
        <v>2063</v>
      </c>
      <c r="H2680" s="21" t="s">
        <v>585</v>
      </c>
      <c r="I2680" s="21">
        <v>1</v>
      </c>
      <c r="J2680" s="21">
        <v>0</v>
      </c>
      <c r="K2680" s="21">
        <v>0</v>
      </c>
      <c r="L2680" s="21">
        <v>0</v>
      </c>
      <c r="M2680" s="21" t="s">
        <v>1957</v>
      </c>
      <c r="N2680" s="21" t="s">
        <v>587</v>
      </c>
      <c r="O2680" s="21">
        <v>0</v>
      </c>
      <c r="P2680" s="21">
        <v>1</v>
      </c>
      <c r="Q2680" s="21">
        <v>0</v>
      </c>
      <c r="R2680">
        <f>IFERROR(IF(I2680=1,VLOOKUP(F2680,Lookup!$A$2:$B$15,2,FALSE),0),0.5)</f>
        <v>0.5</v>
      </c>
      <c r="S2680">
        <f>IF(K2680=1,1,IFERROR(IF(H2680="pass",VLOOKUP(F2680,Lookup!$D$2:$E$26,2,FALSE),0),1.6))</f>
        <v>0</v>
      </c>
      <c r="T2680" s="6">
        <f t="shared" si="125"/>
        <v>0</v>
      </c>
      <c r="U2680" s="6">
        <f t="shared" si="123"/>
        <v>0.5</v>
      </c>
      <c r="V2680" t="str">
        <f t="shared" si="124"/>
        <v>J.MIXON, CIN</v>
      </c>
    </row>
    <row r="2681" spans="1:22">
      <c r="A2681">
        <v>1943</v>
      </c>
      <c r="B2681" s="21">
        <v>1</v>
      </c>
      <c r="C2681" s="21" t="s">
        <v>1</v>
      </c>
      <c r="D2681" s="21" t="s">
        <v>7</v>
      </c>
      <c r="E2681" s="21">
        <v>66</v>
      </c>
      <c r="F2681" s="21">
        <v>34</v>
      </c>
      <c r="G2681" s="21" t="s">
        <v>2064</v>
      </c>
      <c r="H2681" s="21" t="s">
        <v>585</v>
      </c>
      <c r="I2681" s="21">
        <v>1</v>
      </c>
      <c r="J2681" s="21">
        <v>0</v>
      </c>
      <c r="K2681" s="21">
        <v>0</v>
      </c>
      <c r="L2681" s="21">
        <v>0</v>
      </c>
      <c r="M2681" s="21" t="s">
        <v>1957</v>
      </c>
      <c r="N2681" s="21" t="s">
        <v>587</v>
      </c>
      <c r="O2681" s="21">
        <v>0</v>
      </c>
      <c r="P2681" s="21">
        <v>1</v>
      </c>
      <c r="Q2681" s="21">
        <v>0</v>
      </c>
      <c r="R2681">
        <f>IFERROR(IF(I2681=1,VLOOKUP(F2681,Lookup!$A$2:$B$15,2,FALSE),0),0.5)</f>
        <v>0.5</v>
      </c>
      <c r="S2681">
        <f>IF(K2681=1,1,IFERROR(IF(H2681="pass",VLOOKUP(F2681,Lookup!$D$2:$E$26,2,FALSE),0),1.6))</f>
        <v>0</v>
      </c>
      <c r="T2681" s="6">
        <f t="shared" si="125"/>
        <v>0</v>
      </c>
      <c r="U2681" s="6">
        <f t="shared" si="123"/>
        <v>0.5</v>
      </c>
      <c r="V2681" t="str">
        <f t="shared" si="124"/>
        <v>J.MIXON, CIN</v>
      </c>
    </row>
    <row r="2682" spans="1:22">
      <c r="A2682">
        <v>1944</v>
      </c>
      <c r="B2682" s="21">
        <v>1</v>
      </c>
      <c r="C2682" s="21" t="s">
        <v>1</v>
      </c>
      <c r="D2682" s="21" t="s">
        <v>7</v>
      </c>
      <c r="E2682" s="21">
        <v>54</v>
      </c>
      <c r="F2682" s="21">
        <v>46</v>
      </c>
      <c r="G2682" s="21" t="s">
        <v>2065</v>
      </c>
      <c r="H2682" s="21" t="s">
        <v>585</v>
      </c>
      <c r="I2682" s="21">
        <v>1</v>
      </c>
      <c r="J2682" s="21">
        <v>0</v>
      </c>
      <c r="K2682" s="21">
        <v>0</v>
      </c>
      <c r="L2682" s="21">
        <v>0</v>
      </c>
      <c r="M2682" s="21" t="s">
        <v>1957</v>
      </c>
      <c r="N2682" s="21" t="s">
        <v>587</v>
      </c>
      <c r="O2682" s="21">
        <v>0</v>
      </c>
      <c r="P2682" s="21">
        <v>1</v>
      </c>
      <c r="Q2682" s="21">
        <v>0</v>
      </c>
      <c r="R2682">
        <f>IFERROR(IF(I2682=1,VLOOKUP(F2682,Lookup!$A$2:$B$15,2,FALSE),0),0.5)</f>
        <v>0.5</v>
      </c>
      <c r="S2682">
        <f>IF(K2682=1,1,IFERROR(IF(H2682="pass",VLOOKUP(F2682,Lookup!$D$2:$E$26,2,FALSE),0),1.6))</f>
        <v>0</v>
      </c>
      <c r="T2682" s="6">
        <f t="shared" si="125"/>
        <v>0</v>
      </c>
      <c r="U2682" s="6">
        <f t="shared" si="123"/>
        <v>0.5</v>
      </c>
      <c r="V2682" t="str">
        <f t="shared" si="124"/>
        <v>J.MIXON, CIN</v>
      </c>
    </row>
    <row r="2683" spans="1:22">
      <c r="A2683">
        <v>1945</v>
      </c>
      <c r="B2683" s="21">
        <v>1</v>
      </c>
      <c r="C2683" s="21" t="s">
        <v>1</v>
      </c>
      <c r="D2683" s="21" t="s">
        <v>7</v>
      </c>
      <c r="E2683" s="21">
        <v>55</v>
      </c>
      <c r="F2683" s="21">
        <v>45</v>
      </c>
      <c r="G2683" s="21" t="s">
        <v>2066</v>
      </c>
      <c r="H2683" s="21" t="s">
        <v>585</v>
      </c>
      <c r="I2683" s="21">
        <v>1</v>
      </c>
      <c r="J2683" s="21">
        <v>0</v>
      </c>
      <c r="K2683" s="21">
        <v>0</v>
      </c>
      <c r="L2683" s="21">
        <v>0</v>
      </c>
      <c r="M2683" s="21" t="s">
        <v>1970</v>
      </c>
      <c r="N2683" s="21" t="s">
        <v>587</v>
      </c>
      <c r="O2683" s="21">
        <v>0</v>
      </c>
      <c r="P2683" s="21">
        <v>1</v>
      </c>
      <c r="Q2683" s="21">
        <v>0</v>
      </c>
      <c r="R2683">
        <f>IFERROR(IF(I2683=1,VLOOKUP(F2683,Lookup!$A$2:$B$15,2,FALSE),0),0.5)</f>
        <v>0.5</v>
      </c>
      <c r="S2683">
        <f>IF(K2683=1,1,IFERROR(IF(H2683="pass",VLOOKUP(F2683,Lookup!$D$2:$E$26,2,FALSE),0),1.6))</f>
        <v>0</v>
      </c>
      <c r="T2683" s="6">
        <f t="shared" si="125"/>
        <v>0</v>
      </c>
      <c r="U2683" s="6">
        <f t="shared" si="123"/>
        <v>0.5</v>
      </c>
      <c r="V2683" t="str">
        <f t="shared" si="124"/>
        <v>S.PERINE, CIN</v>
      </c>
    </row>
    <row r="2684" spans="1:22">
      <c r="A2684">
        <v>1947</v>
      </c>
      <c r="B2684" s="21">
        <v>1</v>
      </c>
      <c r="C2684" s="21" t="s">
        <v>1</v>
      </c>
      <c r="D2684" s="21" t="s">
        <v>7</v>
      </c>
      <c r="E2684" s="21">
        <v>48</v>
      </c>
      <c r="F2684" s="21">
        <v>52</v>
      </c>
      <c r="G2684" s="21" t="s">
        <v>2067</v>
      </c>
      <c r="H2684" s="21" t="s">
        <v>585</v>
      </c>
      <c r="I2684" s="21">
        <v>1</v>
      </c>
      <c r="J2684" s="21">
        <v>0</v>
      </c>
      <c r="K2684" s="21">
        <v>0</v>
      </c>
      <c r="L2684" s="21">
        <v>0</v>
      </c>
      <c r="M2684" s="21" t="s">
        <v>1957</v>
      </c>
      <c r="N2684" s="21" t="s">
        <v>587</v>
      </c>
      <c r="O2684" s="21">
        <v>0</v>
      </c>
      <c r="P2684" s="21">
        <v>1</v>
      </c>
      <c r="Q2684" s="21">
        <v>0</v>
      </c>
      <c r="R2684">
        <f>IFERROR(IF(I2684=1,VLOOKUP(F2684,Lookup!$A$2:$B$15,2,FALSE),0),0.5)</f>
        <v>0.5</v>
      </c>
      <c r="S2684">
        <f>IF(K2684=1,1,IFERROR(IF(H2684="pass",VLOOKUP(F2684,Lookup!$D$2:$E$26,2,FALSE),0),1.6))</f>
        <v>0</v>
      </c>
      <c r="T2684" s="6">
        <f t="shared" si="125"/>
        <v>0</v>
      </c>
      <c r="U2684" s="6">
        <f t="shared" si="123"/>
        <v>0.5</v>
      </c>
      <c r="V2684" t="str">
        <f t="shared" si="124"/>
        <v>J.MIXON, CIN</v>
      </c>
    </row>
    <row r="2685" spans="1:22">
      <c r="A2685">
        <v>1963</v>
      </c>
      <c r="B2685" s="21">
        <v>1</v>
      </c>
      <c r="C2685" s="21" t="s">
        <v>1</v>
      </c>
      <c r="D2685" s="21" t="s">
        <v>7</v>
      </c>
      <c r="E2685" s="21">
        <v>75</v>
      </c>
      <c r="F2685" s="21">
        <v>25</v>
      </c>
      <c r="G2685" s="21" t="s">
        <v>2075</v>
      </c>
      <c r="H2685" s="21" t="s">
        <v>585</v>
      </c>
      <c r="I2685" s="21">
        <v>1</v>
      </c>
      <c r="J2685" s="21">
        <v>0</v>
      </c>
      <c r="K2685" s="21">
        <v>0</v>
      </c>
      <c r="L2685" s="21">
        <v>0</v>
      </c>
      <c r="M2685" s="21" t="s">
        <v>1957</v>
      </c>
      <c r="N2685" s="21" t="s">
        <v>587</v>
      </c>
      <c r="O2685" s="21">
        <v>0</v>
      </c>
      <c r="P2685" s="21">
        <v>1</v>
      </c>
      <c r="Q2685" s="21">
        <v>0</v>
      </c>
      <c r="R2685">
        <f>IFERROR(IF(I2685=1,VLOOKUP(F2685,Lookup!$A$2:$B$15,2,FALSE),0),0.5)</f>
        <v>0.5</v>
      </c>
      <c r="S2685">
        <f>IF(K2685=1,1,IFERROR(IF(H2685="pass",VLOOKUP(F2685,Lookup!$D$2:$E$26,2,FALSE),0),1.6))</f>
        <v>0</v>
      </c>
      <c r="T2685" s="6">
        <f t="shared" si="125"/>
        <v>0</v>
      </c>
      <c r="U2685" s="6">
        <f t="shared" si="123"/>
        <v>0.5</v>
      </c>
      <c r="V2685" t="str">
        <f t="shared" si="124"/>
        <v>J.MIXON, CIN</v>
      </c>
    </row>
    <row r="2686" spans="1:22">
      <c r="A2686">
        <v>1964</v>
      </c>
      <c r="B2686" s="21">
        <v>1</v>
      </c>
      <c r="C2686" s="21" t="s">
        <v>1</v>
      </c>
      <c r="D2686" s="21" t="s">
        <v>7</v>
      </c>
      <c r="E2686" s="21">
        <v>73</v>
      </c>
      <c r="F2686" s="21">
        <v>27</v>
      </c>
      <c r="G2686" s="21" t="s">
        <v>2076</v>
      </c>
      <c r="H2686" s="21" t="s">
        <v>585</v>
      </c>
      <c r="I2686" s="21">
        <v>1</v>
      </c>
      <c r="J2686" s="21">
        <v>0</v>
      </c>
      <c r="K2686" s="21">
        <v>0</v>
      </c>
      <c r="L2686" s="21">
        <v>0</v>
      </c>
      <c r="M2686" s="21" t="s">
        <v>1957</v>
      </c>
      <c r="N2686" s="21" t="s">
        <v>587</v>
      </c>
      <c r="O2686" s="21">
        <v>0</v>
      </c>
      <c r="P2686" s="21">
        <v>1</v>
      </c>
      <c r="Q2686" s="21">
        <v>0</v>
      </c>
      <c r="R2686">
        <f>IFERROR(IF(I2686=1,VLOOKUP(F2686,Lookup!$A$2:$B$15,2,FALSE),0),0.5)</f>
        <v>0.5</v>
      </c>
      <c r="S2686">
        <f>IF(K2686=1,1,IFERROR(IF(H2686="pass",VLOOKUP(F2686,Lookup!$D$2:$E$26,2,FALSE),0),1.6))</f>
        <v>0</v>
      </c>
      <c r="T2686" s="6">
        <f t="shared" si="125"/>
        <v>0</v>
      </c>
      <c r="U2686" s="6">
        <f t="shared" ref="U2686:U2749" si="126">R2686+IF(S2686&gt;=3.2,S2686,IF(AND(S2686&lt;3.2,S2686&gt;=1.8),S2686*0.66+T2686*0.34,T2686))+K2686*0.4735*2</f>
        <v>0.5</v>
      </c>
      <c r="V2686" t="str">
        <f t="shared" si="124"/>
        <v>J.MIXON, CIN</v>
      </c>
    </row>
    <row r="2687" spans="1:22">
      <c r="A2687">
        <v>1966</v>
      </c>
      <c r="B2687" s="21">
        <v>1</v>
      </c>
      <c r="C2687" s="21" t="s">
        <v>1</v>
      </c>
      <c r="D2687" s="21" t="s">
        <v>7</v>
      </c>
      <c r="E2687" s="21">
        <v>60</v>
      </c>
      <c r="F2687" s="21">
        <v>40</v>
      </c>
      <c r="G2687" s="21" t="s">
        <v>2078</v>
      </c>
      <c r="H2687" s="21" t="s">
        <v>585</v>
      </c>
      <c r="I2687" s="21">
        <v>1</v>
      </c>
      <c r="J2687" s="21">
        <v>0</v>
      </c>
      <c r="K2687" s="21">
        <v>0</v>
      </c>
      <c r="L2687" s="21">
        <v>0</v>
      </c>
      <c r="M2687" s="21" t="s">
        <v>1957</v>
      </c>
      <c r="N2687" s="21" t="s">
        <v>587</v>
      </c>
      <c r="O2687" s="21">
        <v>0</v>
      </c>
      <c r="P2687" s="21">
        <v>1</v>
      </c>
      <c r="Q2687" s="21">
        <v>0</v>
      </c>
      <c r="R2687">
        <f>IFERROR(IF(I2687=1,VLOOKUP(F2687,Lookup!$A$2:$B$15,2,FALSE),0),0.5)</f>
        <v>0.5</v>
      </c>
      <c r="S2687">
        <f>IF(K2687=1,1,IFERROR(IF(H2687="pass",VLOOKUP(F2687,Lookup!$D$2:$E$26,2,FALSE),0),1.6))</f>
        <v>0</v>
      </c>
      <c r="T2687" s="6">
        <f t="shared" si="125"/>
        <v>0</v>
      </c>
      <c r="U2687" s="6">
        <f t="shared" si="126"/>
        <v>0.5</v>
      </c>
      <c r="V2687" t="str">
        <f t="shared" si="124"/>
        <v>J.MIXON, CIN</v>
      </c>
    </row>
    <row r="2688" spans="1:22">
      <c r="A2688">
        <v>1969</v>
      </c>
      <c r="B2688" s="21">
        <v>1</v>
      </c>
      <c r="C2688" s="21" t="s">
        <v>7</v>
      </c>
      <c r="D2688" s="21" t="s">
        <v>1</v>
      </c>
      <c r="E2688" s="21">
        <v>79</v>
      </c>
      <c r="F2688" s="21">
        <v>21</v>
      </c>
      <c r="G2688" s="21" t="s">
        <v>2079</v>
      </c>
      <c r="H2688" s="21" t="s">
        <v>585</v>
      </c>
      <c r="I2688" s="21">
        <v>1</v>
      </c>
      <c r="J2688" s="21">
        <v>0</v>
      </c>
      <c r="K2688" s="21">
        <v>0</v>
      </c>
      <c r="L2688" s="21">
        <v>0</v>
      </c>
      <c r="M2688" s="21" t="s">
        <v>1946</v>
      </c>
      <c r="N2688" s="21" t="s">
        <v>587</v>
      </c>
      <c r="O2688" s="21">
        <v>0</v>
      </c>
      <c r="P2688" s="21">
        <v>1</v>
      </c>
      <c r="Q2688" s="21">
        <v>0</v>
      </c>
      <c r="R2688">
        <f>IFERROR(IF(I2688=1,VLOOKUP(F2688,Lookup!$A$2:$B$15,2,FALSE),0),0.5)</f>
        <v>0.5</v>
      </c>
      <c r="S2688">
        <f>IF(K2688=1,1,IFERROR(IF(H2688="pass",VLOOKUP(F2688,Lookup!$D$2:$E$26,2,FALSE),0),1.6))</f>
        <v>0</v>
      </c>
      <c r="T2688" s="6">
        <f t="shared" si="125"/>
        <v>0</v>
      </c>
      <c r="U2688" s="6">
        <f t="shared" si="126"/>
        <v>0.5</v>
      </c>
      <c r="V2688" t="str">
        <f t="shared" si="124"/>
        <v>D.COOK, MIN</v>
      </c>
    </row>
    <row r="2689" spans="1:22">
      <c r="A2689">
        <v>1973</v>
      </c>
      <c r="B2689" s="21">
        <v>1</v>
      </c>
      <c r="C2689" s="21" t="s">
        <v>1</v>
      </c>
      <c r="D2689" s="21" t="s">
        <v>7</v>
      </c>
      <c r="E2689" s="21">
        <v>90</v>
      </c>
      <c r="F2689" s="21">
        <v>10</v>
      </c>
      <c r="G2689" s="21" t="s">
        <v>2081</v>
      </c>
      <c r="H2689" s="21" t="s">
        <v>585</v>
      </c>
      <c r="I2689" s="21">
        <v>1</v>
      </c>
      <c r="J2689" s="21">
        <v>0</v>
      </c>
      <c r="K2689" s="21">
        <v>0</v>
      </c>
      <c r="L2689" s="21">
        <v>0</v>
      </c>
      <c r="M2689" s="21" t="s">
        <v>1957</v>
      </c>
      <c r="N2689" s="21" t="s">
        <v>587</v>
      </c>
      <c r="O2689" s="21">
        <v>0</v>
      </c>
      <c r="P2689" s="21">
        <v>1</v>
      </c>
      <c r="Q2689" s="21">
        <v>0</v>
      </c>
      <c r="R2689">
        <f>IFERROR(IF(I2689=1,VLOOKUP(F2689,Lookup!$A$2:$B$15,2,FALSE),0),0.5)</f>
        <v>0.5</v>
      </c>
      <c r="S2689">
        <f>IF(K2689=1,1,IFERROR(IF(H2689="pass",VLOOKUP(F2689,Lookup!$D$2:$E$26,2,FALSE),0),1.6))</f>
        <v>0</v>
      </c>
      <c r="T2689" s="6">
        <f t="shared" si="125"/>
        <v>0</v>
      </c>
      <c r="U2689" s="6">
        <f t="shared" si="126"/>
        <v>0.5</v>
      </c>
      <c r="V2689" t="str">
        <f t="shared" si="124"/>
        <v>J.MIXON, CIN</v>
      </c>
    </row>
    <row r="2690" spans="1:22">
      <c r="A2690">
        <v>1974</v>
      </c>
      <c r="B2690" s="21">
        <v>1</v>
      </c>
      <c r="C2690" s="21" t="s">
        <v>1</v>
      </c>
      <c r="D2690" s="21" t="s">
        <v>7</v>
      </c>
      <c r="E2690" s="21">
        <v>86</v>
      </c>
      <c r="F2690" s="21">
        <v>14</v>
      </c>
      <c r="G2690" s="21" t="s">
        <v>2082</v>
      </c>
      <c r="H2690" s="21" t="s">
        <v>585</v>
      </c>
      <c r="I2690" s="21">
        <v>1</v>
      </c>
      <c r="J2690" s="21">
        <v>0</v>
      </c>
      <c r="K2690" s="21">
        <v>0</v>
      </c>
      <c r="L2690" s="21">
        <v>0</v>
      </c>
      <c r="M2690" s="21" t="s">
        <v>1957</v>
      </c>
      <c r="N2690" s="21" t="s">
        <v>587</v>
      </c>
      <c r="O2690" s="21">
        <v>0</v>
      </c>
      <c r="P2690" s="21">
        <v>1</v>
      </c>
      <c r="Q2690" s="21">
        <v>0</v>
      </c>
      <c r="R2690">
        <f>IFERROR(IF(I2690=1,VLOOKUP(F2690,Lookup!$A$2:$B$15,2,FALSE),0),0.5)</f>
        <v>0.5</v>
      </c>
      <c r="S2690">
        <f>IF(K2690=1,1,IFERROR(IF(H2690="pass",VLOOKUP(F2690,Lookup!$D$2:$E$26,2,FALSE),0),1.6))</f>
        <v>0</v>
      </c>
      <c r="T2690" s="6">
        <f t="shared" si="125"/>
        <v>0</v>
      </c>
      <c r="U2690" s="6">
        <f t="shared" si="126"/>
        <v>0.5</v>
      </c>
      <c r="V2690" t="str">
        <f t="shared" ref="V2690:V2753" si="127">IF(M2690="A.St","A. ST. BROWN, DET",IF(M2690="Dj.Moore","D.MOORE, CAR",IF(M2690="Mi.Carter","M.CARTER, NYJ",UPPER(M2690)&amp;", "&amp;C2690)))</f>
        <v>J.MIXON, CIN</v>
      </c>
    </row>
    <row r="2691" spans="1:22">
      <c r="A2691">
        <v>1978</v>
      </c>
      <c r="B2691" s="21">
        <v>1</v>
      </c>
      <c r="C2691" s="21" t="s">
        <v>7</v>
      </c>
      <c r="D2691" s="21" t="s">
        <v>1</v>
      </c>
      <c r="E2691" s="21">
        <v>63</v>
      </c>
      <c r="F2691" s="21">
        <v>37</v>
      </c>
      <c r="G2691" s="21" t="s">
        <v>2084</v>
      </c>
      <c r="H2691" s="21" t="s">
        <v>585</v>
      </c>
      <c r="I2691" s="21">
        <v>1</v>
      </c>
      <c r="J2691" s="21">
        <v>0</v>
      </c>
      <c r="K2691" s="21">
        <v>0</v>
      </c>
      <c r="L2691" s="21">
        <v>0</v>
      </c>
      <c r="M2691" s="21" t="s">
        <v>1946</v>
      </c>
      <c r="N2691" s="21" t="s">
        <v>587</v>
      </c>
      <c r="O2691" s="21">
        <v>0</v>
      </c>
      <c r="P2691" s="21">
        <v>1</v>
      </c>
      <c r="Q2691" s="21">
        <v>0</v>
      </c>
      <c r="R2691">
        <f>IFERROR(IF(I2691=1,VLOOKUP(F2691,Lookup!$A$2:$B$15,2,FALSE),0),0.5)</f>
        <v>0.5</v>
      </c>
      <c r="S2691">
        <f>IF(K2691=1,1,IFERROR(IF(H2691="pass",VLOOKUP(F2691,Lookup!$D$2:$E$26,2,FALSE),0),1.6))</f>
        <v>0</v>
      </c>
      <c r="T2691" s="6">
        <f t="shared" ref="T2691:T2754" si="128">IFERROR(1.6+0.7/40*N2691,0)</f>
        <v>0</v>
      </c>
      <c r="U2691" s="6">
        <f t="shared" si="126"/>
        <v>0.5</v>
      </c>
      <c r="V2691" t="str">
        <f t="shared" si="127"/>
        <v>D.COOK, MIN</v>
      </c>
    </row>
    <row r="2692" spans="1:22">
      <c r="A2692">
        <v>1984</v>
      </c>
      <c r="B2692" s="21">
        <v>1</v>
      </c>
      <c r="C2692" s="21" t="s">
        <v>7</v>
      </c>
      <c r="D2692" s="21" t="s">
        <v>1</v>
      </c>
      <c r="E2692" s="21">
        <v>38</v>
      </c>
      <c r="F2692" s="21">
        <v>62</v>
      </c>
      <c r="G2692" s="21" t="s">
        <v>2088</v>
      </c>
      <c r="H2692" s="21" t="s">
        <v>585</v>
      </c>
      <c r="I2692" s="21">
        <v>1</v>
      </c>
      <c r="J2692" s="21">
        <v>0</v>
      </c>
      <c r="K2692" s="21">
        <v>0</v>
      </c>
      <c r="L2692" s="21">
        <v>0</v>
      </c>
      <c r="M2692" s="21" t="s">
        <v>1946</v>
      </c>
      <c r="N2692" s="21" t="s">
        <v>587</v>
      </c>
      <c r="O2692" s="21">
        <v>0</v>
      </c>
      <c r="P2692" s="21">
        <v>1</v>
      </c>
      <c r="Q2692" s="21">
        <v>0</v>
      </c>
      <c r="R2692">
        <f>IFERROR(IF(I2692=1,VLOOKUP(F2692,Lookup!$A$2:$B$15,2,FALSE),0),0.5)</f>
        <v>0.5</v>
      </c>
      <c r="S2692">
        <f>IF(K2692=1,1,IFERROR(IF(H2692="pass",VLOOKUP(F2692,Lookup!$D$2:$E$26,2,FALSE),0),1.6))</f>
        <v>0</v>
      </c>
      <c r="T2692" s="6">
        <f t="shared" si="128"/>
        <v>0</v>
      </c>
      <c r="U2692" s="6">
        <f t="shared" si="126"/>
        <v>0.5</v>
      </c>
      <c r="V2692" t="str">
        <f t="shared" si="127"/>
        <v>D.COOK, MIN</v>
      </c>
    </row>
    <row r="2693" spans="1:22">
      <c r="A2693">
        <v>1986</v>
      </c>
      <c r="B2693" s="21">
        <v>1</v>
      </c>
      <c r="C2693" s="21" t="s">
        <v>1</v>
      </c>
      <c r="D2693" s="21" t="s">
        <v>7</v>
      </c>
      <c r="E2693" s="21">
        <v>55</v>
      </c>
      <c r="F2693" s="21">
        <v>45</v>
      </c>
      <c r="G2693" s="21" t="s">
        <v>2090</v>
      </c>
      <c r="H2693" s="21" t="s">
        <v>585</v>
      </c>
      <c r="I2693" s="21">
        <v>1</v>
      </c>
      <c r="J2693" s="21">
        <v>0</v>
      </c>
      <c r="K2693" s="21">
        <v>0</v>
      </c>
      <c r="L2693" s="21">
        <v>0</v>
      </c>
      <c r="M2693" s="21" t="s">
        <v>1957</v>
      </c>
      <c r="N2693" s="21" t="s">
        <v>587</v>
      </c>
      <c r="O2693" s="21">
        <v>0</v>
      </c>
      <c r="P2693" s="21">
        <v>1</v>
      </c>
      <c r="Q2693" s="21">
        <v>0</v>
      </c>
      <c r="R2693">
        <f>IFERROR(IF(I2693=1,VLOOKUP(F2693,Lookup!$A$2:$B$15,2,FALSE),0),0.5)</f>
        <v>0.5</v>
      </c>
      <c r="S2693">
        <f>IF(K2693=1,1,IFERROR(IF(H2693="pass",VLOOKUP(F2693,Lookup!$D$2:$E$26,2,FALSE),0),1.6))</f>
        <v>0</v>
      </c>
      <c r="T2693" s="6">
        <f t="shared" si="128"/>
        <v>0</v>
      </c>
      <c r="U2693" s="6">
        <f t="shared" si="126"/>
        <v>0.5</v>
      </c>
      <c r="V2693" t="str">
        <f t="shared" si="127"/>
        <v>J.MIXON, CIN</v>
      </c>
    </row>
    <row r="2694" spans="1:22">
      <c r="A2694">
        <v>1988</v>
      </c>
      <c r="B2694" s="21">
        <v>1</v>
      </c>
      <c r="C2694" s="21" t="s">
        <v>1</v>
      </c>
      <c r="D2694" s="21" t="s">
        <v>7</v>
      </c>
      <c r="E2694" s="21">
        <v>52</v>
      </c>
      <c r="F2694" s="21">
        <v>48</v>
      </c>
      <c r="G2694" s="21" t="s">
        <v>2091</v>
      </c>
      <c r="H2694" s="21" t="s">
        <v>585</v>
      </c>
      <c r="I2694" s="21">
        <v>1</v>
      </c>
      <c r="J2694" s="21">
        <v>0</v>
      </c>
      <c r="K2694" s="21">
        <v>0</v>
      </c>
      <c r="L2694" s="21">
        <v>0</v>
      </c>
      <c r="M2694" s="21" t="s">
        <v>1957</v>
      </c>
      <c r="N2694" s="21" t="s">
        <v>587</v>
      </c>
      <c r="O2694" s="21">
        <v>0</v>
      </c>
      <c r="P2694" s="21">
        <v>1</v>
      </c>
      <c r="Q2694" s="21">
        <v>0</v>
      </c>
      <c r="R2694">
        <f>IFERROR(IF(I2694=1,VLOOKUP(F2694,Lookup!$A$2:$B$15,2,FALSE),0),0.5)</f>
        <v>0.5</v>
      </c>
      <c r="S2694">
        <f>IF(K2694=1,1,IFERROR(IF(H2694="pass",VLOOKUP(F2694,Lookup!$D$2:$E$26,2,FALSE),0),1.6))</f>
        <v>0</v>
      </c>
      <c r="T2694" s="6">
        <f t="shared" si="128"/>
        <v>0</v>
      </c>
      <c r="U2694" s="6">
        <f t="shared" si="126"/>
        <v>0.5</v>
      </c>
      <c r="V2694" t="str">
        <f t="shared" si="127"/>
        <v>J.MIXON, CIN</v>
      </c>
    </row>
    <row r="2695" spans="1:22">
      <c r="A2695">
        <v>1990</v>
      </c>
      <c r="B2695" s="21">
        <v>1</v>
      </c>
      <c r="C2695" s="21" t="s">
        <v>1</v>
      </c>
      <c r="D2695" s="21" t="s">
        <v>7</v>
      </c>
      <c r="E2695" s="21">
        <v>20</v>
      </c>
      <c r="F2695" s="21">
        <v>80</v>
      </c>
      <c r="G2695" s="21" t="s">
        <v>2093</v>
      </c>
      <c r="H2695" s="21" t="s">
        <v>585</v>
      </c>
      <c r="I2695" s="21">
        <v>1</v>
      </c>
      <c r="J2695" s="21">
        <v>0</v>
      </c>
      <c r="K2695" s="21">
        <v>0</v>
      </c>
      <c r="L2695" s="21">
        <v>0</v>
      </c>
      <c r="M2695" s="21" t="s">
        <v>1957</v>
      </c>
      <c r="N2695" s="21" t="s">
        <v>587</v>
      </c>
      <c r="O2695" s="21">
        <v>0</v>
      </c>
      <c r="P2695" s="21">
        <v>1</v>
      </c>
      <c r="Q2695" s="21">
        <v>0</v>
      </c>
      <c r="R2695">
        <f>IFERROR(IF(I2695=1,VLOOKUP(F2695,Lookup!$A$2:$B$15,2,FALSE),0),0.5)</f>
        <v>0.5</v>
      </c>
      <c r="S2695">
        <f>IF(K2695=1,1,IFERROR(IF(H2695="pass",VLOOKUP(F2695,Lookup!$D$2:$E$26,2,FALSE),0),1.6))</f>
        <v>0</v>
      </c>
      <c r="T2695" s="6">
        <f t="shared" si="128"/>
        <v>0</v>
      </c>
      <c r="U2695" s="6">
        <f t="shared" si="126"/>
        <v>0.5</v>
      </c>
      <c r="V2695" t="str">
        <f t="shared" si="127"/>
        <v>J.MIXON, CIN</v>
      </c>
    </row>
    <row r="2696" spans="1:22">
      <c r="A2696">
        <v>1997</v>
      </c>
      <c r="B2696" s="21">
        <v>1</v>
      </c>
      <c r="C2696" s="21" t="s">
        <v>12</v>
      </c>
      <c r="D2696" s="21" t="s">
        <v>21</v>
      </c>
      <c r="E2696" s="21">
        <v>75</v>
      </c>
      <c r="F2696" s="21">
        <v>25</v>
      </c>
      <c r="G2696" s="21" t="s">
        <v>2094</v>
      </c>
      <c r="H2696" s="21" t="s">
        <v>585</v>
      </c>
      <c r="I2696" s="21">
        <v>1</v>
      </c>
      <c r="J2696" s="21">
        <v>0</v>
      </c>
      <c r="K2696" s="21">
        <v>0</v>
      </c>
      <c r="L2696" s="21">
        <v>0</v>
      </c>
      <c r="M2696" s="21" t="s">
        <v>2095</v>
      </c>
      <c r="N2696" s="21" t="s">
        <v>587</v>
      </c>
      <c r="O2696" s="21">
        <v>0</v>
      </c>
      <c r="P2696" s="21">
        <v>1</v>
      </c>
      <c r="Q2696" s="21">
        <v>0</v>
      </c>
      <c r="R2696">
        <f>IFERROR(IF(I2696=1,VLOOKUP(F2696,Lookup!$A$2:$B$15,2,FALSE),0),0.5)</f>
        <v>0.5</v>
      </c>
      <c r="S2696">
        <f>IF(K2696=1,1,IFERROR(IF(H2696="pass",VLOOKUP(F2696,Lookup!$D$2:$E$26,2,FALSE),0),1.6))</f>
        <v>0</v>
      </c>
      <c r="T2696" s="6">
        <f t="shared" si="128"/>
        <v>0</v>
      </c>
      <c r="U2696" s="6">
        <f t="shared" si="126"/>
        <v>0.5</v>
      </c>
      <c r="V2696" t="str">
        <f t="shared" si="127"/>
        <v>T.COLEMAN, NYJ</v>
      </c>
    </row>
    <row r="2697" spans="1:22">
      <c r="A2697">
        <v>1999</v>
      </c>
      <c r="B2697" s="21">
        <v>1</v>
      </c>
      <c r="C2697" s="21" t="s">
        <v>12</v>
      </c>
      <c r="D2697" s="21" t="s">
        <v>21</v>
      </c>
      <c r="E2697" s="21">
        <v>66</v>
      </c>
      <c r="F2697" s="21">
        <v>34</v>
      </c>
      <c r="G2697" s="21" t="s">
        <v>2098</v>
      </c>
      <c r="H2697" s="21" t="s">
        <v>585</v>
      </c>
      <c r="I2697" s="21">
        <v>1</v>
      </c>
      <c r="J2697" s="21">
        <v>0</v>
      </c>
      <c r="K2697" s="21">
        <v>0</v>
      </c>
      <c r="L2697" s="21">
        <v>0</v>
      </c>
      <c r="M2697" s="21" t="s">
        <v>2095</v>
      </c>
      <c r="N2697" s="21" t="s">
        <v>587</v>
      </c>
      <c r="O2697" s="21">
        <v>0</v>
      </c>
      <c r="P2697" s="21">
        <v>1</v>
      </c>
      <c r="Q2697" s="21">
        <v>0</v>
      </c>
      <c r="R2697">
        <f>IFERROR(IF(I2697=1,VLOOKUP(F2697,Lookup!$A$2:$B$15,2,FALSE),0),0.5)</f>
        <v>0.5</v>
      </c>
      <c r="S2697">
        <f>IF(K2697=1,1,IFERROR(IF(H2697="pass",VLOOKUP(F2697,Lookup!$D$2:$E$26,2,FALSE),0),1.6))</f>
        <v>0</v>
      </c>
      <c r="T2697" s="6">
        <f t="shared" si="128"/>
        <v>0</v>
      </c>
      <c r="U2697" s="6">
        <f t="shared" si="126"/>
        <v>0.5</v>
      </c>
      <c r="V2697" t="str">
        <f t="shared" si="127"/>
        <v>T.COLEMAN, NYJ</v>
      </c>
    </row>
    <row r="2698" spans="1:22">
      <c r="A2698">
        <v>2000</v>
      </c>
      <c r="B2698" s="21">
        <v>1</v>
      </c>
      <c r="C2698" s="21" t="s">
        <v>12</v>
      </c>
      <c r="D2698" s="21" t="s">
        <v>21</v>
      </c>
      <c r="E2698" s="21">
        <v>65</v>
      </c>
      <c r="F2698" s="21">
        <v>35</v>
      </c>
      <c r="G2698" s="21" t="s">
        <v>2099</v>
      </c>
      <c r="H2698" s="21" t="s">
        <v>585</v>
      </c>
      <c r="I2698" s="21">
        <v>1</v>
      </c>
      <c r="J2698" s="21">
        <v>0</v>
      </c>
      <c r="K2698" s="21">
        <v>0</v>
      </c>
      <c r="L2698" s="21">
        <v>0</v>
      </c>
      <c r="M2698" s="21" t="s">
        <v>1206</v>
      </c>
      <c r="N2698" s="21" t="s">
        <v>587</v>
      </c>
      <c r="O2698" s="21">
        <v>0</v>
      </c>
      <c r="P2698" s="21">
        <v>1</v>
      </c>
      <c r="Q2698" s="21">
        <v>0</v>
      </c>
      <c r="R2698">
        <f>IFERROR(IF(I2698=1,VLOOKUP(F2698,Lookup!$A$2:$B$15,2,FALSE),0),0.5)</f>
        <v>0.5</v>
      </c>
      <c r="S2698">
        <f>IF(K2698=1,1,IFERROR(IF(H2698="pass",VLOOKUP(F2698,Lookup!$D$2:$E$26,2,FALSE),0),1.6))</f>
        <v>0</v>
      </c>
      <c r="T2698" s="6">
        <f t="shared" si="128"/>
        <v>0</v>
      </c>
      <c r="U2698" s="6">
        <f t="shared" si="126"/>
        <v>0.5</v>
      </c>
      <c r="V2698" t="str">
        <f t="shared" si="127"/>
        <v>T.JOHNSON, NYJ</v>
      </c>
    </row>
    <row r="2699" spans="1:22">
      <c r="A2699">
        <v>2006</v>
      </c>
      <c r="B2699" s="21">
        <v>1</v>
      </c>
      <c r="C2699" s="21" t="s">
        <v>21</v>
      </c>
      <c r="D2699" s="21" t="s">
        <v>12</v>
      </c>
      <c r="E2699" s="21">
        <v>63</v>
      </c>
      <c r="F2699" s="21">
        <v>37</v>
      </c>
      <c r="G2699" s="21" t="s">
        <v>2104</v>
      </c>
      <c r="H2699" s="21" t="s">
        <v>585</v>
      </c>
      <c r="I2699" s="21">
        <v>1</v>
      </c>
      <c r="J2699" s="21">
        <v>0</v>
      </c>
      <c r="K2699" s="21">
        <v>0</v>
      </c>
      <c r="L2699" s="21">
        <v>0</v>
      </c>
      <c r="M2699" s="21" t="s">
        <v>2103</v>
      </c>
      <c r="N2699" s="21" t="s">
        <v>587</v>
      </c>
      <c r="O2699" s="21">
        <v>0</v>
      </c>
      <c r="P2699" s="21">
        <v>1</v>
      </c>
      <c r="Q2699" s="21">
        <v>0</v>
      </c>
      <c r="R2699">
        <f>IFERROR(IF(I2699=1,VLOOKUP(F2699,Lookup!$A$2:$B$15,2,FALSE),0),0.5)</f>
        <v>0.5</v>
      </c>
      <c r="S2699">
        <f>IF(K2699=1,1,IFERROR(IF(H2699="pass",VLOOKUP(F2699,Lookup!$D$2:$E$26,2,FALSE),0),1.6))</f>
        <v>0</v>
      </c>
      <c r="T2699" s="6">
        <f t="shared" si="128"/>
        <v>0</v>
      </c>
      <c r="U2699" s="6">
        <f t="shared" si="126"/>
        <v>0.5</v>
      </c>
      <c r="V2699" t="str">
        <f t="shared" si="127"/>
        <v>C.MCCAFFREY, CAR</v>
      </c>
    </row>
    <row r="2700" spans="1:22">
      <c r="A2700">
        <v>2008</v>
      </c>
      <c r="B2700" s="21">
        <v>1</v>
      </c>
      <c r="C2700" s="21" t="s">
        <v>21</v>
      </c>
      <c r="D2700" s="21" t="s">
        <v>12</v>
      </c>
      <c r="E2700" s="21">
        <v>66</v>
      </c>
      <c r="F2700" s="21">
        <v>34</v>
      </c>
      <c r="G2700" s="21" t="s">
        <v>2105</v>
      </c>
      <c r="H2700" s="21" t="s">
        <v>585</v>
      </c>
      <c r="I2700" s="21">
        <v>1</v>
      </c>
      <c r="J2700" s="21">
        <v>0</v>
      </c>
      <c r="K2700" s="21">
        <v>0</v>
      </c>
      <c r="L2700" s="21">
        <v>0</v>
      </c>
      <c r="M2700" s="21" t="s">
        <v>2103</v>
      </c>
      <c r="N2700" s="21" t="s">
        <v>587</v>
      </c>
      <c r="O2700" s="21">
        <v>0</v>
      </c>
      <c r="P2700" s="21">
        <v>1</v>
      </c>
      <c r="Q2700" s="21">
        <v>0</v>
      </c>
      <c r="R2700">
        <f>IFERROR(IF(I2700=1,VLOOKUP(F2700,Lookup!$A$2:$B$15,2,FALSE),0),0.5)</f>
        <v>0.5</v>
      </c>
      <c r="S2700">
        <f>IF(K2700=1,1,IFERROR(IF(H2700="pass",VLOOKUP(F2700,Lookup!$D$2:$E$26,2,FALSE),0),1.6))</f>
        <v>0</v>
      </c>
      <c r="T2700" s="6">
        <f t="shared" si="128"/>
        <v>0</v>
      </c>
      <c r="U2700" s="6">
        <f t="shared" si="126"/>
        <v>0.5</v>
      </c>
      <c r="V2700" t="str">
        <f t="shared" si="127"/>
        <v>C.MCCAFFREY, CAR</v>
      </c>
    </row>
    <row r="2701" spans="1:22">
      <c r="A2701">
        <v>2011</v>
      </c>
      <c r="B2701" s="21">
        <v>1</v>
      </c>
      <c r="C2701" s="21" t="s">
        <v>12</v>
      </c>
      <c r="D2701" s="21" t="s">
        <v>21</v>
      </c>
      <c r="E2701" s="21">
        <v>78</v>
      </c>
      <c r="F2701" s="21">
        <v>22</v>
      </c>
      <c r="G2701" s="21" t="s">
        <v>2108</v>
      </c>
      <c r="H2701" s="21" t="s">
        <v>585</v>
      </c>
      <c r="I2701" s="21">
        <v>1</v>
      </c>
      <c r="J2701" s="21">
        <v>0</v>
      </c>
      <c r="K2701" s="21">
        <v>0</v>
      </c>
      <c r="L2701" s="21">
        <v>0</v>
      </c>
      <c r="M2701" s="21" t="s">
        <v>2101</v>
      </c>
      <c r="N2701" s="21" t="s">
        <v>587</v>
      </c>
      <c r="O2701" s="21">
        <v>0</v>
      </c>
      <c r="P2701" s="21">
        <v>1</v>
      </c>
      <c r="Q2701" s="21">
        <v>0</v>
      </c>
      <c r="R2701">
        <f>IFERROR(IF(I2701=1,VLOOKUP(F2701,Lookup!$A$2:$B$15,2,FALSE),0),0.5)</f>
        <v>0.5</v>
      </c>
      <c r="S2701">
        <f>IF(K2701=1,1,IFERROR(IF(H2701="pass",VLOOKUP(F2701,Lookup!$D$2:$E$26,2,FALSE),0),1.6))</f>
        <v>0</v>
      </c>
      <c r="T2701" s="6">
        <f t="shared" si="128"/>
        <v>0</v>
      </c>
      <c r="U2701" s="6">
        <f t="shared" si="126"/>
        <v>0.5</v>
      </c>
      <c r="V2701" t="str">
        <f t="shared" si="127"/>
        <v>M.CARTER, NYJ</v>
      </c>
    </row>
    <row r="2702" spans="1:22">
      <c r="A2702">
        <v>2022</v>
      </c>
      <c r="B2702" s="21">
        <v>1</v>
      </c>
      <c r="C2702" s="21" t="s">
        <v>12</v>
      </c>
      <c r="D2702" s="21" t="s">
        <v>21</v>
      </c>
      <c r="E2702" s="21">
        <v>85</v>
      </c>
      <c r="F2702" s="21">
        <v>15</v>
      </c>
      <c r="G2702" s="21" t="s">
        <v>2118</v>
      </c>
      <c r="H2702" s="21" t="s">
        <v>585</v>
      </c>
      <c r="I2702" s="21">
        <v>1</v>
      </c>
      <c r="J2702" s="21">
        <v>0</v>
      </c>
      <c r="K2702" s="21">
        <v>0</v>
      </c>
      <c r="L2702" s="21">
        <v>0</v>
      </c>
      <c r="M2702" s="21" t="s">
        <v>2095</v>
      </c>
      <c r="N2702" s="21" t="s">
        <v>587</v>
      </c>
      <c r="O2702" s="21">
        <v>0</v>
      </c>
      <c r="P2702" s="21">
        <v>1</v>
      </c>
      <c r="Q2702" s="21">
        <v>0</v>
      </c>
      <c r="R2702">
        <f>IFERROR(IF(I2702=1,VLOOKUP(F2702,Lookup!$A$2:$B$15,2,FALSE),0),0.5)</f>
        <v>0.5</v>
      </c>
      <c r="S2702">
        <f>IF(K2702=1,1,IFERROR(IF(H2702="pass",VLOOKUP(F2702,Lookup!$D$2:$E$26,2,FALSE),0),1.6))</f>
        <v>0</v>
      </c>
      <c r="T2702" s="6">
        <f t="shared" si="128"/>
        <v>0</v>
      </c>
      <c r="U2702" s="6">
        <f t="shared" si="126"/>
        <v>0.5</v>
      </c>
      <c r="V2702" t="str">
        <f t="shared" si="127"/>
        <v>T.COLEMAN, NYJ</v>
      </c>
    </row>
    <row r="2703" spans="1:22">
      <c r="A2703">
        <v>2023</v>
      </c>
      <c r="B2703" s="21">
        <v>1</v>
      </c>
      <c r="C2703" s="21" t="s">
        <v>12</v>
      </c>
      <c r="D2703" s="21" t="s">
        <v>21</v>
      </c>
      <c r="E2703" s="21">
        <v>79</v>
      </c>
      <c r="F2703" s="21">
        <v>21</v>
      </c>
      <c r="G2703" s="21" t="s">
        <v>2119</v>
      </c>
      <c r="H2703" s="21" t="s">
        <v>585</v>
      </c>
      <c r="I2703" s="21">
        <v>1</v>
      </c>
      <c r="J2703" s="21">
        <v>0</v>
      </c>
      <c r="K2703" s="21">
        <v>0</v>
      </c>
      <c r="L2703" s="21">
        <v>0</v>
      </c>
      <c r="M2703" s="21" t="s">
        <v>2095</v>
      </c>
      <c r="N2703" s="21" t="s">
        <v>587</v>
      </c>
      <c r="O2703" s="21">
        <v>0</v>
      </c>
      <c r="P2703" s="21">
        <v>1</v>
      </c>
      <c r="Q2703" s="21">
        <v>0</v>
      </c>
      <c r="R2703">
        <f>IFERROR(IF(I2703=1,VLOOKUP(F2703,Lookup!$A$2:$B$15,2,FALSE),0),0.5)</f>
        <v>0.5</v>
      </c>
      <c r="S2703">
        <f>IF(K2703=1,1,IFERROR(IF(H2703="pass",VLOOKUP(F2703,Lookup!$D$2:$E$26,2,FALSE),0),1.6))</f>
        <v>0</v>
      </c>
      <c r="T2703" s="6">
        <f t="shared" si="128"/>
        <v>0</v>
      </c>
      <c r="U2703" s="6">
        <f t="shared" si="126"/>
        <v>0.5</v>
      </c>
      <c r="V2703" t="str">
        <f t="shared" si="127"/>
        <v>T.COLEMAN, NYJ</v>
      </c>
    </row>
    <row r="2704" spans="1:22">
      <c r="A2704">
        <v>2024</v>
      </c>
      <c r="B2704" s="21">
        <v>1</v>
      </c>
      <c r="C2704" s="21" t="s">
        <v>12</v>
      </c>
      <c r="D2704" s="21" t="s">
        <v>21</v>
      </c>
      <c r="E2704" s="21">
        <v>77</v>
      </c>
      <c r="F2704" s="21">
        <v>23</v>
      </c>
      <c r="G2704" s="21" t="s">
        <v>2120</v>
      </c>
      <c r="H2704" s="21" t="s">
        <v>585</v>
      </c>
      <c r="I2704" s="21">
        <v>1</v>
      </c>
      <c r="J2704" s="21">
        <v>0</v>
      </c>
      <c r="K2704" s="21">
        <v>0</v>
      </c>
      <c r="L2704" s="21">
        <v>0</v>
      </c>
      <c r="M2704" s="21" t="s">
        <v>2101</v>
      </c>
      <c r="N2704" s="21" t="s">
        <v>587</v>
      </c>
      <c r="O2704" s="21">
        <v>0</v>
      </c>
      <c r="P2704" s="21">
        <v>1</v>
      </c>
      <c r="Q2704" s="21">
        <v>0</v>
      </c>
      <c r="R2704">
        <f>IFERROR(IF(I2704=1,VLOOKUP(F2704,Lookup!$A$2:$B$15,2,FALSE),0),0.5)</f>
        <v>0.5</v>
      </c>
      <c r="S2704">
        <f>IF(K2704=1,1,IFERROR(IF(H2704="pass",VLOOKUP(F2704,Lookup!$D$2:$E$26,2,FALSE),0),1.6))</f>
        <v>0</v>
      </c>
      <c r="T2704" s="6">
        <f t="shared" si="128"/>
        <v>0</v>
      </c>
      <c r="U2704" s="6">
        <f t="shared" si="126"/>
        <v>0.5</v>
      </c>
      <c r="V2704" t="str">
        <f t="shared" si="127"/>
        <v>M.CARTER, NYJ</v>
      </c>
    </row>
    <row r="2705" spans="1:22">
      <c r="A2705">
        <v>2025</v>
      </c>
      <c r="B2705" s="21">
        <v>1</v>
      </c>
      <c r="C2705" s="21" t="s">
        <v>12</v>
      </c>
      <c r="D2705" s="21" t="s">
        <v>21</v>
      </c>
      <c r="E2705" s="21">
        <v>75</v>
      </c>
      <c r="F2705" s="21">
        <v>25</v>
      </c>
      <c r="G2705" s="21" t="s">
        <v>2121</v>
      </c>
      <c r="H2705" s="21" t="s">
        <v>585</v>
      </c>
      <c r="I2705" s="21">
        <v>1</v>
      </c>
      <c r="J2705" s="21">
        <v>0</v>
      </c>
      <c r="K2705" s="21">
        <v>0</v>
      </c>
      <c r="L2705" s="21">
        <v>0</v>
      </c>
      <c r="M2705" s="21" t="s">
        <v>1206</v>
      </c>
      <c r="N2705" s="21" t="s">
        <v>587</v>
      </c>
      <c r="O2705" s="21">
        <v>0</v>
      </c>
      <c r="P2705" s="21">
        <v>1</v>
      </c>
      <c r="Q2705" s="21">
        <v>0</v>
      </c>
      <c r="R2705">
        <f>IFERROR(IF(I2705=1,VLOOKUP(F2705,Lookup!$A$2:$B$15,2,FALSE),0),0.5)</f>
        <v>0.5</v>
      </c>
      <c r="S2705">
        <f>IF(K2705=1,1,IFERROR(IF(H2705="pass",VLOOKUP(F2705,Lookup!$D$2:$E$26,2,FALSE),0),1.6))</f>
        <v>0</v>
      </c>
      <c r="T2705" s="6">
        <f t="shared" si="128"/>
        <v>0</v>
      </c>
      <c r="U2705" s="6">
        <f t="shared" si="126"/>
        <v>0.5</v>
      </c>
      <c r="V2705" t="str">
        <f t="shared" si="127"/>
        <v>T.JOHNSON, NYJ</v>
      </c>
    </row>
    <row r="2706" spans="1:22">
      <c r="A2706">
        <v>2030</v>
      </c>
      <c r="B2706" s="21">
        <v>1</v>
      </c>
      <c r="C2706" s="21" t="s">
        <v>21</v>
      </c>
      <c r="D2706" s="21" t="s">
        <v>12</v>
      </c>
      <c r="E2706" s="21">
        <v>85</v>
      </c>
      <c r="F2706" s="21">
        <v>15</v>
      </c>
      <c r="G2706" s="21" t="s">
        <v>2125</v>
      </c>
      <c r="H2706" s="21" t="s">
        <v>585</v>
      </c>
      <c r="I2706" s="21">
        <v>1</v>
      </c>
      <c r="J2706" s="21">
        <v>0</v>
      </c>
      <c r="K2706" s="21">
        <v>0</v>
      </c>
      <c r="L2706" s="21">
        <v>0</v>
      </c>
      <c r="M2706" s="21" t="s">
        <v>2103</v>
      </c>
      <c r="N2706" s="21" t="s">
        <v>587</v>
      </c>
      <c r="O2706" s="21">
        <v>0</v>
      </c>
      <c r="P2706" s="21">
        <v>1</v>
      </c>
      <c r="Q2706" s="21">
        <v>0</v>
      </c>
      <c r="R2706">
        <f>IFERROR(IF(I2706=1,VLOOKUP(F2706,Lookup!$A$2:$B$15,2,FALSE),0),0.5)</f>
        <v>0.5</v>
      </c>
      <c r="S2706">
        <f>IF(K2706=1,1,IFERROR(IF(H2706="pass",VLOOKUP(F2706,Lookup!$D$2:$E$26,2,FALSE),0),1.6))</f>
        <v>0</v>
      </c>
      <c r="T2706" s="6">
        <f t="shared" si="128"/>
        <v>0</v>
      </c>
      <c r="U2706" s="6">
        <f t="shared" si="126"/>
        <v>0.5</v>
      </c>
      <c r="V2706" t="str">
        <f t="shared" si="127"/>
        <v>C.MCCAFFREY, CAR</v>
      </c>
    </row>
    <row r="2707" spans="1:22">
      <c r="A2707">
        <v>2034</v>
      </c>
      <c r="B2707" s="21">
        <v>1</v>
      </c>
      <c r="C2707" s="21" t="s">
        <v>21</v>
      </c>
      <c r="D2707" s="21" t="s">
        <v>12</v>
      </c>
      <c r="E2707" s="21">
        <v>72</v>
      </c>
      <c r="F2707" s="21">
        <v>28</v>
      </c>
      <c r="G2707" s="21" t="s">
        <v>2128</v>
      </c>
      <c r="H2707" s="21" t="s">
        <v>585</v>
      </c>
      <c r="I2707" s="21">
        <v>1</v>
      </c>
      <c r="J2707" s="21">
        <v>0</v>
      </c>
      <c r="K2707" s="21">
        <v>0</v>
      </c>
      <c r="L2707" s="21">
        <v>0</v>
      </c>
      <c r="M2707" s="21" t="s">
        <v>2103</v>
      </c>
      <c r="N2707" s="21" t="s">
        <v>587</v>
      </c>
      <c r="O2707" s="21">
        <v>0</v>
      </c>
      <c r="P2707" s="21">
        <v>1</v>
      </c>
      <c r="Q2707" s="21">
        <v>0</v>
      </c>
      <c r="R2707">
        <f>IFERROR(IF(I2707=1,VLOOKUP(F2707,Lookup!$A$2:$B$15,2,FALSE),0),0.5)</f>
        <v>0.5</v>
      </c>
      <c r="S2707">
        <f>IF(K2707=1,1,IFERROR(IF(H2707="pass",VLOOKUP(F2707,Lookup!$D$2:$E$26,2,FALSE),0),1.6))</f>
        <v>0</v>
      </c>
      <c r="T2707" s="6">
        <f t="shared" si="128"/>
        <v>0</v>
      </c>
      <c r="U2707" s="6">
        <f t="shared" si="126"/>
        <v>0.5</v>
      </c>
      <c r="V2707" t="str">
        <f t="shared" si="127"/>
        <v>C.MCCAFFREY, CAR</v>
      </c>
    </row>
    <row r="2708" spans="1:22">
      <c r="A2708">
        <v>2039</v>
      </c>
      <c r="B2708" s="21">
        <v>1</v>
      </c>
      <c r="C2708" s="21" t="s">
        <v>21</v>
      </c>
      <c r="D2708" s="21" t="s">
        <v>12</v>
      </c>
      <c r="E2708" s="21">
        <v>13</v>
      </c>
      <c r="F2708" s="21">
        <v>87</v>
      </c>
      <c r="G2708" s="21" t="s">
        <v>2134</v>
      </c>
      <c r="H2708" s="21" t="s">
        <v>585</v>
      </c>
      <c r="I2708" s="21">
        <v>1</v>
      </c>
      <c r="J2708" s="21">
        <v>0</v>
      </c>
      <c r="K2708" s="21">
        <v>0</v>
      </c>
      <c r="L2708" s="21">
        <v>0</v>
      </c>
      <c r="M2708" s="21" t="s">
        <v>2103</v>
      </c>
      <c r="N2708" s="21" t="s">
        <v>587</v>
      </c>
      <c r="O2708" s="21">
        <v>0</v>
      </c>
      <c r="P2708" s="21">
        <v>1</v>
      </c>
      <c r="Q2708" s="21">
        <v>0</v>
      </c>
      <c r="R2708">
        <f>IFERROR(IF(I2708=1,VLOOKUP(F2708,Lookup!$A$2:$B$15,2,FALSE),0),0.5)</f>
        <v>0.6</v>
      </c>
      <c r="S2708">
        <f>IF(K2708=1,1,IFERROR(IF(H2708="pass",VLOOKUP(F2708,Lookup!$D$2:$E$26,2,FALSE),0),1.6))</f>
        <v>0</v>
      </c>
      <c r="T2708" s="6">
        <f t="shared" si="128"/>
        <v>0</v>
      </c>
      <c r="U2708" s="6">
        <f t="shared" si="126"/>
        <v>0.6</v>
      </c>
      <c r="V2708" t="str">
        <f t="shared" si="127"/>
        <v>C.MCCAFFREY, CAR</v>
      </c>
    </row>
    <row r="2709" spans="1:22">
      <c r="A2709">
        <v>2040</v>
      </c>
      <c r="B2709" s="21">
        <v>1</v>
      </c>
      <c r="C2709" s="21" t="s">
        <v>21</v>
      </c>
      <c r="D2709" s="21" t="s">
        <v>12</v>
      </c>
      <c r="E2709" s="21">
        <v>6</v>
      </c>
      <c r="F2709" s="21">
        <v>94</v>
      </c>
      <c r="G2709" s="21" t="s">
        <v>2135</v>
      </c>
      <c r="H2709" s="21" t="s">
        <v>585</v>
      </c>
      <c r="I2709" s="21">
        <v>1</v>
      </c>
      <c r="J2709" s="21">
        <v>0</v>
      </c>
      <c r="K2709" s="21">
        <v>0</v>
      </c>
      <c r="L2709" s="21">
        <v>0</v>
      </c>
      <c r="M2709" s="21" t="s">
        <v>2103</v>
      </c>
      <c r="N2709" s="21" t="s">
        <v>587</v>
      </c>
      <c r="O2709" s="21">
        <v>0</v>
      </c>
      <c r="P2709" s="21">
        <v>1</v>
      </c>
      <c r="Q2709" s="21">
        <v>0</v>
      </c>
      <c r="R2709">
        <f>IFERROR(IF(I2709=1,VLOOKUP(F2709,Lookup!$A$2:$B$15,2,FALSE),0),0.5)</f>
        <v>1.3</v>
      </c>
      <c r="S2709">
        <f>IF(K2709=1,1,IFERROR(IF(H2709="pass",VLOOKUP(F2709,Lookup!$D$2:$E$26,2,FALSE),0),1.6))</f>
        <v>0</v>
      </c>
      <c r="T2709" s="6">
        <f t="shared" si="128"/>
        <v>0</v>
      </c>
      <c r="U2709" s="6">
        <f t="shared" si="126"/>
        <v>1.3</v>
      </c>
      <c r="V2709" t="str">
        <f t="shared" si="127"/>
        <v>C.MCCAFFREY, CAR</v>
      </c>
    </row>
    <row r="2710" spans="1:22">
      <c r="A2710">
        <v>2041</v>
      </c>
      <c r="B2710" s="21">
        <v>1</v>
      </c>
      <c r="C2710" s="21" t="s">
        <v>21</v>
      </c>
      <c r="D2710" s="21" t="s">
        <v>12</v>
      </c>
      <c r="E2710" s="21">
        <v>4</v>
      </c>
      <c r="F2710" s="21">
        <v>96</v>
      </c>
      <c r="G2710" s="21" t="s">
        <v>2136</v>
      </c>
      <c r="H2710" s="21" t="s">
        <v>585</v>
      </c>
      <c r="I2710" s="21">
        <v>1</v>
      </c>
      <c r="J2710" s="21">
        <v>0</v>
      </c>
      <c r="K2710" s="21">
        <v>0</v>
      </c>
      <c r="L2710" s="21">
        <v>0</v>
      </c>
      <c r="M2710" s="21" t="s">
        <v>2137</v>
      </c>
      <c r="N2710" s="21" t="s">
        <v>587</v>
      </c>
      <c r="O2710" s="21">
        <v>0</v>
      </c>
      <c r="P2710" s="21">
        <v>1</v>
      </c>
      <c r="Q2710" s="21">
        <v>0</v>
      </c>
      <c r="R2710">
        <f>IFERROR(IF(I2710=1,VLOOKUP(F2710,Lookup!$A$2:$B$15,2,FALSE),0),0.5)</f>
        <v>1.8</v>
      </c>
      <c r="S2710">
        <f>IF(K2710=1,1,IFERROR(IF(H2710="pass",VLOOKUP(F2710,Lookup!$D$2:$E$26,2,FALSE),0),1.6))</f>
        <v>0</v>
      </c>
      <c r="T2710" s="6">
        <f t="shared" si="128"/>
        <v>0</v>
      </c>
      <c r="U2710" s="6">
        <f t="shared" si="126"/>
        <v>1.8</v>
      </c>
      <c r="V2710" t="str">
        <f t="shared" si="127"/>
        <v>S.DARNOLD, CAR</v>
      </c>
    </row>
    <row r="2711" spans="1:22">
      <c r="A2711">
        <v>2042</v>
      </c>
      <c r="B2711" s="21">
        <v>1</v>
      </c>
      <c r="C2711" s="21" t="s">
        <v>12</v>
      </c>
      <c r="D2711" s="21" t="s">
        <v>21</v>
      </c>
      <c r="E2711" s="21">
        <v>91</v>
      </c>
      <c r="F2711" s="21">
        <v>9</v>
      </c>
      <c r="G2711" s="21" t="s">
        <v>2138</v>
      </c>
      <c r="H2711" s="21" t="s">
        <v>585</v>
      </c>
      <c r="I2711" s="21">
        <v>1</v>
      </c>
      <c r="J2711" s="21">
        <v>0</v>
      </c>
      <c r="K2711" s="21">
        <v>0</v>
      </c>
      <c r="L2711" s="21">
        <v>0</v>
      </c>
      <c r="M2711" s="21" t="s">
        <v>2095</v>
      </c>
      <c r="N2711" s="21" t="s">
        <v>587</v>
      </c>
      <c r="O2711" s="21">
        <v>0</v>
      </c>
      <c r="P2711" s="21">
        <v>1</v>
      </c>
      <c r="Q2711" s="21">
        <v>0</v>
      </c>
      <c r="R2711">
        <f>IFERROR(IF(I2711=1,VLOOKUP(F2711,Lookup!$A$2:$B$15,2,FALSE),0),0.5)</f>
        <v>0.5</v>
      </c>
      <c r="S2711">
        <f>IF(K2711=1,1,IFERROR(IF(H2711="pass",VLOOKUP(F2711,Lookup!$D$2:$E$26,2,FALSE),0),1.6))</f>
        <v>0</v>
      </c>
      <c r="T2711" s="6">
        <f t="shared" si="128"/>
        <v>0</v>
      </c>
      <c r="U2711" s="6">
        <f t="shared" si="126"/>
        <v>0.5</v>
      </c>
      <c r="V2711" t="str">
        <f t="shared" si="127"/>
        <v>T.COLEMAN, NYJ</v>
      </c>
    </row>
    <row r="2712" spans="1:22">
      <c r="A2712">
        <v>2049</v>
      </c>
      <c r="B2712" s="21">
        <v>1</v>
      </c>
      <c r="C2712" s="21" t="s">
        <v>21</v>
      </c>
      <c r="D2712" s="21" t="s">
        <v>12</v>
      </c>
      <c r="E2712" s="21">
        <v>6</v>
      </c>
      <c r="F2712" s="21">
        <v>94</v>
      </c>
      <c r="G2712" s="21" t="s">
        <v>2144</v>
      </c>
      <c r="H2712" s="21" t="s">
        <v>585</v>
      </c>
      <c r="I2712" s="21">
        <v>1</v>
      </c>
      <c r="J2712" s="21">
        <v>0</v>
      </c>
      <c r="K2712" s="21">
        <v>0</v>
      </c>
      <c r="L2712" s="21">
        <v>0</v>
      </c>
      <c r="M2712" s="21" t="s">
        <v>2103</v>
      </c>
      <c r="N2712" s="21" t="s">
        <v>587</v>
      </c>
      <c r="O2712" s="21">
        <v>0</v>
      </c>
      <c r="P2712" s="21">
        <v>1</v>
      </c>
      <c r="Q2712" s="21">
        <v>0</v>
      </c>
      <c r="R2712">
        <f>IFERROR(IF(I2712=1,VLOOKUP(F2712,Lookup!$A$2:$B$15,2,FALSE),0),0.5)</f>
        <v>1.3</v>
      </c>
      <c r="S2712">
        <f>IF(K2712=1,1,IFERROR(IF(H2712="pass",VLOOKUP(F2712,Lookup!$D$2:$E$26,2,FALSE),0),1.6))</f>
        <v>0</v>
      </c>
      <c r="T2712" s="6">
        <f t="shared" si="128"/>
        <v>0</v>
      </c>
      <c r="U2712" s="6">
        <f t="shared" si="126"/>
        <v>1.3</v>
      </c>
      <c r="V2712" t="str">
        <f t="shared" si="127"/>
        <v>C.MCCAFFREY, CAR</v>
      </c>
    </row>
    <row r="2713" spans="1:22">
      <c r="A2713">
        <v>2061</v>
      </c>
      <c r="B2713" s="21">
        <v>1</v>
      </c>
      <c r="C2713" s="21" t="s">
        <v>12</v>
      </c>
      <c r="D2713" s="21" t="s">
        <v>21</v>
      </c>
      <c r="E2713" s="21">
        <v>42</v>
      </c>
      <c r="F2713" s="21">
        <v>58</v>
      </c>
      <c r="G2713" s="21" t="s">
        <v>2152</v>
      </c>
      <c r="H2713" s="21" t="s">
        <v>585</v>
      </c>
      <c r="I2713" s="21">
        <v>1</v>
      </c>
      <c r="J2713" s="21">
        <v>0</v>
      </c>
      <c r="K2713" s="21">
        <v>0</v>
      </c>
      <c r="L2713" s="21">
        <v>0</v>
      </c>
      <c r="M2713" s="21" t="s">
        <v>2095</v>
      </c>
      <c r="N2713" s="21" t="s">
        <v>587</v>
      </c>
      <c r="O2713" s="21">
        <v>0</v>
      </c>
      <c r="P2713" s="21">
        <v>1</v>
      </c>
      <c r="Q2713" s="21">
        <v>0</v>
      </c>
      <c r="R2713">
        <f>IFERROR(IF(I2713=1,VLOOKUP(F2713,Lookup!$A$2:$B$15,2,FALSE),0),0.5)</f>
        <v>0.5</v>
      </c>
      <c r="S2713">
        <f>IF(K2713=1,1,IFERROR(IF(H2713="pass",VLOOKUP(F2713,Lookup!$D$2:$E$26,2,FALSE),0),1.6))</f>
        <v>0</v>
      </c>
      <c r="T2713" s="6">
        <f t="shared" si="128"/>
        <v>0</v>
      </c>
      <c r="U2713" s="6">
        <f t="shared" si="126"/>
        <v>0.5</v>
      </c>
      <c r="V2713" t="str">
        <f t="shared" si="127"/>
        <v>T.COLEMAN, NYJ</v>
      </c>
    </row>
    <row r="2714" spans="1:22">
      <c r="A2714">
        <v>2069</v>
      </c>
      <c r="B2714" s="21">
        <v>1</v>
      </c>
      <c r="C2714" s="21" t="s">
        <v>21</v>
      </c>
      <c r="D2714" s="21" t="s">
        <v>12</v>
      </c>
      <c r="E2714" s="21">
        <v>62</v>
      </c>
      <c r="F2714" s="21">
        <v>38</v>
      </c>
      <c r="G2714" s="21" t="s">
        <v>2158</v>
      </c>
      <c r="H2714" s="21" t="s">
        <v>585</v>
      </c>
      <c r="I2714" s="21">
        <v>1</v>
      </c>
      <c r="J2714" s="21">
        <v>0</v>
      </c>
      <c r="K2714" s="21">
        <v>0</v>
      </c>
      <c r="L2714" s="21">
        <v>0</v>
      </c>
      <c r="M2714" s="21" t="s">
        <v>2103</v>
      </c>
      <c r="N2714" s="21" t="s">
        <v>587</v>
      </c>
      <c r="O2714" s="21">
        <v>0</v>
      </c>
      <c r="P2714" s="21">
        <v>1</v>
      </c>
      <c r="Q2714" s="21">
        <v>0</v>
      </c>
      <c r="R2714">
        <f>IFERROR(IF(I2714=1,VLOOKUP(F2714,Lookup!$A$2:$B$15,2,FALSE),0),0.5)</f>
        <v>0.5</v>
      </c>
      <c r="S2714">
        <f>IF(K2714=1,1,IFERROR(IF(H2714="pass",VLOOKUP(F2714,Lookup!$D$2:$E$26,2,FALSE),0),1.6))</f>
        <v>0</v>
      </c>
      <c r="T2714" s="6">
        <f t="shared" si="128"/>
        <v>0</v>
      </c>
      <c r="U2714" s="6">
        <f t="shared" si="126"/>
        <v>0.5</v>
      </c>
      <c r="V2714" t="str">
        <f t="shared" si="127"/>
        <v>C.MCCAFFREY, CAR</v>
      </c>
    </row>
    <row r="2715" spans="1:22">
      <c r="A2715">
        <v>2077</v>
      </c>
      <c r="B2715" s="21">
        <v>1</v>
      </c>
      <c r="C2715" s="21" t="s">
        <v>21</v>
      </c>
      <c r="D2715" s="21" t="s">
        <v>12</v>
      </c>
      <c r="E2715" s="21">
        <v>5</v>
      </c>
      <c r="F2715" s="21">
        <v>95</v>
      </c>
      <c r="G2715" s="21" t="s">
        <v>2164</v>
      </c>
      <c r="H2715" s="21" t="s">
        <v>585</v>
      </c>
      <c r="I2715" s="21">
        <v>1</v>
      </c>
      <c r="J2715" s="21">
        <v>0</v>
      </c>
      <c r="K2715" s="21">
        <v>0</v>
      </c>
      <c r="L2715" s="21">
        <v>0</v>
      </c>
      <c r="M2715" s="21" t="s">
        <v>2137</v>
      </c>
      <c r="N2715" s="21" t="s">
        <v>587</v>
      </c>
      <c r="O2715" s="21">
        <v>0</v>
      </c>
      <c r="P2715" s="21">
        <v>1</v>
      </c>
      <c r="Q2715" s="21">
        <v>0</v>
      </c>
      <c r="R2715">
        <f>IFERROR(IF(I2715=1,VLOOKUP(F2715,Lookup!$A$2:$B$15,2,FALSE),0),0.5)</f>
        <v>1.4</v>
      </c>
      <c r="S2715">
        <f>IF(K2715=1,1,IFERROR(IF(H2715="pass",VLOOKUP(F2715,Lookup!$D$2:$E$26,2,FALSE),0),1.6))</f>
        <v>0</v>
      </c>
      <c r="T2715" s="6">
        <f t="shared" si="128"/>
        <v>0</v>
      </c>
      <c r="U2715" s="6">
        <f t="shared" si="126"/>
        <v>1.4</v>
      </c>
      <c r="V2715" t="str">
        <f t="shared" si="127"/>
        <v>S.DARNOLD, CAR</v>
      </c>
    </row>
    <row r="2716" spans="1:22">
      <c r="A2716">
        <v>2080</v>
      </c>
      <c r="B2716" s="21">
        <v>1</v>
      </c>
      <c r="C2716" s="21" t="s">
        <v>12</v>
      </c>
      <c r="D2716" s="21" t="s">
        <v>21</v>
      </c>
      <c r="E2716" s="21">
        <v>75</v>
      </c>
      <c r="F2716" s="21">
        <v>25</v>
      </c>
      <c r="G2716" s="21" t="s">
        <v>2165</v>
      </c>
      <c r="H2716" s="21" t="s">
        <v>585</v>
      </c>
      <c r="I2716" s="21">
        <v>1</v>
      </c>
      <c r="J2716" s="21">
        <v>0</v>
      </c>
      <c r="K2716" s="21">
        <v>0</v>
      </c>
      <c r="L2716" s="21">
        <v>0</v>
      </c>
      <c r="M2716" s="21" t="s">
        <v>1206</v>
      </c>
      <c r="N2716" s="21" t="s">
        <v>587</v>
      </c>
      <c r="O2716" s="21">
        <v>0</v>
      </c>
      <c r="P2716" s="21">
        <v>1</v>
      </c>
      <c r="Q2716" s="21">
        <v>0</v>
      </c>
      <c r="R2716">
        <f>IFERROR(IF(I2716=1,VLOOKUP(F2716,Lookup!$A$2:$B$15,2,FALSE),0),0.5)</f>
        <v>0.5</v>
      </c>
      <c r="S2716">
        <f>IF(K2716=1,1,IFERROR(IF(H2716="pass",VLOOKUP(F2716,Lookup!$D$2:$E$26,2,FALSE),0),1.6))</f>
        <v>0</v>
      </c>
      <c r="T2716" s="6">
        <f t="shared" si="128"/>
        <v>0</v>
      </c>
      <c r="U2716" s="6">
        <f t="shared" si="126"/>
        <v>0.5</v>
      </c>
      <c r="V2716" t="str">
        <f t="shared" si="127"/>
        <v>T.JOHNSON, NYJ</v>
      </c>
    </row>
    <row r="2717" spans="1:22">
      <c r="A2717">
        <v>2084</v>
      </c>
      <c r="B2717" s="21">
        <v>1</v>
      </c>
      <c r="C2717" s="21" t="s">
        <v>21</v>
      </c>
      <c r="D2717" s="21" t="s">
        <v>12</v>
      </c>
      <c r="E2717" s="21">
        <v>79</v>
      </c>
      <c r="F2717" s="21">
        <v>21</v>
      </c>
      <c r="G2717" s="21" t="s">
        <v>2167</v>
      </c>
      <c r="H2717" s="21" t="s">
        <v>585</v>
      </c>
      <c r="I2717" s="21">
        <v>1</v>
      </c>
      <c r="J2717" s="21">
        <v>0</v>
      </c>
      <c r="K2717" s="21">
        <v>0</v>
      </c>
      <c r="L2717" s="21">
        <v>0</v>
      </c>
      <c r="M2717" s="21" t="s">
        <v>2103</v>
      </c>
      <c r="N2717" s="21" t="s">
        <v>587</v>
      </c>
      <c r="O2717" s="21">
        <v>0</v>
      </c>
      <c r="P2717" s="21">
        <v>1</v>
      </c>
      <c r="Q2717" s="21">
        <v>0</v>
      </c>
      <c r="R2717">
        <f>IFERROR(IF(I2717=1,VLOOKUP(F2717,Lookup!$A$2:$B$15,2,FALSE),0),0.5)</f>
        <v>0.5</v>
      </c>
      <c r="S2717">
        <f>IF(K2717=1,1,IFERROR(IF(H2717="pass",VLOOKUP(F2717,Lookup!$D$2:$E$26,2,FALSE),0),1.6))</f>
        <v>0</v>
      </c>
      <c r="T2717" s="6">
        <f t="shared" si="128"/>
        <v>0</v>
      </c>
      <c r="U2717" s="6">
        <f t="shared" si="126"/>
        <v>0.5</v>
      </c>
      <c r="V2717" t="str">
        <f t="shared" si="127"/>
        <v>C.MCCAFFREY, CAR</v>
      </c>
    </row>
    <row r="2718" spans="1:22">
      <c r="A2718">
        <v>2087</v>
      </c>
      <c r="B2718" s="21">
        <v>1</v>
      </c>
      <c r="C2718" s="21" t="s">
        <v>12</v>
      </c>
      <c r="D2718" s="21" t="s">
        <v>21</v>
      </c>
      <c r="E2718" s="21">
        <v>59</v>
      </c>
      <c r="F2718" s="21">
        <v>41</v>
      </c>
      <c r="G2718" s="21" t="s">
        <v>2168</v>
      </c>
      <c r="H2718" s="21" t="s">
        <v>585</v>
      </c>
      <c r="I2718" s="21">
        <v>1</v>
      </c>
      <c r="J2718" s="21">
        <v>0</v>
      </c>
      <c r="K2718" s="21">
        <v>0</v>
      </c>
      <c r="L2718" s="21">
        <v>0</v>
      </c>
      <c r="M2718" s="21" t="s">
        <v>2095</v>
      </c>
      <c r="N2718" s="21" t="s">
        <v>587</v>
      </c>
      <c r="O2718" s="21">
        <v>0</v>
      </c>
      <c r="P2718" s="21">
        <v>1</v>
      </c>
      <c r="Q2718" s="21">
        <v>0</v>
      </c>
      <c r="R2718">
        <f>IFERROR(IF(I2718=1,VLOOKUP(F2718,Lookup!$A$2:$B$15,2,FALSE),0),0.5)</f>
        <v>0.5</v>
      </c>
      <c r="S2718">
        <f>IF(K2718=1,1,IFERROR(IF(H2718="pass",VLOOKUP(F2718,Lookup!$D$2:$E$26,2,FALSE),0),1.6))</f>
        <v>0</v>
      </c>
      <c r="T2718" s="6">
        <f t="shared" si="128"/>
        <v>0</v>
      </c>
      <c r="U2718" s="6">
        <f t="shared" si="126"/>
        <v>0.5</v>
      </c>
      <c r="V2718" t="str">
        <f t="shared" si="127"/>
        <v>T.COLEMAN, NYJ</v>
      </c>
    </row>
    <row r="2719" spans="1:22">
      <c r="A2719">
        <v>2094</v>
      </c>
      <c r="B2719" s="21">
        <v>1</v>
      </c>
      <c r="C2719" s="21" t="s">
        <v>21</v>
      </c>
      <c r="D2719" s="21" t="s">
        <v>12</v>
      </c>
      <c r="E2719" s="21">
        <v>84</v>
      </c>
      <c r="F2719" s="21">
        <v>16</v>
      </c>
      <c r="G2719" s="21" t="s">
        <v>2173</v>
      </c>
      <c r="H2719" s="21" t="s">
        <v>585</v>
      </c>
      <c r="I2719" s="21">
        <v>1</v>
      </c>
      <c r="J2719" s="21">
        <v>0</v>
      </c>
      <c r="K2719" s="21">
        <v>0</v>
      </c>
      <c r="L2719" s="21">
        <v>0</v>
      </c>
      <c r="M2719" s="21" t="s">
        <v>2103</v>
      </c>
      <c r="N2719" s="21" t="s">
        <v>587</v>
      </c>
      <c r="O2719" s="21">
        <v>0</v>
      </c>
      <c r="P2719" s="21">
        <v>1</v>
      </c>
      <c r="Q2719" s="21">
        <v>0</v>
      </c>
      <c r="R2719">
        <f>IFERROR(IF(I2719=1,VLOOKUP(F2719,Lookup!$A$2:$B$15,2,FALSE),0),0.5)</f>
        <v>0.5</v>
      </c>
      <c r="S2719">
        <f>IF(K2719=1,1,IFERROR(IF(H2719="pass",VLOOKUP(F2719,Lookup!$D$2:$E$26,2,FALSE),0),1.6))</f>
        <v>0</v>
      </c>
      <c r="T2719" s="6">
        <f t="shared" si="128"/>
        <v>0</v>
      </c>
      <c r="U2719" s="6">
        <f t="shared" si="126"/>
        <v>0.5</v>
      </c>
      <c r="V2719" t="str">
        <f t="shared" si="127"/>
        <v>C.MCCAFFREY, CAR</v>
      </c>
    </row>
    <row r="2720" spans="1:22">
      <c r="A2720">
        <v>2104</v>
      </c>
      <c r="B2720" s="21">
        <v>1</v>
      </c>
      <c r="C2720" s="21" t="s">
        <v>21</v>
      </c>
      <c r="D2720" s="21" t="s">
        <v>12</v>
      </c>
      <c r="E2720" s="21">
        <v>74</v>
      </c>
      <c r="F2720" s="21">
        <v>26</v>
      </c>
      <c r="G2720" s="21" t="s">
        <v>2181</v>
      </c>
      <c r="H2720" s="21" t="s">
        <v>585</v>
      </c>
      <c r="I2720" s="21">
        <v>1</v>
      </c>
      <c r="J2720" s="21">
        <v>0</v>
      </c>
      <c r="K2720" s="21">
        <v>0</v>
      </c>
      <c r="L2720" s="21">
        <v>0</v>
      </c>
      <c r="M2720" s="21" t="s">
        <v>2103</v>
      </c>
      <c r="N2720" s="21" t="s">
        <v>587</v>
      </c>
      <c r="O2720" s="21">
        <v>0</v>
      </c>
      <c r="P2720" s="21">
        <v>1</v>
      </c>
      <c r="Q2720" s="21">
        <v>0</v>
      </c>
      <c r="R2720">
        <f>IFERROR(IF(I2720=1,VLOOKUP(F2720,Lookup!$A$2:$B$15,2,FALSE),0),0.5)</f>
        <v>0.5</v>
      </c>
      <c r="S2720">
        <f>IF(K2720=1,1,IFERROR(IF(H2720="pass",VLOOKUP(F2720,Lookup!$D$2:$E$26,2,FALSE),0),1.6))</f>
        <v>0</v>
      </c>
      <c r="T2720" s="6">
        <f t="shared" si="128"/>
        <v>0</v>
      </c>
      <c r="U2720" s="6">
        <f t="shared" si="126"/>
        <v>0.5</v>
      </c>
      <c r="V2720" t="str">
        <f t="shared" si="127"/>
        <v>C.MCCAFFREY, CAR</v>
      </c>
    </row>
    <row r="2721" spans="1:22">
      <c r="A2721">
        <v>2109</v>
      </c>
      <c r="B2721" s="21">
        <v>1</v>
      </c>
      <c r="C2721" s="21" t="s">
        <v>12</v>
      </c>
      <c r="D2721" s="21" t="s">
        <v>21</v>
      </c>
      <c r="E2721" s="21">
        <v>70</v>
      </c>
      <c r="F2721" s="21">
        <v>30</v>
      </c>
      <c r="G2721" s="21" t="s">
        <v>2184</v>
      </c>
      <c r="H2721" s="21" t="s">
        <v>585</v>
      </c>
      <c r="I2721" s="21">
        <v>1</v>
      </c>
      <c r="J2721" s="21">
        <v>0</v>
      </c>
      <c r="K2721" s="21">
        <v>0</v>
      </c>
      <c r="L2721" s="21">
        <v>0</v>
      </c>
      <c r="M2721" s="21" t="s">
        <v>2101</v>
      </c>
      <c r="N2721" s="21" t="s">
        <v>587</v>
      </c>
      <c r="O2721" s="21">
        <v>0</v>
      </c>
      <c r="P2721" s="21">
        <v>1</v>
      </c>
      <c r="Q2721" s="21">
        <v>0</v>
      </c>
      <c r="R2721">
        <f>IFERROR(IF(I2721=1,VLOOKUP(F2721,Lookup!$A$2:$B$15,2,FALSE),0),0.5)</f>
        <v>0.5</v>
      </c>
      <c r="S2721">
        <f>IF(K2721=1,1,IFERROR(IF(H2721="pass",VLOOKUP(F2721,Lookup!$D$2:$E$26,2,FALSE),0),1.6))</f>
        <v>0</v>
      </c>
      <c r="T2721" s="6">
        <f t="shared" si="128"/>
        <v>0</v>
      </c>
      <c r="U2721" s="6">
        <f t="shared" si="126"/>
        <v>0.5</v>
      </c>
      <c r="V2721" t="str">
        <f t="shared" si="127"/>
        <v>M.CARTER, NYJ</v>
      </c>
    </row>
    <row r="2722" spans="1:22">
      <c r="A2722">
        <v>2112</v>
      </c>
      <c r="B2722" s="21">
        <v>1</v>
      </c>
      <c r="C2722" s="21" t="s">
        <v>12</v>
      </c>
      <c r="D2722" s="21" t="s">
        <v>21</v>
      </c>
      <c r="E2722" s="21">
        <v>42</v>
      </c>
      <c r="F2722" s="21">
        <v>58</v>
      </c>
      <c r="G2722" s="21" t="s">
        <v>2187</v>
      </c>
      <c r="H2722" s="21" t="s">
        <v>585</v>
      </c>
      <c r="I2722" s="21">
        <v>1</v>
      </c>
      <c r="J2722" s="21">
        <v>0</v>
      </c>
      <c r="K2722" s="21">
        <v>0</v>
      </c>
      <c r="L2722" s="21">
        <v>0</v>
      </c>
      <c r="M2722" s="21" t="s">
        <v>2101</v>
      </c>
      <c r="N2722" s="21" t="s">
        <v>587</v>
      </c>
      <c r="O2722" s="21">
        <v>0</v>
      </c>
      <c r="P2722" s="21">
        <v>1</v>
      </c>
      <c r="Q2722" s="21">
        <v>0</v>
      </c>
      <c r="R2722">
        <f>IFERROR(IF(I2722=1,VLOOKUP(F2722,Lookup!$A$2:$B$15,2,FALSE),0),0.5)</f>
        <v>0.5</v>
      </c>
      <c r="S2722">
        <f>IF(K2722=1,1,IFERROR(IF(H2722="pass",VLOOKUP(F2722,Lookup!$D$2:$E$26,2,FALSE),0),1.6))</f>
        <v>0</v>
      </c>
      <c r="T2722" s="6">
        <f t="shared" si="128"/>
        <v>0</v>
      </c>
      <c r="U2722" s="6">
        <f t="shared" si="126"/>
        <v>0.5</v>
      </c>
      <c r="V2722" t="str">
        <f t="shared" si="127"/>
        <v>M.CARTER, NYJ</v>
      </c>
    </row>
    <row r="2723" spans="1:22">
      <c r="A2723">
        <v>2115</v>
      </c>
      <c r="B2723" s="21">
        <v>1</v>
      </c>
      <c r="C2723" s="21" t="s">
        <v>12</v>
      </c>
      <c r="D2723" s="21" t="s">
        <v>21</v>
      </c>
      <c r="E2723" s="21">
        <v>33</v>
      </c>
      <c r="F2723" s="21">
        <v>67</v>
      </c>
      <c r="G2723" s="21" t="s">
        <v>2189</v>
      </c>
      <c r="H2723" s="21" t="s">
        <v>585</v>
      </c>
      <c r="I2723" s="21">
        <v>1</v>
      </c>
      <c r="J2723" s="21">
        <v>0</v>
      </c>
      <c r="K2723" s="21">
        <v>0</v>
      </c>
      <c r="L2723" s="21">
        <v>0</v>
      </c>
      <c r="M2723" s="21" t="s">
        <v>2095</v>
      </c>
      <c r="N2723" s="21" t="s">
        <v>587</v>
      </c>
      <c r="O2723" s="21">
        <v>0</v>
      </c>
      <c r="P2723" s="21">
        <v>1</v>
      </c>
      <c r="Q2723" s="21">
        <v>0</v>
      </c>
      <c r="R2723">
        <f>IFERROR(IF(I2723=1,VLOOKUP(F2723,Lookup!$A$2:$B$15,2,FALSE),0),0.5)</f>
        <v>0.5</v>
      </c>
      <c r="S2723">
        <f>IF(K2723=1,1,IFERROR(IF(H2723="pass",VLOOKUP(F2723,Lookup!$D$2:$E$26,2,FALSE),0),1.6))</f>
        <v>0</v>
      </c>
      <c r="T2723" s="6">
        <f t="shared" si="128"/>
        <v>0</v>
      </c>
      <c r="U2723" s="6">
        <f t="shared" si="126"/>
        <v>0.5</v>
      </c>
      <c r="V2723" t="str">
        <f t="shared" si="127"/>
        <v>T.COLEMAN, NYJ</v>
      </c>
    </row>
    <row r="2724" spans="1:22">
      <c r="A2724">
        <v>2116</v>
      </c>
      <c r="B2724" s="21">
        <v>1</v>
      </c>
      <c r="C2724" s="21" t="s">
        <v>12</v>
      </c>
      <c r="D2724" s="21" t="s">
        <v>21</v>
      </c>
      <c r="E2724" s="21">
        <v>24</v>
      </c>
      <c r="F2724" s="21">
        <v>76</v>
      </c>
      <c r="G2724" s="21" t="s">
        <v>2190</v>
      </c>
      <c r="H2724" s="21" t="s">
        <v>585</v>
      </c>
      <c r="I2724" s="21">
        <v>1</v>
      </c>
      <c r="J2724" s="21">
        <v>0</v>
      </c>
      <c r="K2724" s="21">
        <v>0</v>
      </c>
      <c r="L2724" s="21">
        <v>0</v>
      </c>
      <c r="M2724" s="21" t="s">
        <v>2095</v>
      </c>
      <c r="N2724" s="21" t="s">
        <v>587</v>
      </c>
      <c r="O2724" s="21">
        <v>0</v>
      </c>
      <c r="P2724" s="21">
        <v>1</v>
      </c>
      <c r="Q2724" s="21">
        <v>0</v>
      </c>
      <c r="R2724">
        <f>IFERROR(IF(I2724=1,VLOOKUP(F2724,Lookup!$A$2:$B$15,2,FALSE),0),0.5)</f>
        <v>0.5</v>
      </c>
      <c r="S2724">
        <f>IF(K2724=1,1,IFERROR(IF(H2724="pass",VLOOKUP(F2724,Lookup!$D$2:$E$26,2,FALSE),0),1.6))</f>
        <v>0</v>
      </c>
      <c r="T2724" s="6">
        <f t="shared" si="128"/>
        <v>0</v>
      </c>
      <c r="U2724" s="6">
        <f t="shared" si="126"/>
        <v>0.5</v>
      </c>
      <c r="V2724" t="str">
        <f t="shared" si="127"/>
        <v>T.COLEMAN, NYJ</v>
      </c>
    </row>
    <row r="2725" spans="1:22">
      <c r="A2725">
        <v>2120</v>
      </c>
      <c r="B2725" s="21">
        <v>1</v>
      </c>
      <c r="C2725" s="21" t="s">
        <v>21</v>
      </c>
      <c r="D2725" s="21" t="s">
        <v>12</v>
      </c>
      <c r="E2725" s="21">
        <v>63</v>
      </c>
      <c r="F2725" s="21">
        <v>37</v>
      </c>
      <c r="G2725" s="21" t="s">
        <v>2194</v>
      </c>
      <c r="H2725" s="21" t="s">
        <v>585</v>
      </c>
      <c r="I2725" s="21">
        <v>1</v>
      </c>
      <c r="J2725" s="21">
        <v>0</v>
      </c>
      <c r="K2725" s="21">
        <v>0</v>
      </c>
      <c r="L2725" s="21">
        <v>0</v>
      </c>
      <c r="M2725" s="21" t="s">
        <v>2103</v>
      </c>
      <c r="N2725" s="21" t="s">
        <v>587</v>
      </c>
      <c r="O2725" s="21">
        <v>0</v>
      </c>
      <c r="P2725" s="21">
        <v>1</v>
      </c>
      <c r="Q2725" s="21">
        <v>0</v>
      </c>
      <c r="R2725">
        <f>IFERROR(IF(I2725=1,VLOOKUP(F2725,Lookup!$A$2:$B$15,2,FALSE),0),0.5)</f>
        <v>0.5</v>
      </c>
      <c r="S2725">
        <f>IF(K2725=1,1,IFERROR(IF(H2725="pass",VLOOKUP(F2725,Lookup!$D$2:$E$26,2,FALSE),0),1.6))</f>
        <v>0</v>
      </c>
      <c r="T2725" s="6">
        <f t="shared" si="128"/>
        <v>0</v>
      </c>
      <c r="U2725" s="6">
        <f t="shared" si="126"/>
        <v>0.5</v>
      </c>
      <c r="V2725" t="str">
        <f t="shared" si="127"/>
        <v>C.MCCAFFREY, CAR</v>
      </c>
    </row>
    <row r="2726" spans="1:22">
      <c r="A2726">
        <v>2121</v>
      </c>
      <c r="B2726" s="21">
        <v>1</v>
      </c>
      <c r="C2726" s="21" t="s">
        <v>21</v>
      </c>
      <c r="D2726" s="21" t="s">
        <v>12</v>
      </c>
      <c r="E2726" s="21">
        <v>61</v>
      </c>
      <c r="F2726" s="21">
        <v>39</v>
      </c>
      <c r="G2726" s="21" t="s">
        <v>2195</v>
      </c>
      <c r="H2726" s="21" t="s">
        <v>585</v>
      </c>
      <c r="I2726" s="21">
        <v>1</v>
      </c>
      <c r="J2726" s="21">
        <v>0</v>
      </c>
      <c r="K2726" s="21">
        <v>0</v>
      </c>
      <c r="L2726" s="21">
        <v>0</v>
      </c>
      <c r="M2726" s="21" t="s">
        <v>2103</v>
      </c>
      <c r="N2726" s="21" t="s">
        <v>587</v>
      </c>
      <c r="O2726" s="21">
        <v>0</v>
      </c>
      <c r="P2726" s="21">
        <v>1</v>
      </c>
      <c r="Q2726" s="21">
        <v>0</v>
      </c>
      <c r="R2726">
        <f>IFERROR(IF(I2726=1,VLOOKUP(F2726,Lookup!$A$2:$B$15,2,FALSE),0),0.5)</f>
        <v>0.5</v>
      </c>
      <c r="S2726">
        <f>IF(K2726=1,1,IFERROR(IF(H2726="pass",VLOOKUP(F2726,Lookup!$D$2:$E$26,2,FALSE),0),1.6))</f>
        <v>0</v>
      </c>
      <c r="T2726" s="6">
        <f t="shared" si="128"/>
        <v>0</v>
      </c>
      <c r="U2726" s="6">
        <f t="shared" si="126"/>
        <v>0.5</v>
      </c>
      <c r="V2726" t="str">
        <f t="shared" si="127"/>
        <v>C.MCCAFFREY, CAR</v>
      </c>
    </row>
    <row r="2727" spans="1:22">
      <c r="A2727">
        <v>2124</v>
      </c>
      <c r="B2727" s="21">
        <v>1</v>
      </c>
      <c r="C2727" s="21" t="s">
        <v>21</v>
      </c>
      <c r="D2727" s="21" t="s">
        <v>12</v>
      </c>
      <c r="E2727" s="21">
        <v>52</v>
      </c>
      <c r="F2727" s="21">
        <v>48</v>
      </c>
      <c r="G2727" s="21" t="s">
        <v>2197</v>
      </c>
      <c r="H2727" s="21" t="s">
        <v>585</v>
      </c>
      <c r="I2727" s="21">
        <v>1</v>
      </c>
      <c r="J2727" s="21">
        <v>0</v>
      </c>
      <c r="K2727" s="21">
        <v>0</v>
      </c>
      <c r="L2727" s="21">
        <v>0</v>
      </c>
      <c r="M2727" s="21" t="s">
        <v>2103</v>
      </c>
      <c r="N2727" s="21" t="s">
        <v>587</v>
      </c>
      <c r="O2727" s="21">
        <v>0</v>
      </c>
      <c r="P2727" s="21">
        <v>1</v>
      </c>
      <c r="Q2727" s="21">
        <v>0</v>
      </c>
      <c r="R2727">
        <f>IFERROR(IF(I2727=1,VLOOKUP(F2727,Lookup!$A$2:$B$15,2,FALSE),0),0.5)</f>
        <v>0.5</v>
      </c>
      <c r="S2727">
        <f>IF(K2727=1,1,IFERROR(IF(H2727="pass",VLOOKUP(F2727,Lookup!$D$2:$E$26,2,FALSE),0),1.6))</f>
        <v>0</v>
      </c>
      <c r="T2727" s="6">
        <f t="shared" si="128"/>
        <v>0</v>
      </c>
      <c r="U2727" s="6">
        <f t="shared" si="126"/>
        <v>0.5</v>
      </c>
      <c r="V2727" t="str">
        <f t="shared" si="127"/>
        <v>C.MCCAFFREY, CAR</v>
      </c>
    </row>
    <row r="2728" spans="1:22">
      <c r="A2728">
        <v>2125</v>
      </c>
      <c r="B2728" s="21">
        <v>1</v>
      </c>
      <c r="C2728" s="21" t="s">
        <v>21</v>
      </c>
      <c r="D2728" s="21" t="s">
        <v>12</v>
      </c>
      <c r="E2728" s="21">
        <v>43</v>
      </c>
      <c r="F2728" s="21">
        <v>57</v>
      </c>
      <c r="G2728" s="21" t="s">
        <v>2198</v>
      </c>
      <c r="H2728" s="21" t="s">
        <v>585</v>
      </c>
      <c r="I2728" s="21">
        <v>1</v>
      </c>
      <c r="J2728" s="21">
        <v>0</v>
      </c>
      <c r="K2728" s="21">
        <v>0</v>
      </c>
      <c r="L2728" s="21">
        <v>0</v>
      </c>
      <c r="M2728" s="21" t="s">
        <v>2103</v>
      </c>
      <c r="N2728" s="21" t="s">
        <v>587</v>
      </c>
      <c r="O2728" s="21">
        <v>0</v>
      </c>
      <c r="P2728" s="21">
        <v>1</v>
      </c>
      <c r="Q2728" s="21">
        <v>0</v>
      </c>
      <c r="R2728">
        <f>IFERROR(IF(I2728=1,VLOOKUP(F2728,Lookup!$A$2:$B$15,2,FALSE),0),0.5)</f>
        <v>0.5</v>
      </c>
      <c r="S2728">
        <f>IF(K2728=1,1,IFERROR(IF(H2728="pass",VLOOKUP(F2728,Lookup!$D$2:$E$26,2,FALSE),0),1.6))</f>
        <v>0</v>
      </c>
      <c r="T2728" s="6">
        <f t="shared" si="128"/>
        <v>0</v>
      </c>
      <c r="U2728" s="6">
        <f t="shared" si="126"/>
        <v>0.5</v>
      </c>
      <c r="V2728" t="str">
        <f t="shared" si="127"/>
        <v>C.MCCAFFREY, CAR</v>
      </c>
    </row>
    <row r="2729" spans="1:22">
      <c r="A2729">
        <v>2126</v>
      </c>
      <c r="B2729" s="21">
        <v>1</v>
      </c>
      <c r="C2729" s="21" t="s">
        <v>21</v>
      </c>
      <c r="D2729" s="21" t="s">
        <v>12</v>
      </c>
      <c r="E2729" s="21">
        <v>43</v>
      </c>
      <c r="F2729" s="21">
        <v>57</v>
      </c>
      <c r="G2729" s="21" t="s">
        <v>2199</v>
      </c>
      <c r="H2729" s="21" t="s">
        <v>585</v>
      </c>
      <c r="I2729" s="21">
        <v>1</v>
      </c>
      <c r="J2729" s="21">
        <v>0</v>
      </c>
      <c r="K2729" s="21">
        <v>0</v>
      </c>
      <c r="L2729" s="21">
        <v>0</v>
      </c>
      <c r="M2729" s="21" t="s">
        <v>2113</v>
      </c>
      <c r="N2729" s="21" t="s">
        <v>587</v>
      </c>
      <c r="O2729" s="21">
        <v>0</v>
      </c>
      <c r="P2729" s="21">
        <v>1</v>
      </c>
      <c r="Q2729" s="21">
        <v>0</v>
      </c>
      <c r="R2729">
        <f>IFERROR(IF(I2729=1,VLOOKUP(F2729,Lookup!$A$2:$B$15,2,FALSE),0),0.5)</f>
        <v>0.5</v>
      </c>
      <c r="S2729">
        <f>IF(K2729=1,1,IFERROR(IF(H2729="pass",VLOOKUP(F2729,Lookup!$D$2:$E$26,2,FALSE),0),1.6))</f>
        <v>0</v>
      </c>
      <c r="T2729" s="6">
        <f t="shared" si="128"/>
        <v>0</v>
      </c>
      <c r="U2729" s="6">
        <f t="shared" si="126"/>
        <v>0.5</v>
      </c>
      <c r="V2729" t="str">
        <f t="shared" si="127"/>
        <v>D.MOORE, CAR</v>
      </c>
    </row>
    <row r="2730" spans="1:22">
      <c r="A2730">
        <v>2127</v>
      </c>
      <c r="B2730" s="21">
        <v>1</v>
      </c>
      <c r="C2730" s="21" t="s">
        <v>21</v>
      </c>
      <c r="D2730" s="21" t="s">
        <v>12</v>
      </c>
      <c r="E2730" s="21">
        <v>29</v>
      </c>
      <c r="F2730" s="21">
        <v>71</v>
      </c>
      <c r="G2730" s="21" t="s">
        <v>2200</v>
      </c>
      <c r="H2730" s="21" t="s">
        <v>585</v>
      </c>
      <c r="I2730" s="21">
        <v>1</v>
      </c>
      <c r="J2730" s="21">
        <v>0</v>
      </c>
      <c r="K2730" s="21">
        <v>0</v>
      </c>
      <c r="L2730" s="21">
        <v>0</v>
      </c>
      <c r="M2730" s="21" t="s">
        <v>2103</v>
      </c>
      <c r="N2730" s="21" t="s">
        <v>587</v>
      </c>
      <c r="O2730" s="21">
        <v>0</v>
      </c>
      <c r="P2730" s="21">
        <v>1</v>
      </c>
      <c r="Q2730" s="21">
        <v>0</v>
      </c>
      <c r="R2730">
        <f>IFERROR(IF(I2730=1,VLOOKUP(F2730,Lookup!$A$2:$B$15,2,FALSE),0),0.5)</f>
        <v>0.5</v>
      </c>
      <c r="S2730">
        <f>IF(K2730=1,1,IFERROR(IF(H2730="pass",VLOOKUP(F2730,Lookup!$D$2:$E$26,2,FALSE),0),1.6))</f>
        <v>0</v>
      </c>
      <c r="T2730" s="6">
        <f t="shared" si="128"/>
        <v>0</v>
      </c>
      <c r="U2730" s="6">
        <f t="shared" si="126"/>
        <v>0.5</v>
      </c>
      <c r="V2730" t="str">
        <f t="shared" si="127"/>
        <v>C.MCCAFFREY, CAR</v>
      </c>
    </row>
    <row r="2731" spans="1:22">
      <c r="A2731">
        <v>2129</v>
      </c>
      <c r="B2731" s="21">
        <v>1</v>
      </c>
      <c r="C2731" s="21" t="s">
        <v>21</v>
      </c>
      <c r="D2731" s="21" t="s">
        <v>12</v>
      </c>
      <c r="E2731" s="21">
        <v>14</v>
      </c>
      <c r="F2731" s="21">
        <v>86</v>
      </c>
      <c r="G2731" s="21" t="s">
        <v>2202</v>
      </c>
      <c r="H2731" s="21" t="s">
        <v>585</v>
      </c>
      <c r="I2731" s="21">
        <v>1</v>
      </c>
      <c r="J2731" s="21">
        <v>0</v>
      </c>
      <c r="K2731" s="21">
        <v>0</v>
      </c>
      <c r="L2731" s="21">
        <v>0</v>
      </c>
      <c r="M2731" s="21" t="s">
        <v>2103</v>
      </c>
      <c r="N2731" s="21" t="s">
        <v>587</v>
      </c>
      <c r="O2731" s="21">
        <v>0</v>
      </c>
      <c r="P2731" s="21">
        <v>1</v>
      </c>
      <c r="Q2731" s="21">
        <v>0</v>
      </c>
      <c r="R2731">
        <f>IFERROR(IF(I2731=1,VLOOKUP(F2731,Lookup!$A$2:$B$15,2,FALSE),0),0.5)</f>
        <v>0.6</v>
      </c>
      <c r="S2731">
        <f>IF(K2731=1,1,IFERROR(IF(H2731="pass",VLOOKUP(F2731,Lookup!$D$2:$E$26,2,FALSE),0),1.6))</f>
        <v>0</v>
      </c>
      <c r="T2731" s="6">
        <f t="shared" si="128"/>
        <v>0</v>
      </c>
      <c r="U2731" s="6">
        <f t="shared" si="126"/>
        <v>0.6</v>
      </c>
      <c r="V2731" t="str">
        <f t="shared" si="127"/>
        <v>C.MCCAFFREY, CAR</v>
      </c>
    </row>
    <row r="2732" spans="1:22">
      <c r="A2732">
        <v>2130</v>
      </c>
      <c r="B2732" s="21">
        <v>1</v>
      </c>
      <c r="C2732" s="21" t="s">
        <v>21</v>
      </c>
      <c r="D2732" s="21" t="s">
        <v>12</v>
      </c>
      <c r="E2732" s="21">
        <v>20</v>
      </c>
      <c r="F2732" s="21">
        <v>80</v>
      </c>
      <c r="G2732" s="21" t="s">
        <v>2203</v>
      </c>
      <c r="H2732" s="21" t="s">
        <v>585</v>
      </c>
      <c r="I2732" s="21">
        <v>1</v>
      </c>
      <c r="J2732" s="21">
        <v>0</v>
      </c>
      <c r="K2732" s="21">
        <v>0</v>
      </c>
      <c r="L2732" s="21">
        <v>0</v>
      </c>
      <c r="M2732" s="21" t="s">
        <v>2103</v>
      </c>
      <c r="N2732" s="21" t="s">
        <v>587</v>
      </c>
      <c r="O2732" s="21">
        <v>0</v>
      </c>
      <c r="P2732" s="21">
        <v>1</v>
      </c>
      <c r="Q2732" s="21">
        <v>0</v>
      </c>
      <c r="R2732">
        <f>IFERROR(IF(I2732=1,VLOOKUP(F2732,Lookup!$A$2:$B$15,2,FALSE),0),0.5)</f>
        <v>0.5</v>
      </c>
      <c r="S2732">
        <f>IF(K2732=1,1,IFERROR(IF(H2732="pass",VLOOKUP(F2732,Lookup!$D$2:$E$26,2,FALSE),0),1.6))</f>
        <v>0</v>
      </c>
      <c r="T2732" s="6">
        <f t="shared" si="128"/>
        <v>0</v>
      </c>
      <c r="U2732" s="6">
        <f t="shared" si="126"/>
        <v>0.5</v>
      </c>
      <c r="V2732" t="str">
        <f t="shared" si="127"/>
        <v>C.MCCAFFREY, CAR</v>
      </c>
    </row>
    <row r="2733" spans="1:22">
      <c r="A2733">
        <v>2135</v>
      </c>
      <c r="B2733" s="21">
        <v>1</v>
      </c>
      <c r="C2733" s="21" t="s">
        <v>12</v>
      </c>
      <c r="D2733" s="21" t="s">
        <v>21</v>
      </c>
      <c r="E2733" s="21">
        <v>75</v>
      </c>
      <c r="F2733" s="21">
        <v>25</v>
      </c>
      <c r="G2733" s="21" t="s">
        <v>2205</v>
      </c>
      <c r="H2733" s="21" t="s">
        <v>585</v>
      </c>
      <c r="I2733" s="21">
        <v>1</v>
      </c>
      <c r="J2733" s="21">
        <v>0</v>
      </c>
      <c r="K2733" s="21">
        <v>0</v>
      </c>
      <c r="L2733" s="21">
        <v>0</v>
      </c>
      <c r="M2733" s="21" t="s">
        <v>1206</v>
      </c>
      <c r="N2733" s="21" t="s">
        <v>587</v>
      </c>
      <c r="O2733" s="21">
        <v>0</v>
      </c>
      <c r="P2733" s="21">
        <v>1</v>
      </c>
      <c r="Q2733" s="21">
        <v>0</v>
      </c>
      <c r="R2733">
        <f>IFERROR(IF(I2733=1,VLOOKUP(F2733,Lookup!$A$2:$B$15,2,FALSE),0),0.5)</f>
        <v>0.5</v>
      </c>
      <c r="S2733">
        <f>IF(K2733=1,1,IFERROR(IF(H2733="pass",VLOOKUP(F2733,Lookup!$D$2:$E$26,2,FALSE),0),1.6))</f>
        <v>0</v>
      </c>
      <c r="T2733" s="6">
        <f t="shared" si="128"/>
        <v>0</v>
      </c>
      <c r="U2733" s="6">
        <f t="shared" si="126"/>
        <v>0.5</v>
      </c>
      <c r="V2733" t="str">
        <f t="shared" si="127"/>
        <v>T.JOHNSON, NYJ</v>
      </c>
    </row>
    <row r="2734" spans="1:22">
      <c r="A2734">
        <v>2140</v>
      </c>
      <c r="B2734" s="21">
        <v>1</v>
      </c>
      <c r="C2734" s="21" t="s">
        <v>21</v>
      </c>
      <c r="D2734" s="21" t="s">
        <v>12</v>
      </c>
      <c r="E2734" s="21">
        <v>54</v>
      </c>
      <c r="F2734" s="21">
        <v>46</v>
      </c>
      <c r="G2734" s="21" t="s">
        <v>2207</v>
      </c>
      <c r="H2734" s="21" t="s">
        <v>585</v>
      </c>
      <c r="I2734" s="21">
        <v>1</v>
      </c>
      <c r="J2734" s="21">
        <v>0</v>
      </c>
      <c r="K2734" s="21">
        <v>0</v>
      </c>
      <c r="L2734" s="21">
        <v>0</v>
      </c>
      <c r="M2734" s="21" t="s">
        <v>2103</v>
      </c>
      <c r="N2734" s="21" t="s">
        <v>587</v>
      </c>
      <c r="O2734" s="21">
        <v>0</v>
      </c>
      <c r="P2734" s="21">
        <v>1</v>
      </c>
      <c r="Q2734" s="21">
        <v>0</v>
      </c>
      <c r="R2734">
        <f>IFERROR(IF(I2734=1,VLOOKUP(F2734,Lookup!$A$2:$B$15,2,FALSE),0),0.5)</f>
        <v>0.5</v>
      </c>
      <c r="S2734">
        <f>IF(K2734=1,1,IFERROR(IF(H2734="pass",VLOOKUP(F2734,Lookup!$D$2:$E$26,2,FALSE),0),1.6))</f>
        <v>0</v>
      </c>
      <c r="T2734" s="6">
        <f t="shared" si="128"/>
        <v>0</v>
      </c>
      <c r="U2734" s="6">
        <f t="shared" si="126"/>
        <v>0.5</v>
      </c>
      <c r="V2734" t="str">
        <f t="shared" si="127"/>
        <v>C.MCCAFFREY, CAR</v>
      </c>
    </row>
    <row r="2735" spans="1:22">
      <c r="A2735">
        <v>2160</v>
      </c>
      <c r="B2735" s="21">
        <v>1</v>
      </c>
      <c r="C2735" s="21" t="s">
        <v>21</v>
      </c>
      <c r="D2735" s="21" t="s">
        <v>12</v>
      </c>
      <c r="E2735" s="21">
        <v>45</v>
      </c>
      <c r="F2735" s="21">
        <v>55</v>
      </c>
      <c r="G2735" s="21" t="s">
        <v>2221</v>
      </c>
      <c r="H2735" s="21" t="s">
        <v>585</v>
      </c>
      <c r="I2735" s="21">
        <v>1</v>
      </c>
      <c r="J2735" s="21">
        <v>0</v>
      </c>
      <c r="K2735" s="21">
        <v>0</v>
      </c>
      <c r="L2735" s="21">
        <v>0</v>
      </c>
      <c r="M2735" s="21" t="s">
        <v>2103</v>
      </c>
      <c r="N2735" s="21" t="s">
        <v>587</v>
      </c>
      <c r="O2735" s="21">
        <v>0</v>
      </c>
      <c r="P2735" s="21">
        <v>1</v>
      </c>
      <c r="Q2735" s="21">
        <v>0</v>
      </c>
      <c r="R2735">
        <f>IFERROR(IF(I2735=1,VLOOKUP(F2735,Lookup!$A$2:$B$15,2,FALSE),0),0.5)</f>
        <v>0.5</v>
      </c>
      <c r="S2735">
        <f>IF(K2735=1,1,IFERROR(IF(H2735="pass",VLOOKUP(F2735,Lookup!$D$2:$E$26,2,FALSE),0),1.6))</f>
        <v>0</v>
      </c>
      <c r="T2735" s="6">
        <f t="shared" si="128"/>
        <v>0</v>
      </c>
      <c r="U2735" s="6">
        <f t="shared" si="126"/>
        <v>0.5</v>
      </c>
      <c r="V2735" t="str">
        <f t="shared" si="127"/>
        <v>C.MCCAFFREY, CAR</v>
      </c>
    </row>
    <row r="2736" spans="1:22">
      <c r="A2736">
        <v>2163</v>
      </c>
      <c r="B2736" s="21">
        <v>1</v>
      </c>
      <c r="C2736" s="21" t="s">
        <v>21</v>
      </c>
      <c r="D2736" s="21" t="s">
        <v>12</v>
      </c>
      <c r="E2736" s="21">
        <v>45</v>
      </c>
      <c r="F2736" s="21">
        <v>55</v>
      </c>
      <c r="G2736" s="21" t="s">
        <v>2222</v>
      </c>
      <c r="H2736" s="21" t="s">
        <v>585</v>
      </c>
      <c r="I2736" s="21">
        <v>1</v>
      </c>
      <c r="J2736" s="21">
        <v>0</v>
      </c>
      <c r="K2736" s="21">
        <v>0</v>
      </c>
      <c r="L2736" s="21">
        <v>0</v>
      </c>
      <c r="M2736" s="21" t="s">
        <v>2103</v>
      </c>
      <c r="N2736" s="21" t="s">
        <v>587</v>
      </c>
      <c r="O2736" s="21">
        <v>0</v>
      </c>
      <c r="P2736" s="21">
        <v>1</v>
      </c>
      <c r="Q2736" s="21">
        <v>0</v>
      </c>
      <c r="R2736">
        <f>IFERROR(IF(I2736=1,VLOOKUP(F2736,Lookup!$A$2:$B$15,2,FALSE),0),0.5)</f>
        <v>0.5</v>
      </c>
      <c r="S2736">
        <f>IF(K2736=1,1,IFERROR(IF(H2736="pass",VLOOKUP(F2736,Lookup!$D$2:$E$26,2,FALSE),0),1.6))</f>
        <v>0</v>
      </c>
      <c r="T2736" s="6">
        <f t="shared" si="128"/>
        <v>0</v>
      </c>
      <c r="U2736" s="6">
        <f t="shared" si="126"/>
        <v>0.5</v>
      </c>
      <c r="V2736" t="str">
        <f t="shared" si="127"/>
        <v>C.MCCAFFREY, CAR</v>
      </c>
    </row>
    <row r="2737" spans="1:22">
      <c r="A2737">
        <v>2197</v>
      </c>
      <c r="B2737" s="21">
        <v>1</v>
      </c>
      <c r="C2737" s="21" t="s">
        <v>22</v>
      </c>
      <c r="D2737" s="21" t="s">
        <v>16</v>
      </c>
      <c r="E2737" s="21">
        <v>83</v>
      </c>
      <c r="F2737" s="21">
        <v>17</v>
      </c>
      <c r="G2737" s="21" t="s">
        <v>2227</v>
      </c>
      <c r="H2737" s="21" t="s">
        <v>585</v>
      </c>
      <c r="I2737" s="21">
        <v>1</v>
      </c>
      <c r="J2737" s="21">
        <v>0</v>
      </c>
      <c r="K2737" s="21">
        <v>0</v>
      </c>
      <c r="L2737" s="21">
        <v>0</v>
      </c>
      <c r="M2737" s="21" t="s">
        <v>2226</v>
      </c>
      <c r="N2737" s="21" t="s">
        <v>587</v>
      </c>
      <c r="O2737" s="21">
        <v>0</v>
      </c>
      <c r="P2737" s="21">
        <v>1</v>
      </c>
      <c r="Q2737" s="21">
        <v>0</v>
      </c>
      <c r="R2737">
        <f>IFERROR(IF(I2737=1,VLOOKUP(F2737,Lookup!$A$2:$B$15,2,FALSE),0),0.5)</f>
        <v>0.5</v>
      </c>
      <c r="S2737">
        <f>IF(K2737=1,1,IFERROR(IF(H2737="pass",VLOOKUP(F2737,Lookup!$D$2:$E$26,2,FALSE),0),1.6))</f>
        <v>0</v>
      </c>
      <c r="T2737" s="6">
        <f t="shared" si="128"/>
        <v>0</v>
      </c>
      <c r="U2737" s="6">
        <f t="shared" si="126"/>
        <v>0.5</v>
      </c>
      <c r="V2737" t="str">
        <f t="shared" si="127"/>
        <v>C.PATTERSON, ATL</v>
      </c>
    </row>
    <row r="2738" spans="1:22">
      <c r="A2738">
        <v>2199</v>
      </c>
      <c r="B2738" s="21">
        <v>1</v>
      </c>
      <c r="C2738" s="21" t="s">
        <v>22</v>
      </c>
      <c r="D2738" s="21" t="s">
        <v>16</v>
      </c>
      <c r="E2738" s="21">
        <v>65</v>
      </c>
      <c r="F2738" s="21">
        <v>35</v>
      </c>
      <c r="G2738" s="21" t="s">
        <v>2228</v>
      </c>
      <c r="H2738" s="21" t="s">
        <v>585</v>
      </c>
      <c r="I2738" s="21">
        <v>1</v>
      </c>
      <c r="J2738" s="21">
        <v>0</v>
      </c>
      <c r="K2738" s="21">
        <v>0</v>
      </c>
      <c r="L2738" s="21">
        <v>0</v>
      </c>
      <c r="M2738" s="21" t="s">
        <v>2226</v>
      </c>
      <c r="N2738" s="21" t="s">
        <v>587</v>
      </c>
      <c r="O2738" s="21">
        <v>0</v>
      </c>
      <c r="P2738" s="21">
        <v>1</v>
      </c>
      <c r="Q2738" s="21">
        <v>0</v>
      </c>
      <c r="R2738">
        <f>IFERROR(IF(I2738=1,VLOOKUP(F2738,Lookup!$A$2:$B$15,2,FALSE),0),0.5)</f>
        <v>0.5</v>
      </c>
      <c r="S2738">
        <f>IF(K2738=1,1,IFERROR(IF(H2738="pass",VLOOKUP(F2738,Lookup!$D$2:$E$26,2,FALSE),0),1.6))</f>
        <v>0</v>
      </c>
      <c r="T2738" s="6">
        <f t="shared" si="128"/>
        <v>0</v>
      </c>
      <c r="U2738" s="6">
        <f t="shared" si="126"/>
        <v>0.5</v>
      </c>
      <c r="V2738" t="str">
        <f t="shared" si="127"/>
        <v>C.PATTERSON, ATL</v>
      </c>
    </row>
    <row r="2739" spans="1:22">
      <c r="A2739">
        <v>2201</v>
      </c>
      <c r="B2739" s="21">
        <v>1</v>
      </c>
      <c r="C2739" s="21" t="s">
        <v>22</v>
      </c>
      <c r="D2739" s="21" t="s">
        <v>16</v>
      </c>
      <c r="E2739" s="21">
        <v>47</v>
      </c>
      <c r="F2739" s="21">
        <v>53</v>
      </c>
      <c r="G2739" s="21" t="s">
        <v>2232</v>
      </c>
      <c r="H2739" s="21" t="s">
        <v>585</v>
      </c>
      <c r="I2739" s="21">
        <v>1</v>
      </c>
      <c r="J2739" s="21">
        <v>0</v>
      </c>
      <c r="K2739" s="21">
        <v>0</v>
      </c>
      <c r="L2739" s="21">
        <v>0</v>
      </c>
      <c r="M2739" s="21" t="s">
        <v>2226</v>
      </c>
      <c r="N2739" s="21" t="s">
        <v>587</v>
      </c>
      <c r="O2739" s="21">
        <v>0</v>
      </c>
      <c r="P2739" s="21">
        <v>1</v>
      </c>
      <c r="Q2739" s="21">
        <v>0</v>
      </c>
      <c r="R2739">
        <f>IFERROR(IF(I2739=1,VLOOKUP(F2739,Lookup!$A$2:$B$15,2,FALSE),0),0.5)</f>
        <v>0.5</v>
      </c>
      <c r="S2739">
        <f>IF(K2739=1,1,IFERROR(IF(H2739="pass",VLOOKUP(F2739,Lookup!$D$2:$E$26,2,FALSE),0),1.6))</f>
        <v>0</v>
      </c>
      <c r="T2739" s="6">
        <f t="shared" si="128"/>
        <v>0</v>
      </c>
      <c r="U2739" s="6">
        <f t="shared" si="126"/>
        <v>0.5</v>
      </c>
      <c r="V2739" t="str">
        <f t="shared" si="127"/>
        <v>C.PATTERSON, ATL</v>
      </c>
    </row>
    <row r="2740" spans="1:22">
      <c r="A2740">
        <v>2212</v>
      </c>
      <c r="B2740" s="21">
        <v>1</v>
      </c>
      <c r="C2740" s="21" t="s">
        <v>22</v>
      </c>
      <c r="D2740" s="21" t="s">
        <v>16</v>
      </c>
      <c r="E2740" s="21">
        <v>12</v>
      </c>
      <c r="F2740" s="21">
        <v>88</v>
      </c>
      <c r="G2740" s="21" t="s">
        <v>2234</v>
      </c>
      <c r="H2740" s="21" t="s">
        <v>585</v>
      </c>
      <c r="I2740" s="21">
        <v>1</v>
      </c>
      <c r="J2740" s="21">
        <v>0</v>
      </c>
      <c r="K2740" s="21">
        <v>0</v>
      </c>
      <c r="L2740" s="21">
        <v>0</v>
      </c>
      <c r="M2740" s="21" t="s">
        <v>2226</v>
      </c>
      <c r="N2740" s="21" t="s">
        <v>587</v>
      </c>
      <c r="O2740" s="21">
        <v>0</v>
      </c>
      <c r="P2740" s="21">
        <v>1</v>
      </c>
      <c r="Q2740" s="21">
        <v>0</v>
      </c>
      <c r="R2740">
        <f>IFERROR(IF(I2740=1,VLOOKUP(F2740,Lookup!$A$2:$B$15,2,FALSE),0),0.5)</f>
        <v>0.7</v>
      </c>
      <c r="S2740">
        <f>IF(K2740=1,1,IFERROR(IF(H2740="pass",VLOOKUP(F2740,Lookup!$D$2:$E$26,2,FALSE),0),1.6))</f>
        <v>0</v>
      </c>
      <c r="T2740" s="6">
        <f t="shared" si="128"/>
        <v>0</v>
      </c>
      <c r="U2740" s="6">
        <f t="shared" si="126"/>
        <v>0.7</v>
      </c>
      <c r="V2740" t="str">
        <f t="shared" si="127"/>
        <v>C.PATTERSON, ATL</v>
      </c>
    </row>
    <row r="2741" spans="1:22">
      <c r="A2741">
        <v>2226</v>
      </c>
      <c r="B2741" s="21">
        <v>1</v>
      </c>
      <c r="C2741" s="21" t="s">
        <v>22</v>
      </c>
      <c r="D2741" s="21" t="s">
        <v>16</v>
      </c>
      <c r="E2741" s="21">
        <v>60</v>
      </c>
      <c r="F2741" s="21">
        <v>40</v>
      </c>
      <c r="G2741" s="21" t="s">
        <v>2237</v>
      </c>
      <c r="H2741" s="21" t="s">
        <v>585</v>
      </c>
      <c r="I2741" s="21">
        <v>1</v>
      </c>
      <c r="J2741" s="21">
        <v>0</v>
      </c>
      <c r="K2741" s="21">
        <v>0</v>
      </c>
      <c r="L2741" s="21">
        <v>0</v>
      </c>
      <c r="M2741" s="21" t="s">
        <v>2226</v>
      </c>
      <c r="N2741" s="21" t="s">
        <v>587</v>
      </c>
      <c r="O2741" s="21">
        <v>0</v>
      </c>
      <c r="P2741" s="21">
        <v>1</v>
      </c>
      <c r="Q2741" s="21">
        <v>0</v>
      </c>
      <c r="R2741">
        <f>IFERROR(IF(I2741=1,VLOOKUP(F2741,Lookup!$A$2:$B$15,2,FALSE),0),0.5)</f>
        <v>0.5</v>
      </c>
      <c r="S2741">
        <f>IF(K2741=1,1,IFERROR(IF(H2741="pass",VLOOKUP(F2741,Lookup!$D$2:$E$26,2,FALSE),0),1.6))</f>
        <v>0</v>
      </c>
      <c r="T2741" s="6">
        <f t="shared" si="128"/>
        <v>0</v>
      </c>
      <c r="U2741" s="6">
        <f t="shared" si="126"/>
        <v>0.5</v>
      </c>
      <c r="V2741" t="str">
        <f t="shared" si="127"/>
        <v>C.PATTERSON, ATL</v>
      </c>
    </row>
    <row r="2742" spans="1:22">
      <c r="A2742">
        <v>2228</v>
      </c>
      <c r="B2742" s="21">
        <v>1</v>
      </c>
      <c r="C2742" s="21" t="s">
        <v>22</v>
      </c>
      <c r="D2742" s="21" t="s">
        <v>16</v>
      </c>
      <c r="E2742" s="21">
        <v>63</v>
      </c>
      <c r="F2742" s="21">
        <v>37</v>
      </c>
      <c r="G2742" s="21" t="s">
        <v>2240</v>
      </c>
      <c r="H2742" s="21" t="s">
        <v>585</v>
      </c>
      <c r="I2742" s="21">
        <v>1</v>
      </c>
      <c r="J2742" s="21">
        <v>0</v>
      </c>
      <c r="K2742" s="21">
        <v>0</v>
      </c>
      <c r="L2742" s="21">
        <v>0</v>
      </c>
      <c r="M2742" s="21" t="s">
        <v>2226</v>
      </c>
      <c r="N2742" s="21" t="s">
        <v>587</v>
      </c>
      <c r="O2742" s="21">
        <v>0</v>
      </c>
      <c r="P2742" s="21">
        <v>1</v>
      </c>
      <c r="Q2742" s="21">
        <v>0</v>
      </c>
      <c r="R2742">
        <f>IFERROR(IF(I2742=1,VLOOKUP(F2742,Lookup!$A$2:$B$15,2,FALSE),0),0.5)</f>
        <v>0.5</v>
      </c>
      <c r="S2742">
        <f>IF(K2742=1,1,IFERROR(IF(H2742="pass",VLOOKUP(F2742,Lookup!$D$2:$E$26,2,FALSE),0),1.6))</f>
        <v>0</v>
      </c>
      <c r="T2742" s="6">
        <f t="shared" si="128"/>
        <v>0</v>
      </c>
      <c r="U2742" s="6">
        <f t="shared" si="126"/>
        <v>0.5</v>
      </c>
      <c r="V2742" t="str">
        <f t="shared" si="127"/>
        <v>C.PATTERSON, ATL</v>
      </c>
    </row>
    <row r="2743" spans="1:22">
      <c r="A2743">
        <v>2190</v>
      </c>
      <c r="B2743" s="21">
        <v>1</v>
      </c>
      <c r="C2743" s="21" t="s">
        <v>16</v>
      </c>
      <c r="D2743" s="21" t="s">
        <v>22</v>
      </c>
      <c r="E2743" s="21">
        <v>37</v>
      </c>
      <c r="F2743" s="21">
        <v>63</v>
      </c>
      <c r="G2743" s="21" t="s">
        <v>2245</v>
      </c>
      <c r="H2743" s="21" t="s">
        <v>585</v>
      </c>
      <c r="I2743" s="21">
        <v>1</v>
      </c>
      <c r="J2743" s="21">
        <v>0</v>
      </c>
      <c r="K2743" s="21">
        <v>0</v>
      </c>
      <c r="L2743" s="21">
        <v>0</v>
      </c>
      <c r="M2743" s="21" t="s">
        <v>2246</v>
      </c>
      <c r="N2743" s="21" t="s">
        <v>587</v>
      </c>
      <c r="O2743" s="21">
        <v>0</v>
      </c>
      <c r="P2743" s="21">
        <v>1</v>
      </c>
      <c r="Q2743" s="21">
        <v>0</v>
      </c>
      <c r="R2743">
        <f>IFERROR(IF(I2743=1,VLOOKUP(F2743,Lookup!$A$2:$B$15,2,FALSE),0),0.5)</f>
        <v>0.5</v>
      </c>
      <c r="S2743">
        <f>IF(K2743=1,1,IFERROR(IF(H2743="pass",VLOOKUP(F2743,Lookup!$D$2:$E$26,2,FALSE),0),1.6))</f>
        <v>0</v>
      </c>
      <c r="T2743" s="6">
        <f t="shared" si="128"/>
        <v>0</v>
      </c>
      <c r="U2743" s="6">
        <f t="shared" si="126"/>
        <v>0.5</v>
      </c>
      <c r="V2743" t="str">
        <f t="shared" si="127"/>
        <v>J.HURTS, PHI</v>
      </c>
    </row>
    <row r="2744" spans="1:22">
      <c r="A2744">
        <v>2192</v>
      </c>
      <c r="B2744" s="21">
        <v>1</v>
      </c>
      <c r="C2744" s="21" t="s">
        <v>16</v>
      </c>
      <c r="D2744" s="21" t="s">
        <v>22</v>
      </c>
      <c r="E2744" s="21">
        <v>29</v>
      </c>
      <c r="F2744" s="21">
        <v>71</v>
      </c>
      <c r="G2744" s="21" t="s">
        <v>2247</v>
      </c>
      <c r="H2744" s="21" t="s">
        <v>585</v>
      </c>
      <c r="I2744" s="21">
        <v>1</v>
      </c>
      <c r="J2744" s="21">
        <v>0</v>
      </c>
      <c r="K2744" s="21">
        <v>0</v>
      </c>
      <c r="L2744" s="21">
        <v>0</v>
      </c>
      <c r="M2744" s="21" t="s">
        <v>2248</v>
      </c>
      <c r="N2744" s="21" t="s">
        <v>587</v>
      </c>
      <c r="O2744" s="21">
        <v>0</v>
      </c>
      <c r="P2744" s="21">
        <v>1</v>
      </c>
      <c r="Q2744" s="21">
        <v>0</v>
      </c>
      <c r="R2744">
        <f>IFERROR(IF(I2744=1,VLOOKUP(F2744,Lookup!$A$2:$B$15,2,FALSE),0),0.5)</f>
        <v>0.5</v>
      </c>
      <c r="S2744">
        <f>IF(K2744=1,1,IFERROR(IF(H2744="pass",VLOOKUP(F2744,Lookup!$D$2:$E$26,2,FALSE),0),1.6))</f>
        <v>0</v>
      </c>
      <c r="T2744" s="6">
        <f t="shared" si="128"/>
        <v>0</v>
      </c>
      <c r="U2744" s="6">
        <f t="shared" si="126"/>
        <v>0.5</v>
      </c>
      <c r="V2744" t="str">
        <f t="shared" si="127"/>
        <v>M.SANDERS, PHI</v>
      </c>
    </row>
    <row r="2745" spans="1:22">
      <c r="A2745">
        <v>2193</v>
      </c>
      <c r="B2745" s="21">
        <v>1</v>
      </c>
      <c r="C2745" s="21" t="s">
        <v>16</v>
      </c>
      <c r="D2745" s="21" t="s">
        <v>22</v>
      </c>
      <c r="E2745" s="21">
        <v>22</v>
      </c>
      <c r="F2745" s="21">
        <v>78</v>
      </c>
      <c r="G2745" s="21" t="s">
        <v>2249</v>
      </c>
      <c r="H2745" s="21" t="s">
        <v>585</v>
      </c>
      <c r="I2745" s="21">
        <v>1</v>
      </c>
      <c r="J2745" s="21">
        <v>0</v>
      </c>
      <c r="K2745" s="21">
        <v>0</v>
      </c>
      <c r="L2745" s="21">
        <v>0</v>
      </c>
      <c r="M2745" s="21" t="s">
        <v>2248</v>
      </c>
      <c r="N2745" s="21" t="s">
        <v>587</v>
      </c>
      <c r="O2745" s="21">
        <v>0</v>
      </c>
      <c r="P2745" s="21">
        <v>1</v>
      </c>
      <c r="Q2745" s="21">
        <v>0</v>
      </c>
      <c r="R2745">
        <f>IFERROR(IF(I2745=1,VLOOKUP(F2745,Lookup!$A$2:$B$15,2,FALSE),0),0.5)</f>
        <v>0.5</v>
      </c>
      <c r="S2745">
        <f>IF(K2745=1,1,IFERROR(IF(H2745="pass",VLOOKUP(F2745,Lookup!$D$2:$E$26,2,FALSE),0),1.6))</f>
        <v>0</v>
      </c>
      <c r="T2745" s="6">
        <f t="shared" si="128"/>
        <v>0</v>
      </c>
      <c r="U2745" s="6">
        <f t="shared" si="126"/>
        <v>0.5</v>
      </c>
      <c r="V2745" t="str">
        <f t="shared" si="127"/>
        <v>M.SANDERS, PHI</v>
      </c>
    </row>
    <row r="2746" spans="1:22">
      <c r="A2746">
        <v>2229</v>
      </c>
      <c r="B2746" s="21">
        <v>1</v>
      </c>
      <c r="C2746" s="21" t="s">
        <v>22</v>
      </c>
      <c r="D2746" s="21" t="s">
        <v>16</v>
      </c>
      <c r="E2746" s="21">
        <v>52</v>
      </c>
      <c r="F2746" s="21">
        <v>48</v>
      </c>
      <c r="G2746" s="21" t="s">
        <v>2251</v>
      </c>
      <c r="H2746" s="21" t="s">
        <v>585</v>
      </c>
      <c r="I2746" s="21">
        <v>1</v>
      </c>
      <c r="J2746" s="21">
        <v>0</v>
      </c>
      <c r="K2746" s="21">
        <v>0</v>
      </c>
      <c r="L2746" s="21">
        <v>0</v>
      </c>
      <c r="M2746" s="21" t="s">
        <v>2226</v>
      </c>
      <c r="N2746" s="21" t="s">
        <v>587</v>
      </c>
      <c r="O2746" s="21">
        <v>0</v>
      </c>
      <c r="P2746" s="21">
        <v>1</v>
      </c>
      <c r="Q2746" s="21">
        <v>0</v>
      </c>
      <c r="R2746">
        <f>IFERROR(IF(I2746=1,VLOOKUP(F2746,Lookup!$A$2:$B$15,2,FALSE),0),0.5)</f>
        <v>0.5</v>
      </c>
      <c r="S2746">
        <f>IF(K2746=1,1,IFERROR(IF(H2746="pass",VLOOKUP(F2746,Lookup!$D$2:$E$26,2,FALSE),0),1.6))</f>
        <v>0</v>
      </c>
      <c r="T2746" s="6">
        <f t="shared" si="128"/>
        <v>0</v>
      </c>
      <c r="U2746" s="6">
        <f t="shared" si="126"/>
        <v>0.5</v>
      </c>
      <c r="V2746" t="str">
        <f t="shared" si="127"/>
        <v>C.PATTERSON, ATL</v>
      </c>
    </row>
    <row r="2747" spans="1:22">
      <c r="A2747">
        <v>2172</v>
      </c>
      <c r="B2747" s="21">
        <v>1</v>
      </c>
      <c r="C2747" s="21" t="s">
        <v>22</v>
      </c>
      <c r="D2747" s="21" t="s">
        <v>16</v>
      </c>
      <c r="E2747" s="21">
        <v>59</v>
      </c>
      <c r="F2747" s="21">
        <v>41</v>
      </c>
      <c r="G2747" s="21" t="s">
        <v>2256</v>
      </c>
      <c r="H2747" s="21" t="s">
        <v>585</v>
      </c>
      <c r="I2747" s="21">
        <v>1</v>
      </c>
      <c r="J2747" s="21">
        <v>0</v>
      </c>
      <c r="K2747" s="21">
        <v>0</v>
      </c>
      <c r="L2747" s="21">
        <v>0</v>
      </c>
      <c r="M2747" s="21" t="s">
        <v>2257</v>
      </c>
      <c r="N2747" s="21" t="s">
        <v>587</v>
      </c>
      <c r="O2747" s="21">
        <v>0</v>
      </c>
      <c r="P2747" s="21">
        <v>1</v>
      </c>
      <c r="Q2747" s="21">
        <v>0</v>
      </c>
      <c r="R2747">
        <f>IFERROR(IF(I2747=1,VLOOKUP(F2747,Lookup!$A$2:$B$15,2,FALSE),0),0.5)</f>
        <v>0.5</v>
      </c>
      <c r="S2747">
        <f>IF(K2747=1,1,IFERROR(IF(H2747="pass",VLOOKUP(F2747,Lookup!$D$2:$E$26,2,FALSE),0),1.6))</f>
        <v>0</v>
      </c>
      <c r="T2747" s="6">
        <f t="shared" si="128"/>
        <v>0</v>
      </c>
      <c r="U2747" s="6">
        <f t="shared" si="126"/>
        <v>0.5</v>
      </c>
      <c r="V2747" t="str">
        <f t="shared" si="127"/>
        <v>M.DAVIS, ATL</v>
      </c>
    </row>
    <row r="2748" spans="1:22">
      <c r="A2748">
        <v>2173</v>
      </c>
      <c r="B2748" s="21">
        <v>1</v>
      </c>
      <c r="C2748" s="21" t="s">
        <v>22</v>
      </c>
      <c r="D2748" s="21" t="s">
        <v>16</v>
      </c>
      <c r="E2748" s="21">
        <v>47</v>
      </c>
      <c r="F2748" s="21">
        <v>53</v>
      </c>
      <c r="G2748" s="21" t="s">
        <v>2258</v>
      </c>
      <c r="H2748" s="21" t="s">
        <v>585</v>
      </c>
      <c r="I2748" s="21">
        <v>1</v>
      </c>
      <c r="J2748" s="21">
        <v>0</v>
      </c>
      <c r="K2748" s="21">
        <v>0</v>
      </c>
      <c r="L2748" s="21">
        <v>0</v>
      </c>
      <c r="M2748" s="21" t="s">
        <v>2257</v>
      </c>
      <c r="N2748" s="21" t="s">
        <v>587</v>
      </c>
      <c r="O2748" s="21">
        <v>0</v>
      </c>
      <c r="P2748" s="21">
        <v>1</v>
      </c>
      <c r="Q2748" s="21">
        <v>0</v>
      </c>
      <c r="R2748">
        <f>IFERROR(IF(I2748=1,VLOOKUP(F2748,Lookup!$A$2:$B$15,2,FALSE),0),0.5)</f>
        <v>0.5</v>
      </c>
      <c r="S2748">
        <f>IF(K2748=1,1,IFERROR(IF(H2748="pass",VLOOKUP(F2748,Lookup!$D$2:$E$26,2,FALSE),0),1.6))</f>
        <v>0</v>
      </c>
      <c r="T2748" s="6">
        <f t="shared" si="128"/>
        <v>0</v>
      </c>
      <c r="U2748" s="6">
        <f t="shared" si="126"/>
        <v>0.5</v>
      </c>
      <c r="V2748" t="str">
        <f t="shared" si="127"/>
        <v>M.DAVIS, ATL</v>
      </c>
    </row>
    <row r="2749" spans="1:22">
      <c r="A2749">
        <v>2177</v>
      </c>
      <c r="B2749" s="21">
        <v>1</v>
      </c>
      <c r="C2749" s="21" t="s">
        <v>22</v>
      </c>
      <c r="D2749" s="21" t="s">
        <v>16</v>
      </c>
      <c r="E2749" s="21">
        <v>31</v>
      </c>
      <c r="F2749" s="21">
        <v>69</v>
      </c>
      <c r="G2749" s="21" t="s">
        <v>2261</v>
      </c>
      <c r="H2749" s="21" t="s">
        <v>585</v>
      </c>
      <c r="I2749" s="21">
        <v>1</v>
      </c>
      <c r="J2749" s="21">
        <v>0</v>
      </c>
      <c r="K2749" s="21">
        <v>0</v>
      </c>
      <c r="L2749" s="21">
        <v>0</v>
      </c>
      <c r="M2749" s="21" t="s">
        <v>2257</v>
      </c>
      <c r="N2749" s="21" t="s">
        <v>587</v>
      </c>
      <c r="O2749" s="21">
        <v>0</v>
      </c>
      <c r="P2749" s="21">
        <v>1</v>
      </c>
      <c r="Q2749" s="21">
        <v>0</v>
      </c>
      <c r="R2749">
        <f>IFERROR(IF(I2749=1,VLOOKUP(F2749,Lookup!$A$2:$B$15,2,FALSE),0),0.5)</f>
        <v>0.5</v>
      </c>
      <c r="S2749">
        <f>IF(K2749=1,1,IFERROR(IF(H2749="pass",VLOOKUP(F2749,Lookup!$D$2:$E$26,2,FALSE),0),1.6))</f>
        <v>0</v>
      </c>
      <c r="T2749" s="6">
        <f t="shared" si="128"/>
        <v>0</v>
      </c>
      <c r="U2749" s="6">
        <f t="shared" si="126"/>
        <v>0.5</v>
      </c>
      <c r="V2749" t="str">
        <f t="shared" si="127"/>
        <v>M.DAVIS, ATL</v>
      </c>
    </row>
    <row r="2750" spans="1:22">
      <c r="A2750">
        <v>2180</v>
      </c>
      <c r="B2750" s="21">
        <v>1</v>
      </c>
      <c r="C2750" s="21" t="s">
        <v>22</v>
      </c>
      <c r="D2750" s="21" t="s">
        <v>16</v>
      </c>
      <c r="E2750" s="21">
        <v>11</v>
      </c>
      <c r="F2750" s="21">
        <v>89</v>
      </c>
      <c r="G2750" s="21" t="s">
        <v>2262</v>
      </c>
      <c r="H2750" s="21" t="s">
        <v>585</v>
      </c>
      <c r="I2750" s="21">
        <v>1</v>
      </c>
      <c r="J2750" s="21">
        <v>0</v>
      </c>
      <c r="K2750" s="21">
        <v>0</v>
      </c>
      <c r="L2750" s="21">
        <v>0</v>
      </c>
      <c r="M2750" s="21" t="s">
        <v>2257</v>
      </c>
      <c r="N2750" s="21" t="s">
        <v>587</v>
      </c>
      <c r="O2750" s="21">
        <v>0</v>
      </c>
      <c r="P2750" s="21">
        <v>1</v>
      </c>
      <c r="Q2750" s="21">
        <v>0</v>
      </c>
      <c r="R2750">
        <f>IFERROR(IF(I2750=1,VLOOKUP(F2750,Lookup!$A$2:$B$15,2,FALSE),0),0.5)</f>
        <v>0.7</v>
      </c>
      <c r="S2750">
        <f>IF(K2750=1,1,IFERROR(IF(H2750="pass",VLOOKUP(F2750,Lookup!$D$2:$E$26,2,FALSE),0),1.6))</f>
        <v>0</v>
      </c>
      <c r="T2750" s="6">
        <f t="shared" si="128"/>
        <v>0</v>
      </c>
      <c r="U2750" s="6">
        <f t="shared" ref="U2750:U2813" si="129">R2750+IF(S2750&gt;=3.2,S2750,IF(AND(S2750&lt;3.2,S2750&gt;=1.8),S2750*0.66+T2750*0.34,T2750))+K2750*0.4735*2</f>
        <v>0.7</v>
      </c>
      <c r="V2750" t="str">
        <f t="shared" si="127"/>
        <v>M.DAVIS, ATL</v>
      </c>
    </row>
    <row r="2751" spans="1:22">
      <c r="A2751">
        <v>2182</v>
      </c>
      <c r="B2751" s="21">
        <v>1</v>
      </c>
      <c r="C2751" s="21" t="s">
        <v>22</v>
      </c>
      <c r="D2751" s="21" t="s">
        <v>16</v>
      </c>
      <c r="E2751" s="21">
        <v>6</v>
      </c>
      <c r="F2751" s="21">
        <v>94</v>
      </c>
      <c r="G2751" s="21" t="s">
        <v>2264</v>
      </c>
      <c r="H2751" s="21" t="s">
        <v>585</v>
      </c>
      <c r="I2751" s="21">
        <v>1</v>
      </c>
      <c r="J2751" s="21">
        <v>0</v>
      </c>
      <c r="K2751" s="21">
        <v>0</v>
      </c>
      <c r="L2751" s="21">
        <v>0</v>
      </c>
      <c r="M2751" s="21" t="s">
        <v>2257</v>
      </c>
      <c r="N2751" s="21" t="s">
        <v>587</v>
      </c>
      <c r="O2751" s="21">
        <v>0</v>
      </c>
      <c r="P2751" s="21">
        <v>1</v>
      </c>
      <c r="Q2751" s="21">
        <v>0</v>
      </c>
      <c r="R2751">
        <f>IFERROR(IF(I2751=1,VLOOKUP(F2751,Lookup!$A$2:$B$15,2,FALSE),0),0.5)</f>
        <v>1.3</v>
      </c>
      <c r="S2751">
        <f>IF(K2751=1,1,IFERROR(IF(H2751="pass",VLOOKUP(F2751,Lookup!$D$2:$E$26,2,FALSE),0),1.6))</f>
        <v>0</v>
      </c>
      <c r="T2751" s="6">
        <f t="shared" si="128"/>
        <v>0</v>
      </c>
      <c r="U2751" s="6">
        <f t="shared" si="129"/>
        <v>1.3</v>
      </c>
      <c r="V2751" t="str">
        <f t="shared" si="127"/>
        <v>M.DAVIS, ATL</v>
      </c>
    </row>
    <row r="2752" spans="1:22">
      <c r="A2752">
        <v>2220</v>
      </c>
      <c r="B2752" s="21">
        <v>1</v>
      </c>
      <c r="C2752" s="21" t="s">
        <v>16</v>
      </c>
      <c r="D2752" s="21" t="s">
        <v>22</v>
      </c>
      <c r="E2752" s="21">
        <v>42</v>
      </c>
      <c r="F2752" s="21">
        <v>58</v>
      </c>
      <c r="G2752" s="21" t="s">
        <v>2271</v>
      </c>
      <c r="H2752" s="21" t="s">
        <v>585</v>
      </c>
      <c r="I2752" s="21">
        <v>1</v>
      </c>
      <c r="J2752" s="21">
        <v>0</v>
      </c>
      <c r="K2752" s="21">
        <v>0</v>
      </c>
      <c r="L2752" s="21">
        <v>0</v>
      </c>
      <c r="M2752" s="21" t="s">
        <v>2248</v>
      </c>
      <c r="N2752" s="21" t="s">
        <v>587</v>
      </c>
      <c r="O2752" s="21">
        <v>0</v>
      </c>
      <c r="P2752" s="21">
        <v>1</v>
      </c>
      <c r="Q2752" s="21">
        <v>0</v>
      </c>
      <c r="R2752">
        <f>IFERROR(IF(I2752=1,VLOOKUP(F2752,Lookup!$A$2:$B$15,2,FALSE),0),0.5)</f>
        <v>0.5</v>
      </c>
      <c r="S2752">
        <f>IF(K2752=1,1,IFERROR(IF(H2752="pass",VLOOKUP(F2752,Lookup!$D$2:$E$26,2,FALSE),0),1.6))</f>
        <v>0</v>
      </c>
      <c r="T2752" s="6">
        <f t="shared" si="128"/>
        <v>0</v>
      </c>
      <c r="U2752" s="6">
        <f t="shared" si="129"/>
        <v>0.5</v>
      </c>
      <c r="V2752" t="str">
        <f t="shared" si="127"/>
        <v>M.SANDERS, PHI</v>
      </c>
    </row>
    <row r="2753" spans="1:22">
      <c r="A2753">
        <v>2202</v>
      </c>
      <c r="B2753" s="21">
        <v>1</v>
      </c>
      <c r="C2753" s="21" t="s">
        <v>22</v>
      </c>
      <c r="D2753" s="21" t="s">
        <v>16</v>
      </c>
      <c r="E2753" s="21">
        <v>33</v>
      </c>
      <c r="F2753" s="21">
        <v>67</v>
      </c>
      <c r="G2753" s="21" t="s">
        <v>2273</v>
      </c>
      <c r="H2753" s="21" t="s">
        <v>585</v>
      </c>
      <c r="I2753" s="21">
        <v>1</v>
      </c>
      <c r="J2753" s="21">
        <v>0</v>
      </c>
      <c r="K2753" s="21">
        <v>0</v>
      </c>
      <c r="L2753" s="21">
        <v>0</v>
      </c>
      <c r="M2753" s="21" t="s">
        <v>2257</v>
      </c>
      <c r="N2753" s="21" t="s">
        <v>587</v>
      </c>
      <c r="O2753" s="21">
        <v>0</v>
      </c>
      <c r="P2753" s="21">
        <v>1</v>
      </c>
      <c r="Q2753" s="21">
        <v>0</v>
      </c>
      <c r="R2753">
        <f>IFERROR(IF(I2753=1,VLOOKUP(F2753,Lookup!$A$2:$B$15,2,FALSE),0),0.5)</f>
        <v>0.5</v>
      </c>
      <c r="S2753">
        <f>IF(K2753=1,1,IFERROR(IF(H2753="pass",VLOOKUP(F2753,Lookup!$D$2:$E$26,2,FALSE),0),1.6))</f>
        <v>0</v>
      </c>
      <c r="T2753" s="6">
        <f t="shared" si="128"/>
        <v>0</v>
      </c>
      <c r="U2753" s="6">
        <f t="shared" si="129"/>
        <v>0.5</v>
      </c>
      <c r="V2753" t="str">
        <f t="shared" si="127"/>
        <v>M.DAVIS, ATL</v>
      </c>
    </row>
    <row r="2754" spans="1:22">
      <c r="A2754">
        <v>2206</v>
      </c>
      <c r="B2754" s="21">
        <v>1</v>
      </c>
      <c r="C2754" s="21" t="s">
        <v>22</v>
      </c>
      <c r="D2754" s="21" t="s">
        <v>16</v>
      </c>
      <c r="E2754" s="21">
        <v>23</v>
      </c>
      <c r="F2754" s="21">
        <v>77</v>
      </c>
      <c r="G2754" s="21" t="s">
        <v>2274</v>
      </c>
      <c r="H2754" s="21" t="s">
        <v>585</v>
      </c>
      <c r="I2754" s="21">
        <v>1</v>
      </c>
      <c r="J2754" s="21">
        <v>0</v>
      </c>
      <c r="K2754" s="21">
        <v>0</v>
      </c>
      <c r="L2754" s="21">
        <v>0</v>
      </c>
      <c r="M2754" s="21" t="s">
        <v>2257</v>
      </c>
      <c r="N2754" s="21" t="s">
        <v>587</v>
      </c>
      <c r="O2754" s="21">
        <v>0</v>
      </c>
      <c r="P2754" s="21">
        <v>1</v>
      </c>
      <c r="Q2754" s="21">
        <v>0</v>
      </c>
      <c r="R2754">
        <f>IFERROR(IF(I2754=1,VLOOKUP(F2754,Lookup!$A$2:$B$15,2,FALSE),0),0.5)</f>
        <v>0.5</v>
      </c>
      <c r="S2754">
        <f>IF(K2754=1,1,IFERROR(IF(H2754="pass",VLOOKUP(F2754,Lookup!$D$2:$E$26,2,FALSE),0),1.6))</f>
        <v>0</v>
      </c>
      <c r="T2754" s="6">
        <f t="shared" si="128"/>
        <v>0</v>
      </c>
      <c r="U2754" s="6">
        <f t="shared" si="129"/>
        <v>0.5</v>
      </c>
      <c r="V2754" t="str">
        <f t="shared" ref="V2754:V2817" si="130">IF(M2754="A.St","A. ST. BROWN, DET",IF(M2754="Dj.Moore","D.MOORE, CAR",IF(M2754="Mi.Carter","M.CARTER, NYJ",UPPER(M2754)&amp;", "&amp;C2754)))</f>
        <v>M.DAVIS, ATL</v>
      </c>
    </row>
    <row r="2755" spans="1:22">
      <c r="A2755">
        <v>2207</v>
      </c>
      <c r="B2755" s="21">
        <v>1</v>
      </c>
      <c r="C2755" s="21" t="s">
        <v>22</v>
      </c>
      <c r="D2755" s="21" t="s">
        <v>16</v>
      </c>
      <c r="E2755" s="21">
        <v>16</v>
      </c>
      <c r="F2755" s="21">
        <v>84</v>
      </c>
      <c r="G2755" s="21" t="s">
        <v>2275</v>
      </c>
      <c r="H2755" s="21" t="s">
        <v>585</v>
      </c>
      <c r="I2755" s="21">
        <v>1</v>
      </c>
      <c r="J2755" s="21">
        <v>0</v>
      </c>
      <c r="K2755" s="21">
        <v>0</v>
      </c>
      <c r="L2755" s="21">
        <v>0</v>
      </c>
      <c r="M2755" s="21" t="s">
        <v>2257</v>
      </c>
      <c r="N2755" s="21" t="s">
        <v>587</v>
      </c>
      <c r="O2755" s="21">
        <v>0</v>
      </c>
      <c r="P2755" s="21">
        <v>1</v>
      </c>
      <c r="Q2755" s="21">
        <v>0</v>
      </c>
      <c r="R2755">
        <f>IFERROR(IF(I2755=1,VLOOKUP(F2755,Lookup!$A$2:$B$15,2,FALSE),0),0.5)</f>
        <v>0.5</v>
      </c>
      <c r="S2755">
        <f>IF(K2755=1,1,IFERROR(IF(H2755="pass",VLOOKUP(F2755,Lookup!$D$2:$E$26,2,FALSE),0),1.6))</f>
        <v>0</v>
      </c>
      <c r="T2755" s="6">
        <f t="shared" ref="T2755:T2818" si="131">IFERROR(1.6+0.7/40*N2755,0)</f>
        <v>0</v>
      </c>
      <c r="U2755" s="6">
        <f t="shared" si="129"/>
        <v>0.5</v>
      </c>
      <c r="V2755" t="str">
        <f t="shared" si="130"/>
        <v>M.DAVIS, ATL</v>
      </c>
    </row>
    <row r="2756" spans="1:22">
      <c r="A2756">
        <v>2233</v>
      </c>
      <c r="B2756" s="21">
        <v>1</v>
      </c>
      <c r="C2756" s="21" t="s">
        <v>16</v>
      </c>
      <c r="D2756" s="21" t="s">
        <v>22</v>
      </c>
      <c r="E2756" s="21">
        <v>81</v>
      </c>
      <c r="F2756" s="21">
        <v>19</v>
      </c>
      <c r="G2756" s="21" t="s">
        <v>2278</v>
      </c>
      <c r="H2756" s="21" t="s">
        <v>585</v>
      </c>
      <c r="I2756" s="21">
        <v>1</v>
      </c>
      <c r="J2756" s="21">
        <v>0</v>
      </c>
      <c r="K2756" s="21">
        <v>0</v>
      </c>
      <c r="L2756" s="21">
        <v>0</v>
      </c>
      <c r="M2756" s="21" t="s">
        <v>2248</v>
      </c>
      <c r="N2756" s="21" t="s">
        <v>587</v>
      </c>
      <c r="O2756" s="21">
        <v>0</v>
      </c>
      <c r="P2756" s="21">
        <v>1</v>
      </c>
      <c r="Q2756" s="21">
        <v>0</v>
      </c>
      <c r="R2756">
        <f>IFERROR(IF(I2756=1,VLOOKUP(F2756,Lookup!$A$2:$B$15,2,FALSE),0),0.5)</f>
        <v>0.5</v>
      </c>
      <c r="S2756">
        <f>IF(K2756=1,1,IFERROR(IF(H2756="pass",VLOOKUP(F2756,Lookup!$D$2:$E$26,2,FALSE),0),1.6))</f>
        <v>0</v>
      </c>
      <c r="T2756" s="6">
        <f t="shared" si="131"/>
        <v>0</v>
      </c>
      <c r="U2756" s="6">
        <f t="shared" si="129"/>
        <v>0.5</v>
      </c>
      <c r="V2756" t="str">
        <f t="shared" si="130"/>
        <v>M.SANDERS, PHI</v>
      </c>
    </row>
    <row r="2757" spans="1:22">
      <c r="A2757">
        <v>2246</v>
      </c>
      <c r="B2757" s="21">
        <v>1</v>
      </c>
      <c r="C2757" s="21" t="s">
        <v>22</v>
      </c>
      <c r="D2757" s="21" t="s">
        <v>16</v>
      </c>
      <c r="E2757" s="21">
        <v>92</v>
      </c>
      <c r="F2757" s="21">
        <v>8</v>
      </c>
      <c r="G2757" s="21" t="s">
        <v>2290</v>
      </c>
      <c r="H2757" s="21" t="s">
        <v>585</v>
      </c>
      <c r="I2757" s="21">
        <v>1</v>
      </c>
      <c r="J2757" s="21">
        <v>0</v>
      </c>
      <c r="K2757" s="21">
        <v>0</v>
      </c>
      <c r="L2757" s="21">
        <v>0</v>
      </c>
      <c r="M2757" s="21" t="s">
        <v>2257</v>
      </c>
      <c r="N2757" s="21" t="s">
        <v>587</v>
      </c>
      <c r="O2757" s="21">
        <v>0</v>
      </c>
      <c r="P2757" s="21">
        <v>1</v>
      </c>
      <c r="Q2757" s="21">
        <v>0</v>
      </c>
      <c r="R2757">
        <f>IFERROR(IF(I2757=1,VLOOKUP(F2757,Lookup!$A$2:$B$15,2,FALSE),0),0.5)</f>
        <v>0.5</v>
      </c>
      <c r="S2757">
        <f>IF(K2757=1,1,IFERROR(IF(H2757="pass",VLOOKUP(F2757,Lookup!$D$2:$E$26,2,FALSE),0),1.6))</f>
        <v>0</v>
      </c>
      <c r="T2757" s="6">
        <f t="shared" si="131"/>
        <v>0</v>
      </c>
      <c r="U2757" s="6">
        <f t="shared" si="129"/>
        <v>0.5</v>
      </c>
      <c r="V2757" t="str">
        <f t="shared" si="130"/>
        <v>M.DAVIS, ATL</v>
      </c>
    </row>
    <row r="2758" spans="1:22">
      <c r="A2758">
        <v>2248</v>
      </c>
      <c r="B2758" s="21">
        <v>1</v>
      </c>
      <c r="C2758" s="21" t="s">
        <v>22</v>
      </c>
      <c r="D2758" s="21" t="s">
        <v>16</v>
      </c>
      <c r="E2758" s="21">
        <v>95</v>
      </c>
      <c r="F2758" s="21">
        <v>5</v>
      </c>
      <c r="G2758" s="21" t="s">
        <v>2291</v>
      </c>
      <c r="H2758" s="21" t="s">
        <v>585</v>
      </c>
      <c r="I2758" s="21">
        <v>1</v>
      </c>
      <c r="J2758" s="21">
        <v>0</v>
      </c>
      <c r="K2758" s="21">
        <v>0</v>
      </c>
      <c r="L2758" s="21">
        <v>0</v>
      </c>
      <c r="M2758" s="21" t="s">
        <v>2257</v>
      </c>
      <c r="N2758" s="21" t="s">
        <v>587</v>
      </c>
      <c r="O2758" s="21">
        <v>0</v>
      </c>
      <c r="P2758" s="21">
        <v>1</v>
      </c>
      <c r="Q2758" s="21">
        <v>0</v>
      </c>
      <c r="R2758">
        <f>IFERROR(IF(I2758=1,VLOOKUP(F2758,Lookup!$A$2:$B$15,2,FALSE),0),0.5)</f>
        <v>0.5</v>
      </c>
      <c r="S2758">
        <f>IF(K2758=1,1,IFERROR(IF(H2758="pass",VLOOKUP(F2758,Lookup!$D$2:$E$26,2,FALSE),0),1.6))</f>
        <v>0</v>
      </c>
      <c r="T2758" s="6">
        <f t="shared" si="131"/>
        <v>0</v>
      </c>
      <c r="U2758" s="6">
        <f t="shared" si="129"/>
        <v>0.5</v>
      </c>
      <c r="V2758" t="str">
        <f t="shared" si="130"/>
        <v>M.DAVIS, ATL</v>
      </c>
    </row>
    <row r="2759" spans="1:22">
      <c r="A2759">
        <v>2254</v>
      </c>
      <c r="B2759" s="21">
        <v>1</v>
      </c>
      <c r="C2759" s="21" t="s">
        <v>16</v>
      </c>
      <c r="D2759" s="21" t="s">
        <v>22</v>
      </c>
      <c r="E2759" s="21">
        <v>53</v>
      </c>
      <c r="F2759" s="21">
        <v>47</v>
      </c>
      <c r="G2759" s="21" t="s">
        <v>2294</v>
      </c>
      <c r="H2759" s="21" t="s">
        <v>585</v>
      </c>
      <c r="I2759" s="21">
        <v>1</v>
      </c>
      <c r="J2759" s="21">
        <v>0</v>
      </c>
      <c r="K2759" s="21">
        <v>0</v>
      </c>
      <c r="L2759" s="21">
        <v>0</v>
      </c>
      <c r="M2759" s="21" t="s">
        <v>2286</v>
      </c>
      <c r="N2759" s="21" t="s">
        <v>587</v>
      </c>
      <c r="O2759" s="21">
        <v>0</v>
      </c>
      <c r="P2759" s="21">
        <v>1</v>
      </c>
      <c r="Q2759" s="21">
        <v>0</v>
      </c>
      <c r="R2759">
        <f>IFERROR(IF(I2759=1,VLOOKUP(F2759,Lookup!$A$2:$B$15,2,FALSE),0),0.5)</f>
        <v>0.5</v>
      </c>
      <c r="S2759">
        <f>IF(K2759=1,1,IFERROR(IF(H2759="pass",VLOOKUP(F2759,Lookup!$D$2:$E$26,2,FALSE),0),1.6))</f>
        <v>0</v>
      </c>
      <c r="T2759" s="6">
        <f t="shared" si="131"/>
        <v>0</v>
      </c>
      <c r="U2759" s="6">
        <f t="shared" si="129"/>
        <v>0.5</v>
      </c>
      <c r="V2759" t="str">
        <f t="shared" si="130"/>
        <v>K.GAINWELL, PHI</v>
      </c>
    </row>
    <row r="2760" spans="1:22">
      <c r="A2760">
        <v>2259</v>
      </c>
      <c r="B2760" s="21">
        <v>1</v>
      </c>
      <c r="C2760" s="21" t="s">
        <v>16</v>
      </c>
      <c r="D2760" s="21" t="s">
        <v>22</v>
      </c>
      <c r="E2760" s="21">
        <v>34</v>
      </c>
      <c r="F2760" s="21">
        <v>66</v>
      </c>
      <c r="G2760" s="21" t="s">
        <v>2296</v>
      </c>
      <c r="H2760" s="21" t="s">
        <v>585</v>
      </c>
      <c r="I2760" s="21">
        <v>1</v>
      </c>
      <c r="J2760" s="21">
        <v>0</v>
      </c>
      <c r="K2760" s="21">
        <v>0</v>
      </c>
      <c r="L2760" s="21">
        <v>0</v>
      </c>
      <c r="M2760" s="21" t="s">
        <v>2286</v>
      </c>
      <c r="N2760" s="21" t="s">
        <v>587</v>
      </c>
      <c r="O2760" s="21">
        <v>0</v>
      </c>
      <c r="P2760" s="21">
        <v>1</v>
      </c>
      <c r="Q2760" s="21">
        <v>0</v>
      </c>
      <c r="R2760">
        <f>IFERROR(IF(I2760=1,VLOOKUP(F2760,Lookup!$A$2:$B$15,2,FALSE),0),0.5)</f>
        <v>0.5</v>
      </c>
      <c r="S2760">
        <f>IF(K2760=1,1,IFERROR(IF(H2760="pass",VLOOKUP(F2760,Lookup!$D$2:$E$26,2,FALSE),0),1.6))</f>
        <v>0</v>
      </c>
      <c r="T2760" s="6">
        <f t="shared" si="131"/>
        <v>0</v>
      </c>
      <c r="U2760" s="6">
        <f t="shared" si="129"/>
        <v>0.5</v>
      </c>
      <c r="V2760" t="str">
        <f t="shared" si="130"/>
        <v>K.GAINWELL, PHI</v>
      </c>
    </row>
    <row r="2761" spans="1:22">
      <c r="A2761">
        <v>2275</v>
      </c>
      <c r="B2761" s="21">
        <v>1</v>
      </c>
      <c r="C2761" s="21" t="s">
        <v>16</v>
      </c>
      <c r="D2761" s="21" t="s">
        <v>22</v>
      </c>
      <c r="E2761" s="21">
        <v>80</v>
      </c>
      <c r="F2761" s="21">
        <v>20</v>
      </c>
      <c r="G2761" s="21" t="s">
        <v>2301</v>
      </c>
      <c r="H2761" s="21" t="s">
        <v>585</v>
      </c>
      <c r="I2761" s="21">
        <v>1</v>
      </c>
      <c r="J2761" s="21">
        <v>0</v>
      </c>
      <c r="K2761" s="21">
        <v>0</v>
      </c>
      <c r="L2761" s="21">
        <v>0</v>
      </c>
      <c r="M2761" s="21" t="s">
        <v>2248</v>
      </c>
      <c r="N2761" s="21" t="s">
        <v>587</v>
      </c>
      <c r="O2761" s="21">
        <v>0</v>
      </c>
      <c r="P2761" s="21">
        <v>1</v>
      </c>
      <c r="Q2761" s="21">
        <v>0</v>
      </c>
      <c r="R2761">
        <f>IFERROR(IF(I2761=1,VLOOKUP(F2761,Lookup!$A$2:$B$15,2,FALSE),0),0.5)</f>
        <v>0.5</v>
      </c>
      <c r="S2761">
        <f>IF(K2761=1,1,IFERROR(IF(H2761="pass",VLOOKUP(F2761,Lookup!$D$2:$E$26,2,FALSE),0),1.6))</f>
        <v>0</v>
      </c>
      <c r="T2761" s="6">
        <f t="shared" si="131"/>
        <v>0</v>
      </c>
      <c r="U2761" s="6">
        <f t="shared" si="129"/>
        <v>0.5</v>
      </c>
      <c r="V2761" t="str">
        <f t="shared" si="130"/>
        <v>M.SANDERS, PHI</v>
      </c>
    </row>
    <row r="2762" spans="1:22">
      <c r="A2762">
        <v>2276</v>
      </c>
      <c r="B2762" s="21">
        <v>1</v>
      </c>
      <c r="C2762" s="21" t="s">
        <v>16</v>
      </c>
      <c r="D2762" s="21" t="s">
        <v>22</v>
      </c>
      <c r="E2762" s="21">
        <v>57</v>
      </c>
      <c r="F2762" s="21">
        <v>43</v>
      </c>
      <c r="G2762" s="21" t="s">
        <v>2302</v>
      </c>
      <c r="H2762" s="21" t="s">
        <v>585</v>
      </c>
      <c r="I2762" s="21">
        <v>1</v>
      </c>
      <c r="J2762" s="21">
        <v>0</v>
      </c>
      <c r="K2762" s="21">
        <v>0</v>
      </c>
      <c r="L2762" s="21">
        <v>0</v>
      </c>
      <c r="M2762" s="21" t="s">
        <v>2248</v>
      </c>
      <c r="N2762" s="21" t="s">
        <v>587</v>
      </c>
      <c r="O2762" s="21">
        <v>0</v>
      </c>
      <c r="P2762" s="21">
        <v>1</v>
      </c>
      <c r="Q2762" s="21">
        <v>0</v>
      </c>
      <c r="R2762">
        <f>IFERROR(IF(I2762=1,VLOOKUP(F2762,Lookup!$A$2:$B$15,2,FALSE),0),0.5)</f>
        <v>0.5</v>
      </c>
      <c r="S2762">
        <f>IF(K2762=1,1,IFERROR(IF(H2762="pass",VLOOKUP(F2762,Lookup!$D$2:$E$26,2,FALSE),0),1.6))</f>
        <v>0</v>
      </c>
      <c r="T2762" s="6">
        <f t="shared" si="131"/>
        <v>0</v>
      </c>
      <c r="U2762" s="6">
        <f t="shared" si="129"/>
        <v>0.5</v>
      </c>
      <c r="V2762" t="str">
        <f t="shared" si="130"/>
        <v>M.SANDERS, PHI</v>
      </c>
    </row>
    <row r="2763" spans="1:22">
      <c r="A2763">
        <v>2277</v>
      </c>
      <c r="B2763" s="21">
        <v>1</v>
      </c>
      <c r="C2763" s="21" t="s">
        <v>16</v>
      </c>
      <c r="D2763" s="21" t="s">
        <v>22</v>
      </c>
      <c r="E2763" s="21">
        <v>56</v>
      </c>
      <c r="F2763" s="21">
        <v>44</v>
      </c>
      <c r="G2763" s="21" t="s">
        <v>2303</v>
      </c>
      <c r="H2763" s="21" t="s">
        <v>585</v>
      </c>
      <c r="I2763" s="21">
        <v>1</v>
      </c>
      <c r="J2763" s="21">
        <v>0</v>
      </c>
      <c r="K2763" s="21">
        <v>0</v>
      </c>
      <c r="L2763" s="21">
        <v>0</v>
      </c>
      <c r="M2763" s="21" t="s">
        <v>2248</v>
      </c>
      <c r="N2763" s="21" t="s">
        <v>587</v>
      </c>
      <c r="O2763" s="21">
        <v>0</v>
      </c>
      <c r="P2763" s="21">
        <v>1</v>
      </c>
      <c r="Q2763" s="21">
        <v>0</v>
      </c>
      <c r="R2763">
        <f>IFERROR(IF(I2763=1,VLOOKUP(F2763,Lookup!$A$2:$B$15,2,FALSE),0),0.5)</f>
        <v>0.5</v>
      </c>
      <c r="S2763">
        <f>IF(K2763=1,1,IFERROR(IF(H2763="pass",VLOOKUP(F2763,Lookup!$D$2:$E$26,2,FALSE),0),1.6))</f>
        <v>0</v>
      </c>
      <c r="T2763" s="6">
        <f t="shared" si="131"/>
        <v>0</v>
      </c>
      <c r="U2763" s="6">
        <f t="shared" si="129"/>
        <v>0.5</v>
      </c>
      <c r="V2763" t="str">
        <f t="shared" si="130"/>
        <v>M.SANDERS, PHI</v>
      </c>
    </row>
    <row r="2764" spans="1:22">
      <c r="A2764">
        <v>2249</v>
      </c>
      <c r="B2764" s="21">
        <v>1</v>
      </c>
      <c r="C2764" s="21" t="s">
        <v>22</v>
      </c>
      <c r="D2764" s="21" t="s">
        <v>16</v>
      </c>
      <c r="E2764" s="21">
        <v>91</v>
      </c>
      <c r="F2764" s="21">
        <v>9</v>
      </c>
      <c r="G2764" s="21" t="s">
        <v>2305</v>
      </c>
      <c r="H2764" s="21" t="s">
        <v>585</v>
      </c>
      <c r="I2764" s="21">
        <v>1</v>
      </c>
      <c r="J2764" s="21">
        <v>0</v>
      </c>
      <c r="K2764" s="21">
        <v>0</v>
      </c>
      <c r="L2764" s="21">
        <v>0</v>
      </c>
      <c r="M2764" s="21" t="s">
        <v>2257</v>
      </c>
      <c r="N2764" s="21" t="s">
        <v>587</v>
      </c>
      <c r="O2764" s="21">
        <v>0</v>
      </c>
      <c r="P2764" s="21">
        <v>1</v>
      </c>
      <c r="Q2764" s="21">
        <v>0</v>
      </c>
      <c r="R2764">
        <f>IFERROR(IF(I2764=1,VLOOKUP(F2764,Lookup!$A$2:$B$15,2,FALSE),0),0.5)</f>
        <v>0.5</v>
      </c>
      <c r="S2764">
        <f>IF(K2764=1,1,IFERROR(IF(H2764="pass",VLOOKUP(F2764,Lookup!$D$2:$E$26,2,FALSE),0),1.6))</f>
        <v>0</v>
      </c>
      <c r="T2764" s="6">
        <f t="shared" si="131"/>
        <v>0</v>
      </c>
      <c r="U2764" s="6">
        <f t="shared" si="129"/>
        <v>0.5</v>
      </c>
      <c r="V2764" t="str">
        <f t="shared" si="130"/>
        <v>M.DAVIS, ATL</v>
      </c>
    </row>
    <row r="2765" spans="1:22">
      <c r="A2765">
        <v>2285</v>
      </c>
      <c r="B2765" s="21">
        <v>1</v>
      </c>
      <c r="C2765" s="21" t="s">
        <v>16</v>
      </c>
      <c r="D2765" s="21" t="s">
        <v>22</v>
      </c>
      <c r="E2765" s="21">
        <v>70</v>
      </c>
      <c r="F2765" s="21">
        <v>30</v>
      </c>
      <c r="G2765" s="21" t="s">
        <v>2308</v>
      </c>
      <c r="H2765" s="21" t="s">
        <v>585</v>
      </c>
      <c r="I2765" s="21">
        <v>1</v>
      </c>
      <c r="J2765" s="21">
        <v>0</v>
      </c>
      <c r="K2765" s="21">
        <v>0</v>
      </c>
      <c r="L2765" s="21">
        <v>0</v>
      </c>
      <c r="M2765" s="21" t="s">
        <v>2246</v>
      </c>
      <c r="N2765" s="21" t="s">
        <v>587</v>
      </c>
      <c r="O2765" s="21">
        <v>0</v>
      </c>
      <c r="P2765" s="21">
        <v>1</v>
      </c>
      <c r="Q2765" s="21">
        <v>0</v>
      </c>
      <c r="R2765">
        <f>IFERROR(IF(I2765=1,VLOOKUP(F2765,Lookup!$A$2:$B$15,2,FALSE),0),0.5)</f>
        <v>0.5</v>
      </c>
      <c r="S2765">
        <f>IF(K2765=1,1,IFERROR(IF(H2765="pass",VLOOKUP(F2765,Lookup!$D$2:$E$26,2,FALSE),0),1.6))</f>
        <v>0</v>
      </c>
      <c r="T2765" s="6">
        <f t="shared" si="131"/>
        <v>0</v>
      </c>
      <c r="U2765" s="6">
        <f t="shared" si="129"/>
        <v>0.5</v>
      </c>
      <c r="V2765" t="str">
        <f t="shared" si="130"/>
        <v>J.HURTS, PHI</v>
      </c>
    </row>
    <row r="2766" spans="1:22">
      <c r="A2766">
        <v>2286</v>
      </c>
      <c r="B2766" s="21">
        <v>1</v>
      </c>
      <c r="C2766" s="21" t="s">
        <v>16</v>
      </c>
      <c r="D2766" s="21" t="s">
        <v>22</v>
      </c>
      <c r="E2766" s="21">
        <v>56</v>
      </c>
      <c r="F2766" s="21">
        <v>44</v>
      </c>
      <c r="G2766" s="21" t="s">
        <v>2309</v>
      </c>
      <c r="H2766" s="21" t="s">
        <v>585</v>
      </c>
      <c r="I2766" s="21">
        <v>1</v>
      </c>
      <c r="J2766" s="21">
        <v>0</v>
      </c>
      <c r="K2766" s="21">
        <v>0</v>
      </c>
      <c r="L2766" s="21">
        <v>0</v>
      </c>
      <c r="M2766" s="21" t="s">
        <v>2248</v>
      </c>
      <c r="N2766" s="21" t="s">
        <v>587</v>
      </c>
      <c r="O2766" s="21">
        <v>0</v>
      </c>
      <c r="P2766" s="21">
        <v>1</v>
      </c>
      <c r="Q2766" s="21">
        <v>0</v>
      </c>
      <c r="R2766">
        <f>IFERROR(IF(I2766=1,VLOOKUP(F2766,Lookup!$A$2:$B$15,2,FALSE),0),0.5)</f>
        <v>0.5</v>
      </c>
      <c r="S2766">
        <f>IF(K2766=1,1,IFERROR(IF(H2766="pass",VLOOKUP(F2766,Lookup!$D$2:$E$26,2,FALSE),0),1.6))</f>
        <v>0</v>
      </c>
      <c r="T2766" s="6">
        <f t="shared" si="131"/>
        <v>0</v>
      </c>
      <c r="U2766" s="6">
        <f t="shared" si="129"/>
        <v>0.5</v>
      </c>
      <c r="V2766" t="str">
        <f t="shared" si="130"/>
        <v>M.SANDERS, PHI</v>
      </c>
    </row>
    <row r="2767" spans="1:22">
      <c r="A2767">
        <v>2287</v>
      </c>
      <c r="B2767" s="21">
        <v>1</v>
      </c>
      <c r="C2767" s="21" t="s">
        <v>16</v>
      </c>
      <c r="D2767" s="21" t="s">
        <v>22</v>
      </c>
      <c r="E2767" s="21">
        <v>38</v>
      </c>
      <c r="F2767" s="21">
        <v>62</v>
      </c>
      <c r="G2767" s="21" t="s">
        <v>2310</v>
      </c>
      <c r="H2767" s="21" t="s">
        <v>585</v>
      </c>
      <c r="I2767" s="21">
        <v>1</v>
      </c>
      <c r="J2767" s="21">
        <v>0</v>
      </c>
      <c r="K2767" s="21">
        <v>0</v>
      </c>
      <c r="L2767" s="21">
        <v>0</v>
      </c>
      <c r="M2767" s="21" t="s">
        <v>2286</v>
      </c>
      <c r="N2767" s="21" t="s">
        <v>587</v>
      </c>
      <c r="O2767" s="21">
        <v>0</v>
      </c>
      <c r="P2767" s="21">
        <v>1</v>
      </c>
      <c r="Q2767" s="21">
        <v>0</v>
      </c>
      <c r="R2767">
        <f>IFERROR(IF(I2767=1,VLOOKUP(F2767,Lookup!$A$2:$B$15,2,FALSE),0),0.5)</f>
        <v>0.5</v>
      </c>
      <c r="S2767">
        <f>IF(K2767=1,1,IFERROR(IF(H2767="pass",VLOOKUP(F2767,Lookup!$D$2:$E$26,2,FALSE),0),1.6))</f>
        <v>0</v>
      </c>
      <c r="T2767" s="6">
        <f t="shared" si="131"/>
        <v>0</v>
      </c>
      <c r="U2767" s="6">
        <f t="shared" si="129"/>
        <v>0.5</v>
      </c>
      <c r="V2767" t="str">
        <f t="shared" si="130"/>
        <v>K.GAINWELL, PHI</v>
      </c>
    </row>
    <row r="2768" spans="1:22">
      <c r="A2768">
        <v>2288</v>
      </c>
      <c r="B2768" s="21">
        <v>1</v>
      </c>
      <c r="C2768" s="21" t="s">
        <v>16</v>
      </c>
      <c r="D2768" s="21" t="s">
        <v>22</v>
      </c>
      <c r="E2768" s="21">
        <v>31</v>
      </c>
      <c r="F2768" s="21">
        <v>69</v>
      </c>
      <c r="G2768" s="21" t="s">
        <v>2311</v>
      </c>
      <c r="H2768" s="21" t="s">
        <v>585</v>
      </c>
      <c r="I2768" s="21">
        <v>1</v>
      </c>
      <c r="J2768" s="21">
        <v>0</v>
      </c>
      <c r="K2768" s="21">
        <v>0</v>
      </c>
      <c r="L2768" s="21">
        <v>0</v>
      </c>
      <c r="M2768" s="21" t="s">
        <v>2286</v>
      </c>
      <c r="N2768" s="21" t="s">
        <v>587</v>
      </c>
      <c r="O2768" s="21">
        <v>0</v>
      </c>
      <c r="P2768" s="21">
        <v>1</v>
      </c>
      <c r="Q2768" s="21">
        <v>0</v>
      </c>
      <c r="R2768">
        <f>IFERROR(IF(I2768=1,VLOOKUP(F2768,Lookup!$A$2:$B$15,2,FALSE),0),0.5)</f>
        <v>0.5</v>
      </c>
      <c r="S2768">
        <f>IF(K2768=1,1,IFERROR(IF(H2768="pass",VLOOKUP(F2768,Lookup!$D$2:$E$26,2,FALSE),0),1.6))</f>
        <v>0</v>
      </c>
      <c r="T2768" s="6">
        <f t="shared" si="131"/>
        <v>0</v>
      </c>
      <c r="U2768" s="6">
        <f t="shared" si="129"/>
        <v>0.5</v>
      </c>
      <c r="V2768" t="str">
        <f t="shared" si="130"/>
        <v>K.GAINWELL, PHI</v>
      </c>
    </row>
    <row r="2769" spans="1:22">
      <c r="A2769">
        <v>2289</v>
      </c>
      <c r="B2769" s="21">
        <v>1</v>
      </c>
      <c r="C2769" s="21" t="s">
        <v>16</v>
      </c>
      <c r="D2769" s="21" t="s">
        <v>22</v>
      </c>
      <c r="E2769" s="21">
        <v>28</v>
      </c>
      <c r="F2769" s="21">
        <v>72</v>
      </c>
      <c r="G2769" s="21" t="s">
        <v>2312</v>
      </c>
      <c r="H2769" s="21" t="s">
        <v>585</v>
      </c>
      <c r="I2769" s="21">
        <v>1</v>
      </c>
      <c r="J2769" s="21">
        <v>0</v>
      </c>
      <c r="K2769" s="21">
        <v>0</v>
      </c>
      <c r="L2769" s="21">
        <v>0</v>
      </c>
      <c r="M2769" s="21" t="s">
        <v>2248</v>
      </c>
      <c r="N2769" s="21" t="s">
        <v>587</v>
      </c>
      <c r="O2769" s="21">
        <v>0</v>
      </c>
      <c r="P2769" s="21">
        <v>1</v>
      </c>
      <c r="Q2769" s="21">
        <v>0</v>
      </c>
      <c r="R2769">
        <f>IFERROR(IF(I2769=1,VLOOKUP(F2769,Lookup!$A$2:$B$15,2,FALSE),0),0.5)</f>
        <v>0.5</v>
      </c>
      <c r="S2769">
        <f>IF(K2769=1,1,IFERROR(IF(H2769="pass",VLOOKUP(F2769,Lookup!$D$2:$E$26,2,FALSE),0),1.6))</f>
        <v>0</v>
      </c>
      <c r="T2769" s="6">
        <f t="shared" si="131"/>
        <v>0</v>
      </c>
      <c r="U2769" s="6">
        <f t="shared" si="129"/>
        <v>0.5</v>
      </c>
      <c r="V2769" t="str">
        <f t="shared" si="130"/>
        <v>M.SANDERS, PHI</v>
      </c>
    </row>
    <row r="2770" spans="1:22">
      <c r="A2770">
        <v>2292</v>
      </c>
      <c r="B2770" s="21">
        <v>1</v>
      </c>
      <c r="C2770" s="21" t="s">
        <v>16</v>
      </c>
      <c r="D2770" s="21" t="s">
        <v>22</v>
      </c>
      <c r="E2770" s="21">
        <v>20</v>
      </c>
      <c r="F2770" s="21">
        <v>80</v>
      </c>
      <c r="G2770" s="21" t="s">
        <v>2315</v>
      </c>
      <c r="H2770" s="21" t="s">
        <v>585</v>
      </c>
      <c r="I2770" s="21">
        <v>1</v>
      </c>
      <c r="J2770" s="21">
        <v>0</v>
      </c>
      <c r="K2770" s="21">
        <v>0</v>
      </c>
      <c r="L2770" s="21">
        <v>0</v>
      </c>
      <c r="M2770" s="21" t="s">
        <v>2286</v>
      </c>
      <c r="N2770" s="21" t="s">
        <v>587</v>
      </c>
      <c r="O2770" s="21">
        <v>0</v>
      </c>
      <c r="P2770" s="21">
        <v>1</v>
      </c>
      <c r="Q2770" s="21">
        <v>0</v>
      </c>
      <c r="R2770">
        <f>IFERROR(IF(I2770=1,VLOOKUP(F2770,Lookup!$A$2:$B$15,2,FALSE),0),0.5)</f>
        <v>0.5</v>
      </c>
      <c r="S2770">
        <f>IF(K2770=1,1,IFERROR(IF(H2770="pass",VLOOKUP(F2770,Lookup!$D$2:$E$26,2,FALSE),0),1.6))</f>
        <v>0</v>
      </c>
      <c r="T2770" s="6">
        <f t="shared" si="131"/>
        <v>0</v>
      </c>
      <c r="U2770" s="6">
        <f t="shared" si="129"/>
        <v>0.5</v>
      </c>
      <c r="V2770" t="str">
        <f t="shared" si="130"/>
        <v>K.GAINWELL, PHI</v>
      </c>
    </row>
    <row r="2771" spans="1:22">
      <c r="A2771">
        <v>2295</v>
      </c>
      <c r="B2771" s="21">
        <v>1</v>
      </c>
      <c r="C2771" s="21" t="s">
        <v>22</v>
      </c>
      <c r="D2771" s="21" t="s">
        <v>16</v>
      </c>
      <c r="E2771" s="21">
        <v>73</v>
      </c>
      <c r="F2771" s="21">
        <v>27</v>
      </c>
      <c r="G2771" s="21" t="s">
        <v>2317</v>
      </c>
      <c r="H2771" s="21" t="s">
        <v>585</v>
      </c>
      <c r="I2771" s="21">
        <v>1</v>
      </c>
      <c r="J2771" s="21">
        <v>0</v>
      </c>
      <c r="K2771" s="21">
        <v>0</v>
      </c>
      <c r="L2771" s="21">
        <v>0</v>
      </c>
      <c r="M2771" s="21" t="s">
        <v>2318</v>
      </c>
      <c r="N2771" s="21" t="s">
        <v>587</v>
      </c>
      <c r="O2771" s="21">
        <v>0</v>
      </c>
      <c r="P2771" s="21">
        <v>1</v>
      </c>
      <c r="Q2771" s="21">
        <v>0</v>
      </c>
      <c r="R2771">
        <f>IFERROR(IF(I2771=1,VLOOKUP(F2771,Lookup!$A$2:$B$15,2,FALSE),0),0.5)</f>
        <v>0.5</v>
      </c>
      <c r="S2771">
        <f>IF(K2771=1,1,IFERROR(IF(H2771="pass",VLOOKUP(F2771,Lookup!$D$2:$E$26,2,FALSE),0),1.6))</f>
        <v>0</v>
      </c>
      <c r="T2771" s="6">
        <f t="shared" si="131"/>
        <v>0</v>
      </c>
      <c r="U2771" s="6">
        <f t="shared" si="129"/>
        <v>0.5</v>
      </c>
      <c r="V2771" t="str">
        <f t="shared" si="130"/>
        <v>M.RYAN, ATL</v>
      </c>
    </row>
    <row r="2772" spans="1:22">
      <c r="A2772">
        <v>2300</v>
      </c>
      <c r="B2772" s="21">
        <v>1</v>
      </c>
      <c r="C2772" s="21" t="s">
        <v>16</v>
      </c>
      <c r="D2772" s="21" t="s">
        <v>22</v>
      </c>
      <c r="E2772" s="21">
        <v>42</v>
      </c>
      <c r="F2772" s="21">
        <v>58</v>
      </c>
      <c r="G2772" s="21" t="s">
        <v>2321</v>
      </c>
      <c r="H2772" s="21" t="s">
        <v>585</v>
      </c>
      <c r="I2772" s="21">
        <v>1</v>
      </c>
      <c r="J2772" s="21">
        <v>0</v>
      </c>
      <c r="K2772" s="21">
        <v>0</v>
      </c>
      <c r="L2772" s="21">
        <v>0</v>
      </c>
      <c r="M2772" s="21" t="s">
        <v>2248</v>
      </c>
      <c r="N2772" s="21" t="s">
        <v>587</v>
      </c>
      <c r="O2772" s="21">
        <v>0</v>
      </c>
      <c r="P2772" s="21">
        <v>1</v>
      </c>
      <c r="Q2772" s="21">
        <v>0</v>
      </c>
      <c r="R2772">
        <f>IFERROR(IF(I2772=1,VLOOKUP(F2772,Lookup!$A$2:$B$15,2,FALSE),0),0.5)</f>
        <v>0.5</v>
      </c>
      <c r="S2772">
        <f>IF(K2772=1,1,IFERROR(IF(H2772="pass",VLOOKUP(F2772,Lookup!$D$2:$E$26,2,FALSE),0),1.6))</f>
        <v>0</v>
      </c>
      <c r="T2772" s="6">
        <f t="shared" si="131"/>
        <v>0</v>
      </c>
      <c r="U2772" s="6">
        <f t="shared" si="129"/>
        <v>0.5</v>
      </c>
      <c r="V2772" t="str">
        <f t="shared" si="130"/>
        <v>M.SANDERS, PHI</v>
      </c>
    </row>
    <row r="2773" spans="1:22">
      <c r="A2773">
        <v>2301</v>
      </c>
      <c r="B2773" s="21">
        <v>1</v>
      </c>
      <c r="C2773" s="21" t="s">
        <v>16</v>
      </c>
      <c r="D2773" s="21" t="s">
        <v>22</v>
      </c>
      <c r="E2773" s="21">
        <v>41</v>
      </c>
      <c r="F2773" s="21">
        <v>59</v>
      </c>
      <c r="G2773" s="21" t="s">
        <v>2322</v>
      </c>
      <c r="H2773" s="21" t="s">
        <v>585</v>
      </c>
      <c r="I2773" s="21">
        <v>1</v>
      </c>
      <c r="J2773" s="21">
        <v>0</v>
      </c>
      <c r="K2773" s="21">
        <v>0</v>
      </c>
      <c r="L2773" s="21">
        <v>0</v>
      </c>
      <c r="M2773" s="21" t="s">
        <v>2248</v>
      </c>
      <c r="N2773" s="21" t="s">
        <v>587</v>
      </c>
      <c r="O2773" s="21">
        <v>0</v>
      </c>
      <c r="P2773" s="21">
        <v>1</v>
      </c>
      <c r="Q2773" s="21">
        <v>0</v>
      </c>
      <c r="R2773">
        <f>IFERROR(IF(I2773=1,VLOOKUP(F2773,Lookup!$A$2:$B$15,2,FALSE),0),0.5)</f>
        <v>0.5</v>
      </c>
      <c r="S2773">
        <f>IF(K2773=1,1,IFERROR(IF(H2773="pass",VLOOKUP(F2773,Lookup!$D$2:$E$26,2,FALSE),0),1.6))</f>
        <v>0</v>
      </c>
      <c r="T2773" s="6">
        <f t="shared" si="131"/>
        <v>0</v>
      </c>
      <c r="U2773" s="6">
        <f t="shared" si="129"/>
        <v>0.5</v>
      </c>
      <c r="V2773" t="str">
        <f t="shared" si="130"/>
        <v>M.SANDERS, PHI</v>
      </c>
    </row>
    <row r="2774" spans="1:22">
      <c r="A2774">
        <v>2302</v>
      </c>
      <c r="B2774" s="21">
        <v>1</v>
      </c>
      <c r="C2774" s="21" t="s">
        <v>16</v>
      </c>
      <c r="D2774" s="21" t="s">
        <v>22</v>
      </c>
      <c r="E2774" s="21">
        <v>35</v>
      </c>
      <c r="F2774" s="21">
        <v>65</v>
      </c>
      <c r="G2774" s="21" t="s">
        <v>2323</v>
      </c>
      <c r="H2774" s="21" t="s">
        <v>585</v>
      </c>
      <c r="I2774" s="21">
        <v>1</v>
      </c>
      <c r="J2774" s="21">
        <v>0</v>
      </c>
      <c r="K2774" s="21">
        <v>0</v>
      </c>
      <c r="L2774" s="21">
        <v>0</v>
      </c>
      <c r="M2774" s="21" t="s">
        <v>2246</v>
      </c>
      <c r="N2774" s="21" t="s">
        <v>587</v>
      </c>
      <c r="O2774" s="21">
        <v>0</v>
      </c>
      <c r="P2774" s="21">
        <v>1</v>
      </c>
      <c r="Q2774" s="21">
        <v>0</v>
      </c>
      <c r="R2774">
        <f>IFERROR(IF(I2774=1,VLOOKUP(F2774,Lookup!$A$2:$B$15,2,FALSE),0),0.5)</f>
        <v>0.5</v>
      </c>
      <c r="S2774">
        <f>IF(K2774=1,1,IFERROR(IF(H2774="pass",VLOOKUP(F2774,Lookup!$D$2:$E$26,2,FALSE),0),1.6))</f>
        <v>0</v>
      </c>
      <c r="T2774" s="6">
        <f t="shared" si="131"/>
        <v>0</v>
      </c>
      <c r="U2774" s="6">
        <f t="shared" si="129"/>
        <v>0.5</v>
      </c>
      <c r="V2774" t="str">
        <f t="shared" si="130"/>
        <v>J.HURTS, PHI</v>
      </c>
    </row>
    <row r="2775" spans="1:22">
      <c r="A2775">
        <v>2304</v>
      </c>
      <c r="B2775" s="21">
        <v>1</v>
      </c>
      <c r="C2775" s="21" t="s">
        <v>16</v>
      </c>
      <c r="D2775" s="21" t="s">
        <v>22</v>
      </c>
      <c r="E2775" s="21">
        <v>8</v>
      </c>
      <c r="F2775" s="21">
        <v>92</v>
      </c>
      <c r="G2775" s="21" t="s">
        <v>2325</v>
      </c>
      <c r="H2775" s="21" t="s">
        <v>585</v>
      </c>
      <c r="I2775" s="21">
        <v>1</v>
      </c>
      <c r="J2775" s="21">
        <v>0</v>
      </c>
      <c r="K2775" s="21">
        <v>0</v>
      </c>
      <c r="L2775" s="21">
        <v>0</v>
      </c>
      <c r="M2775" s="21" t="s">
        <v>2286</v>
      </c>
      <c r="N2775" s="21" t="s">
        <v>587</v>
      </c>
      <c r="O2775" s="21">
        <v>0</v>
      </c>
      <c r="P2775" s="21">
        <v>1</v>
      </c>
      <c r="Q2775" s="21">
        <v>0</v>
      </c>
      <c r="R2775">
        <f>IFERROR(IF(I2775=1,VLOOKUP(F2775,Lookup!$A$2:$B$15,2,FALSE),0),0.5)</f>
        <v>1.1000000000000001</v>
      </c>
      <c r="S2775">
        <f>IF(K2775=1,1,IFERROR(IF(H2775="pass",VLOOKUP(F2775,Lookup!$D$2:$E$26,2,FALSE),0),1.6))</f>
        <v>0</v>
      </c>
      <c r="T2775" s="6">
        <f t="shared" si="131"/>
        <v>0</v>
      </c>
      <c r="U2775" s="6">
        <f t="shared" si="129"/>
        <v>1.1000000000000001</v>
      </c>
      <c r="V2775" t="str">
        <f t="shared" si="130"/>
        <v>K.GAINWELL, PHI</v>
      </c>
    </row>
    <row r="2776" spans="1:22">
      <c r="A2776">
        <v>2281</v>
      </c>
      <c r="B2776" s="21">
        <v>1</v>
      </c>
      <c r="C2776" s="21" t="s">
        <v>22</v>
      </c>
      <c r="D2776" s="21" t="s">
        <v>16</v>
      </c>
      <c r="E2776" s="21">
        <v>81</v>
      </c>
      <c r="F2776" s="21">
        <v>19</v>
      </c>
      <c r="G2776" s="21" t="s">
        <v>2326</v>
      </c>
      <c r="H2776" s="21" t="s">
        <v>585</v>
      </c>
      <c r="I2776" s="21">
        <v>1</v>
      </c>
      <c r="J2776" s="21">
        <v>0</v>
      </c>
      <c r="K2776" s="21">
        <v>0</v>
      </c>
      <c r="L2776" s="21">
        <v>0</v>
      </c>
      <c r="M2776" s="21" t="s">
        <v>2257</v>
      </c>
      <c r="N2776" s="21" t="s">
        <v>587</v>
      </c>
      <c r="O2776" s="21">
        <v>0</v>
      </c>
      <c r="P2776" s="21">
        <v>1</v>
      </c>
      <c r="Q2776" s="21">
        <v>0</v>
      </c>
      <c r="R2776">
        <f>IFERROR(IF(I2776=1,VLOOKUP(F2776,Lookup!$A$2:$B$15,2,FALSE),0),0.5)</f>
        <v>0.5</v>
      </c>
      <c r="S2776">
        <f>IF(K2776=1,1,IFERROR(IF(H2776="pass",VLOOKUP(F2776,Lookup!$D$2:$E$26,2,FALSE),0),1.6))</f>
        <v>0</v>
      </c>
      <c r="T2776" s="6">
        <f t="shared" si="131"/>
        <v>0</v>
      </c>
      <c r="U2776" s="6">
        <f t="shared" si="129"/>
        <v>0.5</v>
      </c>
      <c r="V2776" t="str">
        <f t="shared" si="130"/>
        <v>M.DAVIS, ATL</v>
      </c>
    </row>
    <row r="2777" spans="1:22">
      <c r="A2777">
        <v>2307</v>
      </c>
      <c r="B2777" s="21">
        <v>1</v>
      </c>
      <c r="C2777" s="21" t="s">
        <v>22</v>
      </c>
      <c r="D2777" s="21" t="s">
        <v>16</v>
      </c>
      <c r="E2777" s="21">
        <v>75</v>
      </c>
      <c r="F2777" s="21">
        <v>25</v>
      </c>
      <c r="G2777" s="21" t="s">
        <v>2327</v>
      </c>
      <c r="H2777" s="21" t="s">
        <v>585</v>
      </c>
      <c r="I2777" s="21">
        <v>1</v>
      </c>
      <c r="J2777" s="21">
        <v>0</v>
      </c>
      <c r="K2777" s="21">
        <v>0</v>
      </c>
      <c r="L2777" s="21">
        <v>0</v>
      </c>
      <c r="M2777" s="21" t="s">
        <v>2257</v>
      </c>
      <c r="N2777" s="21" t="s">
        <v>587</v>
      </c>
      <c r="O2777" s="21">
        <v>0</v>
      </c>
      <c r="P2777" s="21">
        <v>1</v>
      </c>
      <c r="Q2777" s="21">
        <v>0</v>
      </c>
      <c r="R2777">
        <f>IFERROR(IF(I2777=1,VLOOKUP(F2777,Lookup!$A$2:$B$15,2,FALSE),0),0.5)</f>
        <v>0.5</v>
      </c>
      <c r="S2777">
        <f>IF(K2777=1,1,IFERROR(IF(H2777="pass",VLOOKUP(F2777,Lookup!$D$2:$E$26,2,FALSE),0),1.6))</f>
        <v>0</v>
      </c>
      <c r="T2777" s="6">
        <f t="shared" si="131"/>
        <v>0</v>
      </c>
      <c r="U2777" s="6">
        <f t="shared" si="129"/>
        <v>0.5</v>
      </c>
      <c r="V2777" t="str">
        <f t="shared" si="130"/>
        <v>M.DAVIS, ATL</v>
      </c>
    </row>
    <row r="2778" spans="1:22">
      <c r="A2778">
        <v>2310</v>
      </c>
      <c r="B2778" s="21">
        <v>1</v>
      </c>
      <c r="C2778" s="21" t="s">
        <v>22</v>
      </c>
      <c r="D2778" s="21" t="s">
        <v>16</v>
      </c>
      <c r="E2778" s="21">
        <v>60</v>
      </c>
      <c r="F2778" s="21">
        <v>40</v>
      </c>
      <c r="G2778" s="21" t="s">
        <v>2328</v>
      </c>
      <c r="H2778" s="21" t="s">
        <v>585</v>
      </c>
      <c r="I2778" s="21">
        <v>1</v>
      </c>
      <c r="J2778" s="21">
        <v>0</v>
      </c>
      <c r="K2778" s="21">
        <v>0</v>
      </c>
      <c r="L2778" s="21">
        <v>0</v>
      </c>
      <c r="M2778" s="21" t="s">
        <v>2257</v>
      </c>
      <c r="N2778" s="21" t="s">
        <v>587</v>
      </c>
      <c r="O2778" s="21">
        <v>0</v>
      </c>
      <c r="P2778" s="21">
        <v>1</v>
      </c>
      <c r="Q2778" s="21">
        <v>0</v>
      </c>
      <c r="R2778">
        <f>IFERROR(IF(I2778=1,VLOOKUP(F2778,Lookup!$A$2:$B$15,2,FALSE),0),0.5)</f>
        <v>0.5</v>
      </c>
      <c r="S2778">
        <f>IF(K2778=1,1,IFERROR(IF(H2778="pass",VLOOKUP(F2778,Lookup!$D$2:$E$26,2,FALSE),0),1.6))</f>
        <v>0</v>
      </c>
      <c r="T2778" s="6">
        <f t="shared" si="131"/>
        <v>0</v>
      </c>
      <c r="U2778" s="6">
        <f t="shared" si="129"/>
        <v>0.5</v>
      </c>
      <c r="V2778" t="str">
        <f t="shared" si="130"/>
        <v>M.DAVIS, ATL</v>
      </c>
    </row>
    <row r="2779" spans="1:22">
      <c r="A2779">
        <v>2316</v>
      </c>
      <c r="B2779" s="21">
        <v>1</v>
      </c>
      <c r="C2779" s="21" t="s">
        <v>16</v>
      </c>
      <c r="D2779" s="21" t="s">
        <v>22</v>
      </c>
      <c r="E2779" s="21">
        <v>75</v>
      </c>
      <c r="F2779" s="21">
        <v>25</v>
      </c>
      <c r="G2779" s="21" t="s">
        <v>2332</v>
      </c>
      <c r="H2779" s="21" t="s">
        <v>585</v>
      </c>
      <c r="I2779" s="21">
        <v>1</v>
      </c>
      <c r="J2779" s="21">
        <v>0</v>
      </c>
      <c r="K2779" s="21">
        <v>0</v>
      </c>
      <c r="L2779" s="21">
        <v>0</v>
      </c>
      <c r="M2779" s="21" t="s">
        <v>2248</v>
      </c>
      <c r="N2779" s="21" t="s">
        <v>587</v>
      </c>
      <c r="O2779" s="21">
        <v>0</v>
      </c>
      <c r="P2779" s="21">
        <v>1</v>
      </c>
      <c r="Q2779" s="21">
        <v>0</v>
      </c>
      <c r="R2779">
        <f>IFERROR(IF(I2779=1,VLOOKUP(F2779,Lookup!$A$2:$B$15,2,FALSE),0),0.5)</f>
        <v>0.5</v>
      </c>
      <c r="S2779">
        <f>IF(K2779=1,1,IFERROR(IF(H2779="pass",VLOOKUP(F2779,Lookup!$D$2:$E$26,2,FALSE),0),1.6))</f>
        <v>0</v>
      </c>
      <c r="T2779" s="6">
        <f t="shared" si="131"/>
        <v>0</v>
      </c>
      <c r="U2779" s="6">
        <f t="shared" si="129"/>
        <v>0.5</v>
      </c>
      <c r="V2779" t="str">
        <f t="shared" si="130"/>
        <v>M.SANDERS, PHI</v>
      </c>
    </row>
    <row r="2780" spans="1:22">
      <c r="A2780">
        <v>2320</v>
      </c>
      <c r="B2780" s="21">
        <v>1</v>
      </c>
      <c r="C2780" s="21" t="s">
        <v>16</v>
      </c>
      <c r="D2780" s="21" t="s">
        <v>22</v>
      </c>
      <c r="E2780" s="21">
        <v>53</v>
      </c>
      <c r="F2780" s="21">
        <v>47</v>
      </c>
      <c r="G2780" s="21" t="s">
        <v>2335</v>
      </c>
      <c r="H2780" s="21" t="s">
        <v>585</v>
      </c>
      <c r="I2780" s="21">
        <v>1</v>
      </c>
      <c r="J2780" s="21">
        <v>0</v>
      </c>
      <c r="K2780" s="21">
        <v>0</v>
      </c>
      <c r="L2780" s="21">
        <v>0</v>
      </c>
      <c r="M2780" s="21" t="s">
        <v>2248</v>
      </c>
      <c r="N2780" s="21" t="s">
        <v>587</v>
      </c>
      <c r="O2780" s="21">
        <v>0</v>
      </c>
      <c r="P2780" s="21">
        <v>1</v>
      </c>
      <c r="Q2780" s="21">
        <v>0</v>
      </c>
      <c r="R2780">
        <f>IFERROR(IF(I2780=1,VLOOKUP(F2780,Lookup!$A$2:$B$15,2,FALSE),0),0.5)</f>
        <v>0.5</v>
      </c>
      <c r="S2780">
        <f>IF(K2780=1,1,IFERROR(IF(H2780="pass",VLOOKUP(F2780,Lookup!$D$2:$E$26,2,FALSE),0),1.6))</f>
        <v>0</v>
      </c>
      <c r="T2780" s="6">
        <f t="shared" si="131"/>
        <v>0</v>
      </c>
      <c r="U2780" s="6">
        <f t="shared" si="129"/>
        <v>0.5</v>
      </c>
      <c r="V2780" t="str">
        <f t="shared" si="130"/>
        <v>M.SANDERS, PHI</v>
      </c>
    </row>
    <row r="2781" spans="1:22">
      <c r="A2781">
        <v>2328</v>
      </c>
      <c r="B2781" s="21">
        <v>1</v>
      </c>
      <c r="C2781" s="21" t="s">
        <v>16</v>
      </c>
      <c r="D2781" s="21" t="s">
        <v>22</v>
      </c>
      <c r="E2781" s="21">
        <v>80</v>
      </c>
      <c r="F2781" s="21">
        <v>20</v>
      </c>
      <c r="G2781" s="21" t="s">
        <v>2341</v>
      </c>
      <c r="H2781" s="21" t="s">
        <v>585</v>
      </c>
      <c r="I2781" s="21">
        <v>1</v>
      </c>
      <c r="J2781" s="21">
        <v>0</v>
      </c>
      <c r="K2781" s="21">
        <v>0</v>
      </c>
      <c r="L2781" s="21">
        <v>0</v>
      </c>
      <c r="M2781" s="21" t="s">
        <v>2248</v>
      </c>
      <c r="N2781" s="21" t="s">
        <v>587</v>
      </c>
      <c r="O2781" s="21">
        <v>0</v>
      </c>
      <c r="P2781" s="21">
        <v>1</v>
      </c>
      <c r="Q2781" s="21">
        <v>0</v>
      </c>
      <c r="R2781">
        <f>IFERROR(IF(I2781=1,VLOOKUP(F2781,Lookup!$A$2:$B$15,2,FALSE),0),0.5)</f>
        <v>0.5</v>
      </c>
      <c r="S2781">
        <f>IF(K2781=1,1,IFERROR(IF(H2781="pass",VLOOKUP(F2781,Lookup!$D$2:$E$26,2,FALSE),0),1.6))</f>
        <v>0</v>
      </c>
      <c r="T2781" s="6">
        <f t="shared" si="131"/>
        <v>0</v>
      </c>
      <c r="U2781" s="6">
        <f t="shared" si="129"/>
        <v>0.5</v>
      </c>
      <c r="V2781" t="str">
        <f t="shared" si="130"/>
        <v>M.SANDERS, PHI</v>
      </c>
    </row>
    <row r="2782" spans="1:22">
      <c r="A2782">
        <v>2329</v>
      </c>
      <c r="B2782" s="21">
        <v>1</v>
      </c>
      <c r="C2782" s="21" t="s">
        <v>16</v>
      </c>
      <c r="D2782" s="21" t="s">
        <v>22</v>
      </c>
      <c r="E2782" s="21">
        <v>75</v>
      </c>
      <c r="F2782" s="21">
        <v>25</v>
      </c>
      <c r="G2782" s="21" t="s">
        <v>2342</v>
      </c>
      <c r="H2782" s="21" t="s">
        <v>585</v>
      </c>
      <c r="I2782" s="21">
        <v>1</v>
      </c>
      <c r="J2782" s="21">
        <v>0</v>
      </c>
      <c r="K2782" s="21">
        <v>0</v>
      </c>
      <c r="L2782" s="21">
        <v>0</v>
      </c>
      <c r="M2782" s="21" t="s">
        <v>2248</v>
      </c>
      <c r="N2782" s="21" t="s">
        <v>587</v>
      </c>
      <c r="O2782" s="21">
        <v>0</v>
      </c>
      <c r="P2782" s="21">
        <v>1</v>
      </c>
      <c r="Q2782" s="21">
        <v>0</v>
      </c>
      <c r="R2782">
        <f>IFERROR(IF(I2782=1,VLOOKUP(F2782,Lookup!$A$2:$B$15,2,FALSE),0),0.5)</f>
        <v>0.5</v>
      </c>
      <c r="S2782">
        <f>IF(K2782=1,1,IFERROR(IF(H2782="pass",VLOOKUP(F2782,Lookup!$D$2:$E$26,2,FALSE),0),1.6))</f>
        <v>0</v>
      </c>
      <c r="T2782" s="6">
        <f t="shared" si="131"/>
        <v>0</v>
      </c>
      <c r="U2782" s="6">
        <f t="shared" si="129"/>
        <v>0.5</v>
      </c>
      <c r="V2782" t="str">
        <f t="shared" si="130"/>
        <v>M.SANDERS, PHI</v>
      </c>
    </row>
    <row r="2783" spans="1:22">
      <c r="A2783">
        <v>2336</v>
      </c>
      <c r="B2783" s="21">
        <v>1</v>
      </c>
      <c r="C2783" s="21" t="s">
        <v>22</v>
      </c>
      <c r="D2783" s="21" t="s">
        <v>16</v>
      </c>
      <c r="E2783" s="21">
        <v>78</v>
      </c>
      <c r="F2783" s="21">
        <v>22</v>
      </c>
      <c r="G2783" s="21" t="s">
        <v>2346</v>
      </c>
      <c r="H2783" s="21" t="s">
        <v>585</v>
      </c>
      <c r="I2783" s="21">
        <v>1</v>
      </c>
      <c r="J2783" s="21">
        <v>0</v>
      </c>
      <c r="K2783" s="21">
        <v>0</v>
      </c>
      <c r="L2783" s="21">
        <v>0</v>
      </c>
      <c r="M2783" s="21" t="s">
        <v>2257</v>
      </c>
      <c r="N2783" s="21" t="s">
        <v>587</v>
      </c>
      <c r="O2783" s="21">
        <v>0</v>
      </c>
      <c r="P2783" s="21">
        <v>1</v>
      </c>
      <c r="Q2783" s="21">
        <v>0</v>
      </c>
      <c r="R2783">
        <f>IFERROR(IF(I2783=1,VLOOKUP(F2783,Lookup!$A$2:$B$15,2,FALSE),0),0.5)</f>
        <v>0.5</v>
      </c>
      <c r="S2783">
        <f>IF(K2783=1,1,IFERROR(IF(H2783="pass",VLOOKUP(F2783,Lookup!$D$2:$E$26,2,FALSE),0),1.6))</f>
        <v>0</v>
      </c>
      <c r="T2783" s="6">
        <f t="shared" si="131"/>
        <v>0</v>
      </c>
      <c r="U2783" s="6">
        <f t="shared" si="129"/>
        <v>0.5</v>
      </c>
      <c r="V2783" t="str">
        <f t="shared" si="130"/>
        <v>M.DAVIS, ATL</v>
      </c>
    </row>
    <row r="2784" spans="1:22">
      <c r="A2784">
        <v>2348</v>
      </c>
      <c r="B2784" s="21">
        <v>1</v>
      </c>
      <c r="C2784" s="21" t="s">
        <v>16</v>
      </c>
      <c r="D2784" s="21" t="s">
        <v>22</v>
      </c>
      <c r="E2784" s="21">
        <v>31</v>
      </c>
      <c r="F2784" s="21">
        <v>69</v>
      </c>
      <c r="G2784" s="21" t="s">
        <v>2351</v>
      </c>
      <c r="H2784" s="21" t="s">
        <v>585</v>
      </c>
      <c r="I2784" s="21">
        <v>1</v>
      </c>
      <c r="J2784" s="21">
        <v>0</v>
      </c>
      <c r="K2784" s="21">
        <v>0</v>
      </c>
      <c r="L2784" s="21">
        <v>0</v>
      </c>
      <c r="M2784" s="21" t="s">
        <v>2286</v>
      </c>
      <c r="N2784" s="21" t="s">
        <v>587</v>
      </c>
      <c r="O2784" s="21">
        <v>0</v>
      </c>
      <c r="P2784" s="21">
        <v>1</v>
      </c>
      <c r="Q2784" s="21">
        <v>0</v>
      </c>
      <c r="R2784">
        <f>IFERROR(IF(I2784=1,VLOOKUP(F2784,Lookup!$A$2:$B$15,2,FALSE),0),0.5)</f>
        <v>0.5</v>
      </c>
      <c r="S2784">
        <f>IF(K2784=1,1,IFERROR(IF(H2784="pass",VLOOKUP(F2784,Lookup!$D$2:$E$26,2,FALSE),0),1.6))</f>
        <v>0</v>
      </c>
      <c r="T2784" s="6">
        <f t="shared" si="131"/>
        <v>0</v>
      </c>
      <c r="U2784" s="6">
        <f t="shared" si="129"/>
        <v>0.5</v>
      </c>
      <c r="V2784" t="str">
        <f t="shared" si="130"/>
        <v>K.GAINWELL, PHI</v>
      </c>
    </row>
    <row r="2785" spans="1:22">
      <c r="A2785">
        <v>2350</v>
      </c>
      <c r="B2785" s="21">
        <v>1</v>
      </c>
      <c r="C2785" s="21" t="s">
        <v>16</v>
      </c>
      <c r="D2785" s="21" t="s">
        <v>22</v>
      </c>
      <c r="E2785" s="21">
        <v>37</v>
      </c>
      <c r="F2785" s="21">
        <v>63</v>
      </c>
      <c r="G2785" s="21" t="s">
        <v>2352</v>
      </c>
      <c r="H2785" s="21" t="s">
        <v>585</v>
      </c>
      <c r="I2785" s="21">
        <v>1</v>
      </c>
      <c r="J2785" s="21">
        <v>0</v>
      </c>
      <c r="K2785" s="21">
        <v>0</v>
      </c>
      <c r="L2785" s="21">
        <v>0</v>
      </c>
      <c r="M2785" s="21" t="s">
        <v>2286</v>
      </c>
      <c r="N2785" s="21" t="s">
        <v>587</v>
      </c>
      <c r="O2785" s="21">
        <v>0</v>
      </c>
      <c r="P2785" s="21">
        <v>1</v>
      </c>
      <c r="Q2785" s="21">
        <v>0</v>
      </c>
      <c r="R2785">
        <f>IFERROR(IF(I2785=1,VLOOKUP(F2785,Lookup!$A$2:$B$15,2,FALSE),0),0.5)</f>
        <v>0.5</v>
      </c>
      <c r="S2785">
        <f>IF(K2785=1,1,IFERROR(IF(H2785="pass",VLOOKUP(F2785,Lookup!$D$2:$E$26,2,FALSE),0),1.6))</f>
        <v>0</v>
      </c>
      <c r="T2785" s="6">
        <f t="shared" si="131"/>
        <v>0</v>
      </c>
      <c r="U2785" s="6">
        <f t="shared" si="129"/>
        <v>0.5</v>
      </c>
      <c r="V2785" t="str">
        <f t="shared" si="130"/>
        <v>K.GAINWELL, PHI</v>
      </c>
    </row>
    <row r="2786" spans="1:22">
      <c r="A2786">
        <v>2352</v>
      </c>
      <c r="B2786" s="21">
        <v>1</v>
      </c>
      <c r="C2786" s="21" t="s">
        <v>16</v>
      </c>
      <c r="D2786" s="21" t="s">
        <v>22</v>
      </c>
      <c r="E2786" s="21">
        <v>31</v>
      </c>
      <c r="F2786" s="21">
        <v>69</v>
      </c>
      <c r="G2786" s="21" t="s">
        <v>2353</v>
      </c>
      <c r="H2786" s="21" t="s">
        <v>585</v>
      </c>
      <c r="I2786" s="21">
        <v>1</v>
      </c>
      <c r="J2786" s="21">
        <v>0</v>
      </c>
      <c r="K2786" s="21">
        <v>0</v>
      </c>
      <c r="L2786" s="21">
        <v>0</v>
      </c>
      <c r="M2786" s="21" t="s">
        <v>2286</v>
      </c>
      <c r="N2786" s="21" t="s">
        <v>587</v>
      </c>
      <c r="O2786" s="21">
        <v>0</v>
      </c>
      <c r="P2786" s="21">
        <v>1</v>
      </c>
      <c r="Q2786" s="21">
        <v>0</v>
      </c>
      <c r="R2786">
        <f>IFERROR(IF(I2786=1,VLOOKUP(F2786,Lookup!$A$2:$B$15,2,FALSE),0),0.5)</f>
        <v>0.5</v>
      </c>
      <c r="S2786">
        <f>IF(K2786=1,1,IFERROR(IF(H2786="pass",VLOOKUP(F2786,Lookup!$D$2:$E$26,2,FALSE),0),1.6))</f>
        <v>0</v>
      </c>
      <c r="T2786" s="6">
        <f t="shared" si="131"/>
        <v>0</v>
      </c>
      <c r="U2786" s="6">
        <f t="shared" si="129"/>
        <v>0.5</v>
      </c>
      <c r="V2786" t="str">
        <f t="shared" si="130"/>
        <v>K.GAINWELL, PHI</v>
      </c>
    </row>
    <row r="2787" spans="1:22">
      <c r="A2787">
        <v>2356</v>
      </c>
      <c r="B2787" s="21">
        <v>1</v>
      </c>
      <c r="C2787" s="21" t="s">
        <v>22</v>
      </c>
      <c r="D2787" s="21" t="s">
        <v>16</v>
      </c>
      <c r="E2787" s="21">
        <v>75</v>
      </c>
      <c r="F2787" s="21">
        <v>25</v>
      </c>
      <c r="G2787" s="21" t="s">
        <v>2354</v>
      </c>
      <c r="H2787" s="21" t="s">
        <v>585</v>
      </c>
      <c r="I2787" s="21">
        <v>1</v>
      </c>
      <c r="J2787" s="21">
        <v>0</v>
      </c>
      <c r="K2787" s="21">
        <v>0</v>
      </c>
      <c r="L2787" s="21">
        <v>0</v>
      </c>
      <c r="M2787" s="21" t="s">
        <v>2253</v>
      </c>
      <c r="N2787" s="21" t="s">
        <v>587</v>
      </c>
      <c r="O2787" s="21">
        <v>0</v>
      </c>
      <c r="P2787" s="21">
        <v>1</v>
      </c>
      <c r="Q2787" s="21">
        <v>0</v>
      </c>
      <c r="R2787">
        <f>IFERROR(IF(I2787=1,VLOOKUP(F2787,Lookup!$A$2:$B$15,2,FALSE),0),0.5)</f>
        <v>0.5</v>
      </c>
      <c r="S2787">
        <f>IF(K2787=1,1,IFERROR(IF(H2787="pass",VLOOKUP(F2787,Lookup!$D$2:$E$26,2,FALSE),0),1.6))</f>
        <v>0</v>
      </c>
      <c r="T2787" s="6">
        <f t="shared" si="131"/>
        <v>0</v>
      </c>
      <c r="U2787" s="6">
        <f t="shared" si="129"/>
        <v>0.5</v>
      </c>
      <c r="V2787" t="str">
        <f t="shared" si="130"/>
        <v>K.SMITH, ATL</v>
      </c>
    </row>
    <row r="2788" spans="1:22">
      <c r="A2788">
        <v>2357</v>
      </c>
      <c r="B2788" s="21">
        <v>1</v>
      </c>
      <c r="C2788" s="21" t="s">
        <v>22</v>
      </c>
      <c r="D2788" s="21" t="s">
        <v>16</v>
      </c>
      <c r="E2788" s="21">
        <v>67</v>
      </c>
      <c r="F2788" s="21">
        <v>33</v>
      </c>
      <c r="G2788" s="21" t="s">
        <v>2355</v>
      </c>
      <c r="H2788" s="21" t="s">
        <v>585</v>
      </c>
      <c r="I2788" s="21">
        <v>1</v>
      </c>
      <c r="J2788" s="21">
        <v>0</v>
      </c>
      <c r="K2788" s="21">
        <v>0</v>
      </c>
      <c r="L2788" s="21">
        <v>0</v>
      </c>
      <c r="M2788" s="21" t="s">
        <v>2253</v>
      </c>
      <c r="N2788" s="21" t="s">
        <v>587</v>
      </c>
      <c r="O2788" s="21">
        <v>0</v>
      </c>
      <c r="P2788" s="21">
        <v>1</v>
      </c>
      <c r="Q2788" s="21">
        <v>0</v>
      </c>
      <c r="R2788">
        <f>IFERROR(IF(I2788=1,VLOOKUP(F2788,Lookup!$A$2:$B$15,2,FALSE),0),0.5)</f>
        <v>0.5</v>
      </c>
      <c r="S2788">
        <f>IF(K2788=1,1,IFERROR(IF(H2788="pass",VLOOKUP(F2788,Lookup!$D$2:$E$26,2,FALSE),0),1.6))</f>
        <v>0</v>
      </c>
      <c r="T2788" s="6">
        <f t="shared" si="131"/>
        <v>0</v>
      </c>
      <c r="U2788" s="6">
        <f t="shared" si="129"/>
        <v>0.5</v>
      </c>
      <c r="V2788" t="str">
        <f t="shared" si="130"/>
        <v>K.SMITH, ATL</v>
      </c>
    </row>
    <row r="2789" spans="1:22">
      <c r="A2789">
        <v>2366</v>
      </c>
      <c r="B2789" s="21">
        <v>1</v>
      </c>
      <c r="C2789" s="21" t="s">
        <v>15</v>
      </c>
      <c r="D2789" s="21" t="s">
        <v>26</v>
      </c>
      <c r="E2789" s="21">
        <v>75</v>
      </c>
      <c r="F2789" s="21">
        <v>25</v>
      </c>
      <c r="G2789" s="21" t="s">
        <v>2361</v>
      </c>
      <c r="H2789" s="21" t="s">
        <v>585</v>
      </c>
      <c r="I2789" s="21">
        <v>1</v>
      </c>
      <c r="J2789" s="21">
        <v>0</v>
      </c>
      <c r="K2789" s="21">
        <v>0</v>
      </c>
      <c r="L2789" s="21">
        <v>0</v>
      </c>
      <c r="M2789" s="21" t="s">
        <v>2362</v>
      </c>
      <c r="N2789" s="21" t="s">
        <v>587</v>
      </c>
      <c r="O2789" s="21">
        <v>0</v>
      </c>
      <c r="P2789" s="21">
        <v>1</v>
      </c>
      <c r="Q2789" s="21">
        <v>0</v>
      </c>
      <c r="R2789">
        <f>IFERROR(IF(I2789=1,VLOOKUP(F2789,Lookup!$A$2:$B$15,2,FALSE),0),0.5)</f>
        <v>0.5</v>
      </c>
      <c r="S2789">
        <f>IF(K2789=1,1,IFERROR(IF(H2789="pass",VLOOKUP(F2789,Lookup!$D$2:$E$26,2,FALSE),0),1.6))</f>
        <v>0</v>
      </c>
      <c r="T2789" s="6">
        <f t="shared" si="131"/>
        <v>0</v>
      </c>
      <c r="U2789" s="6">
        <f t="shared" si="129"/>
        <v>0.5</v>
      </c>
      <c r="V2789" t="str">
        <f t="shared" si="130"/>
        <v>N.HARRIS, PIT</v>
      </c>
    </row>
    <row r="2790" spans="1:22">
      <c r="A2790">
        <v>2368</v>
      </c>
      <c r="B2790" s="21">
        <v>1</v>
      </c>
      <c r="C2790" s="21" t="s">
        <v>15</v>
      </c>
      <c r="D2790" s="21" t="s">
        <v>26</v>
      </c>
      <c r="E2790" s="21">
        <v>59</v>
      </c>
      <c r="F2790" s="21">
        <v>41</v>
      </c>
      <c r="G2790" s="21" t="s">
        <v>2364</v>
      </c>
      <c r="H2790" s="21" t="s">
        <v>585</v>
      </c>
      <c r="I2790" s="21">
        <v>1</v>
      </c>
      <c r="J2790" s="21">
        <v>0</v>
      </c>
      <c r="K2790" s="21">
        <v>0</v>
      </c>
      <c r="L2790" s="21">
        <v>0</v>
      </c>
      <c r="M2790" s="21" t="s">
        <v>2362</v>
      </c>
      <c r="N2790" s="21" t="s">
        <v>587</v>
      </c>
      <c r="O2790" s="21">
        <v>0</v>
      </c>
      <c r="P2790" s="21">
        <v>1</v>
      </c>
      <c r="Q2790" s="21">
        <v>0</v>
      </c>
      <c r="R2790">
        <f>IFERROR(IF(I2790=1,VLOOKUP(F2790,Lookup!$A$2:$B$15,2,FALSE),0),0.5)</f>
        <v>0.5</v>
      </c>
      <c r="S2790">
        <f>IF(K2790=1,1,IFERROR(IF(H2790="pass",VLOOKUP(F2790,Lookup!$D$2:$E$26,2,FALSE),0),1.6))</f>
        <v>0</v>
      </c>
      <c r="T2790" s="6">
        <f t="shared" si="131"/>
        <v>0</v>
      </c>
      <c r="U2790" s="6">
        <f t="shared" si="129"/>
        <v>0.5</v>
      </c>
      <c r="V2790" t="str">
        <f t="shared" si="130"/>
        <v>N.HARRIS, PIT</v>
      </c>
    </row>
    <row r="2791" spans="1:22">
      <c r="A2791">
        <v>2369</v>
      </c>
      <c r="B2791" s="21">
        <v>1</v>
      </c>
      <c r="C2791" s="21" t="s">
        <v>15</v>
      </c>
      <c r="D2791" s="21" t="s">
        <v>26</v>
      </c>
      <c r="E2791" s="21">
        <v>55</v>
      </c>
      <c r="F2791" s="21">
        <v>45</v>
      </c>
      <c r="G2791" s="21" t="s">
        <v>2365</v>
      </c>
      <c r="H2791" s="21" t="s">
        <v>585</v>
      </c>
      <c r="I2791" s="21">
        <v>1</v>
      </c>
      <c r="J2791" s="21">
        <v>0</v>
      </c>
      <c r="K2791" s="21">
        <v>0</v>
      </c>
      <c r="L2791" s="21">
        <v>0</v>
      </c>
      <c r="M2791" s="21" t="s">
        <v>2362</v>
      </c>
      <c r="N2791" s="21" t="s">
        <v>587</v>
      </c>
      <c r="O2791" s="21">
        <v>0</v>
      </c>
      <c r="P2791" s="21">
        <v>1</v>
      </c>
      <c r="Q2791" s="21">
        <v>0</v>
      </c>
      <c r="R2791">
        <f>IFERROR(IF(I2791=1,VLOOKUP(F2791,Lookup!$A$2:$B$15,2,FALSE),0),0.5)</f>
        <v>0.5</v>
      </c>
      <c r="S2791">
        <f>IF(K2791=1,1,IFERROR(IF(H2791="pass",VLOOKUP(F2791,Lookup!$D$2:$E$26,2,FALSE),0),1.6))</f>
        <v>0</v>
      </c>
      <c r="T2791" s="6">
        <f t="shared" si="131"/>
        <v>0</v>
      </c>
      <c r="U2791" s="6">
        <f t="shared" si="129"/>
        <v>0.5</v>
      </c>
      <c r="V2791" t="str">
        <f t="shared" si="130"/>
        <v>N.HARRIS, PIT</v>
      </c>
    </row>
    <row r="2792" spans="1:22">
      <c r="A2792">
        <v>2372</v>
      </c>
      <c r="B2792" s="21">
        <v>1</v>
      </c>
      <c r="C2792" s="21" t="s">
        <v>26</v>
      </c>
      <c r="D2792" s="21" t="s">
        <v>15</v>
      </c>
      <c r="E2792" s="21">
        <v>88</v>
      </c>
      <c r="F2792" s="21">
        <v>12</v>
      </c>
      <c r="G2792" s="21" t="s">
        <v>2367</v>
      </c>
      <c r="H2792" s="21" t="s">
        <v>585</v>
      </c>
      <c r="I2792" s="21">
        <v>1</v>
      </c>
      <c r="J2792" s="21">
        <v>0</v>
      </c>
      <c r="K2792" s="21">
        <v>0</v>
      </c>
      <c r="L2792" s="21">
        <v>0</v>
      </c>
      <c r="M2792" s="21" t="s">
        <v>2368</v>
      </c>
      <c r="N2792" s="21" t="s">
        <v>587</v>
      </c>
      <c r="O2792" s="21">
        <v>0</v>
      </c>
      <c r="P2792" s="21">
        <v>1</v>
      </c>
      <c r="Q2792" s="21">
        <v>0</v>
      </c>
      <c r="R2792">
        <f>IFERROR(IF(I2792=1,VLOOKUP(F2792,Lookup!$A$2:$B$15,2,FALSE),0),0.5)</f>
        <v>0.5</v>
      </c>
      <c r="S2792">
        <f>IF(K2792=1,1,IFERROR(IF(H2792="pass",VLOOKUP(F2792,Lookup!$D$2:$E$26,2,FALSE),0),1.6))</f>
        <v>0</v>
      </c>
      <c r="T2792" s="6">
        <f t="shared" si="131"/>
        <v>0</v>
      </c>
      <c r="U2792" s="6">
        <f t="shared" si="129"/>
        <v>0.5</v>
      </c>
      <c r="V2792" t="str">
        <f t="shared" si="130"/>
        <v>D.SINGLETARY, BUF</v>
      </c>
    </row>
    <row r="2793" spans="1:22">
      <c r="A2793">
        <v>2373</v>
      </c>
      <c r="B2793" s="21">
        <v>1</v>
      </c>
      <c r="C2793" s="21" t="s">
        <v>26</v>
      </c>
      <c r="D2793" s="21" t="s">
        <v>15</v>
      </c>
      <c r="E2793" s="21">
        <v>80</v>
      </c>
      <c r="F2793" s="21">
        <v>20</v>
      </c>
      <c r="G2793" s="21" t="s">
        <v>2369</v>
      </c>
      <c r="H2793" s="21" t="s">
        <v>585</v>
      </c>
      <c r="I2793" s="21">
        <v>1</v>
      </c>
      <c r="J2793" s="21">
        <v>0</v>
      </c>
      <c r="K2793" s="21">
        <v>0</v>
      </c>
      <c r="L2793" s="21">
        <v>0</v>
      </c>
      <c r="M2793" s="21" t="s">
        <v>2368</v>
      </c>
      <c r="N2793" s="21" t="s">
        <v>587</v>
      </c>
      <c r="O2793" s="21">
        <v>0</v>
      </c>
      <c r="P2793" s="21">
        <v>1</v>
      </c>
      <c r="Q2793" s="21">
        <v>0</v>
      </c>
      <c r="R2793">
        <f>IFERROR(IF(I2793=1,VLOOKUP(F2793,Lookup!$A$2:$B$15,2,FALSE),0),0.5)</f>
        <v>0.5</v>
      </c>
      <c r="S2793">
        <f>IF(K2793=1,1,IFERROR(IF(H2793="pass",VLOOKUP(F2793,Lookup!$D$2:$E$26,2,FALSE),0),1.6))</f>
        <v>0</v>
      </c>
      <c r="T2793" s="6">
        <f t="shared" si="131"/>
        <v>0</v>
      </c>
      <c r="U2793" s="6">
        <f t="shared" si="129"/>
        <v>0.5</v>
      </c>
      <c r="V2793" t="str">
        <f t="shared" si="130"/>
        <v>D.SINGLETARY, BUF</v>
      </c>
    </row>
    <row r="2794" spans="1:22">
      <c r="A2794">
        <v>2381</v>
      </c>
      <c r="B2794" s="21">
        <v>1</v>
      </c>
      <c r="C2794" s="21" t="s">
        <v>26</v>
      </c>
      <c r="D2794" s="21" t="s">
        <v>15</v>
      </c>
      <c r="E2794" s="21">
        <v>61</v>
      </c>
      <c r="F2794" s="21">
        <v>39</v>
      </c>
      <c r="G2794" s="21" t="s">
        <v>2377</v>
      </c>
      <c r="H2794" s="21" t="s">
        <v>585</v>
      </c>
      <c r="I2794" s="21">
        <v>1</v>
      </c>
      <c r="J2794" s="21">
        <v>0</v>
      </c>
      <c r="K2794" s="21">
        <v>0</v>
      </c>
      <c r="L2794" s="21">
        <v>0</v>
      </c>
      <c r="M2794" s="21" t="s">
        <v>2368</v>
      </c>
      <c r="N2794" s="21" t="s">
        <v>587</v>
      </c>
      <c r="O2794" s="21">
        <v>0</v>
      </c>
      <c r="P2794" s="21">
        <v>1</v>
      </c>
      <c r="Q2794" s="21">
        <v>0</v>
      </c>
      <c r="R2794">
        <f>IFERROR(IF(I2794=1,VLOOKUP(F2794,Lookup!$A$2:$B$15,2,FALSE),0),0.5)</f>
        <v>0.5</v>
      </c>
      <c r="S2794">
        <f>IF(K2794=1,1,IFERROR(IF(H2794="pass",VLOOKUP(F2794,Lookup!$D$2:$E$26,2,FALSE),0),1.6))</f>
        <v>0</v>
      </c>
      <c r="T2794" s="6">
        <f t="shared" si="131"/>
        <v>0</v>
      </c>
      <c r="U2794" s="6">
        <f t="shared" si="129"/>
        <v>0.5</v>
      </c>
      <c r="V2794" t="str">
        <f t="shared" si="130"/>
        <v>D.SINGLETARY, BUF</v>
      </c>
    </row>
    <row r="2795" spans="1:22">
      <c r="A2795">
        <v>2390</v>
      </c>
      <c r="B2795" s="21">
        <v>1</v>
      </c>
      <c r="C2795" s="21" t="s">
        <v>26</v>
      </c>
      <c r="D2795" s="21" t="s">
        <v>15</v>
      </c>
      <c r="E2795" s="21">
        <v>63</v>
      </c>
      <c r="F2795" s="21">
        <v>37</v>
      </c>
      <c r="G2795" s="21" t="s">
        <v>2384</v>
      </c>
      <c r="H2795" s="21" t="s">
        <v>585</v>
      </c>
      <c r="I2795" s="21">
        <v>1</v>
      </c>
      <c r="J2795" s="21">
        <v>0</v>
      </c>
      <c r="K2795" s="21">
        <v>0</v>
      </c>
      <c r="L2795" s="21">
        <v>0</v>
      </c>
      <c r="M2795" s="21" t="s">
        <v>2385</v>
      </c>
      <c r="N2795" s="21" t="s">
        <v>587</v>
      </c>
      <c r="O2795" s="21">
        <v>0</v>
      </c>
      <c r="P2795" s="21">
        <v>1</v>
      </c>
      <c r="Q2795" s="21">
        <v>0</v>
      </c>
      <c r="R2795">
        <f>IFERROR(IF(I2795=1,VLOOKUP(F2795,Lookup!$A$2:$B$15,2,FALSE),0),0.5)</f>
        <v>0.5</v>
      </c>
      <c r="S2795">
        <f>IF(K2795=1,1,IFERROR(IF(H2795="pass",VLOOKUP(F2795,Lookup!$D$2:$E$26,2,FALSE),0),1.6))</f>
        <v>0</v>
      </c>
      <c r="T2795" s="6">
        <f t="shared" si="131"/>
        <v>0</v>
      </c>
      <c r="U2795" s="6">
        <f t="shared" si="129"/>
        <v>0.5</v>
      </c>
      <c r="V2795" t="str">
        <f t="shared" si="130"/>
        <v>J.ALLEN, BUF</v>
      </c>
    </row>
    <row r="2796" spans="1:22">
      <c r="A2796">
        <v>2394</v>
      </c>
      <c r="B2796" s="21">
        <v>1</v>
      </c>
      <c r="C2796" s="21" t="s">
        <v>15</v>
      </c>
      <c r="D2796" s="21" t="s">
        <v>26</v>
      </c>
      <c r="E2796" s="21">
        <v>81</v>
      </c>
      <c r="F2796" s="21">
        <v>19</v>
      </c>
      <c r="G2796" s="21" t="s">
        <v>2389</v>
      </c>
      <c r="H2796" s="21" t="s">
        <v>585</v>
      </c>
      <c r="I2796" s="21">
        <v>1</v>
      </c>
      <c r="J2796" s="21">
        <v>0</v>
      </c>
      <c r="K2796" s="21">
        <v>0</v>
      </c>
      <c r="L2796" s="21">
        <v>0</v>
      </c>
      <c r="M2796" s="21" t="s">
        <v>2362</v>
      </c>
      <c r="N2796" s="21" t="s">
        <v>587</v>
      </c>
      <c r="O2796" s="21">
        <v>0</v>
      </c>
      <c r="P2796" s="21">
        <v>1</v>
      </c>
      <c r="Q2796" s="21">
        <v>0</v>
      </c>
      <c r="R2796">
        <f>IFERROR(IF(I2796=1,VLOOKUP(F2796,Lookup!$A$2:$B$15,2,FALSE),0),0.5)</f>
        <v>0.5</v>
      </c>
      <c r="S2796">
        <f>IF(K2796=1,1,IFERROR(IF(H2796="pass",VLOOKUP(F2796,Lookup!$D$2:$E$26,2,FALSE),0),1.6))</f>
        <v>0</v>
      </c>
      <c r="T2796" s="6">
        <f t="shared" si="131"/>
        <v>0</v>
      </c>
      <c r="U2796" s="6">
        <f t="shared" si="129"/>
        <v>0.5</v>
      </c>
      <c r="V2796" t="str">
        <f t="shared" si="130"/>
        <v>N.HARRIS, PIT</v>
      </c>
    </row>
    <row r="2797" spans="1:22">
      <c r="A2797">
        <v>2398</v>
      </c>
      <c r="B2797" s="21">
        <v>1</v>
      </c>
      <c r="C2797" s="21" t="s">
        <v>15</v>
      </c>
      <c r="D2797" s="21" t="s">
        <v>26</v>
      </c>
      <c r="E2797" s="21">
        <v>58</v>
      </c>
      <c r="F2797" s="21">
        <v>42</v>
      </c>
      <c r="G2797" s="21" t="s">
        <v>2393</v>
      </c>
      <c r="H2797" s="21" t="s">
        <v>585</v>
      </c>
      <c r="I2797" s="21">
        <v>1</v>
      </c>
      <c r="J2797" s="21">
        <v>0</v>
      </c>
      <c r="K2797" s="21">
        <v>0</v>
      </c>
      <c r="L2797" s="21">
        <v>0</v>
      </c>
      <c r="M2797" s="21" t="s">
        <v>2362</v>
      </c>
      <c r="N2797" s="21" t="s">
        <v>587</v>
      </c>
      <c r="O2797" s="21">
        <v>0</v>
      </c>
      <c r="P2797" s="21">
        <v>1</v>
      </c>
      <c r="Q2797" s="21">
        <v>0</v>
      </c>
      <c r="R2797">
        <f>IFERROR(IF(I2797=1,VLOOKUP(F2797,Lookup!$A$2:$B$15,2,FALSE),0),0.5)</f>
        <v>0.5</v>
      </c>
      <c r="S2797">
        <f>IF(K2797=1,1,IFERROR(IF(H2797="pass",VLOOKUP(F2797,Lookup!$D$2:$E$26,2,FALSE),0),1.6))</f>
        <v>0</v>
      </c>
      <c r="T2797" s="6">
        <f t="shared" si="131"/>
        <v>0</v>
      </c>
      <c r="U2797" s="6">
        <f t="shared" si="129"/>
        <v>0.5</v>
      </c>
      <c r="V2797" t="str">
        <f t="shared" si="130"/>
        <v>N.HARRIS, PIT</v>
      </c>
    </row>
    <row r="2798" spans="1:22">
      <c r="A2798">
        <v>2401</v>
      </c>
      <c r="B2798" s="21">
        <v>1</v>
      </c>
      <c r="C2798" s="21" t="s">
        <v>26</v>
      </c>
      <c r="D2798" s="21" t="s">
        <v>15</v>
      </c>
      <c r="E2798" s="21">
        <v>77</v>
      </c>
      <c r="F2798" s="21">
        <v>23</v>
      </c>
      <c r="G2798" s="21" t="s">
        <v>2395</v>
      </c>
      <c r="H2798" s="21" t="s">
        <v>585</v>
      </c>
      <c r="I2798" s="21">
        <v>1</v>
      </c>
      <c r="J2798" s="21">
        <v>0</v>
      </c>
      <c r="K2798" s="21">
        <v>0</v>
      </c>
      <c r="L2798" s="21">
        <v>0</v>
      </c>
      <c r="M2798" s="21" t="s">
        <v>2368</v>
      </c>
      <c r="N2798" s="21" t="s">
        <v>587</v>
      </c>
      <c r="O2798" s="21">
        <v>0</v>
      </c>
      <c r="P2798" s="21">
        <v>1</v>
      </c>
      <c r="Q2798" s="21">
        <v>0</v>
      </c>
      <c r="R2798">
        <f>IFERROR(IF(I2798=1,VLOOKUP(F2798,Lookup!$A$2:$B$15,2,FALSE),0),0.5)</f>
        <v>0.5</v>
      </c>
      <c r="S2798">
        <f>IF(K2798=1,1,IFERROR(IF(H2798="pass",VLOOKUP(F2798,Lookup!$D$2:$E$26,2,FALSE),0),1.6))</f>
        <v>0</v>
      </c>
      <c r="T2798" s="6">
        <f t="shared" si="131"/>
        <v>0</v>
      </c>
      <c r="U2798" s="6">
        <f t="shared" si="129"/>
        <v>0.5</v>
      </c>
      <c r="V2798" t="str">
        <f t="shared" si="130"/>
        <v>D.SINGLETARY, BUF</v>
      </c>
    </row>
    <row r="2799" spans="1:22">
      <c r="A2799">
        <v>2404</v>
      </c>
      <c r="B2799" s="21">
        <v>1</v>
      </c>
      <c r="C2799" s="21" t="s">
        <v>26</v>
      </c>
      <c r="D2799" s="21" t="s">
        <v>15</v>
      </c>
      <c r="E2799" s="21">
        <v>59</v>
      </c>
      <c r="F2799" s="21">
        <v>41</v>
      </c>
      <c r="G2799" s="21" t="s">
        <v>2398</v>
      </c>
      <c r="H2799" s="21" t="s">
        <v>585</v>
      </c>
      <c r="I2799" s="21">
        <v>1</v>
      </c>
      <c r="J2799" s="21">
        <v>0</v>
      </c>
      <c r="K2799" s="21">
        <v>0</v>
      </c>
      <c r="L2799" s="21">
        <v>0</v>
      </c>
      <c r="M2799" s="21" t="s">
        <v>2385</v>
      </c>
      <c r="N2799" s="21" t="s">
        <v>587</v>
      </c>
      <c r="O2799" s="21">
        <v>0</v>
      </c>
      <c r="P2799" s="21">
        <v>1</v>
      </c>
      <c r="Q2799" s="21">
        <v>0</v>
      </c>
      <c r="R2799">
        <f>IFERROR(IF(I2799=1,VLOOKUP(F2799,Lookup!$A$2:$B$15,2,FALSE),0),0.5)</f>
        <v>0.5</v>
      </c>
      <c r="S2799">
        <f>IF(K2799=1,1,IFERROR(IF(H2799="pass",VLOOKUP(F2799,Lookup!$D$2:$E$26,2,FALSE),0),1.6))</f>
        <v>0</v>
      </c>
      <c r="T2799" s="6">
        <f t="shared" si="131"/>
        <v>0</v>
      </c>
      <c r="U2799" s="6">
        <f t="shared" si="129"/>
        <v>0.5</v>
      </c>
      <c r="V2799" t="str">
        <f t="shared" si="130"/>
        <v>J.ALLEN, BUF</v>
      </c>
    </row>
    <row r="2800" spans="1:22">
      <c r="A2800">
        <v>2410</v>
      </c>
      <c r="B2800" s="21">
        <v>1</v>
      </c>
      <c r="C2800" s="21" t="s">
        <v>15</v>
      </c>
      <c r="D2800" s="21" t="s">
        <v>26</v>
      </c>
      <c r="E2800" s="21">
        <v>93</v>
      </c>
      <c r="F2800" s="21">
        <v>7</v>
      </c>
      <c r="G2800" s="21" t="s">
        <v>2403</v>
      </c>
      <c r="H2800" s="21" t="s">
        <v>585</v>
      </c>
      <c r="I2800" s="21">
        <v>1</v>
      </c>
      <c r="J2800" s="21">
        <v>0</v>
      </c>
      <c r="K2800" s="21">
        <v>0</v>
      </c>
      <c r="L2800" s="21">
        <v>0</v>
      </c>
      <c r="M2800" s="21" t="s">
        <v>2362</v>
      </c>
      <c r="N2800" s="21" t="s">
        <v>587</v>
      </c>
      <c r="O2800" s="21">
        <v>0</v>
      </c>
      <c r="P2800" s="21">
        <v>1</v>
      </c>
      <c r="Q2800" s="21">
        <v>0</v>
      </c>
      <c r="R2800">
        <f>IFERROR(IF(I2800=1,VLOOKUP(F2800,Lookup!$A$2:$B$15,2,FALSE),0),0.5)</f>
        <v>0.5</v>
      </c>
      <c r="S2800">
        <f>IF(K2800=1,1,IFERROR(IF(H2800="pass",VLOOKUP(F2800,Lookup!$D$2:$E$26,2,FALSE),0),1.6))</f>
        <v>0</v>
      </c>
      <c r="T2800" s="6">
        <f t="shared" si="131"/>
        <v>0</v>
      </c>
      <c r="U2800" s="6">
        <f t="shared" si="129"/>
        <v>0.5</v>
      </c>
      <c r="V2800" t="str">
        <f t="shared" si="130"/>
        <v>N.HARRIS, PIT</v>
      </c>
    </row>
    <row r="2801" spans="1:22">
      <c r="A2801">
        <v>2414</v>
      </c>
      <c r="B2801" s="21">
        <v>1</v>
      </c>
      <c r="C2801" s="21" t="s">
        <v>26</v>
      </c>
      <c r="D2801" s="21" t="s">
        <v>15</v>
      </c>
      <c r="E2801" s="21">
        <v>35</v>
      </c>
      <c r="F2801" s="21">
        <v>65</v>
      </c>
      <c r="G2801" s="21" t="s">
        <v>2405</v>
      </c>
      <c r="H2801" s="21" t="s">
        <v>585</v>
      </c>
      <c r="I2801" s="21">
        <v>1</v>
      </c>
      <c r="J2801" s="21">
        <v>0</v>
      </c>
      <c r="K2801" s="21">
        <v>0</v>
      </c>
      <c r="L2801" s="21">
        <v>0</v>
      </c>
      <c r="M2801" s="21" t="s">
        <v>2406</v>
      </c>
      <c r="N2801" s="21" t="s">
        <v>587</v>
      </c>
      <c r="O2801" s="21">
        <v>0</v>
      </c>
      <c r="P2801" s="21">
        <v>1</v>
      </c>
      <c r="Q2801" s="21">
        <v>0</v>
      </c>
      <c r="R2801">
        <f>IFERROR(IF(I2801=1,VLOOKUP(F2801,Lookup!$A$2:$B$15,2,FALSE),0),0.5)</f>
        <v>0.5</v>
      </c>
      <c r="S2801">
        <f>IF(K2801=1,1,IFERROR(IF(H2801="pass",VLOOKUP(F2801,Lookup!$D$2:$E$26,2,FALSE),0),1.6))</f>
        <v>0</v>
      </c>
      <c r="T2801" s="6">
        <f t="shared" si="131"/>
        <v>0</v>
      </c>
      <c r="U2801" s="6">
        <f t="shared" si="129"/>
        <v>0.5</v>
      </c>
      <c r="V2801" t="str">
        <f t="shared" si="130"/>
        <v>I.MCKENZIE, BUF</v>
      </c>
    </row>
    <row r="2802" spans="1:22">
      <c r="A2802">
        <v>2419</v>
      </c>
      <c r="B2802" s="21">
        <v>1</v>
      </c>
      <c r="C2802" s="21" t="s">
        <v>15</v>
      </c>
      <c r="D2802" s="21" t="s">
        <v>26</v>
      </c>
      <c r="E2802" s="21">
        <v>55</v>
      </c>
      <c r="F2802" s="21">
        <v>45</v>
      </c>
      <c r="G2802" s="21" t="s">
        <v>2409</v>
      </c>
      <c r="H2802" s="21" t="s">
        <v>585</v>
      </c>
      <c r="I2802" s="21">
        <v>1</v>
      </c>
      <c r="J2802" s="21">
        <v>0</v>
      </c>
      <c r="K2802" s="21">
        <v>0</v>
      </c>
      <c r="L2802" s="21">
        <v>0</v>
      </c>
      <c r="M2802" s="21" t="s">
        <v>2362</v>
      </c>
      <c r="N2802" s="21" t="s">
        <v>587</v>
      </c>
      <c r="O2802" s="21">
        <v>0</v>
      </c>
      <c r="P2802" s="21">
        <v>1</v>
      </c>
      <c r="Q2802" s="21">
        <v>0</v>
      </c>
      <c r="R2802">
        <f>IFERROR(IF(I2802=1,VLOOKUP(F2802,Lookup!$A$2:$B$15,2,FALSE),0),0.5)</f>
        <v>0.5</v>
      </c>
      <c r="S2802">
        <f>IF(K2802=1,1,IFERROR(IF(H2802="pass",VLOOKUP(F2802,Lookup!$D$2:$E$26,2,FALSE),0),1.6))</f>
        <v>0</v>
      </c>
      <c r="T2802" s="6">
        <f t="shared" si="131"/>
        <v>0</v>
      </c>
      <c r="U2802" s="6">
        <f t="shared" si="129"/>
        <v>0.5</v>
      </c>
      <c r="V2802" t="str">
        <f t="shared" si="130"/>
        <v>N.HARRIS, PIT</v>
      </c>
    </row>
    <row r="2803" spans="1:22">
      <c r="A2803">
        <v>2422</v>
      </c>
      <c r="B2803" s="21">
        <v>1</v>
      </c>
      <c r="C2803" s="21" t="s">
        <v>26</v>
      </c>
      <c r="D2803" s="21" t="s">
        <v>15</v>
      </c>
      <c r="E2803" s="21">
        <v>91</v>
      </c>
      <c r="F2803" s="21">
        <v>9</v>
      </c>
      <c r="G2803" s="21" t="s">
        <v>2411</v>
      </c>
      <c r="H2803" s="21" t="s">
        <v>585</v>
      </c>
      <c r="I2803" s="21">
        <v>1</v>
      </c>
      <c r="J2803" s="21">
        <v>0</v>
      </c>
      <c r="K2803" s="21">
        <v>0</v>
      </c>
      <c r="L2803" s="21">
        <v>0</v>
      </c>
      <c r="M2803" s="21" t="s">
        <v>2368</v>
      </c>
      <c r="N2803" s="21" t="s">
        <v>587</v>
      </c>
      <c r="O2803" s="21">
        <v>0</v>
      </c>
      <c r="P2803" s="21">
        <v>1</v>
      </c>
      <c r="Q2803" s="21">
        <v>0</v>
      </c>
      <c r="R2803">
        <f>IFERROR(IF(I2803=1,VLOOKUP(F2803,Lookup!$A$2:$B$15,2,FALSE),0),0.5)</f>
        <v>0.5</v>
      </c>
      <c r="S2803">
        <f>IF(K2803=1,1,IFERROR(IF(H2803="pass",VLOOKUP(F2803,Lookup!$D$2:$E$26,2,FALSE),0),1.6))</f>
        <v>0</v>
      </c>
      <c r="T2803" s="6">
        <f t="shared" si="131"/>
        <v>0</v>
      </c>
      <c r="U2803" s="6">
        <f t="shared" si="129"/>
        <v>0.5</v>
      </c>
      <c r="V2803" t="str">
        <f t="shared" si="130"/>
        <v>D.SINGLETARY, BUF</v>
      </c>
    </row>
    <row r="2804" spans="1:22">
      <c r="A2804">
        <v>2428</v>
      </c>
      <c r="B2804" s="21">
        <v>1</v>
      </c>
      <c r="C2804" s="21" t="s">
        <v>26</v>
      </c>
      <c r="D2804" s="21" t="s">
        <v>15</v>
      </c>
      <c r="E2804" s="21">
        <v>36</v>
      </c>
      <c r="F2804" s="21">
        <v>64</v>
      </c>
      <c r="G2804" s="21" t="s">
        <v>2417</v>
      </c>
      <c r="H2804" s="21" t="s">
        <v>585</v>
      </c>
      <c r="I2804" s="21">
        <v>1</v>
      </c>
      <c r="J2804" s="21">
        <v>0</v>
      </c>
      <c r="K2804" s="21">
        <v>0</v>
      </c>
      <c r="L2804" s="21">
        <v>0</v>
      </c>
      <c r="M2804" s="21" t="s">
        <v>2385</v>
      </c>
      <c r="N2804" s="21" t="s">
        <v>587</v>
      </c>
      <c r="O2804" s="21">
        <v>0</v>
      </c>
      <c r="P2804" s="21">
        <v>1</v>
      </c>
      <c r="Q2804" s="21">
        <v>0</v>
      </c>
      <c r="R2804">
        <f>IFERROR(IF(I2804=1,VLOOKUP(F2804,Lookup!$A$2:$B$15,2,FALSE),0),0.5)</f>
        <v>0.5</v>
      </c>
      <c r="S2804">
        <f>IF(K2804=1,1,IFERROR(IF(H2804="pass",VLOOKUP(F2804,Lookup!$D$2:$E$26,2,FALSE),0),1.6))</f>
        <v>0</v>
      </c>
      <c r="T2804" s="6">
        <f t="shared" si="131"/>
        <v>0</v>
      </c>
      <c r="U2804" s="6">
        <f t="shared" si="129"/>
        <v>0.5</v>
      </c>
      <c r="V2804" t="str">
        <f t="shared" si="130"/>
        <v>J.ALLEN, BUF</v>
      </c>
    </row>
    <row r="2805" spans="1:22">
      <c r="A2805">
        <v>2432</v>
      </c>
      <c r="B2805" s="21">
        <v>1</v>
      </c>
      <c r="C2805" s="21" t="s">
        <v>26</v>
      </c>
      <c r="D2805" s="21" t="s">
        <v>15</v>
      </c>
      <c r="E2805" s="21">
        <v>18</v>
      </c>
      <c r="F2805" s="21">
        <v>82</v>
      </c>
      <c r="G2805" s="21" t="s">
        <v>2419</v>
      </c>
      <c r="H2805" s="21" t="s">
        <v>585</v>
      </c>
      <c r="I2805" s="21">
        <v>1</v>
      </c>
      <c r="J2805" s="21">
        <v>0</v>
      </c>
      <c r="K2805" s="21">
        <v>0</v>
      </c>
      <c r="L2805" s="21">
        <v>0</v>
      </c>
      <c r="M2805" s="21" t="s">
        <v>2385</v>
      </c>
      <c r="N2805" s="21" t="s">
        <v>587</v>
      </c>
      <c r="O2805" s="21">
        <v>0</v>
      </c>
      <c r="P2805" s="21">
        <v>1</v>
      </c>
      <c r="Q2805" s="21">
        <v>0</v>
      </c>
      <c r="R2805">
        <f>IFERROR(IF(I2805=1,VLOOKUP(F2805,Lookup!$A$2:$B$15,2,FALSE),0),0.5)</f>
        <v>0.5</v>
      </c>
      <c r="S2805">
        <f>IF(K2805=1,1,IFERROR(IF(H2805="pass",VLOOKUP(F2805,Lookup!$D$2:$E$26,2,FALSE),0),1.6))</f>
        <v>0</v>
      </c>
      <c r="T2805" s="6">
        <f t="shared" si="131"/>
        <v>0</v>
      </c>
      <c r="U2805" s="6">
        <f t="shared" si="129"/>
        <v>0.5</v>
      </c>
      <c r="V2805" t="str">
        <f t="shared" si="130"/>
        <v>J.ALLEN, BUF</v>
      </c>
    </row>
    <row r="2806" spans="1:22">
      <c r="A2806">
        <v>2434</v>
      </c>
      <c r="B2806" s="21">
        <v>1</v>
      </c>
      <c r="C2806" s="21" t="s">
        <v>26</v>
      </c>
      <c r="D2806" s="21" t="s">
        <v>15</v>
      </c>
      <c r="E2806" s="21">
        <v>9</v>
      </c>
      <c r="F2806" s="21">
        <v>91</v>
      </c>
      <c r="G2806" s="21" t="s">
        <v>2421</v>
      </c>
      <c r="H2806" s="21" t="s">
        <v>585</v>
      </c>
      <c r="I2806" s="21">
        <v>1</v>
      </c>
      <c r="J2806" s="21">
        <v>0</v>
      </c>
      <c r="K2806" s="21">
        <v>0</v>
      </c>
      <c r="L2806" s="21">
        <v>0</v>
      </c>
      <c r="M2806" s="21" t="s">
        <v>2385</v>
      </c>
      <c r="N2806" s="21" t="s">
        <v>587</v>
      </c>
      <c r="O2806" s="21">
        <v>0</v>
      </c>
      <c r="P2806" s="21">
        <v>1</v>
      </c>
      <c r="Q2806" s="21">
        <v>0</v>
      </c>
      <c r="R2806">
        <f>IFERROR(IF(I2806=1,VLOOKUP(F2806,Lookup!$A$2:$B$15,2,FALSE),0),0.5)</f>
        <v>0.8</v>
      </c>
      <c r="S2806">
        <f>IF(K2806=1,1,IFERROR(IF(H2806="pass",VLOOKUP(F2806,Lookup!$D$2:$E$26,2,FALSE),0),1.6))</f>
        <v>0</v>
      </c>
      <c r="T2806" s="6">
        <f t="shared" si="131"/>
        <v>0</v>
      </c>
      <c r="U2806" s="6">
        <f t="shared" si="129"/>
        <v>0.8</v>
      </c>
      <c r="V2806" t="str">
        <f t="shared" si="130"/>
        <v>J.ALLEN, BUF</v>
      </c>
    </row>
    <row r="2807" spans="1:22">
      <c r="A2807">
        <v>2437</v>
      </c>
      <c r="B2807" s="21">
        <v>1</v>
      </c>
      <c r="C2807" s="21" t="s">
        <v>26</v>
      </c>
      <c r="D2807" s="21" t="s">
        <v>15</v>
      </c>
      <c r="E2807" s="21">
        <v>6</v>
      </c>
      <c r="F2807" s="21">
        <v>94</v>
      </c>
      <c r="G2807" s="21" t="s">
        <v>2422</v>
      </c>
      <c r="H2807" s="21" t="s">
        <v>585</v>
      </c>
      <c r="I2807" s="21">
        <v>1</v>
      </c>
      <c r="J2807" s="21">
        <v>0</v>
      </c>
      <c r="K2807" s="21">
        <v>0</v>
      </c>
      <c r="L2807" s="21">
        <v>0</v>
      </c>
      <c r="M2807" s="21" t="s">
        <v>2385</v>
      </c>
      <c r="N2807" s="21" t="s">
        <v>587</v>
      </c>
      <c r="O2807" s="21">
        <v>0</v>
      </c>
      <c r="P2807" s="21">
        <v>1</v>
      </c>
      <c r="Q2807" s="21">
        <v>0</v>
      </c>
      <c r="R2807">
        <f>IFERROR(IF(I2807=1,VLOOKUP(F2807,Lookup!$A$2:$B$15,2,FALSE),0),0.5)</f>
        <v>1.3</v>
      </c>
      <c r="S2807">
        <f>IF(K2807=1,1,IFERROR(IF(H2807="pass",VLOOKUP(F2807,Lookup!$D$2:$E$26,2,FALSE),0),1.6))</f>
        <v>0</v>
      </c>
      <c r="T2807" s="6">
        <f t="shared" si="131"/>
        <v>0</v>
      </c>
      <c r="U2807" s="6">
        <f t="shared" si="129"/>
        <v>1.3</v>
      </c>
      <c r="V2807" t="str">
        <f t="shared" si="130"/>
        <v>J.ALLEN, BUF</v>
      </c>
    </row>
    <row r="2808" spans="1:22">
      <c r="A2808">
        <v>2446</v>
      </c>
      <c r="B2808" s="21">
        <v>1</v>
      </c>
      <c r="C2808" s="21" t="s">
        <v>15</v>
      </c>
      <c r="D2808" s="21" t="s">
        <v>26</v>
      </c>
      <c r="E2808" s="21">
        <v>75</v>
      </c>
      <c r="F2808" s="21">
        <v>25</v>
      </c>
      <c r="G2808" s="21" t="s">
        <v>2424</v>
      </c>
      <c r="H2808" s="21" t="s">
        <v>585</v>
      </c>
      <c r="I2808" s="21">
        <v>1</v>
      </c>
      <c r="J2808" s="21">
        <v>0</v>
      </c>
      <c r="K2808" s="21">
        <v>0</v>
      </c>
      <c r="L2808" s="21">
        <v>0</v>
      </c>
      <c r="M2808" s="21" t="s">
        <v>2362</v>
      </c>
      <c r="N2808" s="21" t="s">
        <v>587</v>
      </c>
      <c r="O2808" s="21">
        <v>0</v>
      </c>
      <c r="P2808" s="21">
        <v>1</v>
      </c>
      <c r="Q2808" s="21">
        <v>0</v>
      </c>
      <c r="R2808">
        <f>IFERROR(IF(I2808=1,VLOOKUP(F2808,Lookup!$A$2:$B$15,2,FALSE),0),0.5)</f>
        <v>0.5</v>
      </c>
      <c r="S2808">
        <f>IF(K2808=1,1,IFERROR(IF(H2808="pass",VLOOKUP(F2808,Lookup!$D$2:$E$26,2,FALSE),0),1.6))</f>
        <v>0</v>
      </c>
      <c r="T2808" s="6">
        <f t="shared" si="131"/>
        <v>0</v>
      </c>
      <c r="U2808" s="6">
        <f t="shared" si="129"/>
        <v>0.5</v>
      </c>
      <c r="V2808" t="str">
        <f t="shared" si="130"/>
        <v>N.HARRIS, PIT</v>
      </c>
    </row>
    <row r="2809" spans="1:22">
      <c r="A2809">
        <v>2447</v>
      </c>
      <c r="B2809" s="21">
        <v>1</v>
      </c>
      <c r="C2809" s="21" t="s">
        <v>15</v>
      </c>
      <c r="D2809" s="21" t="s">
        <v>26</v>
      </c>
      <c r="E2809" s="21">
        <v>66</v>
      </c>
      <c r="F2809" s="21">
        <v>34</v>
      </c>
      <c r="G2809" s="21" t="s">
        <v>2425</v>
      </c>
      <c r="H2809" s="21" t="s">
        <v>585</v>
      </c>
      <c r="I2809" s="21">
        <v>1</v>
      </c>
      <c r="J2809" s="21">
        <v>0</v>
      </c>
      <c r="K2809" s="21">
        <v>0</v>
      </c>
      <c r="L2809" s="21">
        <v>0</v>
      </c>
      <c r="M2809" s="21" t="s">
        <v>2362</v>
      </c>
      <c r="N2809" s="21" t="s">
        <v>587</v>
      </c>
      <c r="O2809" s="21">
        <v>0</v>
      </c>
      <c r="P2809" s="21">
        <v>1</v>
      </c>
      <c r="Q2809" s="21">
        <v>0</v>
      </c>
      <c r="R2809">
        <f>IFERROR(IF(I2809=1,VLOOKUP(F2809,Lookup!$A$2:$B$15,2,FALSE),0),0.5)</f>
        <v>0.5</v>
      </c>
      <c r="S2809">
        <f>IF(K2809=1,1,IFERROR(IF(H2809="pass",VLOOKUP(F2809,Lookup!$D$2:$E$26,2,FALSE),0),1.6))</f>
        <v>0</v>
      </c>
      <c r="T2809" s="6">
        <f t="shared" si="131"/>
        <v>0</v>
      </c>
      <c r="U2809" s="6">
        <f t="shared" si="129"/>
        <v>0.5</v>
      </c>
      <c r="V2809" t="str">
        <f t="shared" si="130"/>
        <v>N.HARRIS, PIT</v>
      </c>
    </row>
    <row r="2810" spans="1:22">
      <c r="A2810">
        <v>2454</v>
      </c>
      <c r="B2810" s="21">
        <v>1</v>
      </c>
      <c r="C2810" s="21" t="s">
        <v>15</v>
      </c>
      <c r="D2810" s="21" t="s">
        <v>26</v>
      </c>
      <c r="E2810" s="21">
        <v>7</v>
      </c>
      <c r="F2810" s="21">
        <v>93</v>
      </c>
      <c r="G2810" s="21" t="s">
        <v>2432</v>
      </c>
      <c r="H2810" s="21" t="s">
        <v>585</v>
      </c>
      <c r="I2810" s="21">
        <v>1</v>
      </c>
      <c r="J2810" s="21">
        <v>0</v>
      </c>
      <c r="K2810" s="21">
        <v>0</v>
      </c>
      <c r="L2810" s="21">
        <v>0</v>
      </c>
      <c r="M2810" s="21" t="s">
        <v>2362</v>
      </c>
      <c r="N2810" s="21" t="s">
        <v>587</v>
      </c>
      <c r="O2810" s="21">
        <v>0</v>
      </c>
      <c r="P2810" s="21">
        <v>1</v>
      </c>
      <c r="Q2810" s="21">
        <v>0</v>
      </c>
      <c r="R2810">
        <f>IFERROR(IF(I2810=1,VLOOKUP(F2810,Lookup!$A$2:$B$15,2,FALSE),0),0.5)</f>
        <v>1.2</v>
      </c>
      <c r="S2810">
        <f>IF(K2810=1,1,IFERROR(IF(H2810="pass",VLOOKUP(F2810,Lookup!$D$2:$E$26,2,FALSE),0),1.6))</f>
        <v>0</v>
      </c>
      <c r="T2810" s="6">
        <f t="shared" si="131"/>
        <v>0</v>
      </c>
      <c r="U2810" s="6">
        <f t="shared" si="129"/>
        <v>1.2</v>
      </c>
      <c r="V2810" t="str">
        <f t="shared" si="130"/>
        <v>N.HARRIS, PIT</v>
      </c>
    </row>
    <row r="2811" spans="1:22">
      <c r="A2811">
        <v>2462</v>
      </c>
      <c r="B2811" s="21">
        <v>1</v>
      </c>
      <c r="C2811" s="21" t="s">
        <v>26</v>
      </c>
      <c r="D2811" s="21" t="s">
        <v>15</v>
      </c>
      <c r="E2811" s="21">
        <v>50</v>
      </c>
      <c r="F2811" s="21">
        <v>50</v>
      </c>
      <c r="G2811" s="21" t="s">
        <v>2438</v>
      </c>
      <c r="H2811" s="21" t="s">
        <v>585</v>
      </c>
      <c r="I2811" s="21">
        <v>1</v>
      </c>
      <c r="J2811" s="21">
        <v>0</v>
      </c>
      <c r="K2811" s="21">
        <v>0</v>
      </c>
      <c r="L2811" s="21">
        <v>0</v>
      </c>
      <c r="M2811" s="21" t="s">
        <v>2368</v>
      </c>
      <c r="N2811" s="21" t="s">
        <v>587</v>
      </c>
      <c r="O2811" s="21">
        <v>0</v>
      </c>
      <c r="P2811" s="21">
        <v>1</v>
      </c>
      <c r="Q2811" s="21">
        <v>0</v>
      </c>
      <c r="R2811">
        <f>IFERROR(IF(I2811=1,VLOOKUP(F2811,Lookup!$A$2:$B$15,2,FALSE),0),0.5)</f>
        <v>0.5</v>
      </c>
      <c r="S2811">
        <f>IF(K2811=1,1,IFERROR(IF(H2811="pass",VLOOKUP(F2811,Lookup!$D$2:$E$26,2,FALSE),0),1.6))</f>
        <v>0</v>
      </c>
      <c r="T2811" s="6">
        <f t="shared" si="131"/>
        <v>0</v>
      </c>
      <c r="U2811" s="6">
        <f t="shared" si="129"/>
        <v>0.5</v>
      </c>
      <c r="V2811" t="str">
        <f t="shared" si="130"/>
        <v>D.SINGLETARY, BUF</v>
      </c>
    </row>
    <row r="2812" spans="1:22">
      <c r="A2812">
        <v>2464</v>
      </c>
      <c r="B2812" s="21">
        <v>1</v>
      </c>
      <c r="C2812" s="21" t="s">
        <v>26</v>
      </c>
      <c r="D2812" s="21" t="s">
        <v>15</v>
      </c>
      <c r="E2812" s="21">
        <v>47</v>
      </c>
      <c r="F2812" s="21">
        <v>53</v>
      </c>
      <c r="G2812" s="21" t="s">
        <v>2440</v>
      </c>
      <c r="H2812" s="21" t="s">
        <v>585</v>
      </c>
      <c r="I2812" s="21">
        <v>1</v>
      </c>
      <c r="J2812" s="21">
        <v>0</v>
      </c>
      <c r="K2812" s="21">
        <v>0</v>
      </c>
      <c r="L2812" s="21">
        <v>0</v>
      </c>
      <c r="M2812" s="21" t="s">
        <v>2441</v>
      </c>
      <c r="N2812" s="21" t="s">
        <v>587</v>
      </c>
      <c r="O2812" s="21">
        <v>0</v>
      </c>
      <c r="P2812" s="21">
        <v>1</v>
      </c>
      <c r="Q2812" s="21">
        <v>0</v>
      </c>
      <c r="R2812">
        <f>IFERROR(IF(I2812=1,VLOOKUP(F2812,Lookup!$A$2:$B$15,2,FALSE),0),0.5)</f>
        <v>0.5</v>
      </c>
      <c r="S2812">
        <f>IF(K2812=1,1,IFERROR(IF(H2812="pass",VLOOKUP(F2812,Lookup!$D$2:$E$26,2,FALSE),0),1.6))</f>
        <v>0</v>
      </c>
      <c r="T2812" s="6">
        <f t="shared" si="131"/>
        <v>0</v>
      </c>
      <c r="U2812" s="6">
        <f t="shared" si="129"/>
        <v>0.5</v>
      </c>
      <c r="V2812" t="str">
        <f t="shared" si="130"/>
        <v>M.BREIDA, BUF</v>
      </c>
    </row>
    <row r="2813" spans="1:22">
      <c r="A2813">
        <v>2465</v>
      </c>
      <c r="B2813" s="21">
        <v>1</v>
      </c>
      <c r="C2813" s="21" t="s">
        <v>26</v>
      </c>
      <c r="D2813" s="21" t="s">
        <v>15</v>
      </c>
      <c r="E2813" s="21">
        <v>40</v>
      </c>
      <c r="F2813" s="21">
        <v>60</v>
      </c>
      <c r="G2813" s="21" t="s">
        <v>2442</v>
      </c>
      <c r="H2813" s="21" t="s">
        <v>585</v>
      </c>
      <c r="I2813" s="21">
        <v>1</v>
      </c>
      <c r="J2813" s="21">
        <v>0</v>
      </c>
      <c r="K2813" s="21">
        <v>0</v>
      </c>
      <c r="L2813" s="21">
        <v>0</v>
      </c>
      <c r="M2813" s="21" t="s">
        <v>2385</v>
      </c>
      <c r="N2813" s="21" t="s">
        <v>587</v>
      </c>
      <c r="O2813" s="21">
        <v>0</v>
      </c>
      <c r="P2813" s="21">
        <v>1</v>
      </c>
      <c r="Q2813" s="21">
        <v>0</v>
      </c>
      <c r="R2813">
        <f>IFERROR(IF(I2813=1,VLOOKUP(F2813,Lookup!$A$2:$B$15,2,FALSE),0),0.5)</f>
        <v>0.5</v>
      </c>
      <c r="S2813">
        <f>IF(K2813=1,1,IFERROR(IF(H2813="pass",VLOOKUP(F2813,Lookup!$D$2:$E$26,2,FALSE),0),1.6))</f>
        <v>0</v>
      </c>
      <c r="T2813" s="6">
        <f t="shared" si="131"/>
        <v>0</v>
      </c>
      <c r="U2813" s="6">
        <f t="shared" si="129"/>
        <v>0.5</v>
      </c>
      <c r="V2813" t="str">
        <f t="shared" si="130"/>
        <v>J.ALLEN, BUF</v>
      </c>
    </row>
    <row r="2814" spans="1:22">
      <c r="A2814">
        <v>2467</v>
      </c>
      <c r="B2814" s="21">
        <v>1</v>
      </c>
      <c r="C2814" s="21" t="s">
        <v>26</v>
      </c>
      <c r="D2814" s="21" t="s">
        <v>15</v>
      </c>
      <c r="E2814" s="21">
        <v>37</v>
      </c>
      <c r="F2814" s="21">
        <v>63</v>
      </c>
      <c r="G2814" s="21" t="s">
        <v>2444</v>
      </c>
      <c r="H2814" s="21" t="s">
        <v>585</v>
      </c>
      <c r="I2814" s="21">
        <v>1</v>
      </c>
      <c r="J2814" s="21">
        <v>0</v>
      </c>
      <c r="K2814" s="21">
        <v>0</v>
      </c>
      <c r="L2814" s="21">
        <v>0</v>
      </c>
      <c r="M2814" s="21" t="s">
        <v>2441</v>
      </c>
      <c r="N2814" s="21" t="s">
        <v>587</v>
      </c>
      <c r="O2814" s="21">
        <v>0</v>
      </c>
      <c r="P2814" s="21">
        <v>1</v>
      </c>
      <c r="Q2814" s="21">
        <v>0</v>
      </c>
      <c r="R2814">
        <f>IFERROR(IF(I2814=1,VLOOKUP(F2814,Lookup!$A$2:$B$15,2,FALSE),0),0.5)</f>
        <v>0.5</v>
      </c>
      <c r="S2814">
        <f>IF(K2814=1,1,IFERROR(IF(H2814="pass",VLOOKUP(F2814,Lookup!$D$2:$E$26,2,FALSE),0),1.6))</f>
        <v>0</v>
      </c>
      <c r="T2814" s="6">
        <f t="shared" si="131"/>
        <v>0</v>
      </c>
      <c r="U2814" s="6">
        <f t="shared" ref="U2814:U2877" si="132">R2814+IF(S2814&gt;=3.2,S2814,IF(AND(S2814&lt;3.2,S2814&gt;=1.8),S2814*0.66+T2814*0.34,T2814))+K2814*0.4735*2</f>
        <v>0.5</v>
      </c>
      <c r="V2814" t="str">
        <f t="shared" si="130"/>
        <v>M.BREIDA, BUF</v>
      </c>
    </row>
    <row r="2815" spans="1:22">
      <c r="A2815">
        <v>2472</v>
      </c>
      <c r="B2815" s="21">
        <v>1</v>
      </c>
      <c r="C2815" s="21" t="s">
        <v>15</v>
      </c>
      <c r="D2815" s="21" t="s">
        <v>26</v>
      </c>
      <c r="E2815" s="21">
        <v>55</v>
      </c>
      <c r="F2815" s="21">
        <v>45</v>
      </c>
      <c r="G2815" s="21" t="s">
        <v>2449</v>
      </c>
      <c r="H2815" s="21" t="s">
        <v>585</v>
      </c>
      <c r="I2815" s="21">
        <v>1</v>
      </c>
      <c r="J2815" s="21">
        <v>0</v>
      </c>
      <c r="K2815" s="21">
        <v>0</v>
      </c>
      <c r="L2815" s="21">
        <v>0</v>
      </c>
      <c r="M2815" s="21" t="s">
        <v>2362</v>
      </c>
      <c r="N2815" s="21" t="s">
        <v>587</v>
      </c>
      <c r="O2815" s="21">
        <v>0</v>
      </c>
      <c r="P2815" s="21">
        <v>1</v>
      </c>
      <c r="Q2815" s="21">
        <v>0</v>
      </c>
      <c r="R2815">
        <f>IFERROR(IF(I2815=1,VLOOKUP(F2815,Lookup!$A$2:$B$15,2,FALSE),0),0.5)</f>
        <v>0.5</v>
      </c>
      <c r="S2815">
        <f>IF(K2815=1,1,IFERROR(IF(H2815="pass",VLOOKUP(F2815,Lookup!$D$2:$E$26,2,FALSE),0),1.6))</f>
        <v>0</v>
      </c>
      <c r="T2815" s="6">
        <f t="shared" si="131"/>
        <v>0</v>
      </c>
      <c r="U2815" s="6">
        <f t="shared" si="132"/>
        <v>0.5</v>
      </c>
      <c r="V2815" t="str">
        <f t="shared" si="130"/>
        <v>N.HARRIS, PIT</v>
      </c>
    </row>
    <row r="2816" spans="1:22">
      <c r="A2816">
        <v>2476</v>
      </c>
      <c r="B2816" s="21">
        <v>1</v>
      </c>
      <c r="C2816" s="21" t="s">
        <v>15</v>
      </c>
      <c r="D2816" s="21" t="s">
        <v>26</v>
      </c>
      <c r="E2816" s="21">
        <v>29</v>
      </c>
      <c r="F2816" s="21">
        <v>71</v>
      </c>
      <c r="G2816" s="21" t="s">
        <v>2454</v>
      </c>
      <c r="H2816" s="21" t="s">
        <v>585</v>
      </c>
      <c r="I2816" s="21">
        <v>1</v>
      </c>
      <c r="J2816" s="21">
        <v>0</v>
      </c>
      <c r="K2816" s="21">
        <v>0</v>
      </c>
      <c r="L2816" s="21">
        <v>0</v>
      </c>
      <c r="M2816" s="21" t="s">
        <v>2382</v>
      </c>
      <c r="N2816" s="21" t="s">
        <v>587</v>
      </c>
      <c r="O2816" s="21">
        <v>0</v>
      </c>
      <c r="P2816" s="21">
        <v>1</v>
      </c>
      <c r="Q2816" s="21">
        <v>0</v>
      </c>
      <c r="R2816">
        <f>IFERROR(IF(I2816=1,VLOOKUP(F2816,Lookup!$A$2:$B$15,2,FALSE),0),0.5)</f>
        <v>0.5</v>
      </c>
      <c r="S2816">
        <f>IF(K2816=1,1,IFERROR(IF(H2816="pass",VLOOKUP(F2816,Lookup!$D$2:$E$26,2,FALSE),0),1.6))</f>
        <v>0</v>
      </c>
      <c r="T2816" s="6">
        <f t="shared" si="131"/>
        <v>0</v>
      </c>
      <c r="U2816" s="6">
        <f t="shared" si="132"/>
        <v>0.5</v>
      </c>
      <c r="V2816" t="str">
        <f t="shared" si="130"/>
        <v>C.CLAYPOOL, PIT</v>
      </c>
    </row>
    <row r="2817" spans="1:22">
      <c r="A2817">
        <v>2477</v>
      </c>
      <c r="B2817" s="21">
        <v>1</v>
      </c>
      <c r="C2817" s="21" t="s">
        <v>15</v>
      </c>
      <c r="D2817" s="21" t="s">
        <v>26</v>
      </c>
      <c r="E2817" s="21">
        <v>4</v>
      </c>
      <c r="F2817" s="21">
        <v>96</v>
      </c>
      <c r="G2817" s="21" t="s">
        <v>2455</v>
      </c>
      <c r="H2817" s="21" t="s">
        <v>585</v>
      </c>
      <c r="I2817" s="21">
        <v>1</v>
      </c>
      <c r="J2817" s="21">
        <v>0</v>
      </c>
      <c r="K2817" s="21">
        <v>0</v>
      </c>
      <c r="L2817" s="21">
        <v>0</v>
      </c>
      <c r="M2817" s="21" t="s">
        <v>2362</v>
      </c>
      <c r="N2817" s="21" t="s">
        <v>587</v>
      </c>
      <c r="O2817" s="21">
        <v>0</v>
      </c>
      <c r="P2817" s="21">
        <v>1</v>
      </c>
      <c r="Q2817" s="21">
        <v>0</v>
      </c>
      <c r="R2817">
        <f>IFERROR(IF(I2817=1,VLOOKUP(F2817,Lookup!$A$2:$B$15,2,FALSE),0),0.5)</f>
        <v>1.8</v>
      </c>
      <c r="S2817">
        <f>IF(K2817=1,1,IFERROR(IF(H2817="pass",VLOOKUP(F2817,Lookup!$D$2:$E$26,2,FALSE),0),1.6))</f>
        <v>0</v>
      </c>
      <c r="T2817" s="6">
        <f t="shared" si="131"/>
        <v>0</v>
      </c>
      <c r="U2817" s="6">
        <f t="shared" si="132"/>
        <v>1.8</v>
      </c>
      <c r="V2817" t="str">
        <f t="shared" si="130"/>
        <v>N.HARRIS, PIT</v>
      </c>
    </row>
    <row r="2818" spans="1:22">
      <c r="A2818">
        <v>2484</v>
      </c>
      <c r="B2818" s="21">
        <v>1</v>
      </c>
      <c r="C2818" s="21" t="s">
        <v>26</v>
      </c>
      <c r="D2818" s="21" t="s">
        <v>15</v>
      </c>
      <c r="E2818" s="21">
        <v>63</v>
      </c>
      <c r="F2818" s="21">
        <v>37</v>
      </c>
      <c r="G2818" s="21" t="s">
        <v>2460</v>
      </c>
      <c r="H2818" s="21" t="s">
        <v>585</v>
      </c>
      <c r="I2818" s="21">
        <v>1</v>
      </c>
      <c r="J2818" s="21">
        <v>0</v>
      </c>
      <c r="K2818" s="21">
        <v>0</v>
      </c>
      <c r="L2818" s="21">
        <v>0</v>
      </c>
      <c r="M2818" s="21" t="s">
        <v>2368</v>
      </c>
      <c r="N2818" s="21" t="s">
        <v>587</v>
      </c>
      <c r="O2818" s="21">
        <v>0</v>
      </c>
      <c r="P2818" s="21">
        <v>1</v>
      </c>
      <c r="Q2818" s="21">
        <v>0</v>
      </c>
      <c r="R2818">
        <f>IFERROR(IF(I2818=1,VLOOKUP(F2818,Lookup!$A$2:$B$15,2,FALSE),0),0.5)</f>
        <v>0.5</v>
      </c>
      <c r="S2818">
        <f>IF(K2818=1,1,IFERROR(IF(H2818="pass",VLOOKUP(F2818,Lookup!$D$2:$E$26,2,FALSE),0),1.6))</f>
        <v>0</v>
      </c>
      <c r="T2818" s="6">
        <f t="shared" si="131"/>
        <v>0</v>
      </c>
      <c r="U2818" s="6">
        <f t="shared" si="132"/>
        <v>0.5</v>
      </c>
      <c r="V2818" t="str">
        <f t="shared" ref="V2818:V2881" si="133">IF(M2818="A.St","A. ST. BROWN, DET",IF(M2818="Dj.Moore","D.MOORE, CAR",IF(M2818="Mi.Carter","M.CARTER, NYJ",UPPER(M2818)&amp;", "&amp;C2818)))</f>
        <v>D.SINGLETARY, BUF</v>
      </c>
    </row>
    <row r="2819" spans="1:22">
      <c r="A2819">
        <v>2489</v>
      </c>
      <c r="B2819" s="21">
        <v>1</v>
      </c>
      <c r="C2819" s="21" t="s">
        <v>26</v>
      </c>
      <c r="D2819" s="21" t="s">
        <v>15</v>
      </c>
      <c r="E2819" s="21">
        <v>43</v>
      </c>
      <c r="F2819" s="21">
        <v>57</v>
      </c>
      <c r="G2819" s="21" t="s">
        <v>2462</v>
      </c>
      <c r="H2819" s="21" t="s">
        <v>585</v>
      </c>
      <c r="I2819" s="21">
        <v>1</v>
      </c>
      <c r="J2819" s="21">
        <v>0</v>
      </c>
      <c r="K2819" s="21">
        <v>0</v>
      </c>
      <c r="L2819" s="21">
        <v>0</v>
      </c>
      <c r="M2819" s="21" t="s">
        <v>2441</v>
      </c>
      <c r="N2819" s="21" t="s">
        <v>587</v>
      </c>
      <c r="O2819" s="21">
        <v>0</v>
      </c>
      <c r="P2819" s="21">
        <v>1</v>
      </c>
      <c r="Q2819" s="21">
        <v>0</v>
      </c>
      <c r="R2819">
        <f>IFERROR(IF(I2819=1,VLOOKUP(F2819,Lookup!$A$2:$B$15,2,FALSE),0),0.5)</f>
        <v>0.5</v>
      </c>
      <c r="S2819">
        <f>IF(K2819=1,1,IFERROR(IF(H2819="pass",VLOOKUP(F2819,Lookup!$D$2:$E$26,2,FALSE),0),1.6))</f>
        <v>0</v>
      </c>
      <c r="T2819" s="6">
        <f t="shared" ref="T2819:T2882" si="134">IFERROR(1.6+0.7/40*N2819,0)</f>
        <v>0</v>
      </c>
      <c r="U2819" s="6">
        <f t="shared" si="132"/>
        <v>0.5</v>
      </c>
      <c r="V2819" t="str">
        <f t="shared" si="133"/>
        <v>M.BREIDA, BUF</v>
      </c>
    </row>
    <row r="2820" spans="1:22">
      <c r="A2820">
        <v>2490</v>
      </c>
      <c r="B2820" s="21">
        <v>1</v>
      </c>
      <c r="C2820" s="21" t="s">
        <v>26</v>
      </c>
      <c r="D2820" s="21" t="s">
        <v>15</v>
      </c>
      <c r="E2820" s="21">
        <v>41</v>
      </c>
      <c r="F2820" s="21">
        <v>59</v>
      </c>
      <c r="G2820" s="21" t="s">
        <v>2463</v>
      </c>
      <c r="H2820" s="21" t="s">
        <v>585</v>
      </c>
      <c r="I2820" s="21">
        <v>1</v>
      </c>
      <c r="J2820" s="21">
        <v>0</v>
      </c>
      <c r="K2820" s="21">
        <v>0</v>
      </c>
      <c r="L2820" s="21">
        <v>0</v>
      </c>
      <c r="M2820" s="21" t="s">
        <v>2441</v>
      </c>
      <c r="N2820" s="21" t="s">
        <v>587</v>
      </c>
      <c r="O2820" s="21">
        <v>0</v>
      </c>
      <c r="P2820" s="21">
        <v>1</v>
      </c>
      <c r="Q2820" s="21">
        <v>0</v>
      </c>
      <c r="R2820">
        <f>IFERROR(IF(I2820=1,VLOOKUP(F2820,Lookup!$A$2:$B$15,2,FALSE),0),0.5)</f>
        <v>0.5</v>
      </c>
      <c r="S2820">
        <f>IF(K2820=1,1,IFERROR(IF(H2820="pass",VLOOKUP(F2820,Lookup!$D$2:$E$26,2,FALSE),0),1.6))</f>
        <v>0</v>
      </c>
      <c r="T2820" s="6">
        <f t="shared" si="134"/>
        <v>0</v>
      </c>
      <c r="U2820" s="6">
        <f t="shared" si="132"/>
        <v>0.5</v>
      </c>
      <c r="V2820" t="str">
        <f t="shared" si="133"/>
        <v>M.BREIDA, BUF</v>
      </c>
    </row>
    <row r="2821" spans="1:22">
      <c r="A2821">
        <v>2492</v>
      </c>
      <c r="B2821" s="21">
        <v>1</v>
      </c>
      <c r="C2821" s="21" t="s">
        <v>15</v>
      </c>
      <c r="D2821" s="21" t="s">
        <v>26</v>
      </c>
      <c r="E2821" s="21">
        <v>54</v>
      </c>
      <c r="F2821" s="21">
        <v>46</v>
      </c>
      <c r="G2821" s="21" t="s">
        <v>2466</v>
      </c>
      <c r="H2821" s="21" t="s">
        <v>585</v>
      </c>
      <c r="I2821" s="21">
        <v>1</v>
      </c>
      <c r="J2821" s="21">
        <v>0</v>
      </c>
      <c r="K2821" s="21">
        <v>0</v>
      </c>
      <c r="L2821" s="21">
        <v>0</v>
      </c>
      <c r="M2821" s="21" t="s">
        <v>2362</v>
      </c>
      <c r="N2821" s="21" t="s">
        <v>587</v>
      </c>
      <c r="O2821" s="21">
        <v>0</v>
      </c>
      <c r="P2821" s="21">
        <v>1</v>
      </c>
      <c r="Q2821" s="21">
        <v>0</v>
      </c>
      <c r="R2821">
        <f>IFERROR(IF(I2821=1,VLOOKUP(F2821,Lookup!$A$2:$B$15,2,FALSE),0),0.5)</f>
        <v>0.5</v>
      </c>
      <c r="S2821">
        <f>IF(K2821=1,1,IFERROR(IF(H2821="pass",VLOOKUP(F2821,Lookup!$D$2:$E$26,2,FALSE),0),1.6))</f>
        <v>0</v>
      </c>
      <c r="T2821" s="6">
        <f t="shared" si="134"/>
        <v>0</v>
      </c>
      <c r="U2821" s="6">
        <f t="shared" si="132"/>
        <v>0.5</v>
      </c>
      <c r="V2821" t="str">
        <f t="shared" si="133"/>
        <v>N.HARRIS, PIT</v>
      </c>
    </row>
    <row r="2822" spans="1:22">
      <c r="A2822">
        <v>2494</v>
      </c>
      <c r="B2822" s="21">
        <v>1</v>
      </c>
      <c r="C2822" s="21" t="s">
        <v>15</v>
      </c>
      <c r="D2822" s="21" t="s">
        <v>26</v>
      </c>
      <c r="E2822" s="21">
        <v>23</v>
      </c>
      <c r="F2822" s="21">
        <v>77</v>
      </c>
      <c r="G2822" s="21" t="s">
        <v>2467</v>
      </c>
      <c r="H2822" s="21" t="s">
        <v>585</v>
      </c>
      <c r="I2822" s="21">
        <v>1</v>
      </c>
      <c r="J2822" s="21">
        <v>0</v>
      </c>
      <c r="K2822" s="21">
        <v>0</v>
      </c>
      <c r="L2822" s="21">
        <v>0</v>
      </c>
      <c r="M2822" s="21" t="s">
        <v>2362</v>
      </c>
      <c r="N2822" s="21" t="s">
        <v>587</v>
      </c>
      <c r="O2822" s="21">
        <v>0</v>
      </c>
      <c r="P2822" s="21">
        <v>1</v>
      </c>
      <c r="Q2822" s="21">
        <v>0</v>
      </c>
      <c r="R2822">
        <f>IFERROR(IF(I2822=1,VLOOKUP(F2822,Lookup!$A$2:$B$15,2,FALSE),0),0.5)</f>
        <v>0.5</v>
      </c>
      <c r="S2822">
        <f>IF(K2822=1,1,IFERROR(IF(H2822="pass",VLOOKUP(F2822,Lookup!$D$2:$E$26,2,FALSE),0),1.6))</f>
        <v>0</v>
      </c>
      <c r="T2822" s="6">
        <f t="shared" si="134"/>
        <v>0</v>
      </c>
      <c r="U2822" s="6">
        <f t="shared" si="132"/>
        <v>0.5</v>
      </c>
      <c r="V2822" t="str">
        <f t="shared" si="133"/>
        <v>N.HARRIS, PIT</v>
      </c>
    </row>
    <row r="2823" spans="1:22">
      <c r="A2823">
        <v>2506</v>
      </c>
      <c r="B2823" s="21">
        <v>1</v>
      </c>
      <c r="C2823" s="21" t="s">
        <v>26</v>
      </c>
      <c r="D2823" s="21" t="s">
        <v>15</v>
      </c>
      <c r="E2823" s="21">
        <v>56</v>
      </c>
      <c r="F2823" s="21">
        <v>44</v>
      </c>
      <c r="G2823" s="21" t="s">
        <v>2473</v>
      </c>
      <c r="H2823" s="21" t="s">
        <v>585</v>
      </c>
      <c r="I2823" s="21">
        <v>1</v>
      </c>
      <c r="J2823" s="21">
        <v>0</v>
      </c>
      <c r="K2823" s="21">
        <v>0</v>
      </c>
      <c r="L2823" s="21">
        <v>0</v>
      </c>
      <c r="M2823" s="21" t="s">
        <v>2368</v>
      </c>
      <c r="N2823" s="21" t="s">
        <v>587</v>
      </c>
      <c r="O2823" s="21">
        <v>0</v>
      </c>
      <c r="P2823" s="21">
        <v>1</v>
      </c>
      <c r="Q2823" s="21">
        <v>0</v>
      </c>
      <c r="R2823">
        <f>IFERROR(IF(I2823=1,VLOOKUP(F2823,Lookup!$A$2:$B$15,2,FALSE),0),0.5)</f>
        <v>0.5</v>
      </c>
      <c r="S2823">
        <f>IF(K2823=1,1,IFERROR(IF(H2823="pass",VLOOKUP(F2823,Lookup!$D$2:$E$26,2,FALSE),0),1.6))</f>
        <v>0</v>
      </c>
      <c r="T2823" s="6">
        <f t="shared" si="134"/>
        <v>0</v>
      </c>
      <c r="U2823" s="6">
        <f t="shared" si="132"/>
        <v>0.5</v>
      </c>
      <c r="V2823" t="str">
        <f t="shared" si="133"/>
        <v>D.SINGLETARY, BUF</v>
      </c>
    </row>
    <row r="2824" spans="1:22">
      <c r="A2824">
        <v>2507</v>
      </c>
      <c r="B2824" s="21">
        <v>1</v>
      </c>
      <c r="C2824" s="21" t="s">
        <v>26</v>
      </c>
      <c r="D2824" s="21" t="s">
        <v>15</v>
      </c>
      <c r="E2824" s="21">
        <v>50</v>
      </c>
      <c r="F2824" s="21">
        <v>50</v>
      </c>
      <c r="G2824" s="21" t="s">
        <v>2474</v>
      </c>
      <c r="H2824" s="21" t="s">
        <v>585</v>
      </c>
      <c r="I2824" s="21">
        <v>1</v>
      </c>
      <c r="J2824" s="21">
        <v>0</v>
      </c>
      <c r="K2824" s="21">
        <v>0</v>
      </c>
      <c r="L2824" s="21">
        <v>0</v>
      </c>
      <c r="M2824" s="21" t="s">
        <v>2368</v>
      </c>
      <c r="N2824" s="21" t="s">
        <v>587</v>
      </c>
      <c r="O2824" s="21">
        <v>0</v>
      </c>
      <c r="P2824" s="21">
        <v>1</v>
      </c>
      <c r="Q2824" s="21">
        <v>0</v>
      </c>
      <c r="R2824">
        <f>IFERROR(IF(I2824=1,VLOOKUP(F2824,Lookup!$A$2:$B$15,2,FALSE),0),0.5)</f>
        <v>0.5</v>
      </c>
      <c r="S2824">
        <f>IF(K2824=1,1,IFERROR(IF(H2824="pass",VLOOKUP(F2824,Lookup!$D$2:$E$26,2,FALSE),0),1.6))</f>
        <v>0</v>
      </c>
      <c r="T2824" s="6">
        <f t="shared" si="134"/>
        <v>0</v>
      </c>
      <c r="U2824" s="6">
        <f t="shared" si="132"/>
        <v>0.5</v>
      </c>
      <c r="V2824" t="str">
        <f t="shared" si="133"/>
        <v>D.SINGLETARY, BUF</v>
      </c>
    </row>
    <row r="2825" spans="1:22">
      <c r="A2825">
        <v>2508</v>
      </c>
      <c r="B2825" s="21">
        <v>1</v>
      </c>
      <c r="C2825" s="21" t="s">
        <v>26</v>
      </c>
      <c r="D2825" s="21" t="s">
        <v>15</v>
      </c>
      <c r="E2825" s="21">
        <v>35</v>
      </c>
      <c r="F2825" s="21">
        <v>65</v>
      </c>
      <c r="G2825" s="21" t="s">
        <v>2475</v>
      </c>
      <c r="H2825" s="21" t="s">
        <v>585</v>
      </c>
      <c r="I2825" s="21">
        <v>1</v>
      </c>
      <c r="J2825" s="21">
        <v>0</v>
      </c>
      <c r="K2825" s="21">
        <v>0</v>
      </c>
      <c r="L2825" s="21">
        <v>0</v>
      </c>
      <c r="M2825" s="21" t="s">
        <v>2368</v>
      </c>
      <c r="N2825" s="21" t="s">
        <v>587</v>
      </c>
      <c r="O2825" s="21">
        <v>0</v>
      </c>
      <c r="P2825" s="21">
        <v>1</v>
      </c>
      <c r="Q2825" s="21">
        <v>0</v>
      </c>
      <c r="R2825">
        <f>IFERROR(IF(I2825=1,VLOOKUP(F2825,Lookup!$A$2:$B$15,2,FALSE),0),0.5)</f>
        <v>0.5</v>
      </c>
      <c r="S2825">
        <f>IF(K2825=1,1,IFERROR(IF(H2825="pass",VLOOKUP(F2825,Lookup!$D$2:$E$26,2,FALSE),0),1.6))</f>
        <v>0</v>
      </c>
      <c r="T2825" s="6">
        <f t="shared" si="134"/>
        <v>0</v>
      </c>
      <c r="U2825" s="6">
        <f t="shared" si="132"/>
        <v>0.5</v>
      </c>
      <c r="V2825" t="str">
        <f t="shared" si="133"/>
        <v>D.SINGLETARY, BUF</v>
      </c>
    </row>
    <row r="2826" spans="1:22">
      <c r="A2826">
        <v>2509</v>
      </c>
      <c r="B2826" s="21">
        <v>1</v>
      </c>
      <c r="C2826" s="21" t="s">
        <v>26</v>
      </c>
      <c r="D2826" s="21" t="s">
        <v>15</v>
      </c>
      <c r="E2826" s="21">
        <v>10</v>
      </c>
      <c r="F2826" s="21">
        <v>90</v>
      </c>
      <c r="G2826" s="21" t="s">
        <v>2476</v>
      </c>
      <c r="H2826" s="21" t="s">
        <v>585</v>
      </c>
      <c r="I2826" s="21">
        <v>1</v>
      </c>
      <c r="J2826" s="21">
        <v>0</v>
      </c>
      <c r="K2826" s="21">
        <v>0</v>
      </c>
      <c r="L2826" s="21">
        <v>0</v>
      </c>
      <c r="M2826" s="21" t="s">
        <v>2385</v>
      </c>
      <c r="N2826" s="21" t="s">
        <v>587</v>
      </c>
      <c r="O2826" s="21">
        <v>0</v>
      </c>
      <c r="P2826" s="21">
        <v>1</v>
      </c>
      <c r="Q2826" s="21">
        <v>0</v>
      </c>
      <c r="R2826">
        <f>IFERROR(IF(I2826=1,VLOOKUP(F2826,Lookup!$A$2:$B$15,2,FALSE),0),0.5)</f>
        <v>0.8</v>
      </c>
      <c r="S2826">
        <f>IF(K2826=1,1,IFERROR(IF(H2826="pass",VLOOKUP(F2826,Lookup!$D$2:$E$26,2,FALSE),0),1.6))</f>
        <v>0</v>
      </c>
      <c r="T2826" s="6">
        <f t="shared" si="134"/>
        <v>0</v>
      </c>
      <c r="U2826" s="6">
        <f t="shared" si="132"/>
        <v>0.8</v>
      </c>
      <c r="V2826" t="str">
        <f t="shared" si="133"/>
        <v>J.ALLEN, BUF</v>
      </c>
    </row>
    <row r="2827" spans="1:22">
      <c r="A2827">
        <v>2510</v>
      </c>
      <c r="B2827" s="21">
        <v>1</v>
      </c>
      <c r="C2827" s="21" t="s">
        <v>26</v>
      </c>
      <c r="D2827" s="21" t="s">
        <v>15</v>
      </c>
      <c r="E2827" s="21">
        <v>8</v>
      </c>
      <c r="F2827" s="21">
        <v>92</v>
      </c>
      <c r="G2827" s="21" t="s">
        <v>2477</v>
      </c>
      <c r="H2827" s="21" t="s">
        <v>585</v>
      </c>
      <c r="I2827" s="21">
        <v>1</v>
      </c>
      <c r="J2827" s="21">
        <v>0</v>
      </c>
      <c r="K2827" s="21">
        <v>0</v>
      </c>
      <c r="L2827" s="21">
        <v>0</v>
      </c>
      <c r="M2827" s="21" t="s">
        <v>2368</v>
      </c>
      <c r="N2827" s="21" t="s">
        <v>587</v>
      </c>
      <c r="O2827" s="21">
        <v>0</v>
      </c>
      <c r="P2827" s="21">
        <v>1</v>
      </c>
      <c r="Q2827" s="21">
        <v>0</v>
      </c>
      <c r="R2827">
        <f>IFERROR(IF(I2827=1,VLOOKUP(F2827,Lookup!$A$2:$B$15,2,FALSE),0),0.5)</f>
        <v>1.1000000000000001</v>
      </c>
      <c r="S2827">
        <f>IF(K2827=1,1,IFERROR(IF(H2827="pass",VLOOKUP(F2827,Lookup!$D$2:$E$26,2,FALSE),0),1.6))</f>
        <v>0</v>
      </c>
      <c r="T2827" s="6">
        <f t="shared" si="134"/>
        <v>0</v>
      </c>
      <c r="U2827" s="6">
        <f t="shared" si="132"/>
        <v>1.1000000000000001</v>
      </c>
      <c r="V2827" t="str">
        <f t="shared" si="133"/>
        <v>D.SINGLETARY, BUF</v>
      </c>
    </row>
    <row r="2828" spans="1:22">
      <c r="A2828">
        <v>2515</v>
      </c>
      <c r="B2828" s="21">
        <v>1</v>
      </c>
      <c r="C2828" s="21" t="s">
        <v>15</v>
      </c>
      <c r="D2828" s="21" t="s">
        <v>26</v>
      </c>
      <c r="E2828" s="21">
        <v>70</v>
      </c>
      <c r="F2828" s="21">
        <v>30</v>
      </c>
      <c r="G2828" s="21" t="s">
        <v>2479</v>
      </c>
      <c r="H2828" s="21" t="s">
        <v>585</v>
      </c>
      <c r="I2828" s="21">
        <v>1</v>
      </c>
      <c r="J2828" s="21">
        <v>0</v>
      </c>
      <c r="K2828" s="21">
        <v>0</v>
      </c>
      <c r="L2828" s="21">
        <v>0</v>
      </c>
      <c r="M2828" s="21" t="s">
        <v>2362</v>
      </c>
      <c r="N2828" s="21" t="s">
        <v>587</v>
      </c>
      <c r="O2828" s="21">
        <v>0</v>
      </c>
      <c r="P2828" s="21">
        <v>1</v>
      </c>
      <c r="Q2828" s="21">
        <v>0</v>
      </c>
      <c r="R2828">
        <f>IFERROR(IF(I2828=1,VLOOKUP(F2828,Lookup!$A$2:$B$15,2,FALSE),0),0.5)</f>
        <v>0.5</v>
      </c>
      <c r="S2828">
        <f>IF(K2828=1,1,IFERROR(IF(H2828="pass",VLOOKUP(F2828,Lookup!$D$2:$E$26,2,FALSE),0),1.6))</f>
        <v>0</v>
      </c>
      <c r="T2828" s="6">
        <f t="shared" si="134"/>
        <v>0</v>
      </c>
      <c r="U2828" s="6">
        <f t="shared" si="132"/>
        <v>0.5</v>
      </c>
      <c r="V2828" t="str">
        <f t="shared" si="133"/>
        <v>N.HARRIS, PIT</v>
      </c>
    </row>
    <row r="2829" spans="1:22">
      <c r="A2829">
        <v>2522</v>
      </c>
      <c r="B2829" s="21">
        <v>1</v>
      </c>
      <c r="C2829" s="21" t="s">
        <v>15</v>
      </c>
      <c r="D2829" s="21" t="s">
        <v>26</v>
      </c>
      <c r="E2829" s="21">
        <v>27</v>
      </c>
      <c r="F2829" s="21">
        <v>73</v>
      </c>
      <c r="G2829" s="21" t="s">
        <v>2483</v>
      </c>
      <c r="H2829" s="21" t="s">
        <v>585</v>
      </c>
      <c r="I2829" s="21">
        <v>1</v>
      </c>
      <c r="J2829" s="21">
        <v>0</v>
      </c>
      <c r="K2829" s="21">
        <v>0</v>
      </c>
      <c r="L2829" s="21">
        <v>0</v>
      </c>
      <c r="M2829" s="21" t="s">
        <v>2362</v>
      </c>
      <c r="N2829" s="21" t="s">
        <v>587</v>
      </c>
      <c r="O2829" s="21">
        <v>0</v>
      </c>
      <c r="P2829" s="21">
        <v>1</v>
      </c>
      <c r="Q2829" s="21">
        <v>0</v>
      </c>
      <c r="R2829">
        <f>IFERROR(IF(I2829=1,VLOOKUP(F2829,Lookup!$A$2:$B$15,2,FALSE),0),0.5)</f>
        <v>0.5</v>
      </c>
      <c r="S2829">
        <f>IF(K2829=1,1,IFERROR(IF(H2829="pass",VLOOKUP(F2829,Lookup!$D$2:$E$26,2,FALSE),0),1.6))</f>
        <v>0</v>
      </c>
      <c r="T2829" s="6">
        <f t="shared" si="134"/>
        <v>0</v>
      </c>
      <c r="U2829" s="6">
        <f t="shared" si="132"/>
        <v>0.5</v>
      </c>
      <c r="V2829" t="str">
        <f t="shared" si="133"/>
        <v>N.HARRIS, PIT</v>
      </c>
    </row>
    <row r="2830" spans="1:22">
      <c r="A2830">
        <v>2550</v>
      </c>
      <c r="B2830" s="21">
        <v>1</v>
      </c>
      <c r="C2830" s="21" t="s">
        <v>5</v>
      </c>
      <c r="D2830" s="21" t="s">
        <v>6</v>
      </c>
      <c r="E2830" s="21">
        <v>75</v>
      </c>
      <c r="F2830" s="21">
        <v>25</v>
      </c>
      <c r="G2830" s="21" t="s">
        <v>2494</v>
      </c>
      <c r="H2830" s="21" t="s">
        <v>585</v>
      </c>
      <c r="I2830" s="21">
        <v>1</v>
      </c>
      <c r="J2830" s="21">
        <v>0</v>
      </c>
      <c r="K2830" s="21">
        <v>0</v>
      </c>
      <c r="L2830" s="21">
        <v>0</v>
      </c>
      <c r="M2830" s="21" t="s">
        <v>2495</v>
      </c>
      <c r="N2830" s="21" t="s">
        <v>587</v>
      </c>
      <c r="O2830" s="21">
        <v>0</v>
      </c>
      <c r="P2830" s="21">
        <v>1</v>
      </c>
      <c r="Q2830" s="21">
        <v>0</v>
      </c>
      <c r="R2830">
        <f>IFERROR(IF(I2830=1,VLOOKUP(F2830,Lookup!$A$2:$B$15,2,FALSE),0),0.5)</f>
        <v>0.5</v>
      </c>
      <c r="S2830">
        <f>IF(K2830=1,1,IFERROR(IF(H2830="pass",VLOOKUP(F2830,Lookup!$D$2:$E$26,2,FALSE),0),1.6))</f>
        <v>0</v>
      </c>
      <c r="T2830" s="6">
        <f t="shared" si="134"/>
        <v>0</v>
      </c>
      <c r="U2830" s="6">
        <f t="shared" si="132"/>
        <v>0.5</v>
      </c>
      <c r="V2830" t="str">
        <f t="shared" si="133"/>
        <v>J.TAYLOR, IND</v>
      </c>
    </row>
    <row r="2831" spans="1:22">
      <c r="A2831">
        <v>2555</v>
      </c>
      <c r="B2831" s="21">
        <v>1</v>
      </c>
      <c r="C2831" s="21" t="s">
        <v>5</v>
      </c>
      <c r="D2831" s="21" t="s">
        <v>6</v>
      </c>
      <c r="E2831" s="21">
        <v>53</v>
      </c>
      <c r="F2831" s="21">
        <v>47</v>
      </c>
      <c r="G2831" s="21" t="s">
        <v>2502</v>
      </c>
      <c r="H2831" s="21" t="s">
        <v>585</v>
      </c>
      <c r="I2831" s="21">
        <v>1</v>
      </c>
      <c r="J2831" s="21">
        <v>0</v>
      </c>
      <c r="K2831" s="21">
        <v>0</v>
      </c>
      <c r="L2831" s="21">
        <v>0</v>
      </c>
      <c r="M2831" s="21" t="s">
        <v>2495</v>
      </c>
      <c r="N2831" s="21" t="s">
        <v>587</v>
      </c>
      <c r="O2831" s="21">
        <v>0</v>
      </c>
      <c r="P2831" s="21">
        <v>1</v>
      </c>
      <c r="Q2831" s="21">
        <v>0</v>
      </c>
      <c r="R2831">
        <f>IFERROR(IF(I2831=1,VLOOKUP(F2831,Lookup!$A$2:$B$15,2,FALSE),0),0.5)</f>
        <v>0.5</v>
      </c>
      <c r="S2831">
        <f>IF(K2831=1,1,IFERROR(IF(H2831="pass",VLOOKUP(F2831,Lookup!$D$2:$E$26,2,FALSE),0),1.6))</f>
        <v>0</v>
      </c>
      <c r="T2831" s="6">
        <f t="shared" si="134"/>
        <v>0</v>
      </c>
      <c r="U2831" s="6">
        <f t="shared" si="132"/>
        <v>0.5</v>
      </c>
      <c r="V2831" t="str">
        <f t="shared" si="133"/>
        <v>J.TAYLOR, IND</v>
      </c>
    </row>
    <row r="2832" spans="1:22">
      <c r="A2832">
        <v>2556</v>
      </c>
      <c r="B2832" s="21">
        <v>1</v>
      </c>
      <c r="C2832" s="21" t="s">
        <v>5</v>
      </c>
      <c r="D2832" s="21" t="s">
        <v>6</v>
      </c>
      <c r="E2832" s="21">
        <v>47</v>
      </c>
      <c r="F2832" s="21">
        <v>53</v>
      </c>
      <c r="G2832" s="21" t="s">
        <v>2503</v>
      </c>
      <c r="H2832" s="21" t="s">
        <v>585</v>
      </c>
      <c r="I2832" s="21">
        <v>1</v>
      </c>
      <c r="J2832" s="21">
        <v>0</v>
      </c>
      <c r="K2832" s="21">
        <v>0</v>
      </c>
      <c r="L2832" s="21">
        <v>0</v>
      </c>
      <c r="M2832" s="21" t="s">
        <v>2504</v>
      </c>
      <c r="N2832" s="21" t="s">
        <v>587</v>
      </c>
      <c r="O2832" s="21">
        <v>0</v>
      </c>
      <c r="P2832" s="21">
        <v>1</v>
      </c>
      <c r="Q2832" s="21">
        <v>0</v>
      </c>
      <c r="R2832">
        <f>IFERROR(IF(I2832=1,VLOOKUP(F2832,Lookup!$A$2:$B$15,2,FALSE),0),0.5)</f>
        <v>0.5</v>
      </c>
      <c r="S2832">
        <f>IF(K2832=1,1,IFERROR(IF(H2832="pass",VLOOKUP(F2832,Lookup!$D$2:$E$26,2,FALSE),0),1.6))</f>
        <v>0</v>
      </c>
      <c r="T2832" s="6">
        <f t="shared" si="134"/>
        <v>0</v>
      </c>
      <c r="U2832" s="6">
        <f t="shared" si="132"/>
        <v>0.5</v>
      </c>
      <c r="V2832" t="str">
        <f t="shared" si="133"/>
        <v>N.HINES, IND</v>
      </c>
    </row>
    <row r="2833" spans="1:22">
      <c r="A2833">
        <v>2557</v>
      </c>
      <c r="B2833" s="21">
        <v>1</v>
      </c>
      <c r="C2833" s="21" t="s">
        <v>5</v>
      </c>
      <c r="D2833" s="21" t="s">
        <v>6</v>
      </c>
      <c r="E2833" s="21">
        <v>40</v>
      </c>
      <c r="F2833" s="21">
        <v>60</v>
      </c>
      <c r="G2833" s="21" t="s">
        <v>2505</v>
      </c>
      <c r="H2833" s="21" t="s">
        <v>585</v>
      </c>
      <c r="I2833" s="21">
        <v>1</v>
      </c>
      <c r="J2833" s="21">
        <v>0</v>
      </c>
      <c r="K2833" s="21">
        <v>0</v>
      </c>
      <c r="L2833" s="21">
        <v>0</v>
      </c>
      <c r="M2833" s="21" t="s">
        <v>2504</v>
      </c>
      <c r="N2833" s="21" t="s">
        <v>587</v>
      </c>
      <c r="O2833" s="21">
        <v>0</v>
      </c>
      <c r="P2833" s="21">
        <v>1</v>
      </c>
      <c r="Q2833" s="21">
        <v>0</v>
      </c>
      <c r="R2833">
        <f>IFERROR(IF(I2833=1,VLOOKUP(F2833,Lookup!$A$2:$B$15,2,FALSE),0),0.5)</f>
        <v>0.5</v>
      </c>
      <c r="S2833">
        <f>IF(K2833=1,1,IFERROR(IF(H2833="pass",VLOOKUP(F2833,Lookup!$D$2:$E$26,2,FALSE),0),1.6))</f>
        <v>0</v>
      </c>
      <c r="T2833" s="6">
        <f t="shared" si="134"/>
        <v>0</v>
      </c>
      <c r="U2833" s="6">
        <f t="shared" si="132"/>
        <v>0.5</v>
      </c>
      <c r="V2833" t="str">
        <f t="shared" si="133"/>
        <v>N.HINES, IND</v>
      </c>
    </row>
    <row r="2834" spans="1:22">
      <c r="A2834">
        <v>2560</v>
      </c>
      <c r="B2834" s="21">
        <v>1</v>
      </c>
      <c r="C2834" s="21" t="s">
        <v>5</v>
      </c>
      <c r="D2834" s="21" t="s">
        <v>6</v>
      </c>
      <c r="E2834" s="21">
        <v>18</v>
      </c>
      <c r="F2834" s="21">
        <v>82</v>
      </c>
      <c r="G2834" s="21" t="s">
        <v>2507</v>
      </c>
      <c r="H2834" s="21" t="s">
        <v>585</v>
      </c>
      <c r="I2834" s="21">
        <v>1</v>
      </c>
      <c r="J2834" s="21">
        <v>0</v>
      </c>
      <c r="K2834" s="21">
        <v>0</v>
      </c>
      <c r="L2834" s="21">
        <v>0</v>
      </c>
      <c r="M2834" s="21" t="s">
        <v>2495</v>
      </c>
      <c r="N2834" s="21" t="s">
        <v>587</v>
      </c>
      <c r="O2834" s="21">
        <v>0</v>
      </c>
      <c r="P2834" s="21">
        <v>1</v>
      </c>
      <c r="Q2834" s="21">
        <v>0</v>
      </c>
      <c r="R2834">
        <f>IFERROR(IF(I2834=1,VLOOKUP(F2834,Lookup!$A$2:$B$15,2,FALSE),0),0.5)</f>
        <v>0.5</v>
      </c>
      <c r="S2834">
        <f>IF(K2834=1,1,IFERROR(IF(H2834="pass",VLOOKUP(F2834,Lookup!$D$2:$E$26,2,FALSE),0),1.6))</f>
        <v>0</v>
      </c>
      <c r="T2834" s="6">
        <f t="shared" si="134"/>
        <v>0</v>
      </c>
      <c r="U2834" s="6">
        <f t="shared" si="132"/>
        <v>0.5</v>
      </c>
      <c r="V2834" t="str">
        <f t="shared" si="133"/>
        <v>J.TAYLOR, IND</v>
      </c>
    </row>
    <row r="2835" spans="1:22">
      <c r="A2835">
        <v>2561</v>
      </c>
      <c r="B2835" s="21">
        <v>1</v>
      </c>
      <c r="C2835" s="21" t="s">
        <v>5</v>
      </c>
      <c r="D2835" s="21" t="s">
        <v>6</v>
      </c>
      <c r="E2835" s="21">
        <v>9</v>
      </c>
      <c r="F2835" s="21">
        <v>91</v>
      </c>
      <c r="G2835" s="21" t="s">
        <v>2508</v>
      </c>
      <c r="H2835" s="21" t="s">
        <v>585</v>
      </c>
      <c r="I2835" s="21">
        <v>1</v>
      </c>
      <c r="J2835" s="21">
        <v>0</v>
      </c>
      <c r="K2835" s="21">
        <v>0</v>
      </c>
      <c r="L2835" s="21">
        <v>0</v>
      </c>
      <c r="M2835" s="21" t="s">
        <v>2495</v>
      </c>
      <c r="N2835" s="21" t="s">
        <v>587</v>
      </c>
      <c r="O2835" s="21">
        <v>0</v>
      </c>
      <c r="P2835" s="21">
        <v>1</v>
      </c>
      <c r="Q2835" s="21">
        <v>0</v>
      </c>
      <c r="R2835">
        <f>IFERROR(IF(I2835=1,VLOOKUP(F2835,Lookup!$A$2:$B$15,2,FALSE),0),0.5)</f>
        <v>0.8</v>
      </c>
      <c r="S2835">
        <f>IF(K2835=1,1,IFERROR(IF(H2835="pass",VLOOKUP(F2835,Lookup!$D$2:$E$26,2,FALSE),0),1.6))</f>
        <v>0</v>
      </c>
      <c r="T2835" s="6">
        <f t="shared" si="134"/>
        <v>0</v>
      </c>
      <c r="U2835" s="6">
        <f t="shared" si="132"/>
        <v>0.8</v>
      </c>
      <c r="V2835" t="str">
        <f t="shared" si="133"/>
        <v>J.TAYLOR, IND</v>
      </c>
    </row>
    <row r="2836" spans="1:22">
      <c r="A2836">
        <v>2562</v>
      </c>
      <c r="B2836" s="21">
        <v>1</v>
      </c>
      <c r="C2836" s="21" t="s">
        <v>5</v>
      </c>
      <c r="D2836" s="21" t="s">
        <v>6</v>
      </c>
      <c r="E2836" s="21">
        <v>7</v>
      </c>
      <c r="F2836" s="21">
        <v>93</v>
      </c>
      <c r="G2836" s="21" t="s">
        <v>2509</v>
      </c>
      <c r="H2836" s="21" t="s">
        <v>585</v>
      </c>
      <c r="I2836" s="21">
        <v>1</v>
      </c>
      <c r="J2836" s="21">
        <v>0</v>
      </c>
      <c r="K2836" s="21">
        <v>0</v>
      </c>
      <c r="L2836" s="21">
        <v>0</v>
      </c>
      <c r="M2836" s="21" t="s">
        <v>2495</v>
      </c>
      <c r="N2836" s="21" t="s">
        <v>587</v>
      </c>
      <c r="O2836" s="21">
        <v>0</v>
      </c>
      <c r="P2836" s="21">
        <v>1</v>
      </c>
      <c r="Q2836" s="21">
        <v>0</v>
      </c>
      <c r="R2836">
        <f>IFERROR(IF(I2836=1,VLOOKUP(F2836,Lookup!$A$2:$B$15,2,FALSE),0),0.5)</f>
        <v>1.2</v>
      </c>
      <c r="S2836">
        <f>IF(K2836=1,1,IFERROR(IF(H2836="pass",VLOOKUP(F2836,Lookup!$D$2:$E$26,2,FALSE),0),1.6))</f>
        <v>0</v>
      </c>
      <c r="T2836" s="6">
        <f t="shared" si="134"/>
        <v>0</v>
      </c>
      <c r="U2836" s="6">
        <f t="shared" si="132"/>
        <v>1.2</v>
      </c>
      <c r="V2836" t="str">
        <f t="shared" si="133"/>
        <v>J.TAYLOR, IND</v>
      </c>
    </row>
    <row r="2837" spans="1:22">
      <c r="A2837">
        <v>2566</v>
      </c>
      <c r="B2837" s="21">
        <v>1</v>
      </c>
      <c r="C2837" s="21" t="s">
        <v>6</v>
      </c>
      <c r="D2837" s="21" t="s">
        <v>5</v>
      </c>
      <c r="E2837" s="21">
        <v>81</v>
      </c>
      <c r="F2837" s="21">
        <v>19</v>
      </c>
      <c r="G2837" s="21" t="s">
        <v>2511</v>
      </c>
      <c r="H2837" s="21" t="s">
        <v>585</v>
      </c>
      <c r="I2837" s="21">
        <v>1</v>
      </c>
      <c r="J2837" s="21">
        <v>0</v>
      </c>
      <c r="K2837" s="21">
        <v>0</v>
      </c>
      <c r="L2837" s="21">
        <v>0</v>
      </c>
      <c r="M2837" s="21" t="s">
        <v>2512</v>
      </c>
      <c r="N2837" s="21" t="s">
        <v>587</v>
      </c>
      <c r="O2837" s="21">
        <v>0</v>
      </c>
      <c r="P2837" s="21">
        <v>1</v>
      </c>
      <c r="Q2837" s="21">
        <v>0</v>
      </c>
      <c r="R2837">
        <f>IFERROR(IF(I2837=1,VLOOKUP(F2837,Lookup!$A$2:$B$15,2,FALSE),0),0.5)</f>
        <v>0.5</v>
      </c>
      <c r="S2837">
        <f>IF(K2837=1,1,IFERROR(IF(H2837="pass",VLOOKUP(F2837,Lookup!$D$2:$E$26,2,FALSE),0),1.6))</f>
        <v>0</v>
      </c>
      <c r="T2837" s="6">
        <f t="shared" si="134"/>
        <v>0</v>
      </c>
      <c r="U2837" s="6">
        <f t="shared" si="132"/>
        <v>0.5</v>
      </c>
      <c r="V2837" t="str">
        <f t="shared" si="133"/>
        <v>C.CARSON, SEA</v>
      </c>
    </row>
    <row r="2838" spans="1:22">
      <c r="A2838">
        <v>2570</v>
      </c>
      <c r="B2838" s="21">
        <v>1</v>
      </c>
      <c r="C2838" s="21" t="s">
        <v>6</v>
      </c>
      <c r="D2838" s="21" t="s">
        <v>5</v>
      </c>
      <c r="E2838" s="21">
        <v>69</v>
      </c>
      <c r="F2838" s="21">
        <v>31</v>
      </c>
      <c r="G2838" s="21" t="s">
        <v>2513</v>
      </c>
      <c r="H2838" s="21" t="s">
        <v>585</v>
      </c>
      <c r="I2838" s="21">
        <v>1</v>
      </c>
      <c r="J2838" s="21">
        <v>0</v>
      </c>
      <c r="K2838" s="21">
        <v>0</v>
      </c>
      <c r="L2838" s="21">
        <v>0</v>
      </c>
      <c r="M2838" s="21" t="s">
        <v>2512</v>
      </c>
      <c r="N2838" s="21" t="s">
        <v>587</v>
      </c>
      <c r="O2838" s="21">
        <v>0</v>
      </c>
      <c r="P2838" s="21">
        <v>1</v>
      </c>
      <c r="Q2838" s="21">
        <v>0</v>
      </c>
      <c r="R2838">
        <f>IFERROR(IF(I2838=1,VLOOKUP(F2838,Lookup!$A$2:$B$15,2,FALSE),0),0.5)</f>
        <v>0.5</v>
      </c>
      <c r="S2838">
        <f>IF(K2838=1,1,IFERROR(IF(H2838="pass",VLOOKUP(F2838,Lookup!$D$2:$E$26,2,FALSE),0),1.6))</f>
        <v>0</v>
      </c>
      <c r="T2838" s="6">
        <f t="shared" si="134"/>
        <v>0</v>
      </c>
      <c r="U2838" s="6">
        <f t="shared" si="132"/>
        <v>0.5</v>
      </c>
      <c r="V2838" t="str">
        <f t="shared" si="133"/>
        <v>C.CARSON, SEA</v>
      </c>
    </row>
    <row r="2839" spans="1:22">
      <c r="A2839">
        <v>2571</v>
      </c>
      <c r="B2839" s="21">
        <v>1</v>
      </c>
      <c r="C2839" s="21" t="s">
        <v>6</v>
      </c>
      <c r="D2839" s="21" t="s">
        <v>5</v>
      </c>
      <c r="E2839" s="21">
        <v>64</v>
      </c>
      <c r="F2839" s="21">
        <v>36</v>
      </c>
      <c r="G2839" s="21" t="s">
        <v>2514</v>
      </c>
      <c r="H2839" s="21" t="s">
        <v>585</v>
      </c>
      <c r="I2839" s="21">
        <v>1</v>
      </c>
      <c r="J2839" s="21">
        <v>0</v>
      </c>
      <c r="K2839" s="21">
        <v>0</v>
      </c>
      <c r="L2839" s="21">
        <v>0</v>
      </c>
      <c r="M2839" s="21" t="s">
        <v>2512</v>
      </c>
      <c r="N2839" s="21" t="s">
        <v>587</v>
      </c>
      <c r="O2839" s="21">
        <v>0</v>
      </c>
      <c r="P2839" s="21">
        <v>1</v>
      </c>
      <c r="Q2839" s="21">
        <v>0</v>
      </c>
      <c r="R2839">
        <f>IFERROR(IF(I2839=1,VLOOKUP(F2839,Lookup!$A$2:$B$15,2,FALSE),0),0.5)</f>
        <v>0.5</v>
      </c>
      <c r="S2839">
        <f>IF(K2839=1,1,IFERROR(IF(H2839="pass",VLOOKUP(F2839,Lookup!$D$2:$E$26,2,FALSE),0),1.6))</f>
        <v>0</v>
      </c>
      <c r="T2839" s="6">
        <f t="shared" si="134"/>
        <v>0</v>
      </c>
      <c r="U2839" s="6">
        <f t="shared" si="132"/>
        <v>0.5</v>
      </c>
      <c r="V2839" t="str">
        <f t="shared" si="133"/>
        <v>C.CARSON, SEA</v>
      </c>
    </row>
    <row r="2840" spans="1:22">
      <c r="A2840">
        <v>2572</v>
      </c>
      <c r="B2840" s="21">
        <v>1</v>
      </c>
      <c r="C2840" s="21" t="s">
        <v>6</v>
      </c>
      <c r="D2840" s="21" t="s">
        <v>5</v>
      </c>
      <c r="E2840" s="21">
        <v>60</v>
      </c>
      <c r="F2840" s="21">
        <v>40</v>
      </c>
      <c r="G2840" s="21" t="s">
        <v>2515</v>
      </c>
      <c r="H2840" s="21" t="s">
        <v>585</v>
      </c>
      <c r="I2840" s="21">
        <v>1</v>
      </c>
      <c r="J2840" s="21">
        <v>0</v>
      </c>
      <c r="K2840" s="21">
        <v>0</v>
      </c>
      <c r="L2840" s="21">
        <v>0</v>
      </c>
      <c r="M2840" s="21" t="s">
        <v>2512</v>
      </c>
      <c r="N2840" s="21" t="s">
        <v>587</v>
      </c>
      <c r="O2840" s="21">
        <v>0</v>
      </c>
      <c r="P2840" s="21">
        <v>1</v>
      </c>
      <c r="Q2840" s="21">
        <v>0</v>
      </c>
      <c r="R2840">
        <f>IFERROR(IF(I2840=1,VLOOKUP(F2840,Lookup!$A$2:$B$15,2,FALSE),0),0.5)</f>
        <v>0.5</v>
      </c>
      <c r="S2840">
        <f>IF(K2840=1,1,IFERROR(IF(H2840="pass",VLOOKUP(F2840,Lookup!$D$2:$E$26,2,FALSE),0),1.6))</f>
        <v>0</v>
      </c>
      <c r="T2840" s="6">
        <f t="shared" si="134"/>
        <v>0</v>
      </c>
      <c r="U2840" s="6">
        <f t="shared" si="132"/>
        <v>0.5</v>
      </c>
      <c r="V2840" t="str">
        <f t="shared" si="133"/>
        <v>C.CARSON, SEA</v>
      </c>
    </row>
    <row r="2841" spans="1:22">
      <c r="A2841">
        <v>2573</v>
      </c>
      <c r="B2841" s="21">
        <v>1</v>
      </c>
      <c r="C2841" s="21" t="s">
        <v>6</v>
      </c>
      <c r="D2841" s="21" t="s">
        <v>5</v>
      </c>
      <c r="E2841" s="21">
        <v>27</v>
      </c>
      <c r="F2841" s="21">
        <v>73</v>
      </c>
      <c r="G2841" s="21" t="s">
        <v>2516</v>
      </c>
      <c r="H2841" s="21" t="s">
        <v>585</v>
      </c>
      <c r="I2841" s="21">
        <v>1</v>
      </c>
      <c r="J2841" s="21">
        <v>0</v>
      </c>
      <c r="K2841" s="21">
        <v>0</v>
      </c>
      <c r="L2841" s="21">
        <v>0</v>
      </c>
      <c r="M2841" s="21" t="s">
        <v>2517</v>
      </c>
      <c r="N2841" s="21" t="s">
        <v>587</v>
      </c>
      <c r="O2841" s="21">
        <v>0</v>
      </c>
      <c r="P2841" s="21">
        <v>1</v>
      </c>
      <c r="Q2841" s="21">
        <v>0</v>
      </c>
      <c r="R2841">
        <f>IFERROR(IF(I2841=1,VLOOKUP(F2841,Lookup!$A$2:$B$15,2,FALSE),0),0.5)</f>
        <v>0.5</v>
      </c>
      <c r="S2841">
        <f>IF(K2841=1,1,IFERROR(IF(H2841="pass",VLOOKUP(F2841,Lookup!$D$2:$E$26,2,FALSE),0),1.6))</f>
        <v>0</v>
      </c>
      <c r="T2841" s="6">
        <f t="shared" si="134"/>
        <v>0</v>
      </c>
      <c r="U2841" s="6">
        <f t="shared" si="132"/>
        <v>0.5</v>
      </c>
      <c r="V2841" t="str">
        <f t="shared" si="133"/>
        <v>R.PENNY, SEA</v>
      </c>
    </row>
    <row r="2842" spans="1:22">
      <c r="A2842">
        <v>2578</v>
      </c>
      <c r="B2842" s="21">
        <v>1</v>
      </c>
      <c r="C2842" s="21" t="s">
        <v>5</v>
      </c>
      <c r="D2842" s="21" t="s">
        <v>6</v>
      </c>
      <c r="E2842" s="21">
        <v>75</v>
      </c>
      <c r="F2842" s="21">
        <v>25</v>
      </c>
      <c r="G2842" s="21" t="s">
        <v>2520</v>
      </c>
      <c r="H2842" s="21" t="s">
        <v>585</v>
      </c>
      <c r="I2842" s="21">
        <v>1</v>
      </c>
      <c r="J2842" s="21">
        <v>0</v>
      </c>
      <c r="K2842" s="21">
        <v>0</v>
      </c>
      <c r="L2842" s="21">
        <v>0</v>
      </c>
      <c r="M2842" s="21" t="s">
        <v>2495</v>
      </c>
      <c r="N2842" s="21" t="s">
        <v>587</v>
      </c>
      <c r="O2842" s="21">
        <v>0</v>
      </c>
      <c r="P2842" s="21">
        <v>1</v>
      </c>
      <c r="Q2842" s="21">
        <v>0</v>
      </c>
      <c r="R2842">
        <f>IFERROR(IF(I2842=1,VLOOKUP(F2842,Lookup!$A$2:$B$15,2,FALSE),0),0.5)</f>
        <v>0.5</v>
      </c>
      <c r="S2842">
        <f>IF(K2842=1,1,IFERROR(IF(H2842="pass",VLOOKUP(F2842,Lookup!$D$2:$E$26,2,FALSE),0),1.6))</f>
        <v>0</v>
      </c>
      <c r="T2842" s="6">
        <f t="shared" si="134"/>
        <v>0</v>
      </c>
      <c r="U2842" s="6">
        <f t="shared" si="132"/>
        <v>0.5</v>
      </c>
      <c r="V2842" t="str">
        <f t="shared" si="133"/>
        <v>J.TAYLOR, IND</v>
      </c>
    </row>
    <row r="2843" spans="1:22">
      <c r="A2843">
        <v>2579</v>
      </c>
      <c r="B2843" s="21">
        <v>1</v>
      </c>
      <c r="C2843" s="21" t="s">
        <v>5</v>
      </c>
      <c r="D2843" s="21" t="s">
        <v>6</v>
      </c>
      <c r="E2843" s="21">
        <v>72</v>
      </c>
      <c r="F2843" s="21">
        <v>28</v>
      </c>
      <c r="G2843" s="21" t="s">
        <v>2521</v>
      </c>
      <c r="H2843" s="21" t="s">
        <v>585</v>
      </c>
      <c r="I2843" s="21">
        <v>1</v>
      </c>
      <c r="J2843" s="21">
        <v>0</v>
      </c>
      <c r="K2843" s="21">
        <v>0</v>
      </c>
      <c r="L2843" s="21">
        <v>0</v>
      </c>
      <c r="M2843" s="21" t="s">
        <v>2495</v>
      </c>
      <c r="N2843" s="21" t="s">
        <v>587</v>
      </c>
      <c r="O2843" s="21">
        <v>0</v>
      </c>
      <c r="P2843" s="21">
        <v>1</v>
      </c>
      <c r="Q2843" s="21">
        <v>0</v>
      </c>
      <c r="R2843">
        <f>IFERROR(IF(I2843=1,VLOOKUP(F2843,Lookup!$A$2:$B$15,2,FALSE),0),0.5)</f>
        <v>0.5</v>
      </c>
      <c r="S2843">
        <f>IF(K2843=1,1,IFERROR(IF(H2843="pass",VLOOKUP(F2843,Lookup!$D$2:$E$26,2,FALSE),0),1.6))</f>
        <v>0</v>
      </c>
      <c r="T2843" s="6">
        <f t="shared" si="134"/>
        <v>0</v>
      </c>
      <c r="U2843" s="6">
        <f t="shared" si="132"/>
        <v>0.5</v>
      </c>
      <c r="V2843" t="str">
        <f t="shared" si="133"/>
        <v>J.TAYLOR, IND</v>
      </c>
    </row>
    <row r="2844" spans="1:22">
      <c r="A2844">
        <v>2584</v>
      </c>
      <c r="B2844" s="21">
        <v>1</v>
      </c>
      <c r="C2844" s="21" t="s">
        <v>6</v>
      </c>
      <c r="D2844" s="21" t="s">
        <v>5</v>
      </c>
      <c r="E2844" s="21">
        <v>50</v>
      </c>
      <c r="F2844" s="21">
        <v>50</v>
      </c>
      <c r="G2844" s="21" t="s">
        <v>2524</v>
      </c>
      <c r="H2844" s="21" t="s">
        <v>585</v>
      </c>
      <c r="I2844" s="21">
        <v>1</v>
      </c>
      <c r="J2844" s="21">
        <v>0</v>
      </c>
      <c r="K2844" s="21">
        <v>0</v>
      </c>
      <c r="L2844" s="21">
        <v>0</v>
      </c>
      <c r="M2844" s="21" t="s">
        <v>2512</v>
      </c>
      <c r="N2844" s="21" t="s">
        <v>587</v>
      </c>
      <c r="O2844" s="21">
        <v>0</v>
      </c>
      <c r="P2844" s="21">
        <v>1</v>
      </c>
      <c r="Q2844" s="21">
        <v>0</v>
      </c>
      <c r="R2844">
        <f>IFERROR(IF(I2844=1,VLOOKUP(F2844,Lookup!$A$2:$B$15,2,FALSE),0),0.5)</f>
        <v>0.5</v>
      </c>
      <c r="S2844">
        <f>IF(K2844=1,1,IFERROR(IF(H2844="pass",VLOOKUP(F2844,Lookup!$D$2:$E$26,2,FALSE),0),1.6))</f>
        <v>0</v>
      </c>
      <c r="T2844" s="6">
        <f t="shared" si="134"/>
        <v>0</v>
      </c>
      <c r="U2844" s="6">
        <f t="shared" si="132"/>
        <v>0.5</v>
      </c>
      <c r="V2844" t="str">
        <f t="shared" si="133"/>
        <v>C.CARSON, SEA</v>
      </c>
    </row>
    <row r="2845" spans="1:22">
      <c r="A2845">
        <v>2586</v>
      </c>
      <c r="B2845" s="21">
        <v>1</v>
      </c>
      <c r="C2845" s="21" t="s">
        <v>6</v>
      </c>
      <c r="D2845" s="21" t="s">
        <v>5</v>
      </c>
      <c r="E2845" s="21">
        <v>39</v>
      </c>
      <c r="F2845" s="21">
        <v>61</v>
      </c>
      <c r="G2845" s="21" t="s">
        <v>2527</v>
      </c>
      <c r="H2845" s="21" t="s">
        <v>585</v>
      </c>
      <c r="I2845" s="21">
        <v>1</v>
      </c>
      <c r="J2845" s="21">
        <v>0</v>
      </c>
      <c r="K2845" s="21">
        <v>0</v>
      </c>
      <c r="L2845" s="21">
        <v>0</v>
      </c>
      <c r="M2845" s="21" t="s">
        <v>2512</v>
      </c>
      <c r="N2845" s="21" t="s">
        <v>587</v>
      </c>
      <c r="O2845" s="21">
        <v>0</v>
      </c>
      <c r="P2845" s="21">
        <v>1</v>
      </c>
      <c r="Q2845" s="21">
        <v>0</v>
      </c>
      <c r="R2845">
        <f>IFERROR(IF(I2845=1,VLOOKUP(F2845,Lookup!$A$2:$B$15,2,FALSE),0),0.5)</f>
        <v>0.5</v>
      </c>
      <c r="S2845">
        <f>IF(K2845=1,1,IFERROR(IF(H2845="pass",VLOOKUP(F2845,Lookup!$D$2:$E$26,2,FALSE),0),1.6))</f>
        <v>0</v>
      </c>
      <c r="T2845" s="6">
        <f t="shared" si="134"/>
        <v>0</v>
      </c>
      <c r="U2845" s="6">
        <f t="shared" si="132"/>
        <v>0.5</v>
      </c>
      <c r="V2845" t="str">
        <f t="shared" si="133"/>
        <v>C.CARSON, SEA</v>
      </c>
    </row>
    <row r="2846" spans="1:22">
      <c r="A2846">
        <v>2588</v>
      </c>
      <c r="B2846" s="21">
        <v>1</v>
      </c>
      <c r="C2846" s="21" t="s">
        <v>6</v>
      </c>
      <c r="D2846" s="21" t="s">
        <v>5</v>
      </c>
      <c r="E2846" s="21">
        <v>13</v>
      </c>
      <c r="F2846" s="21">
        <v>87</v>
      </c>
      <c r="G2846" s="21" t="s">
        <v>2529</v>
      </c>
      <c r="H2846" s="21" t="s">
        <v>585</v>
      </c>
      <c r="I2846" s="21">
        <v>1</v>
      </c>
      <c r="J2846" s="21">
        <v>0</v>
      </c>
      <c r="K2846" s="21">
        <v>0</v>
      </c>
      <c r="L2846" s="21">
        <v>0</v>
      </c>
      <c r="M2846" s="21" t="s">
        <v>2517</v>
      </c>
      <c r="N2846" s="21" t="s">
        <v>587</v>
      </c>
      <c r="O2846" s="21">
        <v>0</v>
      </c>
      <c r="P2846" s="21">
        <v>1</v>
      </c>
      <c r="Q2846" s="21">
        <v>0</v>
      </c>
      <c r="R2846">
        <f>IFERROR(IF(I2846=1,VLOOKUP(F2846,Lookup!$A$2:$B$15,2,FALSE),0),0.5)</f>
        <v>0.6</v>
      </c>
      <c r="S2846">
        <f>IF(K2846=1,1,IFERROR(IF(H2846="pass",VLOOKUP(F2846,Lookup!$D$2:$E$26,2,FALSE),0),1.6))</f>
        <v>0</v>
      </c>
      <c r="T2846" s="6">
        <f t="shared" si="134"/>
        <v>0</v>
      </c>
      <c r="U2846" s="6">
        <f t="shared" si="132"/>
        <v>0.6</v>
      </c>
      <c r="V2846" t="str">
        <f t="shared" si="133"/>
        <v>R.PENNY, SEA</v>
      </c>
    </row>
    <row r="2847" spans="1:22">
      <c r="A2847">
        <v>2594</v>
      </c>
      <c r="B2847" s="21">
        <v>1</v>
      </c>
      <c r="C2847" s="21" t="s">
        <v>5</v>
      </c>
      <c r="D2847" s="21" t="s">
        <v>6</v>
      </c>
      <c r="E2847" s="21">
        <v>38</v>
      </c>
      <c r="F2847" s="21">
        <v>62</v>
      </c>
      <c r="G2847" s="21" t="s">
        <v>2534</v>
      </c>
      <c r="H2847" s="21" t="s">
        <v>585</v>
      </c>
      <c r="I2847" s="21">
        <v>1</v>
      </c>
      <c r="J2847" s="21">
        <v>0</v>
      </c>
      <c r="K2847" s="21">
        <v>0</v>
      </c>
      <c r="L2847" s="21">
        <v>0</v>
      </c>
      <c r="M2847" s="21" t="s">
        <v>2504</v>
      </c>
      <c r="N2847" s="21" t="s">
        <v>587</v>
      </c>
      <c r="O2847" s="21">
        <v>0</v>
      </c>
      <c r="P2847" s="21">
        <v>1</v>
      </c>
      <c r="Q2847" s="21">
        <v>0</v>
      </c>
      <c r="R2847">
        <f>IFERROR(IF(I2847=1,VLOOKUP(F2847,Lookup!$A$2:$B$15,2,FALSE),0),0.5)</f>
        <v>0.5</v>
      </c>
      <c r="S2847">
        <f>IF(K2847=1,1,IFERROR(IF(H2847="pass",VLOOKUP(F2847,Lookup!$D$2:$E$26,2,FALSE),0),1.6))</f>
        <v>0</v>
      </c>
      <c r="T2847" s="6">
        <f t="shared" si="134"/>
        <v>0</v>
      </c>
      <c r="U2847" s="6">
        <f t="shared" si="132"/>
        <v>0.5</v>
      </c>
      <c r="V2847" t="str">
        <f t="shared" si="133"/>
        <v>N.HINES, IND</v>
      </c>
    </row>
    <row r="2848" spans="1:22">
      <c r="A2848">
        <v>2595</v>
      </c>
      <c r="B2848" s="21">
        <v>1</v>
      </c>
      <c r="C2848" s="21" t="s">
        <v>5</v>
      </c>
      <c r="D2848" s="21" t="s">
        <v>6</v>
      </c>
      <c r="E2848" s="21">
        <v>35</v>
      </c>
      <c r="F2848" s="21">
        <v>65</v>
      </c>
      <c r="G2848" s="21" t="s">
        <v>2535</v>
      </c>
      <c r="H2848" s="21" t="s">
        <v>585</v>
      </c>
      <c r="I2848" s="21">
        <v>1</v>
      </c>
      <c r="J2848" s="21">
        <v>0</v>
      </c>
      <c r="K2848" s="21">
        <v>0</v>
      </c>
      <c r="L2848" s="21">
        <v>0</v>
      </c>
      <c r="M2848" s="21" t="s">
        <v>2495</v>
      </c>
      <c r="N2848" s="21" t="s">
        <v>587</v>
      </c>
      <c r="O2848" s="21">
        <v>0</v>
      </c>
      <c r="P2848" s="21">
        <v>1</v>
      </c>
      <c r="Q2848" s="21">
        <v>0</v>
      </c>
      <c r="R2848">
        <f>IFERROR(IF(I2848=1,VLOOKUP(F2848,Lookup!$A$2:$B$15,2,FALSE),0),0.5)</f>
        <v>0.5</v>
      </c>
      <c r="S2848">
        <f>IF(K2848=1,1,IFERROR(IF(H2848="pass",VLOOKUP(F2848,Lookup!$D$2:$E$26,2,FALSE),0),1.6))</f>
        <v>0</v>
      </c>
      <c r="T2848" s="6">
        <f t="shared" si="134"/>
        <v>0</v>
      </c>
      <c r="U2848" s="6">
        <f t="shared" si="132"/>
        <v>0.5</v>
      </c>
      <c r="V2848" t="str">
        <f t="shared" si="133"/>
        <v>J.TAYLOR, IND</v>
      </c>
    </row>
    <row r="2849" spans="1:22">
      <c r="A2849">
        <v>2603</v>
      </c>
      <c r="B2849" s="21">
        <v>1</v>
      </c>
      <c r="C2849" s="21" t="s">
        <v>6</v>
      </c>
      <c r="D2849" s="21" t="s">
        <v>5</v>
      </c>
      <c r="E2849" s="21">
        <v>59</v>
      </c>
      <c r="F2849" s="21">
        <v>41</v>
      </c>
      <c r="G2849" s="21" t="s">
        <v>2541</v>
      </c>
      <c r="H2849" s="21" t="s">
        <v>585</v>
      </c>
      <c r="I2849" s="21">
        <v>1</v>
      </c>
      <c r="J2849" s="21">
        <v>0</v>
      </c>
      <c r="K2849" s="21">
        <v>0</v>
      </c>
      <c r="L2849" s="21">
        <v>0</v>
      </c>
      <c r="M2849" s="21" t="s">
        <v>2512</v>
      </c>
      <c r="N2849" s="21" t="s">
        <v>587</v>
      </c>
      <c r="O2849" s="21">
        <v>0</v>
      </c>
      <c r="P2849" s="21">
        <v>1</v>
      </c>
      <c r="Q2849" s="21">
        <v>0</v>
      </c>
      <c r="R2849">
        <f>IFERROR(IF(I2849=1,VLOOKUP(F2849,Lookup!$A$2:$B$15,2,FALSE),0),0.5)</f>
        <v>0.5</v>
      </c>
      <c r="S2849">
        <f>IF(K2849=1,1,IFERROR(IF(H2849="pass",VLOOKUP(F2849,Lookup!$D$2:$E$26,2,FALSE),0),1.6))</f>
        <v>0</v>
      </c>
      <c r="T2849" s="6">
        <f t="shared" si="134"/>
        <v>0</v>
      </c>
      <c r="U2849" s="6">
        <f t="shared" si="132"/>
        <v>0.5</v>
      </c>
      <c r="V2849" t="str">
        <f t="shared" si="133"/>
        <v>C.CARSON, SEA</v>
      </c>
    </row>
    <row r="2850" spans="1:22">
      <c r="A2850">
        <v>2608</v>
      </c>
      <c r="B2850" s="21">
        <v>1</v>
      </c>
      <c r="C2850" s="21" t="s">
        <v>5</v>
      </c>
      <c r="D2850" s="21" t="s">
        <v>6</v>
      </c>
      <c r="E2850" s="21">
        <v>59</v>
      </c>
      <c r="F2850" s="21">
        <v>41</v>
      </c>
      <c r="G2850" s="21" t="s">
        <v>2546</v>
      </c>
      <c r="H2850" s="21" t="s">
        <v>585</v>
      </c>
      <c r="I2850" s="21">
        <v>1</v>
      </c>
      <c r="J2850" s="21">
        <v>0</v>
      </c>
      <c r="K2850" s="21">
        <v>0</v>
      </c>
      <c r="L2850" s="21">
        <v>0</v>
      </c>
      <c r="M2850" s="21" t="s">
        <v>2495</v>
      </c>
      <c r="N2850" s="21" t="s">
        <v>587</v>
      </c>
      <c r="O2850" s="21">
        <v>0</v>
      </c>
      <c r="P2850" s="21">
        <v>1</v>
      </c>
      <c r="Q2850" s="21">
        <v>0</v>
      </c>
      <c r="R2850">
        <f>IFERROR(IF(I2850=1,VLOOKUP(F2850,Lookup!$A$2:$B$15,2,FALSE),0),0.5)</f>
        <v>0.5</v>
      </c>
      <c r="S2850">
        <f>IF(K2850=1,1,IFERROR(IF(H2850="pass",VLOOKUP(F2850,Lookup!$D$2:$E$26,2,FALSE),0),1.6))</f>
        <v>0</v>
      </c>
      <c r="T2850" s="6">
        <f t="shared" si="134"/>
        <v>0</v>
      </c>
      <c r="U2850" s="6">
        <f t="shared" si="132"/>
        <v>0.5</v>
      </c>
      <c r="V2850" t="str">
        <f t="shared" si="133"/>
        <v>J.TAYLOR, IND</v>
      </c>
    </row>
    <row r="2851" spans="1:22">
      <c r="A2851">
        <v>2612</v>
      </c>
      <c r="B2851" s="21">
        <v>1</v>
      </c>
      <c r="C2851" s="21" t="s">
        <v>6</v>
      </c>
      <c r="D2851" s="21" t="s">
        <v>5</v>
      </c>
      <c r="E2851" s="21">
        <v>83</v>
      </c>
      <c r="F2851" s="21">
        <v>17</v>
      </c>
      <c r="G2851" s="21" t="s">
        <v>2549</v>
      </c>
      <c r="H2851" s="21" t="s">
        <v>585</v>
      </c>
      <c r="I2851" s="21">
        <v>1</v>
      </c>
      <c r="J2851" s="21">
        <v>0</v>
      </c>
      <c r="K2851" s="21">
        <v>0</v>
      </c>
      <c r="L2851" s="21">
        <v>0</v>
      </c>
      <c r="M2851" s="21" t="s">
        <v>2550</v>
      </c>
      <c r="N2851" s="21" t="s">
        <v>587</v>
      </c>
      <c r="O2851" s="21">
        <v>0</v>
      </c>
      <c r="P2851" s="21">
        <v>1</v>
      </c>
      <c r="Q2851" s="21">
        <v>0</v>
      </c>
      <c r="R2851">
        <f>IFERROR(IF(I2851=1,VLOOKUP(F2851,Lookup!$A$2:$B$15,2,FALSE),0),0.5)</f>
        <v>0.5</v>
      </c>
      <c r="S2851">
        <f>IF(K2851=1,1,IFERROR(IF(H2851="pass",VLOOKUP(F2851,Lookup!$D$2:$E$26,2,FALSE),0),1.6))</f>
        <v>0</v>
      </c>
      <c r="T2851" s="6">
        <f t="shared" si="134"/>
        <v>0</v>
      </c>
      <c r="U2851" s="6">
        <f t="shared" si="132"/>
        <v>0.5</v>
      </c>
      <c r="V2851" t="str">
        <f t="shared" si="133"/>
        <v>D.ESKRIDGE, SEA</v>
      </c>
    </row>
    <row r="2852" spans="1:22">
      <c r="A2852">
        <v>2613</v>
      </c>
      <c r="B2852" s="21">
        <v>1</v>
      </c>
      <c r="C2852" s="21" t="s">
        <v>6</v>
      </c>
      <c r="D2852" s="21" t="s">
        <v>5</v>
      </c>
      <c r="E2852" s="21">
        <v>70</v>
      </c>
      <c r="F2852" s="21">
        <v>30</v>
      </c>
      <c r="G2852" s="21" t="s">
        <v>2551</v>
      </c>
      <c r="H2852" s="21" t="s">
        <v>585</v>
      </c>
      <c r="I2852" s="21">
        <v>1</v>
      </c>
      <c r="J2852" s="21">
        <v>0</v>
      </c>
      <c r="K2852" s="21">
        <v>0</v>
      </c>
      <c r="L2852" s="21">
        <v>0</v>
      </c>
      <c r="M2852" s="21" t="s">
        <v>2512</v>
      </c>
      <c r="N2852" s="21" t="s">
        <v>587</v>
      </c>
      <c r="O2852" s="21">
        <v>0</v>
      </c>
      <c r="P2852" s="21">
        <v>1</v>
      </c>
      <c r="Q2852" s="21">
        <v>0</v>
      </c>
      <c r="R2852">
        <f>IFERROR(IF(I2852=1,VLOOKUP(F2852,Lookup!$A$2:$B$15,2,FALSE),0),0.5)</f>
        <v>0.5</v>
      </c>
      <c r="S2852">
        <f>IF(K2852=1,1,IFERROR(IF(H2852="pass",VLOOKUP(F2852,Lookup!$D$2:$E$26,2,FALSE),0),1.6))</f>
        <v>0</v>
      </c>
      <c r="T2852" s="6">
        <f t="shared" si="134"/>
        <v>0</v>
      </c>
      <c r="U2852" s="6">
        <f t="shared" si="132"/>
        <v>0.5</v>
      </c>
      <c r="V2852" t="str">
        <f t="shared" si="133"/>
        <v>C.CARSON, SEA</v>
      </c>
    </row>
    <row r="2853" spans="1:22">
      <c r="A2853">
        <v>2616</v>
      </c>
      <c r="B2853" s="21">
        <v>1</v>
      </c>
      <c r="C2853" s="21" t="s">
        <v>6</v>
      </c>
      <c r="D2853" s="21" t="s">
        <v>5</v>
      </c>
      <c r="E2853" s="21">
        <v>61</v>
      </c>
      <c r="F2853" s="21">
        <v>39</v>
      </c>
      <c r="G2853" s="21" t="s">
        <v>2553</v>
      </c>
      <c r="H2853" s="21" t="s">
        <v>585</v>
      </c>
      <c r="I2853" s="21">
        <v>1</v>
      </c>
      <c r="J2853" s="21">
        <v>0</v>
      </c>
      <c r="K2853" s="21">
        <v>0</v>
      </c>
      <c r="L2853" s="21">
        <v>0</v>
      </c>
      <c r="M2853" s="21" t="s">
        <v>2554</v>
      </c>
      <c r="N2853" s="21" t="s">
        <v>587</v>
      </c>
      <c r="O2853" s="21">
        <v>0</v>
      </c>
      <c r="P2853" s="21">
        <v>1</v>
      </c>
      <c r="Q2853" s="21">
        <v>0</v>
      </c>
      <c r="R2853">
        <f>IFERROR(IF(I2853=1,VLOOKUP(F2853,Lookup!$A$2:$B$15,2,FALSE),0),0.5)</f>
        <v>0.5</v>
      </c>
      <c r="S2853">
        <f>IF(K2853=1,1,IFERROR(IF(H2853="pass",VLOOKUP(F2853,Lookup!$D$2:$E$26,2,FALSE),0),1.6))</f>
        <v>0</v>
      </c>
      <c r="T2853" s="6">
        <f t="shared" si="134"/>
        <v>0</v>
      </c>
      <c r="U2853" s="6">
        <f t="shared" si="132"/>
        <v>0.5</v>
      </c>
      <c r="V2853" t="str">
        <f t="shared" si="133"/>
        <v>R.WILSON, SEA</v>
      </c>
    </row>
    <row r="2854" spans="1:22">
      <c r="A2854">
        <v>2632</v>
      </c>
      <c r="B2854" s="21">
        <v>1</v>
      </c>
      <c r="C2854" s="21" t="s">
        <v>6</v>
      </c>
      <c r="D2854" s="21" t="s">
        <v>5</v>
      </c>
      <c r="E2854" s="21">
        <v>59</v>
      </c>
      <c r="F2854" s="21">
        <v>41</v>
      </c>
      <c r="G2854" s="21" t="s">
        <v>2562</v>
      </c>
      <c r="H2854" s="21" t="s">
        <v>585</v>
      </c>
      <c r="I2854" s="21">
        <v>1</v>
      </c>
      <c r="J2854" s="21">
        <v>0</v>
      </c>
      <c r="K2854" s="21">
        <v>0</v>
      </c>
      <c r="L2854" s="21">
        <v>0</v>
      </c>
      <c r="M2854" s="21" t="s">
        <v>2512</v>
      </c>
      <c r="N2854" s="21" t="s">
        <v>587</v>
      </c>
      <c r="O2854" s="21">
        <v>0</v>
      </c>
      <c r="P2854" s="21">
        <v>1</v>
      </c>
      <c r="Q2854" s="21">
        <v>0</v>
      </c>
      <c r="R2854">
        <f>IFERROR(IF(I2854=1,VLOOKUP(F2854,Lookup!$A$2:$B$15,2,FALSE),0),0.5)</f>
        <v>0.5</v>
      </c>
      <c r="S2854">
        <f>IF(K2854=1,1,IFERROR(IF(H2854="pass",VLOOKUP(F2854,Lookup!$D$2:$E$26,2,FALSE),0),1.6))</f>
        <v>0</v>
      </c>
      <c r="T2854" s="6">
        <f t="shared" si="134"/>
        <v>0</v>
      </c>
      <c r="U2854" s="6">
        <f t="shared" si="132"/>
        <v>0.5</v>
      </c>
      <c r="V2854" t="str">
        <f t="shared" si="133"/>
        <v>C.CARSON, SEA</v>
      </c>
    </row>
    <row r="2855" spans="1:22">
      <c r="A2855">
        <v>2633</v>
      </c>
      <c r="B2855" s="21">
        <v>1</v>
      </c>
      <c r="C2855" s="21" t="s">
        <v>6</v>
      </c>
      <c r="D2855" s="21" t="s">
        <v>5</v>
      </c>
      <c r="E2855" s="21">
        <v>59</v>
      </c>
      <c r="F2855" s="21">
        <v>41</v>
      </c>
      <c r="G2855" s="21" t="s">
        <v>2563</v>
      </c>
      <c r="H2855" s="21" t="s">
        <v>585</v>
      </c>
      <c r="I2855" s="21">
        <v>1</v>
      </c>
      <c r="J2855" s="21">
        <v>0</v>
      </c>
      <c r="K2855" s="21">
        <v>0</v>
      </c>
      <c r="L2855" s="21">
        <v>0</v>
      </c>
      <c r="M2855" s="21" t="s">
        <v>2544</v>
      </c>
      <c r="N2855" s="21" t="s">
        <v>587</v>
      </c>
      <c r="O2855" s="21">
        <v>0</v>
      </c>
      <c r="P2855" s="21">
        <v>1</v>
      </c>
      <c r="Q2855" s="21">
        <v>0</v>
      </c>
      <c r="R2855">
        <f>IFERROR(IF(I2855=1,VLOOKUP(F2855,Lookup!$A$2:$B$15,2,FALSE),0),0.5)</f>
        <v>0.5</v>
      </c>
      <c r="S2855">
        <f>IF(K2855=1,1,IFERROR(IF(H2855="pass",VLOOKUP(F2855,Lookup!$D$2:$E$26,2,FALSE),0),1.6))</f>
        <v>0</v>
      </c>
      <c r="T2855" s="6">
        <f t="shared" si="134"/>
        <v>0</v>
      </c>
      <c r="U2855" s="6">
        <f t="shared" si="132"/>
        <v>0.5</v>
      </c>
      <c r="V2855" t="str">
        <f t="shared" si="133"/>
        <v>F.SWAIN, SEA</v>
      </c>
    </row>
    <row r="2856" spans="1:22">
      <c r="A2856">
        <v>2640</v>
      </c>
      <c r="B2856" s="21">
        <v>1</v>
      </c>
      <c r="C2856" s="21" t="s">
        <v>6</v>
      </c>
      <c r="D2856" s="21" t="s">
        <v>5</v>
      </c>
      <c r="E2856" s="21">
        <v>62</v>
      </c>
      <c r="F2856" s="21">
        <v>38</v>
      </c>
      <c r="G2856" s="21" t="s">
        <v>2567</v>
      </c>
      <c r="H2856" s="21" t="s">
        <v>585</v>
      </c>
      <c r="I2856" s="21">
        <v>1</v>
      </c>
      <c r="J2856" s="21">
        <v>0</v>
      </c>
      <c r="K2856" s="21">
        <v>0</v>
      </c>
      <c r="L2856" s="21">
        <v>0</v>
      </c>
      <c r="M2856" s="21" t="s">
        <v>2512</v>
      </c>
      <c r="N2856" s="21" t="s">
        <v>587</v>
      </c>
      <c r="O2856" s="21">
        <v>0</v>
      </c>
      <c r="P2856" s="21">
        <v>1</v>
      </c>
      <c r="Q2856" s="21">
        <v>0</v>
      </c>
      <c r="R2856">
        <f>IFERROR(IF(I2856=1,VLOOKUP(F2856,Lookup!$A$2:$B$15,2,FALSE),0),0.5)</f>
        <v>0.5</v>
      </c>
      <c r="S2856">
        <f>IF(K2856=1,1,IFERROR(IF(H2856="pass",VLOOKUP(F2856,Lookup!$D$2:$E$26,2,FALSE),0),1.6))</f>
        <v>0</v>
      </c>
      <c r="T2856" s="6">
        <f t="shared" si="134"/>
        <v>0</v>
      </c>
      <c r="U2856" s="6">
        <f t="shared" si="132"/>
        <v>0.5</v>
      </c>
      <c r="V2856" t="str">
        <f t="shared" si="133"/>
        <v>C.CARSON, SEA</v>
      </c>
    </row>
    <row r="2857" spans="1:22">
      <c r="A2857">
        <v>2641</v>
      </c>
      <c r="B2857" s="21">
        <v>1</v>
      </c>
      <c r="C2857" s="21" t="s">
        <v>6</v>
      </c>
      <c r="D2857" s="21" t="s">
        <v>5</v>
      </c>
      <c r="E2857" s="21">
        <v>53</v>
      </c>
      <c r="F2857" s="21">
        <v>47</v>
      </c>
      <c r="G2857" s="21" t="s">
        <v>2568</v>
      </c>
      <c r="H2857" s="21" t="s">
        <v>585</v>
      </c>
      <c r="I2857" s="21">
        <v>1</v>
      </c>
      <c r="J2857" s="21">
        <v>0</v>
      </c>
      <c r="K2857" s="21">
        <v>0</v>
      </c>
      <c r="L2857" s="21">
        <v>0</v>
      </c>
      <c r="M2857" s="21" t="s">
        <v>2512</v>
      </c>
      <c r="N2857" s="21" t="s">
        <v>587</v>
      </c>
      <c r="O2857" s="21">
        <v>0</v>
      </c>
      <c r="P2857" s="21">
        <v>1</v>
      </c>
      <c r="Q2857" s="21">
        <v>0</v>
      </c>
      <c r="R2857">
        <f>IFERROR(IF(I2857=1,VLOOKUP(F2857,Lookup!$A$2:$B$15,2,FALSE),0),0.5)</f>
        <v>0.5</v>
      </c>
      <c r="S2857">
        <f>IF(K2857=1,1,IFERROR(IF(H2857="pass",VLOOKUP(F2857,Lookup!$D$2:$E$26,2,FALSE),0),1.6))</f>
        <v>0</v>
      </c>
      <c r="T2857" s="6">
        <f t="shared" si="134"/>
        <v>0</v>
      </c>
      <c r="U2857" s="6">
        <f t="shared" si="132"/>
        <v>0.5</v>
      </c>
      <c r="V2857" t="str">
        <f t="shared" si="133"/>
        <v>C.CARSON, SEA</v>
      </c>
    </row>
    <row r="2858" spans="1:22">
      <c r="A2858">
        <v>2647</v>
      </c>
      <c r="B2858" s="21">
        <v>1</v>
      </c>
      <c r="C2858" s="21" t="s">
        <v>5</v>
      </c>
      <c r="D2858" s="21" t="s">
        <v>6</v>
      </c>
      <c r="E2858" s="21">
        <v>85</v>
      </c>
      <c r="F2858" s="21">
        <v>15</v>
      </c>
      <c r="G2858" s="21" t="s">
        <v>2572</v>
      </c>
      <c r="H2858" s="21" t="s">
        <v>585</v>
      </c>
      <c r="I2858" s="21">
        <v>1</v>
      </c>
      <c r="J2858" s="21">
        <v>0</v>
      </c>
      <c r="K2858" s="21">
        <v>0</v>
      </c>
      <c r="L2858" s="21">
        <v>0</v>
      </c>
      <c r="M2858" s="21" t="s">
        <v>2504</v>
      </c>
      <c r="N2858" s="21" t="s">
        <v>587</v>
      </c>
      <c r="O2858" s="21">
        <v>0</v>
      </c>
      <c r="P2858" s="21">
        <v>1</v>
      </c>
      <c r="Q2858" s="21">
        <v>0</v>
      </c>
      <c r="R2858">
        <f>IFERROR(IF(I2858=1,VLOOKUP(F2858,Lookup!$A$2:$B$15,2,FALSE),0),0.5)</f>
        <v>0.5</v>
      </c>
      <c r="S2858">
        <f>IF(K2858=1,1,IFERROR(IF(H2858="pass",VLOOKUP(F2858,Lookup!$D$2:$E$26,2,FALSE),0),1.6))</f>
        <v>0</v>
      </c>
      <c r="T2858" s="6">
        <f t="shared" si="134"/>
        <v>0</v>
      </c>
      <c r="U2858" s="6">
        <f t="shared" si="132"/>
        <v>0.5</v>
      </c>
      <c r="V2858" t="str">
        <f t="shared" si="133"/>
        <v>N.HINES, IND</v>
      </c>
    </row>
    <row r="2859" spans="1:22">
      <c r="A2859">
        <v>2652</v>
      </c>
      <c r="B2859" s="21">
        <v>1</v>
      </c>
      <c r="C2859" s="21" t="s">
        <v>6</v>
      </c>
      <c r="D2859" s="21" t="s">
        <v>5</v>
      </c>
      <c r="E2859" s="21">
        <v>46</v>
      </c>
      <c r="F2859" s="21">
        <v>54</v>
      </c>
      <c r="G2859" s="21" t="s">
        <v>2574</v>
      </c>
      <c r="H2859" s="21" t="s">
        <v>585</v>
      </c>
      <c r="I2859" s="21">
        <v>1</v>
      </c>
      <c r="J2859" s="21">
        <v>0</v>
      </c>
      <c r="K2859" s="21">
        <v>0</v>
      </c>
      <c r="L2859" s="21">
        <v>0</v>
      </c>
      <c r="M2859" s="21" t="s">
        <v>2512</v>
      </c>
      <c r="N2859" s="21" t="s">
        <v>587</v>
      </c>
      <c r="O2859" s="21">
        <v>0</v>
      </c>
      <c r="P2859" s="21">
        <v>1</v>
      </c>
      <c r="Q2859" s="21">
        <v>0</v>
      </c>
      <c r="R2859">
        <f>IFERROR(IF(I2859=1,VLOOKUP(F2859,Lookup!$A$2:$B$15,2,FALSE),0),0.5)</f>
        <v>0.5</v>
      </c>
      <c r="S2859">
        <f>IF(K2859=1,1,IFERROR(IF(H2859="pass",VLOOKUP(F2859,Lookup!$D$2:$E$26,2,FALSE),0),1.6))</f>
        <v>0</v>
      </c>
      <c r="T2859" s="6">
        <f t="shared" si="134"/>
        <v>0</v>
      </c>
      <c r="U2859" s="6">
        <f t="shared" si="132"/>
        <v>0.5</v>
      </c>
      <c r="V2859" t="str">
        <f t="shared" si="133"/>
        <v>C.CARSON, SEA</v>
      </c>
    </row>
    <row r="2860" spans="1:22">
      <c r="A2860">
        <v>2654</v>
      </c>
      <c r="B2860" s="21">
        <v>1</v>
      </c>
      <c r="C2860" s="21" t="s">
        <v>5</v>
      </c>
      <c r="D2860" s="21" t="s">
        <v>6</v>
      </c>
      <c r="E2860" s="21">
        <v>40</v>
      </c>
      <c r="F2860" s="21">
        <v>60</v>
      </c>
      <c r="G2860" s="21" t="s">
        <v>2576</v>
      </c>
      <c r="H2860" s="21" t="s">
        <v>585</v>
      </c>
      <c r="I2860" s="21">
        <v>1</v>
      </c>
      <c r="J2860" s="21">
        <v>0</v>
      </c>
      <c r="K2860" s="21">
        <v>0</v>
      </c>
      <c r="L2860" s="21">
        <v>0</v>
      </c>
      <c r="M2860" s="21" t="s">
        <v>2495</v>
      </c>
      <c r="N2860" s="21" t="s">
        <v>587</v>
      </c>
      <c r="O2860" s="21">
        <v>0</v>
      </c>
      <c r="P2860" s="21">
        <v>1</v>
      </c>
      <c r="Q2860" s="21">
        <v>0</v>
      </c>
      <c r="R2860">
        <f>IFERROR(IF(I2860=1,VLOOKUP(F2860,Lookup!$A$2:$B$15,2,FALSE),0),0.5)</f>
        <v>0.5</v>
      </c>
      <c r="S2860">
        <f>IF(K2860=1,1,IFERROR(IF(H2860="pass",VLOOKUP(F2860,Lookup!$D$2:$E$26,2,FALSE),0),1.6))</f>
        <v>0</v>
      </c>
      <c r="T2860" s="6">
        <f t="shared" si="134"/>
        <v>0</v>
      </c>
      <c r="U2860" s="6">
        <f t="shared" si="132"/>
        <v>0.5</v>
      </c>
      <c r="V2860" t="str">
        <f t="shared" si="133"/>
        <v>J.TAYLOR, IND</v>
      </c>
    </row>
    <row r="2861" spans="1:22">
      <c r="A2861">
        <v>2655</v>
      </c>
      <c r="B2861" s="21">
        <v>1</v>
      </c>
      <c r="C2861" s="21" t="s">
        <v>5</v>
      </c>
      <c r="D2861" s="21" t="s">
        <v>6</v>
      </c>
      <c r="E2861" s="21">
        <v>36</v>
      </c>
      <c r="F2861" s="21">
        <v>64</v>
      </c>
      <c r="G2861" s="21" t="s">
        <v>2577</v>
      </c>
      <c r="H2861" s="21" t="s">
        <v>585</v>
      </c>
      <c r="I2861" s="21">
        <v>1</v>
      </c>
      <c r="J2861" s="21">
        <v>0</v>
      </c>
      <c r="K2861" s="21">
        <v>0</v>
      </c>
      <c r="L2861" s="21">
        <v>0</v>
      </c>
      <c r="M2861" s="21" t="s">
        <v>2495</v>
      </c>
      <c r="N2861" s="21" t="s">
        <v>587</v>
      </c>
      <c r="O2861" s="21">
        <v>0</v>
      </c>
      <c r="P2861" s="21">
        <v>1</v>
      </c>
      <c r="Q2861" s="21">
        <v>0</v>
      </c>
      <c r="R2861">
        <f>IFERROR(IF(I2861=1,VLOOKUP(F2861,Lookup!$A$2:$B$15,2,FALSE),0),0.5)</f>
        <v>0.5</v>
      </c>
      <c r="S2861">
        <f>IF(K2861=1,1,IFERROR(IF(H2861="pass",VLOOKUP(F2861,Lookup!$D$2:$E$26,2,FALSE),0),1.6))</f>
        <v>0</v>
      </c>
      <c r="T2861" s="6">
        <f t="shared" si="134"/>
        <v>0</v>
      </c>
      <c r="U2861" s="6">
        <f t="shared" si="132"/>
        <v>0.5</v>
      </c>
      <c r="V2861" t="str">
        <f t="shared" si="133"/>
        <v>J.TAYLOR, IND</v>
      </c>
    </row>
    <row r="2862" spans="1:22">
      <c r="A2862">
        <v>2656</v>
      </c>
      <c r="B2862" s="21">
        <v>1</v>
      </c>
      <c r="C2862" s="21" t="s">
        <v>5</v>
      </c>
      <c r="D2862" s="21" t="s">
        <v>6</v>
      </c>
      <c r="E2862" s="21">
        <v>33</v>
      </c>
      <c r="F2862" s="21">
        <v>67</v>
      </c>
      <c r="G2862" s="21" t="s">
        <v>2578</v>
      </c>
      <c r="H2862" s="21" t="s">
        <v>585</v>
      </c>
      <c r="I2862" s="21">
        <v>1</v>
      </c>
      <c r="J2862" s="21">
        <v>0</v>
      </c>
      <c r="K2862" s="21">
        <v>0</v>
      </c>
      <c r="L2862" s="21">
        <v>0</v>
      </c>
      <c r="M2862" s="21" t="s">
        <v>2504</v>
      </c>
      <c r="N2862" s="21" t="s">
        <v>587</v>
      </c>
      <c r="O2862" s="21">
        <v>0</v>
      </c>
      <c r="P2862" s="21">
        <v>1</v>
      </c>
      <c r="Q2862" s="21">
        <v>0</v>
      </c>
      <c r="R2862">
        <f>IFERROR(IF(I2862=1,VLOOKUP(F2862,Lookup!$A$2:$B$15,2,FALSE),0),0.5)</f>
        <v>0.5</v>
      </c>
      <c r="S2862">
        <f>IF(K2862=1,1,IFERROR(IF(H2862="pass",VLOOKUP(F2862,Lookup!$D$2:$E$26,2,FALSE),0),1.6))</f>
        <v>0</v>
      </c>
      <c r="T2862" s="6">
        <f t="shared" si="134"/>
        <v>0</v>
      </c>
      <c r="U2862" s="6">
        <f t="shared" si="132"/>
        <v>0.5</v>
      </c>
      <c r="V2862" t="str">
        <f t="shared" si="133"/>
        <v>N.HINES, IND</v>
      </c>
    </row>
    <row r="2863" spans="1:22">
      <c r="A2863">
        <v>2657</v>
      </c>
      <c r="B2863" s="21">
        <v>1</v>
      </c>
      <c r="C2863" s="21" t="s">
        <v>5</v>
      </c>
      <c r="D2863" s="21" t="s">
        <v>6</v>
      </c>
      <c r="E2863" s="21">
        <v>31</v>
      </c>
      <c r="F2863" s="21">
        <v>69</v>
      </c>
      <c r="G2863" s="21" t="s">
        <v>2579</v>
      </c>
      <c r="H2863" s="21" t="s">
        <v>585</v>
      </c>
      <c r="I2863" s="21">
        <v>1</v>
      </c>
      <c r="J2863" s="21">
        <v>0</v>
      </c>
      <c r="K2863" s="21">
        <v>0</v>
      </c>
      <c r="L2863" s="21">
        <v>0</v>
      </c>
      <c r="M2863" s="21" t="s">
        <v>2580</v>
      </c>
      <c r="N2863" s="21" t="s">
        <v>587</v>
      </c>
      <c r="O2863" s="21">
        <v>0</v>
      </c>
      <c r="P2863" s="21">
        <v>1</v>
      </c>
      <c r="Q2863" s="21">
        <v>0</v>
      </c>
      <c r="R2863">
        <f>IFERROR(IF(I2863=1,VLOOKUP(F2863,Lookup!$A$2:$B$15,2,FALSE),0),0.5)</f>
        <v>0.5</v>
      </c>
      <c r="S2863">
        <f>IF(K2863=1,1,IFERROR(IF(H2863="pass",VLOOKUP(F2863,Lookup!$D$2:$E$26,2,FALSE),0),1.6))</f>
        <v>0</v>
      </c>
      <c r="T2863" s="6">
        <f t="shared" si="134"/>
        <v>0</v>
      </c>
      <c r="U2863" s="6">
        <f t="shared" si="132"/>
        <v>0.5</v>
      </c>
      <c r="V2863" t="str">
        <f t="shared" si="133"/>
        <v>C.WENTZ, IND</v>
      </c>
    </row>
    <row r="2864" spans="1:22">
      <c r="A2864">
        <v>2658</v>
      </c>
      <c r="B2864" s="21">
        <v>1</v>
      </c>
      <c r="C2864" s="21" t="s">
        <v>6</v>
      </c>
      <c r="D2864" s="21" t="s">
        <v>5</v>
      </c>
      <c r="E2864" s="21">
        <v>69</v>
      </c>
      <c r="F2864" s="21">
        <v>31</v>
      </c>
      <c r="G2864" s="21" t="s">
        <v>2581</v>
      </c>
      <c r="H2864" s="21" t="s">
        <v>585</v>
      </c>
      <c r="I2864" s="21">
        <v>1</v>
      </c>
      <c r="J2864" s="21">
        <v>0</v>
      </c>
      <c r="K2864" s="21">
        <v>0</v>
      </c>
      <c r="L2864" s="21">
        <v>0</v>
      </c>
      <c r="M2864" s="21" t="s">
        <v>2512</v>
      </c>
      <c r="N2864" s="21" t="s">
        <v>587</v>
      </c>
      <c r="O2864" s="21">
        <v>0</v>
      </c>
      <c r="P2864" s="21">
        <v>1</v>
      </c>
      <c r="Q2864" s="21">
        <v>0</v>
      </c>
      <c r="R2864">
        <f>IFERROR(IF(I2864=1,VLOOKUP(F2864,Lookup!$A$2:$B$15,2,FALSE),0),0.5)</f>
        <v>0.5</v>
      </c>
      <c r="S2864">
        <f>IF(K2864=1,1,IFERROR(IF(H2864="pass",VLOOKUP(F2864,Lookup!$D$2:$E$26,2,FALSE),0),1.6))</f>
        <v>0</v>
      </c>
      <c r="T2864" s="6">
        <f t="shared" si="134"/>
        <v>0</v>
      </c>
      <c r="U2864" s="6">
        <f t="shared" si="132"/>
        <v>0.5</v>
      </c>
      <c r="V2864" t="str">
        <f t="shared" si="133"/>
        <v>C.CARSON, SEA</v>
      </c>
    </row>
    <row r="2865" spans="1:22">
      <c r="A2865">
        <v>2660</v>
      </c>
      <c r="B2865" s="21">
        <v>1</v>
      </c>
      <c r="C2865" s="21" t="s">
        <v>6</v>
      </c>
      <c r="D2865" s="21" t="s">
        <v>5</v>
      </c>
      <c r="E2865" s="21">
        <v>56</v>
      </c>
      <c r="F2865" s="21">
        <v>44</v>
      </c>
      <c r="G2865" s="21" t="s">
        <v>2583</v>
      </c>
      <c r="H2865" s="21" t="s">
        <v>585</v>
      </c>
      <c r="I2865" s="21">
        <v>1</v>
      </c>
      <c r="J2865" s="21">
        <v>0</v>
      </c>
      <c r="K2865" s="21">
        <v>0</v>
      </c>
      <c r="L2865" s="21">
        <v>0</v>
      </c>
      <c r="M2865" s="21" t="s">
        <v>2512</v>
      </c>
      <c r="N2865" s="21" t="s">
        <v>587</v>
      </c>
      <c r="O2865" s="21">
        <v>0</v>
      </c>
      <c r="P2865" s="21">
        <v>1</v>
      </c>
      <c r="Q2865" s="21">
        <v>0</v>
      </c>
      <c r="R2865">
        <f>IFERROR(IF(I2865=1,VLOOKUP(F2865,Lookup!$A$2:$B$15,2,FALSE),0),0.5)</f>
        <v>0.5</v>
      </c>
      <c r="S2865">
        <f>IF(K2865=1,1,IFERROR(IF(H2865="pass",VLOOKUP(F2865,Lookup!$D$2:$E$26,2,FALSE),0),1.6))</f>
        <v>0</v>
      </c>
      <c r="T2865" s="6">
        <f t="shared" si="134"/>
        <v>0</v>
      </c>
      <c r="U2865" s="6">
        <f t="shared" si="132"/>
        <v>0.5</v>
      </c>
      <c r="V2865" t="str">
        <f t="shared" si="133"/>
        <v>C.CARSON, SEA</v>
      </c>
    </row>
    <row r="2866" spans="1:22">
      <c r="A2866">
        <v>2664</v>
      </c>
      <c r="B2866" s="21">
        <v>1</v>
      </c>
      <c r="C2866" s="21" t="s">
        <v>5</v>
      </c>
      <c r="D2866" s="21" t="s">
        <v>6</v>
      </c>
      <c r="E2866" s="21">
        <v>86</v>
      </c>
      <c r="F2866" s="21">
        <v>14</v>
      </c>
      <c r="G2866" s="21" t="s">
        <v>2585</v>
      </c>
      <c r="H2866" s="21" t="s">
        <v>585</v>
      </c>
      <c r="I2866" s="21">
        <v>1</v>
      </c>
      <c r="J2866" s="21">
        <v>0</v>
      </c>
      <c r="K2866" s="21">
        <v>0</v>
      </c>
      <c r="L2866" s="21">
        <v>0</v>
      </c>
      <c r="M2866" s="21" t="s">
        <v>2495</v>
      </c>
      <c r="N2866" s="21" t="s">
        <v>587</v>
      </c>
      <c r="O2866" s="21">
        <v>0</v>
      </c>
      <c r="P2866" s="21">
        <v>1</v>
      </c>
      <c r="Q2866" s="21">
        <v>0</v>
      </c>
      <c r="R2866">
        <f>IFERROR(IF(I2866=1,VLOOKUP(F2866,Lookup!$A$2:$B$15,2,FALSE),0),0.5)</f>
        <v>0.5</v>
      </c>
      <c r="S2866">
        <f>IF(K2866=1,1,IFERROR(IF(H2866="pass",VLOOKUP(F2866,Lookup!$D$2:$E$26,2,FALSE),0),1.6))</f>
        <v>0</v>
      </c>
      <c r="T2866" s="6">
        <f t="shared" si="134"/>
        <v>0</v>
      </c>
      <c r="U2866" s="6">
        <f t="shared" si="132"/>
        <v>0.5</v>
      </c>
      <c r="V2866" t="str">
        <f t="shared" si="133"/>
        <v>J.TAYLOR, IND</v>
      </c>
    </row>
    <row r="2867" spans="1:22">
      <c r="A2867">
        <v>2669</v>
      </c>
      <c r="B2867" s="21">
        <v>1</v>
      </c>
      <c r="C2867" s="21" t="s">
        <v>5</v>
      </c>
      <c r="D2867" s="21" t="s">
        <v>6</v>
      </c>
      <c r="E2867" s="21">
        <v>67</v>
      </c>
      <c r="F2867" s="21">
        <v>33</v>
      </c>
      <c r="G2867" s="21" t="s">
        <v>2588</v>
      </c>
      <c r="H2867" s="21" t="s">
        <v>585</v>
      </c>
      <c r="I2867" s="21">
        <v>1</v>
      </c>
      <c r="J2867" s="21">
        <v>0</v>
      </c>
      <c r="K2867" s="21">
        <v>0</v>
      </c>
      <c r="L2867" s="21">
        <v>0</v>
      </c>
      <c r="M2867" s="21" t="s">
        <v>2495</v>
      </c>
      <c r="N2867" s="21" t="s">
        <v>587</v>
      </c>
      <c r="O2867" s="21">
        <v>0</v>
      </c>
      <c r="P2867" s="21">
        <v>1</v>
      </c>
      <c r="Q2867" s="21">
        <v>0</v>
      </c>
      <c r="R2867">
        <f>IFERROR(IF(I2867=1,VLOOKUP(F2867,Lookup!$A$2:$B$15,2,FALSE),0),0.5)</f>
        <v>0.5</v>
      </c>
      <c r="S2867">
        <f>IF(K2867=1,1,IFERROR(IF(H2867="pass",VLOOKUP(F2867,Lookup!$D$2:$E$26,2,FALSE),0),1.6))</f>
        <v>0</v>
      </c>
      <c r="T2867" s="6">
        <f t="shared" si="134"/>
        <v>0</v>
      </c>
      <c r="U2867" s="6">
        <f t="shared" si="132"/>
        <v>0.5</v>
      </c>
      <c r="V2867" t="str">
        <f t="shared" si="133"/>
        <v>J.TAYLOR, IND</v>
      </c>
    </row>
    <row r="2868" spans="1:22">
      <c r="A2868">
        <v>2670</v>
      </c>
      <c r="B2868" s="21">
        <v>1</v>
      </c>
      <c r="C2868" s="21" t="s">
        <v>5</v>
      </c>
      <c r="D2868" s="21" t="s">
        <v>6</v>
      </c>
      <c r="E2868" s="21">
        <v>63</v>
      </c>
      <c r="F2868" s="21">
        <v>37</v>
      </c>
      <c r="G2868" s="21" t="s">
        <v>2589</v>
      </c>
      <c r="H2868" s="21" t="s">
        <v>585</v>
      </c>
      <c r="I2868" s="21">
        <v>1</v>
      </c>
      <c r="J2868" s="21">
        <v>0</v>
      </c>
      <c r="K2868" s="21">
        <v>0</v>
      </c>
      <c r="L2868" s="21">
        <v>0</v>
      </c>
      <c r="M2868" s="21" t="s">
        <v>2495</v>
      </c>
      <c r="N2868" s="21" t="s">
        <v>587</v>
      </c>
      <c r="O2868" s="21">
        <v>0</v>
      </c>
      <c r="P2868" s="21">
        <v>1</v>
      </c>
      <c r="Q2868" s="21">
        <v>0</v>
      </c>
      <c r="R2868">
        <f>IFERROR(IF(I2868=1,VLOOKUP(F2868,Lookup!$A$2:$B$15,2,FALSE),0),0.5)</f>
        <v>0.5</v>
      </c>
      <c r="S2868">
        <f>IF(K2868=1,1,IFERROR(IF(H2868="pass",VLOOKUP(F2868,Lookup!$D$2:$E$26,2,FALSE),0),1.6))</f>
        <v>0</v>
      </c>
      <c r="T2868" s="6">
        <f t="shared" si="134"/>
        <v>0</v>
      </c>
      <c r="U2868" s="6">
        <f t="shared" si="132"/>
        <v>0.5</v>
      </c>
      <c r="V2868" t="str">
        <f t="shared" si="133"/>
        <v>J.TAYLOR, IND</v>
      </c>
    </row>
    <row r="2869" spans="1:22">
      <c r="A2869">
        <v>2674</v>
      </c>
      <c r="B2869" s="21">
        <v>1</v>
      </c>
      <c r="C2869" s="21" t="s">
        <v>5</v>
      </c>
      <c r="D2869" s="21" t="s">
        <v>6</v>
      </c>
      <c r="E2869" s="21">
        <v>37</v>
      </c>
      <c r="F2869" s="21">
        <v>63</v>
      </c>
      <c r="G2869" s="21" t="s">
        <v>2593</v>
      </c>
      <c r="H2869" s="21" t="s">
        <v>585</v>
      </c>
      <c r="I2869" s="21">
        <v>1</v>
      </c>
      <c r="J2869" s="21">
        <v>0</v>
      </c>
      <c r="K2869" s="21">
        <v>0</v>
      </c>
      <c r="L2869" s="21">
        <v>0</v>
      </c>
      <c r="M2869" s="21" t="s">
        <v>2504</v>
      </c>
      <c r="N2869" s="21" t="s">
        <v>587</v>
      </c>
      <c r="O2869" s="21">
        <v>0</v>
      </c>
      <c r="P2869" s="21">
        <v>1</v>
      </c>
      <c r="Q2869" s="21">
        <v>0</v>
      </c>
      <c r="R2869">
        <f>IFERROR(IF(I2869=1,VLOOKUP(F2869,Lookup!$A$2:$B$15,2,FALSE),0),0.5)</f>
        <v>0.5</v>
      </c>
      <c r="S2869">
        <f>IF(K2869=1,1,IFERROR(IF(H2869="pass",VLOOKUP(F2869,Lookup!$D$2:$E$26,2,FALSE),0),1.6))</f>
        <v>0</v>
      </c>
      <c r="T2869" s="6">
        <f t="shared" si="134"/>
        <v>0</v>
      </c>
      <c r="U2869" s="6">
        <f t="shared" si="132"/>
        <v>0.5</v>
      </c>
      <c r="V2869" t="str">
        <f t="shared" si="133"/>
        <v>N.HINES, IND</v>
      </c>
    </row>
    <row r="2870" spans="1:22">
      <c r="A2870">
        <v>2683</v>
      </c>
      <c r="B2870" s="21">
        <v>1</v>
      </c>
      <c r="C2870" s="21" t="s">
        <v>6</v>
      </c>
      <c r="D2870" s="21" t="s">
        <v>5</v>
      </c>
      <c r="E2870" s="21">
        <v>33</v>
      </c>
      <c r="F2870" s="21">
        <v>67</v>
      </c>
      <c r="G2870" s="21" t="s">
        <v>2600</v>
      </c>
      <c r="H2870" s="21" t="s">
        <v>585</v>
      </c>
      <c r="I2870" s="21">
        <v>1</v>
      </c>
      <c r="J2870" s="21">
        <v>0</v>
      </c>
      <c r="K2870" s="21">
        <v>0</v>
      </c>
      <c r="L2870" s="21">
        <v>0</v>
      </c>
      <c r="M2870" s="21" t="s">
        <v>2550</v>
      </c>
      <c r="N2870" s="21" t="s">
        <v>587</v>
      </c>
      <c r="O2870" s="21">
        <v>0</v>
      </c>
      <c r="P2870" s="21">
        <v>1</v>
      </c>
      <c r="Q2870" s="21">
        <v>0</v>
      </c>
      <c r="R2870">
        <f>IFERROR(IF(I2870=1,VLOOKUP(F2870,Lookup!$A$2:$B$15,2,FALSE),0),0.5)</f>
        <v>0.5</v>
      </c>
      <c r="S2870">
        <f>IF(K2870=1,1,IFERROR(IF(H2870="pass",VLOOKUP(F2870,Lookup!$D$2:$E$26,2,FALSE),0),1.6))</f>
        <v>0</v>
      </c>
      <c r="T2870" s="6">
        <f t="shared" si="134"/>
        <v>0</v>
      </c>
      <c r="U2870" s="6">
        <f t="shared" si="132"/>
        <v>0.5</v>
      </c>
      <c r="V2870" t="str">
        <f t="shared" si="133"/>
        <v>D.ESKRIDGE, SEA</v>
      </c>
    </row>
    <row r="2871" spans="1:22">
      <c r="A2871">
        <v>2684</v>
      </c>
      <c r="B2871" s="21">
        <v>1</v>
      </c>
      <c r="C2871" s="21" t="s">
        <v>6</v>
      </c>
      <c r="D2871" s="21" t="s">
        <v>5</v>
      </c>
      <c r="E2871" s="21">
        <v>24</v>
      </c>
      <c r="F2871" s="21">
        <v>76</v>
      </c>
      <c r="G2871" s="21" t="s">
        <v>2601</v>
      </c>
      <c r="H2871" s="21" t="s">
        <v>585</v>
      </c>
      <c r="I2871" s="21">
        <v>1</v>
      </c>
      <c r="J2871" s="21">
        <v>0</v>
      </c>
      <c r="K2871" s="21">
        <v>0</v>
      </c>
      <c r="L2871" s="21">
        <v>0</v>
      </c>
      <c r="M2871" s="21" t="s">
        <v>2570</v>
      </c>
      <c r="N2871" s="21" t="s">
        <v>587</v>
      </c>
      <c r="O2871" s="21">
        <v>0</v>
      </c>
      <c r="P2871" s="21">
        <v>1</v>
      </c>
      <c r="Q2871" s="21">
        <v>0</v>
      </c>
      <c r="R2871">
        <f>IFERROR(IF(I2871=1,VLOOKUP(F2871,Lookup!$A$2:$B$15,2,FALSE),0),0.5)</f>
        <v>0.5</v>
      </c>
      <c r="S2871">
        <f>IF(K2871=1,1,IFERROR(IF(H2871="pass",VLOOKUP(F2871,Lookup!$D$2:$E$26,2,FALSE),0),1.6))</f>
        <v>0</v>
      </c>
      <c r="T2871" s="6">
        <f t="shared" si="134"/>
        <v>0</v>
      </c>
      <c r="U2871" s="6">
        <f t="shared" si="132"/>
        <v>0.5</v>
      </c>
      <c r="V2871" t="str">
        <f t="shared" si="133"/>
        <v>D.DALLAS, SEA</v>
      </c>
    </row>
    <row r="2872" spans="1:22">
      <c r="A2872">
        <v>2685</v>
      </c>
      <c r="B2872" s="21">
        <v>1</v>
      </c>
      <c r="C2872" s="21" t="s">
        <v>6</v>
      </c>
      <c r="D2872" s="21" t="s">
        <v>5</v>
      </c>
      <c r="E2872" s="21">
        <v>19</v>
      </c>
      <c r="F2872" s="21">
        <v>81</v>
      </c>
      <c r="G2872" s="21" t="s">
        <v>2602</v>
      </c>
      <c r="H2872" s="21" t="s">
        <v>585</v>
      </c>
      <c r="I2872" s="21">
        <v>1</v>
      </c>
      <c r="J2872" s="21">
        <v>0</v>
      </c>
      <c r="K2872" s="21">
        <v>0</v>
      </c>
      <c r="L2872" s="21">
        <v>0</v>
      </c>
      <c r="M2872" s="21" t="s">
        <v>2512</v>
      </c>
      <c r="N2872" s="21" t="s">
        <v>587</v>
      </c>
      <c r="O2872" s="21">
        <v>0</v>
      </c>
      <c r="P2872" s="21">
        <v>1</v>
      </c>
      <c r="Q2872" s="21">
        <v>0</v>
      </c>
      <c r="R2872">
        <f>IFERROR(IF(I2872=1,VLOOKUP(F2872,Lookup!$A$2:$B$15,2,FALSE),0),0.5)</f>
        <v>0.5</v>
      </c>
      <c r="S2872">
        <f>IF(K2872=1,1,IFERROR(IF(H2872="pass",VLOOKUP(F2872,Lookup!$D$2:$E$26,2,FALSE),0),1.6))</f>
        <v>0</v>
      </c>
      <c r="T2872" s="6">
        <f t="shared" si="134"/>
        <v>0</v>
      </c>
      <c r="U2872" s="6">
        <f t="shared" si="132"/>
        <v>0.5</v>
      </c>
      <c r="V2872" t="str">
        <f t="shared" si="133"/>
        <v>C.CARSON, SEA</v>
      </c>
    </row>
    <row r="2873" spans="1:22">
      <c r="A2873">
        <v>2691</v>
      </c>
      <c r="B2873" s="21">
        <v>1</v>
      </c>
      <c r="C2873" s="21" t="s">
        <v>5</v>
      </c>
      <c r="D2873" s="21" t="s">
        <v>6</v>
      </c>
      <c r="E2873" s="21">
        <v>54</v>
      </c>
      <c r="F2873" s="21">
        <v>46</v>
      </c>
      <c r="G2873" s="21" t="s">
        <v>2605</v>
      </c>
      <c r="H2873" s="21" t="s">
        <v>585</v>
      </c>
      <c r="I2873" s="21">
        <v>1</v>
      </c>
      <c r="J2873" s="21">
        <v>0</v>
      </c>
      <c r="K2873" s="21">
        <v>0</v>
      </c>
      <c r="L2873" s="21">
        <v>0</v>
      </c>
      <c r="M2873" s="21" t="s">
        <v>2495</v>
      </c>
      <c r="N2873" s="21" t="s">
        <v>587</v>
      </c>
      <c r="O2873" s="21">
        <v>0</v>
      </c>
      <c r="P2873" s="21">
        <v>1</v>
      </c>
      <c r="Q2873" s="21">
        <v>0</v>
      </c>
      <c r="R2873">
        <f>IFERROR(IF(I2873=1,VLOOKUP(F2873,Lookup!$A$2:$B$15,2,FALSE),0),0.5)</f>
        <v>0.5</v>
      </c>
      <c r="S2873">
        <f>IF(K2873=1,1,IFERROR(IF(H2873="pass",VLOOKUP(F2873,Lookup!$D$2:$E$26,2,FALSE),0),1.6))</f>
        <v>0</v>
      </c>
      <c r="T2873" s="6">
        <f t="shared" si="134"/>
        <v>0</v>
      </c>
      <c r="U2873" s="6">
        <f t="shared" si="132"/>
        <v>0.5</v>
      </c>
      <c r="V2873" t="str">
        <f t="shared" si="133"/>
        <v>J.TAYLOR, IND</v>
      </c>
    </row>
    <row r="2874" spans="1:22">
      <c r="A2874">
        <v>2697</v>
      </c>
      <c r="B2874" s="21">
        <v>1</v>
      </c>
      <c r="C2874" s="21" t="s">
        <v>5</v>
      </c>
      <c r="D2874" s="21" t="s">
        <v>6</v>
      </c>
      <c r="E2874" s="21">
        <v>14</v>
      </c>
      <c r="F2874" s="21">
        <v>86</v>
      </c>
      <c r="G2874" s="21" t="s">
        <v>2610</v>
      </c>
      <c r="H2874" s="21" t="s">
        <v>585</v>
      </c>
      <c r="I2874" s="21">
        <v>1</v>
      </c>
      <c r="J2874" s="21">
        <v>0</v>
      </c>
      <c r="K2874" s="21">
        <v>0</v>
      </c>
      <c r="L2874" s="21">
        <v>0</v>
      </c>
      <c r="M2874" s="21" t="s">
        <v>2495</v>
      </c>
      <c r="N2874" s="21" t="s">
        <v>587</v>
      </c>
      <c r="O2874" s="21">
        <v>0</v>
      </c>
      <c r="P2874" s="21">
        <v>1</v>
      </c>
      <c r="Q2874" s="21">
        <v>0</v>
      </c>
      <c r="R2874">
        <f>IFERROR(IF(I2874=1,VLOOKUP(F2874,Lookup!$A$2:$B$15,2,FALSE),0),0.5)</f>
        <v>0.6</v>
      </c>
      <c r="S2874">
        <f>IF(K2874=1,1,IFERROR(IF(H2874="pass",VLOOKUP(F2874,Lookup!$D$2:$E$26,2,FALSE),0),1.6))</f>
        <v>0</v>
      </c>
      <c r="T2874" s="6">
        <f t="shared" si="134"/>
        <v>0</v>
      </c>
      <c r="U2874" s="6">
        <f t="shared" si="132"/>
        <v>0.6</v>
      </c>
      <c r="V2874" t="str">
        <f t="shared" si="133"/>
        <v>J.TAYLOR, IND</v>
      </c>
    </row>
    <row r="2875" spans="1:22">
      <c r="A2875">
        <v>2698</v>
      </c>
      <c r="B2875" s="21">
        <v>1</v>
      </c>
      <c r="C2875" s="21" t="s">
        <v>5</v>
      </c>
      <c r="D2875" s="21" t="s">
        <v>6</v>
      </c>
      <c r="E2875" s="21">
        <v>2</v>
      </c>
      <c r="F2875" s="21">
        <v>98</v>
      </c>
      <c r="G2875" s="21" t="s">
        <v>2611</v>
      </c>
      <c r="H2875" s="21" t="s">
        <v>585</v>
      </c>
      <c r="I2875" s="21">
        <v>1</v>
      </c>
      <c r="J2875" s="21">
        <v>0</v>
      </c>
      <c r="K2875" s="21">
        <v>0</v>
      </c>
      <c r="L2875" s="21">
        <v>0</v>
      </c>
      <c r="M2875" s="21" t="s">
        <v>2495</v>
      </c>
      <c r="N2875" s="21" t="s">
        <v>587</v>
      </c>
      <c r="O2875" s="21">
        <v>0</v>
      </c>
      <c r="P2875" s="21">
        <v>1</v>
      </c>
      <c r="Q2875" s="21">
        <v>0</v>
      </c>
      <c r="R2875">
        <f>IFERROR(IF(I2875=1,VLOOKUP(F2875,Lookup!$A$2:$B$15,2,FALSE),0),0.5)</f>
        <v>2.5</v>
      </c>
      <c r="S2875">
        <f>IF(K2875=1,1,IFERROR(IF(H2875="pass",VLOOKUP(F2875,Lookup!$D$2:$E$26,2,FALSE),0),1.6))</f>
        <v>0</v>
      </c>
      <c r="T2875" s="6">
        <f t="shared" si="134"/>
        <v>0</v>
      </c>
      <c r="U2875" s="6">
        <f t="shared" si="132"/>
        <v>2.5</v>
      </c>
      <c r="V2875" t="str">
        <f t="shared" si="133"/>
        <v>J.TAYLOR, IND</v>
      </c>
    </row>
    <row r="2876" spans="1:22">
      <c r="A2876">
        <v>2703</v>
      </c>
      <c r="B2876" s="21">
        <v>1</v>
      </c>
      <c r="C2876" s="21" t="s">
        <v>6</v>
      </c>
      <c r="D2876" s="21" t="s">
        <v>5</v>
      </c>
      <c r="E2876" s="21">
        <v>45</v>
      </c>
      <c r="F2876" s="21">
        <v>55</v>
      </c>
      <c r="G2876" s="21" t="s">
        <v>2614</v>
      </c>
      <c r="H2876" s="21" t="s">
        <v>585</v>
      </c>
      <c r="I2876" s="21">
        <v>1</v>
      </c>
      <c r="J2876" s="21">
        <v>0</v>
      </c>
      <c r="K2876" s="21">
        <v>0</v>
      </c>
      <c r="L2876" s="21">
        <v>0</v>
      </c>
      <c r="M2876" s="21" t="s">
        <v>2554</v>
      </c>
      <c r="N2876" s="21" t="s">
        <v>587</v>
      </c>
      <c r="O2876" s="21">
        <v>0</v>
      </c>
      <c r="P2876" s="21">
        <v>1</v>
      </c>
      <c r="Q2876" s="21">
        <v>0</v>
      </c>
      <c r="R2876">
        <f>IFERROR(IF(I2876=1,VLOOKUP(F2876,Lookup!$A$2:$B$15,2,FALSE),0),0.5)</f>
        <v>0.5</v>
      </c>
      <c r="S2876">
        <f>IF(K2876=1,1,IFERROR(IF(H2876="pass",VLOOKUP(F2876,Lookup!$D$2:$E$26,2,FALSE),0),1.6))</f>
        <v>0</v>
      </c>
      <c r="T2876" s="6">
        <f t="shared" si="134"/>
        <v>0</v>
      </c>
      <c r="U2876" s="6">
        <f t="shared" si="132"/>
        <v>0.5</v>
      </c>
      <c r="V2876" t="str">
        <f t="shared" si="133"/>
        <v>R.WILSON, SEA</v>
      </c>
    </row>
    <row r="2877" spans="1:22">
      <c r="A2877">
        <v>2705</v>
      </c>
      <c r="B2877" s="21">
        <v>1</v>
      </c>
      <c r="C2877" s="21" t="s">
        <v>6</v>
      </c>
      <c r="D2877" s="21" t="s">
        <v>5</v>
      </c>
      <c r="E2877" s="21">
        <v>48</v>
      </c>
      <c r="F2877" s="21">
        <v>52</v>
      </c>
      <c r="G2877" s="21" t="s">
        <v>2615</v>
      </c>
      <c r="H2877" s="21" t="s">
        <v>585</v>
      </c>
      <c r="I2877" s="21">
        <v>1</v>
      </c>
      <c r="J2877" s="21">
        <v>0</v>
      </c>
      <c r="K2877" s="21">
        <v>0</v>
      </c>
      <c r="L2877" s="21">
        <v>0</v>
      </c>
      <c r="M2877" s="21" t="s">
        <v>2512</v>
      </c>
      <c r="N2877" s="21" t="s">
        <v>587</v>
      </c>
      <c r="O2877" s="21">
        <v>0</v>
      </c>
      <c r="P2877" s="21">
        <v>1</v>
      </c>
      <c r="Q2877" s="21">
        <v>0</v>
      </c>
      <c r="R2877">
        <f>IFERROR(IF(I2877=1,VLOOKUP(F2877,Lookup!$A$2:$B$15,2,FALSE),0),0.5)</f>
        <v>0.5</v>
      </c>
      <c r="S2877">
        <f>IF(K2877=1,1,IFERROR(IF(H2877="pass",VLOOKUP(F2877,Lookup!$D$2:$E$26,2,FALSE),0),1.6))</f>
        <v>0</v>
      </c>
      <c r="T2877" s="6">
        <f t="shared" si="134"/>
        <v>0</v>
      </c>
      <c r="U2877" s="6">
        <f t="shared" si="132"/>
        <v>0.5</v>
      </c>
      <c r="V2877" t="str">
        <f t="shared" si="133"/>
        <v>C.CARSON, SEA</v>
      </c>
    </row>
    <row r="2878" spans="1:22">
      <c r="A2878">
        <v>2709</v>
      </c>
      <c r="B2878" s="21">
        <v>1</v>
      </c>
      <c r="C2878" s="21" t="s">
        <v>5</v>
      </c>
      <c r="D2878" s="21" t="s">
        <v>6</v>
      </c>
      <c r="E2878" s="21">
        <v>90</v>
      </c>
      <c r="F2878" s="21">
        <v>10</v>
      </c>
      <c r="G2878" s="21" t="s">
        <v>2616</v>
      </c>
      <c r="H2878" s="21" t="s">
        <v>585</v>
      </c>
      <c r="I2878" s="21">
        <v>1</v>
      </c>
      <c r="J2878" s="21">
        <v>0</v>
      </c>
      <c r="K2878" s="21">
        <v>0</v>
      </c>
      <c r="L2878" s="21">
        <v>0</v>
      </c>
      <c r="M2878" s="21" t="s">
        <v>2504</v>
      </c>
      <c r="N2878" s="21" t="s">
        <v>587</v>
      </c>
      <c r="O2878" s="21">
        <v>0</v>
      </c>
      <c r="P2878" s="21">
        <v>1</v>
      </c>
      <c r="Q2878" s="21">
        <v>0</v>
      </c>
      <c r="R2878">
        <f>IFERROR(IF(I2878=1,VLOOKUP(F2878,Lookup!$A$2:$B$15,2,FALSE),0),0.5)</f>
        <v>0.5</v>
      </c>
      <c r="S2878">
        <f>IF(K2878=1,1,IFERROR(IF(H2878="pass",VLOOKUP(F2878,Lookup!$D$2:$E$26,2,FALSE),0),1.6))</f>
        <v>0</v>
      </c>
      <c r="T2878" s="6">
        <f t="shared" si="134"/>
        <v>0</v>
      </c>
      <c r="U2878" s="6">
        <f t="shared" ref="U2878:U2941" si="135">R2878+IF(S2878&gt;=3.2,S2878,IF(AND(S2878&lt;3.2,S2878&gt;=1.8),S2878*0.66+T2878*0.34,T2878))+K2878*0.4735*2</f>
        <v>0.5</v>
      </c>
      <c r="V2878" t="str">
        <f t="shared" si="133"/>
        <v>N.HINES, IND</v>
      </c>
    </row>
    <row r="2879" spans="1:22">
      <c r="A2879">
        <v>2711</v>
      </c>
      <c r="B2879" s="21">
        <v>1</v>
      </c>
      <c r="C2879" s="21" t="s">
        <v>5</v>
      </c>
      <c r="D2879" s="21" t="s">
        <v>6</v>
      </c>
      <c r="E2879" s="21">
        <v>82</v>
      </c>
      <c r="F2879" s="21">
        <v>18</v>
      </c>
      <c r="G2879" s="21" t="s">
        <v>2617</v>
      </c>
      <c r="H2879" s="21" t="s">
        <v>585</v>
      </c>
      <c r="I2879" s="21">
        <v>1</v>
      </c>
      <c r="J2879" s="21">
        <v>0</v>
      </c>
      <c r="K2879" s="21">
        <v>0</v>
      </c>
      <c r="L2879" s="21">
        <v>0</v>
      </c>
      <c r="M2879" s="21" t="s">
        <v>2504</v>
      </c>
      <c r="N2879" s="21" t="s">
        <v>587</v>
      </c>
      <c r="O2879" s="21">
        <v>0</v>
      </c>
      <c r="P2879" s="21">
        <v>1</v>
      </c>
      <c r="Q2879" s="21">
        <v>0</v>
      </c>
      <c r="R2879">
        <f>IFERROR(IF(I2879=1,VLOOKUP(F2879,Lookup!$A$2:$B$15,2,FALSE),0),0.5)</f>
        <v>0.5</v>
      </c>
      <c r="S2879">
        <f>IF(K2879=1,1,IFERROR(IF(H2879="pass",VLOOKUP(F2879,Lookup!$D$2:$E$26,2,FALSE),0),1.6))</f>
        <v>0</v>
      </c>
      <c r="T2879" s="6">
        <f t="shared" si="134"/>
        <v>0</v>
      </c>
      <c r="U2879" s="6">
        <f t="shared" si="135"/>
        <v>0.5</v>
      </c>
      <c r="V2879" t="str">
        <f t="shared" si="133"/>
        <v>N.HINES, IND</v>
      </c>
    </row>
    <row r="2880" spans="1:22">
      <c r="A2880">
        <v>2714</v>
      </c>
      <c r="B2880" s="21">
        <v>1</v>
      </c>
      <c r="C2880" s="21" t="s">
        <v>5</v>
      </c>
      <c r="D2880" s="21" t="s">
        <v>6</v>
      </c>
      <c r="E2880" s="21">
        <v>60</v>
      </c>
      <c r="F2880" s="21">
        <v>40</v>
      </c>
      <c r="G2880" s="21" t="s">
        <v>2620</v>
      </c>
      <c r="H2880" s="21" t="s">
        <v>585</v>
      </c>
      <c r="I2880" s="21">
        <v>1</v>
      </c>
      <c r="J2880" s="21">
        <v>0</v>
      </c>
      <c r="K2880" s="21">
        <v>0</v>
      </c>
      <c r="L2880" s="21">
        <v>0</v>
      </c>
      <c r="M2880" s="21" t="s">
        <v>2504</v>
      </c>
      <c r="N2880" s="21" t="s">
        <v>587</v>
      </c>
      <c r="O2880" s="21">
        <v>0</v>
      </c>
      <c r="P2880" s="21">
        <v>1</v>
      </c>
      <c r="Q2880" s="21">
        <v>0</v>
      </c>
      <c r="R2880">
        <f>IFERROR(IF(I2880=1,VLOOKUP(F2880,Lookup!$A$2:$B$15,2,FALSE),0),0.5)</f>
        <v>0.5</v>
      </c>
      <c r="S2880">
        <f>IF(K2880=1,1,IFERROR(IF(H2880="pass",VLOOKUP(F2880,Lookup!$D$2:$E$26,2,FALSE),0),1.6))</f>
        <v>0</v>
      </c>
      <c r="T2880" s="6">
        <f t="shared" si="134"/>
        <v>0</v>
      </c>
      <c r="U2880" s="6">
        <f t="shared" si="135"/>
        <v>0.5</v>
      </c>
      <c r="V2880" t="str">
        <f t="shared" si="133"/>
        <v>N.HINES, IND</v>
      </c>
    </row>
    <row r="2881" spans="1:22">
      <c r="A2881">
        <v>2718</v>
      </c>
      <c r="B2881" s="21">
        <v>1</v>
      </c>
      <c r="C2881" s="21" t="s">
        <v>28</v>
      </c>
      <c r="D2881" s="21" t="s">
        <v>11</v>
      </c>
      <c r="E2881" s="21">
        <v>75</v>
      </c>
      <c r="F2881" s="21">
        <v>25</v>
      </c>
      <c r="G2881" s="21" t="s">
        <v>2621</v>
      </c>
      <c r="H2881" s="21" t="s">
        <v>585</v>
      </c>
      <c r="I2881" s="21">
        <v>1</v>
      </c>
      <c r="J2881" s="21">
        <v>0</v>
      </c>
      <c r="K2881" s="21">
        <v>0</v>
      </c>
      <c r="L2881" s="21">
        <v>0</v>
      </c>
      <c r="M2881" s="21" t="s">
        <v>1292</v>
      </c>
      <c r="N2881" s="21" t="s">
        <v>587</v>
      </c>
      <c r="O2881" s="21">
        <v>0</v>
      </c>
      <c r="P2881" s="21">
        <v>1</v>
      </c>
      <c r="Q2881" s="21">
        <v>0</v>
      </c>
      <c r="R2881">
        <f>IFERROR(IF(I2881=1,VLOOKUP(F2881,Lookup!$A$2:$B$15,2,FALSE),0),0.5)</f>
        <v>0.5</v>
      </c>
      <c r="S2881">
        <f>IF(K2881=1,1,IFERROR(IF(H2881="pass",VLOOKUP(F2881,Lookup!$D$2:$E$26,2,FALSE),0),1.6))</f>
        <v>0</v>
      </c>
      <c r="T2881" s="6">
        <f t="shared" si="134"/>
        <v>0</v>
      </c>
      <c r="U2881" s="6">
        <f t="shared" si="135"/>
        <v>0.5</v>
      </c>
      <c r="V2881" t="str">
        <f t="shared" si="133"/>
        <v>J.WILLIAMS, DET</v>
      </c>
    </row>
    <row r="2882" spans="1:22">
      <c r="A2882">
        <v>2720</v>
      </c>
      <c r="B2882" s="21">
        <v>1</v>
      </c>
      <c r="C2882" s="21" t="s">
        <v>28</v>
      </c>
      <c r="D2882" s="21" t="s">
        <v>11</v>
      </c>
      <c r="E2882" s="21">
        <v>43</v>
      </c>
      <c r="F2882" s="21">
        <v>57</v>
      </c>
      <c r="G2882" s="21" t="s">
        <v>2624</v>
      </c>
      <c r="H2882" s="21" t="s">
        <v>585</v>
      </c>
      <c r="I2882" s="21">
        <v>1</v>
      </c>
      <c r="J2882" s="21">
        <v>0</v>
      </c>
      <c r="K2882" s="21">
        <v>0</v>
      </c>
      <c r="L2882" s="21">
        <v>0</v>
      </c>
      <c r="M2882" s="21" t="s">
        <v>1292</v>
      </c>
      <c r="N2882" s="21" t="s">
        <v>587</v>
      </c>
      <c r="O2882" s="21">
        <v>0</v>
      </c>
      <c r="P2882" s="21">
        <v>1</v>
      </c>
      <c r="Q2882" s="21">
        <v>0</v>
      </c>
      <c r="R2882">
        <f>IFERROR(IF(I2882=1,VLOOKUP(F2882,Lookup!$A$2:$B$15,2,FALSE),0),0.5)</f>
        <v>0.5</v>
      </c>
      <c r="S2882">
        <f>IF(K2882=1,1,IFERROR(IF(H2882="pass",VLOOKUP(F2882,Lookup!$D$2:$E$26,2,FALSE),0),1.6))</f>
        <v>0</v>
      </c>
      <c r="T2882" s="6">
        <f t="shared" si="134"/>
        <v>0</v>
      </c>
      <c r="U2882" s="6">
        <f t="shared" si="135"/>
        <v>0.5</v>
      </c>
      <c r="V2882" t="str">
        <f t="shared" ref="V2882:V2945" si="136">IF(M2882="A.St","A. ST. BROWN, DET",IF(M2882="Dj.Moore","D.MOORE, CAR",IF(M2882="Mi.Carter","M.CARTER, NYJ",UPPER(M2882)&amp;", "&amp;C2882)))</f>
        <v>J.WILLIAMS, DET</v>
      </c>
    </row>
    <row r="2883" spans="1:22">
      <c r="A2883">
        <v>2723</v>
      </c>
      <c r="B2883" s="21">
        <v>1</v>
      </c>
      <c r="C2883" s="21" t="s">
        <v>28</v>
      </c>
      <c r="D2883" s="21" t="s">
        <v>11</v>
      </c>
      <c r="E2883" s="21">
        <v>35</v>
      </c>
      <c r="F2883" s="21">
        <v>65</v>
      </c>
      <c r="G2883" s="21" t="s">
        <v>2627</v>
      </c>
      <c r="H2883" s="21" t="s">
        <v>585</v>
      </c>
      <c r="I2883" s="21">
        <v>1</v>
      </c>
      <c r="J2883" s="21">
        <v>0</v>
      </c>
      <c r="K2883" s="21">
        <v>0</v>
      </c>
      <c r="L2883" s="21">
        <v>0</v>
      </c>
      <c r="M2883" s="21" t="s">
        <v>1292</v>
      </c>
      <c r="N2883" s="21" t="s">
        <v>587</v>
      </c>
      <c r="O2883" s="21">
        <v>0</v>
      </c>
      <c r="P2883" s="21">
        <v>1</v>
      </c>
      <c r="Q2883" s="21">
        <v>0</v>
      </c>
      <c r="R2883">
        <f>IFERROR(IF(I2883=1,VLOOKUP(F2883,Lookup!$A$2:$B$15,2,FALSE),0),0.5)</f>
        <v>0.5</v>
      </c>
      <c r="S2883">
        <f>IF(K2883=1,1,IFERROR(IF(H2883="pass",VLOOKUP(F2883,Lookup!$D$2:$E$26,2,FALSE),0),1.6))</f>
        <v>0</v>
      </c>
      <c r="T2883" s="6">
        <f t="shared" ref="T2883:T2946" si="137">IFERROR(1.6+0.7/40*N2883,0)</f>
        <v>0</v>
      </c>
      <c r="U2883" s="6">
        <f t="shared" si="135"/>
        <v>0.5</v>
      </c>
      <c r="V2883" t="str">
        <f t="shared" si="136"/>
        <v>J.WILLIAMS, DET</v>
      </c>
    </row>
    <row r="2884" spans="1:22">
      <c r="A2884">
        <v>2724</v>
      </c>
      <c r="B2884" s="21">
        <v>1</v>
      </c>
      <c r="C2884" s="21" t="s">
        <v>11</v>
      </c>
      <c r="D2884" s="21" t="s">
        <v>28</v>
      </c>
      <c r="E2884" s="21">
        <v>64</v>
      </c>
      <c r="F2884" s="21">
        <v>36</v>
      </c>
      <c r="G2884" s="21" t="s">
        <v>2628</v>
      </c>
      <c r="H2884" s="21" t="s">
        <v>585</v>
      </c>
      <c r="I2884" s="21">
        <v>1</v>
      </c>
      <c r="J2884" s="21">
        <v>0</v>
      </c>
      <c r="K2884" s="21">
        <v>0</v>
      </c>
      <c r="L2884" s="21">
        <v>0</v>
      </c>
      <c r="M2884" s="21" t="s">
        <v>2629</v>
      </c>
      <c r="N2884" s="21" t="s">
        <v>587</v>
      </c>
      <c r="O2884" s="21">
        <v>0</v>
      </c>
      <c r="P2884" s="21">
        <v>1</v>
      </c>
      <c r="Q2884" s="21">
        <v>0</v>
      </c>
      <c r="R2884">
        <f>IFERROR(IF(I2884=1,VLOOKUP(F2884,Lookup!$A$2:$B$15,2,FALSE),0),0.5)</f>
        <v>0.5</v>
      </c>
      <c r="S2884">
        <f>IF(K2884=1,1,IFERROR(IF(H2884="pass",VLOOKUP(F2884,Lookup!$D$2:$E$26,2,FALSE),0),1.6))</f>
        <v>0</v>
      </c>
      <c r="T2884" s="6">
        <f t="shared" si="137"/>
        <v>0</v>
      </c>
      <c r="U2884" s="6">
        <f t="shared" si="135"/>
        <v>0.5</v>
      </c>
      <c r="V2884" t="str">
        <f t="shared" si="136"/>
        <v>J.GAROPPOLO, SF</v>
      </c>
    </row>
    <row r="2885" spans="1:22">
      <c r="A2885">
        <v>2725</v>
      </c>
      <c r="B2885" s="21">
        <v>1</v>
      </c>
      <c r="C2885" s="21" t="s">
        <v>28</v>
      </c>
      <c r="D2885" s="21" t="s">
        <v>11</v>
      </c>
      <c r="E2885" s="21">
        <v>38</v>
      </c>
      <c r="F2885" s="21">
        <v>62</v>
      </c>
      <c r="G2885" s="21" t="s">
        <v>2630</v>
      </c>
      <c r="H2885" s="21" t="s">
        <v>585</v>
      </c>
      <c r="I2885" s="21">
        <v>1</v>
      </c>
      <c r="J2885" s="21">
        <v>0</v>
      </c>
      <c r="K2885" s="21">
        <v>0</v>
      </c>
      <c r="L2885" s="21">
        <v>0</v>
      </c>
      <c r="M2885" s="21" t="s">
        <v>2631</v>
      </c>
      <c r="N2885" s="21" t="s">
        <v>587</v>
      </c>
      <c r="O2885" s="21">
        <v>0</v>
      </c>
      <c r="P2885" s="21">
        <v>1</v>
      </c>
      <c r="Q2885" s="21">
        <v>0</v>
      </c>
      <c r="R2885">
        <f>IFERROR(IF(I2885=1,VLOOKUP(F2885,Lookup!$A$2:$B$15,2,FALSE),0),0.5)</f>
        <v>0.5</v>
      </c>
      <c r="S2885">
        <f>IF(K2885=1,1,IFERROR(IF(H2885="pass",VLOOKUP(F2885,Lookup!$D$2:$E$26,2,FALSE),0),1.6))</f>
        <v>0</v>
      </c>
      <c r="T2885" s="6">
        <f t="shared" si="137"/>
        <v>0</v>
      </c>
      <c r="U2885" s="6">
        <f t="shared" si="135"/>
        <v>0.5</v>
      </c>
      <c r="V2885" t="str">
        <f t="shared" si="136"/>
        <v>D.SWIFT, DET</v>
      </c>
    </row>
    <row r="2886" spans="1:22">
      <c r="A2886">
        <v>2726</v>
      </c>
      <c r="B2886" s="21">
        <v>1</v>
      </c>
      <c r="C2886" s="21" t="s">
        <v>28</v>
      </c>
      <c r="D2886" s="21" t="s">
        <v>11</v>
      </c>
      <c r="E2886" s="21">
        <v>34</v>
      </c>
      <c r="F2886" s="21">
        <v>66</v>
      </c>
      <c r="G2886" s="21" t="s">
        <v>2632</v>
      </c>
      <c r="H2886" s="21" t="s">
        <v>585</v>
      </c>
      <c r="I2886" s="21">
        <v>1</v>
      </c>
      <c r="J2886" s="21">
        <v>0</v>
      </c>
      <c r="K2886" s="21">
        <v>0</v>
      </c>
      <c r="L2886" s="21">
        <v>0</v>
      </c>
      <c r="M2886" s="21" t="s">
        <v>2633</v>
      </c>
      <c r="N2886" s="21" t="s">
        <v>587</v>
      </c>
      <c r="O2886" s="21">
        <v>0</v>
      </c>
      <c r="P2886" s="21">
        <v>1</v>
      </c>
      <c r="Q2886" s="21">
        <v>0</v>
      </c>
      <c r="R2886">
        <f>IFERROR(IF(I2886=1,VLOOKUP(F2886,Lookup!$A$2:$B$15,2,FALSE),0),0.5)</f>
        <v>0.5</v>
      </c>
      <c r="S2886">
        <f>IF(K2886=1,1,IFERROR(IF(H2886="pass",VLOOKUP(F2886,Lookup!$D$2:$E$26,2,FALSE),0),1.6))</f>
        <v>0</v>
      </c>
      <c r="T2886" s="6">
        <f t="shared" si="137"/>
        <v>0</v>
      </c>
      <c r="U2886" s="6">
        <f t="shared" si="135"/>
        <v>0.5</v>
      </c>
      <c r="V2886" t="str">
        <f t="shared" si="136"/>
        <v>K.RAYMOND, DET</v>
      </c>
    </row>
    <row r="2887" spans="1:22">
      <c r="A2887">
        <v>2731</v>
      </c>
      <c r="B2887" s="21">
        <v>1</v>
      </c>
      <c r="C2887" s="21" t="s">
        <v>11</v>
      </c>
      <c r="D2887" s="21" t="s">
        <v>28</v>
      </c>
      <c r="E2887" s="21">
        <v>59</v>
      </c>
      <c r="F2887" s="21">
        <v>41</v>
      </c>
      <c r="G2887" s="21" t="s">
        <v>2638</v>
      </c>
      <c r="H2887" s="21" t="s">
        <v>585</v>
      </c>
      <c r="I2887" s="21">
        <v>1</v>
      </c>
      <c r="J2887" s="21">
        <v>0</v>
      </c>
      <c r="K2887" s="21">
        <v>0</v>
      </c>
      <c r="L2887" s="21">
        <v>0</v>
      </c>
      <c r="M2887" s="21" t="s">
        <v>2639</v>
      </c>
      <c r="N2887" s="21" t="s">
        <v>587</v>
      </c>
      <c r="O2887" s="21">
        <v>0</v>
      </c>
      <c r="P2887" s="21">
        <v>1</v>
      </c>
      <c r="Q2887" s="21">
        <v>0</v>
      </c>
      <c r="R2887">
        <f>IFERROR(IF(I2887=1,VLOOKUP(F2887,Lookup!$A$2:$B$15,2,FALSE),0),0.5)</f>
        <v>0.5</v>
      </c>
      <c r="S2887">
        <f>IF(K2887=1,1,IFERROR(IF(H2887="pass",VLOOKUP(F2887,Lookup!$D$2:$E$26,2,FALSE),0),1.6))</f>
        <v>0</v>
      </c>
      <c r="T2887" s="6">
        <f t="shared" si="137"/>
        <v>0</v>
      </c>
      <c r="U2887" s="6">
        <f t="shared" si="135"/>
        <v>0.5</v>
      </c>
      <c r="V2887" t="str">
        <f t="shared" si="136"/>
        <v>R.MOSTERT, SF</v>
      </c>
    </row>
    <row r="2888" spans="1:22">
      <c r="A2888">
        <v>2732</v>
      </c>
      <c r="B2888" s="21">
        <v>1</v>
      </c>
      <c r="C2888" s="21" t="s">
        <v>11</v>
      </c>
      <c r="D2888" s="21" t="s">
        <v>28</v>
      </c>
      <c r="E2888" s="21">
        <v>48</v>
      </c>
      <c r="F2888" s="21">
        <v>52</v>
      </c>
      <c r="G2888" s="21" t="s">
        <v>2640</v>
      </c>
      <c r="H2888" s="21" t="s">
        <v>585</v>
      </c>
      <c r="I2888" s="21">
        <v>1</v>
      </c>
      <c r="J2888" s="21">
        <v>0</v>
      </c>
      <c r="K2888" s="21">
        <v>0</v>
      </c>
      <c r="L2888" s="21">
        <v>0</v>
      </c>
      <c r="M2888" s="21" t="s">
        <v>2639</v>
      </c>
      <c r="N2888" s="21" t="s">
        <v>587</v>
      </c>
      <c r="O2888" s="21">
        <v>0</v>
      </c>
      <c r="P2888" s="21">
        <v>1</v>
      </c>
      <c r="Q2888" s="21">
        <v>0</v>
      </c>
      <c r="R2888">
        <f>IFERROR(IF(I2888=1,VLOOKUP(F2888,Lookup!$A$2:$B$15,2,FALSE),0),0.5)</f>
        <v>0.5</v>
      </c>
      <c r="S2888">
        <f>IF(K2888=1,1,IFERROR(IF(H2888="pass",VLOOKUP(F2888,Lookup!$D$2:$E$26,2,FALSE),0),1.6))</f>
        <v>0</v>
      </c>
      <c r="T2888" s="6">
        <f t="shared" si="137"/>
        <v>0</v>
      </c>
      <c r="U2888" s="6">
        <f t="shared" si="135"/>
        <v>0.5</v>
      </c>
      <c r="V2888" t="str">
        <f t="shared" si="136"/>
        <v>R.MOSTERT, SF</v>
      </c>
    </row>
    <row r="2889" spans="1:22">
      <c r="A2889">
        <v>2734</v>
      </c>
      <c r="B2889" s="21">
        <v>1</v>
      </c>
      <c r="C2889" s="21" t="s">
        <v>11</v>
      </c>
      <c r="D2889" s="21" t="s">
        <v>28</v>
      </c>
      <c r="E2889" s="21">
        <v>16</v>
      </c>
      <c r="F2889" s="21">
        <v>84</v>
      </c>
      <c r="G2889" s="21" t="s">
        <v>2643</v>
      </c>
      <c r="H2889" s="21" t="s">
        <v>585</v>
      </c>
      <c r="I2889" s="21">
        <v>1</v>
      </c>
      <c r="J2889" s="21">
        <v>0</v>
      </c>
      <c r="K2889" s="21">
        <v>0</v>
      </c>
      <c r="L2889" s="21">
        <v>0</v>
      </c>
      <c r="M2889" s="21" t="s">
        <v>2644</v>
      </c>
      <c r="N2889" s="21" t="s">
        <v>587</v>
      </c>
      <c r="O2889" s="21">
        <v>0</v>
      </c>
      <c r="P2889" s="21">
        <v>1</v>
      </c>
      <c r="Q2889" s="21">
        <v>0</v>
      </c>
      <c r="R2889">
        <f>IFERROR(IF(I2889=1,VLOOKUP(F2889,Lookup!$A$2:$B$15,2,FALSE),0),0.5)</f>
        <v>0.5</v>
      </c>
      <c r="S2889">
        <f>IF(K2889=1,1,IFERROR(IF(H2889="pass",VLOOKUP(F2889,Lookup!$D$2:$E$26,2,FALSE),0),1.6))</f>
        <v>0</v>
      </c>
      <c r="T2889" s="6">
        <f t="shared" si="137"/>
        <v>0</v>
      </c>
      <c r="U2889" s="6">
        <f t="shared" si="135"/>
        <v>0.5</v>
      </c>
      <c r="V2889" t="str">
        <f t="shared" si="136"/>
        <v>T.LANCE, SF</v>
      </c>
    </row>
    <row r="2890" spans="1:22">
      <c r="A2890">
        <v>2735</v>
      </c>
      <c r="B2890" s="21">
        <v>1</v>
      </c>
      <c r="C2890" s="21" t="s">
        <v>11</v>
      </c>
      <c r="D2890" s="21" t="s">
        <v>28</v>
      </c>
      <c r="E2890" s="21">
        <v>15</v>
      </c>
      <c r="F2890" s="21">
        <v>85</v>
      </c>
      <c r="G2890" s="21" t="s">
        <v>2645</v>
      </c>
      <c r="H2890" s="21" t="s">
        <v>585</v>
      </c>
      <c r="I2890" s="21">
        <v>1</v>
      </c>
      <c r="J2890" s="21">
        <v>0</v>
      </c>
      <c r="K2890" s="21">
        <v>0</v>
      </c>
      <c r="L2890" s="21">
        <v>0</v>
      </c>
      <c r="M2890" s="21" t="s">
        <v>2646</v>
      </c>
      <c r="N2890" s="21" t="s">
        <v>587</v>
      </c>
      <c r="O2890" s="21">
        <v>0</v>
      </c>
      <c r="P2890" s="21">
        <v>1</v>
      </c>
      <c r="Q2890" s="21">
        <v>0</v>
      </c>
      <c r="R2890">
        <f>IFERROR(IF(I2890=1,VLOOKUP(F2890,Lookup!$A$2:$B$15,2,FALSE),0),0.5)</f>
        <v>0.5</v>
      </c>
      <c r="S2890">
        <f>IF(K2890=1,1,IFERROR(IF(H2890="pass",VLOOKUP(F2890,Lookup!$D$2:$E$26,2,FALSE),0),1.6))</f>
        <v>0</v>
      </c>
      <c r="T2890" s="6">
        <f t="shared" si="137"/>
        <v>0</v>
      </c>
      <c r="U2890" s="6">
        <f t="shared" si="135"/>
        <v>0.5</v>
      </c>
      <c r="V2890" t="str">
        <f t="shared" si="136"/>
        <v>E.MITCHELL, SF</v>
      </c>
    </row>
    <row r="2891" spans="1:22">
      <c r="A2891">
        <v>2741</v>
      </c>
      <c r="B2891" s="21">
        <v>1</v>
      </c>
      <c r="C2891" s="21" t="s">
        <v>28</v>
      </c>
      <c r="D2891" s="21" t="s">
        <v>11</v>
      </c>
      <c r="E2891" s="21">
        <v>82</v>
      </c>
      <c r="F2891" s="21">
        <v>18</v>
      </c>
      <c r="G2891" s="21" t="s">
        <v>2652</v>
      </c>
      <c r="H2891" s="21" t="s">
        <v>585</v>
      </c>
      <c r="I2891" s="21">
        <v>1</v>
      </c>
      <c r="J2891" s="21">
        <v>0</v>
      </c>
      <c r="K2891" s="21">
        <v>0</v>
      </c>
      <c r="L2891" s="21">
        <v>0</v>
      </c>
      <c r="M2891" s="21" t="s">
        <v>1292</v>
      </c>
      <c r="N2891" s="21" t="s">
        <v>587</v>
      </c>
      <c r="O2891" s="21">
        <v>0</v>
      </c>
      <c r="P2891" s="21">
        <v>1</v>
      </c>
      <c r="Q2891" s="21">
        <v>0</v>
      </c>
      <c r="R2891">
        <f>IFERROR(IF(I2891=1,VLOOKUP(F2891,Lookup!$A$2:$B$15,2,FALSE),0),0.5)</f>
        <v>0.5</v>
      </c>
      <c r="S2891">
        <f>IF(K2891=1,1,IFERROR(IF(H2891="pass",VLOOKUP(F2891,Lookup!$D$2:$E$26,2,FALSE),0),1.6))</f>
        <v>0</v>
      </c>
      <c r="T2891" s="6">
        <f t="shared" si="137"/>
        <v>0</v>
      </c>
      <c r="U2891" s="6">
        <f t="shared" si="135"/>
        <v>0.5</v>
      </c>
      <c r="V2891" t="str">
        <f t="shared" si="136"/>
        <v>J.WILLIAMS, DET</v>
      </c>
    </row>
    <row r="2892" spans="1:22">
      <c r="A2892">
        <v>2742</v>
      </c>
      <c r="B2892" s="21">
        <v>1</v>
      </c>
      <c r="C2892" s="21" t="s">
        <v>28</v>
      </c>
      <c r="D2892" s="21" t="s">
        <v>11</v>
      </c>
      <c r="E2892" s="21">
        <v>62</v>
      </c>
      <c r="F2892" s="21">
        <v>38</v>
      </c>
      <c r="G2892" s="21" t="s">
        <v>2653</v>
      </c>
      <c r="H2892" s="21" t="s">
        <v>585</v>
      </c>
      <c r="I2892" s="21">
        <v>1</v>
      </c>
      <c r="J2892" s="21">
        <v>0</v>
      </c>
      <c r="K2892" s="21">
        <v>0</v>
      </c>
      <c r="L2892" s="21">
        <v>0</v>
      </c>
      <c r="M2892" s="21" t="s">
        <v>1292</v>
      </c>
      <c r="N2892" s="21" t="s">
        <v>587</v>
      </c>
      <c r="O2892" s="21">
        <v>0</v>
      </c>
      <c r="P2892" s="21">
        <v>1</v>
      </c>
      <c r="Q2892" s="21">
        <v>0</v>
      </c>
      <c r="R2892">
        <f>IFERROR(IF(I2892=1,VLOOKUP(F2892,Lookup!$A$2:$B$15,2,FALSE),0),0.5)</f>
        <v>0.5</v>
      </c>
      <c r="S2892">
        <f>IF(K2892=1,1,IFERROR(IF(H2892="pass",VLOOKUP(F2892,Lookup!$D$2:$E$26,2,FALSE),0),1.6))</f>
        <v>0</v>
      </c>
      <c r="T2892" s="6">
        <f t="shared" si="137"/>
        <v>0</v>
      </c>
      <c r="U2892" s="6">
        <f t="shared" si="135"/>
        <v>0.5</v>
      </c>
      <c r="V2892" t="str">
        <f t="shared" si="136"/>
        <v>J.WILLIAMS, DET</v>
      </c>
    </row>
    <row r="2893" spans="1:22">
      <c r="A2893">
        <v>2747</v>
      </c>
      <c r="B2893" s="21">
        <v>1</v>
      </c>
      <c r="C2893" s="21" t="s">
        <v>28</v>
      </c>
      <c r="D2893" s="21" t="s">
        <v>11</v>
      </c>
      <c r="E2893" s="21">
        <v>26</v>
      </c>
      <c r="F2893" s="21">
        <v>74</v>
      </c>
      <c r="G2893" s="21" t="s">
        <v>2656</v>
      </c>
      <c r="H2893" s="21" t="s">
        <v>585</v>
      </c>
      <c r="I2893" s="21">
        <v>1</v>
      </c>
      <c r="J2893" s="21">
        <v>0</v>
      </c>
      <c r="K2893" s="21">
        <v>0</v>
      </c>
      <c r="L2893" s="21">
        <v>0</v>
      </c>
      <c r="M2893" s="21" t="s">
        <v>2631</v>
      </c>
      <c r="N2893" s="21" t="s">
        <v>587</v>
      </c>
      <c r="O2893" s="21">
        <v>0</v>
      </c>
      <c r="P2893" s="21">
        <v>1</v>
      </c>
      <c r="Q2893" s="21">
        <v>0</v>
      </c>
      <c r="R2893">
        <f>IFERROR(IF(I2893=1,VLOOKUP(F2893,Lookup!$A$2:$B$15,2,FALSE),0),0.5)</f>
        <v>0.5</v>
      </c>
      <c r="S2893">
        <f>IF(K2893=1,1,IFERROR(IF(H2893="pass",VLOOKUP(F2893,Lookup!$D$2:$E$26,2,FALSE),0),1.6))</f>
        <v>0</v>
      </c>
      <c r="T2893" s="6">
        <f t="shared" si="137"/>
        <v>0</v>
      </c>
      <c r="U2893" s="6">
        <f t="shared" si="135"/>
        <v>0.5</v>
      </c>
      <c r="V2893" t="str">
        <f t="shared" si="136"/>
        <v>D.SWIFT, DET</v>
      </c>
    </row>
    <row r="2894" spans="1:22">
      <c r="A2894">
        <v>2748</v>
      </c>
      <c r="B2894" s="21">
        <v>1</v>
      </c>
      <c r="C2894" s="21" t="s">
        <v>28</v>
      </c>
      <c r="D2894" s="21" t="s">
        <v>11</v>
      </c>
      <c r="E2894" s="21">
        <v>19</v>
      </c>
      <c r="F2894" s="21">
        <v>81</v>
      </c>
      <c r="G2894" s="21" t="s">
        <v>2657</v>
      </c>
      <c r="H2894" s="21" t="s">
        <v>585</v>
      </c>
      <c r="I2894" s="21">
        <v>1</v>
      </c>
      <c r="J2894" s="21">
        <v>0</v>
      </c>
      <c r="K2894" s="21">
        <v>0</v>
      </c>
      <c r="L2894" s="21">
        <v>0</v>
      </c>
      <c r="M2894" s="21" t="s">
        <v>2631</v>
      </c>
      <c r="N2894" s="21" t="s">
        <v>587</v>
      </c>
      <c r="O2894" s="21">
        <v>0</v>
      </c>
      <c r="P2894" s="21">
        <v>1</v>
      </c>
      <c r="Q2894" s="21">
        <v>0</v>
      </c>
      <c r="R2894">
        <f>IFERROR(IF(I2894=1,VLOOKUP(F2894,Lookup!$A$2:$B$15,2,FALSE),0),0.5)</f>
        <v>0.5</v>
      </c>
      <c r="S2894">
        <f>IF(K2894=1,1,IFERROR(IF(H2894="pass",VLOOKUP(F2894,Lookup!$D$2:$E$26,2,FALSE),0),1.6))</f>
        <v>0</v>
      </c>
      <c r="T2894" s="6">
        <f t="shared" si="137"/>
        <v>0</v>
      </c>
      <c r="U2894" s="6">
        <f t="shared" si="135"/>
        <v>0.5</v>
      </c>
      <c r="V2894" t="str">
        <f t="shared" si="136"/>
        <v>D.SWIFT, DET</v>
      </c>
    </row>
    <row r="2895" spans="1:22">
      <c r="A2895">
        <v>2752</v>
      </c>
      <c r="B2895" s="21">
        <v>1</v>
      </c>
      <c r="C2895" s="21" t="s">
        <v>28</v>
      </c>
      <c r="D2895" s="21" t="s">
        <v>11</v>
      </c>
      <c r="E2895" s="21">
        <v>10</v>
      </c>
      <c r="F2895" s="21">
        <v>90</v>
      </c>
      <c r="G2895" s="21" t="s">
        <v>2660</v>
      </c>
      <c r="H2895" s="21" t="s">
        <v>585</v>
      </c>
      <c r="I2895" s="21">
        <v>1</v>
      </c>
      <c r="J2895" s="21">
        <v>0</v>
      </c>
      <c r="K2895" s="21">
        <v>0</v>
      </c>
      <c r="L2895" s="21">
        <v>0</v>
      </c>
      <c r="M2895" s="21" t="s">
        <v>2631</v>
      </c>
      <c r="N2895" s="21" t="s">
        <v>587</v>
      </c>
      <c r="O2895" s="21">
        <v>0</v>
      </c>
      <c r="P2895" s="21">
        <v>1</v>
      </c>
      <c r="Q2895" s="21">
        <v>0</v>
      </c>
      <c r="R2895">
        <f>IFERROR(IF(I2895=1,VLOOKUP(F2895,Lookup!$A$2:$B$15,2,FALSE),0),0.5)</f>
        <v>0.8</v>
      </c>
      <c r="S2895">
        <f>IF(K2895=1,1,IFERROR(IF(H2895="pass",VLOOKUP(F2895,Lookup!$D$2:$E$26,2,FALSE),0),1.6))</f>
        <v>0</v>
      </c>
      <c r="T2895" s="6">
        <f t="shared" si="137"/>
        <v>0</v>
      </c>
      <c r="U2895" s="6">
        <f t="shared" si="135"/>
        <v>0.8</v>
      </c>
      <c r="V2895" t="str">
        <f t="shared" si="136"/>
        <v>D.SWIFT, DET</v>
      </c>
    </row>
    <row r="2896" spans="1:22">
      <c r="A2896">
        <v>2757</v>
      </c>
      <c r="B2896" s="21">
        <v>1</v>
      </c>
      <c r="C2896" s="21" t="s">
        <v>11</v>
      </c>
      <c r="D2896" s="21" t="s">
        <v>28</v>
      </c>
      <c r="E2896" s="21">
        <v>78</v>
      </c>
      <c r="F2896" s="21">
        <v>22</v>
      </c>
      <c r="G2896" s="21" t="s">
        <v>2663</v>
      </c>
      <c r="H2896" s="21" t="s">
        <v>585</v>
      </c>
      <c r="I2896" s="21">
        <v>1</v>
      </c>
      <c r="J2896" s="21">
        <v>0</v>
      </c>
      <c r="K2896" s="21">
        <v>0</v>
      </c>
      <c r="L2896" s="21">
        <v>0</v>
      </c>
      <c r="M2896" s="21" t="s">
        <v>2646</v>
      </c>
      <c r="N2896" s="21" t="s">
        <v>587</v>
      </c>
      <c r="O2896" s="21">
        <v>0</v>
      </c>
      <c r="P2896" s="21">
        <v>1</v>
      </c>
      <c r="Q2896" s="21">
        <v>0</v>
      </c>
      <c r="R2896">
        <f>IFERROR(IF(I2896=1,VLOOKUP(F2896,Lookup!$A$2:$B$15,2,FALSE),0),0.5)</f>
        <v>0.5</v>
      </c>
      <c r="S2896">
        <f>IF(K2896=1,1,IFERROR(IF(H2896="pass",VLOOKUP(F2896,Lookup!$D$2:$E$26,2,FALSE),0),1.6))</f>
        <v>0</v>
      </c>
      <c r="T2896" s="6">
        <f t="shared" si="137"/>
        <v>0</v>
      </c>
      <c r="U2896" s="6">
        <f t="shared" si="135"/>
        <v>0.5</v>
      </c>
      <c r="V2896" t="str">
        <f t="shared" si="136"/>
        <v>E.MITCHELL, SF</v>
      </c>
    </row>
    <row r="2897" spans="1:22">
      <c r="A2897">
        <v>2760</v>
      </c>
      <c r="B2897" s="21">
        <v>1</v>
      </c>
      <c r="C2897" s="21" t="s">
        <v>11</v>
      </c>
      <c r="D2897" s="21" t="s">
        <v>28</v>
      </c>
      <c r="E2897" s="21">
        <v>38</v>
      </c>
      <c r="F2897" s="21">
        <v>62</v>
      </c>
      <c r="G2897" s="21" t="s">
        <v>2667</v>
      </c>
      <c r="H2897" s="21" t="s">
        <v>585</v>
      </c>
      <c r="I2897" s="21">
        <v>1</v>
      </c>
      <c r="J2897" s="21">
        <v>0</v>
      </c>
      <c r="K2897" s="21">
        <v>0</v>
      </c>
      <c r="L2897" s="21">
        <v>0</v>
      </c>
      <c r="M2897" s="21" t="s">
        <v>2646</v>
      </c>
      <c r="N2897" s="21" t="s">
        <v>587</v>
      </c>
      <c r="O2897" s="21">
        <v>0</v>
      </c>
      <c r="P2897" s="21">
        <v>1</v>
      </c>
      <c r="Q2897" s="21">
        <v>0</v>
      </c>
      <c r="R2897">
        <f>IFERROR(IF(I2897=1,VLOOKUP(F2897,Lookup!$A$2:$B$15,2,FALSE),0),0.5)</f>
        <v>0.5</v>
      </c>
      <c r="S2897">
        <f>IF(K2897=1,1,IFERROR(IF(H2897="pass",VLOOKUP(F2897,Lookup!$D$2:$E$26,2,FALSE),0),1.6))</f>
        <v>0</v>
      </c>
      <c r="T2897" s="6">
        <f t="shared" si="137"/>
        <v>0</v>
      </c>
      <c r="U2897" s="6">
        <f t="shared" si="135"/>
        <v>0.5</v>
      </c>
      <c r="V2897" t="str">
        <f t="shared" si="136"/>
        <v>E.MITCHELL, SF</v>
      </c>
    </row>
    <row r="2898" spans="1:22">
      <c r="A2898">
        <v>2763</v>
      </c>
      <c r="B2898" s="21">
        <v>1</v>
      </c>
      <c r="C2898" s="21" t="s">
        <v>28</v>
      </c>
      <c r="D2898" s="21" t="s">
        <v>11</v>
      </c>
      <c r="E2898" s="21">
        <v>75</v>
      </c>
      <c r="F2898" s="21">
        <v>25</v>
      </c>
      <c r="G2898" s="21" t="s">
        <v>2668</v>
      </c>
      <c r="H2898" s="21" t="s">
        <v>585</v>
      </c>
      <c r="I2898" s="21">
        <v>1</v>
      </c>
      <c r="J2898" s="21">
        <v>0</v>
      </c>
      <c r="K2898" s="21">
        <v>0</v>
      </c>
      <c r="L2898" s="21">
        <v>0</v>
      </c>
      <c r="M2898" s="21" t="s">
        <v>1292</v>
      </c>
      <c r="N2898" s="21" t="s">
        <v>587</v>
      </c>
      <c r="O2898" s="21">
        <v>0</v>
      </c>
      <c r="P2898" s="21">
        <v>1</v>
      </c>
      <c r="Q2898" s="21">
        <v>0</v>
      </c>
      <c r="R2898">
        <f>IFERROR(IF(I2898=1,VLOOKUP(F2898,Lookup!$A$2:$B$15,2,FALSE),0),0.5)</f>
        <v>0.5</v>
      </c>
      <c r="S2898">
        <f>IF(K2898=1,1,IFERROR(IF(H2898="pass",VLOOKUP(F2898,Lookup!$D$2:$E$26,2,FALSE),0),1.6))</f>
        <v>0</v>
      </c>
      <c r="T2898" s="6">
        <f t="shared" si="137"/>
        <v>0</v>
      </c>
      <c r="U2898" s="6">
        <f t="shared" si="135"/>
        <v>0.5</v>
      </c>
      <c r="V2898" t="str">
        <f t="shared" si="136"/>
        <v>J.WILLIAMS, DET</v>
      </c>
    </row>
    <row r="2899" spans="1:22">
      <c r="A2899">
        <v>2766</v>
      </c>
      <c r="B2899" s="21">
        <v>1</v>
      </c>
      <c r="C2899" s="21" t="s">
        <v>28</v>
      </c>
      <c r="D2899" s="21" t="s">
        <v>11</v>
      </c>
      <c r="E2899" s="21">
        <v>64</v>
      </c>
      <c r="F2899" s="21">
        <v>36</v>
      </c>
      <c r="G2899" s="21" t="s">
        <v>2672</v>
      </c>
      <c r="H2899" s="21" t="s">
        <v>585</v>
      </c>
      <c r="I2899" s="21">
        <v>1</v>
      </c>
      <c r="J2899" s="21">
        <v>0</v>
      </c>
      <c r="K2899" s="21">
        <v>0</v>
      </c>
      <c r="L2899" s="21">
        <v>0</v>
      </c>
      <c r="M2899" s="21" t="s">
        <v>2631</v>
      </c>
      <c r="N2899" s="21" t="s">
        <v>587</v>
      </c>
      <c r="O2899" s="21">
        <v>0</v>
      </c>
      <c r="P2899" s="21">
        <v>1</v>
      </c>
      <c r="Q2899" s="21">
        <v>0</v>
      </c>
      <c r="R2899">
        <f>IFERROR(IF(I2899=1,VLOOKUP(F2899,Lookup!$A$2:$B$15,2,FALSE),0),0.5)</f>
        <v>0.5</v>
      </c>
      <c r="S2899">
        <f>IF(K2899=1,1,IFERROR(IF(H2899="pass",VLOOKUP(F2899,Lookup!$D$2:$E$26,2,FALSE),0),1.6))</f>
        <v>0</v>
      </c>
      <c r="T2899" s="6">
        <f t="shared" si="137"/>
        <v>0</v>
      </c>
      <c r="U2899" s="6">
        <f t="shared" si="135"/>
        <v>0.5</v>
      </c>
      <c r="V2899" t="str">
        <f t="shared" si="136"/>
        <v>D.SWIFT, DET</v>
      </c>
    </row>
    <row r="2900" spans="1:22">
      <c r="A2900">
        <v>2767</v>
      </c>
      <c r="B2900" s="21">
        <v>1</v>
      </c>
      <c r="C2900" s="21" t="s">
        <v>28</v>
      </c>
      <c r="D2900" s="21" t="s">
        <v>11</v>
      </c>
      <c r="E2900" s="21">
        <v>48</v>
      </c>
      <c r="F2900" s="21">
        <v>52</v>
      </c>
      <c r="G2900" s="21" t="s">
        <v>2673</v>
      </c>
      <c r="H2900" s="21" t="s">
        <v>585</v>
      </c>
      <c r="I2900" s="21">
        <v>1</v>
      </c>
      <c r="J2900" s="21">
        <v>0</v>
      </c>
      <c r="K2900" s="21">
        <v>0</v>
      </c>
      <c r="L2900" s="21">
        <v>0</v>
      </c>
      <c r="M2900" s="21" t="s">
        <v>2631</v>
      </c>
      <c r="N2900" s="21" t="s">
        <v>587</v>
      </c>
      <c r="O2900" s="21">
        <v>0</v>
      </c>
      <c r="P2900" s="21">
        <v>1</v>
      </c>
      <c r="Q2900" s="21">
        <v>0</v>
      </c>
      <c r="R2900">
        <f>IFERROR(IF(I2900=1,VLOOKUP(F2900,Lookup!$A$2:$B$15,2,FALSE),0),0.5)</f>
        <v>0.5</v>
      </c>
      <c r="S2900">
        <f>IF(K2900=1,1,IFERROR(IF(H2900="pass",VLOOKUP(F2900,Lookup!$D$2:$E$26,2,FALSE),0),1.6))</f>
        <v>0</v>
      </c>
      <c r="T2900" s="6">
        <f t="shared" si="137"/>
        <v>0</v>
      </c>
      <c r="U2900" s="6">
        <f t="shared" si="135"/>
        <v>0.5</v>
      </c>
      <c r="V2900" t="str">
        <f t="shared" si="136"/>
        <v>D.SWIFT, DET</v>
      </c>
    </row>
    <row r="2901" spans="1:22">
      <c r="A2901">
        <v>2768</v>
      </c>
      <c r="B2901" s="21">
        <v>1</v>
      </c>
      <c r="C2901" s="21" t="s">
        <v>28</v>
      </c>
      <c r="D2901" s="21" t="s">
        <v>11</v>
      </c>
      <c r="E2901" s="21">
        <v>33</v>
      </c>
      <c r="F2901" s="21">
        <v>67</v>
      </c>
      <c r="G2901" s="21" t="s">
        <v>2674</v>
      </c>
      <c r="H2901" s="21" t="s">
        <v>585</v>
      </c>
      <c r="I2901" s="21">
        <v>1</v>
      </c>
      <c r="J2901" s="21">
        <v>0</v>
      </c>
      <c r="K2901" s="21">
        <v>0</v>
      </c>
      <c r="L2901" s="21">
        <v>0</v>
      </c>
      <c r="M2901" s="21" t="s">
        <v>2631</v>
      </c>
      <c r="N2901" s="21" t="s">
        <v>587</v>
      </c>
      <c r="O2901" s="21">
        <v>0</v>
      </c>
      <c r="P2901" s="21">
        <v>1</v>
      </c>
      <c r="Q2901" s="21">
        <v>0</v>
      </c>
      <c r="R2901">
        <f>IFERROR(IF(I2901=1,VLOOKUP(F2901,Lookup!$A$2:$B$15,2,FALSE),0),0.5)</f>
        <v>0.5</v>
      </c>
      <c r="S2901">
        <f>IF(K2901=1,1,IFERROR(IF(H2901="pass",VLOOKUP(F2901,Lookup!$D$2:$E$26,2,FALSE),0),1.6))</f>
        <v>0</v>
      </c>
      <c r="T2901" s="6">
        <f t="shared" si="137"/>
        <v>0</v>
      </c>
      <c r="U2901" s="6">
        <f t="shared" si="135"/>
        <v>0.5</v>
      </c>
      <c r="V2901" t="str">
        <f t="shared" si="136"/>
        <v>D.SWIFT, DET</v>
      </c>
    </row>
    <row r="2902" spans="1:22">
      <c r="A2902">
        <v>2769</v>
      </c>
      <c r="B2902" s="21">
        <v>1</v>
      </c>
      <c r="C2902" s="21" t="s">
        <v>28</v>
      </c>
      <c r="D2902" s="21" t="s">
        <v>11</v>
      </c>
      <c r="E2902" s="21">
        <v>34</v>
      </c>
      <c r="F2902" s="21">
        <v>66</v>
      </c>
      <c r="G2902" s="21" t="s">
        <v>2675</v>
      </c>
      <c r="H2902" s="21" t="s">
        <v>585</v>
      </c>
      <c r="I2902" s="21">
        <v>1</v>
      </c>
      <c r="J2902" s="21">
        <v>0</v>
      </c>
      <c r="K2902" s="21">
        <v>0</v>
      </c>
      <c r="L2902" s="21">
        <v>0</v>
      </c>
      <c r="M2902" s="21" t="s">
        <v>2631</v>
      </c>
      <c r="N2902" s="21" t="s">
        <v>587</v>
      </c>
      <c r="O2902" s="21">
        <v>0</v>
      </c>
      <c r="P2902" s="21">
        <v>1</v>
      </c>
      <c r="Q2902" s="21">
        <v>0</v>
      </c>
      <c r="R2902">
        <f>IFERROR(IF(I2902=1,VLOOKUP(F2902,Lookup!$A$2:$B$15,2,FALSE),0),0.5)</f>
        <v>0.5</v>
      </c>
      <c r="S2902">
        <f>IF(K2902=1,1,IFERROR(IF(H2902="pass",VLOOKUP(F2902,Lookup!$D$2:$E$26,2,FALSE),0),1.6))</f>
        <v>0</v>
      </c>
      <c r="T2902" s="6">
        <f t="shared" si="137"/>
        <v>0</v>
      </c>
      <c r="U2902" s="6">
        <f t="shared" si="135"/>
        <v>0.5</v>
      </c>
      <c r="V2902" t="str">
        <f t="shared" si="136"/>
        <v>D.SWIFT, DET</v>
      </c>
    </row>
    <row r="2903" spans="1:22">
      <c r="A2903">
        <v>2774</v>
      </c>
      <c r="B2903" s="21">
        <v>1</v>
      </c>
      <c r="C2903" s="21" t="s">
        <v>11</v>
      </c>
      <c r="D2903" s="21" t="s">
        <v>28</v>
      </c>
      <c r="E2903" s="21">
        <v>53</v>
      </c>
      <c r="F2903" s="21">
        <v>47</v>
      </c>
      <c r="G2903" s="21" t="s">
        <v>2679</v>
      </c>
      <c r="H2903" s="21" t="s">
        <v>585</v>
      </c>
      <c r="I2903" s="21">
        <v>1</v>
      </c>
      <c r="J2903" s="21">
        <v>0</v>
      </c>
      <c r="K2903" s="21">
        <v>0</v>
      </c>
      <c r="L2903" s="21">
        <v>0</v>
      </c>
      <c r="M2903" s="21" t="s">
        <v>2646</v>
      </c>
      <c r="N2903" s="21" t="s">
        <v>587</v>
      </c>
      <c r="O2903" s="21">
        <v>0</v>
      </c>
      <c r="P2903" s="21">
        <v>1</v>
      </c>
      <c r="Q2903" s="21">
        <v>0</v>
      </c>
      <c r="R2903">
        <f>IFERROR(IF(I2903=1,VLOOKUP(F2903,Lookup!$A$2:$B$15,2,FALSE),0),0.5)</f>
        <v>0.5</v>
      </c>
      <c r="S2903">
        <f>IF(K2903=1,1,IFERROR(IF(H2903="pass",VLOOKUP(F2903,Lookup!$D$2:$E$26,2,FALSE),0),1.6))</f>
        <v>0</v>
      </c>
      <c r="T2903" s="6">
        <f t="shared" si="137"/>
        <v>0</v>
      </c>
      <c r="U2903" s="6">
        <f t="shared" si="135"/>
        <v>0.5</v>
      </c>
      <c r="V2903" t="str">
        <f t="shared" si="136"/>
        <v>E.MITCHELL, SF</v>
      </c>
    </row>
    <row r="2904" spans="1:22">
      <c r="A2904">
        <v>2775</v>
      </c>
      <c r="B2904" s="21">
        <v>1</v>
      </c>
      <c r="C2904" s="21" t="s">
        <v>11</v>
      </c>
      <c r="D2904" s="21" t="s">
        <v>28</v>
      </c>
      <c r="E2904" s="21">
        <v>47</v>
      </c>
      <c r="F2904" s="21">
        <v>53</v>
      </c>
      <c r="G2904" s="21" t="s">
        <v>2680</v>
      </c>
      <c r="H2904" s="21" t="s">
        <v>585</v>
      </c>
      <c r="I2904" s="21">
        <v>1</v>
      </c>
      <c r="J2904" s="21">
        <v>0</v>
      </c>
      <c r="K2904" s="21">
        <v>0</v>
      </c>
      <c r="L2904" s="21">
        <v>0</v>
      </c>
      <c r="M2904" s="21" t="s">
        <v>2646</v>
      </c>
      <c r="N2904" s="21" t="s">
        <v>587</v>
      </c>
      <c r="O2904" s="21">
        <v>0</v>
      </c>
      <c r="P2904" s="21">
        <v>1</v>
      </c>
      <c r="Q2904" s="21">
        <v>0</v>
      </c>
      <c r="R2904">
        <f>IFERROR(IF(I2904=1,VLOOKUP(F2904,Lookup!$A$2:$B$15,2,FALSE),0),0.5)</f>
        <v>0.5</v>
      </c>
      <c r="S2904">
        <f>IF(K2904=1,1,IFERROR(IF(H2904="pass",VLOOKUP(F2904,Lookup!$D$2:$E$26,2,FALSE),0),1.6))</f>
        <v>0</v>
      </c>
      <c r="T2904" s="6">
        <f t="shared" si="137"/>
        <v>0</v>
      </c>
      <c r="U2904" s="6">
        <f t="shared" si="135"/>
        <v>0.5</v>
      </c>
      <c r="V2904" t="str">
        <f t="shared" si="136"/>
        <v>E.MITCHELL, SF</v>
      </c>
    </row>
    <row r="2905" spans="1:22">
      <c r="A2905">
        <v>2777</v>
      </c>
      <c r="B2905" s="21">
        <v>1</v>
      </c>
      <c r="C2905" s="21" t="s">
        <v>11</v>
      </c>
      <c r="D2905" s="21" t="s">
        <v>28</v>
      </c>
      <c r="E2905" s="21">
        <v>13</v>
      </c>
      <c r="F2905" s="21">
        <v>87</v>
      </c>
      <c r="G2905" s="21" t="s">
        <v>2682</v>
      </c>
      <c r="H2905" s="21" t="s">
        <v>585</v>
      </c>
      <c r="I2905" s="21">
        <v>1</v>
      </c>
      <c r="J2905" s="21">
        <v>0</v>
      </c>
      <c r="K2905" s="21">
        <v>0</v>
      </c>
      <c r="L2905" s="21">
        <v>0</v>
      </c>
      <c r="M2905" s="21" t="s">
        <v>2646</v>
      </c>
      <c r="N2905" s="21" t="s">
        <v>587</v>
      </c>
      <c r="O2905" s="21">
        <v>0</v>
      </c>
      <c r="P2905" s="21">
        <v>1</v>
      </c>
      <c r="Q2905" s="21">
        <v>0</v>
      </c>
      <c r="R2905">
        <f>IFERROR(IF(I2905=1,VLOOKUP(F2905,Lookup!$A$2:$B$15,2,FALSE),0),0.5)</f>
        <v>0.6</v>
      </c>
      <c r="S2905">
        <f>IF(K2905=1,1,IFERROR(IF(H2905="pass",VLOOKUP(F2905,Lookup!$D$2:$E$26,2,FALSE),0),1.6))</f>
        <v>0</v>
      </c>
      <c r="T2905" s="6">
        <f t="shared" si="137"/>
        <v>0</v>
      </c>
      <c r="U2905" s="6">
        <f t="shared" si="135"/>
        <v>0.6</v>
      </c>
      <c r="V2905" t="str">
        <f t="shared" si="136"/>
        <v>E.MITCHELL, SF</v>
      </c>
    </row>
    <row r="2906" spans="1:22">
      <c r="A2906">
        <v>2779</v>
      </c>
      <c r="B2906" s="21">
        <v>1</v>
      </c>
      <c r="C2906" s="21" t="s">
        <v>11</v>
      </c>
      <c r="D2906" s="21" t="s">
        <v>28</v>
      </c>
      <c r="E2906" s="21">
        <v>3</v>
      </c>
      <c r="F2906" s="21">
        <v>97</v>
      </c>
      <c r="G2906" s="21" t="s">
        <v>2684</v>
      </c>
      <c r="H2906" s="21" t="s">
        <v>585</v>
      </c>
      <c r="I2906" s="21">
        <v>1</v>
      </c>
      <c r="J2906" s="21">
        <v>0</v>
      </c>
      <c r="K2906" s="21">
        <v>0</v>
      </c>
      <c r="L2906" s="21">
        <v>0</v>
      </c>
      <c r="M2906" s="21" t="s">
        <v>2685</v>
      </c>
      <c r="N2906" s="21" t="s">
        <v>587</v>
      </c>
      <c r="O2906" s="21">
        <v>0</v>
      </c>
      <c r="P2906" s="21">
        <v>1</v>
      </c>
      <c r="Q2906" s="21">
        <v>0</v>
      </c>
      <c r="R2906">
        <f>IFERROR(IF(I2906=1,VLOOKUP(F2906,Lookup!$A$2:$B$15,2,FALSE),0),0.5)</f>
        <v>2.1</v>
      </c>
      <c r="S2906">
        <f>IF(K2906=1,1,IFERROR(IF(H2906="pass",VLOOKUP(F2906,Lookup!$D$2:$E$26,2,FALSE),0),1.6))</f>
        <v>0</v>
      </c>
      <c r="T2906" s="6">
        <f t="shared" si="137"/>
        <v>0</v>
      </c>
      <c r="U2906" s="6">
        <f t="shared" si="135"/>
        <v>2.1</v>
      </c>
      <c r="V2906" t="str">
        <f t="shared" si="136"/>
        <v>J.HASTY, SF</v>
      </c>
    </row>
    <row r="2907" spans="1:22">
      <c r="A2907">
        <v>2784</v>
      </c>
      <c r="B2907" s="21">
        <v>1</v>
      </c>
      <c r="C2907" s="21" t="s">
        <v>28</v>
      </c>
      <c r="D2907" s="21" t="s">
        <v>11</v>
      </c>
      <c r="E2907" s="21">
        <v>70</v>
      </c>
      <c r="F2907" s="21">
        <v>30</v>
      </c>
      <c r="G2907" s="21" t="s">
        <v>2687</v>
      </c>
      <c r="H2907" s="21" t="s">
        <v>585</v>
      </c>
      <c r="I2907" s="21">
        <v>1</v>
      </c>
      <c r="J2907" s="21">
        <v>0</v>
      </c>
      <c r="K2907" s="21">
        <v>0</v>
      </c>
      <c r="L2907" s="21">
        <v>0</v>
      </c>
      <c r="M2907" s="21" t="s">
        <v>2631</v>
      </c>
      <c r="N2907" s="21" t="s">
        <v>587</v>
      </c>
      <c r="O2907" s="21">
        <v>0</v>
      </c>
      <c r="P2907" s="21">
        <v>1</v>
      </c>
      <c r="Q2907" s="21">
        <v>0</v>
      </c>
      <c r="R2907">
        <f>IFERROR(IF(I2907=1,VLOOKUP(F2907,Lookup!$A$2:$B$15,2,FALSE),0),0.5)</f>
        <v>0.5</v>
      </c>
      <c r="S2907">
        <f>IF(K2907=1,1,IFERROR(IF(H2907="pass",VLOOKUP(F2907,Lookup!$D$2:$E$26,2,FALSE),0),1.6))</f>
        <v>0</v>
      </c>
      <c r="T2907" s="6">
        <f t="shared" si="137"/>
        <v>0</v>
      </c>
      <c r="U2907" s="6">
        <f t="shared" si="135"/>
        <v>0.5</v>
      </c>
      <c r="V2907" t="str">
        <f t="shared" si="136"/>
        <v>D.SWIFT, DET</v>
      </c>
    </row>
    <row r="2908" spans="1:22">
      <c r="A2908">
        <v>2789</v>
      </c>
      <c r="B2908" s="21">
        <v>1</v>
      </c>
      <c r="C2908" s="21" t="s">
        <v>28</v>
      </c>
      <c r="D2908" s="21" t="s">
        <v>11</v>
      </c>
      <c r="E2908" s="21">
        <v>75</v>
      </c>
      <c r="F2908" s="21">
        <v>25</v>
      </c>
      <c r="G2908" s="21" t="s">
        <v>2690</v>
      </c>
      <c r="H2908" s="21" t="s">
        <v>585</v>
      </c>
      <c r="I2908" s="21">
        <v>1</v>
      </c>
      <c r="J2908" s="21">
        <v>0</v>
      </c>
      <c r="K2908" s="21">
        <v>0</v>
      </c>
      <c r="L2908" s="21">
        <v>0</v>
      </c>
      <c r="M2908" s="21" t="s">
        <v>2631</v>
      </c>
      <c r="N2908" s="21" t="s">
        <v>587</v>
      </c>
      <c r="O2908" s="21">
        <v>0</v>
      </c>
      <c r="P2908" s="21">
        <v>1</v>
      </c>
      <c r="Q2908" s="21">
        <v>0</v>
      </c>
      <c r="R2908">
        <f>IFERROR(IF(I2908=1,VLOOKUP(F2908,Lookup!$A$2:$B$15,2,FALSE),0),0.5)</f>
        <v>0.5</v>
      </c>
      <c r="S2908">
        <f>IF(K2908=1,1,IFERROR(IF(H2908="pass",VLOOKUP(F2908,Lookup!$D$2:$E$26,2,FALSE),0),1.6))</f>
        <v>0</v>
      </c>
      <c r="T2908" s="6">
        <f t="shared" si="137"/>
        <v>0</v>
      </c>
      <c r="U2908" s="6">
        <f t="shared" si="135"/>
        <v>0.5</v>
      </c>
      <c r="V2908" t="str">
        <f t="shared" si="136"/>
        <v>D.SWIFT, DET</v>
      </c>
    </row>
    <row r="2909" spans="1:22">
      <c r="A2909">
        <v>2807</v>
      </c>
      <c r="B2909" s="21">
        <v>1</v>
      </c>
      <c r="C2909" s="21" t="s">
        <v>11</v>
      </c>
      <c r="D2909" s="21" t="s">
        <v>28</v>
      </c>
      <c r="E2909" s="21">
        <v>46</v>
      </c>
      <c r="F2909" s="21">
        <v>54</v>
      </c>
      <c r="G2909" s="21" t="s">
        <v>2696</v>
      </c>
      <c r="H2909" s="21" t="s">
        <v>585</v>
      </c>
      <c r="I2909" s="21">
        <v>1</v>
      </c>
      <c r="J2909" s="21">
        <v>0</v>
      </c>
      <c r="K2909" s="21">
        <v>0</v>
      </c>
      <c r="L2909" s="21">
        <v>0</v>
      </c>
      <c r="M2909" s="21" t="s">
        <v>2646</v>
      </c>
      <c r="N2909" s="21" t="s">
        <v>587</v>
      </c>
      <c r="O2909" s="21">
        <v>0</v>
      </c>
      <c r="P2909" s="21">
        <v>1</v>
      </c>
      <c r="Q2909" s="21">
        <v>0</v>
      </c>
      <c r="R2909">
        <f>IFERROR(IF(I2909=1,VLOOKUP(F2909,Lookup!$A$2:$B$15,2,FALSE),0),0.5)</f>
        <v>0.5</v>
      </c>
      <c r="S2909">
        <f>IF(K2909=1,1,IFERROR(IF(H2909="pass",VLOOKUP(F2909,Lookup!$D$2:$E$26,2,FALSE),0),1.6))</f>
        <v>0</v>
      </c>
      <c r="T2909" s="6">
        <f t="shared" si="137"/>
        <v>0</v>
      </c>
      <c r="U2909" s="6">
        <f t="shared" si="135"/>
        <v>0.5</v>
      </c>
      <c r="V2909" t="str">
        <f t="shared" si="136"/>
        <v>E.MITCHELL, SF</v>
      </c>
    </row>
    <row r="2910" spans="1:22">
      <c r="A2910">
        <v>2809</v>
      </c>
      <c r="B2910" s="21">
        <v>1</v>
      </c>
      <c r="C2910" s="21" t="s">
        <v>11</v>
      </c>
      <c r="D2910" s="21" t="s">
        <v>28</v>
      </c>
      <c r="E2910" s="21">
        <v>36</v>
      </c>
      <c r="F2910" s="21">
        <v>64</v>
      </c>
      <c r="G2910" s="21" t="s">
        <v>2698</v>
      </c>
      <c r="H2910" s="21" t="s">
        <v>585</v>
      </c>
      <c r="I2910" s="21">
        <v>1</v>
      </c>
      <c r="J2910" s="21">
        <v>0</v>
      </c>
      <c r="K2910" s="21">
        <v>0</v>
      </c>
      <c r="L2910" s="21">
        <v>0</v>
      </c>
      <c r="M2910" s="21" t="s">
        <v>2646</v>
      </c>
      <c r="N2910" s="21" t="s">
        <v>587</v>
      </c>
      <c r="O2910" s="21">
        <v>0</v>
      </c>
      <c r="P2910" s="21">
        <v>1</v>
      </c>
      <c r="Q2910" s="21">
        <v>0</v>
      </c>
      <c r="R2910">
        <f>IFERROR(IF(I2910=1,VLOOKUP(F2910,Lookup!$A$2:$B$15,2,FALSE),0),0.5)</f>
        <v>0.5</v>
      </c>
      <c r="S2910">
        <f>IF(K2910=1,1,IFERROR(IF(H2910="pass",VLOOKUP(F2910,Lookup!$D$2:$E$26,2,FALSE),0),1.6))</f>
        <v>0</v>
      </c>
      <c r="T2910" s="6">
        <f t="shared" si="137"/>
        <v>0</v>
      </c>
      <c r="U2910" s="6">
        <f t="shared" si="135"/>
        <v>0.5</v>
      </c>
      <c r="V2910" t="str">
        <f t="shared" si="136"/>
        <v>E.MITCHELL, SF</v>
      </c>
    </row>
    <row r="2911" spans="1:22">
      <c r="A2911">
        <v>2812</v>
      </c>
      <c r="B2911" s="21">
        <v>1</v>
      </c>
      <c r="C2911" s="21" t="s">
        <v>11</v>
      </c>
      <c r="D2911" s="21" t="s">
        <v>28</v>
      </c>
      <c r="E2911" s="21">
        <v>36</v>
      </c>
      <c r="F2911" s="21">
        <v>64</v>
      </c>
      <c r="G2911" s="21" t="s">
        <v>2700</v>
      </c>
      <c r="H2911" s="21" t="s">
        <v>585</v>
      </c>
      <c r="I2911" s="21">
        <v>1</v>
      </c>
      <c r="J2911" s="21">
        <v>0</v>
      </c>
      <c r="K2911" s="21">
        <v>0</v>
      </c>
      <c r="L2911" s="21">
        <v>0</v>
      </c>
      <c r="M2911" s="21" t="s">
        <v>2644</v>
      </c>
      <c r="N2911" s="21" t="s">
        <v>587</v>
      </c>
      <c r="O2911" s="21">
        <v>0</v>
      </c>
      <c r="P2911" s="21">
        <v>1</v>
      </c>
      <c r="Q2911" s="21">
        <v>0</v>
      </c>
      <c r="R2911">
        <f>IFERROR(IF(I2911=1,VLOOKUP(F2911,Lookup!$A$2:$B$15,2,FALSE),0),0.5)</f>
        <v>0.5</v>
      </c>
      <c r="S2911">
        <f>IF(K2911=1,1,IFERROR(IF(H2911="pass",VLOOKUP(F2911,Lookup!$D$2:$E$26,2,FALSE),0),1.6))</f>
        <v>0</v>
      </c>
      <c r="T2911" s="6">
        <f t="shared" si="137"/>
        <v>0</v>
      </c>
      <c r="U2911" s="6">
        <f t="shared" si="135"/>
        <v>0.5</v>
      </c>
      <c r="V2911" t="str">
        <f t="shared" si="136"/>
        <v>T.LANCE, SF</v>
      </c>
    </row>
    <row r="2912" spans="1:22">
      <c r="A2912">
        <v>2816</v>
      </c>
      <c r="B2912" s="21">
        <v>1</v>
      </c>
      <c r="C2912" s="21" t="s">
        <v>28</v>
      </c>
      <c r="D2912" s="21" t="s">
        <v>11</v>
      </c>
      <c r="E2912" s="21">
        <v>43</v>
      </c>
      <c r="F2912" s="21">
        <v>57</v>
      </c>
      <c r="G2912" s="21" t="s">
        <v>2702</v>
      </c>
      <c r="H2912" s="21" t="s">
        <v>585</v>
      </c>
      <c r="I2912" s="21">
        <v>1</v>
      </c>
      <c r="J2912" s="21">
        <v>0</v>
      </c>
      <c r="K2912" s="21">
        <v>0</v>
      </c>
      <c r="L2912" s="21">
        <v>0</v>
      </c>
      <c r="M2912" s="21" t="s">
        <v>2631</v>
      </c>
      <c r="N2912" s="21" t="s">
        <v>587</v>
      </c>
      <c r="O2912" s="21">
        <v>0</v>
      </c>
      <c r="P2912" s="21">
        <v>1</v>
      </c>
      <c r="Q2912" s="21">
        <v>0</v>
      </c>
      <c r="R2912">
        <f>IFERROR(IF(I2912=1,VLOOKUP(F2912,Lookup!$A$2:$B$15,2,FALSE),0),0.5)</f>
        <v>0.5</v>
      </c>
      <c r="S2912">
        <f>IF(K2912=1,1,IFERROR(IF(H2912="pass",VLOOKUP(F2912,Lookup!$D$2:$E$26,2,FALSE),0),1.6))</f>
        <v>0</v>
      </c>
      <c r="T2912" s="6">
        <f t="shared" si="137"/>
        <v>0</v>
      </c>
      <c r="U2912" s="6">
        <f t="shared" si="135"/>
        <v>0.5</v>
      </c>
      <c r="V2912" t="str">
        <f t="shared" si="136"/>
        <v>D.SWIFT, DET</v>
      </c>
    </row>
    <row r="2913" spans="1:22">
      <c r="A2913">
        <v>2821</v>
      </c>
      <c r="B2913" s="21">
        <v>1</v>
      </c>
      <c r="C2913" s="21" t="s">
        <v>11</v>
      </c>
      <c r="D2913" s="21" t="s">
        <v>28</v>
      </c>
      <c r="E2913" s="21">
        <v>91</v>
      </c>
      <c r="F2913" s="21">
        <v>9</v>
      </c>
      <c r="G2913" s="21" t="s">
        <v>2705</v>
      </c>
      <c r="H2913" s="21" t="s">
        <v>585</v>
      </c>
      <c r="I2913" s="21">
        <v>1</v>
      </c>
      <c r="J2913" s="21">
        <v>0</v>
      </c>
      <c r="K2913" s="21">
        <v>0</v>
      </c>
      <c r="L2913" s="21">
        <v>0</v>
      </c>
      <c r="M2913" s="21" t="s">
        <v>2646</v>
      </c>
      <c r="N2913" s="21" t="s">
        <v>587</v>
      </c>
      <c r="O2913" s="21">
        <v>0</v>
      </c>
      <c r="P2913" s="21">
        <v>1</v>
      </c>
      <c r="Q2913" s="21">
        <v>0</v>
      </c>
      <c r="R2913">
        <f>IFERROR(IF(I2913=1,VLOOKUP(F2913,Lookup!$A$2:$B$15,2,FALSE),0),0.5)</f>
        <v>0.5</v>
      </c>
      <c r="S2913">
        <f>IF(K2913=1,1,IFERROR(IF(H2913="pass",VLOOKUP(F2913,Lookup!$D$2:$E$26,2,FALSE),0),1.6))</f>
        <v>0</v>
      </c>
      <c r="T2913" s="6">
        <f t="shared" si="137"/>
        <v>0</v>
      </c>
      <c r="U2913" s="6">
        <f t="shared" si="135"/>
        <v>0.5</v>
      </c>
      <c r="V2913" t="str">
        <f t="shared" si="136"/>
        <v>E.MITCHELL, SF</v>
      </c>
    </row>
    <row r="2914" spans="1:22">
      <c r="A2914">
        <v>2822</v>
      </c>
      <c r="B2914" s="21">
        <v>1</v>
      </c>
      <c r="C2914" s="21" t="s">
        <v>11</v>
      </c>
      <c r="D2914" s="21" t="s">
        <v>28</v>
      </c>
      <c r="E2914" s="21">
        <v>84</v>
      </c>
      <c r="F2914" s="21">
        <v>16</v>
      </c>
      <c r="G2914" s="21" t="s">
        <v>2706</v>
      </c>
      <c r="H2914" s="21" t="s">
        <v>585</v>
      </c>
      <c r="I2914" s="21">
        <v>1</v>
      </c>
      <c r="J2914" s="21">
        <v>0</v>
      </c>
      <c r="K2914" s="21">
        <v>0</v>
      </c>
      <c r="L2914" s="21">
        <v>0</v>
      </c>
      <c r="M2914" s="21" t="s">
        <v>2646</v>
      </c>
      <c r="N2914" s="21" t="s">
        <v>587</v>
      </c>
      <c r="O2914" s="21">
        <v>0</v>
      </c>
      <c r="P2914" s="21">
        <v>1</v>
      </c>
      <c r="Q2914" s="21">
        <v>0</v>
      </c>
      <c r="R2914">
        <f>IFERROR(IF(I2914=1,VLOOKUP(F2914,Lookup!$A$2:$B$15,2,FALSE),0),0.5)</f>
        <v>0.5</v>
      </c>
      <c r="S2914">
        <f>IF(K2914=1,1,IFERROR(IF(H2914="pass",VLOOKUP(F2914,Lookup!$D$2:$E$26,2,FALSE),0),1.6))</f>
        <v>0</v>
      </c>
      <c r="T2914" s="6">
        <f t="shared" si="137"/>
        <v>0</v>
      </c>
      <c r="U2914" s="6">
        <f t="shared" si="135"/>
        <v>0.5</v>
      </c>
      <c r="V2914" t="str">
        <f t="shared" si="136"/>
        <v>E.MITCHELL, SF</v>
      </c>
    </row>
    <row r="2915" spans="1:22">
      <c r="A2915">
        <v>2824</v>
      </c>
      <c r="B2915" s="21">
        <v>1</v>
      </c>
      <c r="C2915" s="21" t="s">
        <v>11</v>
      </c>
      <c r="D2915" s="21" t="s">
        <v>28</v>
      </c>
      <c r="E2915" s="21">
        <v>81</v>
      </c>
      <c r="F2915" s="21">
        <v>19</v>
      </c>
      <c r="G2915" s="21" t="s">
        <v>2708</v>
      </c>
      <c r="H2915" s="21" t="s">
        <v>585</v>
      </c>
      <c r="I2915" s="21">
        <v>1</v>
      </c>
      <c r="J2915" s="21">
        <v>0</v>
      </c>
      <c r="K2915" s="21">
        <v>0</v>
      </c>
      <c r="L2915" s="21">
        <v>0</v>
      </c>
      <c r="M2915" s="21" t="s">
        <v>2646</v>
      </c>
      <c r="N2915" s="21" t="s">
        <v>587</v>
      </c>
      <c r="O2915" s="21">
        <v>0</v>
      </c>
      <c r="P2915" s="21">
        <v>1</v>
      </c>
      <c r="Q2915" s="21">
        <v>0</v>
      </c>
      <c r="R2915">
        <f>IFERROR(IF(I2915=1,VLOOKUP(F2915,Lookup!$A$2:$B$15,2,FALSE),0),0.5)</f>
        <v>0.5</v>
      </c>
      <c r="S2915">
        <f>IF(K2915=1,1,IFERROR(IF(H2915="pass",VLOOKUP(F2915,Lookup!$D$2:$E$26,2,FALSE),0),1.6))</f>
        <v>0</v>
      </c>
      <c r="T2915" s="6">
        <f t="shared" si="137"/>
        <v>0</v>
      </c>
      <c r="U2915" s="6">
        <f t="shared" si="135"/>
        <v>0.5</v>
      </c>
      <c r="V2915" t="str">
        <f t="shared" si="136"/>
        <v>E.MITCHELL, SF</v>
      </c>
    </row>
    <row r="2916" spans="1:22">
      <c r="A2916">
        <v>2829</v>
      </c>
      <c r="B2916" s="21">
        <v>1</v>
      </c>
      <c r="C2916" s="21" t="s">
        <v>28</v>
      </c>
      <c r="D2916" s="21" t="s">
        <v>11</v>
      </c>
      <c r="E2916" s="21">
        <v>72</v>
      </c>
      <c r="F2916" s="21">
        <v>28</v>
      </c>
      <c r="G2916" s="21" t="s">
        <v>2710</v>
      </c>
      <c r="H2916" s="21" t="s">
        <v>585</v>
      </c>
      <c r="I2916" s="21">
        <v>1</v>
      </c>
      <c r="J2916" s="21">
        <v>0</v>
      </c>
      <c r="K2916" s="21">
        <v>0</v>
      </c>
      <c r="L2916" s="21">
        <v>0</v>
      </c>
      <c r="M2916" s="21" t="s">
        <v>1292</v>
      </c>
      <c r="N2916" s="21" t="s">
        <v>587</v>
      </c>
      <c r="O2916" s="21">
        <v>0</v>
      </c>
      <c r="P2916" s="21">
        <v>1</v>
      </c>
      <c r="Q2916" s="21">
        <v>0</v>
      </c>
      <c r="R2916">
        <f>IFERROR(IF(I2916=1,VLOOKUP(F2916,Lookup!$A$2:$B$15,2,FALSE),0),0.5)</f>
        <v>0.5</v>
      </c>
      <c r="S2916">
        <f>IF(K2916=1,1,IFERROR(IF(H2916="pass",VLOOKUP(F2916,Lookup!$D$2:$E$26,2,FALSE),0),1.6))</f>
        <v>0</v>
      </c>
      <c r="T2916" s="6">
        <f t="shared" si="137"/>
        <v>0</v>
      </c>
      <c r="U2916" s="6">
        <f t="shared" si="135"/>
        <v>0.5</v>
      </c>
      <c r="V2916" t="str">
        <f t="shared" si="136"/>
        <v>J.WILLIAMS, DET</v>
      </c>
    </row>
    <row r="2917" spans="1:22">
      <c r="A2917">
        <v>2831</v>
      </c>
      <c r="B2917" s="21">
        <v>1</v>
      </c>
      <c r="C2917" s="21" t="s">
        <v>28</v>
      </c>
      <c r="D2917" s="21" t="s">
        <v>11</v>
      </c>
      <c r="E2917" s="21">
        <v>66</v>
      </c>
      <c r="F2917" s="21">
        <v>34</v>
      </c>
      <c r="G2917" s="21" t="s">
        <v>2713</v>
      </c>
      <c r="H2917" s="21" t="s">
        <v>585</v>
      </c>
      <c r="I2917" s="21">
        <v>1</v>
      </c>
      <c r="J2917" s="21">
        <v>0</v>
      </c>
      <c r="K2917" s="21">
        <v>0</v>
      </c>
      <c r="L2917" s="21">
        <v>0</v>
      </c>
      <c r="M2917" s="21" t="s">
        <v>1292</v>
      </c>
      <c r="N2917" s="21" t="s">
        <v>587</v>
      </c>
      <c r="O2917" s="21">
        <v>0</v>
      </c>
      <c r="P2917" s="21">
        <v>1</v>
      </c>
      <c r="Q2917" s="21">
        <v>0</v>
      </c>
      <c r="R2917">
        <f>IFERROR(IF(I2917=1,VLOOKUP(F2917,Lookup!$A$2:$B$15,2,FALSE),0),0.5)</f>
        <v>0.5</v>
      </c>
      <c r="S2917">
        <f>IF(K2917=1,1,IFERROR(IF(H2917="pass",VLOOKUP(F2917,Lookup!$D$2:$E$26,2,FALSE),0),1.6))</f>
        <v>0</v>
      </c>
      <c r="T2917" s="6">
        <f t="shared" si="137"/>
        <v>0</v>
      </c>
      <c r="U2917" s="6">
        <f t="shared" si="135"/>
        <v>0.5</v>
      </c>
      <c r="V2917" t="str">
        <f t="shared" si="136"/>
        <v>J.WILLIAMS, DET</v>
      </c>
    </row>
    <row r="2918" spans="1:22">
      <c r="A2918">
        <v>2837</v>
      </c>
      <c r="B2918" s="21">
        <v>1</v>
      </c>
      <c r="C2918" s="21" t="s">
        <v>11</v>
      </c>
      <c r="D2918" s="21" t="s">
        <v>28</v>
      </c>
      <c r="E2918" s="21">
        <v>80</v>
      </c>
      <c r="F2918" s="21">
        <v>20</v>
      </c>
      <c r="G2918" s="21" t="s">
        <v>2717</v>
      </c>
      <c r="H2918" s="21" t="s">
        <v>585</v>
      </c>
      <c r="I2918" s="21">
        <v>1</v>
      </c>
      <c r="J2918" s="21">
        <v>0</v>
      </c>
      <c r="K2918" s="21">
        <v>0</v>
      </c>
      <c r="L2918" s="21">
        <v>0</v>
      </c>
      <c r="M2918" s="21" t="s">
        <v>2646</v>
      </c>
      <c r="N2918" s="21" t="s">
        <v>587</v>
      </c>
      <c r="O2918" s="21">
        <v>0</v>
      </c>
      <c r="P2918" s="21">
        <v>1</v>
      </c>
      <c r="Q2918" s="21">
        <v>0</v>
      </c>
      <c r="R2918">
        <f>IFERROR(IF(I2918=1,VLOOKUP(F2918,Lookup!$A$2:$B$15,2,FALSE),0),0.5)</f>
        <v>0.5</v>
      </c>
      <c r="S2918">
        <f>IF(K2918=1,1,IFERROR(IF(H2918="pass",VLOOKUP(F2918,Lookup!$D$2:$E$26,2,FALSE),0),1.6))</f>
        <v>0</v>
      </c>
      <c r="T2918" s="6">
        <f t="shared" si="137"/>
        <v>0</v>
      </c>
      <c r="U2918" s="6">
        <f t="shared" si="135"/>
        <v>0.5</v>
      </c>
      <c r="V2918" t="str">
        <f t="shared" si="136"/>
        <v>E.MITCHELL, SF</v>
      </c>
    </row>
    <row r="2919" spans="1:22">
      <c r="A2919">
        <v>2840</v>
      </c>
      <c r="B2919" s="21">
        <v>1</v>
      </c>
      <c r="C2919" s="21" t="s">
        <v>11</v>
      </c>
      <c r="D2919" s="21" t="s">
        <v>28</v>
      </c>
      <c r="E2919" s="21">
        <v>61</v>
      </c>
      <c r="F2919" s="21">
        <v>39</v>
      </c>
      <c r="G2919" s="21" t="s">
        <v>2720</v>
      </c>
      <c r="H2919" s="21" t="s">
        <v>585</v>
      </c>
      <c r="I2919" s="21">
        <v>1</v>
      </c>
      <c r="J2919" s="21">
        <v>0</v>
      </c>
      <c r="K2919" s="21">
        <v>0</v>
      </c>
      <c r="L2919" s="21">
        <v>0</v>
      </c>
      <c r="M2919" s="21" t="s">
        <v>2646</v>
      </c>
      <c r="N2919" s="21" t="s">
        <v>587</v>
      </c>
      <c r="O2919" s="21">
        <v>0</v>
      </c>
      <c r="P2919" s="21">
        <v>1</v>
      </c>
      <c r="Q2919" s="21">
        <v>0</v>
      </c>
      <c r="R2919">
        <f>IFERROR(IF(I2919=1,VLOOKUP(F2919,Lookup!$A$2:$B$15,2,FALSE),0),0.5)</f>
        <v>0.5</v>
      </c>
      <c r="S2919">
        <f>IF(K2919=1,1,IFERROR(IF(H2919="pass",VLOOKUP(F2919,Lookup!$D$2:$E$26,2,FALSE),0),1.6))</f>
        <v>0</v>
      </c>
      <c r="T2919" s="6">
        <f t="shared" si="137"/>
        <v>0</v>
      </c>
      <c r="U2919" s="6">
        <f t="shared" si="135"/>
        <v>0.5</v>
      </c>
      <c r="V2919" t="str">
        <f t="shared" si="136"/>
        <v>E.MITCHELL, SF</v>
      </c>
    </row>
    <row r="2920" spans="1:22">
      <c r="A2920">
        <v>2842</v>
      </c>
      <c r="B2920" s="21">
        <v>1</v>
      </c>
      <c r="C2920" s="21" t="s">
        <v>11</v>
      </c>
      <c r="D2920" s="21" t="s">
        <v>28</v>
      </c>
      <c r="E2920" s="21">
        <v>54</v>
      </c>
      <c r="F2920" s="21">
        <v>46</v>
      </c>
      <c r="G2920" s="21" t="s">
        <v>2721</v>
      </c>
      <c r="H2920" s="21" t="s">
        <v>585</v>
      </c>
      <c r="I2920" s="21">
        <v>1</v>
      </c>
      <c r="J2920" s="21">
        <v>0</v>
      </c>
      <c r="K2920" s="21">
        <v>0</v>
      </c>
      <c r="L2920" s="21">
        <v>0</v>
      </c>
      <c r="M2920" s="21" t="s">
        <v>2644</v>
      </c>
      <c r="N2920" s="21" t="s">
        <v>587</v>
      </c>
      <c r="O2920" s="21">
        <v>0</v>
      </c>
      <c r="P2920" s="21">
        <v>1</v>
      </c>
      <c r="Q2920" s="21">
        <v>0</v>
      </c>
      <c r="R2920">
        <f>IFERROR(IF(I2920=1,VLOOKUP(F2920,Lookup!$A$2:$B$15,2,FALSE),0),0.5)</f>
        <v>0.5</v>
      </c>
      <c r="S2920">
        <f>IF(K2920=1,1,IFERROR(IF(H2920="pass",VLOOKUP(F2920,Lookup!$D$2:$E$26,2,FALSE),0),1.6))</f>
        <v>0</v>
      </c>
      <c r="T2920" s="6">
        <f t="shared" si="137"/>
        <v>0</v>
      </c>
      <c r="U2920" s="6">
        <f t="shared" si="135"/>
        <v>0.5</v>
      </c>
      <c r="V2920" t="str">
        <f t="shared" si="136"/>
        <v>T.LANCE, SF</v>
      </c>
    </row>
    <row r="2921" spans="1:22">
      <c r="A2921">
        <v>2849</v>
      </c>
      <c r="B2921" s="21">
        <v>1</v>
      </c>
      <c r="C2921" s="21" t="s">
        <v>11</v>
      </c>
      <c r="D2921" s="21" t="s">
        <v>28</v>
      </c>
      <c r="E2921" s="21">
        <v>53</v>
      </c>
      <c r="F2921" s="21">
        <v>47</v>
      </c>
      <c r="G2921" s="21" t="s">
        <v>2725</v>
      </c>
      <c r="H2921" s="21" t="s">
        <v>585</v>
      </c>
      <c r="I2921" s="21">
        <v>1</v>
      </c>
      <c r="J2921" s="21">
        <v>0</v>
      </c>
      <c r="K2921" s="21">
        <v>0</v>
      </c>
      <c r="L2921" s="21">
        <v>0</v>
      </c>
      <c r="M2921" s="21" t="s">
        <v>2646</v>
      </c>
      <c r="N2921" s="21" t="s">
        <v>587</v>
      </c>
      <c r="O2921" s="21">
        <v>0</v>
      </c>
      <c r="P2921" s="21">
        <v>1</v>
      </c>
      <c r="Q2921" s="21">
        <v>0</v>
      </c>
      <c r="R2921">
        <f>IFERROR(IF(I2921=1,VLOOKUP(F2921,Lookup!$A$2:$B$15,2,FALSE),0),0.5)</f>
        <v>0.5</v>
      </c>
      <c r="S2921">
        <f>IF(K2921=1,1,IFERROR(IF(H2921="pass",VLOOKUP(F2921,Lookup!$D$2:$E$26,2,FALSE),0),1.6))</f>
        <v>0</v>
      </c>
      <c r="T2921" s="6">
        <f t="shared" si="137"/>
        <v>0</v>
      </c>
      <c r="U2921" s="6">
        <f t="shared" si="135"/>
        <v>0.5</v>
      </c>
      <c r="V2921" t="str">
        <f t="shared" si="136"/>
        <v>E.MITCHELL, SF</v>
      </c>
    </row>
    <row r="2922" spans="1:22">
      <c r="A2922">
        <v>2852</v>
      </c>
      <c r="B2922" s="21">
        <v>1</v>
      </c>
      <c r="C2922" s="21" t="s">
        <v>11</v>
      </c>
      <c r="D2922" s="21" t="s">
        <v>28</v>
      </c>
      <c r="E2922" s="21">
        <v>38</v>
      </c>
      <c r="F2922" s="21">
        <v>62</v>
      </c>
      <c r="G2922" s="21" t="s">
        <v>2728</v>
      </c>
      <c r="H2922" s="21" t="s">
        <v>585</v>
      </c>
      <c r="I2922" s="21">
        <v>1</v>
      </c>
      <c r="J2922" s="21">
        <v>0</v>
      </c>
      <c r="K2922" s="21">
        <v>0</v>
      </c>
      <c r="L2922" s="21">
        <v>0</v>
      </c>
      <c r="M2922" s="21" t="s">
        <v>2646</v>
      </c>
      <c r="N2922" s="21" t="s">
        <v>587</v>
      </c>
      <c r="O2922" s="21">
        <v>0</v>
      </c>
      <c r="P2922" s="21">
        <v>1</v>
      </c>
      <c r="Q2922" s="21">
        <v>0</v>
      </c>
      <c r="R2922">
        <f>IFERROR(IF(I2922=1,VLOOKUP(F2922,Lookup!$A$2:$B$15,2,FALSE),0),0.5)</f>
        <v>0.5</v>
      </c>
      <c r="S2922">
        <f>IF(K2922=1,1,IFERROR(IF(H2922="pass",VLOOKUP(F2922,Lookup!$D$2:$E$26,2,FALSE),0),1.6))</f>
        <v>0</v>
      </c>
      <c r="T2922" s="6">
        <f t="shared" si="137"/>
        <v>0</v>
      </c>
      <c r="U2922" s="6">
        <f t="shared" si="135"/>
        <v>0.5</v>
      </c>
      <c r="V2922" t="str">
        <f t="shared" si="136"/>
        <v>E.MITCHELL, SF</v>
      </c>
    </row>
    <row r="2923" spans="1:22">
      <c r="A2923">
        <v>2864</v>
      </c>
      <c r="B2923" s="21">
        <v>1</v>
      </c>
      <c r="C2923" s="21" t="s">
        <v>11</v>
      </c>
      <c r="D2923" s="21" t="s">
        <v>28</v>
      </c>
      <c r="E2923" s="21">
        <v>53</v>
      </c>
      <c r="F2923" s="21">
        <v>47</v>
      </c>
      <c r="G2923" s="21" t="s">
        <v>2736</v>
      </c>
      <c r="H2923" s="21" t="s">
        <v>585</v>
      </c>
      <c r="I2923" s="21">
        <v>1</v>
      </c>
      <c r="J2923" s="21">
        <v>0</v>
      </c>
      <c r="K2923" s="21">
        <v>0</v>
      </c>
      <c r="L2923" s="21">
        <v>0</v>
      </c>
      <c r="M2923" s="21" t="s">
        <v>2646</v>
      </c>
      <c r="N2923" s="21" t="s">
        <v>587</v>
      </c>
      <c r="O2923" s="21">
        <v>0</v>
      </c>
      <c r="P2923" s="21">
        <v>1</v>
      </c>
      <c r="Q2923" s="21">
        <v>0</v>
      </c>
      <c r="R2923">
        <f>IFERROR(IF(I2923=1,VLOOKUP(F2923,Lookup!$A$2:$B$15,2,FALSE),0),0.5)</f>
        <v>0.5</v>
      </c>
      <c r="S2923">
        <f>IF(K2923=1,1,IFERROR(IF(H2923="pass",VLOOKUP(F2923,Lookup!$D$2:$E$26,2,FALSE),0),1.6))</f>
        <v>0</v>
      </c>
      <c r="T2923" s="6">
        <f t="shared" si="137"/>
        <v>0</v>
      </c>
      <c r="U2923" s="6">
        <f t="shared" si="135"/>
        <v>0.5</v>
      </c>
      <c r="V2923" t="str">
        <f t="shared" si="136"/>
        <v>E.MITCHELL, SF</v>
      </c>
    </row>
    <row r="2924" spans="1:22">
      <c r="A2924">
        <v>2865</v>
      </c>
      <c r="B2924" s="21">
        <v>1</v>
      </c>
      <c r="C2924" s="21" t="s">
        <v>11</v>
      </c>
      <c r="D2924" s="21" t="s">
        <v>28</v>
      </c>
      <c r="E2924" s="21">
        <v>47</v>
      </c>
      <c r="F2924" s="21">
        <v>53</v>
      </c>
      <c r="G2924" s="21" t="s">
        <v>2737</v>
      </c>
      <c r="H2924" s="21" t="s">
        <v>585</v>
      </c>
      <c r="I2924" s="21">
        <v>1</v>
      </c>
      <c r="J2924" s="21">
        <v>0</v>
      </c>
      <c r="K2924" s="21">
        <v>0</v>
      </c>
      <c r="L2924" s="21">
        <v>0</v>
      </c>
      <c r="M2924" s="21" t="s">
        <v>2646</v>
      </c>
      <c r="N2924" s="21" t="s">
        <v>587</v>
      </c>
      <c r="O2924" s="21">
        <v>0</v>
      </c>
      <c r="P2924" s="21">
        <v>1</v>
      </c>
      <c r="Q2924" s="21">
        <v>0</v>
      </c>
      <c r="R2924">
        <f>IFERROR(IF(I2924=1,VLOOKUP(F2924,Lookup!$A$2:$B$15,2,FALSE),0),0.5)</f>
        <v>0.5</v>
      </c>
      <c r="S2924">
        <f>IF(K2924=1,1,IFERROR(IF(H2924="pass",VLOOKUP(F2924,Lookup!$D$2:$E$26,2,FALSE),0),1.6))</f>
        <v>0</v>
      </c>
      <c r="T2924" s="6">
        <f t="shared" si="137"/>
        <v>0</v>
      </c>
      <c r="U2924" s="6">
        <f t="shared" si="135"/>
        <v>0.5</v>
      </c>
      <c r="V2924" t="str">
        <f t="shared" si="136"/>
        <v>E.MITCHELL, SF</v>
      </c>
    </row>
    <row r="2925" spans="1:22">
      <c r="A2925">
        <v>2882</v>
      </c>
      <c r="B2925" s="21">
        <v>1</v>
      </c>
      <c r="C2925" s="21" t="s">
        <v>28</v>
      </c>
      <c r="D2925" s="21" t="s">
        <v>11</v>
      </c>
      <c r="E2925" s="21">
        <v>1</v>
      </c>
      <c r="F2925" s="21">
        <v>99</v>
      </c>
      <c r="G2925" s="21" t="s">
        <v>2750</v>
      </c>
      <c r="H2925" s="21" t="s">
        <v>585</v>
      </c>
      <c r="I2925" s="21">
        <v>1</v>
      </c>
      <c r="J2925" s="21">
        <v>0</v>
      </c>
      <c r="K2925" s="21">
        <v>0</v>
      </c>
      <c r="L2925" s="21">
        <v>0</v>
      </c>
      <c r="M2925" s="21" t="s">
        <v>1292</v>
      </c>
      <c r="N2925" s="21" t="s">
        <v>587</v>
      </c>
      <c r="O2925" s="21">
        <v>0</v>
      </c>
      <c r="P2925" s="21">
        <v>1</v>
      </c>
      <c r="Q2925" s="21">
        <v>0</v>
      </c>
      <c r="R2925">
        <f>IFERROR(IF(I2925=1,VLOOKUP(F2925,Lookup!$A$2:$B$15,2,FALSE),0),0.5)</f>
        <v>3.3</v>
      </c>
      <c r="S2925">
        <f>IF(K2925=1,1,IFERROR(IF(H2925="pass",VLOOKUP(F2925,Lookup!$D$2:$E$26,2,FALSE),0),1.6))</f>
        <v>0</v>
      </c>
      <c r="T2925" s="6">
        <f t="shared" si="137"/>
        <v>0</v>
      </c>
      <c r="U2925" s="6">
        <f t="shared" si="135"/>
        <v>3.3</v>
      </c>
      <c r="V2925" t="str">
        <f t="shared" si="136"/>
        <v>J.WILLIAMS, DET</v>
      </c>
    </row>
    <row r="2926" spans="1:22">
      <c r="A2926">
        <v>2894</v>
      </c>
      <c r="B2926" s="21">
        <v>1</v>
      </c>
      <c r="C2926" s="21" t="s">
        <v>11</v>
      </c>
      <c r="D2926" s="21" t="s">
        <v>28</v>
      </c>
      <c r="E2926" s="21">
        <v>48</v>
      </c>
      <c r="F2926" s="21">
        <v>52</v>
      </c>
      <c r="G2926" s="21" t="s">
        <v>2758</v>
      </c>
      <c r="H2926" s="21" t="s">
        <v>585</v>
      </c>
      <c r="I2926" s="21">
        <v>1</v>
      </c>
      <c r="J2926" s="21">
        <v>0</v>
      </c>
      <c r="K2926" s="21">
        <v>0</v>
      </c>
      <c r="L2926" s="21">
        <v>0</v>
      </c>
      <c r="M2926" s="21" t="s">
        <v>2646</v>
      </c>
      <c r="N2926" s="21" t="s">
        <v>587</v>
      </c>
      <c r="O2926" s="21">
        <v>0</v>
      </c>
      <c r="P2926" s="21">
        <v>1</v>
      </c>
      <c r="Q2926" s="21">
        <v>0</v>
      </c>
      <c r="R2926">
        <f>IFERROR(IF(I2926=1,VLOOKUP(F2926,Lookup!$A$2:$B$15,2,FALSE),0),0.5)</f>
        <v>0.5</v>
      </c>
      <c r="S2926">
        <f>IF(K2926=1,1,IFERROR(IF(H2926="pass",VLOOKUP(F2926,Lookup!$D$2:$E$26,2,FALSE),0),1.6))</f>
        <v>0</v>
      </c>
      <c r="T2926" s="6">
        <f t="shared" si="137"/>
        <v>0</v>
      </c>
      <c r="U2926" s="6">
        <f t="shared" si="135"/>
        <v>0.5</v>
      </c>
      <c r="V2926" t="str">
        <f t="shared" si="136"/>
        <v>E.MITCHELL, SF</v>
      </c>
    </row>
    <row r="2927" spans="1:22">
      <c r="A2927">
        <v>2896</v>
      </c>
      <c r="B2927" s="21">
        <v>1</v>
      </c>
      <c r="C2927" s="21" t="s">
        <v>11</v>
      </c>
      <c r="D2927" s="21" t="s">
        <v>28</v>
      </c>
      <c r="E2927" s="21">
        <v>47</v>
      </c>
      <c r="F2927" s="21">
        <v>53</v>
      </c>
      <c r="G2927" s="21" t="s">
        <v>2759</v>
      </c>
      <c r="H2927" s="21" t="s">
        <v>585</v>
      </c>
      <c r="I2927" s="21">
        <v>1</v>
      </c>
      <c r="J2927" s="21">
        <v>0</v>
      </c>
      <c r="K2927" s="21">
        <v>0</v>
      </c>
      <c r="L2927" s="21">
        <v>0</v>
      </c>
      <c r="M2927" s="21" t="s">
        <v>2646</v>
      </c>
      <c r="N2927" s="21" t="s">
        <v>587</v>
      </c>
      <c r="O2927" s="21">
        <v>0</v>
      </c>
      <c r="P2927" s="21">
        <v>1</v>
      </c>
      <c r="Q2927" s="21">
        <v>0</v>
      </c>
      <c r="R2927">
        <f>IFERROR(IF(I2927=1,VLOOKUP(F2927,Lookup!$A$2:$B$15,2,FALSE),0),0.5)</f>
        <v>0.5</v>
      </c>
      <c r="S2927">
        <f>IF(K2927=1,1,IFERROR(IF(H2927="pass",VLOOKUP(F2927,Lookup!$D$2:$E$26,2,FALSE),0),1.6))</f>
        <v>0</v>
      </c>
      <c r="T2927" s="6">
        <f t="shared" si="137"/>
        <v>0</v>
      </c>
      <c r="U2927" s="6">
        <f t="shared" si="135"/>
        <v>0.5</v>
      </c>
      <c r="V2927" t="str">
        <f t="shared" si="136"/>
        <v>E.MITCHELL, SF</v>
      </c>
    </row>
    <row r="2928" spans="1:22">
      <c r="A2928">
        <v>3</v>
      </c>
      <c r="B2928" s="28">
        <v>2</v>
      </c>
      <c r="C2928" s="28" t="s">
        <v>18</v>
      </c>
      <c r="D2928" s="28" t="s">
        <v>22</v>
      </c>
      <c r="E2928" s="28">
        <v>55</v>
      </c>
      <c r="F2928" s="28">
        <v>45</v>
      </c>
      <c r="G2928" s="28" t="s">
        <v>2829</v>
      </c>
      <c r="H2928" s="28" t="s">
        <v>585</v>
      </c>
      <c r="I2928" s="28">
        <v>1</v>
      </c>
      <c r="J2928" s="28">
        <v>0</v>
      </c>
      <c r="K2928" s="28">
        <v>0</v>
      </c>
      <c r="L2928" s="28">
        <v>0</v>
      </c>
      <c r="M2928" s="28" t="s">
        <v>1146</v>
      </c>
      <c r="N2928" s="28" t="s">
        <v>587</v>
      </c>
      <c r="O2928" s="21">
        <v>0</v>
      </c>
      <c r="P2928" s="21">
        <v>1</v>
      </c>
      <c r="Q2928" s="21">
        <v>0</v>
      </c>
      <c r="R2928">
        <f>IFERROR(IF(I2928=1,VLOOKUP(F2928,Lookup!$A$2:$B$15,2,FALSE),0),0.5)</f>
        <v>0.5</v>
      </c>
      <c r="S2928">
        <f>IF(K2928=1,1,IFERROR(IF(H2928="pass",VLOOKUP(F2928,Lookup!$D$2:$E$26,2,FALSE),0),1.6))</f>
        <v>0</v>
      </c>
      <c r="T2928" s="6">
        <f t="shared" si="137"/>
        <v>0</v>
      </c>
      <c r="U2928" s="6">
        <f t="shared" si="135"/>
        <v>0.5</v>
      </c>
      <c r="V2928" t="str">
        <f t="shared" si="136"/>
        <v>R.JONES, TB</v>
      </c>
    </row>
    <row r="2929" spans="1:22">
      <c r="A2929">
        <v>6</v>
      </c>
      <c r="B2929" s="28">
        <v>2</v>
      </c>
      <c r="C2929" s="28" t="s">
        <v>18</v>
      </c>
      <c r="D2929" s="28" t="s">
        <v>22</v>
      </c>
      <c r="E2929" s="28">
        <v>22</v>
      </c>
      <c r="F2929" s="28">
        <v>78</v>
      </c>
      <c r="G2929" s="28" t="s">
        <v>2832</v>
      </c>
      <c r="H2929" s="28" t="s">
        <v>585</v>
      </c>
      <c r="I2929" s="28">
        <v>1</v>
      </c>
      <c r="J2929" s="28">
        <v>0</v>
      </c>
      <c r="K2929" s="28">
        <v>0</v>
      </c>
      <c r="L2929" s="28">
        <v>0</v>
      </c>
      <c r="M2929" s="28" t="s">
        <v>1146</v>
      </c>
      <c r="N2929" s="28" t="s">
        <v>587</v>
      </c>
      <c r="O2929" s="21">
        <v>0</v>
      </c>
      <c r="P2929" s="21">
        <v>1</v>
      </c>
      <c r="Q2929" s="21">
        <v>0</v>
      </c>
      <c r="R2929">
        <f>IFERROR(IF(I2929=1,VLOOKUP(F2929,Lookup!$A$2:$B$15,2,FALSE),0),0.5)</f>
        <v>0.5</v>
      </c>
      <c r="S2929">
        <f>IF(K2929=1,1,IFERROR(IF(H2929="pass",VLOOKUP(F2929,Lookup!$D$2:$E$26,2,FALSE),0),1.6))</f>
        <v>0</v>
      </c>
      <c r="T2929" s="6">
        <f t="shared" si="137"/>
        <v>0</v>
      </c>
      <c r="U2929" s="6">
        <f t="shared" si="135"/>
        <v>0.5</v>
      </c>
      <c r="V2929" t="str">
        <f t="shared" si="136"/>
        <v>R.JONES, TB</v>
      </c>
    </row>
    <row r="2930" spans="1:22">
      <c r="A2930">
        <v>9</v>
      </c>
      <c r="B2930" s="28">
        <v>2</v>
      </c>
      <c r="C2930" s="28" t="s">
        <v>22</v>
      </c>
      <c r="D2930" s="28" t="s">
        <v>18</v>
      </c>
      <c r="E2930" s="28">
        <v>73</v>
      </c>
      <c r="F2930" s="28">
        <v>27</v>
      </c>
      <c r="G2930" s="28" t="s">
        <v>2835</v>
      </c>
      <c r="H2930" s="28" t="s">
        <v>585</v>
      </c>
      <c r="I2930" s="28">
        <v>1</v>
      </c>
      <c r="J2930" s="28">
        <v>0</v>
      </c>
      <c r="K2930" s="28">
        <v>0</v>
      </c>
      <c r="L2930" s="28">
        <v>0</v>
      </c>
      <c r="M2930" s="28" t="s">
        <v>2257</v>
      </c>
      <c r="N2930" s="28" t="s">
        <v>587</v>
      </c>
      <c r="O2930" s="21">
        <v>0</v>
      </c>
      <c r="P2930" s="21">
        <v>1</v>
      </c>
      <c r="Q2930" s="21">
        <v>0</v>
      </c>
      <c r="R2930">
        <f>IFERROR(IF(I2930=1,VLOOKUP(F2930,Lookup!$A$2:$B$15,2,FALSE),0),0.5)</f>
        <v>0.5</v>
      </c>
      <c r="S2930">
        <f>IF(K2930=1,1,IFERROR(IF(H2930="pass",VLOOKUP(F2930,Lookup!$D$2:$E$26,2,FALSE),0),1.6))</f>
        <v>0</v>
      </c>
      <c r="T2930" s="6">
        <f t="shared" si="137"/>
        <v>0</v>
      </c>
      <c r="U2930" s="6">
        <f t="shared" si="135"/>
        <v>0.5</v>
      </c>
      <c r="V2930" t="str">
        <f t="shared" si="136"/>
        <v>M.DAVIS, ATL</v>
      </c>
    </row>
    <row r="2931" spans="1:22">
      <c r="A2931">
        <v>12</v>
      </c>
      <c r="B2931" s="28">
        <v>2</v>
      </c>
      <c r="C2931" s="28" t="s">
        <v>18</v>
      </c>
      <c r="D2931" s="28" t="s">
        <v>22</v>
      </c>
      <c r="E2931" s="28">
        <v>48</v>
      </c>
      <c r="F2931" s="28">
        <v>52</v>
      </c>
      <c r="G2931" s="28" t="s">
        <v>2838</v>
      </c>
      <c r="H2931" s="28" t="s">
        <v>585</v>
      </c>
      <c r="I2931" s="28">
        <v>1</v>
      </c>
      <c r="J2931" s="28">
        <v>0</v>
      </c>
      <c r="K2931" s="28">
        <v>0</v>
      </c>
      <c r="L2931" s="28">
        <v>0</v>
      </c>
      <c r="M2931" s="28" t="s">
        <v>1128</v>
      </c>
      <c r="N2931" s="28" t="s">
        <v>587</v>
      </c>
      <c r="O2931" s="21">
        <v>0</v>
      </c>
      <c r="P2931" s="21">
        <v>1</v>
      </c>
      <c r="Q2931" s="21">
        <v>0</v>
      </c>
      <c r="R2931">
        <f>IFERROR(IF(I2931=1,VLOOKUP(F2931,Lookup!$A$2:$B$15,2,FALSE),0),0.5)</f>
        <v>0.5</v>
      </c>
      <c r="S2931">
        <f>IF(K2931=1,1,IFERROR(IF(H2931="pass",VLOOKUP(F2931,Lookup!$D$2:$E$26,2,FALSE),0),1.6))</f>
        <v>0</v>
      </c>
      <c r="T2931" s="6">
        <f t="shared" si="137"/>
        <v>0</v>
      </c>
      <c r="U2931" s="6">
        <f t="shared" si="135"/>
        <v>0.5</v>
      </c>
      <c r="V2931" t="str">
        <f t="shared" si="136"/>
        <v>L.FOURNETTE, TB</v>
      </c>
    </row>
    <row r="2932" spans="1:22">
      <c r="A2932">
        <v>15</v>
      </c>
      <c r="B2932" s="28">
        <v>2</v>
      </c>
      <c r="C2932" s="28" t="s">
        <v>18</v>
      </c>
      <c r="D2932" s="28" t="s">
        <v>22</v>
      </c>
      <c r="E2932" s="28">
        <v>16</v>
      </c>
      <c r="F2932" s="28">
        <v>84</v>
      </c>
      <c r="G2932" s="28" t="s">
        <v>2841</v>
      </c>
      <c r="H2932" s="28" t="s">
        <v>585</v>
      </c>
      <c r="I2932" s="28">
        <v>1</v>
      </c>
      <c r="J2932" s="28">
        <v>0</v>
      </c>
      <c r="K2932" s="28">
        <v>0</v>
      </c>
      <c r="L2932" s="28">
        <v>0</v>
      </c>
      <c r="M2932" s="28" t="s">
        <v>1128</v>
      </c>
      <c r="N2932" s="28" t="s">
        <v>587</v>
      </c>
      <c r="O2932" s="21">
        <v>0</v>
      </c>
      <c r="P2932" s="21">
        <v>1</v>
      </c>
      <c r="Q2932" s="21">
        <v>0</v>
      </c>
      <c r="R2932">
        <f>IFERROR(IF(I2932=1,VLOOKUP(F2932,Lookup!$A$2:$B$15,2,FALSE),0),0.5)</f>
        <v>0.5</v>
      </c>
      <c r="S2932">
        <f>IF(K2932=1,1,IFERROR(IF(H2932="pass",VLOOKUP(F2932,Lookup!$D$2:$E$26,2,FALSE),0),1.6))</f>
        <v>0</v>
      </c>
      <c r="T2932" s="6">
        <f t="shared" si="137"/>
        <v>0</v>
      </c>
      <c r="U2932" s="6">
        <f t="shared" si="135"/>
        <v>0.5</v>
      </c>
      <c r="V2932" t="str">
        <f t="shared" si="136"/>
        <v>L.FOURNETTE, TB</v>
      </c>
    </row>
    <row r="2933" spans="1:22">
      <c r="A2933">
        <v>19</v>
      </c>
      <c r="B2933" s="28">
        <v>2</v>
      </c>
      <c r="C2933" s="28" t="s">
        <v>22</v>
      </c>
      <c r="D2933" s="28" t="s">
        <v>18</v>
      </c>
      <c r="E2933" s="28">
        <v>62</v>
      </c>
      <c r="F2933" s="28">
        <v>38</v>
      </c>
      <c r="G2933" s="28" t="s">
        <v>2845</v>
      </c>
      <c r="H2933" s="28" t="s">
        <v>585</v>
      </c>
      <c r="I2933" s="28">
        <v>1</v>
      </c>
      <c r="J2933" s="28">
        <v>0</v>
      </c>
      <c r="K2933" s="28">
        <v>0</v>
      </c>
      <c r="L2933" s="28">
        <v>0</v>
      </c>
      <c r="M2933" s="28" t="s">
        <v>2257</v>
      </c>
      <c r="N2933" s="28" t="s">
        <v>587</v>
      </c>
      <c r="O2933" s="21">
        <v>0</v>
      </c>
      <c r="P2933" s="21">
        <v>1</v>
      </c>
      <c r="Q2933" s="21">
        <v>0</v>
      </c>
      <c r="R2933">
        <f>IFERROR(IF(I2933=1,VLOOKUP(F2933,Lookup!$A$2:$B$15,2,FALSE),0),0.5)</f>
        <v>0.5</v>
      </c>
      <c r="S2933">
        <f>IF(K2933=1,1,IFERROR(IF(H2933="pass",VLOOKUP(F2933,Lookup!$D$2:$E$26,2,FALSE),0),1.6))</f>
        <v>0</v>
      </c>
      <c r="T2933" s="6">
        <f t="shared" si="137"/>
        <v>0</v>
      </c>
      <c r="U2933" s="6">
        <f t="shared" si="135"/>
        <v>0.5</v>
      </c>
      <c r="V2933" t="str">
        <f t="shared" si="136"/>
        <v>M.DAVIS, ATL</v>
      </c>
    </row>
    <row r="2934" spans="1:22">
      <c r="A2934">
        <v>23</v>
      </c>
      <c r="B2934" s="28">
        <v>2</v>
      </c>
      <c r="C2934" s="28" t="s">
        <v>22</v>
      </c>
      <c r="D2934" s="28" t="s">
        <v>18</v>
      </c>
      <c r="E2934" s="28">
        <v>49</v>
      </c>
      <c r="F2934" s="28">
        <v>51</v>
      </c>
      <c r="G2934" s="28" t="s">
        <v>2851</v>
      </c>
      <c r="H2934" s="28" t="s">
        <v>585</v>
      </c>
      <c r="I2934" s="28">
        <v>1</v>
      </c>
      <c r="J2934" s="28">
        <v>0</v>
      </c>
      <c r="K2934" s="28">
        <v>0</v>
      </c>
      <c r="L2934" s="28">
        <v>0</v>
      </c>
      <c r="M2934" s="28" t="s">
        <v>2226</v>
      </c>
      <c r="N2934" s="28" t="s">
        <v>587</v>
      </c>
      <c r="O2934" s="21">
        <v>0</v>
      </c>
      <c r="P2934" s="21">
        <v>1</v>
      </c>
      <c r="Q2934" s="21">
        <v>0</v>
      </c>
      <c r="R2934">
        <f>IFERROR(IF(I2934=1,VLOOKUP(F2934,Lookup!$A$2:$B$15,2,FALSE),0),0.5)</f>
        <v>0.5</v>
      </c>
      <c r="S2934">
        <f>IF(K2934=1,1,IFERROR(IF(H2934="pass",VLOOKUP(F2934,Lookup!$D$2:$E$26,2,FALSE),0),1.6))</f>
        <v>0</v>
      </c>
      <c r="T2934" s="6">
        <f t="shared" si="137"/>
        <v>0</v>
      </c>
      <c r="U2934" s="6">
        <f t="shared" si="135"/>
        <v>0.5</v>
      </c>
      <c r="V2934" t="str">
        <f t="shared" si="136"/>
        <v>C.PATTERSON, ATL</v>
      </c>
    </row>
    <row r="2935" spans="1:22">
      <c r="A2935">
        <v>24</v>
      </c>
      <c r="B2935" s="28">
        <v>2</v>
      </c>
      <c r="C2935" s="28" t="s">
        <v>18</v>
      </c>
      <c r="D2935" s="28" t="s">
        <v>22</v>
      </c>
      <c r="E2935" s="28">
        <v>80</v>
      </c>
      <c r="F2935" s="28">
        <v>20</v>
      </c>
      <c r="G2935" s="28" t="s">
        <v>2852</v>
      </c>
      <c r="H2935" s="28" t="s">
        <v>585</v>
      </c>
      <c r="I2935" s="28">
        <v>1</v>
      </c>
      <c r="J2935" s="28">
        <v>0</v>
      </c>
      <c r="K2935" s="28">
        <v>0</v>
      </c>
      <c r="L2935" s="28">
        <v>0</v>
      </c>
      <c r="M2935" s="28" t="s">
        <v>1146</v>
      </c>
      <c r="N2935" s="28" t="s">
        <v>587</v>
      </c>
      <c r="O2935" s="21">
        <v>0</v>
      </c>
      <c r="P2935" s="21">
        <v>1</v>
      </c>
      <c r="Q2935" s="21">
        <v>0</v>
      </c>
      <c r="R2935">
        <f>IFERROR(IF(I2935=1,VLOOKUP(F2935,Lookup!$A$2:$B$15,2,FALSE),0),0.5)</f>
        <v>0.5</v>
      </c>
      <c r="S2935">
        <f>IF(K2935=1,1,IFERROR(IF(H2935="pass",VLOOKUP(F2935,Lookup!$D$2:$E$26,2,FALSE),0),1.6))</f>
        <v>0</v>
      </c>
      <c r="T2935" s="6">
        <f t="shared" si="137"/>
        <v>0</v>
      </c>
      <c r="U2935" s="6">
        <f t="shared" si="135"/>
        <v>0.5</v>
      </c>
      <c r="V2935" t="str">
        <f t="shared" si="136"/>
        <v>R.JONES, TB</v>
      </c>
    </row>
    <row r="2936" spans="1:22">
      <c r="A2936">
        <v>27</v>
      </c>
      <c r="B2936" s="28">
        <v>2</v>
      </c>
      <c r="C2936" s="28" t="s">
        <v>22</v>
      </c>
      <c r="D2936" s="28" t="s">
        <v>18</v>
      </c>
      <c r="E2936" s="28">
        <v>64</v>
      </c>
      <c r="F2936" s="28">
        <v>36</v>
      </c>
      <c r="G2936" s="28" t="s">
        <v>2855</v>
      </c>
      <c r="H2936" s="28" t="s">
        <v>585</v>
      </c>
      <c r="I2936" s="28">
        <v>1</v>
      </c>
      <c r="J2936" s="28">
        <v>0</v>
      </c>
      <c r="K2936" s="28">
        <v>0</v>
      </c>
      <c r="L2936" s="28">
        <v>0</v>
      </c>
      <c r="M2936" s="28" t="s">
        <v>2226</v>
      </c>
      <c r="N2936" s="28" t="s">
        <v>587</v>
      </c>
      <c r="O2936" s="21">
        <v>0</v>
      </c>
      <c r="P2936" s="21">
        <v>1</v>
      </c>
      <c r="Q2936" s="21">
        <v>0</v>
      </c>
      <c r="R2936">
        <f>IFERROR(IF(I2936=1,VLOOKUP(F2936,Lookup!$A$2:$B$15,2,FALSE),0),0.5)</f>
        <v>0.5</v>
      </c>
      <c r="S2936">
        <f>IF(K2936=1,1,IFERROR(IF(H2936="pass",VLOOKUP(F2936,Lookup!$D$2:$E$26,2,FALSE),0),1.6))</f>
        <v>0</v>
      </c>
      <c r="T2936" s="6">
        <f t="shared" si="137"/>
        <v>0</v>
      </c>
      <c r="U2936" s="6">
        <f t="shared" si="135"/>
        <v>0.5</v>
      </c>
      <c r="V2936" t="str">
        <f t="shared" si="136"/>
        <v>C.PATTERSON, ATL</v>
      </c>
    </row>
    <row r="2937" spans="1:22">
      <c r="A2937">
        <v>29</v>
      </c>
      <c r="B2937" s="28">
        <v>2</v>
      </c>
      <c r="C2937" s="28" t="s">
        <v>22</v>
      </c>
      <c r="D2937" s="28" t="s">
        <v>18</v>
      </c>
      <c r="E2937" s="28">
        <v>58</v>
      </c>
      <c r="F2937" s="28">
        <v>42</v>
      </c>
      <c r="G2937" s="28" t="s">
        <v>2857</v>
      </c>
      <c r="H2937" s="28" t="s">
        <v>585</v>
      </c>
      <c r="I2937" s="28">
        <v>0</v>
      </c>
      <c r="J2937" s="28">
        <v>1</v>
      </c>
      <c r="K2937" s="28">
        <v>0</v>
      </c>
      <c r="L2937" s="28">
        <v>0</v>
      </c>
      <c r="M2937" s="28" t="s">
        <v>2318</v>
      </c>
      <c r="N2937" s="28" t="s">
        <v>587</v>
      </c>
      <c r="O2937" s="21">
        <v>0</v>
      </c>
      <c r="P2937" s="21">
        <v>0</v>
      </c>
      <c r="Q2937" s="21">
        <v>0</v>
      </c>
      <c r="R2937">
        <f>IFERROR(IF(I2937=1,VLOOKUP(F2937,Lookup!$A$2:$B$15,2,FALSE),0),0.5)</f>
        <v>0</v>
      </c>
      <c r="S2937">
        <f>IF(K2937=1,1,IFERROR(IF(H2937="pass",VLOOKUP(F2937,Lookup!$D$2:$E$26,2,FALSE),0),1.6))</f>
        <v>0</v>
      </c>
      <c r="T2937" s="6">
        <f t="shared" si="137"/>
        <v>0</v>
      </c>
      <c r="U2937" s="6">
        <f t="shared" si="135"/>
        <v>0</v>
      </c>
      <c r="V2937" t="str">
        <f t="shared" si="136"/>
        <v>M.RYAN, ATL</v>
      </c>
    </row>
    <row r="2938" spans="1:22">
      <c r="A2938">
        <v>30</v>
      </c>
      <c r="B2938" s="28">
        <v>2</v>
      </c>
      <c r="C2938" s="28" t="s">
        <v>22</v>
      </c>
      <c r="D2938" s="28" t="s">
        <v>18</v>
      </c>
      <c r="E2938" s="28">
        <v>55</v>
      </c>
      <c r="F2938" s="28">
        <v>45</v>
      </c>
      <c r="G2938" s="28" t="s">
        <v>2858</v>
      </c>
      <c r="H2938" s="28" t="s">
        <v>585</v>
      </c>
      <c r="I2938" s="28">
        <v>1</v>
      </c>
      <c r="J2938" s="28">
        <v>0</v>
      </c>
      <c r="K2938" s="28">
        <v>0</v>
      </c>
      <c r="L2938" s="28">
        <v>0</v>
      </c>
      <c r="M2938" s="28" t="s">
        <v>2318</v>
      </c>
      <c r="N2938" s="28" t="s">
        <v>587</v>
      </c>
      <c r="O2938" s="21">
        <v>0</v>
      </c>
      <c r="P2938" s="21">
        <v>1</v>
      </c>
      <c r="Q2938" s="21">
        <v>0</v>
      </c>
      <c r="R2938">
        <f>IFERROR(IF(I2938=1,VLOOKUP(F2938,Lookup!$A$2:$B$15,2,FALSE),0),0.5)</f>
        <v>0.5</v>
      </c>
      <c r="S2938">
        <f>IF(K2938=1,1,IFERROR(IF(H2938="pass",VLOOKUP(F2938,Lookup!$D$2:$E$26,2,FALSE),0),1.6))</f>
        <v>0</v>
      </c>
      <c r="T2938" s="6">
        <f t="shared" si="137"/>
        <v>0</v>
      </c>
      <c r="U2938" s="6">
        <f t="shared" si="135"/>
        <v>0.5</v>
      </c>
      <c r="V2938" t="str">
        <f t="shared" si="136"/>
        <v>M.RYAN, ATL</v>
      </c>
    </row>
    <row r="2939" spans="1:22">
      <c r="A2939">
        <v>31</v>
      </c>
      <c r="B2939" s="28">
        <v>2</v>
      </c>
      <c r="C2939" s="28" t="s">
        <v>18</v>
      </c>
      <c r="D2939" s="28" t="s">
        <v>22</v>
      </c>
      <c r="E2939" s="28">
        <v>51</v>
      </c>
      <c r="F2939" s="28">
        <v>49</v>
      </c>
      <c r="G2939" s="28" t="s">
        <v>2859</v>
      </c>
      <c r="H2939" s="28" t="s">
        <v>585</v>
      </c>
      <c r="I2939" s="28">
        <v>1</v>
      </c>
      <c r="J2939" s="28">
        <v>0</v>
      </c>
      <c r="K2939" s="28">
        <v>0</v>
      </c>
      <c r="L2939" s="28">
        <v>0</v>
      </c>
      <c r="M2939" s="28" t="s">
        <v>1128</v>
      </c>
      <c r="N2939" s="28" t="s">
        <v>587</v>
      </c>
      <c r="O2939" s="21">
        <v>0</v>
      </c>
      <c r="P2939" s="21">
        <v>1</v>
      </c>
      <c r="Q2939" s="21">
        <v>0</v>
      </c>
      <c r="R2939">
        <f>IFERROR(IF(I2939=1,VLOOKUP(F2939,Lookup!$A$2:$B$15,2,FALSE),0),0.5)</f>
        <v>0.5</v>
      </c>
      <c r="S2939">
        <f>IF(K2939=1,1,IFERROR(IF(H2939="pass",VLOOKUP(F2939,Lookup!$D$2:$E$26,2,FALSE),0),1.6))</f>
        <v>0</v>
      </c>
      <c r="T2939" s="6">
        <f t="shared" si="137"/>
        <v>0</v>
      </c>
      <c r="U2939" s="6">
        <f t="shared" si="135"/>
        <v>0.5</v>
      </c>
      <c r="V2939" t="str">
        <f t="shared" si="136"/>
        <v>L.FOURNETTE, TB</v>
      </c>
    </row>
    <row r="2940" spans="1:22">
      <c r="A2940">
        <v>32</v>
      </c>
      <c r="B2940" s="28">
        <v>2</v>
      </c>
      <c r="C2940" s="28" t="s">
        <v>18</v>
      </c>
      <c r="D2940" s="28" t="s">
        <v>22</v>
      </c>
      <c r="E2940" s="28">
        <v>41</v>
      </c>
      <c r="F2940" s="28">
        <v>59</v>
      </c>
      <c r="G2940" s="28" t="s">
        <v>2860</v>
      </c>
      <c r="H2940" s="28" t="s">
        <v>585</v>
      </c>
      <c r="I2940" s="28">
        <v>1</v>
      </c>
      <c r="J2940" s="28">
        <v>0</v>
      </c>
      <c r="K2940" s="28">
        <v>0</v>
      </c>
      <c r="L2940" s="28">
        <v>0</v>
      </c>
      <c r="M2940" s="28" t="s">
        <v>1128</v>
      </c>
      <c r="N2940" s="28" t="s">
        <v>587</v>
      </c>
      <c r="O2940" s="21">
        <v>0</v>
      </c>
      <c r="P2940" s="21">
        <v>1</v>
      </c>
      <c r="Q2940" s="21">
        <v>0</v>
      </c>
      <c r="R2940">
        <f>IFERROR(IF(I2940=1,VLOOKUP(F2940,Lookup!$A$2:$B$15,2,FALSE),0),0.5)</f>
        <v>0.5</v>
      </c>
      <c r="S2940">
        <f>IF(K2940=1,1,IFERROR(IF(H2940="pass",VLOOKUP(F2940,Lookup!$D$2:$E$26,2,FALSE),0),1.6))</f>
        <v>0</v>
      </c>
      <c r="T2940" s="6">
        <f t="shared" si="137"/>
        <v>0</v>
      </c>
      <c r="U2940" s="6">
        <f t="shared" si="135"/>
        <v>0.5</v>
      </c>
      <c r="V2940" t="str">
        <f t="shared" si="136"/>
        <v>L.FOURNETTE, TB</v>
      </c>
    </row>
    <row r="2941" spans="1:22">
      <c r="A2941">
        <v>34</v>
      </c>
      <c r="B2941" s="28">
        <v>2</v>
      </c>
      <c r="C2941" s="28" t="s">
        <v>18</v>
      </c>
      <c r="D2941" s="28" t="s">
        <v>22</v>
      </c>
      <c r="E2941" s="28">
        <v>30</v>
      </c>
      <c r="F2941" s="28">
        <v>70</v>
      </c>
      <c r="G2941" s="28" t="s">
        <v>2862</v>
      </c>
      <c r="H2941" s="28" t="s">
        <v>585</v>
      </c>
      <c r="I2941" s="28">
        <v>1</v>
      </c>
      <c r="J2941" s="28">
        <v>0</v>
      </c>
      <c r="K2941" s="28">
        <v>0</v>
      </c>
      <c r="L2941" s="28">
        <v>0</v>
      </c>
      <c r="M2941" s="28" t="s">
        <v>1128</v>
      </c>
      <c r="N2941" s="28" t="s">
        <v>587</v>
      </c>
      <c r="O2941" s="21">
        <v>0</v>
      </c>
      <c r="P2941" s="21">
        <v>1</v>
      </c>
      <c r="Q2941" s="21">
        <v>0</v>
      </c>
      <c r="R2941">
        <f>IFERROR(IF(I2941=1,VLOOKUP(F2941,Lookup!$A$2:$B$15,2,FALSE),0),0.5)</f>
        <v>0.5</v>
      </c>
      <c r="S2941">
        <f>IF(K2941=1,1,IFERROR(IF(H2941="pass",VLOOKUP(F2941,Lookup!$D$2:$E$26,2,FALSE),0),1.6))</f>
        <v>0</v>
      </c>
      <c r="T2941" s="6">
        <f t="shared" si="137"/>
        <v>0</v>
      </c>
      <c r="U2941" s="6">
        <f t="shared" si="135"/>
        <v>0.5</v>
      </c>
      <c r="V2941" t="str">
        <f t="shared" si="136"/>
        <v>L.FOURNETTE, TB</v>
      </c>
    </row>
    <row r="2942" spans="1:22">
      <c r="A2942">
        <v>35</v>
      </c>
      <c r="B2942" s="28">
        <v>2</v>
      </c>
      <c r="C2942" s="28" t="s">
        <v>18</v>
      </c>
      <c r="D2942" s="28" t="s">
        <v>22</v>
      </c>
      <c r="E2942" s="28">
        <v>22</v>
      </c>
      <c r="F2942" s="28">
        <v>78</v>
      </c>
      <c r="G2942" s="28" t="s">
        <v>2863</v>
      </c>
      <c r="H2942" s="28" t="s">
        <v>2864</v>
      </c>
      <c r="I2942" s="28">
        <v>0</v>
      </c>
      <c r="J2942" s="28">
        <v>1</v>
      </c>
      <c r="K2942" s="28">
        <v>0</v>
      </c>
      <c r="L2942" s="28">
        <v>0</v>
      </c>
      <c r="M2942" s="28" t="s">
        <v>1131</v>
      </c>
      <c r="N2942" s="28" t="s">
        <v>587</v>
      </c>
      <c r="O2942" s="21">
        <v>0</v>
      </c>
      <c r="P2942" s="21">
        <v>0</v>
      </c>
      <c r="Q2942" s="21">
        <v>0</v>
      </c>
      <c r="R2942">
        <f>IFERROR(IF(I2942=1,VLOOKUP(F2942,Lookup!$A$2:$B$15,2,FALSE),0),0.5)</f>
        <v>0</v>
      </c>
      <c r="S2942">
        <f>IF(K2942=1,1,IFERROR(IF(H2942="pass",VLOOKUP(F2942,Lookup!$D$2:$E$26,2,FALSE),0),1.6))</f>
        <v>0</v>
      </c>
      <c r="T2942" s="6">
        <f t="shared" si="137"/>
        <v>0</v>
      </c>
      <c r="U2942" s="6">
        <f t="shared" ref="U2942:U3005" si="138">R2942+IF(S2942&gt;=3.2,S2942,IF(AND(S2942&lt;3.2,S2942&gt;=1.8),S2942*0.66+T2942*0.34,T2942))+K2942*0.4735*2</f>
        <v>0</v>
      </c>
      <c r="V2942" t="str">
        <f t="shared" si="136"/>
        <v>C.GODWIN, TB</v>
      </c>
    </row>
    <row r="2943" spans="1:22">
      <c r="A2943">
        <v>41</v>
      </c>
      <c r="B2943" s="28">
        <v>2</v>
      </c>
      <c r="C2943" s="28" t="s">
        <v>22</v>
      </c>
      <c r="D2943" s="28" t="s">
        <v>18</v>
      </c>
      <c r="E2943" s="28">
        <v>10</v>
      </c>
      <c r="F2943" s="28">
        <v>90</v>
      </c>
      <c r="G2943" s="28" t="s">
        <v>2870</v>
      </c>
      <c r="H2943" s="28" t="s">
        <v>585</v>
      </c>
      <c r="I2943" s="28">
        <v>1</v>
      </c>
      <c r="J2943" s="28">
        <v>0</v>
      </c>
      <c r="K2943" s="28">
        <v>0</v>
      </c>
      <c r="L2943" s="28">
        <v>0</v>
      </c>
      <c r="M2943" s="28" t="s">
        <v>2226</v>
      </c>
      <c r="N2943" s="28" t="s">
        <v>587</v>
      </c>
      <c r="O2943" s="21">
        <v>0</v>
      </c>
      <c r="P2943" s="21">
        <v>1</v>
      </c>
      <c r="Q2943" s="21">
        <v>0</v>
      </c>
      <c r="R2943">
        <f>IFERROR(IF(I2943=1,VLOOKUP(F2943,Lookup!$A$2:$B$15,2,FALSE),0),0.5)</f>
        <v>0.8</v>
      </c>
      <c r="S2943">
        <f>IF(K2943=1,1,IFERROR(IF(H2943="pass",VLOOKUP(F2943,Lookup!$D$2:$E$26,2,FALSE),0),1.6))</f>
        <v>0</v>
      </c>
      <c r="T2943" s="6">
        <f t="shared" si="137"/>
        <v>0</v>
      </c>
      <c r="U2943" s="6">
        <f t="shared" si="138"/>
        <v>0.8</v>
      </c>
      <c r="V2943" t="str">
        <f t="shared" si="136"/>
        <v>C.PATTERSON, ATL</v>
      </c>
    </row>
    <row r="2944" spans="1:22">
      <c r="A2944">
        <v>44</v>
      </c>
      <c r="B2944" s="28">
        <v>2</v>
      </c>
      <c r="C2944" s="28" t="s">
        <v>18</v>
      </c>
      <c r="D2944" s="28" t="s">
        <v>22</v>
      </c>
      <c r="E2944" s="28">
        <v>67</v>
      </c>
      <c r="F2944" s="28">
        <v>33</v>
      </c>
      <c r="G2944" s="28" t="s">
        <v>2873</v>
      </c>
      <c r="H2944" s="28" t="s">
        <v>585</v>
      </c>
      <c r="I2944" s="28">
        <v>1</v>
      </c>
      <c r="J2944" s="28">
        <v>0</v>
      </c>
      <c r="K2944" s="28">
        <v>0</v>
      </c>
      <c r="L2944" s="28">
        <v>0</v>
      </c>
      <c r="M2944" s="28" t="s">
        <v>1146</v>
      </c>
      <c r="N2944" s="28" t="s">
        <v>587</v>
      </c>
      <c r="O2944" s="21">
        <v>0</v>
      </c>
      <c r="P2944" s="21">
        <v>1</v>
      </c>
      <c r="Q2944" s="21">
        <v>0</v>
      </c>
      <c r="R2944">
        <f>IFERROR(IF(I2944=1,VLOOKUP(F2944,Lookup!$A$2:$B$15,2,FALSE),0),0.5)</f>
        <v>0.5</v>
      </c>
      <c r="S2944">
        <f>IF(K2944=1,1,IFERROR(IF(H2944="pass",VLOOKUP(F2944,Lookup!$D$2:$E$26,2,FALSE),0),1.6))</f>
        <v>0</v>
      </c>
      <c r="T2944" s="6">
        <f t="shared" si="137"/>
        <v>0</v>
      </c>
      <c r="U2944" s="6">
        <f t="shared" si="138"/>
        <v>0.5</v>
      </c>
      <c r="V2944" t="str">
        <f t="shared" si="136"/>
        <v>R.JONES, TB</v>
      </c>
    </row>
    <row r="2945" spans="1:22">
      <c r="A2945">
        <v>51</v>
      </c>
      <c r="B2945" s="28">
        <v>2</v>
      </c>
      <c r="C2945" s="28" t="s">
        <v>22</v>
      </c>
      <c r="D2945" s="28" t="s">
        <v>18</v>
      </c>
      <c r="E2945" s="28">
        <v>62</v>
      </c>
      <c r="F2945" s="28">
        <v>38</v>
      </c>
      <c r="G2945" s="28" t="s">
        <v>2881</v>
      </c>
      <c r="H2945" s="28" t="s">
        <v>585</v>
      </c>
      <c r="I2945" s="28">
        <v>1</v>
      </c>
      <c r="J2945" s="28">
        <v>0</v>
      </c>
      <c r="K2945" s="28">
        <v>0</v>
      </c>
      <c r="L2945" s="28">
        <v>0</v>
      </c>
      <c r="M2945" s="28" t="s">
        <v>2226</v>
      </c>
      <c r="N2945" s="28" t="s">
        <v>587</v>
      </c>
      <c r="O2945" s="21">
        <v>0</v>
      </c>
      <c r="P2945" s="21">
        <v>1</v>
      </c>
      <c r="Q2945" s="21">
        <v>0</v>
      </c>
      <c r="R2945">
        <f>IFERROR(IF(I2945=1,VLOOKUP(F2945,Lookup!$A$2:$B$15,2,FALSE),0),0.5)</f>
        <v>0.5</v>
      </c>
      <c r="S2945">
        <f>IF(K2945=1,1,IFERROR(IF(H2945="pass",VLOOKUP(F2945,Lookup!$D$2:$E$26,2,FALSE),0),1.6))</f>
        <v>0</v>
      </c>
      <c r="T2945" s="6">
        <f t="shared" si="137"/>
        <v>0</v>
      </c>
      <c r="U2945" s="6">
        <f t="shared" si="138"/>
        <v>0.5</v>
      </c>
      <c r="V2945" t="str">
        <f t="shared" si="136"/>
        <v>C.PATTERSON, ATL</v>
      </c>
    </row>
    <row r="2946" spans="1:22">
      <c r="A2946">
        <v>54</v>
      </c>
      <c r="B2946" s="28">
        <v>2</v>
      </c>
      <c r="C2946" s="28" t="s">
        <v>22</v>
      </c>
      <c r="D2946" s="28" t="s">
        <v>18</v>
      </c>
      <c r="E2946" s="28">
        <v>49</v>
      </c>
      <c r="F2946" s="28">
        <v>51</v>
      </c>
      <c r="G2946" s="28" t="s">
        <v>2884</v>
      </c>
      <c r="H2946" s="28" t="s">
        <v>585</v>
      </c>
      <c r="I2946" s="28">
        <v>1</v>
      </c>
      <c r="J2946" s="28">
        <v>0</v>
      </c>
      <c r="K2946" s="28">
        <v>0</v>
      </c>
      <c r="L2946" s="28">
        <v>0</v>
      </c>
      <c r="M2946" s="28" t="s">
        <v>2257</v>
      </c>
      <c r="N2946" s="28" t="s">
        <v>587</v>
      </c>
      <c r="O2946" s="21">
        <v>0</v>
      </c>
      <c r="P2946" s="21">
        <v>1</v>
      </c>
      <c r="Q2946" s="21">
        <v>0</v>
      </c>
      <c r="R2946">
        <f>IFERROR(IF(I2946=1,VLOOKUP(F2946,Lookup!$A$2:$B$15,2,FALSE),0),0.5)</f>
        <v>0.5</v>
      </c>
      <c r="S2946">
        <f>IF(K2946=1,1,IFERROR(IF(H2946="pass",VLOOKUP(F2946,Lookup!$D$2:$E$26,2,FALSE),0),1.6))</f>
        <v>0</v>
      </c>
      <c r="T2946" s="6">
        <f t="shared" si="137"/>
        <v>0</v>
      </c>
      <c r="U2946" s="6">
        <f t="shared" si="138"/>
        <v>0.5</v>
      </c>
      <c r="V2946" t="str">
        <f t="shared" ref="V2946:V3009" si="139">IF(M2946="A.St","A. ST. BROWN, DET",IF(M2946="Dj.Moore","D.MOORE, CAR",IF(M2946="Mi.Carter","M.CARTER, NYJ",UPPER(M2946)&amp;", "&amp;C2946)))</f>
        <v>M.DAVIS, ATL</v>
      </c>
    </row>
    <row r="2947" spans="1:22">
      <c r="A2947">
        <v>56</v>
      </c>
      <c r="B2947" s="28">
        <v>2</v>
      </c>
      <c r="C2947" s="28" t="s">
        <v>18</v>
      </c>
      <c r="D2947" s="28" t="s">
        <v>22</v>
      </c>
      <c r="E2947" s="28">
        <v>85</v>
      </c>
      <c r="F2947" s="28">
        <v>15</v>
      </c>
      <c r="G2947" s="28" t="s">
        <v>2886</v>
      </c>
      <c r="H2947" s="28" t="s">
        <v>585</v>
      </c>
      <c r="I2947" s="28">
        <v>1</v>
      </c>
      <c r="J2947" s="28">
        <v>0</v>
      </c>
      <c r="K2947" s="28">
        <v>0</v>
      </c>
      <c r="L2947" s="28">
        <v>0</v>
      </c>
      <c r="M2947" s="28" t="s">
        <v>1128</v>
      </c>
      <c r="N2947" s="28" t="s">
        <v>587</v>
      </c>
      <c r="O2947" s="21">
        <v>0</v>
      </c>
      <c r="P2947" s="21">
        <v>1</v>
      </c>
      <c r="Q2947" s="21">
        <v>0</v>
      </c>
      <c r="R2947">
        <f>IFERROR(IF(I2947=1,VLOOKUP(F2947,Lookup!$A$2:$B$15,2,FALSE),0),0.5)</f>
        <v>0.5</v>
      </c>
      <c r="S2947">
        <f>IF(K2947=1,1,IFERROR(IF(H2947="pass",VLOOKUP(F2947,Lookup!$D$2:$E$26,2,FALSE),0),1.6))</f>
        <v>0</v>
      </c>
      <c r="T2947" s="6">
        <f t="shared" ref="T2947:T3010" si="140">IFERROR(1.6+0.7/40*N2947,0)</f>
        <v>0</v>
      </c>
      <c r="U2947" s="6">
        <f t="shared" si="138"/>
        <v>0.5</v>
      </c>
      <c r="V2947" t="str">
        <f t="shared" si="139"/>
        <v>L.FOURNETTE, TB</v>
      </c>
    </row>
    <row r="2948" spans="1:22">
      <c r="A2948">
        <v>58</v>
      </c>
      <c r="B2948" s="28">
        <v>2</v>
      </c>
      <c r="C2948" s="28" t="s">
        <v>18</v>
      </c>
      <c r="D2948" s="28" t="s">
        <v>22</v>
      </c>
      <c r="E2948" s="28">
        <v>55</v>
      </c>
      <c r="F2948" s="28">
        <v>45</v>
      </c>
      <c r="G2948" s="28" t="s">
        <v>2888</v>
      </c>
      <c r="H2948" s="28" t="s">
        <v>585</v>
      </c>
      <c r="I2948" s="28">
        <v>1</v>
      </c>
      <c r="J2948" s="28">
        <v>0</v>
      </c>
      <c r="K2948" s="28">
        <v>0</v>
      </c>
      <c r="L2948" s="28">
        <v>0</v>
      </c>
      <c r="M2948" s="28" t="s">
        <v>1128</v>
      </c>
      <c r="N2948" s="28" t="s">
        <v>587</v>
      </c>
      <c r="O2948" s="21">
        <v>0</v>
      </c>
      <c r="P2948" s="21">
        <v>1</v>
      </c>
      <c r="Q2948" s="21">
        <v>0</v>
      </c>
      <c r="R2948">
        <f>IFERROR(IF(I2948=1,VLOOKUP(F2948,Lookup!$A$2:$B$15,2,FALSE),0),0.5)</f>
        <v>0.5</v>
      </c>
      <c r="S2948">
        <f>IF(K2948=1,1,IFERROR(IF(H2948="pass",VLOOKUP(F2948,Lookup!$D$2:$E$26,2,FALSE),0),1.6))</f>
        <v>0</v>
      </c>
      <c r="T2948" s="6">
        <f t="shared" si="140"/>
        <v>0</v>
      </c>
      <c r="U2948" s="6">
        <f t="shared" si="138"/>
        <v>0.5</v>
      </c>
      <c r="V2948" t="str">
        <f t="shared" si="139"/>
        <v>L.FOURNETTE, TB</v>
      </c>
    </row>
    <row r="2949" spans="1:22">
      <c r="A2949">
        <v>61</v>
      </c>
      <c r="B2949" s="28">
        <v>2</v>
      </c>
      <c r="C2949" s="28" t="s">
        <v>18</v>
      </c>
      <c r="D2949" s="28" t="s">
        <v>22</v>
      </c>
      <c r="E2949" s="28">
        <v>15</v>
      </c>
      <c r="F2949" s="28">
        <v>85</v>
      </c>
      <c r="G2949" s="28" t="s">
        <v>2892</v>
      </c>
      <c r="H2949" s="28" t="s">
        <v>585</v>
      </c>
      <c r="I2949" s="28">
        <v>1</v>
      </c>
      <c r="J2949" s="28">
        <v>0</v>
      </c>
      <c r="K2949" s="28">
        <v>0</v>
      </c>
      <c r="L2949" s="28">
        <v>0</v>
      </c>
      <c r="M2949" s="28" t="s">
        <v>1128</v>
      </c>
      <c r="N2949" s="28" t="s">
        <v>587</v>
      </c>
      <c r="O2949" s="21">
        <v>0</v>
      </c>
      <c r="P2949" s="21">
        <v>1</v>
      </c>
      <c r="Q2949" s="21">
        <v>0</v>
      </c>
      <c r="R2949">
        <f>IFERROR(IF(I2949=1,VLOOKUP(F2949,Lookup!$A$2:$B$15,2,FALSE),0),0.5)</f>
        <v>0.5</v>
      </c>
      <c r="S2949">
        <f>IF(K2949=1,1,IFERROR(IF(H2949="pass",VLOOKUP(F2949,Lookup!$D$2:$E$26,2,FALSE),0),1.6))</f>
        <v>0</v>
      </c>
      <c r="T2949" s="6">
        <f t="shared" si="140"/>
        <v>0</v>
      </c>
      <c r="U2949" s="6">
        <f t="shared" si="138"/>
        <v>0.5</v>
      </c>
      <c r="V2949" t="str">
        <f t="shared" si="139"/>
        <v>L.FOURNETTE, TB</v>
      </c>
    </row>
    <row r="2950" spans="1:22">
      <c r="A2950">
        <v>62</v>
      </c>
      <c r="B2950" s="28">
        <v>2</v>
      </c>
      <c r="C2950" s="28" t="s">
        <v>18</v>
      </c>
      <c r="D2950" s="28" t="s">
        <v>22</v>
      </c>
      <c r="E2950" s="28">
        <v>7</v>
      </c>
      <c r="F2950" s="28">
        <v>93</v>
      </c>
      <c r="G2950" s="28" t="s">
        <v>2893</v>
      </c>
      <c r="H2950" s="28" t="s">
        <v>585</v>
      </c>
      <c r="I2950" s="28">
        <v>1</v>
      </c>
      <c r="J2950" s="28">
        <v>0</v>
      </c>
      <c r="K2950" s="28">
        <v>0</v>
      </c>
      <c r="L2950" s="28">
        <v>0</v>
      </c>
      <c r="M2950" s="28" t="s">
        <v>1128</v>
      </c>
      <c r="N2950" s="28" t="s">
        <v>587</v>
      </c>
      <c r="O2950" s="21">
        <v>0</v>
      </c>
      <c r="P2950" s="21">
        <v>1</v>
      </c>
      <c r="Q2950" s="21">
        <v>0</v>
      </c>
      <c r="R2950">
        <f>IFERROR(IF(I2950=1,VLOOKUP(F2950,Lookup!$A$2:$B$15,2,FALSE),0),0.5)</f>
        <v>1.2</v>
      </c>
      <c r="S2950">
        <f>IF(K2950=1,1,IFERROR(IF(H2950="pass",VLOOKUP(F2950,Lookup!$D$2:$E$26,2,FALSE),0),1.6))</f>
        <v>0</v>
      </c>
      <c r="T2950" s="6">
        <f t="shared" si="140"/>
        <v>0</v>
      </c>
      <c r="U2950" s="6">
        <f t="shared" si="138"/>
        <v>1.2</v>
      </c>
      <c r="V2950" t="str">
        <f t="shared" si="139"/>
        <v>L.FOURNETTE, TB</v>
      </c>
    </row>
    <row r="2951" spans="1:22">
      <c r="A2951">
        <v>65</v>
      </c>
      <c r="B2951" s="28">
        <v>2</v>
      </c>
      <c r="C2951" s="28" t="s">
        <v>22</v>
      </c>
      <c r="D2951" s="28" t="s">
        <v>18</v>
      </c>
      <c r="E2951" s="28">
        <v>51</v>
      </c>
      <c r="F2951" s="28">
        <v>49</v>
      </c>
      <c r="G2951" s="28" t="s">
        <v>2896</v>
      </c>
      <c r="H2951" s="28" t="s">
        <v>2864</v>
      </c>
      <c r="I2951" s="28">
        <v>0</v>
      </c>
      <c r="J2951" s="28">
        <v>1</v>
      </c>
      <c r="K2951" s="28">
        <v>0</v>
      </c>
      <c r="L2951" s="28">
        <v>0</v>
      </c>
      <c r="M2951" s="28" t="s">
        <v>2257</v>
      </c>
      <c r="N2951" s="28" t="s">
        <v>587</v>
      </c>
      <c r="O2951" s="21">
        <v>0</v>
      </c>
      <c r="P2951" s="21">
        <v>0</v>
      </c>
      <c r="Q2951" s="21">
        <v>0</v>
      </c>
      <c r="R2951">
        <f>IFERROR(IF(I2951=1,VLOOKUP(F2951,Lookup!$A$2:$B$15,2,FALSE),0),0.5)</f>
        <v>0</v>
      </c>
      <c r="S2951">
        <f>IF(K2951=1,1,IFERROR(IF(H2951="pass",VLOOKUP(F2951,Lookup!$D$2:$E$26,2,FALSE),0),1.6))</f>
        <v>0</v>
      </c>
      <c r="T2951" s="6">
        <f t="shared" si="140"/>
        <v>0</v>
      </c>
      <c r="U2951" s="6">
        <f t="shared" si="138"/>
        <v>0</v>
      </c>
      <c r="V2951" t="str">
        <f t="shared" si="139"/>
        <v>M.DAVIS, ATL</v>
      </c>
    </row>
    <row r="2952" spans="1:22">
      <c r="A2952">
        <v>68</v>
      </c>
      <c r="B2952" s="28">
        <v>2</v>
      </c>
      <c r="C2952" s="28" t="s">
        <v>22</v>
      </c>
      <c r="D2952" s="28" t="s">
        <v>18</v>
      </c>
      <c r="E2952" s="28">
        <v>88</v>
      </c>
      <c r="F2952" s="28">
        <v>12</v>
      </c>
      <c r="G2952" s="28" t="s">
        <v>2900</v>
      </c>
      <c r="H2952" s="28" t="s">
        <v>585</v>
      </c>
      <c r="I2952" s="28">
        <v>1</v>
      </c>
      <c r="J2952" s="28">
        <v>0</v>
      </c>
      <c r="K2952" s="28">
        <v>0</v>
      </c>
      <c r="L2952" s="28">
        <v>0</v>
      </c>
      <c r="M2952" s="28" t="s">
        <v>2257</v>
      </c>
      <c r="N2952" s="28" t="s">
        <v>587</v>
      </c>
      <c r="O2952" s="21">
        <v>0</v>
      </c>
      <c r="P2952" s="21">
        <v>1</v>
      </c>
      <c r="Q2952" s="21">
        <v>0</v>
      </c>
      <c r="R2952">
        <f>IFERROR(IF(I2952=1,VLOOKUP(F2952,Lookup!$A$2:$B$15,2,FALSE),0),0.5)</f>
        <v>0.5</v>
      </c>
      <c r="S2952">
        <f>IF(K2952=1,1,IFERROR(IF(H2952="pass",VLOOKUP(F2952,Lookup!$D$2:$E$26,2,FALSE),0),1.6))</f>
        <v>0</v>
      </c>
      <c r="T2952" s="6">
        <f t="shared" si="140"/>
        <v>0</v>
      </c>
      <c r="U2952" s="6">
        <f t="shared" si="138"/>
        <v>0.5</v>
      </c>
      <c r="V2952" t="str">
        <f t="shared" si="139"/>
        <v>M.DAVIS, ATL</v>
      </c>
    </row>
    <row r="2953" spans="1:22">
      <c r="A2953">
        <v>72</v>
      </c>
      <c r="B2953" s="28">
        <v>2</v>
      </c>
      <c r="C2953" s="28" t="s">
        <v>18</v>
      </c>
      <c r="D2953" s="28" t="s">
        <v>22</v>
      </c>
      <c r="E2953" s="28">
        <v>10</v>
      </c>
      <c r="F2953" s="28">
        <v>90</v>
      </c>
      <c r="G2953" s="28" t="s">
        <v>2905</v>
      </c>
      <c r="H2953" s="28" t="s">
        <v>585</v>
      </c>
      <c r="I2953" s="28">
        <v>0</v>
      </c>
      <c r="J2953" s="28">
        <v>1</v>
      </c>
      <c r="K2953" s="28">
        <v>0</v>
      </c>
      <c r="L2953" s="28">
        <v>0</v>
      </c>
      <c r="M2953" s="28" t="s">
        <v>2906</v>
      </c>
      <c r="N2953" s="28" t="s">
        <v>587</v>
      </c>
      <c r="O2953" s="21">
        <v>0</v>
      </c>
      <c r="P2953" s="21">
        <v>0</v>
      </c>
      <c r="Q2953" s="21">
        <v>0</v>
      </c>
      <c r="R2953">
        <f>IFERROR(IF(I2953=1,VLOOKUP(F2953,Lookup!$A$2:$B$15,2,FALSE),0),0.5)</f>
        <v>0</v>
      </c>
      <c r="S2953">
        <f>IF(K2953=1,1,IFERROR(IF(H2953="pass",VLOOKUP(F2953,Lookup!$D$2:$E$26,2,FALSE),0),1.6))</f>
        <v>0</v>
      </c>
      <c r="T2953" s="6">
        <f t="shared" si="140"/>
        <v>0</v>
      </c>
      <c r="U2953" s="6">
        <f t="shared" si="138"/>
        <v>0</v>
      </c>
      <c r="V2953" t="str">
        <f t="shared" si="139"/>
        <v>T.BRADY, TB</v>
      </c>
    </row>
    <row r="2954" spans="1:22">
      <c r="A2954">
        <v>73</v>
      </c>
      <c r="B2954" s="28">
        <v>2</v>
      </c>
      <c r="C2954" s="28" t="s">
        <v>18</v>
      </c>
      <c r="D2954" s="28" t="s">
        <v>22</v>
      </c>
      <c r="E2954" s="28">
        <v>4</v>
      </c>
      <c r="F2954" s="28">
        <v>96</v>
      </c>
      <c r="G2954" s="28" t="s">
        <v>2907</v>
      </c>
      <c r="H2954" s="28" t="s">
        <v>2864</v>
      </c>
      <c r="I2954" s="28">
        <v>0</v>
      </c>
      <c r="J2954" s="28">
        <v>1</v>
      </c>
      <c r="K2954" s="28">
        <v>0</v>
      </c>
      <c r="L2954" s="28">
        <v>0</v>
      </c>
      <c r="M2954" s="28" t="s">
        <v>1131</v>
      </c>
      <c r="N2954" s="28" t="s">
        <v>587</v>
      </c>
      <c r="O2954" s="21">
        <v>0</v>
      </c>
      <c r="P2954" s="21">
        <v>0</v>
      </c>
      <c r="Q2954" s="21">
        <v>0</v>
      </c>
      <c r="R2954">
        <f>IFERROR(IF(I2954=1,VLOOKUP(F2954,Lookup!$A$2:$B$15,2,FALSE),0),0.5)</f>
        <v>0</v>
      </c>
      <c r="S2954">
        <f>IF(K2954=1,1,IFERROR(IF(H2954="pass",VLOOKUP(F2954,Lookup!$D$2:$E$26,2,FALSE),0),1.6))</f>
        <v>0</v>
      </c>
      <c r="T2954" s="6">
        <f t="shared" si="140"/>
        <v>0</v>
      </c>
      <c r="U2954" s="6">
        <f t="shared" si="138"/>
        <v>0</v>
      </c>
      <c r="V2954" t="str">
        <f t="shared" si="139"/>
        <v>C.GODWIN, TB</v>
      </c>
    </row>
    <row r="2955" spans="1:22">
      <c r="A2955">
        <v>81</v>
      </c>
      <c r="B2955" s="28">
        <v>2</v>
      </c>
      <c r="C2955" s="28" t="s">
        <v>22</v>
      </c>
      <c r="D2955" s="28" t="s">
        <v>18</v>
      </c>
      <c r="E2955" s="28">
        <v>23</v>
      </c>
      <c r="F2955" s="28">
        <v>77</v>
      </c>
      <c r="G2955" s="28" t="s">
        <v>2915</v>
      </c>
      <c r="H2955" s="28" t="s">
        <v>585</v>
      </c>
      <c r="I2955" s="28">
        <v>1</v>
      </c>
      <c r="J2955" s="28">
        <v>0</v>
      </c>
      <c r="K2955" s="28">
        <v>0</v>
      </c>
      <c r="L2955" s="28">
        <v>0</v>
      </c>
      <c r="M2955" s="28" t="s">
        <v>2226</v>
      </c>
      <c r="N2955" s="28" t="s">
        <v>587</v>
      </c>
      <c r="O2955" s="21">
        <v>0</v>
      </c>
      <c r="P2955" s="21">
        <v>1</v>
      </c>
      <c r="Q2955" s="21">
        <v>0</v>
      </c>
      <c r="R2955">
        <f>IFERROR(IF(I2955=1,VLOOKUP(F2955,Lookup!$A$2:$B$15,2,FALSE),0),0.5)</f>
        <v>0.5</v>
      </c>
      <c r="S2955">
        <f>IF(K2955=1,1,IFERROR(IF(H2955="pass",VLOOKUP(F2955,Lookup!$D$2:$E$26,2,FALSE),0),1.6))</f>
        <v>0</v>
      </c>
      <c r="T2955" s="6">
        <f t="shared" si="140"/>
        <v>0</v>
      </c>
      <c r="U2955" s="6">
        <f t="shared" si="138"/>
        <v>0.5</v>
      </c>
      <c r="V2955" t="str">
        <f t="shared" si="139"/>
        <v>C.PATTERSON, ATL</v>
      </c>
    </row>
    <row r="2956" spans="1:22">
      <c r="A2956">
        <v>85</v>
      </c>
      <c r="B2956" s="28">
        <v>2</v>
      </c>
      <c r="C2956" s="28" t="s">
        <v>22</v>
      </c>
      <c r="D2956" s="28" t="s">
        <v>18</v>
      </c>
      <c r="E2956" s="28">
        <v>1</v>
      </c>
      <c r="F2956" s="28">
        <v>99</v>
      </c>
      <c r="G2956" s="28" t="s">
        <v>2919</v>
      </c>
      <c r="H2956" s="28" t="s">
        <v>585</v>
      </c>
      <c r="I2956" s="28">
        <v>1</v>
      </c>
      <c r="J2956" s="28">
        <v>0</v>
      </c>
      <c r="K2956" s="28">
        <v>0</v>
      </c>
      <c r="L2956" s="28">
        <v>0</v>
      </c>
      <c r="M2956" s="28" t="s">
        <v>2226</v>
      </c>
      <c r="N2956" s="28" t="s">
        <v>587</v>
      </c>
      <c r="O2956" s="21">
        <v>0</v>
      </c>
      <c r="P2956" s="21">
        <v>1</v>
      </c>
      <c r="Q2956" s="21">
        <v>0</v>
      </c>
      <c r="R2956">
        <f>IFERROR(IF(I2956=1,VLOOKUP(F2956,Lookup!$A$2:$B$15,2,FALSE),0),0.5)</f>
        <v>3.3</v>
      </c>
      <c r="S2956">
        <f>IF(K2956=1,1,IFERROR(IF(H2956="pass",VLOOKUP(F2956,Lookup!$D$2:$E$26,2,FALSE),0),1.6))</f>
        <v>0</v>
      </c>
      <c r="T2956" s="6">
        <f t="shared" si="140"/>
        <v>0</v>
      </c>
      <c r="U2956" s="6">
        <f t="shared" si="138"/>
        <v>3.3</v>
      </c>
      <c r="V2956" t="str">
        <f t="shared" si="139"/>
        <v>C.PATTERSON, ATL</v>
      </c>
    </row>
    <row r="2957" spans="1:22">
      <c r="A2957">
        <v>90</v>
      </c>
      <c r="B2957" s="28">
        <v>2</v>
      </c>
      <c r="C2957" s="28" t="s">
        <v>22</v>
      </c>
      <c r="D2957" s="28" t="s">
        <v>18</v>
      </c>
      <c r="E2957" s="28">
        <v>46</v>
      </c>
      <c r="F2957" s="28">
        <v>54</v>
      </c>
      <c r="G2957" s="28" t="s">
        <v>2924</v>
      </c>
      <c r="H2957" s="28" t="s">
        <v>585</v>
      </c>
      <c r="I2957" s="28">
        <v>1</v>
      </c>
      <c r="J2957" s="28">
        <v>0</v>
      </c>
      <c r="K2957" s="28">
        <v>0</v>
      </c>
      <c r="L2957" s="28">
        <v>0</v>
      </c>
      <c r="M2957" s="28" t="s">
        <v>2257</v>
      </c>
      <c r="N2957" s="28" t="s">
        <v>587</v>
      </c>
      <c r="O2957" s="21">
        <v>0</v>
      </c>
      <c r="P2957" s="21">
        <v>1</v>
      </c>
      <c r="Q2957" s="21">
        <v>0</v>
      </c>
      <c r="R2957">
        <f>IFERROR(IF(I2957=1,VLOOKUP(F2957,Lookup!$A$2:$B$15,2,FALSE),0),0.5)</f>
        <v>0.5</v>
      </c>
      <c r="S2957">
        <f>IF(K2957=1,1,IFERROR(IF(H2957="pass",VLOOKUP(F2957,Lookup!$D$2:$E$26,2,FALSE),0),1.6))</f>
        <v>0</v>
      </c>
      <c r="T2957" s="6">
        <f t="shared" si="140"/>
        <v>0</v>
      </c>
      <c r="U2957" s="6">
        <f t="shared" si="138"/>
        <v>0.5</v>
      </c>
      <c r="V2957" t="str">
        <f t="shared" si="139"/>
        <v>M.DAVIS, ATL</v>
      </c>
    </row>
    <row r="2958" spans="1:22">
      <c r="A2958">
        <v>93</v>
      </c>
      <c r="B2958" s="28">
        <v>2</v>
      </c>
      <c r="C2958" s="28" t="s">
        <v>22</v>
      </c>
      <c r="D2958" s="28" t="s">
        <v>18</v>
      </c>
      <c r="E2958" s="28">
        <v>21</v>
      </c>
      <c r="F2958" s="28">
        <v>79</v>
      </c>
      <c r="G2958" s="28" t="s">
        <v>2927</v>
      </c>
      <c r="H2958" s="28" t="s">
        <v>585</v>
      </c>
      <c r="I2958" s="28">
        <v>1</v>
      </c>
      <c r="J2958" s="28">
        <v>0</v>
      </c>
      <c r="K2958" s="28">
        <v>0</v>
      </c>
      <c r="L2958" s="28">
        <v>0</v>
      </c>
      <c r="M2958" s="28" t="s">
        <v>2257</v>
      </c>
      <c r="N2958" s="28" t="s">
        <v>587</v>
      </c>
      <c r="O2958" s="21">
        <v>0</v>
      </c>
      <c r="P2958" s="21">
        <v>1</v>
      </c>
      <c r="Q2958" s="21">
        <v>0</v>
      </c>
      <c r="R2958">
        <f>IFERROR(IF(I2958=1,VLOOKUP(F2958,Lookup!$A$2:$B$15,2,FALSE),0),0.5)</f>
        <v>0.5</v>
      </c>
      <c r="S2958">
        <f>IF(K2958=1,1,IFERROR(IF(H2958="pass",VLOOKUP(F2958,Lookup!$D$2:$E$26,2,FALSE),0),1.6))</f>
        <v>0</v>
      </c>
      <c r="T2958" s="6">
        <f t="shared" si="140"/>
        <v>0</v>
      </c>
      <c r="U2958" s="6">
        <f t="shared" si="138"/>
        <v>0.5</v>
      </c>
      <c r="V2958" t="str">
        <f t="shared" si="139"/>
        <v>M.DAVIS, ATL</v>
      </c>
    </row>
    <row r="2959" spans="1:22">
      <c r="A2959">
        <v>98</v>
      </c>
      <c r="B2959" s="28">
        <v>2</v>
      </c>
      <c r="C2959" s="28" t="s">
        <v>18</v>
      </c>
      <c r="D2959" s="28" t="s">
        <v>22</v>
      </c>
      <c r="E2959" s="28">
        <v>59</v>
      </c>
      <c r="F2959" s="28">
        <v>41</v>
      </c>
      <c r="G2959" s="28" t="s">
        <v>2932</v>
      </c>
      <c r="H2959" s="28" t="s">
        <v>585</v>
      </c>
      <c r="I2959" s="28">
        <v>1</v>
      </c>
      <c r="J2959" s="28">
        <v>0</v>
      </c>
      <c r="K2959" s="28">
        <v>0</v>
      </c>
      <c r="L2959" s="28">
        <v>0</v>
      </c>
      <c r="M2959" s="28" t="s">
        <v>1146</v>
      </c>
      <c r="N2959" s="28" t="s">
        <v>587</v>
      </c>
      <c r="O2959" s="21">
        <v>0</v>
      </c>
      <c r="P2959" s="21">
        <v>1</v>
      </c>
      <c r="Q2959" s="21">
        <v>0</v>
      </c>
      <c r="R2959">
        <f>IFERROR(IF(I2959=1,VLOOKUP(F2959,Lookup!$A$2:$B$15,2,FALSE),0),0.5)</f>
        <v>0.5</v>
      </c>
      <c r="S2959">
        <f>IF(K2959=1,1,IFERROR(IF(H2959="pass",VLOOKUP(F2959,Lookup!$D$2:$E$26,2,FALSE),0),1.6))</f>
        <v>0</v>
      </c>
      <c r="T2959" s="6">
        <f t="shared" si="140"/>
        <v>0</v>
      </c>
      <c r="U2959" s="6">
        <f t="shared" si="138"/>
        <v>0.5</v>
      </c>
      <c r="V2959" t="str">
        <f t="shared" si="139"/>
        <v>R.JONES, TB</v>
      </c>
    </row>
    <row r="2960" spans="1:22">
      <c r="A2960">
        <v>100</v>
      </c>
      <c r="B2960" s="28">
        <v>2</v>
      </c>
      <c r="C2960" s="28" t="s">
        <v>18</v>
      </c>
      <c r="D2960" s="28" t="s">
        <v>22</v>
      </c>
      <c r="E2960" s="28">
        <v>59</v>
      </c>
      <c r="F2960" s="28">
        <v>41</v>
      </c>
      <c r="G2960" s="28" t="s">
        <v>2934</v>
      </c>
      <c r="H2960" s="28" t="s">
        <v>585</v>
      </c>
      <c r="I2960" s="28">
        <v>1</v>
      </c>
      <c r="J2960" s="28">
        <v>0</v>
      </c>
      <c r="K2960" s="28">
        <v>0</v>
      </c>
      <c r="L2960" s="28">
        <v>0</v>
      </c>
      <c r="M2960" s="28" t="s">
        <v>1146</v>
      </c>
      <c r="N2960" s="28" t="s">
        <v>587</v>
      </c>
      <c r="O2960" s="21">
        <v>0</v>
      </c>
      <c r="P2960" s="21">
        <v>1</v>
      </c>
      <c r="Q2960" s="21">
        <v>0</v>
      </c>
      <c r="R2960">
        <f>IFERROR(IF(I2960=1,VLOOKUP(F2960,Lookup!$A$2:$B$15,2,FALSE),0),0.5)</f>
        <v>0.5</v>
      </c>
      <c r="S2960">
        <f>IF(K2960=1,1,IFERROR(IF(H2960="pass",VLOOKUP(F2960,Lookup!$D$2:$E$26,2,FALSE),0),1.6))</f>
        <v>0</v>
      </c>
      <c r="T2960" s="6">
        <f t="shared" si="140"/>
        <v>0</v>
      </c>
      <c r="U2960" s="6">
        <f t="shared" si="138"/>
        <v>0.5</v>
      </c>
      <c r="V2960" t="str">
        <f t="shared" si="139"/>
        <v>R.JONES, TB</v>
      </c>
    </row>
    <row r="2961" spans="1:22">
      <c r="A2961">
        <v>101</v>
      </c>
      <c r="B2961" s="28">
        <v>2</v>
      </c>
      <c r="C2961" s="28" t="s">
        <v>18</v>
      </c>
      <c r="D2961" s="28" t="s">
        <v>22</v>
      </c>
      <c r="E2961" s="28">
        <v>54</v>
      </c>
      <c r="F2961" s="28">
        <v>46</v>
      </c>
      <c r="G2961" s="28" t="s">
        <v>2935</v>
      </c>
      <c r="H2961" s="28" t="s">
        <v>2864</v>
      </c>
      <c r="I2961" s="28">
        <v>1</v>
      </c>
      <c r="J2961" s="28">
        <v>0</v>
      </c>
      <c r="K2961" s="28">
        <v>0</v>
      </c>
      <c r="L2961" s="28">
        <v>0</v>
      </c>
      <c r="M2961" s="28" t="s">
        <v>1146</v>
      </c>
      <c r="N2961" s="28" t="s">
        <v>587</v>
      </c>
      <c r="O2961" s="21">
        <v>0</v>
      </c>
      <c r="P2961" s="21">
        <v>1</v>
      </c>
      <c r="Q2961" s="21">
        <v>0</v>
      </c>
      <c r="R2961">
        <f>IFERROR(IF(I2961=1,VLOOKUP(F2961,Lookup!$A$2:$B$15,2,FALSE),0),0.5)</f>
        <v>0.5</v>
      </c>
      <c r="S2961">
        <f>IF(K2961=1,1,IFERROR(IF(H2961="pass",VLOOKUP(F2961,Lookup!$D$2:$E$26,2,FALSE),0),1.6))</f>
        <v>0</v>
      </c>
      <c r="T2961" s="6">
        <f t="shared" si="140"/>
        <v>0</v>
      </c>
      <c r="U2961" s="6">
        <f t="shared" si="138"/>
        <v>0.5</v>
      </c>
      <c r="V2961" t="str">
        <f t="shared" si="139"/>
        <v>R.JONES, TB</v>
      </c>
    </row>
    <row r="2962" spans="1:22">
      <c r="A2962">
        <v>106</v>
      </c>
      <c r="B2962" s="28">
        <v>2</v>
      </c>
      <c r="C2962" s="28" t="s">
        <v>22</v>
      </c>
      <c r="D2962" s="28" t="s">
        <v>18</v>
      </c>
      <c r="E2962" s="28">
        <v>87</v>
      </c>
      <c r="F2962" s="28">
        <v>13</v>
      </c>
      <c r="G2962" s="28" t="s">
        <v>2940</v>
      </c>
      <c r="H2962" s="28" t="s">
        <v>585</v>
      </c>
      <c r="I2962" s="28">
        <v>1</v>
      </c>
      <c r="J2962" s="28">
        <v>0</v>
      </c>
      <c r="K2962" s="28">
        <v>0</v>
      </c>
      <c r="L2962" s="28">
        <v>0</v>
      </c>
      <c r="M2962" s="28" t="s">
        <v>2226</v>
      </c>
      <c r="N2962" s="28" t="s">
        <v>587</v>
      </c>
      <c r="O2962" s="21">
        <v>0</v>
      </c>
      <c r="P2962" s="21">
        <v>1</v>
      </c>
      <c r="Q2962" s="21">
        <v>0</v>
      </c>
      <c r="R2962">
        <f>IFERROR(IF(I2962=1,VLOOKUP(F2962,Lookup!$A$2:$B$15,2,FALSE),0),0.5)</f>
        <v>0.5</v>
      </c>
      <c r="S2962">
        <f>IF(K2962=1,1,IFERROR(IF(H2962="pass",VLOOKUP(F2962,Lookup!$D$2:$E$26,2,FALSE),0),1.6))</f>
        <v>0</v>
      </c>
      <c r="T2962" s="6">
        <f t="shared" si="140"/>
        <v>0</v>
      </c>
      <c r="U2962" s="6">
        <f t="shared" si="138"/>
        <v>0.5</v>
      </c>
      <c r="V2962" t="str">
        <f t="shared" si="139"/>
        <v>C.PATTERSON, ATL</v>
      </c>
    </row>
    <row r="2963" spans="1:22">
      <c r="A2963">
        <v>114</v>
      </c>
      <c r="B2963" s="28">
        <v>2</v>
      </c>
      <c r="C2963" s="28" t="s">
        <v>22</v>
      </c>
      <c r="D2963" s="28" t="s">
        <v>18</v>
      </c>
      <c r="E2963" s="28">
        <v>65</v>
      </c>
      <c r="F2963" s="28">
        <v>35</v>
      </c>
      <c r="G2963" s="28" t="s">
        <v>2948</v>
      </c>
      <c r="H2963" s="28" t="s">
        <v>585</v>
      </c>
      <c r="I2963" s="28">
        <v>1</v>
      </c>
      <c r="J2963" s="28">
        <v>0</v>
      </c>
      <c r="K2963" s="28">
        <v>0</v>
      </c>
      <c r="L2963" s="28">
        <v>0</v>
      </c>
      <c r="M2963" s="28" t="s">
        <v>2257</v>
      </c>
      <c r="N2963" s="28" t="s">
        <v>587</v>
      </c>
      <c r="O2963" s="21">
        <v>0</v>
      </c>
      <c r="P2963" s="21">
        <v>1</v>
      </c>
      <c r="Q2963" s="21">
        <v>0</v>
      </c>
      <c r="R2963">
        <f>IFERROR(IF(I2963=1,VLOOKUP(F2963,Lookup!$A$2:$B$15,2,FALSE),0),0.5)</f>
        <v>0.5</v>
      </c>
      <c r="S2963">
        <f>IF(K2963=1,1,IFERROR(IF(H2963="pass",VLOOKUP(F2963,Lookup!$D$2:$E$26,2,FALSE),0),1.6))</f>
        <v>0</v>
      </c>
      <c r="T2963" s="6">
        <f t="shared" si="140"/>
        <v>0</v>
      </c>
      <c r="U2963" s="6">
        <f t="shared" si="138"/>
        <v>0.5</v>
      </c>
      <c r="V2963" t="str">
        <f t="shared" si="139"/>
        <v>M.DAVIS, ATL</v>
      </c>
    </row>
    <row r="2964" spans="1:22">
      <c r="A2964">
        <v>118</v>
      </c>
      <c r="B2964" s="28">
        <v>2</v>
      </c>
      <c r="C2964" s="28" t="s">
        <v>18</v>
      </c>
      <c r="D2964" s="28" t="s">
        <v>22</v>
      </c>
      <c r="E2964" s="28">
        <v>43</v>
      </c>
      <c r="F2964" s="28">
        <v>57</v>
      </c>
      <c r="G2964" s="28" t="s">
        <v>2952</v>
      </c>
      <c r="H2964" s="28" t="s">
        <v>585</v>
      </c>
      <c r="I2964" s="28">
        <v>1</v>
      </c>
      <c r="J2964" s="28">
        <v>0</v>
      </c>
      <c r="K2964" s="28">
        <v>0</v>
      </c>
      <c r="L2964" s="28">
        <v>0</v>
      </c>
      <c r="M2964" s="28" t="s">
        <v>1128</v>
      </c>
      <c r="N2964" s="28" t="s">
        <v>587</v>
      </c>
      <c r="O2964" s="21">
        <v>0</v>
      </c>
      <c r="P2964" s="21">
        <v>1</v>
      </c>
      <c r="Q2964" s="21">
        <v>0</v>
      </c>
      <c r="R2964">
        <f>IFERROR(IF(I2964=1,VLOOKUP(F2964,Lookup!$A$2:$B$15,2,FALSE),0),0.5)</f>
        <v>0.5</v>
      </c>
      <c r="S2964">
        <f>IF(K2964=1,1,IFERROR(IF(H2964="pass",VLOOKUP(F2964,Lookup!$D$2:$E$26,2,FALSE),0),1.6))</f>
        <v>0</v>
      </c>
      <c r="T2964" s="6">
        <f t="shared" si="140"/>
        <v>0</v>
      </c>
      <c r="U2964" s="6">
        <f t="shared" si="138"/>
        <v>0.5</v>
      </c>
      <c r="V2964" t="str">
        <f t="shared" si="139"/>
        <v>L.FOURNETTE, TB</v>
      </c>
    </row>
    <row r="2965" spans="1:22">
      <c r="A2965">
        <v>120</v>
      </c>
      <c r="B2965" s="28">
        <v>2</v>
      </c>
      <c r="C2965" s="28" t="s">
        <v>18</v>
      </c>
      <c r="D2965" s="28" t="s">
        <v>22</v>
      </c>
      <c r="E2965" s="28">
        <v>34</v>
      </c>
      <c r="F2965" s="28">
        <v>66</v>
      </c>
      <c r="G2965" s="28" t="s">
        <v>2954</v>
      </c>
      <c r="H2965" s="28" t="s">
        <v>585</v>
      </c>
      <c r="I2965" s="28">
        <v>1</v>
      </c>
      <c r="J2965" s="28">
        <v>0</v>
      </c>
      <c r="K2965" s="28">
        <v>0</v>
      </c>
      <c r="L2965" s="28">
        <v>0</v>
      </c>
      <c r="M2965" s="28" t="s">
        <v>1128</v>
      </c>
      <c r="N2965" s="28" t="s">
        <v>587</v>
      </c>
      <c r="O2965" s="21">
        <v>0</v>
      </c>
      <c r="P2965" s="21">
        <v>1</v>
      </c>
      <c r="Q2965" s="21">
        <v>0</v>
      </c>
      <c r="R2965">
        <f>IFERROR(IF(I2965=1,VLOOKUP(F2965,Lookup!$A$2:$B$15,2,FALSE),0),0.5)</f>
        <v>0.5</v>
      </c>
      <c r="S2965">
        <f>IF(K2965=1,1,IFERROR(IF(H2965="pass",VLOOKUP(F2965,Lookup!$D$2:$E$26,2,FALSE),0),1.6))</f>
        <v>0</v>
      </c>
      <c r="T2965" s="6">
        <f t="shared" si="140"/>
        <v>0</v>
      </c>
      <c r="U2965" s="6">
        <f t="shared" si="138"/>
        <v>0.5</v>
      </c>
      <c r="V2965" t="str">
        <f t="shared" si="139"/>
        <v>L.FOURNETTE, TB</v>
      </c>
    </row>
    <row r="2966" spans="1:22">
      <c r="A2966">
        <v>121</v>
      </c>
      <c r="B2966" s="28">
        <v>2</v>
      </c>
      <c r="C2966" s="28" t="s">
        <v>22</v>
      </c>
      <c r="D2966" s="28" t="s">
        <v>18</v>
      </c>
      <c r="E2966" s="28">
        <v>69</v>
      </c>
      <c r="F2966" s="28">
        <v>31</v>
      </c>
      <c r="G2966" s="28" t="s">
        <v>2955</v>
      </c>
      <c r="H2966" s="28" t="s">
        <v>585</v>
      </c>
      <c r="I2966" s="28">
        <v>1</v>
      </c>
      <c r="J2966" s="28">
        <v>0</v>
      </c>
      <c r="K2966" s="28">
        <v>0</v>
      </c>
      <c r="L2966" s="28">
        <v>0</v>
      </c>
      <c r="M2966" s="28" t="s">
        <v>2257</v>
      </c>
      <c r="N2966" s="28" t="s">
        <v>587</v>
      </c>
      <c r="O2966" s="21">
        <v>0</v>
      </c>
      <c r="P2966" s="21">
        <v>1</v>
      </c>
      <c r="Q2966" s="21">
        <v>0</v>
      </c>
      <c r="R2966">
        <f>IFERROR(IF(I2966=1,VLOOKUP(F2966,Lookup!$A$2:$B$15,2,FALSE),0),0.5)</f>
        <v>0.5</v>
      </c>
      <c r="S2966">
        <f>IF(K2966=1,1,IFERROR(IF(H2966="pass",VLOOKUP(F2966,Lookup!$D$2:$E$26,2,FALSE),0),1.6))</f>
        <v>0</v>
      </c>
      <c r="T2966" s="6">
        <f t="shared" si="140"/>
        <v>0</v>
      </c>
      <c r="U2966" s="6">
        <f t="shared" si="138"/>
        <v>0.5</v>
      </c>
      <c r="V2966" t="str">
        <f t="shared" si="139"/>
        <v>M.DAVIS, ATL</v>
      </c>
    </row>
    <row r="2967" spans="1:22">
      <c r="A2967">
        <v>122</v>
      </c>
      <c r="B2967" s="28">
        <v>2</v>
      </c>
      <c r="C2967" s="28" t="s">
        <v>22</v>
      </c>
      <c r="D2967" s="28" t="s">
        <v>18</v>
      </c>
      <c r="E2967" s="28">
        <v>61</v>
      </c>
      <c r="F2967" s="28">
        <v>39</v>
      </c>
      <c r="G2967" s="28" t="s">
        <v>2956</v>
      </c>
      <c r="H2967" s="28" t="s">
        <v>585</v>
      </c>
      <c r="I2967" s="28">
        <v>1</v>
      </c>
      <c r="J2967" s="28">
        <v>0</v>
      </c>
      <c r="K2967" s="28">
        <v>0</v>
      </c>
      <c r="L2967" s="28">
        <v>0</v>
      </c>
      <c r="M2967" s="28" t="s">
        <v>2257</v>
      </c>
      <c r="N2967" s="28" t="s">
        <v>587</v>
      </c>
      <c r="O2967" s="21">
        <v>0</v>
      </c>
      <c r="P2967" s="21">
        <v>1</v>
      </c>
      <c r="Q2967" s="21">
        <v>0</v>
      </c>
      <c r="R2967">
        <f>IFERROR(IF(I2967=1,VLOOKUP(F2967,Lookup!$A$2:$B$15,2,FALSE),0),0.5)</f>
        <v>0.5</v>
      </c>
      <c r="S2967">
        <f>IF(K2967=1,1,IFERROR(IF(H2967="pass",VLOOKUP(F2967,Lookup!$D$2:$E$26,2,FALSE),0),1.6))</f>
        <v>0</v>
      </c>
      <c r="T2967" s="6">
        <f t="shared" si="140"/>
        <v>0</v>
      </c>
      <c r="U2967" s="6">
        <f t="shared" si="138"/>
        <v>0.5</v>
      </c>
      <c r="V2967" t="str">
        <f t="shared" si="139"/>
        <v>M.DAVIS, ATL</v>
      </c>
    </row>
    <row r="2968" spans="1:22">
      <c r="A2968">
        <v>123</v>
      </c>
      <c r="B2968" s="28">
        <v>2</v>
      </c>
      <c r="C2968" s="28" t="s">
        <v>22</v>
      </c>
      <c r="D2968" s="28" t="s">
        <v>18</v>
      </c>
      <c r="E2968" s="28">
        <v>55</v>
      </c>
      <c r="F2968" s="28">
        <v>45</v>
      </c>
      <c r="G2968" s="28" t="s">
        <v>2957</v>
      </c>
      <c r="H2968" s="28" t="s">
        <v>585</v>
      </c>
      <c r="I2968" s="28">
        <v>1</v>
      </c>
      <c r="J2968" s="28">
        <v>0</v>
      </c>
      <c r="K2968" s="28">
        <v>0</v>
      </c>
      <c r="L2968" s="28">
        <v>0</v>
      </c>
      <c r="M2968" s="28" t="s">
        <v>2253</v>
      </c>
      <c r="N2968" s="28" t="s">
        <v>587</v>
      </c>
      <c r="O2968" s="21">
        <v>0</v>
      </c>
      <c r="P2968" s="21">
        <v>1</v>
      </c>
      <c r="Q2968" s="21">
        <v>0</v>
      </c>
      <c r="R2968">
        <f>IFERROR(IF(I2968=1,VLOOKUP(F2968,Lookup!$A$2:$B$15,2,FALSE),0),0.5)</f>
        <v>0.5</v>
      </c>
      <c r="S2968">
        <f>IF(K2968=1,1,IFERROR(IF(H2968="pass",VLOOKUP(F2968,Lookup!$D$2:$E$26,2,FALSE),0),1.6))</f>
        <v>0</v>
      </c>
      <c r="T2968" s="6">
        <f t="shared" si="140"/>
        <v>0</v>
      </c>
      <c r="U2968" s="6">
        <f t="shared" si="138"/>
        <v>0.5</v>
      </c>
      <c r="V2968" t="str">
        <f t="shared" si="139"/>
        <v>K.SMITH, ATL</v>
      </c>
    </row>
    <row r="2969" spans="1:22">
      <c r="A2969">
        <v>125</v>
      </c>
      <c r="B2969" s="28">
        <v>2</v>
      </c>
      <c r="C2969" s="28" t="s">
        <v>22</v>
      </c>
      <c r="D2969" s="28" t="s">
        <v>18</v>
      </c>
      <c r="E2969" s="28">
        <v>55</v>
      </c>
      <c r="F2969" s="28">
        <v>45</v>
      </c>
      <c r="G2969" s="28" t="s">
        <v>2960</v>
      </c>
      <c r="H2969" s="28" t="s">
        <v>585</v>
      </c>
      <c r="I2969" s="28">
        <v>1</v>
      </c>
      <c r="J2969" s="28">
        <v>0</v>
      </c>
      <c r="K2969" s="28">
        <v>0</v>
      </c>
      <c r="L2969" s="28">
        <v>0</v>
      </c>
      <c r="M2969" s="28" t="s">
        <v>2253</v>
      </c>
      <c r="N2969" s="28" t="s">
        <v>587</v>
      </c>
      <c r="O2969" s="21">
        <v>0</v>
      </c>
      <c r="P2969" s="21">
        <v>1</v>
      </c>
      <c r="Q2969" s="21">
        <v>0</v>
      </c>
      <c r="R2969">
        <f>IFERROR(IF(I2969=1,VLOOKUP(F2969,Lookup!$A$2:$B$15,2,FALSE),0),0.5)</f>
        <v>0.5</v>
      </c>
      <c r="S2969">
        <f>IF(K2969=1,1,IFERROR(IF(H2969="pass",VLOOKUP(F2969,Lookup!$D$2:$E$26,2,FALSE),0),1.6))</f>
        <v>0</v>
      </c>
      <c r="T2969" s="6">
        <f t="shared" si="140"/>
        <v>0</v>
      </c>
      <c r="U2969" s="6">
        <f t="shared" si="138"/>
        <v>0.5</v>
      </c>
      <c r="V2969" t="str">
        <f t="shared" si="139"/>
        <v>K.SMITH, ATL</v>
      </c>
    </row>
    <row r="2970" spans="1:22">
      <c r="A2970">
        <v>127</v>
      </c>
      <c r="B2970" s="28">
        <v>2</v>
      </c>
      <c r="C2970" s="28" t="s">
        <v>18</v>
      </c>
      <c r="D2970" s="28" t="s">
        <v>22</v>
      </c>
      <c r="E2970" s="28">
        <v>48</v>
      </c>
      <c r="F2970" s="28">
        <v>52</v>
      </c>
      <c r="G2970" s="28" t="s">
        <v>2962</v>
      </c>
      <c r="H2970" s="28" t="s">
        <v>2963</v>
      </c>
      <c r="I2970" s="28">
        <v>0</v>
      </c>
      <c r="J2970" s="28">
        <v>0</v>
      </c>
      <c r="K2970" s="28">
        <v>0</v>
      </c>
      <c r="L2970" s="28">
        <v>0</v>
      </c>
      <c r="M2970" s="28" t="s">
        <v>2964</v>
      </c>
      <c r="N2970" s="28" t="s">
        <v>587</v>
      </c>
      <c r="O2970" s="21">
        <v>0</v>
      </c>
      <c r="P2970" s="21">
        <v>0</v>
      </c>
      <c r="Q2970" s="21">
        <v>0</v>
      </c>
      <c r="R2970">
        <f>IFERROR(IF(I2970=1,VLOOKUP(F2970,Lookup!$A$2:$B$15,2,FALSE),0),0.5)</f>
        <v>0</v>
      </c>
      <c r="S2970">
        <f>IF(K2970=1,1,IFERROR(IF(H2970="pass",VLOOKUP(F2970,Lookup!$D$2:$E$26,2,FALSE),0),1.6))</f>
        <v>0</v>
      </c>
      <c r="T2970" s="6">
        <f t="shared" si="140"/>
        <v>0</v>
      </c>
      <c r="U2970" s="6">
        <f t="shared" si="138"/>
        <v>0</v>
      </c>
      <c r="V2970" t="str">
        <f t="shared" si="139"/>
        <v>B.GABBERT, TB</v>
      </c>
    </row>
    <row r="2971" spans="1:22">
      <c r="A2971">
        <v>128</v>
      </c>
      <c r="B2971" s="28">
        <v>2</v>
      </c>
      <c r="C2971" s="28" t="s">
        <v>18</v>
      </c>
      <c r="D2971" s="28" t="s">
        <v>22</v>
      </c>
      <c r="E2971" s="28">
        <v>49</v>
      </c>
      <c r="F2971" s="28">
        <v>51</v>
      </c>
      <c r="G2971" s="28" t="s">
        <v>2965</v>
      </c>
      <c r="H2971" s="28" t="s">
        <v>2963</v>
      </c>
      <c r="I2971" s="28">
        <v>0</v>
      </c>
      <c r="J2971" s="28">
        <v>0</v>
      </c>
      <c r="K2971" s="28">
        <v>0</v>
      </c>
      <c r="L2971" s="28">
        <v>0</v>
      </c>
      <c r="M2971" s="28" t="s">
        <v>2964</v>
      </c>
      <c r="N2971" s="28" t="s">
        <v>587</v>
      </c>
      <c r="O2971" s="21">
        <v>0</v>
      </c>
      <c r="P2971" s="21">
        <v>0</v>
      </c>
      <c r="Q2971" s="21">
        <v>0</v>
      </c>
      <c r="R2971">
        <f>IFERROR(IF(I2971=1,VLOOKUP(F2971,Lookup!$A$2:$B$15,2,FALSE),0),0.5)</f>
        <v>0</v>
      </c>
      <c r="S2971">
        <f>IF(K2971=1,1,IFERROR(IF(H2971="pass",VLOOKUP(F2971,Lookup!$D$2:$E$26,2,FALSE),0),1.6))</f>
        <v>0</v>
      </c>
      <c r="T2971" s="6">
        <f t="shared" si="140"/>
        <v>0</v>
      </c>
      <c r="U2971" s="6">
        <f t="shared" si="138"/>
        <v>0</v>
      </c>
      <c r="V2971" t="str">
        <f t="shared" si="139"/>
        <v>B.GABBERT, TB</v>
      </c>
    </row>
    <row r="2972" spans="1:22">
      <c r="A2972">
        <v>129</v>
      </c>
      <c r="B2972" s="28">
        <v>2</v>
      </c>
      <c r="C2972" s="28" t="s">
        <v>18</v>
      </c>
      <c r="D2972" s="28" t="s">
        <v>22</v>
      </c>
      <c r="E2972" s="28">
        <v>50</v>
      </c>
      <c r="F2972" s="28">
        <v>50</v>
      </c>
      <c r="G2972" s="28" t="s">
        <v>2966</v>
      </c>
      <c r="H2972" s="28" t="s">
        <v>2963</v>
      </c>
      <c r="I2972" s="28">
        <v>0</v>
      </c>
      <c r="J2972" s="28">
        <v>0</v>
      </c>
      <c r="K2972" s="28">
        <v>0</v>
      </c>
      <c r="L2972" s="28">
        <v>0</v>
      </c>
      <c r="M2972" s="28" t="s">
        <v>2964</v>
      </c>
      <c r="N2972" s="28" t="s">
        <v>587</v>
      </c>
      <c r="O2972" s="21">
        <v>0</v>
      </c>
      <c r="P2972" s="21">
        <v>0</v>
      </c>
      <c r="Q2972" s="21">
        <v>0</v>
      </c>
      <c r="R2972">
        <f>IFERROR(IF(I2972=1,VLOOKUP(F2972,Lookup!$A$2:$B$15,2,FALSE),0),0.5)</f>
        <v>0</v>
      </c>
      <c r="S2972">
        <f>IF(K2972=1,1,IFERROR(IF(H2972="pass",VLOOKUP(F2972,Lookup!$D$2:$E$26,2,FALSE),0),1.6))</f>
        <v>0</v>
      </c>
      <c r="T2972" s="6">
        <f t="shared" si="140"/>
        <v>0</v>
      </c>
      <c r="U2972" s="6">
        <f t="shared" si="138"/>
        <v>0</v>
      </c>
      <c r="V2972" t="str">
        <f t="shared" si="139"/>
        <v>B.GABBERT, TB</v>
      </c>
    </row>
    <row r="2973" spans="1:22">
      <c r="A2973">
        <v>130</v>
      </c>
      <c r="B2973" s="28">
        <v>2</v>
      </c>
      <c r="C2973" s="28" t="s">
        <v>10</v>
      </c>
      <c r="D2973" s="28" t="s">
        <v>26</v>
      </c>
      <c r="E2973" s="28">
        <v>82</v>
      </c>
      <c r="F2973" s="28">
        <v>18</v>
      </c>
      <c r="G2973" s="28" t="s">
        <v>2967</v>
      </c>
      <c r="H2973" s="28" t="s">
        <v>585</v>
      </c>
      <c r="I2973" s="28">
        <v>1</v>
      </c>
      <c r="J2973" s="28">
        <v>0</v>
      </c>
      <c r="K2973" s="28">
        <v>0</v>
      </c>
      <c r="L2973" s="28">
        <v>0</v>
      </c>
      <c r="M2973" s="28" t="s">
        <v>1824</v>
      </c>
      <c r="N2973" s="28" t="s">
        <v>587</v>
      </c>
      <c r="O2973" s="21">
        <v>0</v>
      </c>
      <c r="P2973" s="21">
        <v>1</v>
      </c>
      <c r="Q2973" s="21">
        <v>0</v>
      </c>
      <c r="R2973">
        <f>IFERROR(IF(I2973=1,VLOOKUP(F2973,Lookup!$A$2:$B$15,2,FALSE),0),0.5)</f>
        <v>0.5</v>
      </c>
      <c r="S2973">
        <f>IF(K2973=1,1,IFERROR(IF(H2973="pass",VLOOKUP(F2973,Lookup!$D$2:$E$26,2,FALSE),0),1.6))</f>
        <v>0</v>
      </c>
      <c r="T2973" s="6">
        <f t="shared" si="140"/>
        <v>0</v>
      </c>
      <c r="U2973" s="6">
        <f t="shared" si="138"/>
        <v>0.5</v>
      </c>
      <c r="V2973" t="str">
        <f t="shared" si="139"/>
        <v>M.GASKIN, MIA</v>
      </c>
    </row>
    <row r="2974" spans="1:22">
      <c r="A2974">
        <v>132</v>
      </c>
      <c r="B2974" s="28">
        <v>2</v>
      </c>
      <c r="C2974" s="28" t="s">
        <v>26</v>
      </c>
      <c r="D2974" s="28" t="s">
        <v>10</v>
      </c>
      <c r="E2974" s="28">
        <v>46</v>
      </c>
      <c r="F2974" s="28">
        <v>54</v>
      </c>
      <c r="G2974" s="28" t="s">
        <v>2969</v>
      </c>
      <c r="H2974" s="28" t="s">
        <v>585</v>
      </c>
      <c r="I2974" s="28">
        <v>1</v>
      </c>
      <c r="J2974" s="28">
        <v>0</v>
      </c>
      <c r="K2974" s="28">
        <v>0</v>
      </c>
      <c r="L2974" s="28">
        <v>0</v>
      </c>
      <c r="M2974" s="28" t="s">
        <v>2368</v>
      </c>
      <c r="N2974" s="28" t="s">
        <v>587</v>
      </c>
      <c r="O2974" s="21">
        <v>0</v>
      </c>
      <c r="P2974" s="21">
        <v>1</v>
      </c>
      <c r="Q2974" s="21">
        <v>0</v>
      </c>
      <c r="R2974">
        <f>IFERROR(IF(I2974=1,VLOOKUP(F2974,Lookup!$A$2:$B$15,2,FALSE),0),0.5)</f>
        <v>0.5</v>
      </c>
      <c r="S2974">
        <f>IF(K2974=1,1,IFERROR(IF(H2974="pass",VLOOKUP(F2974,Lookup!$D$2:$E$26,2,FALSE),0),1.6))</f>
        <v>0</v>
      </c>
      <c r="T2974" s="6">
        <f t="shared" si="140"/>
        <v>0</v>
      </c>
      <c r="U2974" s="6">
        <f t="shared" si="138"/>
        <v>0.5</v>
      </c>
      <c r="V2974" t="str">
        <f t="shared" si="139"/>
        <v>D.SINGLETARY, BUF</v>
      </c>
    </row>
    <row r="2975" spans="1:22">
      <c r="A2975">
        <v>133</v>
      </c>
      <c r="B2975" s="28">
        <v>2</v>
      </c>
      <c r="C2975" s="28" t="s">
        <v>10</v>
      </c>
      <c r="D2975" s="28" t="s">
        <v>26</v>
      </c>
      <c r="E2975" s="28">
        <v>74</v>
      </c>
      <c r="F2975" s="28">
        <v>26</v>
      </c>
      <c r="G2975" s="28" t="s">
        <v>2970</v>
      </c>
      <c r="H2975" s="28" t="s">
        <v>585</v>
      </c>
      <c r="I2975" s="28">
        <v>1</v>
      </c>
      <c r="J2975" s="28">
        <v>0</v>
      </c>
      <c r="K2975" s="28">
        <v>0</v>
      </c>
      <c r="L2975" s="28">
        <v>0</v>
      </c>
      <c r="M2975" s="28" t="s">
        <v>1824</v>
      </c>
      <c r="N2975" s="28" t="s">
        <v>587</v>
      </c>
      <c r="O2975" s="21">
        <v>0</v>
      </c>
      <c r="P2975" s="21">
        <v>1</v>
      </c>
      <c r="Q2975" s="21">
        <v>0</v>
      </c>
      <c r="R2975">
        <f>IFERROR(IF(I2975=1,VLOOKUP(F2975,Lookup!$A$2:$B$15,2,FALSE),0),0.5)</f>
        <v>0.5</v>
      </c>
      <c r="S2975">
        <f>IF(K2975=1,1,IFERROR(IF(H2975="pass",VLOOKUP(F2975,Lookup!$D$2:$E$26,2,FALSE),0),1.6))</f>
        <v>0</v>
      </c>
      <c r="T2975" s="6">
        <f t="shared" si="140"/>
        <v>0</v>
      </c>
      <c r="U2975" s="6">
        <f t="shared" si="138"/>
        <v>0.5</v>
      </c>
      <c r="V2975" t="str">
        <f t="shared" si="139"/>
        <v>M.GASKIN, MIA</v>
      </c>
    </row>
    <row r="2976" spans="1:22">
      <c r="A2976">
        <v>134</v>
      </c>
      <c r="B2976" s="28">
        <v>2</v>
      </c>
      <c r="C2976" s="28" t="s">
        <v>10</v>
      </c>
      <c r="D2976" s="28" t="s">
        <v>26</v>
      </c>
      <c r="E2976" s="28">
        <v>56</v>
      </c>
      <c r="F2976" s="28">
        <v>44</v>
      </c>
      <c r="G2976" s="28" t="s">
        <v>2971</v>
      </c>
      <c r="H2976" s="28" t="s">
        <v>2864</v>
      </c>
      <c r="I2976" s="28">
        <v>0</v>
      </c>
      <c r="J2976" s="28">
        <v>1</v>
      </c>
      <c r="K2976" s="28">
        <v>0</v>
      </c>
      <c r="L2976" s="28">
        <v>0</v>
      </c>
      <c r="M2976" s="28" t="s">
        <v>1860</v>
      </c>
      <c r="N2976" s="28" t="s">
        <v>587</v>
      </c>
      <c r="O2976" s="21">
        <v>0</v>
      </c>
      <c r="P2976" s="21">
        <v>0</v>
      </c>
      <c r="Q2976" s="21">
        <v>0</v>
      </c>
      <c r="R2976">
        <f>IFERROR(IF(I2976=1,VLOOKUP(F2976,Lookup!$A$2:$B$15,2,FALSE),0),0.5)</f>
        <v>0</v>
      </c>
      <c r="S2976">
        <f>IF(K2976=1,1,IFERROR(IF(H2976="pass",VLOOKUP(F2976,Lookup!$D$2:$E$26,2,FALSE),0),1.6))</f>
        <v>0</v>
      </c>
      <c r="T2976" s="6">
        <f t="shared" si="140"/>
        <v>0</v>
      </c>
      <c r="U2976" s="6">
        <f t="shared" si="138"/>
        <v>0</v>
      </c>
      <c r="V2976" t="str">
        <f t="shared" si="139"/>
        <v>D.PARKER, MIA</v>
      </c>
    </row>
    <row r="2977" spans="1:22">
      <c r="A2977">
        <v>139</v>
      </c>
      <c r="B2977" s="28">
        <v>2</v>
      </c>
      <c r="C2977" s="28" t="s">
        <v>26</v>
      </c>
      <c r="D2977" s="28" t="s">
        <v>10</v>
      </c>
      <c r="E2977" s="28">
        <v>51</v>
      </c>
      <c r="F2977" s="28">
        <v>49</v>
      </c>
      <c r="G2977" s="28" t="s">
        <v>2976</v>
      </c>
      <c r="H2977" s="28" t="s">
        <v>585</v>
      </c>
      <c r="I2977" s="28">
        <v>1</v>
      </c>
      <c r="J2977" s="28">
        <v>0</v>
      </c>
      <c r="K2977" s="28">
        <v>0</v>
      </c>
      <c r="L2977" s="28">
        <v>0</v>
      </c>
      <c r="M2977" s="28" t="s">
        <v>2368</v>
      </c>
      <c r="N2977" s="28" t="s">
        <v>587</v>
      </c>
      <c r="O2977" s="21">
        <v>0</v>
      </c>
      <c r="P2977" s="21">
        <v>1</v>
      </c>
      <c r="Q2977" s="21">
        <v>0</v>
      </c>
      <c r="R2977">
        <f>IFERROR(IF(I2977=1,VLOOKUP(F2977,Lookup!$A$2:$B$15,2,FALSE),0),0.5)</f>
        <v>0.5</v>
      </c>
      <c r="S2977">
        <f>IF(K2977=1,1,IFERROR(IF(H2977="pass",VLOOKUP(F2977,Lookup!$D$2:$E$26,2,FALSE),0),1.6))</f>
        <v>0</v>
      </c>
      <c r="T2977" s="6">
        <f t="shared" si="140"/>
        <v>0</v>
      </c>
      <c r="U2977" s="6">
        <f t="shared" si="138"/>
        <v>0.5</v>
      </c>
      <c r="V2977" t="str">
        <f t="shared" si="139"/>
        <v>D.SINGLETARY, BUF</v>
      </c>
    </row>
    <row r="2978" spans="1:22">
      <c r="A2978">
        <v>140</v>
      </c>
      <c r="B2978" s="28">
        <v>2</v>
      </c>
      <c r="C2978" s="28" t="s">
        <v>26</v>
      </c>
      <c r="D2978" s="28" t="s">
        <v>10</v>
      </c>
      <c r="E2978" s="28">
        <v>47</v>
      </c>
      <c r="F2978" s="28">
        <v>53</v>
      </c>
      <c r="G2978" s="28" t="s">
        <v>2977</v>
      </c>
      <c r="H2978" s="28" t="s">
        <v>585</v>
      </c>
      <c r="I2978" s="28">
        <v>0</v>
      </c>
      <c r="J2978" s="28">
        <v>1</v>
      </c>
      <c r="K2978" s="28">
        <v>0</v>
      </c>
      <c r="L2978" s="28">
        <v>0</v>
      </c>
      <c r="M2978" s="28" t="s">
        <v>2385</v>
      </c>
      <c r="N2978" s="28" t="s">
        <v>587</v>
      </c>
      <c r="O2978" s="21">
        <v>0</v>
      </c>
      <c r="P2978" s="21">
        <v>0</v>
      </c>
      <c r="Q2978" s="21">
        <v>0</v>
      </c>
      <c r="R2978">
        <f>IFERROR(IF(I2978=1,VLOOKUP(F2978,Lookup!$A$2:$B$15,2,FALSE),0),0.5)</f>
        <v>0</v>
      </c>
      <c r="S2978">
        <f>IF(K2978=1,1,IFERROR(IF(H2978="pass",VLOOKUP(F2978,Lookup!$D$2:$E$26,2,FALSE),0),1.6))</f>
        <v>0</v>
      </c>
      <c r="T2978" s="6">
        <f t="shared" si="140"/>
        <v>0</v>
      </c>
      <c r="U2978" s="6">
        <f t="shared" si="138"/>
        <v>0</v>
      </c>
      <c r="V2978" t="str">
        <f t="shared" si="139"/>
        <v>J.ALLEN, BUF</v>
      </c>
    </row>
    <row r="2979" spans="1:22">
      <c r="A2979">
        <v>142</v>
      </c>
      <c r="B2979" s="28">
        <v>2</v>
      </c>
      <c r="C2979" s="28" t="s">
        <v>26</v>
      </c>
      <c r="D2979" s="28" t="s">
        <v>10</v>
      </c>
      <c r="E2979" s="28">
        <v>6</v>
      </c>
      <c r="F2979" s="28">
        <v>94</v>
      </c>
      <c r="G2979" s="28" t="s">
        <v>2979</v>
      </c>
      <c r="H2979" s="28" t="s">
        <v>585</v>
      </c>
      <c r="I2979" s="28">
        <v>1</v>
      </c>
      <c r="J2979" s="28">
        <v>0</v>
      </c>
      <c r="K2979" s="28">
        <v>0</v>
      </c>
      <c r="L2979" s="28">
        <v>0</v>
      </c>
      <c r="M2979" s="28" t="s">
        <v>2368</v>
      </c>
      <c r="N2979" s="28" t="s">
        <v>587</v>
      </c>
      <c r="O2979" s="21">
        <v>0</v>
      </c>
      <c r="P2979" s="21">
        <v>1</v>
      </c>
      <c r="Q2979" s="21">
        <v>0</v>
      </c>
      <c r="R2979">
        <f>IFERROR(IF(I2979=1,VLOOKUP(F2979,Lookup!$A$2:$B$15,2,FALSE),0),0.5)</f>
        <v>1.3</v>
      </c>
      <c r="S2979">
        <f>IF(K2979=1,1,IFERROR(IF(H2979="pass",VLOOKUP(F2979,Lookup!$D$2:$E$26,2,FALSE),0),1.6))</f>
        <v>0</v>
      </c>
      <c r="T2979" s="6">
        <f t="shared" si="140"/>
        <v>0</v>
      </c>
      <c r="U2979" s="6">
        <f t="shared" si="138"/>
        <v>1.3</v>
      </c>
      <c r="V2979" t="str">
        <f t="shared" si="139"/>
        <v>D.SINGLETARY, BUF</v>
      </c>
    </row>
    <row r="2980" spans="1:22">
      <c r="A2980">
        <v>145</v>
      </c>
      <c r="B2980" s="28">
        <v>2</v>
      </c>
      <c r="C2980" s="28" t="s">
        <v>10</v>
      </c>
      <c r="D2980" s="28" t="s">
        <v>26</v>
      </c>
      <c r="E2980" s="28">
        <v>68</v>
      </c>
      <c r="F2980" s="28">
        <v>32</v>
      </c>
      <c r="G2980" s="28" t="s">
        <v>2982</v>
      </c>
      <c r="H2980" s="28" t="s">
        <v>585</v>
      </c>
      <c r="I2980" s="28">
        <v>1</v>
      </c>
      <c r="J2980" s="28">
        <v>0</v>
      </c>
      <c r="K2980" s="28">
        <v>0</v>
      </c>
      <c r="L2980" s="28">
        <v>0</v>
      </c>
      <c r="M2980" s="28" t="s">
        <v>1824</v>
      </c>
      <c r="N2980" s="28" t="s">
        <v>587</v>
      </c>
      <c r="O2980" s="21">
        <v>0</v>
      </c>
      <c r="P2980" s="21">
        <v>1</v>
      </c>
      <c r="Q2980" s="21">
        <v>0</v>
      </c>
      <c r="R2980">
        <f>IFERROR(IF(I2980=1,VLOOKUP(F2980,Lookup!$A$2:$B$15,2,FALSE),0),0.5)</f>
        <v>0.5</v>
      </c>
      <c r="S2980">
        <f>IF(K2980=1,1,IFERROR(IF(H2980="pass",VLOOKUP(F2980,Lookup!$D$2:$E$26,2,FALSE),0),1.6))</f>
        <v>0</v>
      </c>
      <c r="T2980" s="6">
        <f t="shared" si="140"/>
        <v>0</v>
      </c>
      <c r="U2980" s="6">
        <f t="shared" si="138"/>
        <v>0.5</v>
      </c>
      <c r="V2980" t="str">
        <f t="shared" si="139"/>
        <v>M.GASKIN, MIA</v>
      </c>
    </row>
    <row r="2981" spans="1:22">
      <c r="A2981">
        <v>146</v>
      </c>
      <c r="B2981" s="28">
        <v>2</v>
      </c>
      <c r="C2981" s="28" t="s">
        <v>26</v>
      </c>
      <c r="D2981" s="28" t="s">
        <v>10</v>
      </c>
      <c r="E2981" s="28">
        <v>74</v>
      </c>
      <c r="F2981" s="28">
        <v>26</v>
      </c>
      <c r="G2981" s="28" t="s">
        <v>2983</v>
      </c>
      <c r="H2981" s="28" t="s">
        <v>585</v>
      </c>
      <c r="I2981" s="28">
        <v>1</v>
      </c>
      <c r="J2981" s="28">
        <v>0</v>
      </c>
      <c r="K2981" s="28">
        <v>0</v>
      </c>
      <c r="L2981" s="28">
        <v>0</v>
      </c>
      <c r="M2981" s="28" t="s">
        <v>2984</v>
      </c>
      <c r="N2981" s="28" t="s">
        <v>587</v>
      </c>
      <c r="O2981" s="21">
        <v>0</v>
      </c>
      <c r="P2981" s="21">
        <v>1</v>
      </c>
      <c r="Q2981" s="21">
        <v>0</v>
      </c>
      <c r="R2981">
        <f>IFERROR(IF(I2981=1,VLOOKUP(F2981,Lookup!$A$2:$B$15,2,FALSE),0),0.5)</f>
        <v>0.5</v>
      </c>
      <c r="S2981">
        <f>IF(K2981=1,1,IFERROR(IF(H2981="pass",VLOOKUP(F2981,Lookup!$D$2:$E$26,2,FALSE),0),1.6))</f>
        <v>0</v>
      </c>
      <c r="T2981" s="6">
        <f t="shared" si="140"/>
        <v>0</v>
      </c>
      <c r="U2981" s="6">
        <f t="shared" si="138"/>
        <v>0.5</v>
      </c>
      <c r="V2981" t="str">
        <f t="shared" si="139"/>
        <v>Z.MOSS, BUF</v>
      </c>
    </row>
    <row r="2982" spans="1:22">
      <c r="A2982">
        <v>147</v>
      </c>
      <c r="B2982" s="28">
        <v>2</v>
      </c>
      <c r="C2982" s="28" t="s">
        <v>26</v>
      </c>
      <c r="D2982" s="28" t="s">
        <v>10</v>
      </c>
      <c r="E2982" s="28">
        <v>64</v>
      </c>
      <c r="F2982" s="28">
        <v>36</v>
      </c>
      <c r="G2982" s="28" t="s">
        <v>2985</v>
      </c>
      <c r="H2982" s="28" t="s">
        <v>585</v>
      </c>
      <c r="I2982" s="28">
        <v>1</v>
      </c>
      <c r="J2982" s="28">
        <v>0</v>
      </c>
      <c r="K2982" s="28">
        <v>0</v>
      </c>
      <c r="L2982" s="28">
        <v>0</v>
      </c>
      <c r="M2982" s="28" t="s">
        <v>2984</v>
      </c>
      <c r="N2982" s="28" t="s">
        <v>587</v>
      </c>
      <c r="O2982" s="21">
        <v>0</v>
      </c>
      <c r="P2982" s="21">
        <v>1</v>
      </c>
      <c r="Q2982" s="21">
        <v>0</v>
      </c>
      <c r="R2982">
        <f>IFERROR(IF(I2982=1,VLOOKUP(F2982,Lookup!$A$2:$B$15,2,FALSE),0),0.5)</f>
        <v>0.5</v>
      </c>
      <c r="S2982">
        <f>IF(K2982=1,1,IFERROR(IF(H2982="pass",VLOOKUP(F2982,Lookup!$D$2:$E$26,2,FALSE),0),1.6))</f>
        <v>0</v>
      </c>
      <c r="T2982" s="6">
        <f t="shared" si="140"/>
        <v>0</v>
      </c>
      <c r="U2982" s="6">
        <f t="shared" si="138"/>
        <v>0.5</v>
      </c>
      <c r="V2982" t="str">
        <f t="shared" si="139"/>
        <v>Z.MOSS, BUF</v>
      </c>
    </row>
    <row r="2983" spans="1:22">
      <c r="A2983">
        <v>149</v>
      </c>
      <c r="B2983" s="28">
        <v>2</v>
      </c>
      <c r="C2983" s="28" t="s">
        <v>10</v>
      </c>
      <c r="D2983" s="28" t="s">
        <v>26</v>
      </c>
      <c r="E2983" s="28">
        <v>42</v>
      </c>
      <c r="F2983" s="28">
        <v>58</v>
      </c>
      <c r="G2983" s="28" t="s">
        <v>2987</v>
      </c>
      <c r="H2983" s="28" t="s">
        <v>585</v>
      </c>
      <c r="I2983" s="28">
        <v>1</v>
      </c>
      <c r="J2983" s="28">
        <v>0</v>
      </c>
      <c r="K2983" s="28">
        <v>0</v>
      </c>
      <c r="L2983" s="28">
        <v>0</v>
      </c>
      <c r="M2983" s="28" t="s">
        <v>1832</v>
      </c>
      <c r="N2983" s="28" t="s">
        <v>587</v>
      </c>
      <c r="O2983" s="21">
        <v>0</v>
      </c>
      <c r="P2983" s="21">
        <v>1</v>
      </c>
      <c r="Q2983" s="21">
        <v>0</v>
      </c>
      <c r="R2983">
        <f>IFERROR(IF(I2983=1,VLOOKUP(F2983,Lookup!$A$2:$B$15,2,FALSE),0),0.5)</f>
        <v>0.5</v>
      </c>
      <c r="S2983">
        <f>IF(K2983=1,1,IFERROR(IF(H2983="pass",VLOOKUP(F2983,Lookup!$D$2:$E$26,2,FALSE),0),1.6))</f>
        <v>0</v>
      </c>
      <c r="T2983" s="6">
        <f t="shared" si="140"/>
        <v>0</v>
      </c>
      <c r="U2983" s="6">
        <f t="shared" si="138"/>
        <v>0.5</v>
      </c>
      <c r="V2983" t="str">
        <f t="shared" si="139"/>
        <v>S.AHMED, MIA</v>
      </c>
    </row>
    <row r="2984" spans="1:22">
      <c r="A2984">
        <v>151</v>
      </c>
      <c r="B2984" s="28">
        <v>2</v>
      </c>
      <c r="C2984" s="28" t="s">
        <v>10</v>
      </c>
      <c r="D2984" s="28" t="s">
        <v>26</v>
      </c>
      <c r="E2984" s="28">
        <v>30</v>
      </c>
      <c r="F2984" s="28">
        <v>70</v>
      </c>
      <c r="G2984" s="28" t="s">
        <v>2989</v>
      </c>
      <c r="H2984" s="28" t="s">
        <v>585</v>
      </c>
      <c r="I2984" s="28">
        <v>1</v>
      </c>
      <c r="J2984" s="28">
        <v>0</v>
      </c>
      <c r="K2984" s="28">
        <v>0</v>
      </c>
      <c r="L2984" s="28">
        <v>0</v>
      </c>
      <c r="M2984" s="28" t="s">
        <v>1824</v>
      </c>
      <c r="N2984" s="28" t="s">
        <v>587</v>
      </c>
      <c r="O2984" s="21">
        <v>0</v>
      </c>
      <c r="P2984" s="21">
        <v>1</v>
      </c>
      <c r="Q2984" s="21">
        <v>0</v>
      </c>
      <c r="R2984">
        <f>IFERROR(IF(I2984=1,VLOOKUP(F2984,Lookup!$A$2:$B$15,2,FALSE),0),0.5)</f>
        <v>0.5</v>
      </c>
      <c r="S2984">
        <f>IF(K2984=1,1,IFERROR(IF(H2984="pass",VLOOKUP(F2984,Lookup!$D$2:$E$26,2,FALSE),0),1.6))</f>
        <v>0</v>
      </c>
      <c r="T2984" s="6">
        <f t="shared" si="140"/>
        <v>0</v>
      </c>
      <c r="U2984" s="6">
        <f t="shared" si="138"/>
        <v>0.5</v>
      </c>
      <c r="V2984" t="str">
        <f t="shared" si="139"/>
        <v>M.GASKIN, MIA</v>
      </c>
    </row>
    <row r="2985" spans="1:22">
      <c r="A2985">
        <v>153</v>
      </c>
      <c r="B2985" s="28">
        <v>2</v>
      </c>
      <c r="C2985" s="28" t="s">
        <v>26</v>
      </c>
      <c r="D2985" s="28" t="s">
        <v>10</v>
      </c>
      <c r="E2985" s="28">
        <v>71</v>
      </c>
      <c r="F2985" s="28">
        <v>29</v>
      </c>
      <c r="G2985" s="28" t="s">
        <v>2991</v>
      </c>
      <c r="H2985" s="28" t="s">
        <v>585</v>
      </c>
      <c r="I2985" s="28">
        <v>1</v>
      </c>
      <c r="J2985" s="28">
        <v>0</v>
      </c>
      <c r="K2985" s="28">
        <v>0</v>
      </c>
      <c r="L2985" s="28">
        <v>0</v>
      </c>
      <c r="M2985" s="28" t="s">
        <v>2368</v>
      </c>
      <c r="N2985" s="28" t="s">
        <v>587</v>
      </c>
      <c r="O2985" s="21">
        <v>0</v>
      </c>
      <c r="P2985" s="21">
        <v>1</v>
      </c>
      <c r="Q2985" s="21">
        <v>0</v>
      </c>
      <c r="R2985">
        <f>IFERROR(IF(I2985=1,VLOOKUP(F2985,Lookup!$A$2:$B$15,2,FALSE),0),0.5)</f>
        <v>0.5</v>
      </c>
      <c r="S2985">
        <f>IF(K2985=1,1,IFERROR(IF(H2985="pass",VLOOKUP(F2985,Lookup!$D$2:$E$26,2,FALSE),0),1.6))</f>
        <v>0</v>
      </c>
      <c r="T2985" s="6">
        <f t="shared" si="140"/>
        <v>0</v>
      </c>
      <c r="U2985" s="6">
        <f t="shared" si="138"/>
        <v>0.5</v>
      </c>
      <c r="V2985" t="str">
        <f t="shared" si="139"/>
        <v>D.SINGLETARY, BUF</v>
      </c>
    </row>
    <row r="2986" spans="1:22">
      <c r="A2986">
        <v>158</v>
      </c>
      <c r="B2986" s="28">
        <v>2</v>
      </c>
      <c r="C2986" s="28" t="s">
        <v>10</v>
      </c>
      <c r="D2986" s="28" t="s">
        <v>26</v>
      </c>
      <c r="E2986" s="28">
        <v>64</v>
      </c>
      <c r="F2986" s="28">
        <v>36</v>
      </c>
      <c r="G2986" s="28" t="s">
        <v>2996</v>
      </c>
      <c r="H2986" s="28" t="s">
        <v>585</v>
      </c>
      <c r="I2986" s="28">
        <v>0</v>
      </c>
      <c r="J2986" s="28">
        <v>1</v>
      </c>
      <c r="K2986" s="28">
        <v>0</v>
      </c>
      <c r="L2986" s="28">
        <v>0</v>
      </c>
      <c r="M2986" s="28" t="s">
        <v>1882</v>
      </c>
      <c r="N2986" s="28" t="s">
        <v>587</v>
      </c>
      <c r="O2986" s="21">
        <v>0</v>
      </c>
      <c r="P2986" s="21">
        <v>0</v>
      </c>
      <c r="Q2986" s="21">
        <v>0</v>
      </c>
      <c r="R2986">
        <f>IFERROR(IF(I2986=1,VLOOKUP(F2986,Lookup!$A$2:$B$15,2,FALSE),0),0.5)</f>
        <v>0</v>
      </c>
      <c r="S2986">
        <f>IF(K2986=1,1,IFERROR(IF(H2986="pass",VLOOKUP(F2986,Lookup!$D$2:$E$26,2,FALSE),0),1.6))</f>
        <v>0</v>
      </c>
      <c r="T2986" s="6">
        <f t="shared" si="140"/>
        <v>0</v>
      </c>
      <c r="U2986" s="6">
        <f t="shared" si="138"/>
        <v>0</v>
      </c>
      <c r="V2986" t="str">
        <f t="shared" si="139"/>
        <v>J.BRISSETT, MIA</v>
      </c>
    </row>
    <row r="2987" spans="1:22">
      <c r="A2987">
        <v>160</v>
      </c>
      <c r="B2987" s="28">
        <v>2</v>
      </c>
      <c r="C2987" s="28" t="s">
        <v>10</v>
      </c>
      <c r="D2987" s="28" t="s">
        <v>26</v>
      </c>
      <c r="E2987" s="28">
        <v>53</v>
      </c>
      <c r="F2987" s="28">
        <v>47</v>
      </c>
      <c r="G2987" s="28" t="s">
        <v>2998</v>
      </c>
      <c r="H2987" s="28" t="s">
        <v>585</v>
      </c>
      <c r="I2987" s="28">
        <v>1</v>
      </c>
      <c r="J2987" s="28">
        <v>0</v>
      </c>
      <c r="K2987" s="28">
        <v>0</v>
      </c>
      <c r="L2987" s="28">
        <v>0</v>
      </c>
      <c r="M2987" s="28" t="s">
        <v>1832</v>
      </c>
      <c r="N2987" s="28" t="s">
        <v>587</v>
      </c>
      <c r="O2987" s="21">
        <v>0</v>
      </c>
      <c r="P2987" s="21">
        <v>1</v>
      </c>
      <c r="Q2987" s="21">
        <v>0</v>
      </c>
      <c r="R2987">
        <f>IFERROR(IF(I2987=1,VLOOKUP(F2987,Lookup!$A$2:$B$15,2,FALSE),0),0.5)</f>
        <v>0.5</v>
      </c>
      <c r="S2987">
        <f>IF(K2987=1,1,IFERROR(IF(H2987="pass",VLOOKUP(F2987,Lookup!$D$2:$E$26,2,FALSE),0),1.6))</f>
        <v>0</v>
      </c>
      <c r="T2987" s="6">
        <f t="shared" si="140"/>
        <v>0</v>
      </c>
      <c r="U2987" s="6">
        <f t="shared" si="138"/>
        <v>0.5</v>
      </c>
      <c r="V2987" t="str">
        <f t="shared" si="139"/>
        <v>S.AHMED, MIA</v>
      </c>
    </row>
    <row r="2988" spans="1:22">
      <c r="A2988">
        <v>161</v>
      </c>
      <c r="B2988" s="28">
        <v>2</v>
      </c>
      <c r="C2988" s="28" t="s">
        <v>10</v>
      </c>
      <c r="D2988" s="28" t="s">
        <v>26</v>
      </c>
      <c r="E2988" s="28">
        <v>51</v>
      </c>
      <c r="F2988" s="28">
        <v>49</v>
      </c>
      <c r="G2988" s="28" t="s">
        <v>2999</v>
      </c>
      <c r="H2988" s="28" t="s">
        <v>585</v>
      </c>
      <c r="I2988" s="28">
        <v>0</v>
      </c>
      <c r="J2988" s="28">
        <v>1</v>
      </c>
      <c r="K2988" s="28">
        <v>0</v>
      </c>
      <c r="L2988" s="28">
        <v>0</v>
      </c>
      <c r="M2988" s="28" t="s">
        <v>1882</v>
      </c>
      <c r="N2988" s="28" t="s">
        <v>587</v>
      </c>
      <c r="O2988" s="21">
        <v>0</v>
      </c>
      <c r="P2988" s="21">
        <v>0</v>
      </c>
      <c r="Q2988" s="21">
        <v>0</v>
      </c>
      <c r="R2988">
        <f>IFERROR(IF(I2988=1,VLOOKUP(F2988,Lookup!$A$2:$B$15,2,FALSE),0),0.5)</f>
        <v>0</v>
      </c>
      <c r="S2988">
        <f>IF(K2988=1,1,IFERROR(IF(H2988="pass",VLOOKUP(F2988,Lookup!$D$2:$E$26,2,FALSE),0),1.6))</f>
        <v>0</v>
      </c>
      <c r="T2988" s="6">
        <f t="shared" si="140"/>
        <v>0</v>
      </c>
      <c r="U2988" s="6">
        <f t="shared" si="138"/>
        <v>0</v>
      </c>
      <c r="V2988" t="str">
        <f t="shared" si="139"/>
        <v>J.BRISSETT, MIA</v>
      </c>
    </row>
    <row r="2989" spans="1:22">
      <c r="A2989">
        <v>168</v>
      </c>
      <c r="B2989" s="28">
        <v>2</v>
      </c>
      <c r="C2989" s="28" t="s">
        <v>26</v>
      </c>
      <c r="D2989" s="28" t="s">
        <v>10</v>
      </c>
      <c r="E2989" s="28">
        <v>89</v>
      </c>
      <c r="F2989" s="28">
        <v>11</v>
      </c>
      <c r="G2989" s="28" t="s">
        <v>3007</v>
      </c>
      <c r="H2989" s="28" t="s">
        <v>585</v>
      </c>
      <c r="I2989" s="28">
        <v>1</v>
      </c>
      <c r="J2989" s="28">
        <v>0</v>
      </c>
      <c r="K2989" s="28">
        <v>0</v>
      </c>
      <c r="L2989" s="28">
        <v>0</v>
      </c>
      <c r="M2989" s="28" t="s">
        <v>2368</v>
      </c>
      <c r="N2989" s="28" t="s">
        <v>587</v>
      </c>
      <c r="O2989" s="21">
        <v>0</v>
      </c>
      <c r="P2989" s="21">
        <v>1</v>
      </c>
      <c r="Q2989" s="21">
        <v>0</v>
      </c>
      <c r="R2989">
        <f>IFERROR(IF(I2989=1,VLOOKUP(F2989,Lookup!$A$2:$B$15,2,FALSE),0),0.5)</f>
        <v>0.5</v>
      </c>
      <c r="S2989">
        <f>IF(K2989=1,1,IFERROR(IF(H2989="pass",VLOOKUP(F2989,Lookup!$D$2:$E$26,2,FALSE),0),1.6))</f>
        <v>0</v>
      </c>
      <c r="T2989" s="6">
        <f t="shared" si="140"/>
        <v>0</v>
      </c>
      <c r="U2989" s="6">
        <f t="shared" si="138"/>
        <v>0.5</v>
      </c>
      <c r="V2989" t="str">
        <f t="shared" si="139"/>
        <v>D.SINGLETARY, BUF</v>
      </c>
    </row>
    <row r="2990" spans="1:22">
      <c r="A2990">
        <v>173</v>
      </c>
      <c r="B2990" s="28">
        <v>2</v>
      </c>
      <c r="C2990" s="28" t="s">
        <v>10</v>
      </c>
      <c r="D2990" s="28" t="s">
        <v>26</v>
      </c>
      <c r="E2990" s="28">
        <v>24</v>
      </c>
      <c r="F2990" s="28">
        <v>76</v>
      </c>
      <c r="G2990" s="28" t="s">
        <v>3012</v>
      </c>
      <c r="H2990" s="28" t="s">
        <v>585</v>
      </c>
      <c r="I2990" s="28">
        <v>1</v>
      </c>
      <c r="J2990" s="28">
        <v>0</v>
      </c>
      <c r="K2990" s="28">
        <v>0</v>
      </c>
      <c r="L2990" s="28">
        <v>0</v>
      </c>
      <c r="M2990" s="28" t="s">
        <v>1824</v>
      </c>
      <c r="N2990" s="28" t="s">
        <v>587</v>
      </c>
      <c r="O2990" s="21">
        <v>0</v>
      </c>
      <c r="P2990" s="21">
        <v>1</v>
      </c>
      <c r="Q2990" s="21">
        <v>0</v>
      </c>
      <c r="R2990">
        <f>IFERROR(IF(I2990=1,VLOOKUP(F2990,Lookup!$A$2:$B$15,2,FALSE),0),0.5)</f>
        <v>0.5</v>
      </c>
      <c r="S2990">
        <f>IF(K2990=1,1,IFERROR(IF(H2990="pass",VLOOKUP(F2990,Lookup!$D$2:$E$26,2,FALSE),0),1.6))</f>
        <v>0</v>
      </c>
      <c r="T2990" s="6">
        <f t="shared" si="140"/>
        <v>0</v>
      </c>
      <c r="U2990" s="6">
        <f t="shared" si="138"/>
        <v>0.5</v>
      </c>
      <c r="V2990" t="str">
        <f t="shared" si="139"/>
        <v>M.GASKIN, MIA</v>
      </c>
    </row>
    <row r="2991" spans="1:22">
      <c r="A2991">
        <v>175</v>
      </c>
      <c r="B2991" s="28">
        <v>2</v>
      </c>
      <c r="C2991" s="28" t="s">
        <v>10</v>
      </c>
      <c r="D2991" s="28" t="s">
        <v>26</v>
      </c>
      <c r="E2991" s="28">
        <v>16</v>
      </c>
      <c r="F2991" s="28">
        <v>84</v>
      </c>
      <c r="G2991" s="28" t="s">
        <v>3014</v>
      </c>
      <c r="H2991" s="28" t="s">
        <v>585</v>
      </c>
      <c r="I2991" s="28">
        <v>1</v>
      </c>
      <c r="J2991" s="28">
        <v>0</v>
      </c>
      <c r="K2991" s="28">
        <v>0</v>
      </c>
      <c r="L2991" s="28">
        <v>0</v>
      </c>
      <c r="M2991" s="28" t="s">
        <v>754</v>
      </c>
      <c r="N2991" s="28" t="s">
        <v>587</v>
      </c>
      <c r="O2991" s="21">
        <v>0</v>
      </c>
      <c r="P2991" s="21">
        <v>1</v>
      </c>
      <c r="Q2991" s="21">
        <v>0</v>
      </c>
      <c r="R2991">
        <f>IFERROR(IF(I2991=1,VLOOKUP(F2991,Lookup!$A$2:$B$15,2,FALSE),0),0.5)</f>
        <v>0.5</v>
      </c>
      <c r="S2991">
        <f>IF(K2991=1,1,IFERROR(IF(H2991="pass",VLOOKUP(F2991,Lookup!$D$2:$E$26,2,FALSE),0),1.6))</f>
        <v>0</v>
      </c>
      <c r="T2991" s="6">
        <f t="shared" si="140"/>
        <v>0</v>
      </c>
      <c r="U2991" s="6">
        <f t="shared" si="138"/>
        <v>0.5</v>
      </c>
      <c r="V2991" t="str">
        <f t="shared" si="139"/>
        <v>M.BROWN, MIA</v>
      </c>
    </row>
    <row r="2992" spans="1:22">
      <c r="A2992">
        <v>176</v>
      </c>
      <c r="B2992" s="28">
        <v>2</v>
      </c>
      <c r="C2992" s="28" t="s">
        <v>26</v>
      </c>
      <c r="D2992" s="28" t="s">
        <v>10</v>
      </c>
      <c r="E2992" s="28">
        <v>85</v>
      </c>
      <c r="F2992" s="28">
        <v>15</v>
      </c>
      <c r="G2992" s="28" t="s">
        <v>3015</v>
      </c>
      <c r="H2992" s="28" t="s">
        <v>585</v>
      </c>
      <c r="I2992" s="28">
        <v>1</v>
      </c>
      <c r="J2992" s="28">
        <v>0</v>
      </c>
      <c r="K2992" s="28">
        <v>0</v>
      </c>
      <c r="L2992" s="28">
        <v>0</v>
      </c>
      <c r="M2992" s="28" t="s">
        <v>2368</v>
      </c>
      <c r="N2992" s="28" t="s">
        <v>587</v>
      </c>
      <c r="O2992" s="21">
        <v>0</v>
      </c>
      <c r="P2992" s="21">
        <v>1</v>
      </c>
      <c r="Q2992" s="21">
        <v>0</v>
      </c>
      <c r="R2992">
        <f>IFERROR(IF(I2992=1,VLOOKUP(F2992,Lookup!$A$2:$B$15,2,FALSE),0),0.5)</f>
        <v>0.5</v>
      </c>
      <c r="S2992">
        <f>IF(K2992=1,1,IFERROR(IF(H2992="pass",VLOOKUP(F2992,Lookup!$D$2:$E$26,2,FALSE),0),1.6))</f>
        <v>0</v>
      </c>
      <c r="T2992" s="6">
        <f t="shared" si="140"/>
        <v>0</v>
      </c>
      <c r="U2992" s="6">
        <f t="shared" si="138"/>
        <v>0.5</v>
      </c>
      <c r="V2992" t="str">
        <f t="shared" si="139"/>
        <v>D.SINGLETARY, BUF</v>
      </c>
    </row>
    <row r="2993" spans="1:22">
      <c r="A2993">
        <v>177</v>
      </c>
      <c r="B2993" s="28">
        <v>2</v>
      </c>
      <c r="C2993" s="28" t="s">
        <v>26</v>
      </c>
      <c r="D2993" s="28" t="s">
        <v>10</v>
      </c>
      <c r="E2993" s="28">
        <v>80</v>
      </c>
      <c r="F2993" s="28">
        <v>20</v>
      </c>
      <c r="G2993" s="28" t="s">
        <v>3016</v>
      </c>
      <c r="H2993" s="28" t="s">
        <v>585</v>
      </c>
      <c r="I2993" s="28">
        <v>1</v>
      </c>
      <c r="J2993" s="28">
        <v>0</v>
      </c>
      <c r="K2993" s="28">
        <v>0</v>
      </c>
      <c r="L2993" s="28">
        <v>0</v>
      </c>
      <c r="M2993" s="28" t="s">
        <v>2368</v>
      </c>
      <c r="N2993" s="28" t="s">
        <v>587</v>
      </c>
      <c r="O2993" s="21">
        <v>0</v>
      </c>
      <c r="P2993" s="21">
        <v>1</v>
      </c>
      <c r="Q2993" s="21">
        <v>0</v>
      </c>
      <c r="R2993">
        <f>IFERROR(IF(I2993=1,VLOOKUP(F2993,Lookup!$A$2:$B$15,2,FALSE),0),0.5)</f>
        <v>0.5</v>
      </c>
      <c r="S2993">
        <f>IF(K2993=1,1,IFERROR(IF(H2993="pass",VLOOKUP(F2993,Lookup!$D$2:$E$26,2,FALSE),0),1.6))</f>
        <v>0</v>
      </c>
      <c r="T2993" s="6">
        <f t="shared" si="140"/>
        <v>0</v>
      </c>
      <c r="U2993" s="6">
        <f t="shared" si="138"/>
        <v>0.5</v>
      </c>
      <c r="V2993" t="str">
        <f t="shared" si="139"/>
        <v>D.SINGLETARY, BUF</v>
      </c>
    </row>
    <row r="2994" spans="1:22">
      <c r="A2994">
        <v>178</v>
      </c>
      <c r="B2994" s="28">
        <v>2</v>
      </c>
      <c r="C2994" s="28" t="s">
        <v>26</v>
      </c>
      <c r="D2994" s="28" t="s">
        <v>10</v>
      </c>
      <c r="E2994" s="28">
        <v>76</v>
      </c>
      <c r="F2994" s="28">
        <v>24</v>
      </c>
      <c r="G2994" s="28" t="s">
        <v>3017</v>
      </c>
      <c r="H2994" s="28" t="s">
        <v>585</v>
      </c>
      <c r="I2994" s="28">
        <v>1</v>
      </c>
      <c r="J2994" s="28">
        <v>0</v>
      </c>
      <c r="K2994" s="28">
        <v>0</v>
      </c>
      <c r="L2994" s="28">
        <v>0</v>
      </c>
      <c r="M2994" s="28" t="s">
        <v>2984</v>
      </c>
      <c r="N2994" s="28" t="s">
        <v>587</v>
      </c>
      <c r="O2994" s="21">
        <v>0</v>
      </c>
      <c r="P2994" s="21">
        <v>1</v>
      </c>
      <c r="Q2994" s="21">
        <v>0</v>
      </c>
      <c r="R2994">
        <f>IFERROR(IF(I2994=1,VLOOKUP(F2994,Lookup!$A$2:$B$15,2,FALSE),0),0.5)</f>
        <v>0.5</v>
      </c>
      <c r="S2994">
        <f>IF(K2994=1,1,IFERROR(IF(H2994="pass",VLOOKUP(F2994,Lookup!$D$2:$E$26,2,FALSE),0),1.6))</f>
        <v>0</v>
      </c>
      <c r="T2994" s="6">
        <f t="shared" si="140"/>
        <v>0</v>
      </c>
      <c r="U2994" s="6">
        <f t="shared" si="138"/>
        <v>0.5</v>
      </c>
      <c r="V2994" t="str">
        <f t="shared" si="139"/>
        <v>Z.MOSS, BUF</v>
      </c>
    </row>
    <row r="2995" spans="1:22">
      <c r="A2995">
        <v>179</v>
      </c>
      <c r="B2995" s="28">
        <v>2</v>
      </c>
      <c r="C2995" s="28" t="s">
        <v>10</v>
      </c>
      <c r="D2995" s="28" t="s">
        <v>26</v>
      </c>
      <c r="E2995" s="28">
        <v>65</v>
      </c>
      <c r="F2995" s="28">
        <v>35</v>
      </c>
      <c r="G2995" s="28" t="s">
        <v>3018</v>
      </c>
      <c r="H2995" s="28" t="s">
        <v>2864</v>
      </c>
      <c r="I2995" s="28">
        <v>0</v>
      </c>
      <c r="J2995" s="28">
        <v>1</v>
      </c>
      <c r="K2995" s="28">
        <v>0</v>
      </c>
      <c r="L2995" s="28">
        <v>0</v>
      </c>
      <c r="M2995" s="28" t="s">
        <v>1882</v>
      </c>
      <c r="N2995" s="28" t="s">
        <v>587</v>
      </c>
      <c r="O2995" s="21">
        <v>0</v>
      </c>
      <c r="P2995" s="21">
        <v>0</v>
      </c>
      <c r="Q2995" s="21">
        <v>0</v>
      </c>
      <c r="R2995">
        <f>IFERROR(IF(I2995=1,VLOOKUP(F2995,Lookup!$A$2:$B$15,2,FALSE),0),0.5)</f>
        <v>0</v>
      </c>
      <c r="S2995">
        <f>IF(K2995=1,1,IFERROR(IF(H2995="pass",VLOOKUP(F2995,Lookup!$D$2:$E$26,2,FALSE),0),1.6))</f>
        <v>0</v>
      </c>
      <c r="T2995" s="6">
        <f t="shared" si="140"/>
        <v>0</v>
      </c>
      <c r="U2995" s="6">
        <f t="shared" si="138"/>
        <v>0</v>
      </c>
      <c r="V2995" t="str">
        <f t="shared" si="139"/>
        <v>J.BRISSETT, MIA</v>
      </c>
    </row>
    <row r="2996" spans="1:22">
      <c r="A2996">
        <v>184</v>
      </c>
      <c r="B2996" s="28">
        <v>2</v>
      </c>
      <c r="C2996" s="28" t="s">
        <v>10</v>
      </c>
      <c r="D2996" s="28" t="s">
        <v>26</v>
      </c>
      <c r="E2996" s="28">
        <v>44</v>
      </c>
      <c r="F2996" s="28">
        <v>56</v>
      </c>
      <c r="G2996" s="28" t="s">
        <v>3023</v>
      </c>
      <c r="H2996" s="28" t="s">
        <v>585</v>
      </c>
      <c r="I2996" s="28">
        <v>0</v>
      </c>
      <c r="J2996" s="28">
        <v>1</v>
      </c>
      <c r="K2996" s="28">
        <v>0</v>
      </c>
      <c r="L2996" s="28">
        <v>0</v>
      </c>
      <c r="M2996" s="28" t="s">
        <v>1882</v>
      </c>
      <c r="N2996" s="28" t="s">
        <v>587</v>
      </c>
      <c r="O2996" s="21">
        <v>0</v>
      </c>
      <c r="P2996" s="21">
        <v>0</v>
      </c>
      <c r="Q2996" s="21">
        <v>0</v>
      </c>
      <c r="R2996">
        <f>IFERROR(IF(I2996=1,VLOOKUP(F2996,Lookup!$A$2:$B$15,2,FALSE),0),0.5)</f>
        <v>0</v>
      </c>
      <c r="S2996">
        <f>IF(K2996=1,1,IFERROR(IF(H2996="pass",VLOOKUP(F2996,Lookup!$D$2:$E$26,2,FALSE),0),1.6))</f>
        <v>0</v>
      </c>
      <c r="T2996" s="6">
        <f t="shared" si="140"/>
        <v>0</v>
      </c>
      <c r="U2996" s="6">
        <f t="shared" si="138"/>
        <v>0</v>
      </c>
      <c r="V2996" t="str">
        <f t="shared" si="139"/>
        <v>J.BRISSETT, MIA</v>
      </c>
    </row>
    <row r="2997" spans="1:22">
      <c r="A2997">
        <v>188</v>
      </c>
      <c r="B2997" s="28">
        <v>2</v>
      </c>
      <c r="C2997" s="28" t="s">
        <v>26</v>
      </c>
      <c r="D2997" s="28" t="s">
        <v>10</v>
      </c>
      <c r="E2997" s="28">
        <v>92</v>
      </c>
      <c r="F2997" s="28">
        <v>8</v>
      </c>
      <c r="G2997" s="28" t="s">
        <v>3027</v>
      </c>
      <c r="H2997" s="28" t="s">
        <v>585</v>
      </c>
      <c r="I2997" s="28">
        <v>1</v>
      </c>
      <c r="J2997" s="28">
        <v>0</v>
      </c>
      <c r="K2997" s="28">
        <v>0</v>
      </c>
      <c r="L2997" s="28">
        <v>0</v>
      </c>
      <c r="M2997" s="28" t="s">
        <v>2368</v>
      </c>
      <c r="N2997" s="28" t="s">
        <v>587</v>
      </c>
      <c r="O2997" s="21">
        <v>0</v>
      </c>
      <c r="P2997" s="21">
        <v>1</v>
      </c>
      <c r="Q2997" s="21">
        <v>0</v>
      </c>
      <c r="R2997">
        <f>IFERROR(IF(I2997=1,VLOOKUP(F2997,Lookup!$A$2:$B$15,2,FALSE),0),0.5)</f>
        <v>0.5</v>
      </c>
      <c r="S2997">
        <f>IF(K2997=1,1,IFERROR(IF(H2997="pass",VLOOKUP(F2997,Lookup!$D$2:$E$26,2,FALSE),0),1.6))</f>
        <v>0</v>
      </c>
      <c r="T2997" s="6">
        <f t="shared" si="140"/>
        <v>0</v>
      </c>
      <c r="U2997" s="6">
        <f t="shared" si="138"/>
        <v>0.5</v>
      </c>
      <c r="V2997" t="str">
        <f t="shared" si="139"/>
        <v>D.SINGLETARY, BUF</v>
      </c>
    </row>
    <row r="2998" spans="1:22">
      <c r="A2998">
        <v>189</v>
      </c>
      <c r="B2998" s="28">
        <v>2</v>
      </c>
      <c r="C2998" s="28" t="s">
        <v>26</v>
      </c>
      <c r="D2998" s="28" t="s">
        <v>10</v>
      </c>
      <c r="E2998" s="28">
        <v>84</v>
      </c>
      <c r="F2998" s="28">
        <v>16</v>
      </c>
      <c r="G2998" s="28" t="s">
        <v>3028</v>
      </c>
      <c r="H2998" s="28" t="s">
        <v>585</v>
      </c>
      <c r="I2998" s="28">
        <v>1</v>
      </c>
      <c r="J2998" s="28">
        <v>0</v>
      </c>
      <c r="K2998" s="28">
        <v>0</v>
      </c>
      <c r="L2998" s="28">
        <v>0</v>
      </c>
      <c r="M2998" s="28" t="s">
        <v>2368</v>
      </c>
      <c r="N2998" s="28" t="s">
        <v>587</v>
      </c>
      <c r="O2998" s="21">
        <v>0</v>
      </c>
      <c r="P2998" s="21">
        <v>1</v>
      </c>
      <c r="Q2998" s="21">
        <v>0</v>
      </c>
      <c r="R2998">
        <f>IFERROR(IF(I2998=1,VLOOKUP(F2998,Lookup!$A$2:$B$15,2,FALSE),0),0.5)</f>
        <v>0.5</v>
      </c>
      <c r="S2998">
        <f>IF(K2998=1,1,IFERROR(IF(H2998="pass",VLOOKUP(F2998,Lookup!$D$2:$E$26,2,FALSE),0),1.6))</f>
        <v>0</v>
      </c>
      <c r="T2998" s="6">
        <f t="shared" si="140"/>
        <v>0</v>
      </c>
      <c r="U2998" s="6">
        <f t="shared" si="138"/>
        <v>0.5</v>
      </c>
      <c r="V2998" t="str">
        <f t="shared" si="139"/>
        <v>D.SINGLETARY, BUF</v>
      </c>
    </row>
    <row r="2999" spans="1:22">
      <c r="A2999">
        <v>190</v>
      </c>
      <c r="B2999" s="28">
        <v>2</v>
      </c>
      <c r="C2999" s="28" t="s">
        <v>26</v>
      </c>
      <c r="D2999" s="28" t="s">
        <v>10</v>
      </c>
      <c r="E2999" s="28">
        <v>95</v>
      </c>
      <c r="F2999" s="28">
        <v>5</v>
      </c>
      <c r="G2999" s="28" t="s">
        <v>3029</v>
      </c>
      <c r="H2999" s="28" t="s">
        <v>585</v>
      </c>
      <c r="I2999" s="28">
        <v>1</v>
      </c>
      <c r="J2999" s="28">
        <v>0</v>
      </c>
      <c r="K2999" s="28">
        <v>0</v>
      </c>
      <c r="L2999" s="28">
        <v>0</v>
      </c>
      <c r="M2999" s="28" t="s">
        <v>2368</v>
      </c>
      <c r="N2999" s="28" t="s">
        <v>587</v>
      </c>
      <c r="O2999" s="21">
        <v>0</v>
      </c>
      <c r="P2999" s="21">
        <v>1</v>
      </c>
      <c r="Q2999" s="21">
        <v>0</v>
      </c>
      <c r="R2999">
        <f>IFERROR(IF(I2999=1,VLOOKUP(F2999,Lookup!$A$2:$B$15,2,FALSE),0),0.5)</f>
        <v>0.5</v>
      </c>
      <c r="S2999">
        <f>IF(K2999=1,1,IFERROR(IF(H2999="pass",VLOOKUP(F2999,Lookup!$D$2:$E$26,2,FALSE),0),1.6))</f>
        <v>0</v>
      </c>
      <c r="T2999" s="6">
        <f t="shared" si="140"/>
        <v>0</v>
      </c>
      <c r="U2999" s="6">
        <f t="shared" si="138"/>
        <v>0.5</v>
      </c>
      <c r="V2999" t="str">
        <f t="shared" si="139"/>
        <v>D.SINGLETARY, BUF</v>
      </c>
    </row>
    <row r="3000" spans="1:22">
      <c r="A3000">
        <v>194</v>
      </c>
      <c r="B3000" s="28">
        <v>2</v>
      </c>
      <c r="C3000" s="28" t="s">
        <v>10</v>
      </c>
      <c r="D3000" s="28" t="s">
        <v>26</v>
      </c>
      <c r="E3000" s="28">
        <v>58</v>
      </c>
      <c r="F3000" s="28">
        <v>42</v>
      </c>
      <c r="G3000" s="28" t="s">
        <v>3033</v>
      </c>
      <c r="H3000" s="28" t="s">
        <v>2963</v>
      </c>
      <c r="I3000" s="28">
        <v>0</v>
      </c>
      <c r="J3000" s="28">
        <v>0</v>
      </c>
      <c r="K3000" s="28">
        <v>0</v>
      </c>
      <c r="L3000" s="28">
        <v>0</v>
      </c>
      <c r="M3000" s="28" t="s">
        <v>1882</v>
      </c>
      <c r="N3000" s="28" t="s">
        <v>587</v>
      </c>
      <c r="O3000" s="21">
        <v>0</v>
      </c>
      <c r="P3000" s="21">
        <v>0</v>
      </c>
      <c r="Q3000" s="21">
        <v>0</v>
      </c>
      <c r="R3000">
        <f>IFERROR(IF(I3000=1,VLOOKUP(F3000,Lookup!$A$2:$B$15,2,FALSE),0),0.5)</f>
        <v>0</v>
      </c>
      <c r="S3000">
        <f>IF(K3000=1,1,IFERROR(IF(H3000="pass",VLOOKUP(F3000,Lookup!$D$2:$E$26,2,FALSE),0),1.6))</f>
        <v>0</v>
      </c>
      <c r="T3000" s="6">
        <f t="shared" si="140"/>
        <v>0</v>
      </c>
      <c r="U3000" s="6">
        <f t="shared" si="138"/>
        <v>0</v>
      </c>
      <c r="V3000" t="str">
        <f t="shared" si="139"/>
        <v>J.BRISSETT, MIA</v>
      </c>
    </row>
    <row r="3001" spans="1:22">
      <c r="A3001">
        <v>199</v>
      </c>
      <c r="B3001" s="28">
        <v>2</v>
      </c>
      <c r="C3001" s="28" t="s">
        <v>26</v>
      </c>
      <c r="D3001" s="28" t="s">
        <v>10</v>
      </c>
      <c r="E3001" s="28">
        <v>19</v>
      </c>
      <c r="F3001" s="28">
        <v>81</v>
      </c>
      <c r="G3001" s="28" t="s">
        <v>3038</v>
      </c>
      <c r="H3001" s="28" t="s">
        <v>585</v>
      </c>
      <c r="I3001" s="28">
        <v>1</v>
      </c>
      <c r="J3001" s="28">
        <v>0</v>
      </c>
      <c r="K3001" s="28">
        <v>0</v>
      </c>
      <c r="L3001" s="28">
        <v>0</v>
      </c>
      <c r="M3001" s="28" t="s">
        <v>2368</v>
      </c>
      <c r="N3001" s="28" t="s">
        <v>587</v>
      </c>
      <c r="O3001" s="21">
        <v>0</v>
      </c>
      <c r="P3001" s="21">
        <v>1</v>
      </c>
      <c r="Q3001" s="21">
        <v>0</v>
      </c>
      <c r="R3001">
        <f>IFERROR(IF(I3001=1,VLOOKUP(F3001,Lookup!$A$2:$B$15,2,FALSE),0),0.5)</f>
        <v>0.5</v>
      </c>
      <c r="S3001">
        <f>IF(K3001=1,1,IFERROR(IF(H3001="pass",VLOOKUP(F3001,Lookup!$D$2:$E$26,2,FALSE),0),1.6))</f>
        <v>0</v>
      </c>
      <c r="T3001" s="6">
        <f t="shared" si="140"/>
        <v>0</v>
      </c>
      <c r="U3001" s="6">
        <f t="shared" si="138"/>
        <v>0.5</v>
      </c>
      <c r="V3001" t="str">
        <f t="shared" si="139"/>
        <v>D.SINGLETARY, BUF</v>
      </c>
    </row>
    <row r="3002" spans="1:22">
      <c r="A3002">
        <v>205</v>
      </c>
      <c r="B3002" s="28">
        <v>2</v>
      </c>
      <c r="C3002" s="28" t="s">
        <v>10</v>
      </c>
      <c r="D3002" s="28" t="s">
        <v>26</v>
      </c>
      <c r="E3002" s="28">
        <v>62</v>
      </c>
      <c r="F3002" s="28">
        <v>38</v>
      </c>
      <c r="G3002" s="28" t="s">
        <v>3044</v>
      </c>
      <c r="H3002" s="28" t="s">
        <v>585</v>
      </c>
      <c r="I3002" s="28">
        <v>1</v>
      </c>
      <c r="J3002" s="28">
        <v>0</v>
      </c>
      <c r="K3002" s="28">
        <v>0</v>
      </c>
      <c r="L3002" s="28">
        <v>0</v>
      </c>
      <c r="M3002" s="28" t="s">
        <v>1832</v>
      </c>
      <c r="N3002" s="28" t="s">
        <v>587</v>
      </c>
      <c r="O3002" s="21">
        <v>0</v>
      </c>
      <c r="P3002" s="21">
        <v>1</v>
      </c>
      <c r="Q3002" s="21">
        <v>0</v>
      </c>
      <c r="R3002">
        <f>IFERROR(IF(I3002=1,VLOOKUP(F3002,Lookup!$A$2:$B$15,2,FALSE),0),0.5)</f>
        <v>0.5</v>
      </c>
      <c r="S3002">
        <f>IF(K3002=1,1,IFERROR(IF(H3002="pass",VLOOKUP(F3002,Lookup!$D$2:$E$26,2,FALSE),0),1.6))</f>
        <v>0</v>
      </c>
      <c r="T3002" s="6">
        <f t="shared" si="140"/>
        <v>0</v>
      </c>
      <c r="U3002" s="6">
        <f t="shared" si="138"/>
        <v>0.5</v>
      </c>
      <c r="V3002" t="str">
        <f t="shared" si="139"/>
        <v>S.AHMED, MIA</v>
      </c>
    </row>
    <row r="3003" spans="1:22">
      <c r="A3003">
        <v>208</v>
      </c>
      <c r="B3003" s="28">
        <v>2</v>
      </c>
      <c r="C3003" s="28" t="s">
        <v>26</v>
      </c>
      <c r="D3003" s="28" t="s">
        <v>10</v>
      </c>
      <c r="E3003" s="28">
        <v>77</v>
      </c>
      <c r="F3003" s="28">
        <v>23</v>
      </c>
      <c r="G3003" s="28" t="s">
        <v>3047</v>
      </c>
      <c r="H3003" s="28" t="s">
        <v>585</v>
      </c>
      <c r="I3003" s="28">
        <v>1</v>
      </c>
      <c r="J3003" s="28">
        <v>0</v>
      </c>
      <c r="K3003" s="28">
        <v>0</v>
      </c>
      <c r="L3003" s="28">
        <v>0</v>
      </c>
      <c r="M3003" s="28" t="s">
        <v>2368</v>
      </c>
      <c r="N3003" s="28" t="s">
        <v>587</v>
      </c>
      <c r="O3003" s="21">
        <v>0</v>
      </c>
      <c r="P3003" s="21">
        <v>1</v>
      </c>
      <c r="Q3003" s="21">
        <v>0</v>
      </c>
      <c r="R3003">
        <f>IFERROR(IF(I3003=1,VLOOKUP(F3003,Lookup!$A$2:$B$15,2,FALSE),0),0.5)</f>
        <v>0.5</v>
      </c>
      <c r="S3003">
        <f>IF(K3003=1,1,IFERROR(IF(H3003="pass",VLOOKUP(F3003,Lookup!$D$2:$E$26,2,FALSE),0),1.6))</f>
        <v>0</v>
      </c>
      <c r="T3003" s="6">
        <f t="shared" si="140"/>
        <v>0</v>
      </c>
      <c r="U3003" s="6">
        <f t="shared" si="138"/>
        <v>0.5</v>
      </c>
      <c r="V3003" t="str">
        <f t="shared" si="139"/>
        <v>D.SINGLETARY, BUF</v>
      </c>
    </row>
    <row r="3004" spans="1:22">
      <c r="A3004">
        <v>210</v>
      </c>
      <c r="B3004" s="28">
        <v>2</v>
      </c>
      <c r="C3004" s="28" t="s">
        <v>26</v>
      </c>
      <c r="D3004" s="28" t="s">
        <v>10</v>
      </c>
      <c r="E3004" s="28">
        <v>76</v>
      </c>
      <c r="F3004" s="28">
        <v>24</v>
      </c>
      <c r="G3004" s="28" t="s">
        <v>3048</v>
      </c>
      <c r="H3004" s="28" t="s">
        <v>585</v>
      </c>
      <c r="I3004" s="28">
        <v>1</v>
      </c>
      <c r="J3004" s="28">
        <v>0</v>
      </c>
      <c r="K3004" s="28">
        <v>0</v>
      </c>
      <c r="L3004" s="28">
        <v>0</v>
      </c>
      <c r="M3004" s="28" t="s">
        <v>2385</v>
      </c>
      <c r="N3004" s="28" t="s">
        <v>587</v>
      </c>
      <c r="O3004" s="21">
        <v>0</v>
      </c>
      <c r="P3004" s="21">
        <v>1</v>
      </c>
      <c r="Q3004" s="21">
        <v>0</v>
      </c>
      <c r="R3004">
        <f>IFERROR(IF(I3004=1,VLOOKUP(F3004,Lookup!$A$2:$B$15,2,FALSE),0),0.5)</f>
        <v>0.5</v>
      </c>
      <c r="S3004">
        <f>IF(K3004=1,1,IFERROR(IF(H3004="pass",VLOOKUP(F3004,Lookup!$D$2:$E$26,2,FALSE),0),1.6))</f>
        <v>0</v>
      </c>
      <c r="T3004" s="6">
        <f t="shared" si="140"/>
        <v>0</v>
      </c>
      <c r="U3004" s="6">
        <f t="shared" si="138"/>
        <v>0.5</v>
      </c>
      <c r="V3004" t="str">
        <f t="shared" si="139"/>
        <v>J.ALLEN, BUF</v>
      </c>
    </row>
    <row r="3005" spans="1:22">
      <c r="A3005">
        <v>221</v>
      </c>
      <c r="B3005" s="28">
        <v>2</v>
      </c>
      <c r="C3005" s="28" t="s">
        <v>26</v>
      </c>
      <c r="D3005" s="28" t="s">
        <v>10</v>
      </c>
      <c r="E3005" s="28">
        <v>35</v>
      </c>
      <c r="F3005" s="28">
        <v>65</v>
      </c>
      <c r="G3005" s="28" t="s">
        <v>3061</v>
      </c>
      <c r="H3005" s="28" t="s">
        <v>585</v>
      </c>
      <c r="I3005" s="28">
        <v>1</v>
      </c>
      <c r="J3005" s="28">
        <v>0</v>
      </c>
      <c r="K3005" s="28">
        <v>0</v>
      </c>
      <c r="L3005" s="28">
        <v>0</v>
      </c>
      <c r="M3005" s="28" t="s">
        <v>2984</v>
      </c>
      <c r="N3005" s="28" t="s">
        <v>587</v>
      </c>
      <c r="O3005" s="21">
        <v>0</v>
      </c>
      <c r="P3005" s="21">
        <v>1</v>
      </c>
      <c r="Q3005" s="21">
        <v>0</v>
      </c>
      <c r="R3005">
        <f>IFERROR(IF(I3005=1,VLOOKUP(F3005,Lookup!$A$2:$B$15,2,FALSE),0),0.5)</f>
        <v>0.5</v>
      </c>
      <c r="S3005">
        <f>IF(K3005=1,1,IFERROR(IF(H3005="pass",VLOOKUP(F3005,Lookup!$D$2:$E$26,2,FALSE),0),1.6))</f>
        <v>0</v>
      </c>
      <c r="T3005" s="6">
        <f t="shared" si="140"/>
        <v>0</v>
      </c>
      <c r="U3005" s="6">
        <f t="shared" si="138"/>
        <v>0.5</v>
      </c>
      <c r="V3005" t="str">
        <f t="shared" si="139"/>
        <v>Z.MOSS, BUF</v>
      </c>
    </row>
    <row r="3006" spans="1:22">
      <c r="A3006">
        <v>222</v>
      </c>
      <c r="B3006" s="28">
        <v>2</v>
      </c>
      <c r="C3006" s="28" t="s">
        <v>26</v>
      </c>
      <c r="D3006" s="28" t="s">
        <v>10</v>
      </c>
      <c r="E3006" s="28">
        <v>33</v>
      </c>
      <c r="F3006" s="28">
        <v>67</v>
      </c>
      <c r="G3006" s="28" t="s">
        <v>3062</v>
      </c>
      <c r="H3006" s="28" t="s">
        <v>585</v>
      </c>
      <c r="I3006" s="28">
        <v>1</v>
      </c>
      <c r="J3006" s="28">
        <v>0</v>
      </c>
      <c r="K3006" s="28">
        <v>0</v>
      </c>
      <c r="L3006" s="28">
        <v>0</v>
      </c>
      <c r="M3006" s="28" t="s">
        <v>2984</v>
      </c>
      <c r="N3006" s="28" t="s">
        <v>587</v>
      </c>
      <c r="O3006" s="21">
        <v>0</v>
      </c>
      <c r="P3006" s="21">
        <v>1</v>
      </c>
      <c r="Q3006" s="21">
        <v>0</v>
      </c>
      <c r="R3006">
        <f>IFERROR(IF(I3006=1,VLOOKUP(F3006,Lookup!$A$2:$B$15,2,FALSE),0),0.5)</f>
        <v>0.5</v>
      </c>
      <c r="S3006">
        <f>IF(K3006=1,1,IFERROR(IF(H3006="pass",VLOOKUP(F3006,Lookup!$D$2:$E$26,2,FALSE),0),1.6))</f>
        <v>0</v>
      </c>
      <c r="T3006" s="6">
        <f t="shared" si="140"/>
        <v>0</v>
      </c>
      <c r="U3006" s="6">
        <f t="shared" ref="U3006:U3035" si="141">R3006+IF(S3006&gt;=3.2,S3006,IF(AND(S3006&lt;3.2,S3006&gt;=1.8),S3006*0.66+T3006*0.34,T3006))+K3006*0.4735*2</f>
        <v>0.5</v>
      </c>
      <c r="V3006" t="str">
        <f t="shared" si="139"/>
        <v>Z.MOSS, BUF</v>
      </c>
    </row>
    <row r="3007" spans="1:22">
      <c r="A3007">
        <v>225</v>
      </c>
      <c r="B3007" s="28">
        <v>2</v>
      </c>
      <c r="C3007" s="28" t="s">
        <v>26</v>
      </c>
      <c r="D3007" s="28" t="s">
        <v>10</v>
      </c>
      <c r="E3007" s="28">
        <v>19</v>
      </c>
      <c r="F3007" s="28">
        <v>81</v>
      </c>
      <c r="G3007" s="28" t="s">
        <v>3065</v>
      </c>
      <c r="H3007" s="28" t="s">
        <v>585</v>
      </c>
      <c r="I3007" s="28">
        <v>1</v>
      </c>
      <c r="J3007" s="28">
        <v>0</v>
      </c>
      <c r="K3007" s="28">
        <v>0</v>
      </c>
      <c r="L3007" s="28">
        <v>0</v>
      </c>
      <c r="M3007" s="28" t="s">
        <v>3066</v>
      </c>
      <c r="N3007" s="28" t="s">
        <v>587</v>
      </c>
      <c r="O3007" s="21">
        <v>0</v>
      </c>
      <c r="P3007" s="21">
        <v>1</v>
      </c>
      <c r="Q3007" s="21">
        <v>0</v>
      </c>
      <c r="R3007">
        <f>IFERROR(IF(I3007=1,VLOOKUP(F3007,Lookup!$A$2:$B$15,2,FALSE),0),0.5)</f>
        <v>0.5</v>
      </c>
      <c r="S3007">
        <f>IF(K3007=1,1,IFERROR(IF(H3007="pass",VLOOKUP(F3007,Lookup!$D$2:$E$26,2,FALSE),0),1.6))</f>
        <v>0</v>
      </c>
      <c r="T3007" s="6">
        <f t="shared" si="140"/>
        <v>0</v>
      </c>
      <c r="U3007" s="6">
        <f t="shared" si="141"/>
        <v>0.5</v>
      </c>
      <c r="V3007" t="str">
        <f t="shared" si="139"/>
        <v>R.GILLIAM, BUF</v>
      </c>
    </row>
    <row r="3008" spans="1:22">
      <c r="A3008">
        <v>226</v>
      </c>
      <c r="B3008" s="28">
        <v>2</v>
      </c>
      <c r="C3008" s="28" t="s">
        <v>26</v>
      </c>
      <c r="D3008" s="28" t="s">
        <v>10</v>
      </c>
      <c r="E3008" s="28">
        <v>19</v>
      </c>
      <c r="F3008" s="28">
        <v>81</v>
      </c>
      <c r="G3008" s="28" t="s">
        <v>3067</v>
      </c>
      <c r="H3008" s="28" t="s">
        <v>585</v>
      </c>
      <c r="I3008" s="28">
        <v>1</v>
      </c>
      <c r="J3008" s="28">
        <v>0</v>
      </c>
      <c r="K3008" s="28">
        <v>0</v>
      </c>
      <c r="L3008" s="28">
        <v>0</v>
      </c>
      <c r="M3008" s="28" t="s">
        <v>2385</v>
      </c>
      <c r="N3008" s="28" t="s">
        <v>587</v>
      </c>
      <c r="O3008" s="21">
        <v>0</v>
      </c>
      <c r="P3008" s="21">
        <v>1</v>
      </c>
      <c r="Q3008" s="21">
        <v>0</v>
      </c>
      <c r="R3008">
        <f>IFERROR(IF(I3008=1,VLOOKUP(F3008,Lookup!$A$2:$B$15,2,FALSE),0),0.5)</f>
        <v>0.5</v>
      </c>
      <c r="S3008">
        <f>IF(K3008=1,1,IFERROR(IF(H3008="pass",VLOOKUP(F3008,Lookup!$D$2:$E$26,2,FALSE),0),1.6))</f>
        <v>0</v>
      </c>
      <c r="T3008" s="6">
        <f t="shared" si="140"/>
        <v>0</v>
      </c>
      <c r="U3008" s="6">
        <f t="shared" si="141"/>
        <v>0.5</v>
      </c>
      <c r="V3008" t="str">
        <f t="shared" si="139"/>
        <v>J.ALLEN, BUF</v>
      </c>
    </row>
    <row r="3009" spans="1:22">
      <c r="A3009">
        <v>229</v>
      </c>
      <c r="B3009" s="28">
        <v>2</v>
      </c>
      <c r="C3009" s="28" t="s">
        <v>26</v>
      </c>
      <c r="D3009" s="28" t="s">
        <v>10</v>
      </c>
      <c r="E3009" s="28">
        <v>7</v>
      </c>
      <c r="F3009" s="28">
        <v>93</v>
      </c>
      <c r="G3009" s="28" t="s">
        <v>3070</v>
      </c>
      <c r="H3009" s="28" t="s">
        <v>585</v>
      </c>
      <c r="I3009" s="28">
        <v>1</v>
      </c>
      <c r="J3009" s="28">
        <v>0</v>
      </c>
      <c r="K3009" s="28">
        <v>0</v>
      </c>
      <c r="L3009" s="28">
        <v>0</v>
      </c>
      <c r="M3009" s="28" t="s">
        <v>2984</v>
      </c>
      <c r="N3009" s="28" t="s">
        <v>587</v>
      </c>
      <c r="O3009" s="21">
        <v>0</v>
      </c>
      <c r="P3009" s="21">
        <v>1</v>
      </c>
      <c r="Q3009" s="21">
        <v>0</v>
      </c>
      <c r="R3009">
        <f>IFERROR(IF(I3009=1,VLOOKUP(F3009,Lookup!$A$2:$B$15,2,FALSE),0),0.5)</f>
        <v>1.2</v>
      </c>
      <c r="S3009">
        <f>IF(K3009=1,1,IFERROR(IF(H3009="pass",VLOOKUP(F3009,Lookup!$D$2:$E$26,2,FALSE),0),1.6))</f>
        <v>0</v>
      </c>
      <c r="T3009" s="6">
        <f t="shared" si="140"/>
        <v>0</v>
      </c>
      <c r="U3009" s="6">
        <f t="shared" si="141"/>
        <v>1.2</v>
      </c>
      <c r="V3009" t="str">
        <f t="shared" si="139"/>
        <v>Z.MOSS, BUF</v>
      </c>
    </row>
    <row r="3010" spans="1:22">
      <c r="A3010">
        <v>230</v>
      </c>
      <c r="B3010" s="28">
        <v>2</v>
      </c>
      <c r="C3010" s="28" t="s">
        <v>26</v>
      </c>
      <c r="D3010" s="28" t="s">
        <v>10</v>
      </c>
      <c r="E3010" s="28">
        <v>7</v>
      </c>
      <c r="F3010" s="28">
        <v>93</v>
      </c>
      <c r="G3010" s="28" t="s">
        <v>3071</v>
      </c>
      <c r="H3010" s="28" t="s">
        <v>585</v>
      </c>
      <c r="I3010" s="28">
        <v>1</v>
      </c>
      <c r="J3010" s="28">
        <v>0</v>
      </c>
      <c r="K3010" s="28">
        <v>0</v>
      </c>
      <c r="L3010" s="28">
        <v>0</v>
      </c>
      <c r="M3010" s="28" t="s">
        <v>2984</v>
      </c>
      <c r="N3010" s="28" t="s">
        <v>587</v>
      </c>
      <c r="O3010" s="21">
        <v>0</v>
      </c>
      <c r="P3010" s="21">
        <v>1</v>
      </c>
      <c r="Q3010" s="21">
        <v>0</v>
      </c>
      <c r="R3010">
        <f>IFERROR(IF(I3010=1,VLOOKUP(F3010,Lookup!$A$2:$B$15,2,FALSE),0),0.5)</f>
        <v>1.2</v>
      </c>
      <c r="S3010">
        <f>IF(K3010=1,1,IFERROR(IF(H3010="pass",VLOOKUP(F3010,Lookup!$D$2:$E$26,2,FALSE),0),1.6))</f>
        <v>0</v>
      </c>
      <c r="T3010" s="6">
        <f t="shared" si="140"/>
        <v>0</v>
      </c>
      <c r="U3010" s="6">
        <f t="shared" si="141"/>
        <v>1.2</v>
      </c>
      <c r="V3010" t="str">
        <f t="shared" ref="V3010:V3073" si="142">IF(M3010="A.St","A. ST. BROWN, DET",IF(M3010="Dj.Moore","D.MOORE, CAR",IF(M3010="Mi.Carter","M.CARTER, NYJ",UPPER(M3010)&amp;", "&amp;C3010)))</f>
        <v>Z.MOSS, BUF</v>
      </c>
    </row>
    <row r="3011" spans="1:22">
      <c r="A3011">
        <v>234</v>
      </c>
      <c r="B3011" s="28">
        <v>2</v>
      </c>
      <c r="C3011" s="28" t="s">
        <v>26</v>
      </c>
      <c r="D3011" s="28" t="s">
        <v>10</v>
      </c>
      <c r="E3011" s="28">
        <v>18</v>
      </c>
      <c r="F3011" s="28">
        <v>82</v>
      </c>
      <c r="G3011" s="28" t="s">
        <v>3075</v>
      </c>
      <c r="H3011" s="28" t="s">
        <v>585</v>
      </c>
      <c r="I3011" s="28">
        <v>1</v>
      </c>
      <c r="J3011" s="28">
        <v>0</v>
      </c>
      <c r="K3011" s="28">
        <v>0</v>
      </c>
      <c r="L3011" s="28">
        <v>0</v>
      </c>
      <c r="M3011" s="28" t="s">
        <v>2368</v>
      </c>
      <c r="N3011" s="28" t="s">
        <v>587</v>
      </c>
      <c r="O3011" s="21">
        <v>0</v>
      </c>
      <c r="P3011" s="21">
        <v>1</v>
      </c>
      <c r="Q3011" s="21">
        <v>0</v>
      </c>
      <c r="R3011">
        <f>IFERROR(IF(I3011=1,VLOOKUP(F3011,Lookup!$A$2:$B$15,2,FALSE),0),0.5)</f>
        <v>0.5</v>
      </c>
      <c r="S3011">
        <f>IF(K3011=1,1,IFERROR(IF(H3011="pass",VLOOKUP(F3011,Lookup!$D$2:$E$26,2,FALSE),0),1.6))</f>
        <v>0</v>
      </c>
      <c r="T3011" s="6">
        <f t="shared" ref="T3011:T3074" si="143">IFERROR(1.6+0.7/40*N3011,0)</f>
        <v>0</v>
      </c>
      <c r="U3011" s="6">
        <f t="shared" si="141"/>
        <v>0.5</v>
      </c>
      <c r="V3011" t="str">
        <f t="shared" si="142"/>
        <v>D.SINGLETARY, BUF</v>
      </c>
    </row>
    <row r="3012" spans="1:22">
      <c r="A3012">
        <v>235</v>
      </c>
      <c r="B3012" s="28">
        <v>2</v>
      </c>
      <c r="C3012" s="28" t="s">
        <v>26</v>
      </c>
      <c r="D3012" s="28" t="s">
        <v>10</v>
      </c>
      <c r="E3012" s="28">
        <v>15</v>
      </c>
      <c r="F3012" s="28">
        <v>85</v>
      </c>
      <c r="G3012" s="28" t="s">
        <v>3076</v>
      </c>
      <c r="H3012" s="28" t="s">
        <v>585</v>
      </c>
      <c r="I3012" s="28">
        <v>1</v>
      </c>
      <c r="J3012" s="28">
        <v>0</v>
      </c>
      <c r="K3012" s="28">
        <v>0</v>
      </c>
      <c r="L3012" s="28">
        <v>0</v>
      </c>
      <c r="M3012" s="28" t="s">
        <v>2385</v>
      </c>
      <c r="N3012" s="28" t="s">
        <v>587</v>
      </c>
      <c r="O3012" s="21">
        <v>0</v>
      </c>
      <c r="P3012" s="21">
        <v>1</v>
      </c>
      <c r="Q3012" s="21">
        <v>0</v>
      </c>
      <c r="R3012">
        <f>IFERROR(IF(I3012=1,VLOOKUP(F3012,Lookup!$A$2:$B$15,2,FALSE),0),0.5)</f>
        <v>0.5</v>
      </c>
      <c r="S3012">
        <f>IF(K3012=1,1,IFERROR(IF(H3012="pass",VLOOKUP(F3012,Lookup!$D$2:$E$26,2,FALSE),0),1.6))</f>
        <v>0</v>
      </c>
      <c r="T3012" s="6">
        <f t="shared" si="143"/>
        <v>0</v>
      </c>
      <c r="U3012" s="6">
        <f t="shared" si="141"/>
        <v>0.5</v>
      </c>
      <c r="V3012" t="str">
        <f t="shared" si="142"/>
        <v>J.ALLEN, BUF</v>
      </c>
    </row>
    <row r="3013" spans="1:22">
      <c r="A3013">
        <v>237</v>
      </c>
      <c r="B3013" s="28">
        <v>2</v>
      </c>
      <c r="C3013" s="28" t="s">
        <v>26</v>
      </c>
      <c r="D3013" s="28" t="s">
        <v>10</v>
      </c>
      <c r="E3013" s="28">
        <v>11</v>
      </c>
      <c r="F3013" s="28">
        <v>89</v>
      </c>
      <c r="G3013" s="28" t="s">
        <v>3079</v>
      </c>
      <c r="H3013" s="28" t="s">
        <v>585</v>
      </c>
      <c r="I3013" s="28">
        <v>1</v>
      </c>
      <c r="J3013" s="28">
        <v>0</v>
      </c>
      <c r="K3013" s="28">
        <v>0</v>
      </c>
      <c r="L3013" s="28">
        <v>0</v>
      </c>
      <c r="M3013" s="28" t="s">
        <v>3066</v>
      </c>
      <c r="N3013" s="28" t="s">
        <v>587</v>
      </c>
      <c r="O3013" s="21">
        <v>0</v>
      </c>
      <c r="P3013" s="21">
        <v>1</v>
      </c>
      <c r="Q3013" s="21">
        <v>0</v>
      </c>
      <c r="R3013">
        <f>IFERROR(IF(I3013=1,VLOOKUP(F3013,Lookup!$A$2:$B$15,2,FALSE),0),0.5)</f>
        <v>0.7</v>
      </c>
      <c r="S3013">
        <f>IF(K3013=1,1,IFERROR(IF(H3013="pass",VLOOKUP(F3013,Lookup!$D$2:$E$26,2,FALSE),0),1.6))</f>
        <v>0</v>
      </c>
      <c r="T3013" s="6">
        <f t="shared" si="143"/>
        <v>0</v>
      </c>
      <c r="U3013" s="6">
        <f t="shared" si="141"/>
        <v>0.7</v>
      </c>
      <c r="V3013" t="str">
        <f t="shared" si="142"/>
        <v>R.GILLIAM, BUF</v>
      </c>
    </row>
    <row r="3014" spans="1:22">
      <c r="A3014">
        <v>238</v>
      </c>
      <c r="B3014" s="28">
        <v>2</v>
      </c>
      <c r="C3014" s="28" t="s">
        <v>26</v>
      </c>
      <c r="D3014" s="28" t="s">
        <v>10</v>
      </c>
      <c r="E3014" s="28">
        <v>9</v>
      </c>
      <c r="F3014" s="28">
        <v>91</v>
      </c>
      <c r="G3014" s="28" t="s">
        <v>3080</v>
      </c>
      <c r="H3014" s="28" t="s">
        <v>585</v>
      </c>
      <c r="I3014" s="28">
        <v>0</v>
      </c>
      <c r="J3014" s="28">
        <v>1</v>
      </c>
      <c r="K3014" s="28">
        <v>0</v>
      </c>
      <c r="L3014" s="28">
        <v>0</v>
      </c>
      <c r="M3014" s="28" t="s">
        <v>2385</v>
      </c>
      <c r="N3014" s="28" t="s">
        <v>587</v>
      </c>
      <c r="O3014" s="21">
        <v>0</v>
      </c>
      <c r="P3014" s="21">
        <v>0</v>
      </c>
      <c r="Q3014" s="21">
        <v>0</v>
      </c>
      <c r="R3014">
        <f>IFERROR(IF(I3014=1,VLOOKUP(F3014,Lookup!$A$2:$B$15,2,FALSE),0),0.5)</f>
        <v>0</v>
      </c>
      <c r="S3014">
        <f>IF(K3014=1,1,IFERROR(IF(H3014="pass",VLOOKUP(F3014,Lookup!$D$2:$E$26,2,FALSE),0),1.6))</f>
        <v>0</v>
      </c>
      <c r="T3014" s="6">
        <f t="shared" si="143"/>
        <v>0</v>
      </c>
      <c r="U3014" s="6">
        <f t="shared" si="141"/>
        <v>0</v>
      </c>
      <c r="V3014" t="str">
        <f t="shared" si="142"/>
        <v>J.ALLEN, BUF</v>
      </c>
    </row>
    <row r="3015" spans="1:22">
      <c r="A3015">
        <v>239</v>
      </c>
      <c r="B3015" s="28">
        <v>2</v>
      </c>
      <c r="C3015" s="28" t="s">
        <v>26</v>
      </c>
      <c r="D3015" s="28" t="s">
        <v>10</v>
      </c>
      <c r="E3015" s="28">
        <v>1</v>
      </c>
      <c r="F3015" s="28">
        <v>99</v>
      </c>
      <c r="G3015" s="28" t="s">
        <v>3081</v>
      </c>
      <c r="H3015" s="28" t="s">
        <v>585</v>
      </c>
      <c r="I3015" s="28">
        <v>1</v>
      </c>
      <c r="J3015" s="28">
        <v>0</v>
      </c>
      <c r="K3015" s="28">
        <v>0</v>
      </c>
      <c r="L3015" s="28">
        <v>0</v>
      </c>
      <c r="M3015" s="28" t="s">
        <v>2984</v>
      </c>
      <c r="N3015" s="28" t="s">
        <v>587</v>
      </c>
      <c r="O3015" s="21">
        <v>0</v>
      </c>
      <c r="P3015" s="21">
        <v>1</v>
      </c>
      <c r="Q3015" s="21">
        <v>0</v>
      </c>
      <c r="R3015">
        <f>IFERROR(IF(I3015=1,VLOOKUP(F3015,Lookup!$A$2:$B$15,2,FALSE),0),0.5)</f>
        <v>3.3</v>
      </c>
      <c r="S3015">
        <f>IF(K3015=1,1,IFERROR(IF(H3015="pass",VLOOKUP(F3015,Lookup!$D$2:$E$26,2,FALSE),0),1.6))</f>
        <v>0</v>
      </c>
      <c r="T3015" s="6">
        <f t="shared" si="143"/>
        <v>0</v>
      </c>
      <c r="U3015" s="6">
        <f t="shared" si="141"/>
        <v>3.3</v>
      </c>
      <c r="V3015" t="str">
        <f t="shared" si="142"/>
        <v>Z.MOSS, BUF</v>
      </c>
    </row>
    <row r="3016" spans="1:22">
      <c r="A3016">
        <v>240</v>
      </c>
      <c r="B3016" s="28">
        <v>2</v>
      </c>
      <c r="C3016" s="28" t="s">
        <v>10</v>
      </c>
      <c r="D3016" s="28" t="s">
        <v>26</v>
      </c>
      <c r="E3016" s="28">
        <v>75</v>
      </c>
      <c r="F3016" s="28">
        <v>25</v>
      </c>
      <c r="G3016" s="28" t="s">
        <v>3082</v>
      </c>
      <c r="H3016" s="28" t="s">
        <v>585</v>
      </c>
      <c r="I3016" s="28">
        <v>1</v>
      </c>
      <c r="J3016" s="28">
        <v>0</v>
      </c>
      <c r="K3016" s="28">
        <v>0</v>
      </c>
      <c r="L3016" s="28">
        <v>0</v>
      </c>
      <c r="M3016" s="28" t="s">
        <v>1832</v>
      </c>
      <c r="N3016" s="28" t="s">
        <v>587</v>
      </c>
      <c r="O3016" s="21">
        <v>0</v>
      </c>
      <c r="P3016" s="21">
        <v>1</v>
      </c>
      <c r="Q3016" s="21">
        <v>0</v>
      </c>
      <c r="R3016">
        <f>IFERROR(IF(I3016=1,VLOOKUP(F3016,Lookup!$A$2:$B$15,2,FALSE),0),0.5)</f>
        <v>0.5</v>
      </c>
      <c r="S3016">
        <f>IF(K3016=1,1,IFERROR(IF(H3016="pass",VLOOKUP(F3016,Lookup!$D$2:$E$26,2,FALSE),0),1.6))</f>
        <v>0</v>
      </c>
      <c r="T3016" s="6">
        <f t="shared" si="143"/>
        <v>0</v>
      </c>
      <c r="U3016" s="6">
        <f t="shared" si="141"/>
        <v>0.5</v>
      </c>
      <c r="V3016" t="str">
        <f t="shared" si="142"/>
        <v>S.AHMED, MIA</v>
      </c>
    </row>
    <row r="3017" spans="1:22">
      <c r="A3017">
        <v>241</v>
      </c>
      <c r="B3017" s="28">
        <v>2</v>
      </c>
      <c r="C3017" s="28" t="s">
        <v>10</v>
      </c>
      <c r="D3017" s="28" t="s">
        <v>26</v>
      </c>
      <c r="E3017" s="28">
        <v>72</v>
      </c>
      <c r="F3017" s="28">
        <v>28</v>
      </c>
      <c r="G3017" s="28" t="s">
        <v>3083</v>
      </c>
      <c r="H3017" s="28" t="s">
        <v>585</v>
      </c>
      <c r="I3017" s="28">
        <v>1</v>
      </c>
      <c r="J3017" s="28">
        <v>0</v>
      </c>
      <c r="K3017" s="28">
        <v>0</v>
      </c>
      <c r="L3017" s="28">
        <v>0</v>
      </c>
      <c r="M3017" s="28" t="s">
        <v>1832</v>
      </c>
      <c r="N3017" s="28" t="s">
        <v>587</v>
      </c>
      <c r="O3017" s="21">
        <v>0</v>
      </c>
      <c r="P3017" s="21">
        <v>1</v>
      </c>
      <c r="Q3017" s="21">
        <v>0</v>
      </c>
      <c r="R3017">
        <f>IFERROR(IF(I3017=1,VLOOKUP(F3017,Lookup!$A$2:$B$15,2,FALSE),0),0.5)</f>
        <v>0.5</v>
      </c>
      <c r="S3017">
        <f>IF(K3017=1,1,IFERROR(IF(H3017="pass",VLOOKUP(F3017,Lookup!$D$2:$E$26,2,FALSE),0),1.6))</f>
        <v>0</v>
      </c>
      <c r="T3017" s="6">
        <f t="shared" si="143"/>
        <v>0</v>
      </c>
      <c r="U3017" s="6">
        <f t="shared" si="141"/>
        <v>0.5</v>
      </c>
      <c r="V3017" t="str">
        <f t="shared" si="142"/>
        <v>S.AHMED, MIA</v>
      </c>
    </row>
    <row r="3018" spans="1:22">
      <c r="A3018">
        <v>244</v>
      </c>
      <c r="B3018" s="28">
        <v>2</v>
      </c>
      <c r="C3018" s="28" t="s">
        <v>10</v>
      </c>
      <c r="D3018" s="28" t="s">
        <v>26</v>
      </c>
      <c r="E3018" s="28">
        <v>59</v>
      </c>
      <c r="F3018" s="28">
        <v>41</v>
      </c>
      <c r="G3018" s="28" t="s">
        <v>3086</v>
      </c>
      <c r="H3018" s="28" t="s">
        <v>585</v>
      </c>
      <c r="I3018" s="28">
        <v>1</v>
      </c>
      <c r="J3018" s="28">
        <v>0</v>
      </c>
      <c r="K3018" s="28">
        <v>0</v>
      </c>
      <c r="L3018" s="28">
        <v>0</v>
      </c>
      <c r="M3018" s="28" t="s">
        <v>1832</v>
      </c>
      <c r="N3018" s="28" t="s">
        <v>587</v>
      </c>
      <c r="O3018" s="21">
        <v>0</v>
      </c>
      <c r="P3018" s="21">
        <v>1</v>
      </c>
      <c r="Q3018" s="21">
        <v>0</v>
      </c>
      <c r="R3018">
        <f>IFERROR(IF(I3018=1,VLOOKUP(F3018,Lookup!$A$2:$B$15,2,FALSE),0),0.5)</f>
        <v>0.5</v>
      </c>
      <c r="S3018">
        <f>IF(K3018=1,1,IFERROR(IF(H3018="pass",VLOOKUP(F3018,Lookup!$D$2:$E$26,2,FALSE),0),1.6))</f>
        <v>0</v>
      </c>
      <c r="T3018" s="6">
        <f t="shared" si="143"/>
        <v>0</v>
      </c>
      <c r="U3018" s="6">
        <f t="shared" si="141"/>
        <v>0.5</v>
      </c>
      <c r="V3018" t="str">
        <f t="shared" si="142"/>
        <v>S.AHMED, MIA</v>
      </c>
    </row>
    <row r="3019" spans="1:22">
      <c r="A3019">
        <v>245</v>
      </c>
      <c r="B3019" s="28">
        <v>2</v>
      </c>
      <c r="C3019" s="28" t="s">
        <v>10</v>
      </c>
      <c r="D3019" s="28" t="s">
        <v>26</v>
      </c>
      <c r="E3019" s="28">
        <v>61</v>
      </c>
      <c r="F3019" s="28">
        <v>39</v>
      </c>
      <c r="G3019" s="28" t="s">
        <v>3087</v>
      </c>
      <c r="H3019" s="28" t="s">
        <v>2864</v>
      </c>
      <c r="I3019" s="28">
        <v>0</v>
      </c>
      <c r="J3019" s="28">
        <v>1</v>
      </c>
      <c r="K3019" s="28">
        <v>0</v>
      </c>
      <c r="L3019" s="28">
        <v>0</v>
      </c>
      <c r="M3019" s="28" t="s">
        <v>1885</v>
      </c>
      <c r="N3019" s="28" t="s">
        <v>587</v>
      </c>
      <c r="O3019" s="21">
        <v>0</v>
      </c>
      <c r="P3019" s="21">
        <v>0</v>
      </c>
      <c r="Q3019" s="21">
        <v>0</v>
      </c>
      <c r="R3019">
        <f>IFERROR(IF(I3019=1,VLOOKUP(F3019,Lookup!$A$2:$B$15,2,FALSE),0),0.5)</f>
        <v>0</v>
      </c>
      <c r="S3019">
        <f>IF(K3019=1,1,IFERROR(IF(H3019="pass",VLOOKUP(F3019,Lookup!$D$2:$E$26,2,FALSE),0),1.6))</f>
        <v>0</v>
      </c>
      <c r="T3019" s="6">
        <f t="shared" si="143"/>
        <v>0</v>
      </c>
      <c r="U3019" s="6">
        <f t="shared" si="141"/>
        <v>0</v>
      </c>
      <c r="V3019" t="str">
        <f t="shared" si="142"/>
        <v>A.WILSON, MIA</v>
      </c>
    </row>
    <row r="3020" spans="1:22">
      <c r="A3020">
        <v>246</v>
      </c>
      <c r="B3020" s="28">
        <v>2</v>
      </c>
      <c r="C3020" s="28" t="s">
        <v>10</v>
      </c>
      <c r="D3020" s="28" t="s">
        <v>26</v>
      </c>
      <c r="E3020" s="28">
        <v>45</v>
      </c>
      <c r="F3020" s="28">
        <v>55</v>
      </c>
      <c r="G3020" s="28" t="s">
        <v>3088</v>
      </c>
      <c r="H3020" s="28" t="s">
        <v>585</v>
      </c>
      <c r="I3020" s="28">
        <v>1</v>
      </c>
      <c r="J3020" s="28">
        <v>0</v>
      </c>
      <c r="K3020" s="28">
        <v>0</v>
      </c>
      <c r="L3020" s="28">
        <v>0</v>
      </c>
      <c r="M3020" s="28" t="s">
        <v>754</v>
      </c>
      <c r="N3020" s="28" t="s">
        <v>587</v>
      </c>
      <c r="O3020" s="21">
        <v>0</v>
      </c>
      <c r="P3020" s="21">
        <v>1</v>
      </c>
      <c r="Q3020" s="21">
        <v>0</v>
      </c>
      <c r="R3020">
        <f>IFERROR(IF(I3020=1,VLOOKUP(F3020,Lookup!$A$2:$B$15,2,FALSE),0),0.5)</f>
        <v>0.5</v>
      </c>
      <c r="S3020">
        <f>IF(K3020=1,1,IFERROR(IF(H3020="pass",VLOOKUP(F3020,Lookup!$D$2:$E$26,2,FALSE),0),1.6))</f>
        <v>0</v>
      </c>
      <c r="T3020" s="6">
        <f t="shared" si="143"/>
        <v>0</v>
      </c>
      <c r="U3020" s="6">
        <f t="shared" si="141"/>
        <v>0.5</v>
      </c>
      <c r="V3020" t="str">
        <f t="shared" si="142"/>
        <v>M.BROWN, MIA</v>
      </c>
    </row>
    <row r="3021" spans="1:22">
      <c r="A3021">
        <v>247</v>
      </c>
      <c r="B3021" s="28">
        <v>2</v>
      </c>
      <c r="C3021" s="28" t="s">
        <v>10</v>
      </c>
      <c r="D3021" s="28" t="s">
        <v>26</v>
      </c>
      <c r="E3021" s="28">
        <v>39</v>
      </c>
      <c r="F3021" s="28">
        <v>61</v>
      </c>
      <c r="G3021" s="28" t="s">
        <v>3089</v>
      </c>
      <c r="H3021" s="28" t="s">
        <v>585</v>
      </c>
      <c r="I3021" s="28">
        <v>1</v>
      </c>
      <c r="J3021" s="28">
        <v>0</v>
      </c>
      <c r="K3021" s="28">
        <v>0</v>
      </c>
      <c r="L3021" s="28">
        <v>0</v>
      </c>
      <c r="M3021" s="28" t="s">
        <v>754</v>
      </c>
      <c r="N3021" s="28" t="s">
        <v>587</v>
      </c>
      <c r="O3021" s="21">
        <v>0</v>
      </c>
      <c r="P3021" s="21">
        <v>1</v>
      </c>
      <c r="Q3021" s="21">
        <v>0</v>
      </c>
      <c r="R3021">
        <f>IFERROR(IF(I3021=1,VLOOKUP(F3021,Lookup!$A$2:$B$15,2,FALSE),0),0.5)</f>
        <v>0.5</v>
      </c>
      <c r="S3021">
        <f>IF(K3021=1,1,IFERROR(IF(H3021="pass",VLOOKUP(F3021,Lookup!$D$2:$E$26,2,FALSE),0),1.6))</f>
        <v>0</v>
      </c>
      <c r="T3021" s="6">
        <f t="shared" si="143"/>
        <v>0</v>
      </c>
      <c r="U3021" s="6">
        <f t="shared" si="141"/>
        <v>0.5</v>
      </c>
      <c r="V3021" t="str">
        <f t="shared" si="142"/>
        <v>M.BROWN, MIA</v>
      </c>
    </row>
    <row r="3022" spans="1:22">
      <c r="A3022">
        <v>248</v>
      </c>
      <c r="B3022" s="28">
        <v>2</v>
      </c>
      <c r="C3022" s="28" t="s">
        <v>10</v>
      </c>
      <c r="D3022" s="28" t="s">
        <v>26</v>
      </c>
      <c r="E3022" s="28">
        <v>38</v>
      </c>
      <c r="F3022" s="28">
        <v>62</v>
      </c>
      <c r="G3022" s="28" t="s">
        <v>3090</v>
      </c>
      <c r="H3022" s="28" t="s">
        <v>585</v>
      </c>
      <c r="I3022" s="28">
        <v>1</v>
      </c>
      <c r="J3022" s="28">
        <v>0</v>
      </c>
      <c r="K3022" s="28">
        <v>0</v>
      </c>
      <c r="L3022" s="28">
        <v>0</v>
      </c>
      <c r="M3022" s="28" t="s">
        <v>754</v>
      </c>
      <c r="N3022" s="28" t="s">
        <v>587</v>
      </c>
      <c r="O3022" s="21">
        <v>0</v>
      </c>
      <c r="P3022" s="21">
        <v>1</v>
      </c>
      <c r="Q3022" s="21">
        <v>0</v>
      </c>
      <c r="R3022">
        <f>IFERROR(IF(I3022=1,VLOOKUP(F3022,Lookup!$A$2:$B$15,2,FALSE),0),0.5)</f>
        <v>0.5</v>
      </c>
      <c r="S3022">
        <f>IF(K3022=1,1,IFERROR(IF(H3022="pass",VLOOKUP(F3022,Lookup!$D$2:$E$26,2,FALSE),0),1.6))</f>
        <v>0</v>
      </c>
      <c r="T3022" s="6">
        <f t="shared" si="143"/>
        <v>0</v>
      </c>
      <c r="U3022" s="6">
        <f t="shared" si="141"/>
        <v>0.5</v>
      </c>
      <c r="V3022" t="str">
        <f t="shared" si="142"/>
        <v>M.BROWN, MIA</v>
      </c>
    </row>
    <row r="3023" spans="1:22">
      <c r="A3023">
        <v>249</v>
      </c>
      <c r="B3023" s="28">
        <v>2</v>
      </c>
      <c r="C3023" s="28" t="s">
        <v>10</v>
      </c>
      <c r="D3023" s="28" t="s">
        <v>26</v>
      </c>
      <c r="E3023" s="28">
        <v>26</v>
      </c>
      <c r="F3023" s="28">
        <v>74</v>
      </c>
      <c r="G3023" s="28" t="s">
        <v>3091</v>
      </c>
      <c r="H3023" s="28" t="s">
        <v>585</v>
      </c>
      <c r="I3023" s="28">
        <v>1</v>
      </c>
      <c r="J3023" s="28">
        <v>0</v>
      </c>
      <c r="K3023" s="28">
        <v>0</v>
      </c>
      <c r="L3023" s="28">
        <v>0</v>
      </c>
      <c r="M3023" s="28" t="s">
        <v>754</v>
      </c>
      <c r="N3023" s="28" t="s">
        <v>587</v>
      </c>
      <c r="O3023" s="21">
        <v>0</v>
      </c>
      <c r="P3023" s="21">
        <v>1</v>
      </c>
      <c r="Q3023" s="21">
        <v>0</v>
      </c>
      <c r="R3023">
        <f>IFERROR(IF(I3023=1,VLOOKUP(F3023,Lookup!$A$2:$B$15,2,FALSE),0),0.5)</f>
        <v>0.5</v>
      </c>
      <c r="S3023">
        <f>IF(K3023=1,1,IFERROR(IF(H3023="pass",VLOOKUP(F3023,Lookup!$D$2:$E$26,2,FALSE),0),1.6))</f>
        <v>0</v>
      </c>
      <c r="T3023" s="6">
        <f t="shared" si="143"/>
        <v>0</v>
      </c>
      <c r="U3023" s="6">
        <f t="shared" si="141"/>
        <v>0.5</v>
      </c>
      <c r="V3023" t="str">
        <f t="shared" si="142"/>
        <v>M.BROWN, MIA</v>
      </c>
    </row>
    <row r="3024" spans="1:22">
      <c r="A3024">
        <v>253</v>
      </c>
      <c r="B3024" s="28">
        <v>2</v>
      </c>
      <c r="C3024" s="28" t="s">
        <v>26</v>
      </c>
      <c r="D3024" s="28" t="s">
        <v>10</v>
      </c>
      <c r="E3024" s="28">
        <v>81</v>
      </c>
      <c r="F3024" s="28">
        <v>19</v>
      </c>
      <c r="G3024" s="28" t="s">
        <v>3095</v>
      </c>
      <c r="H3024" s="28" t="s">
        <v>2963</v>
      </c>
      <c r="I3024" s="28">
        <v>0</v>
      </c>
      <c r="J3024" s="28">
        <v>0</v>
      </c>
      <c r="K3024" s="28">
        <v>0</v>
      </c>
      <c r="L3024" s="28">
        <v>0</v>
      </c>
      <c r="M3024" s="28" t="s">
        <v>3096</v>
      </c>
      <c r="N3024" s="28" t="s">
        <v>587</v>
      </c>
      <c r="O3024" s="21">
        <v>0</v>
      </c>
      <c r="P3024" s="21">
        <v>0</v>
      </c>
      <c r="Q3024" s="21">
        <v>0</v>
      </c>
      <c r="R3024">
        <f>IFERROR(IF(I3024=1,VLOOKUP(F3024,Lookup!$A$2:$B$15,2,FALSE),0),0.5)</f>
        <v>0</v>
      </c>
      <c r="S3024">
        <f>IF(K3024=1,1,IFERROR(IF(H3024="pass",VLOOKUP(F3024,Lookup!$D$2:$E$26,2,FALSE),0),1.6))</f>
        <v>0</v>
      </c>
      <c r="T3024" s="6">
        <f t="shared" si="143"/>
        <v>0</v>
      </c>
      <c r="U3024" s="6">
        <f t="shared" si="141"/>
        <v>0</v>
      </c>
      <c r="V3024" t="str">
        <f t="shared" si="142"/>
        <v>M.TRUBISKY, BUF</v>
      </c>
    </row>
    <row r="3025" spans="1:22">
      <c r="A3025">
        <v>254</v>
      </c>
      <c r="B3025" s="28">
        <v>2</v>
      </c>
      <c r="C3025" s="28" t="s">
        <v>26</v>
      </c>
      <c r="D3025" s="28" t="s">
        <v>10</v>
      </c>
      <c r="E3025" s="28">
        <v>82</v>
      </c>
      <c r="F3025" s="28">
        <v>18</v>
      </c>
      <c r="G3025" s="28" t="s">
        <v>3097</v>
      </c>
      <c r="H3025" s="28" t="s">
        <v>2963</v>
      </c>
      <c r="I3025" s="28">
        <v>0</v>
      </c>
      <c r="J3025" s="28">
        <v>0</v>
      </c>
      <c r="K3025" s="28">
        <v>0</v>
      </c>
      <c r="L3025" s="28">
        <v>0</v>
      </c>
      <c r="M3025" s="28" t="s">
        <v>3096</v>
      </c>
      <c r="N3025" s="28" t="s">
        <v>587</v>
      </c>
      <c r="O3025" s="21">
        <v>0</v>
      </c>
      <c r="P3025" s="21">
        <v>0</v>
      </c>
      <c r="Q3025" s="21">
        <v>0</v>
      </c>
      <c r="R3025">
        <f>IFERROR(IF(I3025=1,VLOOKUP(F3025,Lookup!$A$2:$B$15,2,FALSE),0),0.5)</f>
        <v>0</v>
      </c>
      <c r="S3025">
        <f>IF(K3025=1,1,IFERROR(IF(H3025="pass",VLOOKUP(F3025,Lookup!$D$2:$E$26,2,FALSE),0),1.6))</f>
        <v>0</v>
      </c>
      <c r="T3025" s="6">
        <f t="shared" si="143"/>
        <v>0</v>
      </c>
      <c r="U3025" s="6">
        <f t="shared" si="141"/>
        <v>0</v>
      </c>
      <c r="V3025" t="str">
        <f t="shared" si="142"/>
        <v>M.TRUBISKY, BUF</v>
      </c>
    </row>
    <row r="3026" spans="1:22">
      <c r="A3026">
        <v>255</v>
      </c>
      <c r="B3026" s="28">
        <v>2</v>
      </c>
      <c r="C3026" s="28" t="s">
        <v>17</v>
      </c>
      <c r="D3026" s="28" t="s">
        <v>1</v>
      </c>
      <c r="E3026" s="28">
        <v>75</v>
      </c>
      <c r="F3026" s="28">
        <v>25</v>
      </c>
      <c r="G3026" s="28" t="s">
        <v>3098</v>
      </c>
      <c r="H3026" s="28" t="s">
        <v>585</v>
      </c>
      <c r="I3026" s="28">
        <v>1</v>
      </c>
      <c r="J3026" s="28">
        <v>0</v>
      </c>
      <c r="K3026" s="28">
        <v>0</v>
      </c>
      <c r="L3026" s="28">
        <v>0</v>
      </c>
      <c r="M3026" s="28" t="s">
        <v>879</v>
      </c>
      <c r="N3026" s="28" t="s">
        <v>587</v>
      </c>
      <c r="O3026" s="21">
        <v>0</v>
      </c>
      <c r="P3026" s="21">
        <v>1</v>
      </c>
      <c r="Q3026" s="21">
        <v>0</v>
      </c>
      <c r="R3026">
        <f>IFERROR(IF(I3026=1,VLOOKUP(F3026,Lookup!$A$2:$B$15,2,FALSE),0),0.5)</f>
        <v>0.5</v>
      </c>
      <c r="S3026">
        <f>IF(K3026=1,1,IFERROR(IF(H3026="pass",VLOOKUP(F3026,Lookup!$D$2:$E$26,2,FALSE),0),1.6))</f>
        <v>0</v>
      </c>
      <c r="T3026" s="6">
        <f t="shared" si="143"/>
        <v>0</v>
      </c>
      <c r="U3026" s="6">
        <f t="shared" si="141"/>
        <v>0.5</v>
      </c>
      <c r="V3026" t="str">
        <f t="shared" si="142"/>
        <v>D.MONTGOMERY, CHI</v>
      </c>
    </row>
    <row r="3027" spans="1:22">
      <c r="A3027">
        <v>260</v>
      </c>
      <c r="B3027" s="28">
        <v>2</v>
      </c>
      <c r="C3027" s="28" t="s">
        <v>17</v>
      </c>
      <c r="D3027" s="28" t="s">
        <v>1</v>
      </c>
      <c r="E3027" s="28">
        <v>48</v>
      </c>
      <c r="F3027" s="28">
        <v>52</v>
      </c>
      <c r="G3027" s="28" t="s">
        <v>3103</v>
      </c>
      <c r="H3027" s="28" t="s">
        <v>2864</v>
      </c>
      <c r="I3027" s="28">
        <v>0</v>
      </c>
      <c r="J3027" s="28">
        <v>1</v>
      </c>
      <c r="K3027" s="28">
        <v>0</v>
      </c>
      <c r="L3027" s="28">
        <v>0</v>
      </c>
      <c r="M3027" s="28" t="s">
        <v>883</v>
      </c>
      <c r="N3027" s="28" t="s">
        <v>587</v>
      </c>
      <c r="O3027" s="21">
        <v>0</v>
      </c>
      <c r="P3027" s="21">
        <v>0</v>
      </c>
      <c r="Q3027" s="21">
        <v>0</v>
      </c>
      <c r="R3027">
        <f>IFERROR(IF(I3027=1,VLOOKUP(F3027,Lookup!$A$2:$B$15,2,FALSE),0),0.5)</f>
        <v>0</v>
      </c>
      <c r="S3027">
        <f>IF(K3027=1,1,IFERROR(IF(H3027="pass",VLOOKUP(F3027,Lookup!$D$2:$E$26,2,FALSE),0),1.6))</f>
        <v>0</v>
      </c>
      <c r="T3027" s="6">
        <f t="shared" si="143"/>
        <v>0</v>
      </c>
      <c r="U3027" s="6">
        <f t="shared" si="141"/>
        <v>0</v>
      </c>
      <c r="V3027" t="str">
        <f t="shared" si="142"/>
        <v>M.GOODWIN, CHI</v>
      </c>
    </row>
    <row r="3028" spans="1:22">
      <c r="A3028">
        <v>262</v>
      </c>
      <c r="B3028" s="28">
        <v>2</v>
      </c>
      <c r="C3028" s="28" t="s">
        <v>17</v>
      </c>
      <c r="D3028" s="28" t="s">
        <v>1</v>
      </c>
      <c r="E3028" s="28">
        <v>13</v>
      </c>
      <c r="F3028" s="28">
        <v>87</v>
      </c>
      <c r="G3028" s="28" t="s">
        <v>3105</v>
      </c>
      <c r="H3028" s="28" t="s">
        <v>585</v>
      </c>
      <c r="I3028" s="28">
        <v>1</v>
      </c>
      <c r="J3028" s="28">
        <v>0</v>
      </c>
      <c r="K3028" s="28">
        <v>0</v>
      </c>
      <c r="L3028" s="28">
        <v>0</v>
      </c>
      <c r="M3028" s="28" t="s">
        <v>879</v>
      </c>
      <c r="N3028" s="28" t="s">
        <v>587</v>
      </c>
      <c r="O3028" s="21">
        <v>0</v>
      </c>
      <c r="P3028" s="21">
        <v>1</v>
      </c>
      <c r="Q3028" s="21">
        <v>0</v>
      </c>
      <c r="R3028">
        <f>IFERROR(IF(I3028=1,VLOOKUP(F3028,Lookup!$A$2:$B$15,2,FALSE),0),0.5)</f>
        <v>0.6</v>
      </c>
      <c r="S3028">
        <f>IF(K3028=1,1,IFERROR(IF(H3028="pass",VLOOKUP(F3028,Lookup!$D$2:$E$26,2,FALSE),0),1.6))</f>
        <v>0</v>
      </c>
      <c r="T3028" s="6">
        <f t="shared" si="143"/>
        <v>0</v>
      </c>
      <c r="U3028" s="6">
        <f t="shared" si="141"/>
        <v>0.6</v>
      </c>
      <c r="V3028" t="str">
        <f t="shared" si="142"/>
        <v>D.MONTGOMERY, CHI</v>
      </c>
    </row>
    <row r="3029" spans="1:22">
      <c r="A3029">
        <v>266</v>
      </c>
      <c r="B3029" s="28">
        <v>2</v>
      </c>
      <c r="C3029" s="28" t="s">
        <v>1</v>
      </c>
      <c r="D3029" s="28" t="s">
        <v>17</v>
      </c>
      <c r="E3029" s="28">
        <v>82</v>
      </c>
      <c r="F3029" s="28">
        <v>18</v>
      </c>
      <c r="G3029" s="28" t="s">
        <v>3109</v>
      </c>
      <c r="H3029" s="28" t="s">
        <v>585</v>
      </c>
      <c r="I3029" s="28">
        <v>1</v>
      </c>
      <c r="J3029" s="28">
        <v>0</v>
      </c>
      <c r="K3029" s="28">
        <v>0</v>
      </c>
      <c r="L3029" s="28">
        <v>0</v>
      </c>
      <c r="M3029" s="28" t="s">
        <v>1957</v>
      </c>
      <c r="N3029" s="28" t="s">
        <v>587</v>
      </c>
      <c r="O3029" s="21">
        <v>0</v>
      </c>
      <c r="P3029" s="21">
        <v>1</v>
      </c>
      <c r="Q3029" s="21">
        <v>0</v>
      </c>
      <c r="R3029">
        <f>IFERROR(IF(I3029=1,VLOOKUP(F3029,Lookup!$A$2:$B$15,2,FALSE),0),0.5)</f>
        <v>0.5</v>
      </c>
      <c r="S3029">
        <f>IF(K3029=1,1,IFERROR(IF(H3029="pass",VLOOKUP(F3029,Lookup!$D$2:$E$26,2,FALSE),0),1.6))</f>
        <v>0</v>
      </c>
      <c r="T3029" s="6">
        <f t="shared" si="143"/>
        <v>0</v>
      </c>
      <c r="U3029" s="6">
        <f t="shared" si="141"/>
        <v>0.5</v>
      </c>
      <c r="V3029" t="str">
        <f t="shared" si="142"/>
        <v>J.MIXON, CIN</v>
      </c>
    </row>
    <row r="3030" spans="1:22">
      <c r="A3030">
        <v>267</v>
      </c>
      <c r="B3030" s="28">
        <v>2</v>
      </c>
      <c r="C3030" s="28" t="s">
        <v>1</v>
      </c>
      <c r="D3030" s="28" t="s">
        <v>17</v>
      </c>
      <c r="E3030" s="28">
        <v>80</v>
      </c>
      <c r="F3030" s="28">
        <v>20</v>
      </c>
      <c r="G3030" s="28" t="s">
        <v>3110</v>
      </c>
      <c r="H3030" s="28" t="s">
        <v>585</v>
      </c>
      <c r="I3030" s="28">
        <v>1</v>
      </c>
      <c r="J3030" s="28">
        <v>0</v>
      </c>
      <c r="K3030" s="28">
        <v>0</v>
      </c>
      <c r="L3030" s="28">
        <v>0</v>
      </c>
      <c r="M3030" s="28" t="s">
        <v>1957</v>
      </c>
      <c r="N3030" s="28" t="s">
        <v>587</v>
      </c>
      <c r="O3030" s="21">
        <v>0</v>
      </c>
      <c r="P3030" s="21">
        <v>1</v>
      </c>
      <c r="Q3030" s="21">
        <v>0</v>
      </c>
      <c r="R3030">
        <f>IFERROR(IF(I3030=1,VLOOKUP(F3030,Lookup!$A$2:$B$15,2,FALSE),0),0.5)</f>
        <v>0.5</v>
      </c>
      <c r="S3030">
        <f>IF(K3030=1,1,IFERROR(IF(H3030="pass",VLOOKUP(F3030,Lookup!$D$2:$E$26,2,FALSE),0),1.6))</f>
        <v>0</v>
      </c>
      <c r="T3030" s="6">
        <f t="shared" si="143"/>
        <v>0</v>
      </c>
      <c r="U3030" s="6">
        <f t="shared" si="141"/>
        <v>0.5</v>
      </c>
      <c r="V3030" t="str">
        <f t="shared" si="142"/>
        <v>J.MIXON, CIN</v>
      </c>
    </row>
    <row r="3031" spans="1:22">
      <c r="A3031">
        <v>268</v>
      </c>
      <c r="B3031" s="28">
        <v>2</v>
      </c>
      <c r="C3031" s="28" t="s">
        <v>1</v>
      </c>
      <c r="D3031" s="28" t="s">
        <v>17</v>
      </c>
      <c r="E3031" s="28">
        <v>77</v>
      </c>
      <c r="F3031" s="28">
        <v>23</v>
      </c>
      <c r="G3031" s="28" t="s">
        <v>3111</v>
      </c>
      <c r="H3031" s="28" t="s">
        <v>585</v>
      </c>
      <c r="I3031" s="28">
        <v>1</v>
      </c>
      <c r="J3031" s="28">
        <v>0</v>
      </c>
      <c r="K3031" s="28">
        <v>0</v>
      </c>
      <c r="L3031" s="28">
        <v>0</v>
      </c>
      <c r="M3031" s="28" t="s">
        <v>1957</v>
      </c>
      <c r="N3031" s="28" t="s">
        <v>587</v>
      </c>
      <c r="O3031" s="21">
        <v>0</v>
      </c>
      <c r="P3031" s="21">
        <v>1</v>
      </c>
      <c r="Q3031" s="21">
        <v>0</v>
      </c>
      <c r="R3031">
        <f>IFERROR(IF(I3031=1,VLOOKUP(F3031,Lookup!$A$2:$B$15,2,FALSE),0),0.5)</f>
        <v>0.5</v>
      </c>
      <c r="S3031">
        <f>IF(K3031=1,1,IFERROR(IF(H3031="pass",VLOOKUP(F3031,Lookup!$D$2:$E$26,2,FALSE),0),1.6))</f>
        <v>0</v>
      </c>
      <c r="T3031" s="6">
        <f t="shared" si="143"/>
        <v>0</v>
      </c>
      <c r="U3031" s="6">
        <f t="shared" si="141"/>
        <v>0.5</v>
      </c>
      <c r="V3031" t="str">
        <f t="shared" si="142"/>
        <v>J.MIXON, CIN</v>
      </c>
    </row>
    <row r="3032" spans="1:22">
      <c r="A3032">
        <v>271</v>
      </c>
      <c r="B3032" s="28">
        <v>2</v>
      </c>
      <c r="C3032" s="28" t="s">
        <v>1</v>
      </c>
      <c r="D3032" s="28" t="s">
        <v>17</v>
      </c>
      <c r="E3032" s="28">
        <v>48</v>
      </c>
      <c r="F3032" s="28">
        <v>52</v>
      </c>
      <c r="G3032" s="28" t="s">
        <v>3114</v>
      </c>
      <c r="H3032" s="28" t="s">
        <v>585</v>
      </c>
      <c r="I3032" s="28">
        <v>1</v>
      </c>
      <c r="J3032" s="28">
        <v>0</v>
      </c>
      <c r="K3032" s="28">
        <v>0</v>
      </c>
      <c r="L3032" s="28">
        <v>0</v>
      </c>
      <c r="M3032" s="28" t="s">
        <v>1957</v>
      </c>
      <c r="N3032" s="28" t="s">
        <v>587</v>
      </c>
      <c r="O3032" s="21">
        <v>0</v>
      </c>
      <c r="P3032" s="21">
        <v>1</v>
      </c>
      <c r="Q3032" s="21">
        <v>0</v>
      </c>
      <c r="R3032">
        <f>IFERROR(IF(I3032=1,VLOOKUP(F3032,Lookup!$A$2:$B$15,2,FALSE),0),0.5)</f>
        <v>0.5</v>
      </c>
      <c r="S3032">
        <f>IF(K3032=1,1,IFERROR(IF(H3032="pass",VLOOKUP(F3032,Lookup!$D$2:$E$26,2,FALSE),0),1.6))</f>
        <v>0</v>
      </c>
      <c r="T3032" s="6">
        <f t="shared" si="143"/>
        <v>0</v>
      </c>
      <c r="U3032" s="6">
        <f t="shared" si="141"/>
        <v>0.5</v>
      </c>
      <c r="V3032" t="str">
        <f t="shared" si="142"/>
        <v>J.MIXON, CIN</v>
      </c>
    </row>
    <row r="3033" spans="1:22">
      <c r="A3033">
        <v>274</v>
      </c>
      <c r="B3033" s="28">
        <v>2</v>
      </c>
      <c r="C3033" s="28" t="s">
        <v>17</v>
      </c>
      <c r="D3033" s="28" t="s">
        <v>1</v>
      </c>
      <c r="E3033" s="28">
        <v>93</v>
      </c>
      <c r="F3033" s="28">
        <v>7</v>
      </c>
      <c r="G3033" s="28" t="s">
        <v>3117</v>
      </c>
      <c r="H3033" s="28" t="s">
        <v>585</v>
      </c>
      <c r="I3033" s="28">
        <v>1</v>
      </c>
      <c r="J3033" s="28">
        <v>0</v>
      </c>
      <c r="K3033" s="28">
        <v>0</v>
      </c>
      <c r="L3033" s="28">
        <v>0</v>
      </c>
      <c r="M3033" s="28" t="s">
        <v>879</v>
      </c>
      <c r="N3033" s="28" t="s">
        <v>587</v>
      </c>
      <c r="O3033" s="21">
        <v>0</v>
      </c>
      <c r="P3033" s="21">
        <v>1</v>
      </c>
      <c r="Q3033" s="21">
        <v>0</v>
      </c>
      <c r="R3033">
        <f>IFERROR(IF(I3033=1,VLOOKUP(F3033,Lookup!$A$2:$B$15,2,FALSE),0),0.5)</f>
        <v>0.5</v>
      </c>
      <c r="S3033">
        <f>IF(K3033=1,1,IFERROR(IF(H3033="pass",VLOOKUP(F3033,Lookup!$D$2:$E$26,2,FALSE),0),1.6))</f>
        <v>0</v>
      </c>
      <c r="T3033" s="6">
        <f t="shared" si="143"/>
        <v>0</v>
      </c>
      <c r="U3033" s="6">
        <f t="shared" si="141"/>
        <v>0.5</v>
      </c>
      <c r="V3033" t="str">
        <f t="shared" si="142"/>
        <v>D.MONTGOMERY, CHI</v>
      </c>
    </row>
    <row r="3034" spans="1:22">
      <c r="A3034">
        <v>277</v>
      </c>
      <c r="B3034" s="28">
        <v>2</v>
      </c>
      <c r="C3034" s="28" t="s">
        <v>17</v>
      </c>
      <c r="D3034" s="28" t="s">
        <v>1</v>
      </c>
      <c r="E3034" s="28">
        <v>78</v>
      </c>
      <c r="F3034" s="28">
        <v>22</v>
      </c>
      <c r="G3034" s="28" t="s">
        <v>3120</v>
      </c>
      <c r="H3034" s="28" t="s">
        <v>585</v>
      </c>
      <c r="I3034" s="28">
        <v>1</v>
      </c>
      <c r="J3034" s="28">
        <v>0</v>
      </c>
      <c r="K3034" s="28">
        <v>0</v>
      </c>
      <c r="L3034" s="28">
        <v>0</v>
      </c>
      <c r="M3034" s="28" t="s">
        <v>879</v>
      </c>
      <c r="N3034" s="28" t="s">
        <v>587</v>
      </c>
      <c r="O3034" s="21">
        <v>0</v>
      </c>
      <c r="P3034" s="21">
        <v>1</v>
      </c>
      <c r="Q3034" s="21">
        <v>0</v>
      </c>
      <c r="R3034">
        <f>IFERROR(IF(I3034=1,VLOOKUP(F3034,Lookup!$A$2:$B$15,2,FALSE),0),0.5)</f>
        <v>0.5</v>
      </c>
      <c r="S3034">
        <f>IF(K3034=1,1,IFERROR(IF(H3034="pass",VLOOKUP(F3034,Lookup!$D$2:$E$26,2,FALSE),0),1.6))</f>
        <v>0</v>
      </c>
      <c r="T3034" s="6">
        <f t="shared" si="143"/>
        <v>0</v>
      </c>
      <c r="U3034" s="6">
        <f t="shared" si="141"/>
        <v>0.5</v>
      </c>
      <c r="V3034" t="str">
        <f t="shared" si="142"/>
        <v>D.MONTGOMERY, CHI</v>
      </c>
    </row>
    <row r="3035" spans="1:22">
      <c r="A3035">
        <v>278</v>
      </c>
      <c r="B3035" s="28">
        <v>2</v>
      </c>
      <c r="C3035" s="28" t="s">
        <v>17</v>
      </c>
      <c r="D3035" s="28" t="s">
        <v>1</v>
      </c>
      <c r="E3035" s="28">
        <v>71</v>
      </c>
      <c r="F3035" s="28">
        <v>29</v>
      </c>
      <c r="G3035" s="28" t="s">
        <v>3121</v>
      </c>
      <c r="H3035" s="28" t="s">
        <v>585</v>
      </c>
      <c r="I3035" s="28">
        <v>1</v>
      </c>
      <c r="J3035" s="28">
        <v>0</v>
      </c>
      <c r="K3035" s="28">
        <v>0</v>
      </c>
      <c r="L3035" s="28">
        <v>0</v>
      </c>
      <c r="M3035" s="28" t="s">
        <v>879</v>
      </c>
      <c r="N3035" s="28" t="s">
        <v>587</v>
      </c>
      <c r="O3035" s="21">
        <v>0</v>
      </c>
      <c r="P3035" s="21">
        <v>1</v>
      </c>
      <c r="Q3035" s="21">
        <v>0</v>
      </c>
      <c r="R3035">
        <f>IFERROR(IF(I3035=1,VLOOKUP(F3035,Lookup!$A$2:$B$15,2,FALSE),0),0.5)</f>
        <v>0.5</v>
      </c>
      <c r="S3035">
        <f>IF(K3035=1,1,IFERROR(IF(H3035="pass",VLOOKUP(F3035,Lookup!$D$2:$E$26,2,FALSE),0),1.6))</f>
        <v>0</v>
      </c>
      <c r="T3035" s="6">
        <f t="shared" si="143"/>
        <v>0</v>
      </c>
      <c r="U3035" s="6">
        <f t="shared" si="141"/>
        <v>0.5</v>
      </c>
      <c r="V3035" t="str">
        <f t="shared" si="142"/>
        <v>D.MONTGOMERY, CHI</v>
      </c>
    </row>
    <row r="3036" spans="1:22">
      <c r="A3036">
        <v>279</v>
      </c>
      <c r="B3036" s="28">
        <v>2</v>
      </c>
      <c r="C3036" s="28" t="s">
        <v>17</v>
      </c>
      <c r="D3036" s="28" t="s">
        <v>1</v>
      </c>
      <c r="E3036" s="28">
        <v>63</v>
      </c>
      <c r="F3036" s="28">
        <v>37</v>
      </c>
      <c r="G3036" s="28" t="s">
        <v>3122</v>
      </c>
      <c r="H3036" s="28" t="s">
        <v>2864</v>
      </c>
      <c r="I3036" s="28">
        <v>0</v>
      </c>
      <c r="J3036" s="28">
        <v>1</v>
      </c>
      <c r="K3036" s="28" t="s">
        <v>587</v>
      </c>
      <c r="L3036" s="28">
        <v>0</v>
      </c>
      <c r="M3036" s="28" t="s">
        <v>879</v>
      </c>
      <c r="N3036" s="28" t="s">
        <v>587</v>
      </c>
      <c r="O3036" s="21">
        <v>0</v>
      </c>
      <c r="P3036" s="21">
        <v>0</v>
      </c>
      <c r="Q3036" s="21">
        <v>0</v>
      </c>
      <c r="R3036">
        <f>IFERROR(IF(I3036=1,VLOOKUP(F3036,Lookup!$A$2:$B$15,2,FALSE),0),0.5)</f>
        <v>0</v>
      </c>
      <c r="S3036">
        <f>IF(K3036=1,1,IFERROR(IF(H3036="pass",VLOOKUP(F3036,Lookup!$D$2:$E$26,2,FALSE),0),1.6))</f>
        <v>0</v>
      </c>
      <c r="T3036" s="6">
        <f t="shared" si="143"/>
        <v>0</v>
      </c>
      <c r="U3036" s="6">
        <v>0</v>
      </c>
      <c r="V3036" t="str">
        <f t="shared" si="142"/>
        <v>D.MONTGOMERY, CHI</v>
      </c>
    </row>
    <row r="3037" spans="1:22">
      <c r="A3037">
        <v>281</v>
      </c>
      <c r="B3037" s="28">
        <v>2</v>
      </c>
      <c r="C3037" s="28" t="s">
        <v>17</v>
      </c>
      <c r="D3037" s="28" t="s">
        <v>1</v>
      </c>
      <c r="E3037" s="28">
        <v>63</v>
      </c>
      <c r="F3037" s="28">
        <v>37</v>
      </c>
      <c r="G3037" s="28" t="s">
        <v>3124</v>
      </c>
      <c r="H3037" s="28" t="s">
        <v>585</v>
      </c>
      <c r="I3037" s="28">
        <v>1</v>
      </c>
      <c r="J3037" s="28">
        <v>0</v>
      </c>
      <c r="K3037" s="28">
        <v>0</v>
      </c>
      <c r="L3037" s="28">
        <v>0</v>
      </c>
      <c r="M3037" s="28" t="s">
        <v>881</v>
      </c>
      <c r="N3037" s="28" t="s">
        <v>587</v>
      </c>
      <c r="O3037" s="21">
        <v>0</v>
      </c>
      <c r="P3037" s="21">
        <v>1</v>
      </c>
      <c r="Q3037" s="21">
        <v>0</v>
      </c>
      <c r="R3037">
        <f>IFERROR(IF(I3037=1,VLOOKUP(F3037,Lookup!$A$2:$B$15,2,FALSE),0),0.5)</f>
        <v>0.5</v>
      </c>
      <c r="S3037">
        <f>IF(K3037=1,1,IFERROR(IF(H3037="pass",VLOOKUP(F3037,Lookup!$D$2:$E$26,2,FALSE),0),1.6))</f>
        <v>0</v>
      </c>
      <c r="T3037" s="6">
        <f t="shared" si="143"/>
        <v>0</v>
      </c>
      <c r="U3037" s="6">
        <f t="shared" ref="U3037:U3100" si="144">R3037+IF(S3037&gt;=3.2,S3037,IF(AND(S3037&lt;3.2,S3037&gt;=1.8),S3037*0.66+T3037*0.34,T3037))+K3037*0.4735*2</f>
        <v>0.5</v>
      </c>
      <c r="V3037" t="str">
        <f t="shared" si="142"/>
        <v>D.WILLIAMS, CHI</v>
      </c>
    </row>
    <row r="3038" spans="1:22">
      <c r="A3038">
        <v>282</v>
      </c>
      <c r="B3038" s="28">
        <v>2</v>
      </c>
      <c r="C3038" s="28" t="s">
        <v>17</v>
      </c>
      <c r="D3038" s="28" t="s">
        <v>1</v>
      </c>
      <c r="E3038" s="28">
        <v>52</v>
      </c>
      <c r="F3038" s="28">
        <v>48</v>
      </c>
      <c r="G3038" s="28" t="s">
        <v>3125</v>
      </c>
      <c r="H3038" s="28" t="s">
        <v>585</v>
      </c>
      <c r="I3038" s="28">
        <v>0</v>
      </c>
      <c r="J3038" s="28">
        <v>1</v>
      </c>
      <c r="K3038" s="28">
        <v>0</v>
      </c>
      <c r="L3038" s="28">
        <v>0</v>
      </c>
      <c r="M3038" s="28" t="s">
        <v>3126</v>
      </c>
      <c r="N3038" s="28" t="s">
        <v>587</v>
      </c>
      <c r="O3038" s="21">
        <v>0</v>
      </c>
      <c r="P3038" s="21">
        <v>0</v>
      </c>
      <c r="Q3038" s="21">
        <v>0</v>
      </c>
      <c r="R3038">
        <f>IFERROR(IF(I3038=1,VLOOKUP(F3038,Lookup!$A$2:$B$15,2,FALSE),0),0.5)</f>
        <v>0</v>
      </c>
      <c r="S3038">
        <f>IF(K3038=1,1,IFERROR(IF(H3038="pass",VLOOKUP(F3038,Lookup!$D$2:$E$26,2,FALSE),0),1.6))</f>
        <v>0</v>
      </c>
      <c r="T3038" s="6">
        <f t="shared" si="143"/>
        <v>0</v>
      </c>
      <c r="U3038" s="6">
        <f t="shared" si="144"/>
        <v>0</v>
      </c>
      <c r="V3038" t="str">
        <f t="shared" si="142"/>
        <v>A.DALTON, CHI</v>
      </c>
    </row>
    <row r="3039" spans="1:22">
      <c r="A3039">
        <v>283</v>
      </c>
      <c r="B3039" s="28">
        <v>2</v>
      </c>
      <c r="C3039" s="28" t="s">
        <v>17</v>
      </c>
      <c r="D3039" s="28" t="s">
        <v>1</v>
      </c>
      <c r="E3039" s="28">
        <v>41</v>
      </c>
      <c r="F3039" s="28">
        <v>59</v>
      </c>
      <c r="G3039" s="28" t="s">
        <v>3127</v>
      </c>
      <c r="H3039" s="28" t="s">
        <v>2864</v>
      </c>
      <c r="I3039" s="28">
        <v>1</v>
      </c>
      <c r="J3039" s="28">
        <v>0</v>
      </c>
      <c r="K3039" s="28">
        <v>0</v>
      </c>
      <c r="L3039" s="28">
        <v>0</v>
      </c>
      <c r="M3039" s="28" t="s">
        <v>879</v>
      </c>
      <c r="N3039" s="28" t="s">
        <v>587</v>
      </c>
      <c r="O3039" s="21">
        <v>0</v>
      </c>
      <c r="P3039" s="21">
        <v>1</v>
      </c>
      <c r="Q3039" s="21">
        <v>0</v>
      </c>
      <c r="R3039">
        <f>IFERROR(IF(I3039=1,VLOOKUP(F3039,Lookup!$A$2:$B$15,2,FALSE),0),0.5)</f>
        <v>0.5</v>
      </c>
      <c r="S3039">
        <f>IF(K3039=1,1,IFERROR(IF(H3039="pass",VLOOKUP(F3039,Lookup!$D$2:$E$26,2,FALSE),0),1.6))</f>
        <v>0</v>
      </c>
      <c r="T3039" s="6">
        <f t="shared" si="143"/>
        <v>0</v>
      </c>
      <c r="U3039" s="6">
        <f t="shared" si="144"/>
        <v>0.5</v>
      </c>
      <c r="V3039" t="str">
        <f t="shared" si="142"/>
        <v>D.MONTGOMERY, CHI</v>
      </c>
    </row>
    <row r="3040" spans="1:22">
      <c r="A3040">
        <v>284</v>
      </c>
      <c r="B3040" s="28">
        <v>2</v>
      </c>
      <c r="C3040" s="28" t="s">
        <v>17</v>
      </c>
      <c r="D3040" s="28" t="s">
        <v>1</v>
      </c>
      <c r="E3040" s="28">
        <v>51</v>
      </c>
      <c r="F3040" s="28">
        <v>49</v>
      </c>
      <c r="G3040" s="28" t="s">
        <v>3128</v>
      </c>
      <c r="H3040" s="28" t="s">
        <v>585</v>
      </c>
      <c r="I3040" s="28">
        <v>0</v>
      </c>
      <c r="J3040" s="28">
        <v>1</v>
      </c>
      <c r="K3040" s="28">
        <v>0</v>
      </c>
      <c r="L3040" s="28">
        <v>0</v>
      </c>
      <c r="M3040" s="28" t="s">
        <v>3126</v>
      </c>
      <c r="N3040" s="28" t="s">
        <v>587</v>
      </c>
      <c r="O3040" s="21">
        <v>0</v>
      </c>
      <c r="P3040" s="21">
        <v>0</v>
      </c>
      <c r="Q3040" s="21">
        <v>0</v>
      </c>
      <c r="R3040">
        <f>IFERROR(IF(I3040=1,VLOOKUP(F3040,Lookup!$A$2:$B$15,2,FALSE),0),0.5)</f>
        <v>0</v>
      </c>
      <c r="S3040">
        <f>IF(K3040=1,1,IFERROR(IF(H3040="pass",VLOOKUP(F3040,Lookup!$D$2:$E$26,2,FALSE),0),1.6))</f>
        <v>0</v>
      </c>
      <c r="T3040" s="6">
        <f t="shared" si="143"/>
        <v>0</v>
      </c>
      <c r="U3040" s="6">
        <f t="shared" si="144"/>
        <v>0</v>
      </c>
      <c r="V3040" t="str">
        <f t="shared" si="142"/>
        <v>A.DALTON, CHI</v>
      </c>
    </row>
    <row r="3041" spans="1:22">
      <c r="A3041">
        <v>285</v>
      </c>
      <c r="B3041" s="28">
        <v>2</v>
      </c>
      <c r="C3041" s="28" t="s">
        <v>17</v>
      </c>
      <c r="D3041" s="28" t="s">
        <v>1</v>
      </c>
      <c r="E3041" s="28">
        <v>37</v>
      </c>
      <c r="F3041" s="28">
        <v>63</v>
      </c>
      <c r="G3041" s="28" t="s">
        <v>3129</v>
      </c>
      <c r="H3041" s="28" t="s">
        <v>585</v>
      </c>
      <c r="I3041" s="28">
        <v>1</v>
      </c>
      <c r="J3041" s="28">
        <v>0</v>
      </c>
      <c r="K3041" s="28">
        <v>0</v>
      </c>
      <c r="L3041" s="28">
        <v>0</v>
      </c>
      <c r="M3041" s="28" t="s">
        <v>879</v>
      </c>
      <c r="N3041" s="28" t="s">
        <v>587</v>
      </c>
      <c r="O3041" s="21">
        <v>0</v>
      </c>
      <c r="P3041" s="21">
        <v>1</v>
      </c>
      <c r="Q3041" s="21">
        <v>0</v>
      </c>
      <c r="R3041">
        <f>IFERROR(IF(I3041=1,VLOOKUP(F3041,Lookup!$A$2:$B$15,2,FALSE),0),0.5)</f>
        <v>0.5</v>
      </c>
      <c r="S3041">
        <f>IF(K3041=1,1,IFERROR(IF(H3041="pass",VLOOKUP(F3041,Lookup!$D$2:$E$26,2,FALSE),0),1.6))</f>
        <v>0</v>
      </c>
      <c r="T3041" s="6">
        <f t="shared" si="143"/>
        <v>0</v>
      </c>
      <c r="U3041" s="6">
        <f t="shared" si="144"/>
        <v>0.5</v>
      </c>
      <c r="V3041" t="str">
        <f t="shared" si="142"/>
        <v>D.MONTGOMERY, CHI</v>
      </c>
    </row>
    <row r="3042" spans="1:22">
      <c r="A3042">
        <v>286</v>
      </c>
      <c r="B3042" s="28">
        <v>2</v>
      </c>
      <c r="C3042" s="28" t="s">
        <v>17</v>
      </c>
      <c r="D3042" s="28" t="s">
        <v>1</v>
      </c>
      <c r="E3042" s="28">
        <v>32</v>
      </c>
      <c r="F3042" s="28">
        <v>68</v>
      </c>
      <c r="G3042" s="28" t="s">
        <v>3130</v>
      </c>
      <c r="H3042" s="28" t="s">
        <v>585</v>
      </c>
      <c r="I3042" s="28">
        <v>1</v>
      </c>
      <c r="J3042" s="28">
        <v>0</v>
      </c>
      <c r="K3042" s="28">
        <v>0</v>
      </c>
      <c r="L3042" s="28">
        <v>0</v>
      </c>
      <c r="M3042" s="28" t="s">
        <v>879</v>
      </c>
      <c r="N3042" s="28" t="s">
        <v>587</v>
      </c>
      <c r="O3042" s="21">
        <v>0</v>
      </c>
      <c r="P3042" s="21">
        <v>1</v>
      </c>
      <c r="Q3042" s="21">
        <v>0</v>
      </c>
      <c r="R3042">
        <f>IFERROR(IF(I3042=1,VLOOKUP(F3042,Lookup!$A$2:$B$15,2,FALSE),0),0.5)</f>
        <v>0.5</v>
      </c>
      <c r="S3042">
        <f>IF(K3042=1,1,IFERROR(IF(H3042="pass",VLOOKUP(F3042,Lookup!$D$2:$E$26,2,FALSE),0),1.6))</f>
        <v>0</v>
      </c>
      <c r="T3042" s="6">
        <f t="shared" si="143"/>
        <v>0</v>
      </c>
      <c r="U3042" s="6">
        <f t="shared" si="144"/>
        <v>0.5</v>
      </c>
      <c r="V3042" t="str">
        <f t="shared" si="142"/>
        <v>D.MONTGOMERY, CHI</v>
      </c>
    </row>
    <row r="3043" spans="1:22">
      <c r="A3043">
        <v>287</v>
      </c>
      <c r="B3043" s="28">
        <v>2</v>
      </c>
      <c r="C3043" s="28" t="s">
        <v>17</v>
      </c>
      <c r="D3043" s="28" t="s">
        <v>1</v>
      </c>
      <c r="E3043" s="28">
        <v>32</v>
      </c>
      <c r="F3043" s="28">
        <v>68</v>
      </c>
      <c r="G3043" s="28" t="s">
        <v>3131</v>
      </c>
      <c r="H3043" s="28" t="s">
        <v>585</v>
      </c>
      <c r="I3043" s="28">
        <v>1</v>
      </c>
      <c r="J3043" s="28">
        <v>0</v>
      </c>
      <c r="K3043" s="28">
        <v>0</v>
      </c>
      <c r="L3043" s="28">
        <v>0</v>
      </c>
      <c r="M3043" s="28" t="s">
        <v>962</v>
      </c>
      <c r="N3043" s="28" t="s">
        <v>587</v>
      </c>
      <c r="O3043" s="21">
        <v>0</v>
      </c>
      <c r="P3043" s="21">
        <v>1</v>
      </c>
      <c r="Q3043" s="21">
        <v>0</v>
      </c>
      <c r="R3043">
        <f>IFERROR(IF(I3043=1,VLOOKUP(F3043,Lookup!$A$2:$B$15,2,FALSE),0),0.5)</f>
        <v>0.5</v>
      </c>
      <c r="S3043">
        <f>IF(K3043=1,1,IFERROR(IF(H3043="pass",VLOOKUP(F3043,Lookup!$D$2:$E$26,2,FALSE),0),1.6))</f>
        <v>0</v>
      </c>
      <c r="T3043" s="6">
        <f t="shared" si="143"/>
        <v>0</v>
      </c>
      <c r="U3043" s="6">
        <f t="shared" si="144"/>
        <v>0.5</v>
      </c>
      <c r="V3043" t="str">
        <f t="shared" si="142"/>
        <v>J.FIELDS, CHI</v>
      </c>
    </row>
    <row r="3044" spans="1:22">
      <c r="A3044">
        <v>288</v>
      </c>
      <c r="B3044" s="28">
        <v>2</v>
      </c>
      <c r="C3044" s="28" t="s">
        <v>1</v>
      </c>
      <c r="D3044" s="28" t="s">
        <v>17</v>
      </c>
      <c r="E3044" s="28">
        <v>68</v>
      </c>
      <c r="F3044" s="28">
        <v>32</v>
      </c>
      <c r="G3044" s="28" t="s">
        <v>3132</v>
      </c>
      <c r="H3044" s="28" t="s">
        <v>585</v>
      </c>
      <c r="I3044" s="28">
        <v>1</v>
      </c>
      <c r="J3044" s="28">
        <v>0</v>
      </c>
      <c r="K3044" s="28">
        <v>0</v>
      </c>
      <c r="L3044" s="28">
        <v>0</v>
      </c>
      <c r="M3044" s="28" t="s">
        <v>1957</v>
      </c>
      <c r="N3044" s="28" t="s">
        <v>587</v>
      </c>
      <c r="O3044" s="21">
        <v>0</v>
      </c>
      <c r="P3044" s="21">
        <v>1</v>
      </c>
      <c r="Q3044" s="21">
        <v>0</v>
      </c>
      <c r="R3044">
        <f>IFERROR(IF(I3044=1,VLOOKUP(F3044,Lookup!$A$2:$B$15,2,FALSE),0),0.5)</f>
        <v>0.5</v>
      </c>
      <c r="S3044">
        <f>IF(K3044=1,1,IFERROR(IF(H3044="pass",VLOOKUP(F3044,Lookup!$D$2:$E$26,2,FALSE),0),1.6))</f>
        <v>0</v>
      </c>
      <c r="T3044" s="6">
        <f t="shared" si="143"/>
        <v>0</v>
      </c>
      <c r="U3044" s="6">
        <f t="shared" si="144"/>
        <v>0.5</v>
      </c>
      <c r="V3044" t="str">
        <f t="shared" si="142"/>
        <v>J.MIXON, CIN</v>
      </c>
    </row>
    <row r="3045" spans="1:22">
      <c r="A3045">
        <v>292</v>
      </c>
      <c r="B3045" s="28">
        <v>2</v>
      </c>
      <c r="C3045" s="28" t="s">
        <v>1</v>
      </c>
      <c r="D3045" s="28" t="s">
        <v>17</v>
      </c>
      <c r="E3045" s="28">
        <v>51</v>
      </c>
      <c r="F3045" s="28">
        <v>49</v>
      </c>
      <c r="G3045" s="28" t="s">
        <v>3136</v>
      </c>
      <c r="H3045" s="28" t="s">
        <v>585</v>
      </c>
      <c r="I3045" s="28">
        <v>1</v>
      </c>
      <c r="J3045" s="28">
        <v>0</v>
      </c>
      <c r="K3045" s="28">
        <v>0</v>
      </c>
      <c r="L3045" s="28">
        <v>0</v>
      </c>
      <c r="M3045" s="28" t="s">
        <v>1957</v>
      </c>
      <c r="N3045" s="28" t="s">
        <v>587</v>
      </c>
      <c r="O3045" s="21">
        <v>0</v>
      </c>
      <c r="P3045" s="21">
        <v>1</v>
      </c>
      <c r="Q3045" s="21">
        <v>0</v>
      </c>
      <c r="R3045">
        <f>IFERROR(IF(I3045=1,VLOOKUP(F3045,Lookup!$A$2:$B$15,2,FALSE),0),0.5)</f>
        <v>0.5</v>
      </c>
      <c r="S3045">
        <f>IF(K3045=1,1,IFERROR(IF(H3045="pass",VLOOKUP(F3045,Lookup!$D$2:$E$26,2,FALSE),0),1.6))</f>
        <v>0</v>
      </c>
      <c r="T3045" s="6">
        <f t="shared" si="143"/>
        <v>0</v>
      </c>
      <c r="U3045" s="6">
        <f t="shared" si="144"/>
        <v>0.5</v>
      </c>
      <c r="V3045" t="str">
        <f t="shared" si="142"/>
        <v>J.MIXON, CIN</v>
      </c>
    </row>
    <row r="3046" spans="1:22">
      <c r="A3046">
        <v>293</v>
      </c>
      <c r="B3046" s="28">
        <v>2</v>
      </c>
      <c r="C3046" s="28" t="s">
        <v>1</v>
      </c>
      <c r="D3046" s="28" t="s">
        <v>17</v>
      </c>
      <c r="E3046" s="28">
        <v>43</v>
      </c>
      <c r="F3046" s="28">
        <v>57</v>
      </c>
      <c r="G3046" s="28" t="s">
        <v>3137</v>
      </c>
      <c r="H3046" s="28" t="s">
        <v>585</v>
      </c>
      <c r="I3046" s="28">
        <v>1</v>
      </c>
      <c r="J3046" s="28">
        <v>0</v>
      </c>
      <c r="K3046" s="28">
        <v>0</v>
      </c>
      <c r="L3046" s="28">
        <v>0</v>
      </c>
      <c r="M3046" s="28" t="s">
        <v>1957</v>
      </c>
      <c r="N3046" s="28" t="s">
        <v>587</v>
      </c>
      <c r="O3046" s="21">
        <v>0</v>
      </c>
      <c r="P3046" s="21">
        <v>1</v>
      </c>
      <c r="Q3046" s="21">
        <v>0</v>
      </c>
      <c r="R3046">
        <f>IFERROR(IF(I3046=1,VLOOKUP(F3046,Lookup!$A$2:$B$15,2,FALSE),0),0.5)</f>
        <v>0.5</v>
      </c>
      <c r="S3046">
        <f>IF(K3046=1,1,IFERROR(IF(H3046="pass",VLOOKUP(F3046,Lookup!$D$2:$E$26,2,FALSE),0),1.6))</f>
        <v>0</v>
      </c>
      <c r="T3046" s="6">
        <f t="shared" si="143"/>
        <v>0</v>
      </c>
      <c r="U3046" s="6">
        <f t="shared" si="144"/>
        <v>0.5</v>
      </c>
      <c r="V3046" t="str">
        <f t="shared" si="142"/>
        <v>J.MIXON, CIN</v>
      </c>
    </row>
    <row r="3047" spans="1:22">
      <c r="A3047">
        <v>296</v>
      </c>
      <c r="B3047" s="28">
        <v>2</v>
      </c>
      <c r="C3047" s="28" t="s">
        <v>17</v>
      </c>
      <c r="D3047" s="28" t="s">
        <v>1</v>
      </c>
      <c r="E3047" s="28">
        <v>45</v>
      </c>
      <c r="F3047" s="28">
        <v>55</v>
      </c>
      <c r="G3047" s="28" t="s">
        <v>3140</v>
      </c>
      <c r="H3047" s="28" t="s">
        <v>585</v>
      </c>
      <c r="I3047" s="28">
        <v>1</v>
      </c>
      <c r="J3047" s="28">
        <v>0</v>
      </c>
      <c r="K3047" s="28">
        <v>0</v>
      </c>
      <c r="L3047" s="28">
        <v>0</v>
      </c>
      <c r="M3047" s="28" t="s">
        <v>879</v>
      </c>
      <c r="N3047" s="28" t="s">
        <v>587</v>
      </c>
      <c r="O3047" s="21">
        <v>0</v>
      </c>
      <c r="P3047" s="21">
        <v>1</v>
      </c>
      <c r="Q3047" s="21">
        <v>0</v>
      </c>
      <c r="R3047">
        <f>IFERROR(IF(I3047=1,VLOOKUP(F3047,Lookup!$A$2:$B$15,2,FALSE),0),0.5)</f>
        <v>0.5</v>
      </c>
      <c r="S3047">
        <f>IF(K3047=1,1,IFERROR(IF(H3047="pass",VLOOKUP(F3047,Lookup!$D$2:$E$26,2,FALSE),0),1.6))</f>
        <v>0</v>
      </c>
      <c r="T3047" s="6">
        <f t="shared" si="143"/>
        <v>0</v>
      </c>
      <c r="U3047" s="6">
        <f t="shared" si="144"/>
        <v>0.5</v>
      </c>
      <c r="V3047" t="str">
        <f t="shared" si="142"/>
        <v>D.MONTGOMERY, CHI</v>
      </c>
    </row>
    <row r="3048" spans="1:22">
      <c r="A3048">
        <v>299</v>
      </c>
      <c r="B3048" s="28">
        <v>2</v>
      </c>
      <c r="C3048" s="28" t="s">
        <v>1</v>
      </c>
      <c r="D3048" s="28" t="s">
        <v>17</v>
      </c>
      <c r="E3048" s="28">
        <v>91</v>
      </c>
      <c r="F3048" s="28">
        <v>9</v>
      </c>
      <c r="G3048" s="28" t="s">
        <v>3143</v>
      </c>
      <c r="H3048" s="28" t="s">
        <v>585</v>
      </c>
      <c r="I3048" s="28">
        <v>1</v>
      </c>
      <c r="J3048" s="28">
        <v>0</v>
      </c>
      <c r="K3048" s="28">
        <v>0</v>
      </c>
      <c r="L3048" s="28">
        <v>0</v>
      </c>
      <c r="M3048" s="28" t="s">
        <v>1957</v>
      </c>
      <c r="N3048" s="28" t="s">
        <v>587</v>
      </c>
      <c r="O3048" s="21">
        <v>0</v>
      </c>
      <c r="P3048" s="21">
        <v>1</v>
      </c>
      <c r="Q3048" s="21">
        <v>0</v>
      </c>
      <c r="R3048">
        <f>IFERROR(IF(I3048=1,VLOOKUP(F3048,Lookup!$A$2:$B$15,2,FALSE),0),0.5)</f>
        <v>0.5</v>
      </c>
      <c r="S3048">
        <f>IF(K3048=1,1,IFERROR(IF(H3048="pass",VLOOKUP(F3048,Lookup!$D$2:$E$26,2,FALSE),0),1.6))</f>
        <v>0</v>
      </c>
      <c r="T3048" s="6">
        <f t="shared" si="143"/>
        <v>0</v>
      </c>
      <c r="U3048" s="6">
        <f t="shared" si="144"/>
        <v>0.5</v>
      </c>
      <c r="V3048" t="str">
        <f t="shared" si="142"/>
        <v>J.MIXON, CIN</v>
      </c>
    </row>
    <row r="3049" spans="1:22">
      <c r="A3049">
        <v>302</v>
      </c>
      <c r="B3049" s="28">
        <v>2</v>
      </c>
      <c r="C3049" s="28" t="s">
        <v>1</v>
      </c>
      <c r="D3049" s="28" t="s">
        <v>17</v>
      </c>
      <c r="E3049" s="28">
        <v>77</v>
      </c>
      <c r="F3049" s="28">
        <v>23</v>
      </c>
      <c r="G3049" s="28" t="s">
        <v>3146</v>
      </c>
      <c r="H3049" s="28" t="s">
        <v>585</v>
      </c>
      <c r="I3049" s="28">
        <v>1</v>
      </c>
      <c r="J3049" s="28">
        <v>0</v>
      </c>
      <c r="K3049" s="28">
        <v>0</v>
      </c>
      <c r="L3049" s="28">
        <v>0</v>
      </c>
      <c r="M3049" s="28" t="s">
        <v>1957</v>
      </c>
      <c r="N3049" s="28" t="s">
        <v>587</v>
      </c>
      <c r="O3049" s="21">
        <v>0</v>
      </c>
      <c r="P3049" s="21">
        <v>1</v>
      </c>
      <c r="Q3049" s="21">
        <v>0</v>
      </c>
      <c r="R3049">
        <f>IFERROR(IF(I3049=1,VLOOKUP(F3049,Lookup!$A$2:$B$15,2,FALSE),0),0.5)</f>
        <v>0.5</v>
      </c>
      <c r="S3049">
        <f>IF(K3049=1,1,IFERROR(IF(H3049="pass",VLOOKUP(F3049,Lookup!$D$2:$E$26,2,FALSE),0),1.6))</f>
        <v>0</v>
      </c>
      <c r="T3049" s="6">
        <f t="shared" si="143"/>
        <v>0</v>
      </c>
      <c r="U3049" s="6">
        <f t="shared" si="144"/>
        <v>0.5</v>
      </c>
      <c r="V3049" t="str">
        <f t="shared" si="142"/>
        <v>J.MIXON, CIN</v>
      </c>
    </row>
    <row r="3050" spans="1:22">
      <c r="A3050">
        <v>304</v>
      </c>
      <c r="B3050" s="28">
        <v>2</v>
      </c>
      <c r="C3050" s="28" t="s">
        <v>17</v>
      </c>
      <c r="D3050" s="28" t="s">
        <v>1</v>
      </c>
      <c r="E3050" s="28">
        <v>66</v>
      </c>
      <c r="F3050" s="28">
        <v>34</v>
      </c>
      <c r="G3050" s="28" t="s">
        <v>3148</v>
      </c>
      <c r="H3050" s="28" t="s">
        <v>585</v>
      </c>
      <c r="I3050" s="28">
        <v>1</v>
      </c>
      <c r="J3050" s="28">
        <v>0</v>
      </c>
      <c r="K3050" s="28">
        <v>0</v>
      </c>
      <c r="L3050" s="28">
        <v>0</v>
      </c>
      <c r="M3050" s="28" t="s">
        <v>881</v>
      </c>
      <c r="N3050" s="28" t="s">
        <v>587</v>
      </c>
      <c r="O3050" s="21">
        <v>0</v>
      </c>
      <c r="P3050" s="21">
        <v>1</v>
      </c>
      <c r="Q3050" s="21">
        <v>0</v>
      </c>
      <c r="R3050">
        <f>IFERROR(IF(I3050=1,VLOOKUP(F3050,Lookup!$A$2:$B$15,2,FALSE),0),0.5)</f>
        <v>0.5</v>
      </c>
      <c r="S3050">
        <f>IF(K3050=1,1,IFERROR(IF(H3050="pass",VLOOKUP(F3050,Lookup!$D$2:$E$26,2,FALSE),0),1.6))</f>
        <v>0</v>
      </c>
      <c r="T3050" s="6">
        <f t="shared" si="143"/>
        <v>0</v>
      </c>
      <c r="U3050" s="6">
        <f t="shared" si="144"/>
        <v>0.5</v>
      </c>
      <c r="V3050" t="str">
        <f t="shared" si="142"/>
        <v>D.WILLIAMS, CHI</v>
      </c>
    </row>
    <row r="3051" spans="1:22">
      <c r="A3051">
        <v>305</v>
      </c>
      <c r="B3051" s="28">
        <v>2</v>
      </c>
      <c r="C3051" s="28" t="s">
        <v>17</v>
      </c>
      <c r="D3051" s="28" t="s">
        <v>1</v>
      </c>
      <c r="E3051" s="28">
        <v>66</v>
      </c>
      <c r="F3051" s="28">
        <v>34</v>
      </c>
      <c r="G3051" s="28" t="s">
        <v>3149</v>
      </c>
      <c r="H3051" s="28" t="s">
        <v>585</v>
      </c>
      <c r="I3051" s="28">
        <v>0</v>
      </c>
      <c r="J3051" s="28">
        <v>1</v>
      </c>
      <c r="K3051" s="28">
        <v>0</v>
      </c>
      <c r="L3051" s="28">
        <v>0</v>
      </c>
      <c r="M3051" s="28" t="s">
        <v>962</v>
      </c>
      <c r="N3051" s="28" t="s">
        <v>587</v>
      </c>
      <c r="O3051" s="21">
        <v>0</v>
      </c>
      <c r="P3051" s="21">
        <v>0</v>
      </c>
      <c r="Q3051" s="21">
        <v>0</v>
      </c>
      <c r="R3051">
        <f>IFERROR(IF(I3051=1,VLOOKUP(F3051,Lookup!$A$2:$B$15,2,FALSE),0),0.5)</f>
        <v>0</v>
      </c>
      <c r="S3051">
        <f>IF(K3051=1,1,IFERROR(IF(H3051="pass",VLOOKUP(F3051,Lookup!$D$2:$E$26,2,FALSE),0),1.6))</f>
        <v>0</v>
      </c>
      <c r="T3051" s="6">
        <f t="shared" si="143"/>
        <v>0</v>
      </c>
      <c r="U3051" s="6">
        <f t="shared" si="144"/>
        <v>0</v>
      </c>
      <c r="V3051" t="str">
        <f t="shared" si="142"/>
        <v>J.FIELDS, CHI</v>
      </c>
    </row>
    <row r="3052" spans="1:22">
      <c r="A3052">
        <v>309</v>
      </c>
      <c r="B3052" s="28">
        <v>2</v>
      </c>
      <c r="C3052" s="28" t="s">
        <v>1</v>
      </c>
      <c r="D3052" s="28" t="s">
        <v>17</v>
      </c>
      <c r="E3052" s="28">
        <v>92</v>
      </c>
      <c r="F3052" s="28">
        <v>8</v>
      </c>
      <c r="G3052" s="28" t="s">
        <v>3153</v>
      </c>
      <c r="H3052" s="28" t="s">
        <v>585</v>
      </c>
      <c r="I3052" s="28">
        <v>1</v>
      </c>
      <c r="J3052" s="28">
        <v>0</v>
      </c>
      <c r="K3052" s="28">
        <v>0</v>
      </c>
      <c r="L3052" s="28">
        <v>0</v>
      </c>
      <c r="M3052" s="28" t="s">
        <v>1957</v>
      </c>
      <c r="N3052" s="28" t="s">
        <v>587</v>
      </c>
      <c r="O3052" s="21">
        <v>0</v>
      </c>
      <c r="P3052" s="21">
        <v>1</v>
      </c>
      <c r="Q3052" s="21">
        <v>0</v>
      </c>
      <c r="R3052">
        <f>IFERROR(IF(I3052=1,VLOOKUP(F3052,Lookup!$A$2:$B$15,2,FALSE),0),0.5)</f>
        <v>0.5</v>
      </c>
      <c r="S3052">
        <f>IF(K3052=1,1,IFERROR(IF(H3052="pass",VLOOKUP(F3052,Lookup!$D$2:$E$26,2,FALSE),0),1.6))</f>
        <v>0</v>
      </c>
      <c r="T3052" s="6">
        <f t="shared" si="143"/>
        <v>0</v>
      </c>
      <c r="U3052" s="6">
        <f t="shared" si="144"/>
        <v>0.5</v>
      </c>
      <c r="V3052" t="str">
        <f t="shared" si="142"/>
        <v>J.MIXON, CIN</v>
      </c>
    </row>
    <row r="3053" spans="1:22">
      <c r="A3053">
        <v>310</v>
      </c>
      <c r="B3053" s="28">
        <v>2</v>
      </c>
      <c r="C3053" s="28" t="s">
        <v>1</v>
      </c>
      <c r="D3053" s="28" t="s">
        <v>17</v>
      </c>
      <c r="E3053" s="28">
        <v>78</v>
      </c>
      <c r="F3053" s="28">
        <v>22</v>
      </c>
      <c r="G3053" s="28" t="s">
        <v>3154</v>
      </c>
      <c r="H3053" s="28" t="s">
        <v>585</v>
      </c>
      <c r="I3053" s="28">
        <v>1</v>
      </c>
      <c r="J3053" s="28">
        <v>0</v>
      </c>
      <c r="K3053" s="28">
        <v>0</v>
      </c>
      <c r="L3053" s="28">
        <v>0</v>
      </c>
      <c r="M3053" s="28" t="s">
        <v>1957</v>
      </c>
      <c r="N3053" s="28" t="s">
        <v>587</v>
      </c>
      <c r="O3053" s="21">
        <v>0</v>
      </c>
      <c r="P3053" s="21">
        <v>1</v>
      </c>
      <c r="Q3053" s="21">
        <v>0</v>
      </c>
      <c r="R3053">
        <f>IFERROR(IF(I3053=1,VLOOKUP(F3053,Lookup!$A$2:$B$15,2,FALSE),0),0.5)</f>
        <v>0.5</v>
      </c>
      <c r="S3053">
        <f>IF(K3053=1,1,IFERROR(IF(H3053="pass",VLOOKUP(F3053,Lookup!$D$2:$E$26,2,FALSE),0),1.6))</f>
        <v>0</v>
      </c>
      <c r="T3053" s="6">
        <f t="shared" si="143"/>
        <v>0</v>
      </c>
      <c r="U3053" s="6">
        <f t="shared" si="144"/>
        <v>0.5</v>
      </c>
      <c r="V3053" t="str">
        <f t="shared" si="142"/>
        <v>J.MIXON, CIN</v>
      </c>
    </row>
    <row r="3054" spans="1:22">
      <c r="A3054">
        <v>311</v>
      </c>
      <c r="B3054" s="28">
        <v>2</v>
      </c>
      <c r="C3054" s="28" t="s">
        <v>1</v>
      </c>
      <c r="D3054" s="28" t="s">
        <v>17</v>
      </c>
      <c r="E3054" s="28">
        <v>73</v>
      </c>
      <c r="F3054" s="28">
        <v>27</v>
      </c>
      <c r="G3054" s="28" t="s">
        <v>3155</v>
      </c>
      <c r="H3054" s="28" t="s">
        <v>585</v>
      </c>
      <c r="I3054" s="28">
        <v>1</v>
      </c>
      <c r="J3054" s="28">
        <v>0</v>
      </c>
      <c r="K3054" s="28">
        <v>0</v>
      </c>
      <c r="L3054" s="28">
        <v>0</v>
      </c>
      <c r="M3054" s="28" t="s">
        <v>1957</v>
      </c>
      <c r="N3054" s="28" t="s">
        <v>587</v>
      </c>
      <c r="O3054" s="21">
        <v>0</v>
      </c>
      <c r="P3054" s="21">
        <v>1</v>
      </c>
      <c r="Q3054" s="21">
        <v>0</v>
      </c>
      <c r="R3054">
        <f>IFERROR(IF(I3054=1,VLOOKUP(F3054,Lookup!$A$2:$B$15,2,FALSE),0),0.5)</f>
        <v>0.5</v>
      </c>
      <c r="S3054">
        <f>IF(K3054=1,1,IFERROR(IF(H3054="pass",VLOOKUP(F3054,Lookup!$D$2:$E$26,2,FALSE),0),1.6))</f>
        <v>0</v>
      </c>
      <c r="T3054" s="6">
        <f t="shared" si="143"/>
        <v>0</v>
      </c>
      <c r="U3054" s="6">
        <f t="shared" si="144"/>
        <v>0.5</v>
      </c>
      <c r="V3054" t="str">
        <f t="shared" si="142"/>
        <v>J.MIXON, CIN</v>
      </c>
    </row>
    <row r="3055" spans="1:22">
      <c r="A3055">
        <v>314</v>
      </c>
      <c r="B3055" s="28">
        <v>2</v>
      </c>
      <c r="C3055" s="28" t="s">
        <v>1</v>
      </c>
      <c r="D3055" s="28" t="s">
        <v>17</v>
      </c>
      <c r="E3055" s="28">
        <v>56</v>
      </c>
      <c r="F3055" s="28">
        <v>44</v>
      </c>
      <c r="G3055" s="28" t="s">
        <v>3158</v>
      </c>
      <c r="H3055" s="28" t="s">
        <v>585</v>
      </c>
      <c r="I3055" s="28">
        <v>1</v>
      </c>
      <c r="J3055" s="28">
        <v>0</v>
      </c>
      <c r="K3055" s="28">
        <v>0</v>
      </c>
      <c r="L3055" s="28">
        <v>0</v>
      </c>
      <c r="M3055" s="28" t="s">
        <v>1957</v>
      </c>
      <c r="N3055" s="28" t="s">
        <v>587</v>
      </c>
      <c r="O3055" s="21">
        <v>0</v>
      </c>
      <c r="P3055" s="21">
        <v>1</v>
      </c>
      <c r="Q3055" s="21">
        <v>0</v>
      </c>
      <c r="R3055">
        <f>IFERROR(IF(I3055=1,VLOOKUP(F3055,Lookup!$A$2:$B$15,2,FALSE),0),0.5)</f>
        <v>0.5</v>
      </c>
      <c r="S3055">
        <f>IF(K3055=1,1,IFERROR(IF(H3055="pass",VLOOKUP(F3055,Lookup!$D$2:$E$26,2,FALSE),0),1.6))</f>
        <v>0</v>
      </c>
      <c r="T3055" s="6">
        <f t="shared" si="143"/>
        <v>0</v>
      </c>
      <c r="U3055" s="6">
        <f t="shared" si="144"/>
        <v>0.5</v>
      </c>
      <c r="V3055" t="str">
        <f t="shared" si="142"/>
        <v>J.MIXON, CIN</v>
      </c>
    </row>
    <row r="3056" spans="1:22">
      <c r="A3056">
        <v>315</v>
      </c>
      <c r="B3056" s="28">
        <v>2</v>
      </c>
      <c r="C3056" s="28" t="s">
        <v>1</v>
      </c>
      <c r="D3056" s="28" t="s">
        <v>17</v>
      </c>
      <c r="E3056" s="28">
        <v>51</v>
      </c>
      <c r="F3056" s="28">
        <v>49</v>
      </c>
      <c r="G3056" s="28" t="s">
        <v>3159</v>
      </c>
      <c r="H3056" s="28" t="s">
        <v>585</v>
      </c>
      <c r="I3056" s="28">
        <v>1</v>
      </c>
      <c r="J3056" s="28">
        <v>0</v>
      </c>
      <c r="K3056" s="28">
        <v>0</v>
      </c>
      <c r="L3056" s="28">
        <v>0</v>
      </c>
      <c r="M3056" s="28" t="s">
        <v>1957</v>
      </c>
      <c r="N3056" s="28" t="s">
        <v>587</v>
      </c>
      <c r="O3056" s="21">
        <v>0</v>
      </c>
      <c r="P3056" s="21">
        <v>1</v>
      </c>
      <c r="Q3056" s="21">
        <v>0</v>
      </c>
      <c r="R3056">
        <f>IFERROR(IF(I3056=1,VLOOKUP(F3056,Lookup!$A$2:$B$15,2,FALSE),0),0.5)</f>
        <v>0.5</v>
      </c>
      <c r="S3056">
        <f>IF(K3056=1,1,IFERROR(IF(H3056="pass",VLOOKUP(F3056,Lookup!$D$2:$E$26,2,FALSE),0),1.6))</f>
        <v>0</v>
      </c>
      <c r="T3056" s="6">
        <f t="shared" si="143"/>
        <v>0</v>
      </c>
      <c r="U3056" s="6">
        <f t="shared" si="144"/>
        <v>0.5</v>
      </c>
      <c r="V3056" t="str">
        <f t="shared" si="142"/>
        <v>J.MIXON, CIN</v>
      </c>
    </row>
    <row r="3057" spans="1:22">
      <c r="A3057">
        <v>318</v>
      </c>
      <c r="B3057" s="28">
        <v>2</v>
      </c>
      <c r="C3057" s="28" t="s">
        <v>17</v>
      </c>
      <c r="D3057" s="28" t="s">
        <v>1</v>
      </c>
      <c r="E3057" s="28">
        <v>75</v>
      </c>
      <c r="F3057" s="28">
        <v>25</v>
      </c>
      <c r="G3057" s="28" t="s">
        <v>3163</v>
      </c>
      <c r="H3057" s="28" t="s">
        <v>585</v>
      </c>
      <c r="I3057" s="28">
        <v>1</v>
      </c>
      <c r="J3057" s="28">
        <v>0</v>
      </c>
      <c r="K3057" s="28">
        <v>0</v>
      </c>
      <c r="L3057" s="28">
        <v>0</v>
      </c>
      <c r="M3057" s="28" t="s">
        <v>879</v>
      </c>
      <c r="N3057" s="28" t="s">
        <v>587</v>
      </c>
      <c r="O3057" s="21">
        <v>0</v>
      </c>
      <c r="P3057" s="21">
        <v>1</v>
      </c>
      <c r="Q3057" s="21">
        <v>0</v>
      </c>
      <c r="R3057">
        <f>IFERROR(IF(I3057=1,VLOOKUP(F3057,Lookup!$A$2:$B$15,2,FALSE),0),0.5)</f>
        <v>0.5</v>
      </c>
      <c r="S3057">
        <f>IF(K3057=1,1,IFERROR(IF(H3057="pass",VLOOKUP(F3057,Lookup!$D$2:$E$26,2,FALSE),0),1.6))</f>
        <v>0</v>
      </c>
      <c r="T3057" s="6">
        <f t="shared" si="143"/>
        <v>0</v>
      </c>
      <c r="U3057" s="6">
        <f t="shared" si="144"/>
        <v>0.5</v>
      </c>
      <c r="V3057" t="str">
        <f t="shared" si="142"/>
        <v>D.MONTGOMERY, CHI</v>
      </c>
    </row>
    <row r="3058" spans="1:22">
      <c r="A3058">
        <v>319</v>
      </c>
      <c r="B3058" s="28">
        <v>2</v>
      </c>
      <c r="C3058" s="28" t="s">
        <v>17</v>
      </c>
      <c r="D3058" s="28" t="s">
        <v>1</v>
      </c>
      <c r="E3058" s="28">
        <v>69</v>
      </c>
      <c r="F3058" s="28">
        <v>31</v>
      </c>
      <c r="G3058" s="28" t="s">
        <v>3164</v>
      </c>
      <c r="H3058" s="28" t="s">
        <v>585</v>
      </c>
      <c r="I3058" s="28">
        <v>1</v>
      </c>
      <c r="J3058" s="28">
        <v>0</v>
      </c>
      <c r="K3058" s="28">
        <v>0</v>
      </c>
      <c r="L3058" s="28">
        <v>0</v>
      </c>
      <c r="M3058" s="28" t="s">
        <v>962</v>
      </c>
      <c r="N3058" s="28" t="s">
        <v>587</v>
      </c>
      <c r="O3058" s="21">
        <v>0</v>
      </c>
      <c r="P3058" s="21">
        <v>1</v>
      </c>
      <c r="Q3058" s="21">
        <v>0</v>
      </c>
      <c r="R3058">
        <f>IFERROR(IF(I3058=1,VLOOKUP(F3058,Lookup!$A$2:$B$15,2,FALSE),0),0.5)</f>
        <v>0.5</v>
      </c>
      <c r="S3058">
        <f>IF(K3058=1,1,IFERROR(IF(H3058="pass",VLOOKUP(F3058,Lookup!$D$2:$E$26,2,FALSE),0),1.6))</f>
        <v>0</v>
      </c>
      <c r="T3058" s="6">
        <f t="shared" si="143"/>
        <v>0</v>
      </c>
      <c r="U3058" s="6">
        <f t="shared" si="144"/>
        <v>0.5</v>
      </c>
      <c r="V3058" t="str">
        <f t="shared" si="142"/>
        <v>J.FIELDS, CHI</v>
      </c>
    </row>
    <row r="3059" spans="1:22">
      <c r="A3059">
        <v>320</v>
      </c>
      <c r="B3059" s="28">
        <v>2</v>
      </c>
      <c r="C3059" s="28" t="s">
        <v>17</v>
      </c>
      <c r="D3059" s="28" t="s">
        <v>1</v>
      </c>
      <c r="E3059" s="28">
        <v>64</v>
      </c>
      <c r="F3059" s="28">
        <v>36</v>
      </c>
      <c r="G3059" s="28" t="s">
        <v>3165</v>
      </c>
      <c r="H3059" s="28" t="s">
        <v>585</v>
      </c>
      <c r="I3059" s="28">
        <v>1</v>
      </c>
      <c r="J3059" s="28">
        <v>0</v>
      </c>
      <c r="K3059" s="28">
        <v>0</v>
      </c>
      <c r="L3059" s="28">
        <v>0</v>
      </c>
      <c r="M3059" s="28" t="s">
        <v>879</v>
      </c>
      <c r="N3059" s="28" t="s">
        <v>587</v>
      </c>
      <c r="O3059" s="21">
        <v>0</v>
      </c>
      <c r="P3059" s="21">
        <v>1</v>
      </c>
      <c r="Q3059" s="21">
        <v>0</v>
      </c>
      <c r="R3059">
        <f>IFERROR(IF(I3059=1,VLOOKUP(F3059,Lookup!$A$2:$B$15,2,FALSE),0),0.5)</f>
        <v>0.5</v>
      </c>
      <c r="S3059">
        <f>IF(K3059=1,1,IFERROR(IF(H3059="pass",VLOOKUP(F3059,Lookup!$D$2:$E$26,2,FALSE),0),1.6))</f>
        <v>0</v>
      </c>
      <c r="T3059" s="6">
        <f t="shared" si="143"/>
        <v>0</v>
      </c>
      <c r="U3059" s="6">
        <f t="shared" si="144"/>
        <v>0.5</v>
      </c>
      <c r="V3059" t="str">
        <f t="shared" si="142"/>
        <v>D.MONTGOMERY, CHI</v>
      </c>
    </row>
    <row r="3060" spans="1:22">
      <c r="A3060">
        <v>322</v>
      </c>
      <c r="B3060" s="28">
        <v>2</v>
      </c>
      <c r="C3060" s="28" t="s">
        <v>17</v>
      </c>
      <c r="D3060" s="28" t="s">
        <v>1</v>
      </c>
      <c r="E3060" s="28">
        <v>58</v>
      </c>
      <c r="F3060" s="28">
        <v>42</v>
      </c>
      <c r="G3060" s="28" t="s">
        <v>3167</v>
      </c>
      <c r="H3060" s="28" t="s">
        <v>585</v>
      </c>
      <c r="I3060" s="28">
        <v>0</v>
      </c>
      <c r="J3060" s="28">
        <v>1</v>
      </c>
      <c r="K3060" s="28">
        <v>0</v>
      </c>
      <c r="L3060" s="28">
        <v>0</v>
      </c>
      <c r="M3060" s="28" t="s">
        <v>962</v>
      </c>
      <c r="N3060" s="28" t="s">
        <v>587</v>
      </c>
      <c r="O3060" s="21">
        <v>0</v>
      </c>
      <c r="P3060" s="21">
        <v>0</v>
      </c>
      <c r="Q3060" s="21">
        <v>0</v>
      </c>
      <c r="R3060">
        <f>IFERROR(IF(I3060=1,VLOOKUP(F3060,Lookup!$A$2:$B$15,2,FALSE),0),0.5)</f>
        <v>0</v>
      </c>
      <c r="S3060">
        <f>IF(K3060=1,1,IFERROR(IF(H3060="pass",VLOOKUP(F3060,Lookup!$D$2:$E$26,2,FALSE),0),1.6))</f>
        <v>0</v>
      </c>
      <c r="T3060" s="6">
        <f t="shared" si="143"/>
        <v>0</v>
      </c>
      <c r="U3060" s="6">
        <f t="shared" si="144"/>
        <v>0</v>
      </c>
      <c r="V3060" t="str">
        <f t="shared" si="142"/>
        <v>J.FIELDS, CHI</v>
      </c>
    </row>
    <row r="3061" spans="1:22">
      <c r="A3061">
        <v>324</v>
      </c>
      <c r="B3061" s="28">
        <v>2</v>
      </c>
      <c r="C3061" s="28" t="s">
        <v>17</v>
      </c>
      <c r="D3061" s="28" t="s">
        <v>1</v>
      </c>
      <c r="E3061" s="28">
        <v>39</v>
      </c>
      <c r="F3061" s="28">
        <v>61</v>
      </c>
      <c r="G3061" s="28" t="s">
        <v>3169</v>
      </c>
      <c r="H3061" s="28" t="s">
        <v>585</v>
      </c>
      <c r="I3061" s="28">
        <v>1</v>
      </c>
      <c r="J3061" s="28">
        <v>0</v>
      </c>
      <c r="K3061" s="28">
        <v>0</v>
      </c>
      <c r="L3061" s="28">
        <v>0</v>
      </c>
      <c r="M3061" s="28" t="s">
        <v>879</v>
      </c>
      <c r="N3061" s="28" t="s">
        <v>587</v>
      </c>
      <c r="O3061" s="21">
        <v>0</v>
      </c>
      <c r="P3061" s="21">
        <v>1</v>
      </c>
      <c r="Q3061" s="21">
        <v>0</v>
      </c>
      <c r="R3061">
        <f>IFERROR(IF(I3061=1,VLOOKUP(F3061,Lookup!$A$2:$B$15,2,FALSE),0),0.5)</f>
        <v>0.5</v>
      </c>
      <c r="S3061">
        <f>IF(K3061=1,1,IFERROR(IF(H3061="pass",VLOOKUP(F3061,Lookup!$D$2:$E$26,2,FALSE),0),1.6))</f>
        <v>0</v>
      </c>
      <c r="T3061" s="6">
        <f t="shared" si="143"/>
        <v>0</v>
      </c>
      <c r="U3061" s="6">
        <f t="shared" si="144"/>
        <v>0.5</v>
      </c>
      <c r="V3061" t="str">
        <f t="shared" si="142"/>
        <v>D.MONTGOMERY, CHI</v>
      </c>
    </row>
    <row r="3062" spans="1:22">
      <c r="A3062">
        <v>325</v>
      </c>
      <c r="B3062" s="28">
        <v>2</v>
      </c>
      <c r="C3062" s="28" t="s">
        <v>17</v>
      </c>
      <c r="D3062" s="28" t="s">
        <v>1</v>
      </c>
      <c r="E3062" s="28">
        <v>37</v>
      </c>
      <c r="F3062" s="28">
        <v>63</v>
      </c>
      <c r="G3062" s="28" t="s">
        <v>3170</v>
      </c>
      <c r="H3062" s="28" t="s">
        <v>585</v>
      </c>
      <c r="I3062" s="28">
        <v>1</v>
      </c>
      <c r="J3062" s="28">
        <v>0</v>
      </c>
      <c r="K3062" s="28">
        <v>0</v>
      </c>
      <c r="L3062" s="28">
        <v>0</v>
      </c>
      <c r="M3062" s="28" t="s">
        <v>879</v>
      </c>
      <c r="N3062" s="28" t="s">
        <v>587</v>
      </c>
      <c r="O3062" s="21">
        <v>0</v>
      </c>
      <c r="P3062" s="21">
        <v>1</v>
      </c>
      <c r="Q3062" s="21">
        <v>0</v>
      </c>
      <c r="R3062">
        <f>IFERROR(IF(I3062=1,VLOOKUP(F3062,Lookup!$A$2:$B$15,2,FALSE),0),0.5)</f>
        <v>0.5</v>
      </c>
      <c r="S3062">
        <f>IF(K3062=1,1,IFERROR(IF(H3062="pass",VLOOKUP(F3062,Lookup!$D$2:$E$26,2,FALSE),0),1.6))</f>
        <v>0</v>
      </c>
      <c r="T3062" s="6">
        <f t="shared" si="143"/>
        <v>0</v>
      </c>
      <c r="U3062" s="6">
        <f t="shared" si="144"/>
        <v>0.5</v>
      </c>
      <c r="V3062" t="str">
        <f t="shared" si="142"/>
        <v>D.MONTGOMERY, CHI</v>
      </c>
    </row>
    <row r="3063" spans="1:22">
      <c r="A3063">
        <v>328</v>
      </c>
      <c r="B3063" s="28">
        <v>2</v>
      </c>
      <c r="C3063" s="28" t="s">
        <v>17</v>
      </c>
      <c r="D3063" s="28" t="s">
        <v>1</v>
      </c>
      <c r="E3063" s="28">
        <v>8</v>
      </c>
      <c r="F3063" s="28">
        <v>92</v>
      </c>
      <c r="G3063" s="28" t="s">
        <v>3173</v>
      </c>
      <c r="H3063" s="28" t="s">
        <v>585</v>
      </c>
      <c r="I3063" s="28">
        <v>1</v>
      </c>
      <c r="J3063" s="28">
        <v>0</v>
      </c>
      <c r="K3063" s="28">
        <v>0</v>
      </c>
      <c r="L3063" s="28">
        <v>0</v>
      </c>
      <c r="M3063" s="28" t="s">
        <v>879</v>
      </c>
      <c r="N3063" s="28" t="s">
        <v>587</v>
      </c>
      <c r="O3063" s="21">
        <v>0</v>
      </c>
      <c r="P3063" s="21">
        <v>1</v>
      </c>
      <c r="Q3063" s="21">
        <v>0</v>
      </c>
      <c r="R3063">
        <f>IFERROR(IF(I3063=1,VLOOKUP(F3063,Lookup!$A$2:$B$15,2,FALSE),0),0.5)</f>
        <v>1.1000000000000001</v>
      </c>
      <c r="S3063">
        <f>IF(K3063=1,1,IFERROR(IF(H3063="pass",VLOOKUP(F3063,Lookup!$D$2:$E$26,2,FALSE),0),1.6))</f>
        <v>0</v>
      </c>
      <c r="T3063" s="6">
        <f t="shared" si="143"/>
        <v>0</v>
      </c>
      <c r="U3063" s="6">
        <f t="shared" si="144"/>
        <v>1.1000000000000001</v>
      </c>
      <c r="V3063" t="str">
        <f t="shared" si="142"/>
        <v>D.MONTGOMERY, CHI</v>
      </c>
    </row>
    <row r="3064" spans="1:22">
      <c r="A3064">
        <v>329</v>
      </c>
      <c r="B3064" s="28">
        <v>2</v>
      </c>
      <c r="C3064" s="28" t="s">
        <v>17</v>
      </c>
      <c r="D3064" s="28" t="s">
        <v>1</v>
      </c>
      <c r="E3064" s="28">
        <v>11</v>
      </c>
      <c r="F3064" s="28">
        <v>89</v>
      </c>
      <c r="G3064" s="28" t="s">
        <v>3174</v>
      </c>
      <c r="H3064" s="28" t="s">
        <v>585</v>
      </c>
      <c r="I3064" s="28">
        <v>0</v>
      </c>
      <c r="J3064" s="28">
        <v>1</v>
      </c>
      <c r="K3064" s="28">
        <v>0</v>
      </c>
      <c r="L3064" s="28">
        <v>0</v>
      </c>
      <c r="M3064" s="28" t="s">
        <v>962</v>
      </c>
      <c r="N3064" s="28" t="s">
        <v>587</v>
      </c>
      <c r="O3064" s="21">
        <v>0</v>
      </c>
      <c r="P3064" s="21">
        <v>0</v>
      </c>
      <c r="Q3064" s="21">
        <v>0</v>
      </c>
      <c r="R3064">
        <f>IFERROR(IF(I3064=1,VLOOKUP(F3064,Lookup!$A$2:$B$15,2,FALSE),0),0.5)</f>
        <v>0</v>
      </c>
      <c r="S3064">
        <f>IF(K3064=1,1,IFERROR(IF(H3064="pass",VLOOKUP(F3064,Lookup!$D$2:$E$26,2,FALSE),0),1.6))</f>
        <v>0</v>
      </c>
      <c r="T3064" s="6">
        <f t="shared" si="143"/>
        <v>0</v>
      </c>
      <c r="U3064" s="6">
        <f t="shared" si="144"/>
        <v>0</v>
      </c>
      <c r="V3064" t="str">
        <f t="shared" si="142"/>
        <v>J.FIELDS, CHI</v>
      </c>
    </row>
    <row r="3065" spans="1:22">
      <c r="A3065">
        <v>331</v>
      </c>
      <c r="B3065" s="28">
        <v>2</v>
      </c>
      <c r="C3065" s="28" t="s">
        <v>1</v>
      </c>
      <c r="D3065" s="28" t="s">
        <v>17</v>
      </c>
      <c r="E3065" s="28">
        <v>83</v>
      </c>
      <c r="F3065" s="28">
        <v>17</v>
      </c>
      <c r="G3065" s="28" t="s">
        <v>3176</v>
      </c>
      <c r="H3065" s="28" t="s">
        <v>585</v>
      </c>
      <c r="I3065" s="28">
        <v>1</v>
      </c>
      <c r="J3065" s="28">
        <v>0</v>
      </c>
      <c r="K3065" s="28">
        <v>0</v>
      </c>
      <c r="L3065" s="28">
        <v>0</v>
      </c>
      <c r="M3065" s="28" t="s">
        <v>1957</v>
      </c>
      <c r="N3065" s="28" t="s">
        <v>587</v>
      </c>
      <c r="O3065" s="21">
        <v>0</v>
      </c>
      <c r="P3065" s="21">
        <v>1</v>
      </c>
      <c r="Q3065" s="21">
        <v>0</v>
      </c>
      <c r="R3065">
        <f>IFERROR(IF(I3065=1,VLOOKUP(F3065,Lookup!$A$2:$B$15,2,FALSE),0),0.5)</f>
        <v>0.5</v>
      </c>
      <c r="S3065">
        <f>IF(K3065=1,1,IFERROR(IF(H3065="pass",VLOOKUP(F3065,Lookup!$D$2:$E$26,2,FALSE),0),1.6))</f>
        <v>0</v>
      </c>
      <c r="T3065" s="6">
        <f t="shared" si="143"/>
        <v>0</v>
      </c>
      <c r="U3065" s="6">
        <f t="shared" si="144"/>
        <v>0.5</v>
      </c>
      <c r="V3065" t="str">
        <f t="shared" si="142"/>
        <v>J.MIXON, CIN</v>
      </c>
    </row>
    <row r="3066" spans="1:22">
      <c r="A3066">
        <v>332</v>
      </c>
      <c r="B3066" s="28">
        <v>2</v>
      </c>
      <c r="C3066" s="28" t="s">
        <v>1</v>
      </c>
      <c r="D3066" s="28" t="s">
        <v>17</v>
      </c>
      <c r="E3066" s="28">
        <v>80</v>
      </c>
      <c r="F3066" s="28">
        <v>20</v>
      </c>
      <c r="G3066" s="28" t="s">
        <v>3177</v>
      </c>
      <c r="H3066" s="28" t="s">
        <v>585</v>
      </c>
      <c r="I3066" s="28">
        <v>1</v>
      </c>
      <c r="J3066" s="28">
        <v>0</v>
      </c>
      <c r="K3066" s="28">
        <v>0</v>
      </c>
      <c r="L3066" s="28">
        <v>0</v>
      </c>
      <c r="M3066" s="28" t="s">
        <v>1957</v>
      </c>
      <c r="N3066" s="28" t="s">
        <v>587</v>
      </c>
      <c r="O3066" s="21">
        <v>0</v>
      </c>
      <c r="P3066" s="21">
        <v>1</v>
      </c>
      <c r="Q3066" s="21">
        <v>0</v>
      </c>
      <c r="R3066">
        <f>IFERROR(IF(I3066=1,VLOOKUP(F3066,Lookup!$A$2:$B$15,2,FALSE),0),0.5)</f>
        <v>0.5</v>
      </c>
      <c r="S3066">
        <f>IF(K3066=1,1,IFERROR(IF(H3066="pass",VLOOKUP(F3066,Lookup!$D$2:$E$26,2,FALSE),0),1.6))</f>
        <v>0</v>
      </c>
      <c r="T3066" s="6">
        <f t="shared" si="143"/>
        <v>0</v>
      </c>
      <c r="U3066" s="6">
        <f t="shared" si="144"/>
        <v>0.5</v>
      </c>
      <c r="V3066" t="str">
        <f t="shared" si="142"/>
        <v>J.MIXON, CIN</v>
      </c>
    </row>
    <row r="3067" spans="1:22">
      <c r="A3067">
        <v>334</v>
      </c>
      <c r="B3067" s="28">
        <v>2</v>
      </c>
      <c r="C3067" s="28" t="s">
        <v>1</v>
      </c>
      <c r="D3067" s="28" t="s">
        <v>17</v>
      </c>
      <c r="E3067" s="28">
        <v>55</v>
      </c>
      <c r="F3067" s="28">
        <v>45</v>
      </c>
      <c r="G3067" s="28" t="s">
        <v>3179</v>
      </c>
      <c r="H3067" s="28" t="s">
        <v>585</v>
      </c>
      <c r="I3067" s="28">
        <v>1</v>
      </c>
      <c r="J3067" s="28">
        <v>0</v>
      </c>
      <c r="K3067" s="28">
        <v>0</v>
      </c>
      <c r="L3067" s="28">
        <v>0</v>
      </c>
      <c r="M3067" s="28" t="s">
        <v>1957</v>
      </c>
      <c r="N3067" s="28" t="s">
        <v>587</v>
      </c>
      <c r="O3067" s="21">
        <v>0</v>
      </c>
      <c r="P3067" s="21">
        <v>1</v>
      </c>
      <c r="Q3067" s="21">
        <v>0</v>
      </c>
      <c r="R3067">
        <f>IFERROR(IF(I3067=1,VLOOKUP(F3067,Lookup!$A$2:$B$15,2,FALSE),0),0.5)</f>
        <v>0.5</v>
      </c>
      <c r="S3067">
        <f>IF(K3067=1,1,IFERROR(IF(H3067="pass",VLOOKUP(F3067,Lookup!$D$2:$E$26,2,FALSE),0),1.6))</f>
        <v>0</v>
      </c>
      <c r="T3067" s="6">
        <f t="shared" si="143"/>
        <v>0</v>
      </c>
      <c r="U3067" s="6">
        <f t="shared" si="144"/>
        <v>0.5</v>
      </c>
      <c r="V3067" t="str">
        <f t="shared" si="142"/>
        <v>J.MIXON, CIN</v>
      </c>
    </row>
    <row r="3068" spans="1:22">
      <c r="A3068">
        <v>335</v>
      </c>
      <c r="B3068" s="28">
        <v>2</v>
      </c>
      <c r="C3068" s="28" t="s">
        <v>1</v>
      </c>
      <c r="D3068" s="28" t="s">
        <v>17</v>
      </c>
      <c r="E3068" s="28">
        <v>50</v>
      </c>
      <c r="F3068" s="28">
        <v>50</v>
      </c>
      <c r="G3068" s="28" t="s">
        <v>3180</v>
      </c>
      <c r="H3068" s="28" t="s">
        <v>585</v>
      </c>
      <c r="I3068" s="28">
        <v>1</v>
      </c>
      <c r="J3068" s="28">
        <v>0</v>
      </c>
      <c r="K3068" s="28">
        <v>0</v>
      </c>
      <c r="L3068" s="28">
        <v>0</v>
      </c>
      <c r="M3068" s="28" t="s">
        <v>1957</v>
      </c>
      <c r="N3068" s="28" t="s">
        <v>587</v>
      </c>
      <c r="O3068" s="21">
        <v>0</v>
      </c>
      <c r="P3068" s="21">
        <v>1</v>
      </c>
      <c r="Q3068" s="21">
        <v>0</v>
      </c>
      <c r="R3068">
        <f>IFERROR(IF(I3068=1,VLOOKUP(F3068,Lookup!$A$2:$B$15,2,FALSE),0),0.5)</f>
        <v>0.5</v>
      </c>
      <c r="S3068">
        <f>IF(K3068=1,1,IFERROR(IF(H3068="pass",VLOOKUP(F3068,Lookup!$D$2:$E$26,2,FALSE),0),1.6))</f>
        <v>0</v>
      </c>
      <c r="T3068" s="6">
        <f t="shared" si="143"/>
        <v>0</v>
      </c>
      <c r="U3068" s="6">
        <f t="shared" si="144"/>
        <v>0.5</v>
      </c>
      <c r="V3068" t="str">
        <f t="shared" si="142"/>
        <v>J.MIXON, CIN</v>
      </c>
    </row>
    <row r="3069" spans="1:22">
      <c r="A3069">
        <v>337</v>
      </c>
      <c r="B3069" s="28">
        <v>2</v>
      </c>
      <c r="C3069" s="28" t="s">
        <v>1</v>
      </c>
      <c r="D3069" s="28" t="s">
        <v>17</v>
      </c>
      <c r="E3069" s="28">
        <v>75</v>
      </c>
      <c r="F3069" s="28">
        <v>25</v>
      </c>
      <c r="G3069" s="28" t="s">
        <v>3182</v>
      </c>
      <c r="H3069" s="28" t="s">
        <v>585</v>
      </c>
      <c r="I3069" s="28">
        <v>1</v>
      </c>
      <c r="J3069" s="28">
        <v>0</v>
      </c>
      <c r="K3069" s="28">
        <v>0</v>
      </c>
      <c r="L3069" s="28">
        <v>0</v>
      </c>
      <c r="M3069" s="28" t="s">
        <v>1957</v>
      </c>
      <c r="N3069" s="28" t="s">
        <v>587</v>
      </c>
      <c r="O3069" s="21">
        <v>0</v>
      </c>
      <c r="P3069" s="21">
        <v>1</v>
      </c>
      <c r="Q3069" s="21">
        <v>0</v>
      </c>
      <c r="R3069">
        <f>IFERROR(IF(I3069=1,VLOOKUP(F3069,Lookup!$A$2:$B$15,2,FALSE),0),0.5)</f>
        <v>0.5</v>
      </c>
      <c r="S3069">
        <f>IF(K3069=1,1,IFERROR(IF(H3069="pass",VLOOKUP(F3069,Lookup!$D$2:$E$26,2,FALSE),0),1.6))</f>
        <v>0</v>
      </c>
      <c r="T3069" s="6">
        <f t="shared" si="143"/>
        <v>0</v>
      </c>
      <c r="U3069" s="6">
        <f t="shared" si="144"/>
        <v>0.5</v>
      </c>
      <c r="V3069" t="str">
        <f t="shared" si="142"/>
        <v>J.MIXON, CIN</v>
      </c>
    </row>
    <row r="3070" spans="1:22">
      <c r="A3070">
        <v>339</v>
      </c>
      <c r="B3070" s="28">
        <v>2</v>
      </c>
      <c r="C3070" s="28" t="s">
        <v>17</v>
      </c>
      <c r="D3070" s="28" t="s">
        <v>1</v>
      </c>
      <c r="E3070" s="28">
        <v>36</v>
      </c>
      <c r="F3070" s="28">
        <v>64</v>
      </c>
      <c r="G3070" s="28" t="s">
        <v>3184</v>
      </c>
      <c r="H3070" s="28" t="s">
        <v>585</v>
      </c>
      <c r="I3070" s="28">
        <v>1</v>
      </c>
      <c r="J3070" s="28">
        <v>0</v>
      </c>
      <c r="K3070" s="28">
        <v>0</v>
      </c>
      <c r="L3070" s="28">
        <v>0</v>
      </c>
      <c r="M3070" s="28" t="s">
        <v>879</v>
      </c>
      <c r="N3070" s="28" t="s">
        <v>587</v>
      </c>
      <c r="O3070" s="21">
        <v>0</v>
      </c>
      <c r="P3070" s="21">
        <v>1</v>
      </c>
      <c r="Q3070" s="21">
        <v>0</v>
      </c>
      <c r="R3070">
        <f>IFERROR(IF(I3070=1,VLOOKUP(F3070,Lookup!$A$2:$B$15,2,FALSE),0),0.5)</f>
        <v>0.5</v>
      </c>
      <c r="S3070">
        <f>IF(K3070=1,1,IFERROR(IF(H3070="pass",VLOOKUP(F3070,Lookup!$D$2:$E$26,2,FALSE),0),1.6))</f>
        <v>0</v>
      </c>
      <c r="T3070" s="6">
        <f t="shared" si="143"/>
        <v>0</v>
      </c>
      <c r="U3070" s="6">
        <f t="shared" si="144"/>
        <v>0.5</v>
      </c>
      <c r="V3070" t="str">
        <f t="shared" si="142"/>
        <v>D.MONTGOMERY, CHI</v>
      </c>
    </row>
    <row r="3071" spans="1:22">
      <c r="A3071">
        <v>341</v>
      </c>
      <c r="B3071" s="28">
        <v>2</v>
      </c>
      <c r="C3071" s="28" t="s">
        <v>17</v>
      </c>
      <c r="D3071" s="28" t="s">
        <v>1</v>
      </c>
      <c r="E3071" s="28">
        <v>35</v>
      </c>
      <c r="F3071" s="28">
        <v>65</v>
      </c>
      <c r="G3071" s="28" t="s">
        <v>3186</v>
      </c>
      <c r="H3071" s="28" t="s">
        <v>2864</v>
      </c>
      <c r="I3071" s="28">
        <v>0</v>
      </c>
      <c r="J3071" s="28">
        <v>1</v>
      </c>
      <c r="K3071" s="28">
        <v>0</v>
      </c>
      <c r="L3071" s="28">
        <v>0</v>
      </c>
      <c r="M3071" s="28" t="s">
        <v>895</v>
      </c>
      <c r="N3071" s="28" t="s">
        <v>587</v>
      </c>
      <c r="O3071" s="21">
        <v>0</v>
      </c>
      <c r="P3071" s="21">
        <v>0</v>
      </c>
      <c r="Q3071" s="21">
        <v>0</v>
      </c>
      <c r="R3071">
        <f>IFERROR(IF(I3071=1,VLOOKUP(F3071,Lookup!$A$2:$B$15,2,FALSE),0),0.5)</f>
        <v>0</v>
      </c>
      <c r="S3071">
        <f>IF(K3071=1,1,IFERROR(IF(H3071="pass",VLOOKUP(F3071,Lookup!$D$2:$E$26,2,FALSE),0),1.6))</f>
        <v>0</v>
      </c>
      <c r="T3071" s="6">
        <f t="shared" si="143"/>
        <v>0</v>
      </c>
      <c r="U3071" s="6">
        <f t="shared" si="144"/>
        <v>0</v>
      </c>
      <c r="V3071" t="str">
        <f t="shared" si="142"/>
        <v>C.KMET, CHI</v>
      </c>
    </row>
    <row r="3072" spans="1:22">
      <c r="A3072">
        <v>344</v>
      </c>
      <c r="B3072" s="28">
        <v>2</v>
      </c>
      <c r="C3072" s="28" t="s">
        <v>17</v>
      </c>
      <c r="D3072" s="28" t="s">
        <v>1</v>
      </c>
      <c r="E3072" s="28">
        <v>9</v>
      </c>
      <c r="F3072" s="28">
        <v>91</v>
      </c>
      <c r="G3072" s="28" t="s">
        <v>3189</v>
      </c>
      <c r="H3072" s="28" t="s">
        <v>585</v>
      </c>
      <c r="I3072" s="28">
        <v>1</v>
      </c>
      <c r="J3072" s="28">
        <v>0</v>
      </c>
      <c r="K3072" s="28">
        <v>0</v>
      </c>
      <c r="L3072" s="28">
        <v>0</v>
      </c>
      <c r="M3072" s="28" t="s">
        <v>962</v>
      </c>
      <c r="N3072" s="28" t="s">
        <v>587</v>
      </c>
      <c r="O3072" s="21">
        <v>0</v>
      </c>
      <c r="P3072" s="21">
        <v>1</v>
      </c>
      <c r="Q3072" s="21">
        <v>0</v>
      </c>
      <c r="R3072">
        <f>IFERROR(IF(I3072=1,VLOOKUP(F3072,Lookup!$A$2:$B$15,2,FALSE),0),0.5)</f>
        <v>0.8</v>
      </c>
      <c r="S3072">
        <f>IF(K3072=1,1,IFERROR(IF(H3072="pass",VLOOKUP(F3072,Lookup!$D$2:$E$26,2,FALSE),0),1.6))</f>
        <v>0</v>
      </c>
      <c r="T3072" s="6">
        <f t="shared" si="143"/>
        <v>0</v>
      </c>
      <c r="U3072" s="6">
        <f t="shared" si="144"/>
        <v>0.8</v>
      </c>
      <c r="V3072" t="str">
        <f t="shared" si="142"/>
        <v>J.FIELDS, CHI</v>
      </c>
    </row>
    <row r="3073" spans="1:22">
      <c r="A3073">
        <v>345</v>
      </c>
      <c r="B3073" s="28">
        <v>2</v>
      </c>
      <c r="C3073" s="28" t="s">
        <v>17</v>
      </c>
      <c r="D3073" s="28" t="s">
        <v>1</v>
      </c>
      <c r="E3073" s="28">
        <v>8</v>
      </c>
      <c r="F3073" s="28">
        <v>92</v>
      </c>
      <c r="G3073" s="28" t="s">
        <v>3190</v>
      </c>
      <c r="H3073" s="28" t="s">
        <v>585</v>
      </c>
      <c r="I3073" s="28">
        <v>1</v>
      </c>
      <c r="J3073" s="28">
        <v>0</v>
      </c>
      <c r="K3073" s="28">
        <v>0</v>
      </c>
      <c r="L3073" s="28">
        <v>0</v>
      </c>
      <c r="M3073" s="28" t="s">
        <v>879</v>
      </c>
      <c r="N3073" s="28" t="s">
        <v>587</v>
      </c>
      <c r="O3073" s="21">
        <v>0</v>
      </c>
      <c r="P3073" s="21">
        <v>1</v>
      </c>
      <c r="Q3073" s="21">
        <v>0</v>
      </c>
      <c r="R3073">
        <f>IFERROR(IF(I3073=1,VLOOKUP(F3073,Lookup!$A$2:$B$15,2,FALSE),0),0.5)</f>
        <v>1.1000000000000001</v>
      </c>
      <c r="S3073">
        <f>IF(K3073=1,1,IFERROR(IF(H3073="pass",VLOOKUP(F3073,Lookup!$D$2:$E$26,2,FALSE),0),1.6))</f>
        <v>0</v>
      </c>
      <c r="T3073" s="6">
        <f t="shared" si="143"/>
        <v>0</v>
      </c>
      <c r="U3073" s="6">
        <f t="shared" si="144"/>
        <v>1.1000000000000001</v>
      </c>
      <c r="V3073" t="str">
        <f t="shared" si="142"/>
        <v>D.MONTGOMERY, CHI</v>
      </c>
    </row>
    <row r="3074" spans="1:22">
      <c r="A3074">
        <v>350</v>
      </c>
      <c r="B3074" s="28">
        <v>2</v>
      </c>
      <c r="C3074" s="28" t="s">
        <v>1</v>
      </c>
      <c r="D3074" s="28" t="s">
        <v>17</v>
      </c>
      <c r="E3074" s="28">
        <v>60</v>
      </c>
      <c r="F3074" s="28">
        <v>40</v>
      </c>
      <c r="G3074" s="28" t="s">
        <v>3195</v>
      </c>
      <c r="H3074" s="28" t="s">
        <v>585</v>
      </c>
      <c r="I3074" s="28">
        <v>1</v>
      </c>
      <c r="J3074" s="28">
        <v>0</v>
      </c>
      <c r="K3074" s="28">
        <v>0</v>
      </c>
      <c r="L3074" s="28">
        <v>0</v>
      </c>
      <c r="M3074" s="28" t="s">
        <v>1957</v>
      </c>
      <c r="N3074" s="28" t="s">
        <v>587</v>
      </c>
      <c r="O3074" s="21">
        <v>0</v>
      </c>
      <c r="P3074" s="21">
        <v>1</v>
      </c>
      <c r="Q3074" s="21">
        <v>0</v>
      </c>
      <c r="R3074">
        <f>IFERROR(IF(I3074=1,VLOOKUP(F3074,Lookup!$A$2:$B$15,2,FALSE),0),0.5)</f>
        <v>0.5</v>
      </c>
      <c r="S3074">
        <f>IF(K3074=1,1,IFERROR(IF(H3074="pass",VLOOKUP(F3074,Lookup!$D$2:$E$26,2,FALSE),0),1.6))</f>
        <v>0</v>
      </c>
      <c r="T3074" s="6">
        <f t="shared" si="143"/>
        <v>0</v>
      </c>
      <c r="U3074" s="6">
        <f t="shared" si="144"/>
        <v>0.5</v>
      </c>
      <c r="V3074" t="str">
        <f t="shared" ref="V3074:V3137" si="145">IF(M3074="A.St","A. ST. BROWN, DET",IF(M3074="Dj.Moore","D.MOORE, CAR",IF(M3074="Mi.Carter","M.CARTER, NYJ",UPPER(M3074)&amp;", "&amp;C3074)))</f>
        <v>J.MIXON, CIN</v>
      </c>
    </row>
    <row r="3075" spans="1:22">
      <c r="A3075">
        <v>353</v>
      </c>
      <c r="B3075" s="28">
        <v>2</v>
      </c>
      <c r="C3075" s="28" t="s">
        <v>17</v>
      </c>
      <c r="D3075" s="28" t="s">
        <v>1</v>
      </c>
      <c r="E3075" s="28">
        <v>80</v>
      </c>
      <c r="F3075" s="28">
        <v>20</v>
      </c>
      <c r="G3075" s="28" t="s">
        <v>3198</v>
      </c>
      <c r="H3075" s="28" t="s">
        <v>585</v>
      </c>
      <c r="I3075" s="28">
        <v>1</v>
      </c>
      <c r="J3075" s="28">
        <v>0</v>
      </c>
      <c r="K3075" s="28">
        <v>0</v>
      </c>
      <c r="L3075" s="28">
        <v>0</v>
      </c>
      <c r="M3075" s="28" t="s">
        <v>879</v>
      </c>
      <c r="N3075" s="28" t="s">
        <v>587</v>
      </c>
      <c r="O3075" s="21">
        <v>0</v>
      </c>
      <c r="P3075" s="21">
        <v>1</v>
      </c>
      <c r="Q3075" s="21">
        <v>0</v>
      </c>
      <c r="R3075">
        <f>IFERROR(IF(I3075=1,VLOOKUP(F3075,Lookup!$A$2:$B$15,2,FALSE),0),0.5)</f>
        <v>0.5</v>
      </c>
      <c r="S3075">
        <f>IF(K3075=1,1,IFERROR(IF(H3075="pass",VLOOKUP(F3075,Lookup!$D$2:$E$26,2,FALSE),0),1.6))</f>
        <v>0</v>
      </c>
      <c r="T3075" s="6">
        <f t="shared" ref="T3075:T3138" si="146">IFERROR(1.6+0.7/40*N3075,0)</f>
        <v>0</v>
      </c>
      <c r="U3075" s="6">
        <f t="shared" si="144"/>
        <v>0.5</v>
      </c>
      <c r="V3075" t="str">
        <f t="shared" si="145"/>
        <v>D.MONTGOMERY, CHI</v>
      </c>
    </row>
    <row r="3076" spans="1:22">
      <c r="A3076">
        <v>354</v>
      </c>
      <c r="B3076" s="28">
        <v>2</v>
      </c>
      <c r="C3076" s="28" t="s">
        <v>17</v>
      </c>
      <c r="D3076" s="28" t="s">
        <v>1</v>
      </c>
      <c r="E3076" s="28">
        <v>76</v>
      </c>
      <c r="F3076" s="28">
        <v>24</v>
      </c>
      <c r="G3076" s="28" t="s">
        <v>3199</v>
      </c>
      <c r="H3076" s="28" t="s">
        <v>585</v>
      </c>
      <c r="I3076" s="28">
        <v>1</v>
      </c>
      <c r="J3076" s="28">
        <v>0</v>
      </c>
      <c r="K3076" s="28">
        <v>0</v>
      </c>
      <c r="L3076" s="28">
        <v>0</v>
      </c>
      <c r="M3076" s="28" t="s">
        <v>879</v>
      </c>
      <c r="N3076" s="28" t="s">
        <v>587</v>
      </c>
      <c r="O3076" s="21">
        <v>0</v>
      </c>
      <c r="P3076" s="21">
        <v>1</v>
      </c>
      <c r="Q3076" s="21">
        <v>0</v>
      </c>
      <c r="R3076">
        <f>IFERROR(IF(I3076=1,VLOOKUP(F3076,Lookup!$A$2:$B$15,2,FALSE),0),0.5)</f>
        <v>0.5</v>
      </c>
      <c r="S3076">
        <f>IF(K3076=1,1,IFERROR(IF(H3076="pass",VLOOKUP(F3076,Lookup!$D$2:$E$26,2,FALSE),0),1.6))</f>
        <v>0</v>
      </c>
      <c r="T3076" s="6">
        <f t="shared" si="146"/>
        <v>0</v>
      </c>
      <c r="U3076" s="6">
        <f t="shared" si="144"/>
        <v>0.5</v>
      </c>
      <c r="V3076" t="str">
        <f t="shared" si="145"/>
        <v>D.MONTGOMERY, CHI</v>
      </c>
    </row>
    <row r="3077" spans="1:22">
      <c r="A3077">
        <v>357</v>
      </c>
      <c r="B3077" s="28">
        <v>2</v>
      </c>
      <c r="C3077" s="28" t="s">
        <v>17</v>
      </c>
      <c r="D3077" s="28" t="s">
        <v>1</v>
      </c>
      <c r="E3077" s="28">
        <v>75</v>
      </c>
      <c r="F3077" s="28">
        <v>25</v>
      </c>
      <c r="G3077" s="28" t="s">
        <v>3202</v>
      </c>
      <c r="H3077" s="28" t="s">
        <v>585</v>
      </c>
      <c r="I3077" s="28">
        <v>1</v>
      </c>
      <c r="J3077" s="28">
        <v>0</v>
      </c>
      <c r="K3077" s="28">
        <v>0</v>
      </c>
      <c r="L3077" s="28">
        <v>0</v>
      </c>
      <c r="M3077" s="28" t="s">
        <v>879</v>
      </c>
      <c r="N3077" s="28" t="s">
        <v>587</v>
      </c>
      <c r="O3077" s="21">
        <v>0</v>
      </c>
      <c r="P3077" s="21">
        <v>1</v>
      </c>
      <c r="Q3077" s="21">
        <v>0</v>
      </c>
      <c r="R3077">
        <f>IFERROR(IF(I3077=1,VLOOKUP(F3077,Lookup!$A$2:$B$15,2,FALSE),0),0.5)</f>
        <v>0.5</v>
      </c>
      <c r="S3077">
        <f>IF(K3077=1,1,IFERROR(IF(H3077="pass",VLOOKUP(F3077,Lookup!$D$2:$E$26,2,FALSE),0),1.6))</f>
        <v>0</v>
      </c>
      <c r="T3077" s="6">
        <f t="shared" si="146"/>
        <v>0</v>
      </c>
      <c r="U3077" s="6">
        <f t="shared" si="144"/>
        <v>0.5</v>
      </c>
      <c r="V3077" t="str">
        <f t="shared" si="145"/>
        <v>D.MONTGOMERY, CHI</v>
      </c>
    </row>
    <row r="3078" spans="1:22">
      <c r="A3078">
        <v>359</v>
      </c>
      <c r="B3078" s="28">
        <v>2</v>
      </c>
      <c r="C3078" s="28" t="s">
        <v>17</v>
      </c>
      <c r="D3078" s="28" t="s">
        <v>1</v>
      </c>
      <c r="E3078" s="28">
        <v>74</v>
      </c>
      <c r="F3078" s="28">
        <v>26</v>
      </c>
      <c r="G3078" s="28" t="s">
        <v>3204</v>
      </c>
      <c r="H3078" s="28" t="s">
        <v>585</v>
      </c>
      <c r="I3078" s="28">
        <v>0</v>
      </c>
      <c r="J3078" s="28">
        <v>1</v>
      </c>
      <c r="K3078" s="28">
        <v>0</v>
      </c>
      <c r="L3078" s="28">
        <v>0</v>
      </c>
      <c r="M3078" s="28" t="s">
        <v>962</v>
      </c>
      <c r="N3078" s="28" t="s">
        <v>587</v>
      </c>
      <c r="O3078" s="21">
        <v>0</v>
      </c>
      <c r="P3078" s="21">
        <v>0</v>
      </c>
      <c r="Q3078" s="21">
        <v>0</v>
      </c>
      <c r="R3078">
        <f>IFERROR(IF(I3078=1,VLOOKUP(F3078,Lookup!$A$2:$B$15,2,FALSE),0),0.5)</f>
        <v>0</v>
      </c>
      <c r="S3078">
        <f>IF(K3078=1,1,IFERROR(IF(H3078="pass",VLOOKUP(F3078,Lookup!$D$2:$E$26,2,FALSE),0),1.6))</f>
        <v>0</v>
      </c>
      <c r="T3078" s="6">
        <f t="shared" si="146"/>
        <v>0</v>
      </c>
      <c r="U3078" s="6">
        <f t="shared" si="144"/>
        <v>0</v>
      </c>
      <c r="V3078" t="str">
        <f t="shared" si="145"/>
        <v>J.FIELDS, CHI</v>
      </c>
    </row>
    <row r="3079" spans="1:22">
      <c r="A3079">
        <v>360</v>
      </c>
      <c r="B3079" s="28">
        <v>2</v>
      </c>
      <c r="C3079" s="28" t="s">
        <v>17</v>
      </c>
      <c r="D3079" s="28" t="s">
        <v>1</v>
      </c>
      <c r="E3079" s="28">
        <v>64</v>
      </c>
      <c r="F3079" s="28">
        <v>36</v>
      </c>
      <c r="G3079" s="28" t="s">
        <v>3205</v>
      </c>
      <c r="H3079" s="28" t="s">
        <v>585</v>
      </c>
      <c r="I3079" s="28">
        <v>1</v>
      </c>
      <c r="J3079" s="28">
        <v>0</v>
      </c>
      <c r="K3079" s="28">
        <v>0</v>
      </c>
      <c r="L3079" s="28">
        <v>0</v>
      </c>
      <c r="M3079" s="28" t="s">
        <v>879</v>
      </c>
      <c r="N3079" s="28" t="s">
        <v>587</v>
      </c>
      <c r="O3079" s="21">
        <v>0</v>
      </c>
      <c r="P3079" s="21">
        <v>1</v>
      </c>
      <c r="Q3079" s="21">
        <v>0</v>
      </c>
      <c r="R3079">
        <f>IFERROR(IF(I3079=1,VLOOKUP(F3079,Lookup!$A$2:$B$15,2,FALSE),0),0.5)</f>
        <v>0.5</v>
      </c>
      <c r="S3079">
        <f>IF(K3079=1,1,IFERROR(IF(H3079="pass",VLOOKUP(F3079,Lookup!$D$2:$E$26,2,FALSE),0),1.6))</f>
        <v>0</v>
      </c>
      <c r="T3079" s="6">
        <f t="shared" si="146"/>
        <v>0</v>
      </c>
      <c r="U3079" s="6">
        <f t="shared" si="144"/>
        <v>0.5</v>
      </c>
      <c r="V3079" t="str">
        <f t="shared" si="145"/>
        <v>D.MONTGOMERY, CHI</v>
      </c>
    </row>
    <row r="3080" spans="1:22">
      <c r="A3080">
        <v>361</v>
      </c>
      <c r="B3080" s="28">
        <v>2</v>
      </c>
      <c r="C3080" s="28" t="s">
        <v>17</v>
      </c>
      <c r="D3080" s="28" t="s">
        <v>1</v>
      </c>
      <c r="E3080" s="28">
        <v>58</v>
      </c>
      <c r="F3080" s="28">
        <v>42</v>
      </c>
      <c r="G3080" s="28" t="s">
        <v>3206</v>
      </c>
      <c r="H3080" s="28" t="s">
        <v>585</v>
      </c>
      <c r="I3080" s="28">
        <v>1</v>
      </c>
      <c r="J3080" s="28">
        <v>0</v>
      </c>
      <c r="K3080" s="28">
        <v>0</v>
      </c>
      <c r="L3080" s="28">
        <v>0</v>
      </c>
      <c r="M3080" s="28" t="s">
        <v>879</v>
      </c>
      <c r="N3080" s="28" t="s">
        <v>587</v>
      </c>
      <c r="O3080" s="21">
        <v>0</v>
      </c>
      <c r="P3080" s="21">
        <v>1</v>
      </c>
      <c r="Q3080" s="21">
        <v>0</v>
      </c>
      <c r="R3080">
        <f>IFERROR(IF(I3080=1,VLOOKUP(F3080,Lookup!$A$2:$B$15,2,FALSE),0),0.5)</f>
        <v>0.5</v>
      </c>
      <c r="S3080">
        <f>IF(K3080=1,1,IFERROR(IF(H3080="pass",VLOOKUP(F3080,Lookup!$D$2:$E$26,2,FALSE),0),1.6))</f>
        <v>0</v>
      </c>
      <c r="T3080" s="6">
        <f t="shared" si="146"/>
        <v>0</v>
      </c>
      <c r="U3080" s="6">
        <f t="shared" si="144"/>
        <v>0.5</v>
      </c>
      <c r="V3080" t="str">
        <f t="shared" si="145"/>
        <v>D.MONTGOMERY, CHI</v>
      </c>
    </row>
    <row r="3081" spans="1:22">
      <c r="A3081">
        <v>362</v>
      </c>
      <c r="B3081" s="28">
        <v>2</v>
      </c>
      <c r="C3081" s="28" t="s">
        <v>17</v>
      </c>
      <c r="D3081" s="28" t="s">
        <v>1</v>
      </c>
      <c r="E3081" s="28">
        <v>54</v>
      </c>
      <c r="F3081" s="28">
        <v>46</v>
      </c>
      <c r="G3081" s="28" t="s">
        <v>3207</v>
      </c>
      <c r="H3081" s="28" t="s">
        <v>2963</v>
      </c>
      <c r="I3081" s="28">
        <v>0</v>
      </c>
      <c r="J3081" s="28">
        <v>0</v>
      </c>
      <c r="K3081" s="28">
        <v>0</v>
      </c>
      <c r="L3081" s="28">
        <v>0</v>
      </c>
      <c r="M3081" s="28" t="s">
        <v>962</v>
      </c>
      <c r="N3081" s="28" t="s">
        <v>587</v>
      </c>
      <c r="O3081" s="21">
        <v>0</v>
      </c>
      <c r="P3081" s="21">
        <v>0</v>
      </c>
      <c r="Q3081" s="21">
        <v>0</v>
      </c>
      <c r="R3081">
        <f>IFERROR(IF(I3081=1,VLOOKUP(F3081,Lookup!$A$2:$B$15,2,FALSE),0),0.5)</f>
        <v>0</v>
      </c>
      <c r="S3081">
        <f>IF(K3081=1,1,IFERROR(IF(H3081="pass",VLOOKUP(F3081,Lookup!$D$2:$E$26,2,FALSE),0),1.6))</f>
        <v>0</v>
      </c>
      <c r="T3081" s="6">
        <f t="shared" si="146"/>
        <v>0</v>
      </c>
      <c r="U3081" s="6">
        <f t="shared" si="144"/>
        <v>0</v>
      </c>
      <c r="V3081" t="str">
        <f t="shared" si="145"/>
        <v>J.FIELDS, CHI</v>
      </c>
    </row>
    <row r="3082" spans="1:22">
      <c r="A3082">
        <v>363</v>
      </c>
      <c r="B3082" s="28">
        <v>2</v>
      </c>
      <c r="C3082" s="28" t="s">
        <v>17</v>
      </c>
      <c r="D3082" s="28" t="s">
        <v>1</v>
      </c>
      <c r="E3082" s="28">
        <v>55</v>
      </c>
      <c r="F3082" s="28">
        <v>45</v>
      </c>
      <c r="G3082" s="28" t="s">
        <v>3208</v>
      </c>
      <c r="H3082" s="28" t="s">
        <v>2963</v>
      </c>
      <c r="I3082" s="28">
        <v>0</v>
      </c>
      <c r="J3082" s="28">
        <v>0</v>
      </c>
      <c r="K3082" s="28">
        <v>0</v>
      </c>
      <c r="L3082" s="28">
        <v>0</v>
      </c>
      <c r="M3082" s="28" t="s">
        <v>962</v>
      </c>
      <c r="N3082" s="28" t="s">
        <v>587</v>
      </c>
      <c r="O3082" s="21">
        <v>0</v>
      </c>
      <c r="P3082" s="21">
        <v>0</v>
      </c>
      <c r="Q3082" s="21">
        <v>0</v>
      </c>
      <c r="R3082">
        <f>IFERROR(IF(I3082=1,VLOOKUP(F3082,Lookup!$A$2:$B$15,2,FALSE),0),0.5)</f>
        <v>0</v>
      </c>
      <c r="S3082">
        <f>IF(K3082=1,1,IFERROR(IF(H3082="pass",VLOOKUP(F3082,Lookup!$D$2:$E$26,2,FALSE),0),1.6))</f>
        <v>0</v>
      </c>
      <c r="T3082" s="6">
        <f t="shared" si="146"/>
        <v>0</v>
      </c>
      <c r="U3082" s="6">
        <f t="shared" si="144"/>
        <v>0</v>
      </c>
      <c r="V3082" t="str">
        <f t="shared" si="145"/>
        <v>J.FIELDS, CHI</v>
      </c>
    </row>
    <row r="3083" spans="1:22">
      <c r="A3083">
        <v>364</v>
      </c>
      <c r="B3083" s="28">
        <v>2</v>
      </c>
      <c r="C3083" s="28" t="s">
        <v>17</v>
      </c>
      <c r="D3083" s="28" t="s">
        <v>1</v>
      </c>
      <c r="E3083" s="28">
        <v>57</v>
      </c>
      <c r="F3083" s="28">
        <v>43</v>
      </c>
      <c r="G3083" s="28" t="s">
        <v>3209</v>
      </c>
      <c r="H3083" s="28" t="s">
        <v>2963</v>
      </c>
      <c r="I3083" s="28">
        <v>0</v>
      </c>
      <c r="J3083" s="28">
        <v>0</v>
      </c>
      <c r="K3083" s="28">
        <v>0</v>
      </c>
      <c r="L3083" s="28">
        <v>0</v>
      </c>
      <c r="M3083" s="28" t="s">
        <v>962</v>
      </c>
      <c r="N3083" s="28" t="s">
        <v>587</v>
      </c>
      <c r="O3083" s="21">
        <v>0</v>
      </c>
      <c r="P3083" s="21">
        <v>0</v>
      </c>
      <c r="Q3083" s="21">
        <v>0</v>
      </c>
      <c r="R3083">
        <f>IFERROR(IF(I3083=1,VLOOKUP(F3083,Lookup!$A$2:$B$15,2,FALSE),0),0.5)</f>
        <v>0</v>
      </c>
      <c r="S3083">
        <f>IF(K3083=1,1,IFERROR(IF(H3083="pass",VLOOKUP(F3083,Lookup!$D$2:$E$26,2,FALSE),0),1.6))</f>
        <v>0</v>
      </c>
      <c r="T3083" s="6">
        <f t="shared" si="146"/>
        <v>0</v>
      </c>
      <c r="U3083" s="6">
        <f t="shared" si="144"/>
        <v>0</v>
      </c>
      <c r="V3083" t="str">
        <f t="shared" si="145"/>
        <v>J.FIELDS, CHI</v>
      </c>
    </row>
    <row r="3084" spans="1:22">
      <c r="A3084">
        <v>365</v>
      </c>
      <c r="B3084" s="28">
        <v>2</v>
      </c>
      <c r="C3084" s="28" t="s">
        <v>2</v>
      </c>
      <c r="D3084" s="28" t="s">
        <v>25</v>
      </c>
      <c r="E3084" s="28">
        <v>78</v>
      </c>
      <c r="F3084" s="28">
        <v>22</v>
      </c>
      <c r="G3084" s="28" t="s">
        <v>3210</v>
      </c>
      <c r="H3084" s="28" t="s">
        <v>585</v>
      </c>
      <c r="I3084" s="28">
        <v>1</v>
      </c>
      <c r="J3084" s="28">
        <v>0</v>
      </c>
      <c r="K3084" s="28">
        <v>0</v>
      </c>
      <c r="L3084" s="28">
        <v>0</v>
      </c>
      <c r="M3084" s="28" t="s">
        <v>1135</v>
      </c>
      <c r="N3084" s="28" t="s">
        <v>587</v>
      </c>
      <c r="O3084" s="21">
        <v>0</v>
      </c>
      <c r="P3084" s="21">
        <v>1</v>
      </c>
      <c r="Q3084" s="21">
        <v>0</v>
      </c>
      <c r="R3084">
        <f>IFERROR(IF(I3084=1,VLOOKUP(F3084,Lookup!$A$2:$B$15,2,FALSE),0),0.5)</f>
        <v>0.5</v>
      </c>
      <c r="S3084">
        <f>IF(K3084=1,1,IFERROR(IF(H3084="pass",VLOOKUP(F3084,Lookup!$D$2:$E$26,2,FALSE),0),1.6))</f>
        <v>0</v>
      </c>
      <c r="T3084" s="6">
        <f t="shared" si="146"/>
        <v>0</v>
      </c>
      <c r="U3084" s="6">
        <f t="shared" si="144"/>
        <v>0.5</v>
      </c>
      <c r="V3084" t="str">
        <f t="shared" si="145"/>
        <v>E.ELLIOTT, DAL</v>
      </c>
    </row>
    <row r="3085" spans="1:22">
      <c r="A3085">
        <v>367</v>
      </c>
      <c r="B3085" s="28">
        <v>2</v>
      </c>
      <c r="C3085" s="28" t="s">
        <v>2</v>
      </c>
      <c r="D3085" s="28" t="s">
        <v>25</v>
      </c>
      <c r="E3085" s="28">
        <v>71</v>
      </c>
      <c r="F3085" s="28">
        <v>29</v>
      </c>
      <c r="G3085" s="28" t="s">
        <v>3212</v>
      </c>
      <c r="H3085" s="28" t="s">
        <v>585</v>
      </c>
      <c r="I3085" s="28">
        <v>1</v>
      </c>
      <c r="J3085" s="28">
        <v>0</v>
      </c>
      <c r="K3085" s="28">
        <v>0</v>
      </c>
      <c r="L3085" s="28">
        <v>0</v>
      </c>
      <c r="M3085" s="28" t="s">
        <v>1135</v>
      </c>
      <c r="N3085" s="28" t="s">
        <v>587</v>
      </c>
      <c r="O3085" s="21">
        <v>0</v>
      </c>
      <c r="P3085" s="21">
        <v>1</v>
      </c>
      <c r="Q3085" s="21">
        <v>0</v>
      </c>
      <c r="R3085">
        <f>IFERROR(IF(I3085=1,VLOOKUP(F3085,Lookup!$A$2:$B$15,2,FALSE),0),0.5)</f>
        <v>0.5</v>
      </c>
      <c r="S3085">
        <f>IF(K3085=1,1,IFERROR(IF(H3085="pass",VLOOKUP(F3085,Lookup!$D$2:$E$26,2,FALSE),0),1.6))</f>
        <v>0</v>
      </c>
      <c r="T3085" s="6">
        <f t="shared" si="146"/>
        <v>0</v>
      </c>
      <c r="U3085" s="6">
        <f t="shared" si="144"/>
        <v>0.5</v>
      </c>
      <c r="V3085" t="str">
        <f t="shared" si="145"/>
        <v>E.ELLIOTT, DAL</v>
      </c>
    </row>
    <row r="3086" spans="1:22">
      <c r="A3086">
        <v>369</v>
      </c>
      <c r="B3086" s="28">
        <v>2</v>
      </c>
      <c r="C3086" s="28" t="s">
        <v>2</v>
      </c>
      <c r="D3086" s="28" t="s">
        <v>25</v>
      </c>
      <c r="E3086" s="28">
        <v>54</v>
      </c>
      <c r="F3086" s="28">
        <v>46</v>
      </c>
      <c r="G3086" s="28" t="s">
        <v>3214</v>
      </c>
      <c r="H3086" s="28" t="s">
        <v>585</v>
      </c>
      <c r="I3086" s="28">
        <v>1</v>
      </c>
      <c r="J3086" s="28">
        <v>0</v>
      </c>
      <c r="K3086" s="28">
        <v>0</v>
      </c>
      <c r="L3086" s="28">
        <v>0</v>
      </c>
      <c r="M3086" s="28" t="s">
        <v>1135</v>
      </c>
      <c r="N3086" s="28" t="s">
        <v>587</v>
      </c>
      <c r="O3086" s="21">
        <v>0</v>
      </c>
      <c r="P3086" s="21">
        <v>1</v>
      </c>
      <c r="Q3086" s="21">
        <v>0</v>
      </c>
      <c r="R3086">
        <f>IFERROR(IF(I3086=1,VLOOKUP(F3086,Lookup!$A$2:$B$15,2,FALSE),0),0.5)</f>
        <v>0.5</v>
      </c>
      <c r="S3086">
        <f>IF(K3086=1,1,IFERROR(IF(H3086="pass",VLOOKUP(F3086,Lookup!$D$2:$E$26,2,FALSE),0),1.6))</f>
        <v>0</v>
      </c>
      <c r="T3086" s="6">
        <f t="shared" si="146"/>
        <v>0</v>
      </c>
      <c r="U3086" s="6">
        <f t="shared" si="144"/>
        <v>0.5</v>
      </c>
      <c r="V3086" t="str">
        <f t="shared" si="145"/>
        <v>E.ELLIOTT, DAL</v>
      </c>
    </row>
    <row r="3087" spans="1:22">
      <c r="A3087">
        <v>370</v>
      </c>
      <c r="B3087" s="28">
        <v>2</v>
      </c>
      <c r="C3087" s="28" t="s">
        <v>2</v>
      </c>
      <c r="D3087" s="28" t="s">
        <v>25</v>
      </c>
      <c r="E3087" s="28">
        <v>53</v>
      </c>
      <c r="F3087" s="28">
        <v>47</v>
      </c>
      <c r="G3087" s="28" t="s">
        <v>3215</v>
      </c>
      <c r="H3087" s="28" t="s">
        <v>585</v>
      </c>
      <c r="I3087" s="28">
        <v>1</v>
      </c>
      <c r="J3087" s="28">
        <v>0</v>
      </c>
      <c r="K3087" s="28">
        <v>0</v>
      </c>
      <c r="L3087" s="28">
        <v>0</v>
      </c>
      <c r="M3087" s="28" t="s">
        <v>1135</v>
      </c>
      <c r="N3087" s="28" t="s">
        <v>587</v>
      </c>
      <c r="O3087" s="21">
        <v>0</v>
      </c>
      <c r="P3087" s="21">
        <v>1</v>
      </c>
      <c r="Q3087" s="21">
        <v>0</v>
      </c>
      <c r="R3087">
        <f>IFERROR(IF(I3087=1,VLOOKUP(F3087,Lookup!$A$2:$B$15,2,FALSE),0),0.5)</f>
        <v>0.5</v>
      </c>
      <c r="S3087">
        <f>IF(K3087=1,1,IFERROR(IF(H3087="pass",VLOOKUP(F3087,Lookup!$D$2:$E$26,2,FALSE),0),1.6))</f>
        <v>0</v>
      </c>
      <c r="T3087" s="6">
        <f t="shared" si="146"/>
        <v>0</v>
      </c>
      <c r="U3087" s="6">
        <f t="shared" si="144"/>
        <v>0.5</v>
      </c>
      <c r="V3087" t="str">
        <f t="shared" si="145"/>
        <v>E.ELLIOTT, DAL</v>
      </c>
    </row>
    <row r="3088" spans="1:22">
      <c r="A3088">
        <v>371</v>
      </c>
      <c r="B3088" s="28">
        <v>2</v>
      </c>
      <c r="C3088" s="28" t="s">
        <v>2</v>
      </c>
      <c r="D3088" s="28" t="s">
        <v>25</v>
      </c>
      <c r="E3088" s="28">
        <v>52</v>
      </c>
      <c r="F3088" s="28">
        <v>48</v>
      </c>
      <c r="G3088" s="28" t="s">
        <v>3216</v>
      </c>
      <c r="H3088" s="28" t="s">
        <v>2864</v>
      </c>
      <c r="I3088" s="28">
        <v>0</v>
      </c>
      <c r="J3088" s="28">
        <v>1</v>
      </c>
      <c r="K3088" s="28">
        <v>0</v>
      </c>
      <c r="L3088" s="28">
        <v>0</v>
      </c>
      <c r="M3088" s="28" t="s">
        <v>1133</v>
      </c>
      <c r="N3088" s="28" t="s">
        <v>587</v>
      </c>
      <c r="O3088" s="21">
        <v>0</v>
      </c>
      <c r="P3088" s="21">
        <v>0</v>
      </c>
      <c r="Q3088" s="21">
        <v>0</v>
      </c>
      <c r="R3088">
        <f>IFERROR(IF(I3088=1,VLOOKUP(F3088,Lookup!$A$2:$B$15,2,FALSE),0),0.5)</f>
        <v>0</v>
      </c>
      <c r="S3088">
        <f>IF(K3088=1,1,IFERROR(IF(H3088="pass",VLOOKUP(F3088,Lookup!$D$2:$E$26,2,FALSE),0),1.6))</f>
        <v>0</v>
      </c>
      <c r="T3088" s="6">
        <f t="shared" si="146"/>
        <v>0</v>
      </c>
      <c r="U3088" s="6">
        <f t="shared" si="144"/>
        <v>0</v>
      </c>
      <c r="V3088" t="str">
        <f t="shared" si="145"/>
        <v>A.COOPER, DAL</v>
      </c>
    </row>
    <row r="3089" spans="1:22">
      <c r="A3089">
        <v>372</v>
      </c>
      <c r="B3089" s="28">
        <v>2</v>
      </c>
      <c r="C3089" s="28" t="s">
        <v>2</v>
      </c>
      <c r="D3089" s="28" t="s">
        <v>25</v>
      </c>
      <c r="E3089" s="28">
        <v>48</v>
      </c>
      <c r="F3089" s="28">
        <v>52</v>
      </c>
      <c r="G3089" s="28" t="s">
        <v>3217</v>
      </c>
      <c r="H3089" s="28" t="s">
        <v>585</v>
      </c>
      <c r="I3089" s="28">
        <v>1</v>
      </c>
      <c r="J3089" s="28">
        <v>0</v>
      </c>
      <c r="K3089" s="28">
        <v>0</v>
      </c>
      <c r="L3089" s="28">
        <v>0</v>
      </c>
      <c r="M3089" s="28" t="s">
        <v>1158</v>
      </c>
      <c r="N3089" s="28" t="s">
        <v>587</v>
      </c>
      <c r="O3089" s="21">
        <v>0</v>
      </c>
      <c r="P3089" s="21">
        <v>1</v>
      </c>
      <c r="Q3089" s="21">
        <v>0</v>
      </c>
      <c r="R3089">
        <f>IFERROR(IF(I3089=1,VLOOKUP(F3089,Lookup!$A$2:$B$15,2,FALSE),0),0.5)</f>
        <v>0.5</v>
      </c>
      <c r="S3089">
        <f>IF(K3089=1,1,IFERROR(IF(H3089="pass",VLOOKUP(F3089,Lookup!$D$2:$E$26,2,FALSE),0),1.6))</f>
        <v>0</v>
      </c>
      <c r="T3089" s="6">
        <f t="shared" si="146"/>
        <v>0</v>
      </c>
      <c r="U3089" s="6">
        <f t="shared" si="144"/>
        <v>0.5</v>
      </c>
      <c r="V3089" t="str">
        <f t="shared" si="145"/>
        <v>T.POLLARD, DAL</v>
      </c>
    </row>
    <row r="3090" spans="1:22">
      <c r="A3090">
        <v>374</v>
      </c>
      <c r="B3090" s="28">
        <v>2</v>
      </c>
      <c r="C3090" s="28" t="s">
        <v>2</v>
      </c>
      <c r="D3090" s="28" t="s">
        <v>25</v>
      </c>
      <c r="E3090" s="28">
        <v>39</v>
      </c>
      <c r="F3090" s="28">
        <v>61</v>
      </c>
      <c r="G3090" s="28" t="s">
        <v>3219</v>
      </c>
      <c r="H3090" s="28" t="s">
        <v>585</v>
      </c>
      <c r="I3090" s="28">
        <v>1</v>
      </c>
      <c r="J3090" s="28">
        <v>0</v>
      </c>
      <c r="K3090" s="28">
        <v>0</v>
      </c>
      <c r="L3090" s="28">
        <v>0</v>
      </c>
      <c r="M3090" s="28" t="s">
        <v>1158</v>
      </c>
      <c r="N3090" s="28" t="s">
        <v>587</v>
      </c>
      <c r="O3090" s="21">
        <v>0</v>
      </c>
      <c r="P3090" s="21">
        <v>1</v>
      </c>
      <c r="Q3090" s="21">
        <v>0</v>
      </c>
      <c r="R3090">
        <f>IFERROR(IF(I3090=1,VLOOKUP(F3090,Lookup!$A$2:$B$15,2,FALSE),0),0.5)</f>
        <v>0.5</v>
      </c>
      <c r="S3090">
        <f>IF(K3090=1,1,IFERROR(IF(H3090="pass",VLOOKUP(F3090,Lookup!$D$2:$E$26,2,FALSE),0),1.6))</f>
        <v>0</v>
      </c>
      <c r="T3090" s="6">
        <f t="shared" si="146"/>
        <v>0</v>
      </c>
      <c r="U3090" s="6">
        <f t="shared" si="144"/>
        <v>0.5</v>
      </c>
      <c r="V3090" t="str">
        <f t="shared" si="145"/>
        <v>T.POLLARD, DAL</v>
      </c>
    </row>
    <row r="3091" spans="1:22">
      <c r="A3091">
        <v>375</v>
      </c>
      <c r="B3091" s="28">
        <v>2</v>
      </c>
      <c r="C3091" s="28" t="s">
        <v>2</v>
      </c>
      <c r="D3091" s="28" t="s">
        <v>25</v>
      </c>
      <c r="E3091" s="28">
        <v>34</v>
      </c>
      <c r="F3091" s="28">
        <v>66</v>
      </c>
      <c r="G3091" s="28" t="s">
        <v>3220</v>
      </c>
      <c r="H3091" s="28" t="s">
        <v>585</v>
      </c>
      <c r="I3091" s="28">
        <v>1</v>
      </c>
      <c r="J3091" s="28">
        <v>0</v>
      </c>
      <c r="K3091" s="28">
        <v>0</v>
      </c>
      <c r="L3091" s="28">
        <v>0</v>
      </c>
      <c r="M3091" s="28" t="s">
        <v>1135</v>
      </c>
      <c r="N3091" s="28" t="s">
        <v>587</v>
      </c>
      <c r="O3091" s="21">
        <v>0</v>
      </c>
      <c r="P3091" s="21">
        <v>1</v>
      </c>
      <c r="Q3091" s="21">
        <v>0</v>
      </c>
      <c r="R3091">
        <f>IFERROR(IF(I3091=1,VLOOKUP(F3091,Lookup!$A$2:$B$15,2,FALSE),0),0.5)</f>
        <v>0.5</v>
      </c>
      <c r="S3091">
        <f>IF(K3091=1,1,IFERROR(IF(H3091="pass",VLOOKUP(F3091,Lookup!$D$2:$E$26,2,FALSE),0),1.6))</f>
        <v>0</v>
      </c>
      <c r="T3091" s="6">
        <f t="shared" si="146"/>
        <v>0</v>
      </c>
      <c r="U3091" s="6">
        <f t="shared" si="144"/>
        <v>0.5</v>
      </c>
      <c r="V3091" t="str">
        <f t="shared" si="145"/>
        <v>E.ELLIOTT, DAL</v>
      </c>
    </row>
    <row r="3092" spans="1:22">
      <c r="A3092">
        <v>377</v>
      </c>
      <c r="B3092" s="28">
        <v>2</v>
      </c>
      <c r="C3092" s="28" t="s">
        <v>2</v>
      </c>
      <c r="D3092" s="28" t="s">
        <v>25</v>
      </c>
      <c r="E3092" s="28">
        <v>16</v>
      </c>
      <c r="F3092" s="28">
        <v>84</v>
      </c>
      <c r="G3092" s="28" t="s">
        <v>3222</v>
      </c>
      <c r="H3092" s="28" t="s">
        <v>585</v>
      </c>
      <c r="I3092" s="28">
        <v>1</v>
      </c>
      <c r="J3092" s="28">
        <v>0</v>
      </c>
      <c r="K3092" s="28">
        <v>0</v>
      </c>
      <c r="L3092" s="28">
        <v>0</v>
      </c>
      <c r="M3092" s="28" t="s">
        <v>1135</v>
      </c>
      <c r="N3092" s="28" t="s">
        <v>587</v>
      </c>
      <c r="O3092" s="21">
        <v>0</v>
      </c>
      <c r="P3092" s="21">
        <v>1</v>
      </c>
      <c r="Q3092" s="21">
        <v>0</v>
      </c>
      <c r="R3092">
        <f>IFERROR(IF(I3092=1,VLOOKUP(F3092,Lookup!$A$2:$B$15,2,FALSE),0),0.5)</f>
        <v>0.5</v>
      </c>
      <c r="S3092">
        <f>IF(K3092=1,1,IFERROR(IF(H3092="pass",VLOOKUP(F3092,Lookup!$D$2:$E$26,2,FALSE),0),1.6))</f>
        <v>0</v>
      </c>
      <c r="T3092" s="6">
        <f t="shared" si="146"/>
        <v>0</v>
      </c>
      <c r="U3092" s="6">
        <f t="shared" si="144"/>
        <v>0.5</v>
      </c>
      <c r="V3092" t="str">
        <f t="shared" si="145"/>
        <v>E.ELLIOTT, DAL</v>
      </c>
    </row>
    <row r="3093" spans="1:22">
      <c r="A3093">
        <v>380</v>
      </c>
      <c r="B3093" s="28">
        <v>2</v>
      </c>
      <c r="C3093" s="28" t="s">
        <v>2</v>
      </c>
      <c r="D3093" s="28" t="s">
        <v>25</v>
      </c>
      <c r="E3093" s="28">
        <v>4</v>
      </c>
      <c r="F3093" s="28">
        <v>96</v>
      </c>
      <c r="G3093" s="28" t="s">
        <v>3225</v>
      </c>
      <c r="H3093" s="28" t="s">
        <v>585</v>
      </c>
      <c r="I3093" s="28">
        <v>1</v>
      </c>
      <c r="J3093" s="28">
        <v>0</v>
      </c>
      <c r="K3093" s="28">
        <v>0</v>
      </c>
      <c r="L3093" s="28">
        <v>0</v>
      </c>
      <c r="M3093" s="28" t="s">
        <v>1158</v>
      </c>
      <c r="N3093" s="28" t="s">
        <v>587</v>
      </c>
      <c r="O3093" s="21">
        <v>0</v>
      </c>
      <c r="P3093" s="21">
        <v>1</v>
      </c>
      <c r="Q3093" s="21">
        <v>0</v>
      </c>
      <c r="R3093">
        <f>IFERROR(IF(I3093=1,VLOOKUP(F3093,Lookup!$A$2:$B$15,2,FALSE),0),0.5)</f>
        <v>1.8</v>
      </c>
      <c r="S3093">
        <f>IF(K3093=1,1,IFERROR(IF(H3093="pass",VLOOKUP(F3093,Lookup!$D$2:$E$26,2,FALSE),0),1.6))</f>
        <v>0</v>
      </c>
      <c r="T3093" s="6">
        <f t="shared" si="146"/>
        <v>0</v>
      </c>
      <c r="U3093" s="6">
        <f t="shared" si="144"/>
        <v>1.8</v>
      </c>
      <c r="V3093" t="str">
        <f t="shared" si="145"/>
        <v>T.POLLARD, DAL</v>
      </c>
    </row>
    <row r="3094" spans="1:22">
      <c r="A3094">
        <v>381</v>
      </c>
      <c r="B3094" s="28">
        <v>2</v>
      </c>
      <c r="C3094" s="28" t="s">
        <v>25</v>
      </c>
      <c r="D3094" s="28" t="s">
        <v>2</v>
      </c>
      <c r="E3094" s="28">
        <v>75</v>
      </c>
      <c r="F3094" s="28">
        <v>25</v>
      </c>
      <c r="G3094" s="28" t="s">
        <v>3226</v>
      </c>
      <c r="H3094" s="28" t="s">
        <v>585</v>
      </c>
      <c r="I3094" s="28">
        <v>1</v>
      </c>
      <c r="J3094" s="28">
        <v>0</v>
      </c>
      <c r="K3094" s="28">
        <v>0</v>
      </c>
      <c r="L3094" s="28">
        <v>0</v>
      </c>
      <c r="M3094" s="28" t="s">
        <v>1683</v>
      </c>
      <c r="N3094" s="28" t="s">
        <v>587</v>
      </c>
      <c r="O3094" s="21">
        <v>0</v>
      </c>
      <c r="P3094" s="21">
        <v>1</v>
      </c>
      <c r="Q3094" s="21">
        <v>0</v>
      </c>
      <c r="R3094">
        <f>IFERROR(IF(I3094=1,VLOOKUP(F3094,Lookup!$A$2:$B$15,2,FALSE),0),0.5)</f>
        <v>0.5</v>
      </c>
      <c r="S3094">
        <f>IF(K3094=1,1,IFERROR(IF(H3094="pass",VLOOKUP(F3094,Lookup!$D$2:$E$26,2,FALSE),0),1.6))</f>
        <v>0</v>
      </c>
      <c r="T3094" s="6">
        <f t="shared" si="146"/>
        <v>0</v>
      </c>
      <c r="U3094" s="6">
        <f t="shared" si="144"/>
        <v>0.5</v>
      </c>
      <c r="V3094" t="str">
        <f t="shared" si="145"/>
        <v>A.EKELER, LAC</v>
      </c>
    </row>
    <row r="3095" spans="1:22">
      <c r="A3095">
        <v>385</v>
      </c>
      <c r="B3095" s="28">
        <v>2</v>
      </c>
      <c r="C3095" s="28" t="s">
        <v>2</v>
      </c>
      <c r="D3095" s="28" t="s">
        <v>25</v>
      </c>
      <c r="E3095" s="28">
        <v>63</v>
      </c>
      <c r="F3095" s="28">
        <v>37</v>
      </c>
      <c r="G3095" s="28" t="s">
        <v>3230</v>
      </c>
      <c r="H3095" s="28" t="s">
        <v>585</v>
      </c>
      <c r="I3095" s="28">
        <v>1</v>
      </c>
      <c r="J3095" s="28">
        <v>0</v>
      </c>
      <c r="K3095" s="28">
        <v>0</v>
      </c>
      <c r="L3095" s="28">
        <v>0</v>
      </c>
      <c r="M3095" s="28" t="s">
        <v>1135</v>
      </c>
      <c r="N3095" s="28" t="s">
        <v>587</v>
      </c>
      <c r="O3095" s="21">
        <v>0</v>
      </c>
      <c r="P3095" s="21">
        <v>1</v>
      </c>
      <c r="Q3095" s="21">
        <v>0</v>
      </c>
      <c r="R3095">
        <f>IFERROR(IF(I3095=1,VLOOKUP(F3095,Lookup!$A$2:$B$15,2,FALSE),0),0.5)</f>
        <v>0.5</v>
      </c>
      <c r="S3095">
        <f>IF(K3095=1,1,IFERROR(IF(H3095="pass",VLOOKUP(F3095,Lookup!$D$2:$E$26,2,FALSE),0),1.6))</f>
        <v>0</v>
      </c>
      <c r="T3095" s="6">
        <f t="shared" si="146"/>
        <v>0</v>
      </c>
      <c r="U3095" s="6">
        <f t="shared" si="144"/>
        <v>0.5</v>
      </c>
      <c r="V3095" t="str">
        <f t="shared" si="145"/>
        <v>E.ELLIOTT, DAL</v>
      </c>
    </row>
    <row r="3096" spans="1:22">
      <c r="A3096">
        <v>389</v>
      </c>
      <c r="B3096" s="28">
        <v>2</v>
      </c>
      <c r="C3096" s="28" t="s">
        <v>25</v>
      </c>
      <c r="D3096" s="28" t="s">
        <v>2</v>
      </c>
      <c r="E3096" s="28">
        <v>27</v>
      </c>
      <c r="F3096" s="28">
        <v>73</v>
      </c>
      <c r="G3096" s="28" t="s">
        <v>3234</v>
      </c>
      <c r="H3096" s="28" t="s">
        <v>585</v>
      </c>
      <c r="I3096" s="28">
        <v>1</v>
      </c>
      <c r="J3096" s="28">
        <v>0</v>
      </c>
      <c r="K3096" s="28">
        <v>0</v>
      </c>
      <c r="L3096" s="28">
        <v>0</v>
      </c>
      <c r="M3096" s="28" t="s">
        <v>1686</v>
      </c>
      <c r="N3096" s="28" t="s">
        <v>587</v>
      </c>
      <c r="O3096" s="21">
        <v>0</v>
      </c>
      <c r="P3096" s="21">
        <v>1</v>
      </c>
      <c r="Q3096" s="21">
        <v>0</v>
      </c>
      <c r="R3096">
        <f>IFERROR(IF(I3096=1,VLOOKUP(F3096,Lookup!$A$2:$B$15,2,FALSE),0),0.5)</f>
        <v>0.5</v>
      </c>
      <c r="S3096">
        <f>IF(K3096=1,1,IFERROR(IF(H3096="pass",VLOOKUP(F3096,Lookup!$D$2:$E$26,2,FALSE),0),1.6))</f>
        <v>0</v>
      </c>
      <c r="T3096" s="6">
        <f t="shared" si="146"/>
        <v>0</v>
      </c>
      <c r="U3096" s="6">
        <f t="shared" si="144"/>
        <v>0.5</v>
      </c>
      <c r="V3096" t="str">
        <f t="shared" si="145"/>
        <v>L.ROUNTREE, LAC</v>
      </c>
    </row>
    <row r="3097" spans="1:22">
      <c r="A3097">
        <v>391</v>
      </c>
      <c r="B3097" s="28">
        <v>2</v>
      </c>
      <c r="C3097" s="28" t="s">
        <v>2</v>
      </c>
      <c r="D3097" s="28" t="s">
        <v>25</v>
      </c>
      <c r="E3097" s="28">
        <v>75</v>
      </c>
      <c r="F3097" s="28">
        <v>25</v>
      </c>
      <c r="G3097" s="28" t="s">
        <v>3236</v>
      </c>
      <c r="H3097" s="28" t="s">
        <v>585</v>
      </c>
      <c r="I3097" s="28">
        <v>1</v>
      </c>
      <c r="J3097" s="28">
        <v>0</v>
      </c>
      <c r="K3097" s="28">
        <v>0</v>
      </c>
      <c r="L3097" s="28">
        <v>0</v>
      </c>
      <c r="M3097" s="28" t="s">
        <v>1158</v>
      </c>
      <c r="N3097" s="28" t="s">
        <v>587</v>
      </c>
      <c r="O3097" s="21">
        <v>0</v>
      </c>
      <c r="P3097" s="21">
        <v>1</v>
      </c>
      <c r="Q3097" s="21">
        <v>0</v>
      </c>
      <c r="R3097">
        <f>IFERROR(IF(I3097=1,VLOOKUP(F3097,Lookup!$A$2:$B$15,2,FALSE),0),0.5)</f>
        <v>0.5</v>
      </c>
      <c r="S3097">
        <f>IF(K3097=1,1,IFERROR(IF(H3097="pass",VLOOKUP(F3097,Lookup!$D$2:$E$26,2,FALSE),0),1.6))</f>
        <v>0</v>
      </c>
      <c r="T3097" s="6">
        <f t="shared" si="146"/>
        <v>0</v>
      </c>
      <c r="U3097" s="6">
        <f t="shared" si="144"/>
        <v>0.5</v>
      </c>
      <c r="V3097" t="str">
        <f t="shared" si="145"/>
        <v>T.POLLARD, DAL</v>
      </c>
    </row>
    <row r="3098" spans="1:22">
      <c r="A3098">
        <v>392</v>
      </c>
      <c r="B3098" s="28">
        <v>2</v>
      </c>
      <c r="C3098" s="28" t="s">
        <v>2</v>
      </c>
      <c r="D3098" s="28" t="s">
        <v>25</v>
      </c>
      <c r="E3098" s="28">
        <v>59</v>
      </c>
      <c r="F3098" s="28">
        <v>41</v>
      </c>
      <c r="G3098" s="28" t="s">
        <v>3237</v>
      </c>
      <c r="H3098" s="28" t="s">
        <v>585</v>
      </c>
      <c r="I3098" s="28">
        <v>1</v>
      </c>
      <c r="J3098" s="28">
        <v>0</v>
      </c>
      <c r="K3098" s="28">
        <v>0</v>
      </c>
      <c r="L3098" s="28">
        <v>0</v>
      </c>
      <c r="M3098" s="28" t="s">
        <v>1158</v>
      </c>
      <c r="N3098" s="28" t="s">
        <v>587</v>
      </c>
      <c r="O3098" s="21">
        <v>0</v>
      </c>
      <c r="P3098" s="21">
        <v>1</v>
      </c>
      <c r="Q3098" s="21">
        <v>0</v>
      </c>
      <c r="R3098">
        <f>IFERROR(IF(I3098=1,VLOOKUP(F3098,Lookup!$A$2:$B$15,2,FALSE),0),0.5)</f>
        <v>0.5</v>
      </c>
      <c r="S3098">
        <f>IF(K3098=1,1,IFERROR(IF(H3098="pass",VLOOKUP(F3098,Lookup!$D$2:$E$26,2,FALSE),0),1.6))</f>
        <v>0</v>
      </c>
      <c r="T3098" s="6">
        <f t="shared" si="146"/>
        <v>0</v>
      </c>
      <c r="U3098" s="6">
        <f t="shared" si="144"/>
        <v>0.5</v>
      </c>
      <c r="V3098" t="str">
        <f t="shared" si="145"/>
        <v>T.POLLARD, DAL</v>
      </c>
    </row>
    <row r="3099" spans="1:22">
      <c r="A3099">
        <v>394</v>
      </c>
      <c r="B3099" s="28">
        <v>2</v>
      </c>
      <c r="C3099" s="28" t="s">
        <v>2</v>
      </c>
      <c r="D3099" s="28" t="s">
        <v>25</v>
      </c>
      <c r="E3099" s="28">
        <v>41</v>
      </c>
      <c r="F3099" s="28">
        <v>59</v>
      </c>
      <c r="G3099" s="28" t="s">
        <v>3239</v>
      </c>
      <c r="H3099" s="28" t="s">
        <v>585</v>
      </c>
      <c r="I3099" s="28">
        <v>1</v>
      </c>
      <c r="J3099" s="28">
        <v>0</v>
      </c>
      <c r="K3099" s="28">
        <v>0</v>
      </c>
      <c r="L3099" s="28">
        <v>0</v>
      </c>
      <c r="M3099" s="28" t="s">
        <v>1142</v>
      </c>
      <c r="N3099" s="28" t="s">
        <v>587</v>
      </c>
      <c r="O3099" s="21">
        <v>0</v>
      </c>
      <c r="P3099" s="21">
        <v>1</v>
      </c>
      <c r="Q3099" s="21">
        <v>0</v>
      </c>
      <c r="R3099">
        <f>IFERROR(IF(I3099=1,VLOOKUP(F3099,Lookup!$A$2:$B$15,2,FALSE),0),0.5)</f>
        <v>0.5</v>
      </c>
      <c r="S3099">
        <f>IF(K3099=1,1,IFERROR(IF(H3099="pass",VLOOKUP(F3099,Lookup!$D$2:$E$26,2,FALSE),0),1.6))</f>
        <v>0</v>
      </c>
      <c r="T3099" s="6">
        <f t="shared" si="146"/>
        <v>0</v>
      </c>
      <c r="U3099" s="6">
        <f t="shared" si="144"/>
        <v>0.5</v>
      </c>
      <c r="V3099" t="str">
        <f t="shared" si="145"/>
        <v>C.LAMB, DAL</v>
      </c>
    </row>
    <row r="3100" spans="1:22">
      <c r="A3100">
        <v>397</v>
      </c>
      <c r="B3100" s="28">
        <v>2</v>
      </c>
      <c r="C3100" s="28" t="s">
        <v>2</v>
      </c>
      <c r="D3100" s="28" t="s">
        <v>25</v>
      </c>
      <c r="E3100" s="28">
        <v>5</v>
      </c>
      <c r="F3100" s="28">
        <v>95</v>
      </c>
      <c r="G3100" s="28" t="s">
        <v>3242</v>
      </c>
      <c r="H3100" s="28" t="s">
        <v>585</v>
      </c>
      <c r="I3100" s="28">
        <v>1</v>
      </c>
      <c r="J3100" s="28">
        <v>0</v>
      </c>
      <c r="K3100" s="28">
        <v>0</v>
      </c>
      <c r="L3100" s="28">
        <v>0</v>
      </c>
      <c r="M3100" s="28" t="s">
        <v>1135</v>
      </c>
      <c r="N3100" s="28" t="s">
        <v>587</v>
      </c>
      <c r="O3100" s="21">
        <v>0</v>
      </c>
      <c r="P3100" s="21">
        <v>1</v>
      </c>
      <c r="Q3100" s="21">
        <v>0</v>
      </c>
      <c r="R3100">
        <f>IFERROR(IF(I3100=1,VLOOKUP(F3100,Lookup!$A$2:$B$15,2,FALSE),0),0.5)</f>
        <v>1.4</v>
      </c>
      <c r="S3100">
        <f>IF(K3100=1,1,IFERROR(IF(H3100="pass",VLOOKUP(F3100,Lookup!$D$2:$E$26,2,FALSE),0),1.6))</f>
        <v>0</v>
      </c>
      <c r="T3100" s="6">
        <f t="shared" si="146"/>
        <v>0</v>
      </c>
      <c r="U3100" s="6">
        <f t="shared" si="144"/>
        <v>1.4</v>
      </c>
      <c r="V3100" t="str">
        <f t="shared" si="145"/>
        <v>E.ELLIOTT, DAL</v>
      </c>
    </row>
    <row r="3101" spans="1:22">
      <c r="A3101">
        <v>398</v>
      </c>
      <c r="B3101" s="28">
        <v>2</v>
      </c>
      <c r="C3101" s="28" t="s">
        <v>25</v>
      </c>
      <c r="D3101" s="28" t="s">
        <v>2</v>
      </c>
      <c r="E3101" s="28">
        <v>75</v>
      </c>
      <c r="F3101" s="28">
        <v>25</v>
      </c>
      <c r="G3101" s="28" t="s">
        <v>3243</v>
      </c>
      <c r="H3101" s="28" t="s">
        <v>585</v>
      </c>
      <c r="I3101" s="28">
        <v>1</v>
      </c>
      <c r="J3101" s="28">
        <v>0</v>
      </c>
      <c r="K3101" s="28">
        <v>0</v>
      </c>
      <c r="L3101" s="28">
        <v>0</v>
      </c>
      <c r="M3101" s="28" t="s">
        <v>1683</v>
      </c>
      <c r="N3101" s="28" t="s">
        <v>587</v>
      </c>
      <c r="O3101" s="21">
        <v>0</v>
      </c>
      <c r="P3101" s="21">
        <v>1</v>
      </c>
      <c r="Q3101" s="21">
        <v>0</v>
      </c>
      <c r="R3101">
        <f>IFERROR(IF(I3101=1,VLOOKUP(F3101,Lookup!$A$2:$B$15,2,FALSE),0),0.5)</f>
        <v>0.5</v>
      </c>
      <c r="S3101">
        <f>IF(K3101=1,1,IFERROR(IF(H3101="pass",VLOOKUP(F3101,Lookup!$D$2:$E$26,2,FALSE),0),1.6))</f>
        <v>0</v>
      </c>
      <c r="T3101" s="6">
        <f t="shared" si="146"/>
        <v>0</v>
      </c>
      <c r="U3101" s="6">
        <f t="shared" ref="U3101:U3164" si="147">R3101+IF(S3101&gt;=3.2,S3101,IF(AND(S3101&lt;3.2,S3101&gt;=1.8),S3101*0.66+T3101*0.34,T3101))+K3101*0.4735*2</f>
        <v>0.5</v>
      </c>
      <c r="V3101" t="str">
        <f t="shared" si="145"/>
        <v>A.EKELER, LAC</v>
      </c>
    </row>
    <row r="3102" spans="1:22">
      <c r="A3102">
        <v>401</v>
      </c>
      <c r="B3102" s="28">
        <v>2</v>
      </c>
      <c r="C3102" s="28" t="s">
        <v>25</v>
      </c>
      <c r="D3102" s="28" t="s">
        <v>2</v>
      </c>
      <c r="E3102" s="28">
        <v>60</v>
      </c>
      <c r="F3102" s="28">
        <v>40</v>
      </c>
      <c r="G3102" s="28" t="s">
        <v>3246</v>
      </c>
      <c r="H3102" s="28" t="s">
        <v>2864</v>
      </c>
      <c r="I3102" s="28">
        <v>0</v>
      </c>
      <c r="J3102" s="28">
        <v>1</v>
      </c>
      <c r="K3102" s="28">
        <v>0</v>
      </c>
      <c r="L3102" s="28">
        <v>0</v>
      </c>
      <c r="M3102" s="28" t="s">
        <v>1681</v>
      </c>
      <c r="N3102" s="28" t="s">
        <v>587</v>
      </c>
      <c r="O3102" s="21">
        <v>0</v>
      </c>
      <c r="P3102" s="21">
        <v>0</v>
      </c>
      <c r="Q3102" s="21">
        <v>0</v>
      </c>
      <c r="R3102">
        <f>IFERROR(IF(I3102=1,VLOOKUP(F3102,Lookup!$A$2:$B$15,2,FALSE),0),0.5)</f>
        <v>0</v>
      </c>
      <c r="S3102">
        <f>IF(K3102=1,1,IFERROR(IF(H3102="pass",VLOOKUP(F3102,Lookup!$D$2:$E$26,2,FALSE),0),1.6))</f>
        <v>0</v>
      </c>
      <c r="T3102" s="6">
        <f t="shared" si="146"/>
        <v>0</v>
      </c>
      <c r="U3102" s="6">
        <f t="shared" si="147"/>
        <v>0</v>
      </c>
      <c r="V3102" t="str">
        <f t="shared" si="145"/>
        <v>J.COOK, LAC</v>
      </c>
    </row>
    <row r="3103" spans="1:22">
      <c r="A3103">
        <v>402</v>
      </c>
      <c r="B3103" s="28">
        <v>2</v>
      </c>
      <c r="C3103" s="28" t="s">
        <v>25</v>
      </c>
      <c r="D3103" s="28" t="s">
        <v>2</v>
      </c>
      <c r="E3103" s="28">
        <v>47</v>
      </c>
      <c r="F3103" s="28">
        <v>53</v>
      </c>
      <c r="G3103" s="28" t="s">
        <v>3247</v>
      </c>
      <c r="H3103" s="28" t="s">
        <v>585</v>
      </c>
      <c r="I3103" s="28">
        <v>1</v>
      </c>
      <c r="J3103" s="28">
        <v>0</v>
      </c>
      <c r="K3103" s="28">
        <v>0</v>
      </c>
      <c r="L3103" s="28">
        <v>0</v>
      </c>
      <c r="M3103" s="28" t="s">
        <v>1683</v>
      </c>
      <c r="N3103" s="28" t="s">
        <v>587</v>
      </c>
      <c r="O3103" s="21">
        <v>0</v>
      </c>
      <c r="P3103" s="21">
        <v>1</v>
      </c>
      <c r="Q3103" s="21">
        <v>0</v>
      </c>
      <c r="R3103">
        <f>IFERROR(IF(I3103=1,VLOOKUP(F3103,Lookup!$A$2:$B$15,2,FALSE),0),0.5)</f>
        <v>0.5</v>
      </c>
      <c r="S3103">
        <f>IF(K3103=1,1,IFERROR(IF(H3103="pass",VLOOKUP(F3103,Lookup!$D$2:$E$26,2,FALSE),0),1.6))</f>
        <v>0</v>
      </c>
      <c r="T3103" s="6">
        <f t="shared" si="146"/>
        <v>0</v>
      </c>
      <c r="U3103" s="6">
        <f t="shared" si="147"/>
        <v>0.5</v>
      </c>
      <c r="V3103" t="str">
        <f t="shared" si="145"/>
        <v>A.EKELER, LAC</v>
      </c>
    </row>
    <row r="3104" spans="1:22">
      <c r="A3104">
        <v>405</v>
      </c>
      <c r="B3104" s="28">
        <v>2</v>
      </c>
      <c r="C3104" s="28" t="s">
        <v>25</v>
      </c>
      <c r="D3104" s="28" t="s">
        <v>2</v>
      </c>
      <c r="E3104" s="28">
        <v>36</v>
      </c>
      <c r="F3104" s="28">
        <v>64</v>
      </c>
      <c r="G3104" s="28" t="s">
        <v>3250</v>
      </c>
      <c r="H3104" s="28" t="s">
        <v>2864</v>
      </c>
      <c r="I3104" s="28">
        <v>1</v>
      </c>
      <c r="J3104" s="28">
        <v>0</v>
      </c>
      <c r="K3104" s="28">
        <v>0</v>
      </c>
      <c r="L3104" s="28">
        <v>0</v>
      </c>
      <c r="M3104" s="28" t="s">
        <v>1701</v>
      </c>
      <c r="N3104" s="28" t="s">
        <v>587</v>
      </c>
      <c r="O3104" s="21">
        <v>0</v>
      </c>
      <c r="P3104" s="21">
        <v>1</v>
      </c>
      <c r="Q3104" s="21">
        <v>0</v>
      </c>
      <c r="R3104">
        <f>IFERROR(IF(I3104=1,VLOOKUP(F3104,Lookup!$A$2:$B$15,2,FALSE),0),0.5)</f>
        <v>0.5</v>
      </c>
      <c r="S3104">
        <f>IF(K3104=1,1,IFERROR(IF(H3104="pass",VLOOKUP(F3104,Lookup!$D$2:$E$26,2,FALSE),0),1.6))</f>
        <v>0</v>
      </c>
      <c r="T3104" s="6">
        <f t="shared" si="146"/>
        <v>0</v>
      </c>
      <c r="U3104" s="6">
        <f t="shared" si="147"/>
        <v>0.5</v>
      </c>
      <c r="V3104" t="str">
        <f t="shared" si="145"/>
        <v>J.JACKSON, LAC</v>
      </c>
    </row>
    <row r="3105" spans="1:22">
      <c r="A3105">
        <v>407</v>
      </c>
      <c r="B3105" s="28">
        <v>2</v>
      </c>
      <c r="C3105" s="28" t="s">
        <v>25</v>
      </c>
      <c r="D3105" s="28" t="s">
        <v>2</v>
      </c>
      <c r="E3105" s="28">
        <v>37</v>
      </c>
      <c r="F3105" s="28">
        <v>63</v>
      </c>
      <c r="G3105" s="28" t="s">
        <v>3252</v>
      </c>
      <c r="H3105" s="28" t="s">
        <v>585</v>
      </c>
      <c r="I3105" s="28">
        <v>1</v>
      </c>
      <c r="J3105" s="28">
        <v>0</v>
      </c>
      <c r="K3105" s="28">
        <v>0</v>
      </c>
      <c r="L3105" s="28">
        <v>0</v>
      </c>
      <c r="M3105" s="28" t="s">
        <v>1683</v>
      </c>
      <c r="N3105" s="28" t="s">
        <v>587</v>
      </c>
      <c r="O3105" s="21">
        <v>0</v>
      </c>
      <c r="P3105" s="21">
        <v>1</v>
      </c>
      <c r="Q3105" s="21">
        <v>0</v>
      </c>
      <c r="R3105">
        <f>IFERROR(IF(I3105=1,VLOOKUP(F3105,Lookup!$A$2:$B$15,2,FALSE),0),0.5)</f>
        <v>0.5</v>
      </c>
      <c r="S3105">
        <f>IF(K3105=1,1,IFERROR(IF(H3105="pass",VLOOKUP(F3105,Lookup!$D$2:$E$26,2,FALSE),0),1.6))</f>
        <v>0</v>
      </c>
      <c r="T3105" s="6">
        <f t="shared" si="146"/>
        <v>0</v>
      </c>
      <c r="U3105" s="6">
        <f t="shared" si="147"/>
        <v>0.5</v>
      </c>
      <c r="V3105" t="str">
        <f t="shared" si="145"/>
        <v>A.EKELER, LAC</v>
      </c>
    </row>
    <row r="3106" spans="1:22">
      <c r="A3106">
        <v>412</v>
      </c>
      <c r="B3106" s="28">
        <v>2</v>
      </c>
      <c r="C3106" s="28" t="s">
        <v>2</v>
      </c>
      <c r="D3106" s="28" t="s">
        <v>25</v>
      </c>
      <c r="E3106" s="28">
        <v>72</v>
      </c>
      <c r="F3106" s="28">
        <v>28</v>
      </c>
      <c r="G3106" s="28" t="s">
        <v>3257</v>
      </c>
      <c r="H3106" s="28" t="s">
        <v>585</v>
      </c>
      <c r="I3106" s="28">
        <v>1</v>
      </c>
      <c r="J3106" s="28">
        <v>0</v>
      </c>
      <c r="K3106" s="28">
        <v>0</v>
      </c>
      <c r="L3106" s="28">
        <v>0</v>
      </c>
      <c r="M3106" s="28" t="s">
        <v>1158</v>
      </c>
      <c r="N3106" s="28" t="s">
        <v>587</v>
      </c>
      <c r="O3106" s="21">
        <v>0</v>
      </c>
      <c r="P3106" s="21">
        <v>1</v>
      </c>
      <c r="Q3106" s="21">
        <v>0</v>
      </c>
      <c r="R3106">
        <f>IFERROR(IF(I3106=1,VLOOKUP(F3106,Lookup!$A$2:$B$15,2,FALSE),0),0.5)</f>
        <v>0.5</v>
      </c>
      <c r="S3106">
        <f>IF(K3106=1,1,IFERROR(IF(H3106="pass",VLOOKUP(F3106,Lookup!$D$2:$E$26,2,FALSE),0),1.6))</f>
        <v>0</v>
      </c>
      <c r="T3106" s="6">
        <f t="shared" si="146"/>
        <v>0</v>
      </c>
      <c r="U3106" s="6">
        <f t="shared" si="147"/>
        <v>0.5</v>
      </c>
      <c r="V3106" t="str">
        <f t="shared" si="145"/>
        <v>T.POLLARD, DAL</v>
      </c>
    </row>
    <row r="3107" spans="1:22">
      <c r="A3107">
        <v>413</v>
      </c>
      <c r="B3107" s="28">
        <v>2</v>
      </c>
      <c r="C3107" s="28" t="s">
        <v>2</v>
      </c>
      <c r="D3107" s="28" t="s">
        <v>25</v>
      </c>
      <c r="E3107" s="28">
        <v>66</v>
      </c>
      <c r="F3107" s="28">
        <v>34</v>
      </c>
      <c r="G3107" s="28" t="s">
        <v>3258</v>
      </c>
      <c r="H3107" s="28" t="s">
        <v>585</v>
      </c>
      <c r="I3107" s="28">
        <v>1</v>
      </c>
      <c r="J3107" s="28">
        <v>0</v>
      </c>
      <c r="K3107" s="28">
        <v>0</v>
      </c>
      <c r="L3107" s="28">
        <v>0</v>
      </c>
      <c r="M3107" s="28" t="s">
        <v>1158</v>
      </c>
      <c r="N3107" s="28" t="s">
        <v>587</v>
      </c>
      <c r="O3107" s="21">
        <v>0</v>
      </c>
      <c r="P3107" s="21">
        <v>1</v>
      </c>
      <c r="Q3107" s="21">
        <v>0</v>
      </c>
      <c r="R3107">
        <f>IFERROR(IF(I3107=1,VLOOKUP(F3107,Lookup!$A$2:$B$15,2,FALSE),0),0.5)</f>
        <v>0.5</v>
      </c>
      <c r="S3107">
        <f>IF(K3107=1,1,IFERROR(IF(H3107="pass",VLOOKUP(F3107,Lookup!$D$2:$E$26,2,FALSE),0),1.6))</f>
        <v>0</v>
      </c>
      <c r="T3107" s="6">
        <f t="shared" si="146"/>
        <v>0</v>
      </c>
      <c r="U3107" s="6">
        <f t="shared" si="147"/>
        <v>0.5</v>
      </c>
      <c r="V3107" t="str">
        <f t="shared" si="145"/>
        <v>T.POLLARD, DAL</v>
      </c>
    </row>
    <row r="3108" spans="1:22">
      <c r="A3108">
        <v>415</v>
      </c>
      <c r="B3108" s="28">
        <v>2</v>
      </c>
      <c r="C3108" s="28" t="s">
        <v>2</v>
      </c>
      <c r="D3108" s="28" t="s">
        <v>25</v>
      </c>
      <c r="E3108" s="28">
        <v>46</v>
      </c>
      <c r="F3108" s="28">
        <v>54</v>
      </c>
      <c r="G3108" s="28" t="s">
        <v>3260</v>
      </c>
      <c r="H3108" s="28" t="s">
        <v>585</v>
      </c>
      <c r="I3108" s="28">
        <v>1</v>
      </c>
      <c r="J3108" s="28">
        <v>0</v>
      </c>
      <c r="K3108" s="28">
        <v>0</v>
      </c>
      <c r="L3108" s="28">
        <v>0</v>
      </c>
      <c r="M3108" s="28" t="s">
        <v>1135</v>
      </c>
      <c r="N3108" s="28" t="s">
        <v>587</v>
      </c>
      <c r="O3108" s="21">
        <v>0</v>
      </c>
      <c r="P3108" s="21">
        <v>1</v>
      </c>
      <c r="Q3108" s="21">
        <v>0</v>
      </c>
      <c r="R3108">
        <f>IFERROR(IF(I3108=1,VLOOKUP(F3108,Lookup!$A$2:$B$15,2,FALSE),0),0.5)</f>
        <v>0.5</v>
      </c>
      <c r="S3108">
        <f>IF(K3108=1,1,IFERROR(IF(H3108="pass",VLOOKUP(F3108,Lookup!$D$2:$E$26,2,FALSE),0),1.6))</f>
        <v>0</v>
      </c>
      <c r="T3108" s="6">
        <f t="shared" si="146"/>
        <v>0</v>
      </c>
      <c r="U3108" s="6">
        <f t="shared" si="147"/>
        <v>0.5</v>
      </c>
      <c r="V3108" t="str">
        <f t="shared" si="145"/>
        <v>E.ELLIOTT, DAL</v>
      </c>
    </row>
    <row r="3109" spans="1:22">
      <c r="A3109">
        <v>416</v>
      </c>
      <c r="B3109" s="28">
        <v>2</v>
      </c>
      <c r="C3109" s="28" t="s">
        <v>2</v>
      </c>
      <c r="D3109" s="28" t="s">
        <v>25</v>
      </c>
      <c r="E3109" s="28">
        <v>51</v>
      </c>
      <c r="F3109" s="28">
        <v>49</v>
      </c>
      <c r="G3109" s="28" t="s">
        <v>3261</v>
      </c>
      <c r="H3109" s="28" t="s">
        <v>585</v>
      </c>
      <c r="I3109" s="28">
        <v>1</v>
      </c>
      <c r="J3109" s="28">
        <v>0</v>
      </c>
      <c r="K3109" s="28">
        <v>0</v>
      </c>
      <c r="L3109" s="28">
        <v>0</v>
      </c>
      <c r="M3109" s="28" t="s">
        <v>1173</v>
      </c>
      <c r="N3109" s="28" t="s">
        <v>587</v>
      </c>
      <c r="O3109" s="21">
        <v>0</v>
      </c>
      <c r="P3109" s="21">
        <v>1</v>
      </c>
      <c r="Q3109" s="21">
        <v>0</v>
      </c>
      <c r="R3109">
        <f>IFERROR(IF(I3109=1,VLOOKUP(F3109,Lookup!$A$2:$B$15,2,FALSE),0),0.5)</f>
        <v>0.5</v>
      </c>
      <c r="S3109">
        <f>IF(K3109=1,1,IFERROR(IF(H3109="pass",VLOOKUP(F3109,Lookup!$D$2:$E$26,2,FALSE),0),1.6))</f>
        <v>0</v>
      </c>
      <c r="T3109" s="6">
        <f t="shared" si="146"/>
        <v>0</v>
      </c>
      <c r="U3109" s="6">
        <f t="shared" si="147"/>
        <v>0.5</v>
      </c>
      <c r="V3109" t="str">
        <f t="shared" si="145"/>
        <v>C.WILSON, DAL</v>
      </c>
    </row>
    <row r="3110" spans="1:22">
      <c r="A3110">
        <v>419</v>
      </c>
      <c r="B3110" s="28">
        <v>2</v>
      </c>
      <c r="C3110" s="28" t="s">
        <v>25</v>
      </c>
      <c r="D3110" s="28" t="s">
        <v>2</v>
      </c>
      <c r="E3110" s="28">
        <v>59</v>
      </c>
      <c r="F3110" s="28">
        <v>41</v>
      </c>
      <c r="G3110" s="28" t="s">
        <v>3264</v>
      </c>
      <c r="H3110" s="28" t="s">
        <v>585</v>
      </c>
      <c r="I3110" s="28">
        <v>1</v>
      </c>
      <c r="J3110" s="28">
        <v>0</v>
      </c>
      <c r="K3110" s="28">
        <v>0</v>
      </c>
      <c r="L3110" s="28">
        <v>0</v>
      </c>
      <c r="M3110" s="28" t="s">
        <v>1683</v>
      </c>
      <c r="N3110" s="28" t="s">
        <v>587</v>
      </c>
      <c r="O3110" s="21">
        <v>0</v>
      </c>
      <c r="P3110" s="21">
        <v>1</v>
      </c>
      <c r="Q3110" s="21">
        <v>0</v>
      </c>
      <c r="R3110">
        <f>IFERROR(IF(I3110=1,VLOOKUP(F3110,Lookup!$A$2:$B$15,2,FALSE),0),0.5)</f>
        <v>0.5</v>
      </c>
      <c r="S3110">
        <f>IF(K3110=1,1,IFERROR(IF(H3110="pass",VLOOKUP(F3110,Lookup!$D$2:$E$26,2,FALSE),0),1.6))</f>
        <v>0</v>
      </c>
      <c r="T3110" s="6">
        <f t="shared" si="146"/>
        <v>0</v>
      </c>
      <c r="U3110" s="6">
        <f t="shared" si="147"/>
        <v>0.5</v>
      </c>
      <c r="V3110" t="str">
        <f t="shared" si="145"/>
        <v>A.EKELER, LAC</v>
      </c>
    </row>
    <row r="3111" spans="1:22">
      <c r="A3111">
        <v>422</v>
      </c>
      <c r="B3111" s="28">
        <v>2</v>
      </c>
      <c r="C3111" s="28" t="s">
        <v>25</v>
      </c>
      <c r="D3111" s="28" t="s">
        <v>2</v>
      </c>
      <c r="E3111" s="28">
        <v>36</v>
      </c>
      <c r="F3111" s="28">
        <v>64</v>
      </c>
      <c r="G3111" s="28" t="s">
        <v>3267</v>
      </c>
      <c r="H3111" s="28" t="s">
        <v>2864</v>
      </c>
      <c r="I3111" s="28">
        <v>1</v>
      </c>
      <c r="J3111" s="28">
        <v>0</v>
      </c>
      <c r="K3111" s="28">
        <v>0</v>
      </c>
      <c r="L3111" s="28">
        <v>0</v>
      </c>
      <c r="M3111" s="28" t="s">
        <v>1686</v>
      </c>
      <c r="N3111" s="28" t="s">
        <v>587</v>
      </c>
      <c r="O3111" s="21">
        <v>0</v>
      </c>
      <c r="P3111" s="21">
        <v>1</v>
      </c>
      <c r="Q3111" s="21">
        <v>0</v>
      </c>
      <c r="R3111">
        <f>IFERROR(IF(I3111=1,VLOOKUP(F3111,Lookup!$A$2:$B$15,2,FALSE),0),0.5)</f>
        <v>0.5</v>
      </c>
      <c r="S3111">
        <f>IF(K3111=1,1,IFERROR(IF(H3111="pass",VLOOKUP(F3111,Lookup!$D$2:$E$26,2,FALSE),0),1.6))</f>
        <v>0</v>
      </c>
      <c r="T3111" s="6">
        <f t="shared" si="146"/>
        <v>0</v>
      </c>
      <c r="U3111" s="6">
        <f t="shared" si="147"/>
        <v>0.5</v>
      </c>
      <c r="V3111" t="str">
        <f t="shared" si="145"/>
        <v>L.ROUNTREE, LAC</v>
      </c>
    </row>
    <row r="3112" spans="1:22">
      <c r="A3112">
        <v>424</v>
      </c>
      <c r="B3112" s="28">
        <v>2</v>
      </c>
      <c r="C3112" s="28" t="s">
        <v>25</v>
      </c>
      <c r="D3112" s="28" t="s">
        <v>2</v>
      </c>
      <c r="E3112" s="28">
        <v>39</v>
      </c>
      <c r="F3112" s="28">
        <v>61</v>
      </c>
      <c r="G3112" s="28" t="s">
        <v>3269</v>
      </c>
      <c r="H3112" s="28" t="s">
        <v>2864</v>
      </c>
      <c r="I3112" s="28">
        <v>0</v>
      </c>
      <c r="J3112" s="28">
        <v>1</v>
      </c>
      <c r="K3112" s="28">
        <v>0</v>
      </c>
      <c r="L3112" s="28">
        <v>0</v>
      </c>
      <c r="M3112" s="28" t="s">
        <v>1691</v>
      </c>
      <c r="N3112" s="28" t="s">
        <v>587</v>
      </c>
      <c r="O3112" s="21">
        <v>0</v>
      </c>
      <c r="P3112" s="21">
        <v>0</v>
      </c>
      <c r="Q3112" s="21">
        <v>0</v>
      </c>
      <c r="R3112">
        <f>IFERROR(IF(I3112=1,VLOOKUP(F3112,Lookup!$A$2:$B$15,2,FALSE),0),0.5)</f>
        <v>0</v>
      </c>
      <c r="S3112">
        <f>IF(K3112=1,1,IFERROR(IF(H3112="pass",VLOOKUP(F3112,Lookup!$D$2:$E$26,2,FALSE),0),1.6))</f>
        <v>0</v>
      </c>
      <c r="T3112" s="6">
        <f t="shared" si="146"/>
        <v>0</v>
      </c>
      <c r="U3112" s="6">
        <f t="shared" si="147"/>
        <v>0</v>
      </c>
      <c r="V3112" t="str">
        <f t="shared" si="145"/>
        <v>K.ALLEN, LAC</v>
      </c>
    </row>
    <row r="3113" spans="1:22">
      <c r="A3113">
        <v>427</v>
      </c>
      <c r="B3113" s="28">
        <v>2</v>
      </c>
      <c r="C3113" s="28" t="s">
        <v>25</v>
      </c>
      <c r="D3113" s="28" t="s">
        <v>2</v>
      </c>
      <c r="E3113" s="28">
        <v>33</v>
      </c>
      <c r="F3113" s="28">
        <v>67</v>
      </c>
      <c r="G3113" s="28" t="s">
        <v>3272</v>
      </c>
      <c r="H3113" s="28" t="s">
        <v>585</v>
      </c>
      <c r="I3113" s="28">
        <v>0</v>
      </c>
      <c r="J3113" s="28">
        <v>1</v>
      </c>
      <c r="K3113" s="28">
        <v>0</v>
      </c>
      <c r="L3113" s="28">
        <v>0</v>
      </c>
      <c r="M3113" s="28" t="s">
        <v>1746</v>
      </c>
      <c r="N3113" s="28" t="s">
        <v>587</v>
      </c>
      <c r="O3113" s="21">
        <v>0</v>
      </c>
      <c r="P3113" s="21">
        <v>0</v>
      </c>
      <c r="Q3113" s="21">
        <v>0</v>
      </c>
      <c r="R3113">
        <f>IFERROR(IF(I3113=1,VLOOKUP(F3113,Lookup!$A$2:$B$15,2,FALSE),0),0.5)</f>
        <v>0</v>
      </c>
      <c r="S3113">
        <f>IF(K3113=1,1,IFERROR(IF(H3113="pass",VLOOKUP(F3113,Lookup!$D$2:$E$26,2,FALSE),0),1.6))</f>
        <v>0</v>
      </c>
      <c r="T3113" s="6">
        <f t="shared" si="146"/>
        <v>0</v>
      </c>
      <c r="U3113" s="6">
        <f t="shared" si="147"/>
        <v>0</v>
      </c>
      <c r="V3113" t="str">
        <f t="shared" si="145"/>
        <v>J.HERBERT, LAC</v>
      </c>
    </row>
    <row r="3114" spans="1:22">
      <c r="A3114">
        <v>432</v>
      </c>
      <c r="B3114" s="28">
        <v>2</v>
      </c>
      <c r="C3114" s="28" t="s">
        <v>25</v>
      </c>
      <c r="D3114" s="28" t="s">
        <v>2</v>
      </c>
      <c r="E3114" s="28">
        <v>75</v>
      </c>
      <c r="F3114" s="28">
        <v>25</v>
      </c>
      <c r="G3114" s="28" t="s">
        <v>3277</v>
      </c>
      <c r="H3114" s="28" t="s">
        <v>585</v>
      </c>
      <c r="I3114" s="28">
        <v>1</v>
      </c>
      <c r="J3114" s="28">
        <v>0</v>
      </c>
      <c r="K3114" s="28">
        <v>0</v>
      </c>
      <c r="L3114" s="28">
        <v>0</v>
      </c>
      <c r="M3114" s="28" t="s">
        <v>1683</v>
      </c>
      <c r="N3114" s="28" t="s">
        <v>587</v>
      </c>
      <c r="O3114" s="21">
        <v>0</v>
      </c>
      <c r="P3114" s="21">
        <v>1</v>
      </c>
      <c r="Q3114" s="21">
        <v>0</v>
      </c>
      <c r="R3114">
        <f>IFERROR(IF(I3114=1,VLOOKUP(F3114,Lookup!$A$2:$B$15,2,FALSE),0),0.5)</f>
        <v>0.5</v>
      </c>
      <c r="S3114">
        <f>IF(K3114=1,1,IFERROR(IF(H3114="pass",VLOOKUP(F3114,Lookup!$D$2:$E$26,2,FALSE),0),1.6))</f>
        <v>0</v>
      </c>
      <c r="T3114" s="6">
        <f t="shared" si="146"/>
        <v>0</v>
      </c>
      <c r="U3114" s="6">
        <f t="shared" si="147"/>
        <v>0.5</v>
      </c>
      <c r="V3114" t="str">
        <f t="shared" si="145"/>
        <v>A.EKELER, LAC</v>
      </c>
    </row>
    <row r="3115" spans="1:22">
      <c r="A3115">
        <v>434</v>
      </c>
      <c r="B3115" s="28">
        <v>2</v>
      </c>
      <c r="C3115" s="28" t="s">
        <v>25</v>
      </c>
      <c r="D3115" s="28" t="s">
        <v>2</v>
      </c>
      <c r="E3115" s="28">
        <v>66</v>
      </c>
      <c r="F3115" s="28">
        <v>34</v>
      </c>
      <c r="G3115" s="28" t="s">
        <v>3279</v>
      </c>
      <c r="H3115" s="28" t="s">
        <v>585</v>
      </c>
      <c r="I3115" s="28">
        <v>1</v>
      </c>
      <c r="J3115" s="28">
        <v>0</v>
      </c>
      <c r="K3115" s="28">
        <v>0</v>
      </c>
      <c r="L3115" s="28">
        <v>0</v>
      </c>
      <c r="M3115" s="28" t="s">
        <v>1683</v>
      </c>
      <c r="N3115" s="28" t="s">
        <v>587</v>
      </c>
      <c r="O3115" s="21">
        <v>0</v>
      </c>
      <c r="P3115" s="21">
        <v>1</v>
      </c>
      <c r="Q3115" s="21">
        <v>0</v>
      </c>
      <c r="R3115">
        <f>IFERROR(IF(I3115=1,VLOOKUP(F3115,Lookup!$A$2:$B$15,2,FALSE),0),0.5)</f>
        <v>0.5</v>
      </c>
      <c r="S3115">
        <f>IF(K3115=1,1,IFERROR(IF(H3115="pass",VLOOKUP(F3115,Lookup!$D$2:$E$26,2,FALSE),0),1.6))</f>
        <v>0</v>
      </c>
      <c r="T3115" s="6">
        <f t="shared" si="146"/>
        <v>0</v>
      </c>
      <c r="U3115" s="6">
        <f t="shared" si="147"/>
        <v>0.5</v>
      </c>
      <c r="V3115" t="str">
        <f t="shared" si="145"/>
        <v>A.EKELER, LAC</v>
      </c>
    </row>
    <row r="3116" spans="1:22">
      <c r="A3116">
        <v>435</v>
      </c>
      <c r="B3116" s="28">
        <v>2</v>
      </c>
      <c r="C3116" s="28" t="s">
        <v>25</v>
      </c>
      <c r="D3116" s="28" t="s">
        <v>2</v>
      </c>
      <c r="E3116" s="28">
        <v>66</v>
      </c>
      <c r="F3116" s="28">
        <v>34</v>
      </c>
      <c r="G3116" s="28" t="s">
        <v>3280</v>
      </c>
      <c r="H3116" s="28" t="s">
        <v>585</v>
      </c>
      <c r="I3116" s="28">
        <v>1</v>
      </c>
      <c r="J3116" s="28">
        <v>0</v>
      </c>
      <c r="K3116" s="28">
        <v>0</v>
      </c>
      <c r="L3116" s="28">
        <v>0</v>
      </c>
      <c r="M3116" s="28" t="s">
        <v>1746</v>
      </c>
      <c r="N3116" s="28" t="s">
        <v>587</v>
      </c>
      <c r="O3116" s="21">
        <v>0</v>
      </c>
      <c r="P3116" s="21">
        <v>1</v>
      </c>
      <c r="Q3116" s="21">
        <v>0</v>
      </c>
      <c r="R3116">
        <f>IFERROR(IF(I3116=1,VLOOKUP(F3116,Lookup!$A$2:$B$15,2,FALSE),0),0.5)</f>
        <v>0.5</v>
      </c>
      <c r="S3116">
        <f>IF(K3116=1,1,IFERROR(IF(H3116="pass",VLOOKUP(F3116,Lookup!$D$2:$E$26,2,FALSE),0),1.6))</f>
        <v>0</v>
      </c>
      <c r="T3116" s="6">
        <f t="shared" si="146"/>
        <v>0</v>
      </c>
      <c r="U3116" s="6">
        <f t="shared" si="147"/>
        <v>0.5</v>
      </c>
      <c r="V3116" t="str">
        <f t="shared" si="145"/>
        <v>J.HERBERT, LAC</v>
      </c>
    </row>
    <row r="3117" spans="1:22">
      <c r="A3117">
        <v>436</v>
      </c>
      <c r="B3117" s="28">
        <v>2</v>
      </c>
      <c r="C3117" s="28" t="s">
        <v>25</v>
      </c>
      <c r="D3117" s="28" t="s">
        <v>2</v>
      </c>
      <c r="E3117" s="28">
        <v>63</v>
      </c>
      <c r="F3117" s="28">
        <v>37</v>
      </c>
      <c r="G3117" s="28" t="s">
        <v>3281</v>
      </c>
      <c r="H3117" s="28" t="s">
        <v>2864</v>
      </c>
      <c r="I3117" s="28">
        <v>0</v>
      </c>
      <c r="J3117" s="28">
        <v>1</v>
      </c>
      <c r="K3117" s="28">
        <v>0</v>
      </c>
      <c r="L3117" s="28">
        <v>0</v>
      </c>
      <c r="M3117" s="28" t="s">
        <v>647</v>
      </c>
      <c r="N3117" s="28" t="s">
        <v>587</v>
      </c>
      <c r="O3117" s="21">
        <v>0</v>
      </c>
      <c r="P3117" s="21">
        <v>0</v>
      </c>
      <c r="Q3117" s="21">
        <v>0</v>
      </c>
      <c r="R3117">
        <f>IFERROR(IF(I3117=1,VLOOKUP(F3117,Lookup!$A$2:$B$15,2,FALSE),0),0.5)</f>
        <v>0</v>
      </c>
      <c r="S3117">
        <f>IF(K3117=1,1,IFERROR(IF(H3117="pass",VLOOKUP(F3117,Lookup!$D$2:$E$26,2,FALSE),0),1.6))</f>
        <v>0</v>
      </c>
      <c r="T3117" s="6">
        <f t="shared" si="146"/>
        <v>0</v>
      </c>
      <c r="U3117" s="6">
        <f t="shared" si="147"/>
        <v>0</v>
      </c>
      <c r="V3117" t="str">
        <f t="shared" si="145"/>
        <v>M.WILLIAMS, LAC</v>
      </c>
    </row>
    <row r="3118" spans="1:22">
      <c r="A3118">
        <v>440</v>
      </c>
      <c r="B3118" s="28">
        <v>2</v>
      </c>
      <c r="C3118" s="28" t="s">
        <v>25</v>
      </c>
      <c r="D3118" s="28" t="s">
        <v>2</v>
      </c>
      <c r="E3118" s="28">
        <v>18</v>
      </c>
      <c r="F3118" s="28">
        <v>82</v>
      </c>
      <c r="G3118" s="28" t="s">
        <v>3285</v>
      </c>
      <c r="H3118" s="28" t="s">
        <v>585</v>
      </c>
      <c r="I3118" s="28">
        <v>1</v>
      </c>
      <c r="J3118" s="28">
        <v>0</v>
      </c>
      <c r="K3118" s="28">
        <v>0</v>
      </c>
      <c r="L3118" s="28">
        <v>0</v>
      </c>
      <c r="M3118" s="28" t="s">
        <v>1701</v>
      </c>
      <c r="N3118" s="28" t="s">
        <v>587</v>
      </c>
      <c r="O3118" s="21">
        <v>0</v>
      </c>
      <c r="P3118" s="21">
        <v>1</v>
      </c>
      <c r="Q3118" s="21">
        <v>0</v>
      </c>
      <c r="R3118">
        <f>IFERROR(IF(I3118=1,VLOOKUP(F3118,Lookup!$A$2:$B$15,2,FALSE),0),0.5)</f>
        <v>0.5</v>
      </c>
      <c r="S3118">
        <f>IF(K3118=1,1,IFERROR(IF(H3118="pass",VLOOKUP(F3118,Lookup!$D$2:$E$26,2,FALSE),0),1.6))</f>
        <v>0</v>
      </c>
      <c r="T3118" s="6">
        <f t="shared" si="146"/>
        <v>0</v>
      </c>
      <c r="U3118" s="6">
        <f t="shared" si="147"/>
        <v>0.5</v>
      </c>
      <c r="V3118" t="str">
        <f t="shared" si="145"/>
        <v>J.JACKSON, LAC</v>
      </c>
    </row>
    <row r="3119" spans="1:22">
      <c r="A3119">
        <v>442</v>
      </c>
      <c r="B3119" s="28">
        <v>2</v>
      </c>
      <c r="C3119" s="28" t="s">
        <v>25</v>
      </c>
      <c r="D3119" s="28" t="s">
        <v>2</v>
      </c>
      <c r="E3119" s="28">
        <v>15</v>
      </c>
      <c r="F3119" s="28">
        <v>85</v>
      </c>
      <c r="G3119" s="28" t="s">
        <v>3287</v>
      </c>
      <c r="H3119" s="28" t="s">
        <v>585</v>
      </c>
      <c r="I3119" s="28">
        <v>1</v>
      </c>
      <c r="J3119" s="28">
        <v>0</v>
      </c>
      <c r="K3119" s="28">
        <v>0</v>
      </c>
      <c r="L3119" s="28">
        <v>0</v>
      </c>
      <c r="M3119" s="28" t="s">
        <v>1746</v>
      </c>
      <c r="N3119" s="28" t="s">
        <v>587</v>
      </c>
      <c r="O3119" s="21">
        <v>0</v>
      </c>
      <c r="P3119" s="21">
        <v>1</v>
      </c>
      <c r="Q3119" s="21">
        <v>0</v>
      </c>
      <c r="R3119">
        <f>IFERROR(IF(I3119=1,VLOOKUP(F3119,Lookup!$A$2:$B$15,2,FALSE),0),0.5)</f>
        <v>0.5</v>
      </c>
      <c r="S3119">
        <f>IF(K3119=1,1,IFERROR(IF(H3119="pass",VLOOKUP(F3119,Lookup!$D$2:$E$26,2,FALSE),0),1.6))</f>
        <v>0</v>
      </c>
      <c r="T3119" s="6">
        <f t="shared" si="146"/>
        <v>0</v>
      </c>
      <c r="U3119" s="6">
        <f t="shared" si="147"/>
        <v>0.5</v>
      </c>
      <c r="V3119" t="str">
        <f t="shared" si="145"/>
        <v>J.HERBERT, LAC</v>
      </c>
    </row>
    <row r="3120" spans="1:22">
      <c r="A3120">
        <v>444</v>
      </c>
      <c r="B3120" s="28">
        <v>2</v>
      </c>
      <c r="C3120" s="28" t="s">
        <v>2</v>
      </c>
      <c r="D3120" s="28" t="s">
        <v>25</v>
      </c>
      <c r="E3120" s="28">
        <v>75</v>
      </c>
      <c r="F3120" s="28">
        <v>25</v>
      </c>
      <c r="G3120" s="28" t="s">
        <v>3289</v>
      </c>
      <c r="H3120" s="28" t="s">
        <v>585</v>
      </c>
      <c r="I3120" s="28">
        <v>1</v>
      </c>
      <c r="J3120" s="28">
        <v>0</v>
      </c>
      <c r="K3120" s="28">
        <v>0</v>
      </c>
      <c r="L3120" s="28">
        <v>0</v>
      </c>
      <c r="M3120" s="28" t="s">
        <v>1135</v>
      </c>
      <c r="N3120" s="28" t="s">
        <v>587</v>
      </c>
      <c r="O3120" s="21">
        <v>0</v>
      </c>
      <c r="P3120" s="21">
        <v>1</v>
      </c>
      <c r="Q3120" s="21">
        <v>0</v>
      </c>
      <c r="R3120">
        <f>IFERROR(IF(I3120=1,VLOOKUP(F3120,Lookup!$A$2:$B$15,2,FALSE),0),0.5)</f>
        <v>0.5</v>
      </c>
      <c r="S3120">
        <f>IF(K3120=1,1,IFERROR(IF(H3120="pass",VLOOKUP(F3120,Lookup!$D$2:$E$26,2,FALSE),0),1.6))</f>
        <v>0</v>
      </c>
      <c r="T3120" s="6">
        <f t="shared" si="146"/>
        <v>0</v>
      </c>
      <c r="U3120" s="6">
        <f t="shared" si="147"/>
        <v>0.5</v>
      </c>
      <c r="V3120" t="str">
        <f t="shared" si="145"/>
        <v>E.ELLIOTT, DAL</v>
      </c>
    </row>
    <row r="3121" spans="1:22">
      <c r="A3121">
        <v>446</v>
      </c>
      <c r="B3121" s="28">
        <v>2</v>
      </c>
      <c r="C3121" s="28" t="s">
        <v>2</v>
      </c>
      <c r="D3121" s="28" t="s">
        <v>25</v>
      </c>
      <c r="E3121" s="28">
        <v>65</v>
      </c>
      <c r="F3121" s="28">
        <v>35</v>
      </c>
      <c r="G3121" s="28" t="s">
        <v>3291</v>
      </c>
      <c r="H3121" s="28" t="s">
        <v>585</v>
      </c>
      <c r="I3121" s="28">
        <v>1</v>
      </c>
      <c r="J3121" s="28">
        <v>0</v>
      </c>
      <c r="K3121" s="28">
        <v>0</v>
      </c>
      <c r="L3121" s="28">
        <v>0</v>
      </c>
      <c r="M3121" s="28" t="s">
        <v>1135</v>
      </c>
      <c r="N3121" s="28" t="s">
        <v>587</v>
      </c>
      <c r="O3121" s="21">
        <v>0</v>
      </c>
      <c r="P3121" s="21">
        <v>1</v>
      </c>
      <c r="Q3121" s="21">
        <v>0</v>
      </c>
      <c r="R3121">
        <f>IFERROR(IF(I3121=1,VLOOKUP(F3121,Lookup!$A$2:$B$15,2,FALSE),0),0.5)</f>
        <v>0.5</v>
      </c>
      <c r="S3121">
        <f>IF(K3121=1,1,IFERROR(IF(H3121="pass",VLOOKUP(F3121,Lookup!$D$2:$E$26,2,FALSE),0),1.6))</f>
        <v>0</v>
      </c>
      <c r="T3121" s="6">
        <f t="shared" si="146"/>
        <v>0</v>
      </c>
      <c r="U3121" s="6">
        <f t="shared" si="147"/>
        <v>0.5</v>
      </c>
      <c r="V3121" t="str">
        <f t="shared" si="145"/>
        <v>E.ELLIOTT, DAL</v>
      </c>
    </row>
    <row r="3122" spans="1:22">
      <c r="A3122">
        <v>448</v>
      </c>
      <c r="B3122" s="28">
        <v>2</v>
      </c>
      <c r="C3122" s="28" t="s">
        <v>2</v>
      </c>
      <c r="D3122" s="28" t="s">
        <v>25</v>
      </c>
      <c r="E3122" s="28">
        <v>33</v>
      </c>
      <c r="F3122" s="28">
        <v>67</v>
      </c>
      <c r="G3122" s="28" t="s">
        <v>3293</v>
      </c>
      <c r="H3122" s="28" t="s">
        <v>585</v>
      </c>
      <c r="I3122" s="28">
        <v>1</v>
      </c>
      <c r="J3122" s="28">
        <v>0</v>
      </c>
      <c r="K3122" s="28">
        <v>0</v>
      </c>
      <c r="L3122" s="28">
        <v>0</v>
      </c>
      <c r="M3122" s="28" t="s">
        <v>1135</v>
      </c>
      <c r="N3122" s="28" t="s">
        <v>587</v>
      </c>
      <c r="O3122" s="21">
        <v>0</v>
      </c>
      <c r="P3122" s="21">
        <v>1</v>
      </c>
      <c r="Q3122" s="21">
        <v>0</v>
      </c>
      <c r="R3122">
        <f>IFERROR(IF(I3122=1,VLOOKUP(F3122,Lookup!$A$2:$B$15,2,FALSE),0),0.5)</f>
        <v>0.5</v>
      </c>
      <c r="S3122">
        <f>IF(K3122=1,1,IFERROR(IF(H3122="pass",VLOOKUP(F3122,Lookup!$D$2:$E$26,2,FALSE),0),1.6))</f>
        <v>0</v>
      </c>
      <c r="T3122" s="6">
        <f t="shared" si="146"/>
        <v>0</v>
      </c>
      <c r="U3122" s="6">
        <f t="shared" si="147"/>
        <v>0.5</v>
      </c>
      <c r="V3122" t="str">
        <f t="shared" si="145"/>
        <v>E.ELLIOTT, DAL</v>
      </c>
    </row>
    <row r="3123" spans="1:22">
      <c r="A3123">
        <v>450</v>
      </c>
      <c r="B3123" s="28">
        <v>2</v>
      </c>
      <c r="C3123" s="28" t="s">
        <v>25</v>
      </c>
      <c r="D3123" s="28" t="s">
        <v>2</v>
      </c>
      <c r="E3123" s="28">
        <v>91</v>
      </c>
      <c r="F3123" s="28">
        <v>9</v>
      </c>
      <c r="G3123" s="28" t="s">
        <v>3295</v>
      </c>
      <c r="H3123" s="28" t="s">
        <v>585</v>
      </c>
      <c r="I3123" s="28">
        <v>1</v>
      </c>
      <c r="J3123" s="28">
        <v>0</v>
      </c>
      <c r="K3123" s="28">
        <v>0</v>
      </c>
      <c r="L3123" s="28">
        <v>0</v>
      </c>
      <c r="M3123" s="28" t="s">
        <v>1683</v>
      </c>
      <c r="N3123" s="28" t="s">
        <v>587</v>
      </c>
      <c r="O3123" s="21">
        <v>0</v>
      </c>
      <c r="P3123" s="21">
        <v>1</v>
      </c>
      <c r="Q3123" s="21">
        <v>0</v>
      </c>
      <c r="R3123">
        <f>IFERROR(IF(I3123=1,VLOOKUP(F3123,Lookup!$A$2:$B$15,2,FALSE),0),0.5)</f>
        <v>0.5</v>
      </c>
      <c r="S3123">
        <f>IF(K3123=1,1,IFERROR(IF(H3123="pass",VLOOKUP(F3123,Lookup!$D$2:$E$26,2,FALSE),0),1.6))</f>
        <v>0</v>
      </c>
      <c r="T3123" s="6">
        <f t="shared" si="146"/>
        <v>0</v>
      </c>
      <c r="U3123" s="6">
        <f t="shared" si="147"/>
        <v>0.5</v>
      </c>
      <c r="V3123" t="str">
        <f t="shared" si="145"/>
        <v>A.EKELER, LAC</v>
      </c>
    </row>
    <row r="3124" spans="1:22">
      <c r="A3124">
        <v>453</v>
      </c>
      <c r="B3124" s="28">
        <v>2</v>
      </c>
      <c r="C3124" s="28" t="s">
        <v>25</v>
      </c>
      <c r="D3124" s="28" t="s">
        <v>2</v>
      </c>
      <c r="E3124" s="28">
        <v>70</v>
      </c>
      <c r="F3124" s="28">
        <v>30</v>
      </c>
      <c r="G3124" s="28" t="s">
        <v>3298</v>
      </c>
      <c r="H3124" s="28" t="s">
        <v>2864</v>
      </c>
      <c r="I3124" s="28">
        <v>0</v>
      </c>
      <c r="J3124" s="28">
        <v>1</v>
      </c>
      <c r="K3124" s="28">
        <v>0</v>
      </c>
      <c r="L3124" s="28">
        <v>0</v>
      </c>
      <c r="M3124" s="28" t="s">
        <v>1683</v>
      </c>
      <c r="N3124" s="28" t="s">
        <v>587</v>
      </c>
      <c r="O3124" s="21">
        <v>0</v>
      </c>
      <c r="P3124" s="21">
        <v>0</v>
      </c>
      <c r="Q3124" s="21">
        <v>0</v>
      </c>
      <c r="R3124">
        <f>IFERROR(IF(I3124=1,VLOOKUP(F3124,Lookup!$A$2:$B$15,2,FALSE),0),0.5)</f>
        <v>0</v>
      </c>
      <c r="S3124">
        <f>IF(K3124=1,1,IFERROR(IF(H3124="pass",VLOOKUP(F3124,Lookup!$D$2:$E$26,2,FALSE),0),1.6))</f>
        <v>0</v>
      </c>
      <c r="T3124" s="6">
        <f t="shared" si="146"/>
        <v>0</v>
      </c>
      <c r="U3124" s="6">
        <f t="shared" si="147"/>
        <v>0</v>
      </c>
      <c r="V3124" t="str">
        <f t="shared" si="145"/>
        <v>A.EKELER, LAC</v>
      </c>
    </row>
    <row r="3125" spans="1:22">
      <c r="A3125">
        <v>454</v>
      </c>
      <c r="B3125" s="28">
        <v>2</v>
      </c>
      <c r="C3125" s="28" t="s">
        <v>25</v>
      </c>
      <c r="D3125" s="28" t="s">
        <v>2</v>
      </c>
      <c r="E3125" s="28">
        <v>65</v>
      </c>
      <c r="F3125" s="28">
        <v>35</v>
      </c>
      <c r="G3125" s="28" t="s">
        <v>3299</v>
      </c>
      <c r="H3125" s="28" t="s">
        <v>585</v>
      </c>
      <c r="I3125" s="28">
        <v>1</v>
      </c>
      <c r="J3125" s="28">
        <v>0</v>
      </c>
      <c r="K3125" s="28">
        <v>0</v>
      </c>
      <c r="L3125" s="28">
        <v>0</v>
      </c>
      <c r="M3125" s="28" t="s">
        <v>1701</v>
      </c>
      <c r="N3125" s="28" t="s">
        <v>587</v>
      </c>
      <c r="O3125" s="21">
        <v>0</v>
      </c>
      <c r="P3125" s="21">
        <v>1</v>
      </c>
      <c r="Q3125" s="21">
        <v>0</v>
      </c>
      <c r="R3125">
        <f>IFERROR(IF(I3125=1,VLOOKUP(F3125,Lookup!$A$2:$B$15,2,FALSE),0),0.5)</f>
        <v>0.5</v>
      </c>
      <c r="S3125">
        <f>IF(K3125=1,1,IFERROR(IF(H3125="pass",VLOOKUP(F3125,Lookup!$D$2:$E$26,2,FALSE),0),1.6))</f>
        <v>0</v>
      </c>
      <c r="T3125" s="6">
        <f t="shared" si="146"/>
        <v>0</v>
      </c>
      <c r="U3125" s="6">
        <f t="shared" si="147"/>
        <v>0.5</v>
      </c>
      <c r="V3125" t="str">
        <f t="shared" si="145"/>
        <v>J.JACKSON, LAC</v>
      </c>
    </row>
    <row r="3126" spans="1:22">
      <c r="A3126">
        <v>458</v>
      </c>
      <c r="B3126" s="28">
        <v>2</v>
      </c>
      <c r="C3126" s="28" t="s">
        <v>25</v>
      </c>
      <c r="D3126" s="28" t="s">
        <v>2</v>
      </c>
      <c r="E3126" s="28">
        <v>36</v>
      </c>
      <c r="F3126" s="28">
        <v>64</v>
      </c>
      <c r="G3126" s="28" t="s">
        <v>3303</v>
      </c>
      <c r="H3126" s="28" t="s">
        <v>2864</v>
      </c>
      <c r="I3126" s="28">
        <v>0</v>
      </c>
      <c r="J3126" s="28">
        <v>1</v>
      </c>
      <c r="K3126" s="28">
        <v>0</v>
      </c>
      <c r="L3126" s="28">
        <v>0</v>
      </c>
      <c r="M3126" s="28" t="s">
        <v>1793</v>
      </c>
      <c r="N3126" s="28" t="s">
        <v>587</v>
      </c>
      <c r="O3126" s="21">
        <v>0</v>
      </c>
      <c r="P3126" s="21">
        <v>0</v>
      </c>
      <c r="Q3126" s="21">
        <v>0</v>
      </c>
      <c r="R3126">
        <f>IFERROR(IF(I3126=1,VLOOKUP(F3126,Lookup!$A$2:$B$15,2,FALSE),0),0.5)</f>
        <v>0</v>
      </c>
      <c r="S3126">
        <f>IF(K3126=1,1,IFERROR(IF(H3126="pass",VLOOKUP(F3126,Lookup!$D$2:$E$26,2,FALSE),0),1.6))</f>
        <v>0</v>
      </c>
      <c r="T3126" s="6">
        <f t="shared" si="146"/>
        <v>0</v>
      </c>
      <c r="U3126" s="6">
        <f t="shared" si="147"/>
        <v>0</v>
      </c>
      <c r="V3126" t="str">
        <f t="shared" si="145"/>
        <v>D.PARHAM, LAC</v>
      </c>
    </row>
    <row r="3127" spans="1:22">
      <c r="A3127">
        <v>463</v>
      </c>
      <c r="B3127" s="28">
        <v>2</v>
      </c>
      <c r="C3127" s="28" t="s">
        <v>2</v>
      </c>
      <c r="D3127" s="28" t="s">
        <v>25</v>
      </c>
      <c r="E3127" s="28">
        <v>80</v>
      </c>
      <c r="F3127" s="28">
        <v>20</v>
      </c>
      <c r="G3127" s="28" t="s">
        <v>3308</v>
      </c>
      <c r="H3127" s="28" t="s">
        <v>585</v>
      </c>
      <c r="I3127" s="28">
        <v>1</v>
      </c>
      <c r="J3127" s="28">
        <v>0</v>
      </c>
      <c r="K3127" s="28">
        <v>0</v>
      </c>
      <c r="L3127" s="28">
        <v>0</v>
      </c>
      <c r="M3127" s="28" t="s">
        <v>1158</v>
      </c>
      <c r="N3127" s="28" t="s">
        <v>587</v>
      </c>
      <c r="O3127" s="21">
        <v>0</v>
      </c>
      <c r="P3127" s="21">
        <v>1</v>
      </c>
      <c r="Q3127" s="21">
        <v>0</v>
      </c>
      <c r="R3127">
        <f>IFERROR(IF(I3127=1,VLOOKUP(F3127,Lookup!$A$2:$B$15,2,FALSE),0),0.5)</f>
        <v>0.5</v>
      </c>
      <c r="S3127">
        <f>IF(K3127=1,1,IFERROR(IF(H3127="pass",VLOOKUP(F3127,Lookup!$D$2:$E$26,2,FALSE),0),1.6))</f>
        <v>0</v>
      </c>
      <c r="T3127" s="6">
        <f t="shared" si="146"/>
        <v>0</v>
      </c>
      <c r="U3127" s="6">
        <f t="shared" si="147"/>
        <v>0.5</v>
      </c>
      <c r="V3127" t="str">
        <f t="shared" si="145"/>
        <v>T.POLLARD, DAL</v>
      </c>
    </row>
    <row r="3128" spans="1:22">
      <c r="A3128">
        <v>464</v>
      </c>
      <c r="B3128" s="28">
        <v>2</v>
      </c>
      <c r="C3128" s="28" t="s">
        <v>2</v>
      </c>
      <c r="D3128" s="28" t="s">
        <v>25</v>
      </c>
      <c r="E3128" s="28">
        <v>52</v>
      </c>
      <c r="F3128" s="28">
        <v>48</v>
      </c>
      <c r="G3128" s="28" t="s">
        <v>3309</v>
      </c>
      <c r="H3128" s="28" t="s">
        <v>585</v>
      </c>
      <c r="I3128" s="28">
        <v>1</v>
      </c>
      <c r="J3128" s="28">
        <v>0</v>
      </c>
      <c r="K3128" s="28">
        <v>0</v>
      </c>
      <c r="L3128" s="28">
        <v>0</v>
      </c>
      <c r="M3128" s="28" t="s">
        <v>1158</v>
      </c>
      <c r="N3128" s="28" t="s">
        <v>587</v>
      </c>
      <c r="O3128" s="21">
        <v>0</v>
      </c>
      <c r="P3128" s="21">
        <v>1</v>
      </c>
      <c r="Q3128" s="21">
        <v>0</v>
      </c>
      <c r="R3128">
        <f>IFERROR(IF(I3128=1,VLOOKUP(F3128,Lookup!$A$2:$B$15,2,FALSE),0),0.5)</f>
        <v>0.5</v>
      </c>
      <c r="S3128">
        <f>IF(K3128=1,1,IFERROR(IF(H3128="pass",VLOOKUP(F3128,Lookup!$D$2:$E$26,2,FALSE),0),1.6))</f>
        <v>0</v>
      </c>
      <c r="T3128" s="6">
        <f t="shared" si="146"/>
        <v>0</v>
      </c>
      <c r="U3128" s="6">
        <f t="shared" si="147"/>
        <v>0.5</v>
      </c>
      <c r="V3128" t="str">
        <f t="shared" si="145"/>
        <v>T.POLLARD, DAL</v>
      </c>
    </row>
    <row r="3129" spans="1:22">
      <c r="A3129">
        <v>465</v>
      </c>
      <c r="B3129" s="28">
        <v>2</v>
      </c>
      <c r="C3129" s="28" t="s">
        <v>2</v>
      </c>
      <c r="D3129" s="28" t="s">
        <v>25</v>
      </c>
      <c r="E3129" s="28">
        <v>49</v>
      </c>
      <c r="F3129" s="28">
        <v>51</v>
      </c>
      <c r="G3129" s="28" t="s">
        <v>3310</v>
      </c>
      <c r="H3129" s="28" t="s">
        <v>585</v>
      </c>
      <c r="I3129" s="28">
        <v>1</v>
      </c>
      <c r="J3129" s="28">
        <v>0</v>
      </c>
      <c r="K3129" s="28">
        <v>0</v>
      </c>
      <c r="L3129" s="28">
        <v>0</v>
      </c>
      <c r="M3129" s="28" t="s">
        <v>1158</v>
      </c>
      <c r="N3129" s="28" t="s">
        <v>587</v>
      </c>
      <c r="O3129" s="21">
        <v>0</v>
      </c>
      <c r="P3129" s="21">
        <v>1</v>
      </c>
      <c r="Q3129" s="21">
        <v>0</v>
      </c>
      <c r="R3129">
        <f>IFERROR(IF(I3129=1,VLOOKUP(F3129,Lookup!$A$2:$B$15,2,FALSE),0),0.5)</f>
        <v>0.5</v>
      </c>
      <c r="S3129">
        <f>IF(K3129=1,1,IFERROR(IF(H3129="pass",VLOOKUP(F3129,Lookup!$D$2:$E$26,2,FALSE),0),1.6))</f>
        <v>0</v>
      </c>
      <c r="T3129" s="6">
        <f t="shared" si="146"/>
        <v>0</v>
      </c>
      <c r="U3129" s="6">
        <f t="shared" si="147"/>
        <v>0.5</v>
      </c>
      <c r="V3129" t="str">
        <f t="shared" si="145"/>
        <v>T.POLLARD, DAL</v>
      </c>
    </row>
    <row r="3130" spans="1:22">
      <c r="A3130">
        <v>466</v>
      </c>
      <c r="B3130" s="28">
        <v>2</v>
      </c>
      <c r="C3130" s="28" t="s">
        <v>2</v>
      </c>
      <c r="D3130" s="28" t="s">
        <v>25</v>
      </c>
      <c r="E3130" s="28">
        <v>26</v>
      </c>
      <c r="F3130" s="28">
        <v>74</v>
      </c>
      <c r="G3130" s="28" t="s">
        <v>3311</v>
      </c>
      <c r="H3130" s="28" t="s">
        <v>585</v>
      </c>
      <c r="I3130" s="28">
        <v>1</v>
      </c>
      <c r="J3130" s="28">
        <v>0</v>
      </c>
      <c r="K3130" s="28">
        <v>0</v>
      </c>
      <c r="L3130" s="28">
        <v>0</v>
      </c>
      <c r="M3130" s="28" t="s">
        <v>1158</v>
      </c>
      <c r="N3130" s="28" t="s">
        <v>587</v>
      </c>
      <c r="O3130" s="21">
        <v>0</v>
      </c>
      <c r="P3130" s="21">
        <v>1</v>
      </c>
      <c r="Q3130" s="21">
        <v>0</v>
      </c>
      <c r="R3130">
        <f>IFERROR(IF(I3130=1,VLOOKUP(F3130,Lookup!$A$2:$B$15,2,FALSE),0),0.5)</f>
        <v>0.5</v>
      </c>
      <c r="S3130">
        <f>IF(K3130=1,1,IFERROR(IF(H3130="pass",VLOOKUP(F3130,Lookup!$D$2:$E$26,2,FALSE),0),1.6))</f>
        <v>0</v>
      </c>
      <c r="T3130" s="6">
        <f t="shared" si="146"/>
        <v>0</v>
      </c>
      <c r="U3130" s="6">
        <f t="shared" si="147"/>
        <v>0.5</v>
      </c>
      <c r="V3130" t="str">
        <f t="shared" si="145"/>
        <v>T.POLLARD, DAL</v>
      </c>
    </row>
    <row r="3131" spans="1:22">
      <c r="A3131">
        <v>469</v>
      </c>
      <c r="B3131" s="28">
        <v>2</v>
      </c>
      <c r="C3131" s="28" t="s">
        <v>2</v>
      </c>
      <c r="D3131" s="28" t="s">
        <v>25</v>
      </c>
      <c r="E3131" s="28">
        <v>11</v>
      </c>
      <c r="F3131" s="28">
        <v>89</v>
      </c>
      <c r="G3131" s="28" t="s">
        <v>3314</v>
      </c>
      <c r="H3131" s="28" t="s">
        <v>585</v>
      </c>
      <c r="I3131" s="28">
        <v>1</v>
      </c>
      <c r="J3131" s="28">
        <v>0</v>
      </c>
      <c r="K3131" s="28">
        <v>0</v>
      </c>
      <c r="L3131" s="28">
        <v>0</v>
      </c>
      <c r="M3131" s="28" t="s">
        <v>1135</v>
      </c>
      <c r="N3131" s="28" t="s">
        <v>587</v>
      </c>
      <c r="O3131" s="21">
        <v>0</v>
      </c>
      <c r="P3131" s="21">
        <v>1</v>
      </c>
      <c r="Q3131" s="21">
        <v>0</v>
      </c>
      <c r="R3131">
        <f>IFERROR(IF(I3131=1,VLOOKUP(F3131,Lookup!$A$2:$B$15,2,FALSE),0),0.5)</f>
        <v>0.7</v>
      </c>
      <c r="S3131">
        <f>IF(K3131=1,1,IFERROR(IF(H3131="pass",VLOOKUP(F3131,Lookup!$D$2:$E$26,2,FALSE),0),1.6))</f>
        <v>0</v>
      </c>
      <c r="T3131" s="6">
        <f t="shared" si="146"/>
        <v>0</v>
      </c>
      <c r="U3131" s="6">
        <f t="shared" si="147"/>
        <v>0.7</v>
      </c>
      <c r="V3131" t="str">
        <f t="shared" si="145"/>
        <v>E.ELLIOTT, DAL</v>
      </c>
    </row>
    <row r="3132" spans="1:22">
      <c r="A3132">
        <v>471</v>
      </c>
      <c r="B3132" s="28">
        <v>2</v>
      </c>
      <c r="C3132" s="28" t="s">
        <v>25</v>
      </c>
      <c r="D3132" s="28" t="s">
        <v>2</v>
      </c>
      <c r="E3132" s="28">
        <v>75</v>
      </c>
      <c r="F3132" s="28">
        <v>25</v>
      </c>
      <c r="G3132" s="28" t="s">
        <v>3316</v>
      </c>
      <c r="H3132" s="28" t="s">
        <v>585</v>
      </c>
      <c r="I3132" s="28">
        <v>1</v>
      </c>
      <c r="J3132" s="28">
        <v>0</v>
      </c>
      <c r="K3132" s="28">
        <v>0</v>
      </c>
      <c r="L3132" s="28">
        <v>0</v>
      </c>
      <c r="M3132" s="28" t="s">
        <v>1683</v>
      </c>
      <c r="N3132" s="28" t="s">
        <v>587</v>
      </c>
      <c r="O3132" s="21">
        <v>0</v>
      </c>
      <c r="P3132" s="21">
        <v>1</v>
      </c>
      <c r="Q3132" s="21">
        <v>0</v>
      </c>
      <c r="R3132">
        <f>IFERROR(IF(I3132=1,VLOOKUP(F3132,Lookup!$A$2:$B$15,2,FALSE),0),0.5)</f>
        <v>0.5</v>
      </c>
      <c r="S3132">
        <f>IF(K3132=1,1,IFERROR(IF(H3132="pass",VLOOKUP(F3132,Lookup!$D$2:$E$26,2,FALSE),0),1.6))</f>
        <v>0</v>
      </c>
      <c r="T3132" s="6">
        <f t="shared" si="146"/>
        <v>0</v>
      </c>
      <c r="U3132" s="6">
        <f t="shared" si="147"/>
        <v>0.5</v>
      </c>
      <c r="V3132" t="str">
        <f t="shared" si="145"/>
        <v>A.EKELER, LAC</v>
      </c>
    </row>
    <row r="3133" spans="1:22">
      <c r="A3133">
        <v>472</v>
      </c>
      <c r="B3133" s="28">
        <v>2</v>
      </c>
      <c r="C3133" s="28" t="s">
        <v>25</v>
      </c>
      <c r="D3133" s="28" t="s">
        <v>2</v>
      </c>
      <c r="E3133" s="28">
        <v>72</v>
      </c>
      <c r="F3133" s="28">
        <v>28</v>
      </c>
      <c r="G3133" s="28" t="s">
        <v>3317</v>
      </c>
      <c r="H3133" s="28" t="s">
        <v>585</v>
      </c>
      <c r="I3133" s="28">
        <v>1</v>
      </c>
      <c r="J3133" s="28">
        <v>0</v>
      </c>
      <c r="K3133" s="28">
        <v>0</v>
      </c>
      <c r="L3133" s="28">
        <v>0</v>
      </c>
      <c r="M3133" s="28" t="s">
        <v>1679</v>
      </c>
      <c r="N3133" s="28" t="s">
        <v>587</v>
      </c>
      <c r="O3133" s="21">
        <v>0</v>
      </c>
      <c r="P3133" s="21">
        <v>1</v>
      </c>
      <c r="Q3133" s="21">
        <v>0</v>
      </c>
      <c r="R3133">
        <f>IFERROR(IF(I3133=1,VLOOKUP(F3133,Lookup!$A$2:$B$15,2,FALSE),0),0.5)</f>
        <v>0.5</v>
      </c>
      <c r="S3133">
        <f>IF(K3133=1,1,IFERROR(IF(H3133="pass",VLOOKUP(F3133,Lookup!$D$2:$E$26,2,FALSE),0),1.6))</f>
        <v>0</v>
      </c>
      <c r="T3133" s="6">
        <f t="shared" si="146"/>
        <v>0</v>
      </c>
      <c r="U3133" s="6">
        <f t="shared" si="147"/>
        <v>0.5</v>
      </c>
      <c r="V3133" t="str">
        <f t="shared" si="145"/>
        <v>J.GUYTON, LAC</v>
      </c>
    </row>
    <row r="3134" spans="1:22">
      <c r="A3134">
        <v>475</v>
      </c>
      <c r="B3134" s="28">
        <v>2</v>
      </c>
      <c r="C3134" s="28" t="s">
        <v>25</v>
      </c>
      <c r="D3134" s="28" t="s">
        <v>2</v>
      </c>
      <c r="E3134" s="28">
        <v>46</v>
      </c>
      <c r="F3134" s="28">
        <v>54</v>
      </c>
      <c r="G3134" s="28" t="s">
        <v>3320</v>
      </c>
      <c r="H3134" s="28" t="s">
        <v>585</v>
      </c>
      <c r="I3134" s="28">
        <v>0</v>
      </c>
      <c r="J3134" s="28">
        <v>1</v>
      </c>
      <c r="K3134" s="28">
        <v>0</v>
      </c>
      <c r="L3134" s="28">
        <v>0</v>
      </c>
      <c r="M3134" s="28" t="s">
        <v>1746</v>
      </c>
      <c r="N3134" s="28" t="s">
        <v>587</v>
      </c>
      <c r="O3134" s="21">
        <v>0</v>
      </c>
      <c r="P3134" s="21">
        <v>0</v>
      </c>
      <c r="Q3134" s="21">
        <v>0</v>
      </c>
      <c r="R3134">
        <f>IFERROR(IF(I3134=1,VLOOKUP(F3134,Lookup!$A$2:$B$15,2,FALSE),0),0.5)</f>
        <v>0</v>
      </c>
      <c r="S3134">
        <f>IF(K3134=1,1,IFERROR(IF(H3134="pass",VLOOKUP(F3134,Lookup!$D$2:$E$26,2,FALSE),0),1.6))</f>
        <v>0</v>
      </c>
      <c r="T3134" s="6">
        <f t="shared" si="146"/>
        <v>0</v>
      </c>
      <c r="U3134" s="6">
        <f t="shared" si="147"/>
        <v>0</v>
      </c>
      <c r="V3134" t="str">
        <f t="shared" si="145"/>
        <v>J.HERBERT, LAC</v>
      </c>
    </row>
    <row r="3135" spans="1:22">
      <c r="A3135">
        <v>476</v>
      </c>
      <c r="B3135" s="28">
        <v>2</v>
      </c>
      <c r="C3135" s="28" t="s">
        <v>25</v>
      </c>
      <c r="D3135" s="28" t="s">
        <v>2</v>
      </c>
      <c r="E3135" s="28">
        <v>43</v>
      </c>
      <c r="F3135" s="28">
        <v>57</v>
      </c>
      <c r="G3135" s="28" t="s">
        <v>3321</v>
      </c>
      <c r="H3135" s="28" t="s">
        <v>585</v>
      </c>
      <c r="I3135" s="28">
        <v>1</v>
      </c>
      <c r="J3135" s="28">
        <v>0</v>
      </c>
      <c r="K3135" s="28">
        <v>0</v>
      </c>
      <c r="L3135" s="28">
        <v>0</v>
      </c>
      <c r="M3135" s="28" t="s">
        <v>1701</v>
      </c>
      <c r="N3135" s="28" t="s">
        <v>587</v>
      </c>
      <c r="O3135" s="21">
        <v>0</v>
      </c>
      <c r="P3135" s="21">
        <v>1</v>
      </c>
      <c r="Q3135" s="21">
        <v>0</v>
      </c>
      <c r="R3135">
        <f>IFERROR(IF(I3135=1,VLOOKUP(F3135,Lookup!$A$2:$B$15,2,FALSE),0),0.5)</f>
        <v>0.5</v>
      </c>
      <c r="S3135">
        <f>IF(K3135=1,1,IFERROR(IF(H3135="pass",VLOOKUP(F3135,Lookup!$D$2:$E$26,2,FALSE),0),1.6))</f>
        <v>0</v>
      </c>
      <c r="T3135" s="6">
        <f t="shared" si="146"/>
        <v>0</v>
      </c>
      <c r="U3135" s="6">
        <f t="shared" si="147"/>
        <v>0.5</v>
      </c>
      <c r="V3135" t="str">
        <f t="shared" si="145"/>
        <v>J.JACKSON, LAC</v>
      </c>
    </row>
    <row r="3136" spans="1:22">
      <c r="A3136">
        <v>477</v>
      </c>
      <c r="B3136" s="28">
        <v>2</v>
      </c>
      <c r="C3136" s="28" t="s">
        <v>25</v>
      </c>
      <c r="D3136" s="28" t="s">
        <v>2</v>
      </c>
      <c r="E3136" s="28">
        <v>36</v>
      </c>
      <c r="F3136" s="28">
        <v>64</v>
      </c>
      <c r="G3136" s="28" t="s">
        <v>3322</v>
      </c>
      <c r="H3136" s="28" t="s">
        <v>585</v>
      </c>
      <c r="I3136" s="28">
        <v>1</v>
      </c>
      <c r="J3136" s="28">
        <v>0</v>
      </c>
      <c r="K3136" s="28">
        <v>0</v>
      </c>
      <c r="L3136" s="28">
        <v>0</v>
      </c>
      <c r="M3136" s="28" t="s">
        <v>1701</v>
      </c>
      <c r="N3136" s="28" t="s">
        <v>587</v>
      </c>
      <c r="O3136" s="21">
        <v>0</v>
      </c>
      <c r="P3136" s="21">
        <v>1</v>
      </c>
      <c r="Q3136" s="21">
        <v>0</v>
      </c>
      <c r="R3136">
        <f>IFERROR(IF(I3136=1,VLOOKUP(F3136,Lookup!$A$2:$B$15,2,FALSE),0),0.5)</f>
        <v>0.5</v>
      </c>
      <c r="S3136">
        <f>IF(K3136=1,1,IFERROR(IF(H3136="pass",VLOOKUP(F3136,Lookup!$D$2:$E$26,2,FALSE),0),1.6))</f>
        <v>0</v>
      </c>
      <c r="T3136" s="6">
        <f t="shared" si="146"/>
        <v>0</v>
      </c>
      <c r="U3136" s="6">
        <f t="shared" si="147"/>
        <v>0.5</v>
      </c>
      <c r="V3136" t="str">
        <f t="shared" si="145"/>
        <v>J.JACKSON, LAC</v>
      </c>
    </row>
    <row r="3137" spans="1:22">
      <c r="A3137">
        <v>479</v>
      </c>
      <c r="B3137" s="28">
        <v>2</v>
      </c>
      <c r="C3137" s="28" t="s">
        <v>25</v>
      </c>
      <c r="D3137" s="28" t="s">
        <v>2</v>
      </c>
      <c r="E3137" s="28">
        <v>2</v>
      </c>
      <c r="F3137" s="28">
        <v>98</v>
      </c>
      <c r="G3137" s="28" t="s">
        <v>3324</v>
      </c>
      <c r="H3137" s="28" t="s">
        <v>2864</v>
      </c>
      <c r="I3137" s="28">
        <v>0</v>
      </c>
      <c r="J3137" s="28">
        <v>1</v>
      </c>
      <c r="K3137" s="28">
        <v>0</v>
      </c>
      <c r="L3137" s="28">
        <v>0</v>
      </c>
      <c r="M3137" s="28" t="s">
        <v>1681</v>
      </c>
      <c r="N3137" s="28" t="s">
        <v>587</v>
      </c>
      <c r="O3137" s="21">
        <v>0</v>
      </c>
      <c r="P3137" s="21">
        <v>0</v>
      </c>
      <c r="Q3137" s="21">
        <v>0</v>
      </c>
      <c r="R3137">
        <f>IFERROR(IF(I3137=1,VLOOKUP(F3137,Lookup!$A$2:$B$15,2,FALSE),0),0.5)</f>
        <v>0</v>
      </c>
      <c r="S3137">
        <f>IF(K3137=1,1,IFERROR(IF(H3137="pass",VLOOKUP(F3137,Lookup!$D$2:$E$26,2,FALSE),0),1.6))</f>
        <v>0</v>
      </c>
      <c r="T3137" s="6">
        <f t="shared" si="146"/>
        <v>0</v>
      </c>
      <c r="U3137" s="6">
        <f t="shared" si="147"/>
        <v>0</v>
      </c>
      <c r="V3137" t="str">
        <f t="shared" si="145"/>
        <v>J.COOK, LAC</v>
      </c>
    </row>
    <row r="3138" spans="1:22">
      <c r="A3138">
        <v>482</v>
      </c>
      <c r="B3138" s="28">
        <v>2</v>
      </c>
      <c r="C3138" s="28" t="s">
        <v>2</v>
      </c>
      <c r="D3138" s="28" t="s">
        <v>25</v>
      </c>
      <c r="E3138" s="28">
        <v>87</v>
      </c>
      <c r="F3138" s="28">
        <v>13</v>
      </c>
      <c r="G3138" s="28" t="s">
        <v>3327</v>
      </c>
      <c r="H3138" s="28" t="s">
        <v>585</v>
      </c>
      <c r="I3138" s="28">
        <v>1</v>
      </c>
      <c r="J3138" s="28">
        <v>0</v>
      </c>
      <c r="K3138" s="28">
        <v>0</v>
      </c>
      <c r="L3138" s="28">
        <v>0</v>
      </c>
      <c r="M3138" s="28" t="s">
        <v>1135</v>
      </c>
      <c r="N3138" s="28" t="s">
        <v>587</v>
      </c>
      <c r="O3138" s="21">
        <v>0</v>
      </c>
      <c r="P3138" s="21">
        <v>1</v>
      </c>
      <c r="Q3138" s="21">
        <v>0</v>
      </c>
      <c r="R3138">
        <f>IFERROR(IF(I3138=1,VLOOKUP(F3138,Lookup!$A$2:$B$15,2,FALSE),0),0.5)</f>
        <v>0.5</v>
      </c>
      <c r="S3138">
        <f>IF(K3138=1,1,IFERROR(IF(H3138="pass",VLOOKUP(F3138,Lookup!$D$2:$E$26,2,FALSE),0),1.6))</f>
        <v>0</v>
      </c>
      <c r="T3138" s="6">
        <f t="shared" si="146"/>
        <v>0</v>
      </c>
      <c r="U3138" s="6">
        <f t="shared" si="147"/>
        <v>0.5</v>
      </c>
      <c r="V3138" t="str">
        <f t="shared" ref="V3138:V3201" si="148">IF(M3138="A.St","A. ST. BROWN, DET",IF(M3138="Dj.Moore","D.MOORE, CAR",IF(M3138="Mi.Carter","M.CARTER, NYJ",UPPER(M3138)&amp;", "&amp;C3138)))</f>
        <v>E.ELLIOTT, DAL</v>
      </c>
    </row>
    <row r="3139" spans="1:22">
      <c r="A3139">
        <v>485</v>
      </c>
      <c r="B3139" s="28">
        <v>2</v>
      </c>
      <c r="C3139" s="28" t="s">
        <v>2</v>
      </c>
      <c r="D3139" s="28" t="s">
        <v>25</v>
      </c>
      <c r="E3139" s="28">
        <v>74</v>
      </c>
      <c r="F3139" s="28">
        <v>26</v>
      </c>
      <c r="G3139" s="28" t="s">
        <v>3330</v>
      </c>
      <c r="H3139" s="28" t="s">
        <v>585</v>
      </c>
      <c r="I3139" s="28">
        <v>1</v>
      </c>
      <c r="J3139" s="28">
        <v>0</v>
      </c>
      <c r="K3139" s="28">
        <v>0</v>
      </c>
      <c r="L3139" s="28">
        <v>0</v>
      </c>
      <c r="M3139" s="28" t="s">
        <v>1158</v>
      </c>
      <c r="N3139" s="28" t="s">
        <v>587</v>
      </c>
      <c r="O3139" s="21">
        <v>0</v>
      </c>
      <c r="P3139" s="21">
        <v>1</v>
      </c>
      <c r="Q3139" s="21">
        <v>0</v>
      </c>
      <c r="R3139">
        <f>IFERROR(IF(I3139=1,VLOOKUP(F3139,Lookup!$A$2:$B$15,2,FALSE),0),0.5)</f>
        <v>0.5</v>
      </c>
      <c r="S3139">
        <f>IF(K3139=1,1,IFERROR(IF(H3139="pass",VLOOKUP(F3139,Lookup!$D$2:$E$26,2,FALSE),0),1.6))</f>
        <v>0</v>
      </c>
      <c r="T3139" s="6">
        <f t="shared" ref="T3139:T3202" si="149">IFERROR(1.6+0.7/40*N3139,0)</f>
        <v>0</v>
      </c>
      <c r="U3139" s="6">
        <f t="shared" si="147"/>
        <v>0.5</v>
      </c>
      <c r="V3139" t="str">
        <f t="shared" si="148"/>
        <v>T.POLLARD, DAL</v>
      </c>
    </row>
    <row r="3140" spans="1:22">
      <c r="A3140">
        <v>486</v>
      </c>
      <c r="B3140" s="28">
        <v>2</v>
      </c>
      <c r="C3140" s="28" t="s">
        <v>2</v>
      </c>
      <c r="D3140" s="28" t="s">
        <v>25</v>
      </c>
      <c r="E3140" s="28">
        <v>69</v>
      </c>
      <c r="F3140" s="28">
        <v>31</v>
      </c>
      <c r="G3140" s="28" t="s">
        <v>3331</v>
      </c>
      <c r="H3140" s="28" t="s">
        <v>585</v>
      </c>
      <c r="I3140" s="28">
        <v>1</v>
      </c>
      <c r="J3140" s="28">
        <v>0</v>
      </c>
      <c r="K3140" s="28">
        <v>0</v>
      </c>
      <c r="L3140" s="28">
        <v>0</v>
      </c>
      <c r="M3140" s="28" t="s">
        <v>1135</v>
      </c>
      <c r="N3140" s="28" t="s">
        <v>587</v>
      </c>
      <c r="O3140" s="21">
        <v>0</v>
      </c>
      <c r="P3140" s="21">
        <v>1</v>
      </c>
      <c r="Q3140" s="21">
        <v>0</v>
      </c>
      <c r="R3140">
        <f>IFERROR(IF(I3140=1,VLOOKUP(F3140,Lookup!$A$2:$B$15,2,FALSE),0),0.5)</f>
        <v>0.5</v>
      </c>
      <c r="S3140">
        <f>IF(K3140=1,1,IFERROR(IF(H3140="pass",VLOOKUP(F3140,Lookup!$D$2:$E$26,2,FALSE),0),1.6))</f>
        <v>0</v>
      </c>
      <c r="T3140" s="6">
        <f t="shared" si="149"/>
        <v>0</v>
      </c>
      <c r="U3140" s="6">
        <f t="shared" si="147"/>
        <v>0.5</v>
      </c>
      <c r="V3140" t="str">
        <f t="shared" si="148"/>
        <v>E.ELLIOTT, DAL</v>
      </c>
    </row>
    <row r="3141" spans="1:22">
      <c r="A3141">
        <v>487</v>
      </c>
      <c r="B3141" s="28">
        <v>2</v>
      </c>
      <c r="C3141" s="28" t="s">
        <v>2</v>
      </c>
      <c r="D3141" s="28" t="s">
        <v>25</v>
      </c>
      <c r="E3141" s="28">
        <v>65</v>
      </c>
      <c r="F3141" s="28">
        <v>35</v>
      </c>
      <c r="G3141" s="28" t="s">
        <v>3332</v>
      </c>
      <c r="H3141" s="28" t="s">
        <v>585</v>
      </c>
      <c r="I3141" s="28">
        <v>1</v>
      </c>
      <c r="J3141" s="28">
        <v>0</v>
      </c>
      <c r="K3141" s="28">
        <v>0</v>
      </c>
      <c r="L3141" s="28">
        <v>0</v>
      </c>
      <c r="M3141" s="28" t="s">
        <v>1135</v>
      </c>
      <c r="N3141" s="28" t="s">
        <v>587</v>
      </c>
      <c r="O3141" s="21">
        <v>0</v>
      </c>
      <c r="P3141" s="21">
        <v>1</v>
      </c>
      <c r="Q3141" s="21">
        <v>0</v>
      </c>
      <c r="R3141">
        <f>IFERROR(IF(I3141=1,VLOOKUP(F3141,Lookup!$A$2:$B$15,2,FALSE),0),0.5)</f>
        <v>0.5</v>
      </c>
      <c r="S3141">
        <f>IF(K3141=1,1,IFERROR(IF(H3141="pass",VLOOKUP(F3141,Lookup!$D$2:$E$26,2,FALSE),0),1.6))</f>
        <v>0</v>
      </c>
      <c r="T3141" s="6">
        <f t="shared" si="149"/>
        <v>0</v>
      </c>
      <c r="U3141" s="6">
        <f t="shared" si="147"/>
        <v>0.5</v>
      </c>
      <c r="V3141" t="str">
        <f t="shared" si="148"/>
        <v>E.ELLIOTT, DAL</v>
      </c>
    </row>
    <row r="3142" spans="1:22">
      <c r="A3142">
        <v>491</v>
      </c>
      <c r="B3142" s="28">
        <v>2</v>
      </c>
      <c r="C3142" s="28" t="s">
        <v>2</v>
      </c>
      <c r="D3142" s="28" t="s">
        <v>25</v>
      </c>
      <c r="E3142" s="28">
        <v>41</v>
      </c>
      <c r="F3142" s="28">
        <v>59</v>
      </c>
      <c r="G3142" s="28" t="s">
        <v>3336</v>
      </c>
      <c r="H3142" s="28" t="s">
        <v>585</v>
      </c>
      <c r="I3142" s="28">
        <v>1</v>
      </c>
      <c r="J3142" s="28">
        <v>0</v>
      </c>
      <c r="K3142" s="28">
        <v>0</v>
      </c>
      <c r="L3142" s="28">
        <v>0</v>
      </c>
      <c r="M3142" s="28" t="s">
        <v>1158</v>
      </c>
      <c r="N3142" s="28" t="s">
        <v>587</v>
      </c>
      <c r="O3142" s="21">
        <v>0</v>
      </c>
      <c r="P3142" s="21">
        <v>1</v>
      </c>
      <c r="Q3142" s="21">
        <v>0</v>
      </c>
      <c r="R3142">
        <f>IFERROR(IF(I3142=1,VLOOKUP(F3142,Lookup!$A$2:$B$15,2,FALSE),0),0.5)</f>
        <v>0.5</v>
      </c>
      <c r="S3142">
        <f>IF(K3142=1,1,IFERROR(IF(H3142="pass",VLOOKUP(F3142,Lookup!$D$2:$E$26,2,FALSE),0),1.6))</f>
        <v>0</v>
      </c>
      <c r="T3142" s="6">
        <f t="shared" si="149"/>
        <v>0</v>
      </c>
      <c r="U3142" s="6">
        <f t="shared" si="147"/>
        <v>0.5</v>
      </c>
      <c r="V3142" t="str">
        <f t="shared" si="148"/>
        <v>T.POLLARD, DAL</v>
      </c>
    </row>
    <row r="3143" spans="1:22">
      <c r="A3143">
        <v>492</v>
      </c>
      <c r="B3143" s="28">
        <v>2</v>
      </c>
      <c r="C3143" s="28" t="s">
        <v>20</v>
      </c>
      <c r="D3143" s="28" t="s">
        <v>27</v>
      </c>
      <c r="E3143" s="28">
        <v>83</v>
      </c>
      <c r="F3143" s="28">
        <v>17</v>
      </c>
      <c r="G3143" s="28" t="s">
        <v>3337</v>
      </c>
      <c r="H3143" s="28" t="s">
        <v>585</v>
      </c>
      <c r="I3143" s="28">
        <v>1</v>
      </c>
      <c r="J3143" s="28">
        <v>0</v>
      </c>
      <c r="K3143" s="28">
        <v>0</v>
      </c>
      <c r="L3143" s="28">
        <v>0</v>
      </c>
      <c r="M3143" s="28" t="s">
        <v>1576</v>
      </c>
      <c r="N3143" s="28" t="s">
        <v>587</v>
      </c>
      <c r="O3143" s="21">
        <v>0</v>
      </c>
      <c r="P3143" s="21">
        <v>1</v>
      </c>
      <c r="Q3143" s="21">
        <v>0</v>
      </c>
      <c r="R3143">
        <f>IFERROR(IF(I3143=1,VLOOKUP(F3143,Lookup!$A$2:$B$15,2,FALSE),0),0.5)</f>
        <v>0.5</v>
      </c>
      <c r="S3143">
        <f>IF(K3143=1,1,IFERROR(IF(H3143="pass",VLOOKUP(F3143,Lookup!$D$2:$E$26,2,FALSE),0),1.6))</f>
        <v>0</v>
      </c>
      <c r="T3143" s="6">
        <f t="shared" si="149"/>
        <v>0</v>
      </c>
      <c r="U3143" s="6">
        <f t="shared" si="147"/>
        <v>0.5</v>
      </c>
      <c r="V3143" t="str">
        <f t="shared" si="148"/>
        <v>J.ROBINSON, JAX</v>
      </c>
    </row>
    <row r="3144" spans="1:22">
      <c r="A3144">
        <v>496</v>
      </c>
      <c r="B3144" s="28">
        <v>2</v>
      </c>
      <c r="C3144" s="28" t="s">
        <v>20</v>
      </c>
      <c r="D3144" s="28" t="s">
        <v>27</v>
      </c>
      <c r="E3144" s="28">
        <v>51</v>
      </c>
      <c r="F3144" s="28">
        <v>49</v>
      </c>
      <c r="G3144" s="28" t="s">
        <v>3341</v>
      </c>
      <c r="H3144" s="28" t="s">
        <v>585</v>
      </c>
      <c r="I3144" s="28">
        <v>1</v>
      </c>
      <c r="J3144" s="28">
        <v>0</v>
      </c>
      <c r="K3144" s="28">
        <v>0</v>
      </c>
      <c r="L3144" s="28">
        <v>0</v>
      </c>
      <c r="M3144" s="28" t="s">
        <v>1576</v>
      </c>
      <c r="N3144" s="28" t="s">
        <v>587</v>
      </c>
      <c r="O3144" s="21">
        <v>0</v>
      </c>
      <c r="P3144" s="21">
        <v>1</v>
      </c>
      <c r="Q3144" s="21">
        <v>0</v>
      </c>
      <c r="R3144">
        <f>IFERROR(IF(I3144=1,VLOOKUP(F3144,Lookup!$A$2:$B$15,2,FALSE),0),0.5)</f>
        <v>0.5</v>
      </c>
      <c r="S3144">
        <f>IF(K3144=1,1,IFERROR(IF(H3144="pass",VLOOKUP(F3144,Lookup!$D$2:$E$26,2,FALSE),0),1.6))</f>
        <v>0</v>
      </c>
      <c r="T3144" s="6">
        <f t="shared" si="149"/>
        <v>0</v>
      </c>
      <c r="U3144" s="6">
        <f t="shared" si="147"/>
        <v>0.5</v>
      </c>
      <c r="V3144" t="str">
        <f t="shared" si="148"/>
        <v>J.ROBINSON, JAX</v>
      </c>
    </row>
    <row r="3145" spans="1:22">
      <c r="A3145">
        <v>497</v>
      </c>
      <c r="B3145" s="28">
        <v>2</v>
      </c>
      <c r="C3145" s="28" t="s">
        <v>20</v>
      </c>
      <c r="D3145" s="28" t="s">
        <v>27</v>
      </c>
      <c r="E3145" s="28">
        <v>47</v>
      </c>
      <c r="F3145" s="28">
        <v>53</v>
      </c>
      <c r="G3145" s="28" t="s">
        <v>3342</v>
      </c>
      <c r="H3145" s="28" t="s">
        <v>2864</v>
      </c>
      <c r="I3145" s="28">
        <v>0</v>
      </c>
      <c r="J3145" s="28">
        <v>1</v>
      </c>
      <c r="K3145" s="28">
        <v>0</v>
      </c>
      <c r="L3145" s="28">
        <v>0</v>
      </c>
      <c r="M3145" s="28" t="s">
        <v>1536</v>
      </c>
      <c r="N3145" s="28" t="s">
        <v>587</v>
      </c>
      <c r="O3145" s="21">
        <v>0</v>
      </c>
      <c r="P3145" s="21">
        <v>0</v>
      </c>
      <c r="Q3145" s="21">
        <v>0</v>
      </c>
      <c r="R3145">
        <f>IFERROR(IF(I3145=1,VLOOKUP(F3145,Lookup!$A$2:$B$15,2,FALSE),0),0.5)</f>
        <v>0</v>
      </c>
      <c r="S3145">
        <f>IF(K3145=1,1,IFERROR(IF(H3145="pass",VLOOKUP(F3145,Lookup!$D$2:$E$26,2,FALSE),0),1.6))</f>
        <v>0</v>
      </c>
      <c r="T3145" s="6">
        <f t="shared" si="149"/>
        <v>0</v>
      </c>
      <c r="U3145" s="6">
        <f t="shared" si="147"/>
        <v>0</v>
      </c>
      <c r="V3145" t="str">
        <f t="shared" si="148"/>
        <v>L.SHENAULT, JAX</v>
      </c>
    </row>
    <row r="3146" spans="1:22">
      <c r="A3146">
        <v>501</v>
      </c>
      <c r="B3146" s="28">
        <v>2</v>
      </c>
      <c r="C3146" s="28" t="s">
        <v>20</v>
      </c>
      <c r="D3146" s="28" t="s">
        <v>27</v>
      </c>
      <c r="E3146" s="28">
        <v>22</v>
      </c>
      <c r="F3146" s="28">
        <v>78</v>
      </c>
      <c r="G3146" s="28" t="s">
        <v>3347</v>
      </c>
      <c r="H3146" s="28" t="s">
        <v>585</v>
      </c>
      <c r="I3146" s="28">
        <v>1</v>
      </c>
      <c r="J3146" s="28">
        <v>0</v>
      </c>
      <c r="K3146" s="28">
        <v>0</v>
      </c>
      <c r="L3146" s="28">
        <v>0</v>
      </c>
      <c r="M3146" s="28" t="s">
        <v>1576</v>
      </c>
      <c r="N3146" s="28" t="s">
        <v>587</v>
      </c>
      <c r="O3146" s="21">
        <v>0</v>
      </c>
      <c r="P3146" s="21">
        <v>1</v>
      </c>
      <c r="Q3146" s="21">
        <v>0</v>
      </c>
      <c r="R3146">
        <f>IFERROR(IF(I3146=1,VLOOKUP(F3146,Lookup!$A$2:$B$15,2,FALSE),0),0.5)</f>
        <v>0.5</v>
      </c>
      <c r="S3146">
        <f>IF(K3146=1,1,IFERROR(IF(H3146="pass",VLOOKUP(F3146,Lookup!$D$2:$E$26,2,FALSE),0),1.6))</f>
        <v>0</v>
      </c>
      <c r="T3146" s="6">
        <f t="shared" si="149"/>
        <v>0</v>
      </c>
      <c r="U3146" s="6">
        <f t="shared" si="147"/>
        <v>0.5</v>
      </c>
      <c r="V3146" t="str">
        <f t="shared" si="148"/>
        <v>J.ROBINSON, JAX</v>
      </c>
    </row>
    <row r="3147" spans="1:22">
      <c r="A3147">
        <v>502</v>
      </c>
      <c r="B3147" s="28">
        <v>2</v>
      </c>
      <c r="C3147" s="28" t="s">
        <v>20</v>
      </c>
      <c r="D3147" s="28" t="s">
        <v>27</v>
      </c>
      <c r="E3147" s="28">
        <v>20</v>
      </c>
      <c r="F3147" s="28">
        <v>80</v>
      </c>
      <c r="G3147" s="28" t="s">
        <v>3348</v>
      </c>
      <c r="H3147" s="28" t="s">
        <v>585</v>
      </c>
      <c r="I3147" s="28">
        <v>1</v>
      </c>
      <c r="J3147" s="28">
        <v>0</v>
      </c>
      <c r="K3147" s="28">
        <v>0</v>
      </c>
      <c r="L3147" s="28">
        <v>0</v>
      </c>
      <c r="M3147" s="28" t="s">
        <v>1536</v>
      </c>
      <c r="N3147" s="28" t="s">
        <v>587</v>
      </c>
      <c r="O3147" s="21">
        <v>0</v>
      </c>
      <c r="P3147" s="21">
        <v>1</v>
      </c>
      <c r="Q3147" s="21">
        <v>0</v>
      </c>
      <c r="R3147">
        <f>IFERROR(IF(I3147=1,VLOOKUP(F3147,Lookup!$A$2:$B$15,2,FALSE),0),0.5)</f>
        <v>0.5</v>
      </c>
      <c r="S3147">
        <f>IF(K3147=1,1,IFERROR(IF(H3147="pass",VLOOKUP(F3147,Lookup!$D$2:$E$26,2,FALSE),0),1.6))</f>
        <v>0</v>
      </c>
      <c r="T3147" s="6">
        <f t="shared" si="149"/>
        <v>0</v>
      </c>
      <c r="U3147" s="6">
        <f t="shared" si="147"/>
        <v>0.5</v>
      </c>
      <c r="V3147" t="str">
        <f t="shared" si="148"/>
        <v>L.SHENAULT, JAX</v>
      </c>
    </row>
    <row r="3148" spans="1:22">
      <c r="A3148">
        <v>504</v>
      </c>
      <c r="B3148" s="28">
        <v>2</v>
      </c>
      <c r="C3148" s="28" t="s">
        <v>27</v>
      </c>
      <c r="D3148" s="28" t="s">
        <v>20</v>
      </c>
      <c r="E3148" s="28">
        <v>75</v>
      </c>
      <c r="F3148" s="28">
        <v>25</v>
      </c>
      <c r="G3148" s="28" t="s">
        <v>3350</v>
      </c>
      <c r="H3148" s="28" t="s">
        <v>585</v>
      </c>
      <c r="I3148" s="28">
        <v>1</v>
      </c>
      <c r="J3148" s="28">
        <v>0</v>
      </c>
      <c r="K3148" s="28">
        <v>0</v>
      </c>
      <c r="L3148" s="28">
        <v>0</v>
      </c>
      <c r="M3148" s="28" t="s">
        <v>1287</v>
      </c>
      <c r="N3148" s="28" t="s">
        <v>587</v>
      </c>
      <c r="O3148" s="21">
        <v>0</v>
      </c>
      <c r="P3148" s="21">
        <v>1</v>
      </c>
      <c r="Q3148" s="21">
        <v>0</v>
      </c>
      <c r="R3148">
        <f>IFERROR(IF(I3148=1,VLOOKUP(F3148,Lookup!$A$2:$B$15,2,FALSE),0),0.5)</f>
        <v>0.5</v>
      </c>
      <c r="S3148">
        <f>IF(K3148=1,1,IFERROR(IF(H3148="pass",VLOOKUP(F3148,Lookup!$D$2:$E$26,2,FALSE),0),1.6))</f>
        <v>0</v>
      </c>
      <c r="T3148" s="6">
        <f t="shared" si="149"/>
        <v>0</v>
      </c>
      <c r="U3148" s="6">
        <f t="shared" si="147"/>
        <v>0.5</v>
      </c>
      <c r="V3148" t="str">
        <f t="shared" si="148"/>
        <v>M.GORDON, DEN</v>
      </c>
    </row>
    <row r="3149" spans="1:22">
      <c r="A3149">
        <v>506</v>
      </c>
      <c r="B3149" s="28">
        <v>2</v>
      </c>
      <c r="C3149" s="28" t="s">
        <v>27</v>
      </c>
      <c r="D3149" s="28" t="s">
        <v>20</v>
      </c>
      <c r="E3149" s="28">
        <v>69</v>
      </c>
      <c r="F3149" s="28">
        <v>31</v>
      </c>
      <c r="G3149" s="28" t="s">
        <v>3352</v>
      </c>
      <c r="H3149" s="28" t="s">
        <v>2864</v>
      </c>
      <c r="I3149" s="28">
        <v>0</v>
      </c>
      <c r="J3149" s="28">
        <v>1</v>
      </c>
      <c r="K3149" s="28">
        <v>0</v>
      </c>
      <c r="L3149" s="28">
        <v>0</v>
      </c>
      <c r="M3149" s="28" t="s">
        <v>1304</v>
      </c>
      <c r="N3149" s="28" t="s">
        <v>587</v>
      </c>
      <c r="O3149" s="21">
        <v>0</v>
      </c>
      <c r="P3149" s="21">
        <v>0</v>
      </c>
      <c r="Q3149" s="21">
        <v>0</v>
      </c>
      <c r="R3149">
        <f>IFERROR(IF(I3149=1,VLOOKUP(F3149,Lookup!$A$2:$B$15,2,FALSE),0),0.5)</f>
        <v>0</v>
      </c>
      <c r="S3149">
        <f>IF(K3149=1,1,IFERROR(IF(H3149="pass",VLOOKUP(F3149,Lookup!$D$2:$E$26,2,FALSE),0),1.6))</f>
        <v>0</v>
      </c>
      <c r="T3149" s="6">
        <f t="shared" si="149"/>
        <v>0</v>
      </c>
      <c r="U3149" s="6">
        <f t="shared" si="147"/>
        <v>0</v>
      </c>
      <c r="V3149" t="str">
        <f t="shared" si="148"/>
        <v>T.PATRICK, DEN</v>
      </c>
    </row>
    <row r="3150" spans="1:22">
      <c r="A3150">
        <v>507</v>
      </c>
      <c r="B3150" s="28">
        <v>2</v>
      </c>
      <c r="C3150" s="28" t="s">
        <v>27</v>
      </c>
      <c r="D3150" s="28" t="s">
        <v>20</v>
      </c>
      <c r="E3150" s="28">
        <v>64</v>
      </c>
      <c r="F3150" s="28">
        <v>36</v>
      </c>
      <c r="G3150" s="28" t="s">
        <v>3353</v>
      </c>
      <c r="H3150" s="28" t="s">
        <v>585</v>
      </c>
      <c r="I3150" s="28">
        <v>1</v>
      </c>
      <c r="J3150" s="28">
        <v>0</v>
      </c>
      <c r="K3150" s="28">
        <v>0</v>
      </c>
      <c r="L3150" s="28">
        <v>0</v>
      </c>
      <c r="M3150" s="28" t="s">
        <v>1287</v>
      </c>
      <c r="N3150" s="28" t="s">
        <v>587</v>
      </c>
      <c r="O3150" s="21">
        <v>0</v>
      </c>
      <c r="P3150" s="21">
        <v>1</v>
      </c>
      <c r="Q3150" s="21">
        <v>0</v>
      </c>
      <c r="R3150">
        <f>IFERROR(IF(I3150=1,VLOOKUP(F3150,Lookup!$A$2:$B$15,2,FALSE),0),0.5)</f>
        <v>0.5</v>
      </c>
      <c r="S3150">
        <f>IF(K3150=1,1,IFERROR(IF(H3150="pass",VLOOKUP(F3150,Lookup!$D$2:$E$26,2,FALSE),0),1.6))</f>
        <v>0</v>
      </c>
      <c r="T3150" s="6">
        <f t="shared" si="149"/>
        <v>0</v>
      </c>
      <c r="U3150" s="6">
        <f t="shared" si="147"/>
        <v>0.5</v>
      </c>
      <c r="V3150" t="str">
        <f t="shared" si="148"/>
        <v>M.GORDON, DEN</v>
      </c>
    </row>
    <row r="3151" spans="1:22">
      <c r="A3151">
        <v>510</v>
      </c>
      <c r="B3151" s="28">
        <v>2</v>
      </c>
      <c r="C3151" s="28" t="s">
        <v>27</v>
      </c>
      <c r="D3151" s="28" t="s">
        <v>20</v>
      </c>
      <c r="E3151" s="28">
        <v>32</v>
      </c>
      <c r="F3151" s="28">
        <v>68</v>
      </c>
      <c r="G3151" s="28" t="s">
        <v>3356</v>
      </c>
      <c r="H3151" s="28" t="s">
        <v>585</v>
      </c>
      <c r="I3151" s="28">
        <v>1</v>
      </c>
      <c r="J3151" s="28">
        <v>0</v>
      </c>
      <c r="K3151" s="28">
        <v>0</v>
      </c>
      <c r="L3151" s="28">
        <v>0</v>
      </c>
      <c r="M3151" s="28" t="s">
        <v>1292</v>
      </c>
      <c r="N3151" s="28" t="s">
        <v>587</v>
      </c>
      <c r="O3151" s="21">
        <v>0</v>
      </c>
      <c r="P3151" s="21">
        <v>1</v>
      </c>
      <c r="Q3151" s="21">
        <v>0</v>
      </c>
      <c r="R3151">
        <f>IFERROR(IF(I3151=1,VLOOKUP(F3151,Lookup!$A$2:$B$15,2,FALSE),0),0.5)</f>
        <v>0.5</v>
      </c>
      <c r="S3151">
        <f>IF(K3151=1,1,IFERROR(IF(H3151="pass",VLOOKUP(F3151,Lookup!$D$2:$E$26,2,FALSE),0),1.6))</f>
        <v>0</v>
      </c>
      <c r="T3151" s="6">
        <f t="shared" si="149"/>
        <v>0</v>
      </c>
      <c r="U3151" s="6">
        <f t="shared" si="147"/>
        <v>0.5</v>
      </c>
      <c r="V3151" t="str">
        <f t="shared" si="148"/>
        <v>J.WILLIAMS, DEN</v>
      </c>
    </row>
    <row r="3152" spans="1:22">
      <c r="A3152">
        <v>511</v>
      </c>
      <c r="B3152" s="28">
        <v>2</v>
      </c>
      <c r="C3152" s="28" t="s">
        <v>27</v>
      </c>
      <c r="D3152" s="28" t="s">
        <v>20</v>
      </c>
      <c r="E3152" s="28">
        <v>23</v>
      </c>
      <c r="F3152" s="28">
        <v>77</v>
      </c>
      <c r="G3152" s="28" t="s">
        <v>3357</v>
      </c>
      <c r="H3152" s="28" t="s">
        <v>585</v>
      </c>
      <c r="I3152" s="28">
        <v>1</v>
      </c>
      <c r="J3152" s="28">
        <v>0</v>
      </c>
      <c r="K3152" s="28">
        <v>0</v>
      </c>
      <c r="L3152" s="28">
        <v>0</v>
      </c>
      <c r="M3152" s="28" t="s">
        <v>1292</v>
      </c>
      <c r="N3152" s="28" t="s">
        <v>587</v>
      </c>
      <c r="O3152" s="21">
        <v>0</v>
      </c>
      <c r="P3152" s="21">
        <v>1</v>
      </c>
      <c r="Q3152" s="21">
        <v>0</v>
      </c>
      <c r="R3152">
        <f>IFERROR(IF(I3152=1,VLOOKUP(F3152,Lookup!$A$2:$B$15,2,FALSE),0),0.5)</f>
        <v>0.5</v>
      </c>
      <c r="S3152">
        <f>IF(K3152=1,1,IFERROR(IF(H3152="pass",VLOOKUP(F3152,Lookup!$D$2:$E$26,2,FALSE),0),1.6))</f>
        <v>0</v>
      </c>
      <c r="T3152" s="6">
        <f t="shared" si="149"/>
        <v>0</v>
      </c>
      <c r="U3152" s="6">
        <f t="shared" si="147"/>
        <v>0.5</v>
      </c>
      <c r="V3152" t="str">
        <f t="shared" si="148"/>
        <v>J.WILLIAMS, DEN</v>
      </c>
    </row>
    <row r="3153" spans="1:22">
      <c r="A3153">
        <v>513</v>
      </c>
      <c r="B3153" s="28">
        <v>2</v>
      </c>
      <c r="C3153" s="28" t="s">
        <v>27</v>
      </c>
      <c r="D3153" s="28" t="s">
        <v>20</v>
      </c>
      <c r="E3153" s="28">
        <v>12</v>
      </c>
      <c r="F3153" s="28">
        <v>88</v>
      </c>
      <c r="G3153" s="28" t="s">
        <v>3359</v>
      </c>
      <c r="H3153" s="28" t="s">
        <v>585</v>
      </c>
      <c r="I3153" s="28">
        <v>1</v>
      </c>
      <c r="J3153" s="28">
        <v>0</v>
      </c>
      <c r="K3153" s="28">
        <v>0</v>
      </c>
      <c r="L3153" s="28">
        <v>0</v>
      </c>
      <c r="M3153" s="28" t="s">
        <v>1287</v>
      </c>
      <c r="N3153" s="28" t="s">
        <v>587</v>
      </c>
      <c r="O3153" s="21">
        <v>0</v>
      </c>
      <c r="P3153" s="21">
        <v>1</v>
      </c>
      <c r="Q3153" s="21">
        <v>0</v>
      </c>
      <c r="R3153">
        <f>IFERROR(IF(I3153=1,VLOOKUP(F3153,Lookup!$A$2:$B$15,2,FALSE),0),0.5)</f>
        <v>0.7</v>
      </c>
      <c r="S3153">
        <f>IF(K3153=1,1,IFERROR(IF(H3153="pass",VLOOKUP(F3153,Lookup!$D$2:$E$26,2,FALSE),0),1.6))</f>
        <v>0</v>
      </c>
      <c r="T3153" s="6">
        <f t="shared" si="149"/>
        <v>0</v>
      </c>
      <c r="U3153" s="6">
        <f t="shared" si="147"/>
        <v>0.7</v>
      </c>
      <c r="V3153" t="str">
        <f t="shared" si="148"/>
        <v>M.GORDON, DEN</v>
      </c>
    </row>
    <row r="3154" spans="1:22">
      <c r="A3154">
        <v>520</v>
      </c>
      <c r="B3154" s="28">
        <v>2</v>
      </c>
      <c r="C3154" s="28" t="s">
        <v>27</v>
      </c>
      <c r="D3154" s="28" t="s">
        <v>20</v>
      </c>
      <c r="E3154" s="28">
        <v>60</v>
      </c>
      <c r="F3154" s="28">
        <v>40</v>
      </c>
      <c r="G3154" s="28" t="s">
        <v>3366</v>
      </c>
      <c r="H3154" s="28" t="s">
        <v>585</v>
      </c>
      <c r="I3154" s="28">
        <v>1</v>
      </c>
      <c r="J3154" s="28">
        <v>0</v>
      </c>
      <c r="K3154" s="28">
        <v>0</v>
      </c>
      <c r="L3154" s="28">
        <v>0</v>
      </c>
      <c r="M3154" s="28" t="s">
        <v>1292</v>
      </c>
      <c r="N3154" s="28" t="s">
        <v>587</v>
      </c>
      <c r="O3154" s="21">
        <v>0</v>
      </c>
      <c r="P3154" s="21">
        <v>1</v>
      </c>
      <c r="Q3154" s="21">
        <v>0</v>
      </c>
      <c r="R3154">
        <f>IFERROR(IF(I3154=1,VLOOKUP(F3154,Lookup!$A$2:$B$15,2,FALSE),0),0.5)</f>
        <v>0.5</v>
      </c>
      <c r="S3154">
        <f>IF(K3154=1,1,IFERROR(IF(H3154="pass",VLOOKUP(F3154,Lookup!$D$2:$E$26,2,FALSE),0),1.6))</f>
        <v>0</v>
      </c>
      <c r="T3154" s="6">
        <f t="shared" si="149"/>
        <v>0</v>
      </c>
      <c r="U3154" s="6">
        <f t="shared" si="147"/>
        <v>0.5</v>
      </c>
      <c r="V3154" t="str">
        <f t="shared" si="148"/>
        <v>J.WILLIAMS, DEN</v>
      </c>
    </row>
    <row r="3155" spans="1:22">
      <c r="A3155">
        <v>521</v>
      </c>
      <c r="B3155" s="28">
        <v>2</v>
      </c>
      <c r="C3155" s="28" t="s">
        <v>27</v>
      </c>
      <c r="D3155" s="28" t="s">
        <v>20</v>
      </c>
      <c r="E3155" s="28">
        <v>53</v>
      </c>
      <c r="F3155" s="28">
        <v>47</v>
      </c>
      <c r="G3155" s="28" t="s">
        <v>3367</v>
      </c>
      <c r="H3155" s="28" t="s">
        <v>585</v>
      </c>
      <c r="I3155" s="28">
        <v>1</v>
      </c>
      <c r="J3155" s="28">
        <v>0</v>
      </c>
      <c r="K3155" s="28">
        <v>0</v>
      </c>
      <c r="L3155" s="28">
        <v>0</v>
      </c>
      <c r="M3155" s="28" t="s">
        <v>1292</v>
      </c>
      <c r="N3155" s="28" t="s">
        <v>587</v>
      </c>
      <c r="O3155" s="21">
        <v>0</v>
      </c>
      <c r="P3155" s="21">
        <v>1</v>
      </c>
      <c r="Q3155" s="21">
        <v>0</v>
      </c>
      <c r="R3155">
        <f>IFERROR(IF(I3155=1,VLOOKUP(F3155,Lookup!$A$2:$B$15,2,FALSE),0),0.5)</f>
        <v>0.5</v>
      </c>
      <c r="S3155">
        <f>IF(K3155=1,1,IFERROR(IF(H3155="pass",VLOOKUP(F3155,Lookup!$D$2:$E$26,2,FALSE),0),1.6))</f>
        <v>0</v>
      </c>
      <c r="T3155" s="6">
        <f t="shared" si="149"/>
        <v>0</v>
      </c>
      <c r="U3155" s="6">
        <f t="shared" si="147"/>
        <v>0.5</v>
      </c>
      <c r="V3155" t="str">
        <f t="shared" si="148"/>
        <v>J.WILLIAMS, DEN</v>
      </c>
    </row>
    <row r="3156" spans="1:22">
      <c r="A3156">
        <v>524</v>
      </c>
      <c r="B3156" s="28">
        <v>2</v>
      </c>
      <c r="C3156" s="28" t="s">
        <v>20</v>
      </c>
      <c r="D3156" s="28" t="s">
        <v>27</v>
      </c>
      <c r="E3156" s="28">
        <v>72</v>
      </c>
      <c r="F3156" s="28">
        <v>28</v>
      </c>
      <c r="G3156" s="28" t="s">
        <v>3370</v>
      </c>
      <c r="H3156" s="28" t="s">
        <v>585</v>
      </c>
      <c r="I3156" s="28">
        <v>1</v>
      </c>
      <c r="J3156" s="28">
        <v>0</v>
      </c>
      <c r="K3156" s="28">
        <v>0</v>
      </c>
      <c r="L3156" s="28">
        <v>0</v>
      </c>
      <c r="M3156" s="28" t="s">
        <v>1576</v>
      </c>
      <c r="N3156" s="28" t="s">
        <v>587</v>
      </c>
      <c r="O3156" s="21">
        <v>0</v>
      </c>
      <c r="P3156" s="21">
        <v>1</v>
      </c>
      <c r="Q3156" s="21">
        <v>0</v>
      </c>
      <c r="R3156">
        <f>IFERROR(IF(I3156=1,VLOOKUP(F3156,Lookup!$A$2:$B$15,2,FALSE),0),0.5)</f>
        <v>0.5</v>
      </c>
      <c r="S3156">
        <f>IF(K3156=1,1,IFERROR(IF(H3156="pass",VLOOKUP(F3156,Lookup!$D$2:$E$26,2,FALSE),0),1.6))</f>
        <v>0</v>
      </c>
      <c r="T3156" s="6">
        <f t="shared" si="149"/>
        <v>0</v>
      </c>
      <c r="U3156" s="6">
        <f t="shared" si="147"/>
        <v>0.5</v>
      </c>
      <c r="V3156" t="str">
        <f t="shared" si="148"/>
        <v>J.ROBINSON, JAX</v>
      </c>
    </row>
    <row r="3157" spans="1:22">
      <c r="A3157">
        <v>525</v>
      </c>
      <c r="B3157" s="28">
        <v>2</v>
      </c>
      <c r="C3157" s="28" t="s">
        <v>20</v>
      </c>
      <c r="D3157" s="28" t="s">
        <v>27</v>
      </c>
      <c r="E3157" s="28">
        <v>66</v>
      </c>
      <c r="F3157" s="28">
        <v>34</v>
      </c>
      <c r="G3157" s="28" t="s">
        <v>3371</v>
      </c>
      <c r="H3157" s="28" t="s">
        <v>585</v>
      </c>
      <c r="I3157" s="28">
        <v>1</v>
      </c>
      <c r="J3157" s="28">
        <v>0</v>
      </c>
      <c r="K3157" s="28">
        <v>0</v>
      </c>
      <c r="L3157" s="28">
        <v>0</v>
      </c>
      <c r="M3157" s="28" t="s">
        <v>1576</v>
      </c>
      <c r="N3157" s="28" t="s">
        <v>587</v>
      </c>
      <c r="O3157" s="21">
        <v>0</v>
      </c>
      <c r="P3157" s="21">
        <v>1</v>
      </c>
      <c r="Q3157" s="21">
        <v>0</v>
      </c>
      <c r="R3157">
        <f>IFERROR(IF(I3157=1,VLOOKUP(F3157,Lookup!$A$2:$B$15,2,FALSE),0),0.5)</f>
        <v>0.5</v>
      </c>
      <c r="S3157">
        <f>IF(K3157=1,1,IFERROR(IF(H3157="pass",VLOOKUP(F3157,Lookup!$D$2:$E$26,2,FALSE),0),1.6))</f>
        <v>0</v>
      </c>
      <c r="T3157" s="6">
        <f t="shared" si="149"/>
        <v>0</v>
      </c>
      <c r="U3157" s="6">
        <f t="shared" si="147"/>
        <v>0.5</v>
      </c>
      <c r="V3157" t="str">
        <f t="shared" si="148"/>
        <v>J.ROBINSON, JAX</v>
      </c>
    </row>
    <row r="3158" spans="1:22">
      <c r="A3158">
        <v>526</v>
      </c>
      <c r="B3158" s="28">
        <v>2</v>
      </c>
      <c r="C3158" s="28" t="s">
        <v>20</v>
      </c>
      <c r="D3158" s="28" t="s">
        <v>27</v>
      </c>
      <c r="E3158" s="28">
        <v>64</v>
      </c>
      <c r="F3158" s="28">
        <v>36</v>
      </c>
      <c r="G3158" s="28" t="s">
        <v>3372</v>
      </c>
      <c r="H3158" s="28" t="s">
        <v>2864</v>
      </c>
      <c r="I3158" s="28">
        <v>0</v>
      </c>
      <c r="J3158" s="28">
        <v>1</v>
      </c>
      <c r="K3158" s="28">
        <v>0</v>
      </c>
      <c r="L3158" s="28">
        <v>0</v>
      </c>
      <c r="M3158" s="28" t="s">
        <v>1534</v>
      </c>
      <c r="N3158" s="28">
        <v>36</v>
      </c>
      <c r="O3158" s="21">
        <v>36</v>
      </c>
      <c r="P3158" s="21">
        <v>0</v>
      </c>
      <c r="Q3158" s="21">
        <v>0</v>
      </c>
      <c r="R3158">
        <f>IFERROR(IF(I3158=1,VLOOKUP(F3158,Lookup!$A$2:$B$15,2,FALSE),0),0.5)</f>
        <v>0</v>
      </c>
      <c r="S3158">
        <f>IF(K3158=1,1,IFERROR(IF(H3158="pass",VLOOKUP(F3158,Lookup!$D$2:$E$26,2,FALSE),0),1.6))</f>
        <v>0</v>
      </c>
      <c r="T3158" s="6">
        <f t="shared" si="149"/>
        <v>2.23</v>
      </c>
      <c r="U3158" s="6">
        <f t="shared" si="147"/>
        <v>2.23</v>
      </c>
      <c r="V3158" t="str">
        <f t="shared" si="148"/>
        <v>D.CHARK, JAX</v>
      </c>
    </row>
    <row r="3159" spans="1:22">
      <c r="A3159">
        <v>528</v>
      </c>
      <c r="B3159" s="28">
        <v>2</v>
      </c>
      <c r="C3159" s="28" t="s">
        <v>20</v>
      </c>
      <c r="D3159" s="28" t="s">
        <v>27</v>
      </c>
      <c r="E3159" s="28">
        <v>36</v>
      </c>
      <c r="F3159" s="28">
        <v>64</v>
      </c>
      <c r="G3159" s="28" t="s">
        <v>3374</v>
      </c>
      <c r="H3159" s="28" t="s">
        <v>585</v>
      </c>
      <c r="I3159" s="28">
        <v>1</v>
      </c>
      <c r="J3159" s="28">
        <v>0</v>
      </c>
      <c r="K3159" s="28">
        <v>0</v>
      </c>
      <c r="L3159" s="28">
        <v>0</v>
      </c>
      <c r="M3159" s="28" t="s">
        <v>1576</v>
      </c>
      <c r="N3159" s="28" t="s">
        <v>587</v>
      </c>
      <c r="O3159" s="21">
        <v>0</v>
      </c>
      <c r="P3159" s="21">
        <v>1</v>
      </c>
      <c r="Q3159" s="21">
        <v>0</v>
      </c>
      <c r="R3159">
        <f>IFERROR(IF(I3159=1,VLOOKUP(F3159,Lookup!$A$2:$B$15,2,FALSE),0),0.5)</f>
        <v>0.5</v>
      </c>
      <c r="S3159">
        <f>IF(K3159=1,1,IFERROR(IF(H3159="pass",VLOOKUP(F3159,Lookup!$D$2:$E$26,2,FALSE),0),1.6))</f>
        <v>0</v>
      </c>
      <c r="T3159" s="6">
        <f t="shared" si="149"/>
        <v>0</v>
      </c>
      <c r="U3159" s="6">
        <f t="shared" si="147"/>
        <v>0.5</v>
      </c>
      <c r="V3159" t="str">
        <f t="shared" si="148"/>
        <v>J.ROBINSON, JAX</v>
      </c>
    </row>
    <row r="3160" spans="1:22">
      <c r="A3160">
        <v>530</v>
      </c>
      <c r="B3160" s="28">
        <v>2</v>
      </c>
      <c r="C3160" s="28" t="s">
        <v>27</v>
      </c>
      <c r="D3160" s="28" t="s">
        <v>20</v>
      </c>
      <c r="E3160" s="28">
        <v>58</v>
      </c>
      <c r="F3160" s="28">
        <v>42</v>
      </c>
      <c r="G3160" s="28" t="s">
        <v>3376</v>
      </c>
      <c r="H3160" s="28" t="s">
        <v>585</v>
      </c>
      <c r="I3160" s="28">
        <v>1</v>
      </c>
      <c r="J3160" s="28">
        <v>0</v>
      </c>
      <c r="K3160" s="28">
        <v>0</v>
      </c>
      <c r="L3160" s="28">
        <v>0</v>
      </c>
      <c r="M3160" s="28" t="s">
        <v>1287</v>
      </c>
      <c r="N3160" s="28" t="s">
        <v>587</v>
      </c>
      <c r="O3160" s="21">
        <v>0</v>
      </c>
      <c r="P3160" s="21">
        <v>1</v>
      </c>
      <c r="Q3160" s="21">
        <v>0</v>
      </c>
      <c r="R3160">
        <f>IFERROR(IF(I3160=1,VLOOKUP(F3160,Lookup!$A$2:$B$15,2,FALSE),0),0.5)</f>
        <v>0.5</v>
      </c>
      <c r="S3160">
        <f>IF(K3160=1,1,IFERROR(IF(H3160="pass",VLOOKUP(F3160,Lookup!$D$2:$E$26,2,FALSE),0),1.6))</f>
        <v>0</v>
      </c>
      <c r="T3160" s="6">
        <f t="shared" si="149"/>
        <v>0</v>
      </c>
      <c r="U3160" s="6">
        <f t="shared" si="147"/>
        <v>0.5</v>
      </c>
      <c r="V3160" t="str">
        <f t="shared" si="148"/>
        <v>M.GORDON, DEN</v>
      </c>
    </row>
    <row r="3161" spans="1:22">
      <c r="A3161">
        <v>533</v>
      </c>
      <c r="B3161" s="28">
        <v>2</v>
      </c>
      <c r="C3161" s="28" t="s">
        <v>20</v>
      </c>
      <c r="D3161" s="28" t="s">
        <v>27</v>
      </c>
      <c r="E3161" s="28">
        <v>86</v>
      </c>
      <c r="F3161" s="28">
        <v>14</v>
      </c>
      <c r="G3161" s="28" t="s">
        <v>3379</v>
      </c>
      <c r="H3161" s="28" t="s">
        <v>585</v>
      </c>
      <c r="I3161" s="28">
        <v>1</v>
      </c>
      <c r="J3161" s="28">
        <v>0</v>
      </c>
      <c r="K3161" s="28">
        <v>0</v>
      </c>
      <c r="L3161" s="28">
        <v>0</v>
      </c>
      <c r="M3161" s="28" t="s">
        <v>1568</v>
      </c>
      <c r="N3161" s="28" t="s">
        <v>587</v>
      </c>
      <c r="O3161" s="21">
        <v>0</v>
      </c>
      <c r="P3161" s="21">
        <v>1</v>
      </c>
      <c r="Q3161" s="21">
        <v>0</v>
      </c>
      <c r="R3161">
        <f>IFERROR(IF(I3161=1,VLOOKUP(F3161,Lookup!$A$2:$B$15,2,FALSE),0),0.5)</f>
        <v>0.5</v>
      </c>
      <c r="S3161">
        <f>IF(K3161=1,1,IFERROR(IF(H3161="pass",VLOOKUP(F3161,Lookup!$D$2:$E$26,2,FALSE),0),1.6))</f>
        <v>0</v>
      </c>
      <c r="T3161" s="6">
        <f t="shared" si="149"/>
        <v>0</v>
      </c>
      <c r="U3161" s="6">
        <f t="shared" si="147"/>
        <v>0.5</v>
      </c>
      <c r="V3161" t="str">
        <f t="shared" si="148"/>
        <v>C.HYDE, JAX</v>
      </c>
    </row>
    <row r="3162" spans="1:22">
      <c r="A3162">
        <v>534</v>
      </c>
      <c r="B3162" s="28">
        <v>2</v>
      </c>
      <c r="C3162" s="28" t="s">
        <v>20</v>
      </c>
      <c r="D3162" s="28" t="s">
        <v>27</v>
      </c>
      <c r="E3162" s="28">
        <v>85</v>
      </c>
      <c r="F3162" s="28">
        <v>15</v>
      </c>
      <c r="G3162" s="28" t="s">
        <v>3380</v>
      </c>
      <c r="H3162" s="28" t="s">
        <v>585</v>
      </c>
      <c r="I3162" s="28">
        <v>1</v>
      </c>
      <c r="J3162" s="28">
        <v>0</v>
      </c>
      <c r="K3162" s="28">
        <v>0</v>
      </c>
      <c r="L3162" s="28">
        <v>0</v>
      </c>
      <c r="M3162" s="28" t="s">
        <v>1568</v>
      </c>
      <c r="N3162" s="28" t="s">
        <v>587</v>
      </c>
      <c r="O3162" s="21">
        <v>0</v>
      </c>
      <c r="P3162" s="21">
        <v>1</v>
      </c>
      <c r="Q3162" s="21">
        <v>0</v>
      </c>
      <c r="R3162">
        <f>IFERROR(IF(I3162=1,VLOOKUP(F3162,Lookup!$A$2:$B$15,2,FALSE),0),0.5)</f>
        <v>0.5</v>
      </c>
      <c r="S3162">
        <f>IF(K3162=1,1,IFERROR(IF(H3162="pass",VLOOKUP(F3162,Lookup!$D$2:$E$26,2,FALSE),0),1.6))</f>
        <v>0</v>
      </c>
      <c r="T3162" s="6">
        <f t="shared" si="149"/>
        <v>0</v>
      </c>
      <c r="U3162" s="6">
        <f t="shared" si="147"/>
        <v>0.5</v>
      </c>
      <c r="V3162" t="str">
        <f t="shared" si="148"/>
        <v>C.HYDE, JAX</v>
      </c>
    </row>
    <row r="3163" spans="1:22">
      <c r="A3163">
        <v>536</v>
      </c>
      <c r="B3163" s="28">
        <v>2</v>
      </c>
      <c r="C3163" s="28" t="s">
        <v>27</v>
      </c>
      <c r="D3163" s="28" t="s">
        <v>20</v>
      </c>
      <c r="E3163" s="28">
        <v>80</v>
      </c>
      <c r="F3163" s="28">
        <v>20</v>
      </c>
      <c r="G3163" s="28" t="s">
        <v>3382</v>
      </c>
      <c r="H3163" s="28" t="s">
        <v>585</v>
      </c>
      <c r="I3163" s="28">
        <v>1</v>
      </c>
      <c r="J3163" s="28">
        <v>0</v>
      </c>
      <c r="K3163" s="28">
        <v>0</v>
      </c>
      <c r="L3163" s="28">
        <v>0</v>
      </c>
      <c r="M3163" s="28" t="s">
        <v>1292</v>
      </c>
      <c r="N3163" s="28" t="s">
        <v>587</v>
      </c>
      <c r="O3163" s="21">
        <v>0</v>
      </c>
      <c r="P3163" s="21">
        <v>1</v>
      </c>
      <c r="Q3163" s="21">
        <v>0</v>
      </c>
      <c r="R3163">
        <f>IFERROR(IF(I3163=1,VLOOKUP(F3163,Lookup!$A$2:$B$15,2,FALSE),0),0.5)</f>
        <v>0.5</v>
      </c>
      <c r="S3163">
        <f>IF(K3163=1,1,IFERROR(IF(H3163="pass",VLOOKUP(F3163,Lookup!$D$2:$E$26,2,FALSE),0),1.6))</f>
        <v>0</v>
      </c>
      <c r="T3163" s="6">
        <f t="shared" si="149"/>
        <v>0</v>
      </c>
      <c r="U3163" s="6">
        <f t="shared" si="147"/>
        <v>0.5</v>
      </c>
      <c r="V3163" t="str">
        <f t="shared" si="148"/>
        <v>J.WILLIAMS, DEN</v>
      </c>
    </row>
    <row r="3164" spans="1:22">
      <c r="A3164">
        <v>539</v>
      </c>
      <c r="B3164" s="28">
        <v>2</v>
      </c>
      <c r="C3164" s="28" t="s">
        <v>27</v>
      </c>
      <c r="D3164" s="28" t="s">
        <v>20</v>
      </c>
      <c r="E3164" s="28">
        <v>60</v>
      </c>
      <c r="F3164" s="28">
        <v>40</v>
      </c>
      <c r="G3164" s="28" t="s">
        <v>3385</v>
      </c>
      <c r="H3164" s="28" t="s">
        <v>585</v>
      </c>
      <c r="I3164" s="28">
        <v>1</v>
      </c>
      <c r="J3164" s="28">
        <v>0</v>
      </c>
      <c r="K3164" s="28">
        <v>0</v>
      </c>
      <c r="L3164" s="28">
        <v>0</v>
      </c>
      <c r="M3164" s="28" t="s">
        <v>1287</v>
      </c>
      <c r="N3164" s="28" t="s">
        <v>587</v>
      </c>
      <c r="O3164" s="21">
        <v>0</v>
      </c>
      <c r="P3164" s="21">
        <v>1</v>
      </c>
      <c r="Q3164" s="21">
        <v>0</v>
      </c>
      <c r="R3164">
        <f>IFERROR(IF(I3164=1,VLOOKUP(F3164,Lookup!$A$2:$B$15,2,FALSE),0),0.5)</f>
        <v>0.5</v>
      </c>
      <c r="S3164">
        <f>IF(K3164=1,1,IFERROR(IF(H3164="pass",VLOOKUP(F3164,Lookup!$D$2:$E$26,2,FALSE),0),1.6))</f>
        <v>0</v>
      </c>
      <c r="T3164" s="6">
        <f t="shared" si="149"/>
        <v>0</v>
      </c>
      <c r="U3164" s="6">
        <f t="shared" si="147"/>
        <v>0.5</v>
      </c>
      <c r="V3164" t="str">
        <f t="shared" si="148"/>
        <v>M.GORDON, DEN</v>
      </c>
    </row>
    <row r="3165" spans="1:22">
      <c r="A3165">
        <v>548</v>
      </c>
      <c r="B3165" s="28">
        <v>2</v>
      </c>
      <c r="C3165" s="28" t="s">
        <v>20</v>
      </c>
      <c r="D3165" s="28" t="s">
        <v>27</v>
      </c>
      <c r="E3165" s="28">
        <v>45</v>
      </c>
      <c r="F3165" s="28">
        <v>55</v>
      </c>
      <c r="G3165" s="28" t="s">
        <v>3396</v>
      </c>
      <c r="H3165" s="28" t="s">
        <v>2864</v>
      </c>
      <c r="I3165" s="28">
        <v>1</v>
      </c>
      <c r="J3165" s="28">
        <v>0</v>
      </c>
      <c r="K3165" s="28">
        <v>0</v>
      </c>
      <c r="L3165" s="28">
        <v>0</v>
      </c>
      <c r="M3165" s="28" t="s">
        <v>1568</v>
      </c>
      <c r="N3165" s="28" t="s">
        <v>587</v>
      </c>
      <c r="O3165" s="21">
        <v>0</v>
      </c>
      <c r="P3165" s="21">
        <v>1</v>
      </c>
      <c r="Q3165" s="21">
        <v>0</v>
      </c>
      <c r="R3165">
        <f>IFERROR(IF(I3165=1,VLOOKUP(F3165,Lookup!$A$2:$B$15,2,FALSE),0),0.5)</f>
        <v>0.5</v>
      </c>
      <c r="S3165">
        <f>IF(K3165=1,1,IFERROR(IF(H3165="pass",VLOOKUP(F3165,Lookup!$D$2:$E$26,2,FALSE),0),1.6))</f>
        <v>0</v>
      </c>
      <c r="T3165" s="6">
        <f t="shared" si="149"/>
        <v>0</v>
      </c>
      <c r="U3165" s="6">
        <f t="shared" ref="U3165:U3228" si="150">R3165+IF(S3165&gt;=3.2,S3165,IF(AND(S3165&lt;3.2,S3165&gt;=1.8),S3165*0.66+T3165*0.34,T3165))+K3165*0.4735*2</f>
        <v>0.5</v>
      </c>
      <c r="V3165" t="str">
        <f t="shared" si="148"/>
        <v>C.HYDE, JAX</v>
      </c>
    </row>
    <row r="3166" spans="1:22">
      <c r="A3166">
        <v>552</v>
      </c>
      <c r="B3166" s="28">
        <v>2</v>
      </c>
      <c r="C3166" s="28" t="s">
        <v>20</v>
      </c>
      <c r="D3166" s="28" t="s">
        <v>27</v>
      </c>
      <c r="E3166" s="28">
        <v>40</v>
      </c>
      <c r="F3166" s="28">
        <v>60</v>
      </c>
      <c r="G3166" s="28" t="s">
        <v>3400</v>
      </c>
      <c r="H3166" s="28" t="s">
        <v>585</v>
      </c>
      <c r="I3166" s="28">
        <v>0</v>
      </c>
      <c r="J3166" s="28">
        <v>1</v>
      </c>
      <c r="K3166" s="28">
        <v>0</v>
      </c>
      <c r="L3166" s="28">
        <v>0</v>
      </c>
      <c r="M3166" s="28" t="s">
        <v>3401</v>
      </c>
      <c r="N3166" s="28" t="s">
        <v>587</v>
      </c>
      <c r="O3166" s="21">
        <v>0</v>
      </c>
      <c r="P3166" s="21">
        <v>0</v>
      </c>
      <c r="Q3166" s="21">
        <v>0</v>
      </c>
      <c r="R3166">
        <f>IFERROR(IF(I3166=1,VLOOKUP(F3166,Lookup!$A$2:$B$15,2,FALSE),0),0.5)</f>
        <v>0</v>
      </c>
      <c r="S3166">
        <f>IF(K3166=1,1,IFERROR(IF(H3166="pass",VLOOKUP(F3166,Lookup!$D$2:$E$26,2,FALSE),0),1.6))</f>
        <v>0</v>
      </c>
      <c r="T3166" s="6">
        <f t="shared" si="149"/>
        <v>0</v>
      </c>
      <c r="U3166" s="6">
        <f t="shared" si="150"/>
        <v>0</v>
      </c>
      <c r="V3166" t="str">
        <f t="shared" si="148"/>
        <v>T.LAWRENCE, JAX</v>
      </c>
    </row>
    <row r="3167" spans="1:22">
      <c r="A3167">
        <v>560</v>
      </c>
      <c r="B3167" s="28">
        <v>2</v>
      </c>
      <c r="C3167" s="28" t="s">
        <v>27</v>
      </c>
      <c r="D3167" s="28" t="s">
        <v>20</v>
      </c>
      <c r="E3167" s="28">
        <v>75</v>
      </c>
      <c r="F3167" s="28">
        <v>25</v>
      </c>
      <c r="G3167" s="28" t="s">
        <v>3409</v>
      </c>
      <c r="H3167" s="28" t="s">
        <v>585</v>
      </c>
      <c r="I3167" s="28">
        <v>1</v>
      </c>
      <c r="J3167" s="28">
        <v>0</v>
      </c>
      <c r="K3167" s="28">
        <v>0</v>
      </c>
      <c r="L3167" s="28">
        <v>0</v>
      </c>
      <c r="M3167" s="28" t="s">
        <v>1287</v>
      </c>
      <c r="N3167" s="28" t="s">
        <v>587</v>
      </c>
      <c r="O3167" s="21">
        <v>0</v>
      </c>
      <c r="P3167" s="21">
        <v>1</v>
      </c>
      <c r="Q3167" s="21">
        <v>0</v>
      </c>
      <c r="R3167">
        <f>IFERROR(IF(I3167=1,VLOOKUP(F3167,Lookup!$A$2:$B$15,2,FALSE),0),0.5)</f>
        <v>0.5</v>
      </c>
      <c r="S3167">
        <f>IF(K3167=1,1,IFERROR(IF(H3167="pass",VLOOKUP(F3167,Lookup!$D$2:$E$26,2,FALSE),0),1.6))</f>
        <v>0</v>
      </c>
      <c r="T3167" s="6">
        <f t="shared" si="149"/>
        <v>0</v>
      </c>
      <c r="U3167" s="6">
        <f t="shared" si="150"/>
        <v>0.5</v>
      </c>
      <c r="V3167" t="str">
        <f t="shared" si="148"/>
        <v>M.GORDON, DEN</v>
      </c>
    </row>
    <row r="3168" spans="1:22">
      <c r="A3168">
        <v>562</v>
      </c>
      <c r="B3168" s="28">
        <v>2</v>
      </c>
      <c r="C3168" s="28" t="s">
        <v>27</v>
      </c>
      <c r="D3168" s="28" t="s">
        <v>20</v>
      </c>
      <c r="E3168" s="28">
        <v>17</v>
      </c>
      <c r="F3168" s="28">
        <v>83</v>
      </c>
      <c r="G3168" s="28" t="s">
        <v>3411</v>
      </c>
      <c r="H3168" s="28" t="s">
        <v>585</v>
      </c>
      <c r="I3168" s="28">
        <v>1</v>
      </c>
      <c r="J3168" s="28">
        <v>0</v>
      </c>
      <c r="K3168" s="28">
        <v>0</v>
      </c>
      <c r="L3168" s="28">
        <v>0</v>
      </c>
      <c r="M3168" s="28" t="s">
        <v>1287</v>
      </c>
      <c r="N3168" s="28" t="s">
        <v>587</v>
      </c>
      <c r="O3168" s="21">
        <v>0</v>
      </c>
      <c r="P3168" s="21">
        <v>1</v>
      </c>
      <c r="Q3168" s="21">
        <v>0</v>
      </c>
      <c r="R3168">
        <f>IFERROR(IF(I3168=1,VLOOKUP(F3168,Lookup!$A$2:$B$15,2,FALSE),0),0.5)</f>
        <v>0.5</v>
      </c>
      <c r="S3168">
        <f>IF(K3168=1,1,IFERROR(IF(H3168="pass",VLOOKUP(F3168,Lookup!$D$2:$E$26,2,FALSE),0),1.6))</f>
        <v>0</v>
      </c>
      <c r="T3168" s="6">
        <f t="shared" si="149"/>
        <v>0</v>
      </c>
      <c r="U3168" s="6">
        <f t="shared" si="150"/>
        <v>0.5</v>
      </c>
      <c r="V3168" t="str">
        <f t="shared" si="148"/>
        <v>M.GORDON, DEN</v>
      </c>
    </row>
    <row r="3169" spans="1:22">
      <c r="A3169">
        <v>565</v>
      </c>
      <c r="B3169" s="28">
        <v>2</v>
      </c>
      <c r="C3169" s="28" t="s">
        <v>20</v>
      </c>
      <c r="D3169" s="28" t="s">
        <v>27</v>
      </c>
      <c r="E3169" s="28">
        <v>75</v>
      </c>
      <c r="F3169" s="28">
        <v>25</v>
      </c>
      <c r="G3169" s="28" t="s">
        <v>3414</v>
      </c>
      <c r="H3169" s="28" t="s">
        <v>585</v>
      </c>
      <c r="I3169" s="28">
        <v>1</v>
      </c>
      <c r="J3169" s="28">
        <v>0</v>
      </c>
      <c r="K3169" s="28">
        <v>0</v>
      </c>
      <c r="L3169" s="28">
        <v>0</v>
      </c>
      <c r="M3169" s="28" t="s">
        <v>1576</v>
      </c>
      <c r="N3169" s="28" t="s">
        <v>587</v>
      </c>
      <c r="O3169" s="21">
        <v>0</v>
      </c>
      <c r="P3169" s="21">
        <v>1</v>
      </c>
      <c r="Q3169" s="21">
        <v>0</v>
      </c>
      <c r="R3169">
        <f>IFERROR(IF(I3169=1,VLOOKUP(F3169,Lookup!$A$2:$B$15,2,FALSE),0),0.5)</f>
        <v>0.5</v>
      </c>
      <c r="S3169">
        <f>IF(K3169=1,1,IFERROR(IF(H3169="pass",VLOOKUP(F3169,Lookup!$D$2:$E$26,2,FALSE),0),1.6))</f>
        <v>0</v>
      </c>
      <c r="T3169" s="6">
        <f t="shared" si="149"/>
        <v>0</v>
      </c>
      <c r="U3169" s="6">
        <f t="shared" si="150"/>
        <v>0.5</v>
      </c>
      <c r="V3169" t="str">
        <f t="shared" si="148"/>
        <v>J.ROBINSON, JAX</v>
      </c>
    </row>
    <row r="3170" spans="1:22">
      <c r="A3170">
        <v>566</v>
      </c>
      <c r="B3170" s="28">
        <v>2</v>
      </c>
      <c r="C3170" s="28" t="s">
        <v>27</v>
      </c>
      <c r="D3170" s="28" t="s">
        <v>20</v>
      </c>
      <c r="E3170" s="28">
        <v>82</v>
      </c>
      <c r="F3170" s="28">
        <v>18</v>
      </c>
      <c r="G3170" s="28" t="s">
        <v>3415</v>
      </c>
      <c r="H3170" s="28" t="s">
        <v>585</v>
      </c>
      <c r="I3170" s="28">
        <v>1</v>
      </c>
      <c r="J3170" s="28">
        <v>0</v>
      </c>
      <c r="K3170" s="28">
        <v>0</v>
      </c>
      <c r="L3170" s="28">
        <v>0</v>
      </c>
      <c r="M3170" s="28" t="s">
        <v>1292</v>
      </c>
      <c r="N3170" s="28" t="s">
        <v>587</v>
      </c>
      <c r="O3170" s="21">
        <v>0</v>
      </c>
      <c r="P3170" s="21">
        <v>1</v>
      </c>
      <c r="Q3170" s="21">
        <v>0</v>
      </c>
      <c r="R3170">
        <f>IFERROR(IF(I3170=1,VLOOKUP(F3170,Lookup!$A$2:$B$15,2,FALSE),0),0.5)</f>
        <v>0.5</v>
      </c>
      <c r="S3170">
        <f>IF(K3170=1,1,IFERROR(IF(H3170="pass",VLOOKUP(F3170,Lookup!$D$2:$E$26,2,FALSE),0),1.6))</f>
        <v>0</v>
      </c>
      <c r="T3170" s="6">
        <f t="shared" si="149"/>
        <v>0</v>
      </c>
      <c r="U3170" s="6">
        <f t="shared" si="150"/>
        <v>0.5</v>
      </c>
      <c r="V3170" t="str">
        <f t="shared" si="148"/>
        <v>J.WILLIAMS, DEN</v>
      </c>
    </row>
    <row r="3171" spans="1:22">
      <c r="A3171">
        <v>569</v>
      </c>
      <c r="B3171" s="28">
        <v>2</v>
      </c>
      <c r="C3171" s="28" t="s">
        <v>20</v>
      </c>
      <c r="D3171" s="28" t="s">
        <v>27</v>
      </c>
      <c r="E3171" s="28">
        <v>83</v>
      </c>
      <c r="F3171" s="28">
        <v>17</v>
      </c>
      <c r="G3171" s="28" t="s">
        <v>3418</v>
      </c>
      <c r="H3171" s="28" t="s">
        <v>585</v>
      </c>
      <c r="I3171" s="28">
        <v>1</v>
      </c>
      <c r="J3171" s="28">
        <v>0</v>
      </c>
      <c r="K3171" s="28">
        <v>0</v>
      </c>
      <c r="L3171" s="28">
        <v>0</v>
      </c>
      <c r="M3171" s="28" t="s">
        <v>1576</v>
      </c>
      <c r="N3171" s="28" t="s">
        <v>587</v>
      </c>
      <c r="O3171" s="21">
        <v>0</v>
      </c>
      <c r="P3171" s="21">
        <v>1</v>
      </c>
      <c r="Q3171" s="21">
        <v>0</v>
      </c>
      <c r="R3171">
        <f>IFERROR(IF(I3171=1,VLOOKUP(F3171,Lookup!$A$2:$B$15,2,FALSE),0),0.5)</f>
        <v>0.5</v>
      </c>
      <c r="S3171">
        <f>IF(K3171=1,1,IFERROR(IF(H3171="pass",VLOOKUP(F3171,Lookup!$D$2:$E$26,2,FALSE),0),1.6))</f>
        <v>0</v>
      </c>
      <c r="T3171" s="6">
        <f t="shared" si="149"/>
        <v>0</v>
      </c>
      <c r="U3171" s="6">
        <f t="shared" si="150"/>
        <v>0.5</v>
      </c>
      <c r="V3171" t="str">
        <f t="shared" si="148"/>
        <v>J.ROBINSON, JAX</v>
      </c>
    </row>
    <row r="3172" spans="1:22">
      <c r="A3172">
        <v>570</v>
      </c>
      <c r="B3172" s="28">
        <v>2</v>
      </c>
      <c r="C3172" s="28" t="s">
        <v>20</v>
      </c>
      <c r="D3172" s="28" t="s">
        <v>27</v>
      </c>
      <c r="E3172" s="28">
        <v>79</v>
      </c>
      <c r="F3172" s="28">
        <v>21</v>
      </c>
      <c r="G3172" s="28" t="s">
        <v>3419</v>
      </c>
      <c r="H3172" s="28" t="s">
        <v>585</v>
      </c>
      <c r="I3172" s="28">
        <v>1</v>
      </c>
      <c r="J3172" s="28">
        <v>0</v>
      </c>
      <c r="K3172" s="28">
        <v>0</v>
      </c>
      <c r="L3172" s="28">
        <v>0</v>
      </c>
      <c r="M3172" s="28" t="s">
        <v>1576</v>
      </c>
      <c r="N3172" s="28" t="s">
        <v>587</v>
      </c>
      <c r="O3172" s="21">
        <v>0</v>
      </c>
      <c r="P3172" s="21">
        <v>1</v>
      </c>
      <c r="Q3172" s="21">
        <v>0</v>
      </c>
      <c r="R3172">
        <f>IFERROR(IF(I3172=1,VLOOKUP(F3172,Lookup!$A$2:$B$15,2,FALSE),0),0.5)</f>
        <v>0.5</v>
      </c>
      <c r="S3172">
        <f>IF(K3172=1,1,IFERROR(IF(H3172="pass",VLOOKUP(F3172,Lookup!$D$2:$E$26,2,FALSE),0),1.6))</f>
        <v>0</v>
      </c>
      <c r="T3172" s="6">
        <f t="shared" si="149"/>
        <v>0</v>
      </c>
      <c r="U3172" s="6">
        <f t="shared" si="150"/>
        <v>0.5</v>
      </c>
      <c r="V3172" t="str">
        <f t="shared" si="148"/>
        <v>J.ROBINSON, JAX</v>
      </c>
    </row>
    <row r="3173" spans="1:22">
      <c r="A3173">
        <v>571</v>
      </c>
      <c r="B3173" s="28">
        <v>2</v>
      </c>
      <c r="C3173" s="28" t="s">
        <v>20</v>
      </c>
      <c r="D3173" s="28" t="s">
        <v>27</v>
      </c>
      <c r="E3173" s="28">
        <v>67</v>
      </c>
      <c r="F3173" s="28">
        <v>33</v>
      </c>
      <c r="G3173" s="28" t="s">
        <v>3420</v>
      </c>
      <c r="H3173" s="28" t="s">
        <v>585</v>
      </c>
      <c r="I3173" s="28">
        <v>1</v>
      </c>
      <c r="J3173" s="28">
        <v>0</v>
      </c>
      <c r="K3173" s="28">
        <v>0</v>
      </c>
      <c r="L3173" s="28">
        <v>0</v>
      </c>
      <c r="M3173" s="28" t="s">
        <v>1576</v>
      </c>
      <c r="N3173" s="28" t="s">
        <v>587</v>
      </c>
      <c r="O3173" s="21">
        <v>0</v>
      </c>
      <c r="P3173" s="21">
        <v>1</v>
      </c>
      <c r="Q3173" s="21">
        <v>0</v>
      </c>
      <c r="R3173">
        <f>IFERROR(IF(I3173=1,VLOOKUP(F3173,Lookup!$A$2:$B$15,2,FALSE),0),0.5)</f>
        <v>0.5</v>
      </c>
      <c r="S3173">
        <f>IF(K3173=1,1,IFERROR(IF(H3173="pass",VLOOKUP(F3173,Lookup!$D$2:$E$26,2,FALSE),0),1.6))</f>
        <v>0</v>
      </c>
      <c r="T3173" s="6">
        <f t="shared" si="149"/>
        <v>0</v>
      </c>
      <c r="U3173" s="6">
        <f t="shared" si="150"/>
        <v>0.5</v>
      </c>
      <c r="V3173" t="str">
        <f t="shared" si="148"/>
        <v>J.ROBINSON, JAX</v>
      </c>
    </row>
    <row r="3174" spans="1:22">
      <c r="A3174">
        <v>575</v>
      </c>
      <c r="B3174" s="28">
        <v>2</v>
      </c>
      <c r="C3174" s="28" t="s">
        <v>27</v>
      </c>
      <c r="D3174" s="28" t="s">
        <v>20</v>
      </c>
      <c r="E3174" s="28">
        <v>31</v>
      </c>
      <c r="F3174" s="28">
        <v>69</v>
      </c>
      <c r="G3174" s="28" t="s">
        <v>3424</v>
      </c>
      <c r="H3174" s="28" t="s">
        <v>585</v>
      </c>
      <c r="I3174" s="28">
        <v>0</v>
      </c>
      <c r="J3174" s="28">
        <v>1</v>
      </c>
      <c r="K3174" s="28">
        <v>0</v>
      </c>
      <c r="L3174" s="28">
        <v>0</v>
      </c>
      <c r="M3174" s="28" t="s">
        <v>3425</v>
      </c>
      <c r="N3174" s="28" t="s">
        <v>587</v>
      </c>
      <c r="O3174" s="21">
        <v>0</v>
      </c>
      <c r="P3174" s="21">
        <v>0</v>
      </c>
      <c r="Q3174" s="21">
        <v>0</v>
      </c>
      <c r="R3174">
        <f>IFERROR(IF(I3174=1,VLOOKUP(F3174,Lookup!$A$2:$B$15,2,FALSE),0),0.5)</f>
        <v>0</v>
      </c>
      <c r="S3174">
        <f>IF(K3174=1,1,IFERROR(IF(H3174="pass",VLOOKUP(F3174,Lookup!$D$2:$E$26,2,FALSE),0),1.6))</f>
        <v>0</v>
      </c>
      <c r="T3174" s="6">
        <f t="shared" si="149"/>
        <v>0</v>
      </c>
      <c r="U3174" s="6">
        <f t="shared" si="150"/>
        <v>0</v>
      </c>
      <c r="V3174" t="str">
        <f t="shared" si="148"/>
        <v>T.BRIDGEWATER, DEN</v>
      </c>
    </row>
    <row r="3175" spans="1:22">
      <c r="A3175">
        <v>576</v>
      </c>
      <c r="B3175" s="28">
        <v>2</v>
      </c>
      <c r="C3175" s="28" t="s">
        <v>27</v>
      </c>
      <c r="D3175" s="28" t="s">
        <v>20</v>
      </c>
      <c r="E3175" s="28">
        <v>29</v>
      </c>
      <c r="F3175" s="28">
        <v>71</v>
      </c>
      <c r="G3175" s="28" t="s">
        <v>3426</v>
      </c>
      <c r="H3175" s="28" t="s">
        <v>585</v>
      </c>
      <c r="I3175" s="28">
        <v>1</v>
      </c>
      <c r="J3175" s="28">
        <v>0</v>
      </c>
      <c r="K3175" s="28">
        <v>0</v>
      </c>
      <c r="L3175" s="28">
        <v>0</v>
      </c>
      <c r="M3175" s="28" t="s">
        <v>1287</v>
      </c>
      <c r="N3175" s="28" t="s">
        <v>587</v>
      </c>
      <c r="O3175" s="21">
        <v>0</v>
      </c>
      <c r="P3175" s="21">
        <v>1</v>
      </c>
      <c r="Q3175" s="21">
        <v>0</v>
      </c>
      <c r="R3175">
        <f>IFERROR(IF(I3175=1,VLOOKUP(F3175,Lookup!$A$2:$B$15,2,FALSE),0),0.5)</f>
        <v>0.5</v>
      </c>
      <c r="S3175">
        <f>IF(K3175=1,1,IFERROR(IF(H3175="pass",VLOOKUP(F3175,Lookup!$D$2:$E$26,2,FALSE),0),1.6))</f>
        <v>0</v>
      </c>
      <c r="T3175" s="6">
        <f t="shared" si="149"/>
        <v>0</v>
      </c>
      <c r="U3175" s="6">
        <f t="shared" si="150"/>
        <v>0.5</v>
      </c>
      <c r="V3175" t="str">
        <f t="shared" si="148"/>
        <v>M.GORDON, DEN</v>
      </c>
    </row>
    <row r="3176" spans="1:22">
      <c r="A3176">
        <v>579</v>
      </c>
      <c r="B3176" s="28">
        <v>2</v>
      </c>
      <c r="C3176" s="28" t="s">
        <v>20</v>
      </c>
      <c r="D3176" s="28" t="s">
        <v>27</v>
      </c>
      <c r="E3176" s="28">
        <v>75</v>
      </c>
      <c r="F3176" s="28">
        <v>25</v>
      </c>
      <c r="G3176" s="28" t="s">
        <v>3429</v>
      </c>
      <c r="H3176" s="28" t="s">
        <v>2864</v>
      </c>
      <c r="I3176" s="28">
        <v>0</v>
      </c>
      <c r="J3176" s="28">
        <v>1</v>
      </c>
      <c r="K3176" s="28">
        <v>0</v>
      </c>
      <c r="L3176" s="28">
        <v>0</v>
      </c>
      <c r="M3176" s="28" t="s">
        <v>3392</v>
      </c>
      <c r="N3176" s="28" t="s">
        <v>587</v>
      </c>
      <c r="O3176" s="21">
        <v>0</v>
      </c>
      <c r="P3176" s="21">
        <v>0</v>
      </c>
      <c r="Q3176" s="21">
        <v>0</v>
      </c>
      <c r="R3176">
        <f>IFERROR(IF(I3176=1,VLOOKUP(F3176,Lookup!$A$2:$B$15,2,FALSE),0),0.5)</f>
        <v>0</v>
      </c>
      <c r="S3176">
        <f>IF(K3176=1,1,IFERROR(IF(H3176="pass",VLOOKUP(F3176,Lookup!$D$2:$E$26,2,FALSE),0),1.6))</f>
        <v>0</v>
      </c>
      <c r="T3176" s="6">
        <f t="shared" si="149"/>
        <v>0</v>
      </c>
      <c r="U3176" s="6">
        <f t="shared" si="150"/>
        <v>0</v>
      </c>
      <c r="V3176" t="str">
        <f t="shared" si="148"/>
        <v>L.FARRELL, JAX</v>
      </c>
    </row>
    <row r="3177" spans="1:22">
      <c r="A3177">
        <v>584</v>
      </c>
      <c r="B3177" s="28">
        <v>2</v>
      </c>
      <c r="C3177" s="28" t="s">
        <v>27</v>
      </c>
      <c r="D3177" s="28" t="s">
        <v>20</v>
      </c>
      <c r="E3177" s="28">
        <v>61</v>
      </c>
      <c r="F3177" s="28">
        <v>39</v>
      </c>
      <c r="G3177" s="28" t="s">
        <v>3434</v>
      </c>
      <c r="H3177" s="28" t="s">
        <v>585</v>
      </c>
      <c r="I3177" s="28">
        <v>1</v>
      </c>
      <c r="J3177" s="28">
        <v>0</v>
      </c>
      <c r="K3177" s="28">
        <v>0</v>
      </c>
      <c r="L3177" s="28">
        <v>0</v>
      </c>
      <c r="M3177" s="28" t="s">
        <v>1292</v>
      </c>
      <c r="N3177" s="28" t="s">
        <v>587</v>
      </c>
      <c r="O3177" s="21">
        <v>0</v>
      </c>
      <c r="P3177" s="21">
        <v>1</v>
      </c>
      <c r="Q3177" s="21">
        <v>0</v>
      </c>
      <c r="R3177">
        <f>IFERROR(IF(I3177=1,VLOOKUP(F3177,Lookup!$A$2:$B$15,2,FALSE),0),0.5)</f>
        <v>0.5</v>
      </c>
      <c r="S3177">
        <f>IF(K3177=1,1,IFERROR(IF(H3177="pass",VLOOKUP(F3177,Lookup!$D$2:$E$26,2,FALSE),0),1.6))</f>
        <v>0</v>
      </c>
      <c r="T3177" s="6">
        <f t="shared" si="149"/>
        <v>0</v>
      </c>
      <c r="U3177" s="6">
        <f t="shared" si="150"/>
        <v>0.5</v>
      </c>
      <c r="V3177" t="str">
        <f t="shared" si="148"/>
        <v>J.WILLIAMS, DEN</v>
      </c>
    </row>
    <row r="3178" spans="1:22">
      <c r="A3178">
        <v>585</v>
      </c>
      <c r="B3178" s="28">
        <v>2</v>
      </c>
      <c r="C3178" s="28" t="s">
        <v>27</v>
      </c>
      <c r="D3178" s="28" t="s">
        <v>20</v>
      </c>
      <c r="E3178" s="28">
        <v>56</v>
      </c>
      <c r="F3178" s="28">
        <v>44</v>
      </c>
      <c r="G3178" s="28" t="s">
        <v>3435</v>
      </c>
      <c r="H3178" s="28" t="s">
        <v>585</v>
      </c>
      <c r="I3178" s="28">
        <v>1</v>
      </c>
      <c r="J3178" s="28">
        <v>0</v>
      </c>
      <c r="K3178" s="28">
        <v>0</v>
      </c>
      <c r="L3178" s="28">
        <v>0</v>
      </c>
      <c r="M3178" s="28" t="s">
        <v>1292</v>
      </c>
      <c r="N3178" s="28" t="s">
        <v>587</v>
      </c>
      <c r="O3178" s="21">
        <v>0</v>
      </c>
      <c r="P3178" s="21">
        <v>1</v>
      </c>
      <c r="Q3178" s="21">
        <v>0</v>
      </c>
      <c r="R3178">
        <f>IFERROR(IF(I3178=1,VLOOKUP(F3178,Lookup!$A$2:$B$15,2,FALSE),0),0.5)</f>
        <v>0.5</v>
      </c>
      <c r="S3178">
        <f>IF(K3178=1,1,IFERROR(IF(H3178="pass",VLOOKUP(F3178,Lookup!$D$2:$E$26,2,FALSE),0),1.6))</f>
        <v>0</v>
      </c>
      <c r="T3178" s="6">
        <f t="shared" si="149"/>
        <v>0</v>
      </c>
      <c r="U3178" s="6">
        <f t="shared" si="150"/>
        <v>0.5</v>
      </c>
      <c r="V3178" t="str">
        <f t="shared" si="148"/>
        <v>J.WILLIAMS, DEN</v>
      </c>
    </row>
    <row r="3179" spans="1:22">
      <c r="A3179">
        <v>587</v>
      </c>
      <c r="B3179" s="28">
        <v>2</v>
      </c>
      <c r="C3179" s="28" t="s">
        <v>20</v>
      </c>
      <c r="D3179" s="28" t="s">
        <v>27</v>
      </c>
      <c r="E3179" s="28">
        <v>90</v>
      </c>
      <c r="F3179" s="28">
        <v>10</v>
      </c>
      <c r="G3179" s="28" t="s">
        <v>3437</v>
      </c>
      <c r="H3179" s="28" t="s">
        <v>585</v>
      </c>
      <c r="I3179" s="28">
        <v>0</v>
      </c>
      <c r="J3179" s="28">
        <v>1</v>
      </c>
      <c r="K3179" s="28">
        <v>0</v>
      </c>
      <c r="L3179" s="28">
        <v>0</v>
      </c>
      <c r="M3179" s="28" t="s">
        <v>3401</v>
      </c>
      <c r="N3179" s="28" t="s">
        <v>587</v>
      </c>
      <c r="O3179" s="21">
        <v>0</v>
      </c>
      <c r="P3179" s="21">
        <v>0</v>
      </c>
      <c r="Q3179" s="21">
        <v>0</v>
      </c>
      <c r="R3179">
        <f>IFERROR(IF(I3179=1,VLOOKUP(F3179,Lookup!$A$2:$B$15,2,FALSE),0),0.5)</f>
        <v>0</v>
      </c>
      <c r="S3179">
        <f>IF(K3179=1,1,IFERROR(IF(H3179="pass",VLOOKUP(F3179,Lookup!$D$2:$E$26,2,FALSE),0),1.6))</f>
        <v>0</v>
      </c>
      <c r="T3179" s="6">
        <f t="shared" si="149"/>
        <v>0</v>
      </c>
      <c r="U3179" s="6">
        <f t="shared" si="150"/>
        <v>0</v>
      </c>
      <c r="V3179" t="str">
        <f t="shared" si="148"/>
        <v>T.LAWRENCE, JAX</v>
      </c>
    </row>
    <row r="3180" spans="1:22">
      <c r="A3180">
        <v>588</v>
      </c>
      <c r="B3180" s="28">
        <v>2</v>
      </c>
      <c r="C3180" s="28" t="s">
        <v>20</v>
      </c>
      <c r="D3180" s="28" t="s">
        <v>27</v>
      </c>
      <c r="E3180" s="28">
        <v>79</v>
      </c>
      <c r="F3180" s="28">
        <v>21</v>
      </c>
      <c r="G3180" s="28" t="s">
        <v>3438</v>
      </c>
      <c r="H3180" s="28" t="s">
        <v>585</v>
      </c>
      <c r="I3180" s="28">
        <v>1</v>
      </c>
      <c r="J3180" s="28">
        <v>0</v>
      </c>
      <c r="K3180" s="28">
        <v>0</v>
      </c>
      <c r="L3180" s="28">
        <v>0</v>
      </c>
      <c r="M3180" s="28" t="s">
        <v>1576</v>
      </c>
      <c r="N3180" s="28" t="s">
        <v>587</v>
      </c>
      <c r="O3180" s="21">
        <v>0</v>
      </c>
      <c r="P3180" s="21">
        <v>1</v>
      </c>
      <c r="Q3180" s="21">
        <v>0</v>
      </c>
      <c r="R3180">
        <f>IFERROR(IF(I3180=1,VLOOKUP(F3180,Lookup!$A$2:$B$15,2,FALSE),0),0.5)</f>
        <v>0.5</v>
      </c>
      <c r="S3180">
        <f>IF(K3180=1,1,IFERROR(IF(H3180="pass",VLOOKUP(F3180,Lookup!$D$2:$E$26,2,FALSE),0),1.6))</f>
        <v>0</v>
      </c>
      <c r="T3180" s="6">
        <f t="shared" si="149"/>
        <v>0</v>
      </c>
      <c r="U3180" s="6">
        <f t="shared" si="150"/>
        <v>0.5</v>
      </c>
      <c r="V3180" t="str">
        <f t="shared" si="148"/>
        <v>J.ROBINSON, JAX</v>
      </c>
    </row>
    <row r="3181" spans="1:22">
      <c r="A3181">
        <v>590</v>
      </c>
      <c r="B3181" s="28">
        <v>2</v>
      </c>
      <c r="C3181" s="28" t="s">
        <v>20</v>
      </c>
      <c r="D3181" s="28" t="s">
        <v>27</v>
      </c>
      <c r="E3181" s="28">
        <v>79</v>
      </c>
      <c r="F3181" s="28">
        <v>21</v>
      </c>
      <c r="G3181" s="28" t="s">
        <v>3440</v>
      </c>
      <c r="H3181" s="28" t="s">
        <v>2864</v>
      </c>
      <c r="I3181" s="28">
        <v>0</v>
      </c>
      <c r="J3181" s="28">
        <v>1</v>
      </c>
      <c r="K3181" s="28">
        <v>0</v>
      </c>
      <c r="L3181" s="28">
        <v>0</v>
      </c>
      <c r="M3181" s="28" t="s">
        <v>1534</v>
      </c>
      <c r="N3181" s="28" t="s">
        <v>587</v>
      </c>
      <c r="O3181" s="21">
        <v>0</v>
      </c>
      <c r="P3181" s="21">
        <v>0</v>
      </c>
      <c r="Q3181" s="21">
        <v>0</v>
      </c>
      <c r="R3181">
        <f>IFERROR(IF(I3181=1,VLOOKUP(F3181,Lookup!$A$2:$B$15,2,FALSE),0),0.5)</f>
        <v>0</v>
      </c>
      <c r="S3181">
        <f>IF(K3181=1,1,IFERROR(IF(H3181="pass",VLOOKUP(F3181,Lookup!$D$2:$E$26,2,FALSE),0),1.6))</f>
        <v>0</v>
      </c>
      <c r="T3181" s="6">
        <f t="shared" si="149"/>
        <v>0</v>
      </c>
      <c r="U3181" s="6">
        <f t="shared" si="150"/>
        <v>0</v>
      </c>
      <c r="V3181" t="str">
        <f t="shared" si="148"/>
        <v>D.CHARK, JAX</v>
      </c>
    </row>
    <row r="3182" spans="1:22">
      <c r="A3182">
        <v>594</v>
      </c>
      <c r="B3182" s="28">
        <v>2</v>
      </c>
      <c r="C3182" s="28" t="s">
        <v>27</v>
      </c>
      <c r="D3182" s="28" t="s">
        <v>20</v>
      </c>
      <c r="E3182" s="28">
        <v>94</v>
      </c>
      <c r="F3182" s="28">
        <v>6</v>
      </c>
      <c r="G3182" s="28" t="s">
        <v>3444</v>
      </c>
      <c r="H3182" s="28" t="s">
        <v>585</v>
      </c>
      <c r="I3182" s="28">
        <v>1</v>
      </c>
      <c r="J3182" s="28">
        <v>0</v>
      </c>
      <c r="K3182" s="28">
        <v>0</v>
      </c>
      <c r="L3182" s="28">
        <v>0</v>
      </c>
      <c r="M3182" s="28" t="s">
        <v>1287</v>
      </c>
      <c r="N3182" s="28" t="s">
        <v>587</v>
      </c>
      <c r="O3182" s="21">
        <v>0</v>
      </c>
      <c r="P3182" s="21">
        <v>1</v>
      </c>
      <c r="Q3182" s="21">
        <v>0</v>
      </c>
      <c r="R3182">
        <f>IFERROR(IF(I3182=1,VLOOKUP(F3182,Lookup!$A$2:$B$15,2,FALSE),0),0.5)</f>
        <v>0.5</v>
      </c>
      <c r="S3182">
        <f>IF(K3182=1,1,IFERROR(IF(H3182="pass",VLOOKUP(F3182,Lookup!$D$2:$E$26,2,FALSE),0),1.6))</f>
        <v>0</v>
      </c>
      <c r="T3182" s="6">
        <f t="shared" si="149"/>
        <v>0</v>
      </c>
      <c r="U3182" s="6">
        <f t="shared" si="150"/>
        <v>0.5</v>
      </c>
      <c r="V3182" t="str">
        <f t="shared" si="148"/>
        <v>M.GORDON, DEN</v>
      </c>
    </row>
    <row r="3183" spans="1:22">
      <c r="A3183">
        <v>595</v>
      </c>
      <c r="B3183" s="28">
        <v>2</v>
      </c>
      <c r="C3183" s="28" t="s">
        <v>27</v>
      </c>
      <c r="D3183" s="28" t="s">
        <v>20</v>
      </c>
      <c r="E3183" s="28">
        <v>89</v>
      </c>
      <c r="F3183" s="28">
        <v>11</v>
      </c>
      <c r="G3183" s="28" t="s">
        <v>3445</v>
      </c>
      <c r="H3183" s="28" t="s">
        <v>585</v>
      </c>
      <c r="I3183" s="28">
        <v>1</v>
      </c>
      <c r="J3183" s="28">
        <v>0</v>
      </c>
      <c r="K3183" s="28">
        <v>0</v>
      </c>
      <c r="L3183" s="28">
        <v>0</v>
      </c>
      <c r="M3183" s="28" t="s">
        <v>1287</v>
      </c>
      <c r="N3183" s="28" t="s">
        <v>587</v>
      </c>
      <c r="O3183" s="21">
        <v>0</v>
      </c>
      <c r="P3183" s="21">
        <v>1</v>
      </c>
      <c r="Q3183" s="21">
        <v>0</v>
      </c>
      <c r="R3183">
        <f>IFERROR(IF(I3183=1,VLOOKUP(F3183,Lookup!$A$2:$B$15,2,FALSE),0),0.5)</f>
        <v>0.5</v>
      </c>
      <c r="S3183">
        <f>IF(K3183=1,1,IFERROR(IF(H3183="pass",VLOOKUP(F3183,Lookup!$D$2:$E$26,2,FALSE),0),1.6))</f>
        <v>0</v>
      </c>
      <c r="T3183" s="6">
        <f t="shared" si="149"/>
        <v>0</v>
      </c>
      <c r="U3183" s="6">
        <f t="shared" si="150"/>
        <v>0.5</v>
      </c>
      <c r="V3183" t="str">
        <f t="shared" si="148"/>
        <v>M.GORDON, DEN</v>
      </c>
    </row>
    <row r="3184" spans="1:22">
      <c r="A3184">
        <v>596</v>
      </c>
      <c r="B3184" s="28">
        <v>2</v>
      </c>
      <c r="C3184" s="28" t="s">
        <v>27</v>
      </c>
      <c r="D3184" s="28" t="s">
        <v>20</v>
      </c>
      <c r="E3184" s="28">
        <v>81</v>
      </c>
      <c r="F3184" s="28">
        <v>19</v>
      </c>
      <c r="G3184" s="28" t="s">
        <v>3446</v>
      </c>
      <c r="H3184" s="28" t="s">
        <v>2864</v>
      </c>
      <c r="I3184" s="28">
        <v>0</v>
      </c>
      <c r="J3184" s="28">
        <v>1</v>
      </c>
      <c r="K3184" s="28">
        <v>0</v>
      </c>
      <c r="L3184" s="28">
        <v>0</v>
      </c>
      <c r="M3184" s="28" t="s">
        <v>1304</v>
      </c>
      <c r="N3184" s="28" t="s">
        <v>587</v>
      </c>
      <c r="O3184" s="21">
        <v>0</v>
      </c>
      <c r="P3184" s="21">
        <v>0</v>
      </c>
      <c r="Q3184" s="21">
        <v>0</v>
      </c>
      <c r="R3184">
        <f>IFERROR(IF(I3184=1,VLOOKUP(F3184,Lookup!$A$2:$B$15,2,FALSE),0),0.5)</f>
        <v>0</v>
      </c>
      <c r="S3184">
        <f>IF(K3184=1,1,IFERROR(IF(H3184="pass",VLOOKUP(F3184,Lookup!$D$2:$E$26,2,FALSE),0),1.6))</f>
        <v>0</v>
      </c>
      <c r="T3184" s="6">
        <f t="shared" si="149"/>
        <v>0</v>
      </c>
      <c r="U3184" s="6">
        <f t="shared" si="150"/>
        <v>0</v>
      </c>
      <c r="V3184" t="str">
        <f t="shared" si="148"/>
        <v>T.PATRICK, DEN</v>
      </c>
    </row>
    <row r="3185" spans="1:22">
      <c r="A3185">
        <v>597</v>
      </c>
      <c r="B3185" s="28">
        <v>2</v>
      </c>
      <c r="C3185" s="28" t="s">
        <v>27</v>
      </c>
      <c r="D3185" s="28" t="s">
        <v>20</v>
      </c>
      <c r="E3185" s="28">
        <v>46</v>
      </c>
      <c r="F3185" s="28">
        <v>54</v>
      </c>
      <c r="G3185" s="28" t="s">
        <v>3447</v>
      </c>
      <c r="H3185" s="28" t="s">
        <v>585</v>
      </c>
      <c r="I3185" s="28">
        <v>1</v>
      </c>
      <c r="J3185" s="28">
        <v>0</v>
      </c>
      <c r="K3185" s="28">
        <v>0</v>
      </c>
      <c r="L3185" s="28">
        <v>0</v>
      </c>
      <c r="M3185" s="28" t="s">
        <v>1287</v>
      </c>
      <c r="N3185" s="28" t="s">
        <v>587</v>
      </c>
      <c r="O3185" s="21">
        <v>0</v>
      </c>
      <c r="P3185" s="21">
        <v>1</v>
      </c>
      <c r="Q3185" s="21">
        <v>0</v>
      </c>
      <c r="R3185">
        <f>IFERROR(IF(I3185=1,VLOOKUP(F3185,Lookup!$A$2:$B$15,2,FALSE),0),0.5)</f>
        <v>0.5</v>
      </c>
      <c r="S3185">
        <f>IF(K3185=1,1,IFERROR(IF(H3185="pass",VLOOKUP(F3185,Lookup!$D$2:$E$26,2,FALSE),0),1.6))</f>
        <v>0</v>
      </c>
      <c r="T3185" s="6">
        <f t="shared" si="149"/>
        <v>0</v>
      </c>
      <c r="U3185" s="6">
        <f t="shared" si="150"/>
        <v>0.5</v>
      </c>
      <c r="V3185" t="str">
        <f t="shared" si="148"/>
        <v>M.GORDON, DEN</v>
      </c>
    </row>
    <row r="3186" spans="1:22">
      <c r="A3186">
        <v>598</v>
      </c>
      <c r="B3186" s="28">
        <v>2</v>
      </c>
      <c r="C3186" s="28" t="s">
        <v>27</v>
      </c>
      <c r="D3186" s="28" t="s">
        <v>20</v>
      </c>
      <c r="E3186" s="28">
        <v>47</v>
      </c>
      <c r="F3186" s="28">
        <v>53</v>
      </c>
      <c r="G3186" s="28" t="s">
        <v>3448</v>
      </c>
      <c r="H3186" s="28" t="s">
        <v>585</v>
      </c>
      <c r="I3186" s="28">
        <v>1</v>
      </c>
      <c r="J3186" s="28">
        <v>0</v>
      </c>
      <c r="K3186" s="28">
        <v>0</v>
      </c>
      <c r="L3186" s="28">
        <v>0</v>
      </c>
      <c r="M3186" s="28" t="s">
        <v>1292</v>
      </c>
      <c r="N3186" s="28" t="s">
        <v>587</v>
      </c>
      <c r="O3186" s="21">
        <v>0</v>
      </c>
      <c r="P3186" s="21">
        <v>1</v>
      </c>
      <c r="Q3186" s="21">
        <v>0</v>
      </c>
      <c r="R3186">
        <f>IFERROR(IF(I3186=1,VLOOKUP(F3186,Lookup!$A$2:$B$15,2,FALSE),0),0.5)</f>
        <v>0.5</v>
      </c>
      <c r="S3186">
        <f>IF(K3186=1,1,IFERROR(IF(H3186="pass",VLOOKUP(F3186,Lookup!$D$2:$E$26,2,FALSE),0),1.6))</f>
        <v>0</v>
      </c>
      <c r="T3186" s="6">
        <f t="shared" si="149"/>
        <v>0</v>
      </c>
      <c r="U3186" s="6">
        <f t="shared" si="150"/>
        <v>0.5</v>
      </c>
      <c r="V3186" t="str">
        <f t="shared" si="148"/>
        <v>J.WILLIAMS, DEN</v>
      </c>
    </row>
    <row r="3187" spans="1:22">
      <c r="A3187">
        <v>599</v>
      </c>
      <c r="B3187" s="28">
        <v>2</v>
      </c>
      <c r="C3187" s="28" t="s">
        <v>27</v>
      </c>
      <c r="D3187" s="28" t="s">
        <v>20</v>
      </c>
      <c r="E3187" s="28">
        <v>44</v>
      </c>
      <c r="F3187" s="28">
        <v>56</v>
      </c>
      <c r="G3187" s="28" t="s">
        <v>3449</v>
      </c>
      <c r="H3187" s="28" t="s">
        <v>585</v>
      </c>
      <c r="I3187" s="28">
        <v>1</v>
      </c>
      <c r="J3187" s="28">
        <v>0</v>
      </c>
      <c r="K3187" s="28">
        <v>0</v>
      </c>
      <c r="L3187" s="28">
        <v>0</v>
      </c>
      <c r="M3187" s="28" t="s">
        <v>1292</v>
      </c>
      <c r="N3187" s="28" t="s">
        <v>587</v>
      </c>
      <c r="O3187" s="21">
        <v>0</v>
      </c>
      <c r="P3187" s="21">
        <v>1</v>
      </c>
      <c r="Q3187" s="21">
        <v>0</v>
      </c>
      <c r="R3187">
        <f>IFERROR(IF(I3187=1,VLOOKUP(F3187,Lookup!$A$2:$B$15,2,FALSE),0),0.5)</f>
        <v>0.5</v>
      </c>
      <c r="S3187">
        <f>IF(K3187=1,1,IFERROR(IF(H3187="pass",VLOOKUP(F3187,Lookup!$D$2:$E$26,2,FALSE),0),1.6))</f>
        <v>0</v>
      </c>
      <c r="T3187" s="6">
        <f t="shared" si="149"/>
        <v>0</v>
      </c>
      <c r="U3187" s="6">
        <f t="shared" si="150"/>
        <v>0.5</v>
      </c>
      <c r="V3187" t="str">
        <f t="shared" si="148"/>
        <v>J.WILLIAMS, DEN</v>
      </c>
    </row>
    <row r="3188" spans="1:22">
      <c r="A3188">
        <v>601</v>
      </c>
      <c r="B3188" s="28">
        <v>2</v>
      </c>
      <c r="C3188" s="28" t="s">
        <v>27</v>
      </c>
      <c r="D3188" s="28" t="s">
        <v>20</v>
      </c>
      <c r="E3188" s="28">
        <v>35</v>
      </c>
      <c r="F3188" s="28">
        <v>65</v>
      </c>
      <c r="G3188" s="28" t="s">
        <v>3451</v>
      </c>
      <c r="H3188" s="28" t="s">
        <v>585</v>
      </c>
      <c r="I3188" s="28">
        <v>1</v>
      </c>
      <c r="J3188" s="28">
        <v>0</v>
      </c>
      <c r="K3188" s="28">
        <v>0</v>
      </c>
      <c r="L3188" s="28">
        <v>0</v>
      </c>
      <c r="M3188" s="28" t="s">
        <v>1292</v>
      </c>
      <c r="N3188" s="28" t="s">
        <v>587</v>
      </c>
      <c r="O3188" s="21">
        <v>0</v>
      </c>
      <c r="P3188" s="21">
        <v>1</v>
      </c>
      <c r="Q3188" s="21">
        <v>0</v>
      </c>
      <c r="R3188">
        <f>IFERROR(IF(I3188=1,VLOOKUP(F3188,Lookup!$A$2:$B$15,2,FALSE),0),0.5)</f>
        <v>0.5</v>
      </c>
      <c r="S3188">
        <f>IF(K3188=1,1,IFERROR(IF(H3188="pass",VLOOKUP(F3188,Lookup!$D$2:$E$26,2,FALSE),0),1.6))</f>
        <v>0</v>
      </c>
      <c r="T3188" s="6">
        <f t="shared" si="149"/>
        <v>0</v>
      </c>
      <c r="U3188" s="6">
        <f t="shared" si="150"/>
        <v>0.5</v>
      </c>
      <c r="V3188" t="str">
        <f t="shared" si="148"/>
        <v>J.WILLIAMS, DEN</v>
      </c>
    </row>
    <row r="3189" spans="1:22">
      <c r="A3189">
        <v>606</v>
      </c>
      <c r="B3189" s="28">
        <v>2</v>
      </c>
      <c r="C3189" s="28" t="s">
        <v>27</v>
      </c>
      <c r="D3189" s="28" t="s">
        <v>20</v>
      </c>
      <c r="E3189" s="28">
        <v>19</v>
      </c>
      <c r="F3189" s="28">
        <v>81</v>
      </c>
      <c r="G3189" s="28" t="s">
        <v>3456</v>
      </c>
      <c r="H3189" s="28" t="s">
        <v>585</v>
      </c>
      <c r="I3189" s="28">
        <v>1</v>
      </c>
      <c r="J3189" s="28">
        <v>0</v>
      </c>
      <c r="K3189" s="28">
        <v>0</v>
      </c>
      <c r="L3189" s="28">
        <v>0</v>
      </c>
      <c r="M3189" s="28" t="s">
        <v>1287</v>
      </c>
      <c r="N3189" s="28" t="s">
        <v>587</v>
      </c>
      <c r="O3189" s="21">
        <v>0</v>
      </c>
      <c r="P3189" s="21">
        <v>1</v>
      </c>
      <c r="Q3189" s="21">
        <v>0</v>
      </c>
      <c r="R3189">
        <f>IFERROR(IF(I3189=1,VLOOKUP(F3189,Lookup!$A$2:$B$15,2,FALSE),0),0.5)</f>
        <v>0.5</v>
      </c>
      <c r="S3189">
        <f>IF(K3189=1,1,IFERROR(IF(H3189="pass",VLOOKUP(F3189,Lookup!$D$2:$E$26,2,FALSE),0),1.6))</f>
        <v>0</v>
      </c>
      <c r="T3189" s="6">
        <f t="shared" si="149"/>
        <v>0</v>
      </c>
      <c r="U3189" s="6">
        <f t="shared" si="150"/>
        <v>0.5</v>
      </c>
      <c r="V3189" t="str">
        <f t="shared" si="148"/>
        <v>M.GORDON, DEN</v>
      </c>
    </row>
    <row r="3190" spans="1:22">
      <c r="A3190">
        <v>607</v>
      </c>
      <c r="B3190" s="28">
        <v>2</v>
      </c>
      <c r="C3190" s="28" t="s">
        <v>27</v>
      </c>
      <c r="D3190" s="28" t="s">
        <v>20</v>
      </c>
      <c r="E3190" s="28">
        <v>19</v>
      </c>
      <c r="F3190" s="28">
        <v>81</v>
      </c>
      <c r="G3190" s="28" t="s">
        <v>3457</v>
      </c>
      <c r="H3190" s="28" t="s">
        <v>585</v>
      </c>
      <c r="I3190" s="28">
        <v>1</v>
      </c>
      <c r="J3190" s="28">
        <v>0</v>
      </c>
      <c r="K3190" s="28">
        <v>0</v>
      </c>
      <c r="L3190" s="28">
        <v>0</v>
      </c>
      <c r="M3190" s="28" t="s">
        <v>1287</v>
      </c>
      <c r="N3190" s="28" t="s">
        <v>587</v>
      </c>
      <c r="O3190" s="21">
        <v>0</v>
      </c>
      <c r="P3190" s="21">
        <v>1</v>
      </c>
      <c r="Q3190" s="21">
        <v>0</v>
      </c>
      <c r="R3190">
        <f>IFERROR(IF(I3190=1,VLOOKUP(F3190,Lookup!$A$2:$B$15,2,FALSE),0),0.5)</f>
        <v>0.5</v>
      </c>
      <c r="S3190">
        <f>IF(K3190=1,1,IFERROR(IF(H3190="pass",VLOOKUP(F3190,Lookup!$D$2:$E$26,2,FALSE),0),1.6))</f>
        <v>0</v>
      </c>
      <c r="T3190" s="6">
        <f t="shared" si="149"/>
        <v>0</v>
      </c>
      <c r="U3190" s="6">
        <f t="shared" si="150"/>
        <v>0.5</v>
      </c>
      <c r="V3190" t="str">
        <f t="shared" si="148"/>
        <v>M.GORDON, DEN</v>
      </c>
    </row>
    <row r="3191" spans="1:22">
      <c r="A3191">
        <v>608</v>
      </c>
      <c r="B3191" s="28">
        <v>2</v>
      </c>
      <c r="C3191" s="28" t="s">
        <v>27</v>
      </c>
      <c r="D3191" s="28" t="s">
        <v>20</v>
      </c>
      <c r="E3191" s="28">
        <v>16</v>
      </c>
      <c r="F3191" s="28">
        <v>84</v>
      </c>
      <c r="G3191" s="28" t="s">
        <v>3458</v>
      </c>
      <c r="H3191" s="28" t="s">
        <v>585</v>
      </c>
      <c r="I3191" s="28">
        <v>1</v>
      </c>
      <c r="J3191" s="28">
        <v>0</v>
      </c>
      <c r="K3191" s="28">
        <v>0</v>
      </c>
      <c r="L3191" s="28">
        <v>0</v>
      </c>
      <c r="M3191" s="28" t="s">
        <v>3425</v>
      </c>
      <c r="N3191" s="28" t="s">
        <v>587</v>
      </c>
      <c r="O3191" s="21">
        <v>0</v>
      </c>
      <c r="P3191" s="21">
        <v>1</v>
      </c>
      <c r="Q3191" s="21">
        <v>0</v>
      </c>
      <c r="R3191">
        <f>IFERROR(IF(I3191=1,VLOOKUP(F3191,Lookup!$A$2:$B$15,2,FALSE),0),0.5)</f>
        <v>0.5</v>
      </c>
      <c r="S3191">
        <f>IF(K3191=1,1,IFERROR(IF(H3191="pass",VLOOKUP(F3191,Lookup!$D$2:$E$26,2,FALSE),0),1.6))</f>
        <v>0</v>
      </c>
      <c r="T3191" s="6">
        <f t="shared" si="149"/>
        <v>0</v>
      </c>
      <c r="U3191" s="6">
        <f t="shared" si="150"/>
        <v>0.5</v>
      </c>
      <c r="V3191" t="str">
        <f t="shared" si="148"/>
        <v>T.BRIDGEWATER, DEN</v>
      </c>
    </row>
    <row r="3192" spans="1:22">
      <c r="A3192">
        <v>609</v>
      </c>
      <c r="B3192" s="28">
        <v>2</v>
      </c>
      <c r="C3192" s="28" t="s">
        <v>27</v>
      </c>
      <c r="D3192" s="28" t="s">
        <v>20</v>
      </c>
      <c r="E3192" s="28">
        <v>15</v>
      </c>
      <c r="F3192" s="28">
        <v>85</v>
      </c>
      <c r="G3192" s="28" t="s">
        <v>3459</v>
      </c>
      <c r="H3192" s="28" t="s">
        <v>585</v>
      </c>
      <c r="I3192" s="28">
        <v>1</v>
      </c>
      <c r="J3192" s="28">
        <v>0</v>
      </c>
      <c r="K3192" s="28">
        <v>0</v>
      </c>
      <c r="L3192" s="28">
        <v>0</v>
      </c>
      <c r="M3192" s="28" t="s">
        <v>1292</v>
      </c>
      <c r="N3192" s="28" t="s">
        <v>587</v>
      </c>
      <c r="O3192" s="21">
        <v>0</v>
      </c>
      <c r="P3192" s="21">
        <v>1</v>
      </c>
      <c r="Q3192" s="21">
        <v>0</v>
      </c>
      <c r="R3192">
        <f>IFERROR(IF(I3192=1,VLOOKUP(F3192,Lookup!$A$2:$B$15,2,FALSE),0),0.5)</f>
        <v>0.5</v>
      </c>
      <c r="S3192">
        <f>IF(K3192=1,1,IFERROR(IF(H3192="pass",VLOOKUP(F3192,Lookup!$D$2:$E$26,2,FALSE),0),1.6))</f>
        <v>0</v>
      </c>
      <c r="T3192" s="6">
        <f t="shared" si="149"/>
        <v>0</v>
      </c>
      <c r="U3192" s="6">
        <f t="shared" si="150"/>
        <v>0.5</v>
      </c>
      <c r="V3192" t="str">
        <f t="shared" si="148"/>
        <v>J.WILLIAMS, DEN</v>
      </c>
    </row>
    <row r="3193" spans="1:22">
      <c r="A3193">
        <v>610</v>
      </c>
      <c r="B3193" s="28">
        <v>2</v>
      </c>
      <c r="C3193" s="28" t="s">
        <v>27</v>
      </c>
      <c r="D3193" s="28" t="s">
        <v>20</v>
      </c>
      <c r="E3193" s="28">
        <v>9</v>
      </c>
      <c r="F3193" s="28">
        <v>91</v>
      </c>
      <c r="G3193" s="28" t="s">
        <v>3460</v>
      </c>
      <c r="H3193" s="28" t="s">
        <v>585</v>
      </c>
      <c r="I3193" s="28">
        <v>1</v>
      </c>
      <c r="J3193" s="28">
        <v>0</v>
      </c>
      <c r="K3193" s="28">
        <v>0</v>
      </c>
      <c r="L3193" s="28">
        <v>0</v>
      </c>
      <c r="M3193" s="28" t="s">
        <v>1292</v>
      </c>
      <c r="N3193" s="28" t="s">
        <v>587</v>
      </c>
      <c r="O3193" s="21">
        <v>0</v>
      </c>
      <c r="P3193" s="21">
        <v>1</v>
      </c>
      <c r="Q3193" s="21">
        <v>0</v>
      </c>
      <c r="R3193">
        <f>IFERROR(IF(I3193=1,VLOOKUP(F3193,Lookup!$A$2:$B$15,2,FALSE),0),0.5)</f>
        <v>0.8</v>
      </c>
      <c r="S3193">
        <f>IF(K3193=1,1,IFERROR(IF(H3193="pass",VLOOKUP(F3193,Lookup!$D$2:$E$26,2,FALSE),0),1.6))</f>
        <v>0</v>
      </c>
      <c r="T3193" s="6">
        <f t="shared" si="149"/>
        <v>0</v>
      </c>
      <c r="U3193" s="6">
        <f t="shared" si="150"/>
        <v>0.8</v>
      </c>
      <c r="V3193" t="str">
        <f t="shared" si="148"/>
        <v>J.WILLIAMS, DEN</v>
      </c>
    </row>
    <row r="3194" spans="1:22">
      <c r="A3194">
        <v>611</v>
      </c>
      <c r="B3194" s="28">
        <v>2</v>
      </c>
      <c r="C3194" s="28" t="s">
        <v>27</v>
      </c>
      <c r="D3194" s="28" t="s">
        <v>20</v>
      </c>
      <c r="E3194" s="28">
        <v>4</v>
      </c>
      <c r="F3194" s="28">
        <v>96</v>
      </c>
      <c r="G3194" s="28" t="s">
        <v>3461</v>
      </c>
      <c r="H3194" s="28" t="s">
        <v>2963</v>
      </c>
      <c r="I3194" s="28">
        <v>0</v>
      </c>
      <c r="J3194" s="28">
        <v>0</v>
      </c>
      <c r="K3194" s="28">
        <v>0</v>
      </c>
      <c r="L3194" s="28">
        <v>0</v>
      </c>
      <c r="M3194" s="28" t="s">
        <v>3425</v>
      </c>
      <c r="N3194" s="28" t="s">
        <v>587</v>
      </c>
      <c r="O3194" s="21">
        <v>0</v>
      </c>
      <c r="P3194" s="21">
        <v>0</v>
      </c>
      <c r="Q3194" s="21">
        <v>0</v>
      </c>
      <c r="R3194">
        <f>IFERROR(IF(I3194=1,VLOOKUP(F3194,Lookup!$A$2:$B$15,2,FALSE),0),0.5)</f>
        <v>0</v>
      </c>
      <c r="S3194">
        <f>IF(K3194=1,1,IFERROR(IF(H3194="pass",VLOOKUP(F3194,Lookup!$D$2:$E$26,2,FALSE),0),1.6))</f>
        <v>0</v>
      </c>
      <c r="T3194" s="6">
        <f t="shared" si="149"/>
        <v>0</v>
      </c>
      <c r="U3194" s="6">
        <f t="shared" si="150"/>
        <v>0</v>
      </c>
      <c r="V3194" t="str">
        <f t="shared" si="148"/>
        <v>T.BRIDGEWATER, DEN</v>
      </c>
    </row>
    <row r="3195" spans="1:22">
      <c r="A3195">
        <v>612</v>
      </c>
      <c r="B3195" s="28">
        <v>2</v>
      </c>
      <c r="C3195" s="28" t="s">
        <v>27</v>
      </c>
      <c r="D3195" s="28" t="s">
        <v>20</v>
      </c>
      <c r="E3195" s="28">
        <v>5</v>
      </c>
      <c r="F3195" s="28">
        <v>95</v>
      </c>
      <c r="G3195" s="28" t="s">
        <v>3462</v>
      </c>
      <c r="H3195" s="28" t="s">
        <v>2963</v>
      </c>
      <c r="I3195" s="28">
        <v>0</v>
      </c>
      <c r="J3195" s="28">
        <v>0</v>
      </c>
      <c r="K3195" s="28">
        <v>0</v>
      </c>
      <c r="L3195" s="28">
        <v>0</v>
      </c>
      <c r="M3195" s="28" t="s">
        <v>3425</v>
      </c>
      <c r="N3195" s="28" t="s">
        <v>587</v>
      </c>
      <c r="O3195" s="21">
        <v>0</v>
      </c>
      <c r="P3195" s="21">
        <v>0</v>
      </c>
      <c r="Q3195" s="21">
        <v>0</v>
      </c>
      <c r="R3195">
        <f>IFERROR(IF(I3195=1,VLOOKUP(F3195,Lookup!$A$2:$B$15,2,FALSE),0),0.5)</f>
        <v>0</v>
      </c>
      <c r="S3195">
        <f>IF(K3195=1,1,IFERROR(IF(H3195="pass",VLOOKUP(F3195,Lookup!$D$2:$E$26,2,FALSE),0),1.6))</f>
        <v>0</v>
      </c>
      <c r="T3195" s="6">
        <f t="shared" si="149"/>
        <v>0</v>
      </c>
      <c r="U3195" s="6">
        <f t="shared" si="150"/>
        <v>0</v>
      </c>
      <c r="V3195" t="str">
        <f t="shared" si="148"/>
        <v>T.BRIDGEWATER, DEN</v>
      </c>
    </row>
    <row r="3196" spans="1:22">
      <c r="A3196">
        <v>613</v>
      </c>
      <c r="B3196" s="28">
        <v>2</v>
      </c>
      <c r="C3196" s="28" t="s">
        <v>28</v>
      </c>
      <c r="D3196" s="28" t="s">
        <v>24</v>
      </c>
      <c r="E3196" s="28">
        <v>75</v>
      </c>
      <c r="F3196" s="28">
        <v>25</v>
      </c>
      <c r="G3196" s="28" t="s">
        <v>3463</v>
      </c>
      <c r="H3196" s="28" t="s">
        <v>585</v>
      </c>
      <c r="I3196" s="28">
        <v>1</v>
      </c>
      <c r="J3196" s="28">
        <v>0</v>
      </c>
      <c r="K3196" s="28">
        <v>0</v>
      </c>
      <c r="L3196" s="28">
        <v>0</v>
      </c>
      <c r="M3196" s="28" t="s">
        <v>1292</v>
      </c>
      <c r="N3196" s="28" t="s">
        <v>587</v>
      </c>
      <c r="O3196" s="21">
        <v>0</v>
      </c>
      <c r="P3196" s="21">
        <v>1</v>
      </c>
      <c r="Q3196" s="21">
        <v>0</v>
      </c>
      <c r="R3196">
        <f>IFERROR(IF(I3196=1,VLOOKUP(F3196,Lookup!$A$2:$B$15,2,FALSE),0),0.5)</f>
        <v>0.5</v>
      </c>
      <c r="S3196">
        <f>IF(K3196=1,1,IFERROR(IF(H3196="pass",VLOOKUP(F3196,Lookup!$D$2:$E$26,2,FALSE),0),1.6))</f>
        <v>0</v>
      </c>
      <c r="T3196" s="6">
        <f t="shared" si="149"/>
        <v>0</v>
      </c>
      <c r="U3196" s="6">
        <f t="shared" si="150"/>
        <v>0.5</v>
      </c>
      <c r="V3196" t="str">
        <f t="shared" si="148"/>
        <v>J.WILLIAMS, DET</v>
      </c>
    </row>
    <row r="3197" spans="1:22">
      <c r="A3197">
        <v>617</v>
      </c>
      <c r="B3197" s="28">
        <v>2</v>
      </c>
      <c r="C3197" s="28" t="s">
        <v>28</v>
      </c>
      <c r="D3197" s="28" t="s">
        <v>24</v>
      </c>
      <c r="E3197" s="28">
        <v>11</v>
      </c>
      <c r="F3197" s="28">
        <v>89</v>
      </c>
      <c r="G3197" s="28" t="s">
        <v>3467</v>
      </c>
      <c r="H3197" s="28" t="s">
        <v>585</v>
      </c>
      <c r="I3197" s="28">
        <v>1</v>
      </c>
      <c r="J3197" s="28">
        <v>0</v>
      </c>
      <c r="K3197" s="28">
        <v>0</v>
      </c>
      <c r="L3197" s="28">
        <v>0</v>
      </c>
      <c r="M3197" s="28" t="s">
        <v>1292</v>
      </c>
      <c r="N3197" s="28" t="s">
        <v>587</v>
      </c>
      <c r="O3197" s="21">
        <v>0</v>
      </c>
      <c r="P3197" s="21">
        <v>1</v>
      </c>
      <c r="Q3197" s="21">
        <v>0</v>
      </c>
      <c r="R3197">
        <f>IFERROR(IF(I3197=1,VLOOKUP(F3197,Lookup!$A$2:$B$15,2,FALSE),0),0.5)</f>
        <v>0.7</v>
      </c>
      <c r="S3197">
        <f>IF(K3197=1,1,IFERROR(IF(H3197="pass",VLOOKUP(F3197,Lookup!$D$2:$E$26,2,FALSE),0),1.6))</f>
        <v>0</v>
      </c>
      <c r="T3197" s="6">
        <f t="shared" si="149"/>
        <v>0</v>
      </c>
      <c r="U3197" s="6">
        <f t="shared" si="150"/>
        <v>0.7</v>
      </c>
      <c r="V3197" t="str">
        <f t="shared" si="148"/>
        <v>J.WILLIAMS, DET</v>
      </c>
    </row>
    <row r="3198" spans="1:22">
      <c r="A3198">
        <v>618</v>
      </c>
      <c r="B3198" s="28">
        <v>2</v>
      </c>
      <c r="C3198" s="28" t="s">
        <v>28</v>
      </c>
      <c r="D3198" s="28" t="s">
        <v>24</v>
      </c>
      <c r="E3198" s="28">
        <v>7</v>
      </c>
      <c r="F3198" s="28">
        <v>93</v>
      </c>
      <c r="G3198" s="28" t="s">
        <v>3468</v>
      </c>
      <c r="H3198" s="28" t="s">
        <v>585</v>
      </c>
      <c r="I3198" s="28">
        <v>1</v>
      </c>
      <c r="J3198" s="28">
        <v>0</v>
      </c>
      <c r="K3198" s="28">
        <v>0</v>
      </c>
      <c r="L3198" s="28">
        <v>0</v>
      </c>
      <c r="M3198" s="28" t="s">
        <v>2631</v>
      </c>
      <c r="N3198" s="28" t="s">
        <v>587</v>
      </c>
      <c r="O3198" s="21">
        <v>0</v>
      </c>
      <c r="P3198" s="21">
        <v>1</v>
      </c>
      <c r="Q3198" s="21">
        <v>0</v>
      </c>
      <c r="R3198">
        <f>IFERROR(IF(I3198=1,VLOOKUP(F3198,Lookup!$A$2:$B$15,2,FALSE),0),0.5)</f>
        <v>1.2</v>
      </c>
      <c r="S3198">
        <f>IF(K3198=1,1,IFERROR(IF(H3198="pass",VLOOKUP(F3198,Lookup!$D$2:$E$26,2,FALSE),0),1.6))</f>
        <v>0</v>
      </c>
      <c r="T3198" s="6">
        <f t="shared" si="149"/>
        <v>0</v>
      </c>
      <c r="U3198" s="6">
        <f t="shared" si="150"/>
        <v>1.2</v>
      </c>
      <c r="V3198" t="str">
        <f t="shared" si="148"/>
        <v>D.SWIFT, DET</v>
      </c>
    </row>
    <row r="3199" spans="1:22">
      <c r="A3199">
        <v>620</v>
      </c>
      <c r="B3199" s="28">
        <v>2</v>
      </c>
      <c r="C3199" s="28" t="s">
        <v>24</v>
      </c>
      <c r="D3199" s="28" t="s">
        <v>28</v>
      </c>
      <c r="E3199" s="28">
        <v>75</v>
      </c>
      <c r="F3199" s="28">
        <v>25</v>
      </c>
      <c r="G3199" s="28" t="s">
        <v>3470</v>
      </c>
      <c r="H3199" s="28" t="s">
        <v>585</v>
      </c>
      <c r="I3199" s="28">
        <v>1</v>
      </c>
      <c r="J3199" s="28">
        <v>0</v>
      </c>
      <c r="K3199" s="28">
        <v>0</v>
      </c>
      <c r="L3199" s="28">
        <v>0</v>
      </c>
      <c r="M3199" s="28" t="s">
        <v>1416</v>
      </c>
      <c r="N3199" s="28" t="s">
        <v>587</v>
      </c>
      <c r="O3199" s="21">
        <v>0</v>
      </c>
      <c r="P3199" s="21">
        <v>1</v>
      </c>
      <c r="Q3199" s="21">
        <v>0</v>
      </c>
      <c r="R3199">
        <f>IFERROR(IF(I3199=1,VLOOKUP(F3199,Lookup!$A$2:$B$15,2,FALSE),0),0.5)</f>
        <v>0.5</v>
      </c>
      <c r="S3199">
        <f>IF(K3199=1,1,IFERROR(IF(H3199="pass",VLOOKUP(F3199,Lookup!$D$2:$E$26,2,FALSE),0),1.6))</f>
        <v>0</v>
      </c>
      <c r="T3199" s="6">
        <f t="shared" si="149"/>
        <v>0</v>
      </c>
      <c r="U3199" s="6">
        <f t="shared" si="150"/>
        <v>0.5</v>
      </c>
      <c r="V3199" t="str">
        <f t="shared" si="148"/>
        <v>A.JONES, GB</v>
      </c>
    </row>
    <row r="3200" spans="1:22">
      <c r="A3200">
        <v>621</v>
      </c>
      <c r="B3200" s="28">
        <v>2</v>
      </c>
      <c r="C3200" s="28" t="s">
        <v>24</v>
      </c>
      <c r="D3200" s="28" t="s">
        <v>28</v>
      </c>
      <c r="E3200" s="28">
        <v>72</v>
      </c>
      <c r="F3200" s="28">
        <v>28</v>
      </c>
      <c r="G3200" s="28" t="s">
        <v>3471</v>
      </c>
      <c r="H3200" s="28" t="s">
        <v>585</v>
      </c>
      <c r="I3200" s="28">
        <v>1</v>
      </c>
      <c r="J3200" s="28">
        <v>0</v>
      </c>
      <c r="K3200" s="28">
        <v>0</v>
      </c>
      <c r="L3200" s="28">
        <v>0</v>
      </c>
      <c r="M3200" s="28" t="s">
        <v>1416</v>
      </c>
      <c r="N3200" s="28" t="s">
        <v>587</v>
      </c>
      <c r="O3200" s="21">
        <v>0</v>
      </c>
      <c r="P3200" s="21">
        <v>1</v>
      </c>
      <c r="Q3200" s="21">
        <v>0</v>
      </c>
      <c r="R3200">
        <f>IFERROR(IF(I3200=1,VLOOKUP(F3200,Lookup!$A$2:$B$15,2,FALSE),0),0.5)</f>
        <v>0.5</v>
      </c>
      <c r="S3200">
        <f>IF(K3200=1,1,IFERROR(IF(H3200="pass",VLOOKUP(F3200,Lookup!$D$2:$E$26,2,FALSE),0),1.6))</f>
        <v>0</v>
      </c>
      <c r="T3200" s="6">
        <f t="shared" si="149"/>
        <v>0</v>
      </c>
      <c r="U3200" s="6">
        <f t="shared" si="150"/>
        <v>0.5</v>
      </c>
      <c r="V3200" t="str">
        <f t="shared" si="148"/>
        <v>A.JONES, GB</v>
      </c>
    </row>
    <row r="3201" spans="1:22">
      <c r="A3201">
        <v>622</v>
      </c>
      <c r="B3201" s="28">
        <v>2</v>
      </c>
      <c r="C3201" s="28" t="s">
        <v>24</v>
      </c>
      <c r="D3201" s="28" t="s">
        <v>28</v>
      </c>
      <c r="E3201" s="28">
        <v>66</v>
      </c>
      <c r="F3201" s="28">
        <v>34</v>
      </c>
      <c r="G3201" s="28" t="s">
        <v>3472</v>
      </c>
      <c r="H3201" s="28" t="s">
        <v>585</v>
      </c>
      <c r="I3201" s="28">
        <v>1</v>
      </c>
      <c r="J3201" s="28">
        <v>0</v>
      </c>
      <c r="K3201" s="28">
        <v>0</v>
      </c>
      <c r="L3201" s="28">
        <v>0</v>
      </c>
      <c r="M3201" s="28" t="s">
        <v>1416</v>
      </c>
      <c r="N3201" s="28" t="s">
        <v>587</v>
      </c>
      <c r="O3201" s="21">
        <v>0</v>
      </c>
      <c r="P3201" s="21">
        <v>1</v>
      </c>
      <c r="Q3201" s="21">
        <v>0</v>
      </c>
      <c r="R3201">
        <f>IFERROR(IF(I3201=1,VLOOKUP(F3201,Lookup!$A$2:$B$15,2,FALSE),0),0.5)</f>
        <v>0.5</v>
      </c>
      <c r="S3201">
        <f>IF(K3201=1,1,IFERROR(IF(H3201="pass",VLOOKUP(F3201,Lookup!$D$2:$E$26,2,FALSE),0),1.6))</f>
        <v>0</v>
      </c>
      <c r="T3201" s="6">
        <f t="shared" si="149"/>
        <v>0</v>
      </c>
      <c r="U3201" s="6">
        <f t="shared" si="150"/>
        <v>0.5</v>
      </c>
      <c r="V3201" t="str">
        <f t="shared" si="148"/>
        <v>A.JONES, GB</v>
      </c>
    </row>
    <row r="3202" spans="1:22">
      <c r="A3202">
        <v>624</v>
      </c>
      <c r="B3202" s="28">
        <v>2</v>
      </c>
      <c r="C3202" s="28" t="s">
        <v>24</v>
      </c>
      <c r="D3202" s="28" t="s">
        <v>28</v>
      </c>
      <c r="E3202" s="28">
        <v>41</v>
      </c>
      <c r="F3202" s="28">
        <v>59</v>
      </c>
      <c r="G3202" s="28" t="s">
        <v>3474</v>
      </c>
      <c r="H3202" s="28" t="s">
        <v>585</v>
      </c>
      <c r="I3202" s="28">
        <v>0</v>
      </c>
      <c r="J3202" s="28">
        <v>1</v>
      </c>
      <c r="K3202" s="28">
        <v>0</v>
      </c>
      <c r="L3202" s="28">
        <v>0</v>
      </c>
      <c r="M3202" s="28" t="s">
        <v>3475</v>
      </c>
      <c r="N3202" s="28" t="s">
        <v>587</v>
      </c>
      <c r="O3202" s="21">
        <v>0</v>
      </c>
      <c r="P3202" s="21">
        <v>0</v>
      </c>
      <c r="Q3202" s="21">
        <v>0</v>
      </c>
      <c r="R3202">
        <f>IFERROR(IF(I3202=1,VLOOKUP(F3202,Lookup!$A$2:$B$15,2,FALSE),0),0.5)</f>
        <v>0</v>
      </c>
      <c r="S3202">
        <f>IF(K3202=1,1,IFERROR(IF(H3202="pass",VLOOKUP(F3202,Lookup!$D$2:$E$26,2,FALSE),0),1.6))</f>
        <v>0</v>
      </c>
      <c r="T3202" s="6">
        <f t="shared" si="149"/>
        <v>0</v>
      </c>
      <c r="U3202" s="6">
        <f t="shared" si="150"/>
        <v>0</v>
      </c>
      <c r="V3202" t="str">
        <f t="shared" ref="V3202:V3265" si="151">IF(M3202="A.St","A. ST. BROWN, DET",IF(M3202="Dj.Moore","D.MOORE, CAR",IF(M3202="Mi.Carter","M.CARTER, NYJ",UPPER(M3202)&amp;", "&amp;C3202)))</f>
        <v>AA.RODGERS, GB</v>
      </c>
    </row>
    <row r="3203" spans="1:22">
      <c r="A3203">
        <v>625</v>
      </c>
      <c r="B3203" s="28">
        <v>2</v>
      </c>
      <c r="C3203" s="28" t="s">
        <v>24</v>
      </c>
      <c r="D3203" s="28" t="s">
        <v>28</v>
      </c>
      <c r="E3203" s="28">
        <v>35</v>
      </c>
      <c r="F3203" s="28">
        <v>65</v>
      </c>
      <c r="G3203" s="28" t="s">
        <v>3476</v>
      </c>
      <c r="H3203" s="28" t="s">
        <v>585</v>
      </c>
      <c r="I3203" s="28">
        <v>1</v>
      </c>
      <c r="J3203" s="28">
        <v>0</v>
      </c>
      <c r="K3203" s="28">
        <v>0</v>
      </c>
      <c r="L3203" s="28">
        <v>0</v>
      </c>
      <c r="M3203" s="28" t="s">
        <v>1440</v>
      </c>
      <c r="N3203" s="28" t="s">
        <v>587</v>
      </c>
      <c r="O3203" s="21">
        <v>0</v>
      </c>
      <c r="P3203" s="21">
        <v>1</v>
      </c>
      <c r="Q3203" s="21">
        <v>0</v>
      </c>
      <c r="R3203">
        <f>IFERROR(IF(I3203=1,VLOOKUP(F3203,Lookup!$A$2:$B$15,2,FALSE),0),0.5)</f>
        <v>0.5</v>
      </c>
      <c r="S3203">
        <f>IF(K3203=1,1,IFERROR(IF(H3203="pass",VLOOKUP(F3203,Lookup!$D$2:$E$26,2,FALSE),0),1.6))</f>
        <v>0</v>
      </c>
      <c r="T3203" s="6">
        <f t="shared" ref="T3203:T3266" si="152">IFERROR(1.6+0.7/40*N3203,0)</f>
        <v>0</v>
      </c>
      <c r="U3203" s="6">
        <f t="shared" si="150"/>
        <v>0.5</v>
      </c>
      <c r="V3203" t="str">
        <f t="shared" si="151"/>
        <v>A.DILLON, GB</v>
      </c>
    </row>
    <row r="3204" spans="1:22">
      <c r="A3204">
        <v>627</v>
      </c>
      <c r="B3204" s="28">
        <v>2</v>
      </c>
      <c r="C3204" s="28" t="s">
        <v>24</v>
      </c>
      <c r="D3204" s="28" t="s">
        <v>28</v>
      </c>
      <c r="E3204" s="28">
        <v>18</v>
      </c>
      <c r="F3204" s="28">
        <v>82</v>
      </c>
      <c r="G3204" s="28" t="s">
        <v>3478</v>
      </c>
      <c r="H3204" s="28" t="s">
        <v>585</v>
      </c>
      <c r="I3204" s="28">
        <v>1</v>
      </c>
      <c r="J3204" s="28">
        <v>0</v>
      </c>
      <c r="K3204" s="28">
        <v>0</v>
      </c>
      <c r="L3204" s="28">
        <v>0</v>
      </c>
      <c r="M3204" s="28" t="s">
        <v>1416</v>
      </c>
      <c r="N3204" s="28" t="s">
        <v>587</v>
      </c>
      <c r="O3204" s="21">
        <v>0</v>
      </c>
      <c r="P3204" s="21">
        <v>1</v>
      </c>
      <c r="Q3204" s="21">
        <v>0</v>
      </c>
      <c r="R3204">
        <f>IFERROR(IF(I3204=1,VLOOKUP(F3204,Lookup!$A$2:$B$15,2,FALSE),0),0.5)</f>
        <v>0.5</v>
      </c>
      <c r="S3204">
        <f>IF(K3204=1,1,IFERROR(IF(H3204="pass",VLOOKUP(F3204,Lookup!$D$2:$E$26,2,FALSE),0),1.6))</f>
        <v>0</v>
      </c>
      <c r="T3204" s="6">
        <f t="shared" si="152"/>
        <v>0</v>
      </c>
      <c r="U3204" s="6">
        <f t="shared" si="150"/>
        <v>0.5</v>
      </c>
      <c r="V3204" t="str">
        <f t="shared" si="151"/>
        <v>A.JONES, GB</v>
      </c>
    </row>
    <row r="3205" spans="1:22">
      <c r="A3205">
        <v>628</v>
      </c>
      <c r="B3205" s="28">
        <v>2</v>
      </c>
      <c r="C3205" s="28" t="s">
        <v>24</v>
      </c>
      <c r="D3205" s="28" t="s">
        <v>28</v>
      </c>
      <c r="E3205" s="28">
        <v>9</v>
      </c>
      <c r="F3205" s="28">
        <v>91</v>
      </c>
      <c r="G3205" s="28" t="s">
        <v>3479</v>
      </c>
      <c r="H3205" s="28" t="s">
        <v>585</v>
      </c>
      <c r="I3205" s="28">
        <v>1</v>
      </c>
      <c r="J3205" s="28">
        <v>0</v>
      </c>
      <c r="K3205" s="28">
        <v>0</v>
      </c>
      <c r="L3205" s="28">
        <v>0</v>
      </c>
      <c r="M3205" s="28" t="s">
        <v>1416</v>
      </c>
      <c r="N3205" s="28" t="s">
        <v>587</v>
      </c>
      <c r="O3205" s="21">
        <v>0</v>
      </c>
      <c r="P3205" s="21">
        <v>1</v>
      </c>
      <c r="Q3205" s="21">
        <v>0</v>
      </c>
      <c r="R3205">
        <f>IFERROR(IF(I3205=1,VLOOKUP(F3205,Lookup!$A$2:$B$15,2,FALSE),0),0.5)</f>
        <v>0.8</v>
      </c>
      <c r="S3205">
        <f>IF(K3205=1,1,IFERROR(IF(H3205="pass",VLOOKUP(F3205,Lookup!$D$2:$E$26,2,FALSE),0),1.6))</f>
        <v>0</v>
      </c>
      <c r="T3205" s="6">
        <f t="shared" si="152"/>
        <v>0</v>
      </c>
      <c r="U3205" s="6">
        <f t="shared" si="150"/>
        <v>0.8</v>
      </c>
      <c r="V3205" t="str">
        <f t="shared" si="151"/>
        <v>A.JONES, GB</v>
      </c>
    </row>
    <row r="3206" spans="1:22">
      <c r="A3206">
        <v>629</v>
      </c>
      <c r="B3206" s="28">
        <v>2</v>
      </c>
      <c r="C3206" s="28" t="s">
        <v>24</v>
      </c>
      <c r="D3206" s="28" t="s">
        <v>28</v>
      </c>
      <c r="E3206" s="28">
        <v>5</v>
      </c>
      <c r="F3206" s="28">
        <v>95</v>
      </c>
      <c r="G3206" s="28" t="s">
        <v>3480</v>
      </c>
      <c r="H3206" s="28" t="s">
        <v>585</v>
      </c>
      <c r="I3206" s="28">
        <v>1</v>
      </c>
      <c r="J3206" s="28">
        <v>0</v>
      </c>
      <c r="K3206" s="28">
        <v>0</v>
      </c>
      <c r="L3206" s="28">
        <v>0</v>
      </c>
      <c r="M3206" s="28" t="s">
        <v>1416</v>
      </c>
      <c r="N3206" s="28" t="s">
        <v>587</v>
      </c>
      <c r="O3206" s="21">
        <v>0</v>
      </c>
      <c r="P3206" s="21">
        <v>1</v>
      </c>
      <c r="Q3206" s="21">
        <v>0</v>
      </c>
      <c r="R3206">
        <f>IFERROR(IF(I3206=1,VLOOKUP(F3206,Lookup!$A$2:$B$15,2,FALSE),0),0.5)</f>
        <v>1.4</v>
      </c>
      <c r="S3206">
        <f>IF(K3206=1,1,IFERROR(IF(H3206="pass",VLOOKUP(F3206,Lookup!$D$2:$E$26,2,FALSE),0),1.6))</f>
        <v>0</v>
      </c>
      <c r="T3206" s="6">
        <f t="shared" si="152"/>
        <v>0</v>
      </c>
      <c r="U3206" s="6">
        <f t="shared" si="150"/>
        <v>1.4</v>
      </c>
      <c r="V3206" t="str">
        <f t="shared" si="151"/>
        <v>A.JONES, GB</v>
      </c>
    </row>
    <row r="3207" spans="1:22">
      <c r="A3207">
        <v>632</v>
      </c>
      <c r="B3207" s="28">
        <v>2</v>
      </c>
      <c r="C3207" s="28" t="s">
        <v>28</v>
      </c>
      <c r="D3207" s="28" t="s">
        <v>24</v>
      </c>
      <c r="E3207" s="28">
        <v>69</v>
      </c>
      <c r="F3207" s="28">
        <v>31</v>
      </c>
      <c r="G3207" s="28" t="s">
        <v>3483</v>
      </c>
      <c r="H3207" s="28" t="s">
        <v>585</v>
      </c>
      <c r="I3207" s="28">
        <v>1</v>
      </c>
      <c r="J3207" s="28">
        <v>0</v>
      </c>
      <c r="K3207" s="28">
        <v>0</v>
      </c>
      <c r="L3207" s="28">
        <v>0</v>
      </c>
      <c r="M3207" s="28" t="s">
        <v>2631</v>
      </c>
      <c r="N3207" s="28" t="s">
        <v>587</v>
      </c>
      <c r="O3207" s="21">
        <v>0</v>
      </c>
      <c r="P3207" s="21">
        <v>1</v>
      </c>
      <c r="Q3207" s="21">
        <v>0</v>
      </c>
      <c r="R3207">
        <f>IFERROR(IF(I3207=1,VLOOKUP(F3207,Lookup!$A$2:$B$15,2,FALSE),0),0.5)</f>
        <v>0.5</v>
      </c>
      <c r="S3207">
        <f>IF(K3207=1,1,IFERROR(IF(H3207="pass",VLOOKUP(F3207,Lookup!$D$2:$E$26,2,FALSE),0),1.6))</f>
        <v>0</v>
      </c>
      <c r="T3207" s="6">
        <f t="shared" si="152"/>
        <v>0</v>
      </c>
      <c r="U3207" s="6">
        <f t="shared" si="150"/>
        <v>0.5</v>
      </c>
      <c r="V3207" t="str">
        <f t="shared" si="151"/>
        <v>D.SWIFT, DET</v>
      </c>
    </row>
    <row r="3208" spans="1:22">
      <c r="A3208">
        <v>634</v>
      </c>
      <c r="B3208" s="28">
        <v>2</v>
      </c>
      <c r="C3208" s="28" t="s">
        <v>28</v>
      </c>
      <c r="D3208" s="28" t="s">
        <v>24</v>
      </c>
      <c r="E3208" s="28">
        <v>57</v>
      </c>
      <c r="F3208" s="28">
        <v>43</v>
      </c>
      <c r="G3208" s="28" t="s">
        <v>3485</v>
      </c>
      <c r="H3208" s="28" t="s">
        <v>585</v>
      </c>
      <c r="I3208" s="28">
        <v>1</v>
      </c>
      <c r="J3208" s="28">
        <v>0</v>
      </c>
      <c r="K3208" s="28">
        <v>0</v>
      </c>
      <c r="L3208" s="28">
        <v>0</v>
      </c>
      <c r="M3208" s="28" t="s">
        <v>2631</v>
      </c>
      <c r="N3208" s="28" t="s">
        <v>587</v>
      </c>
      <c r="O3208" s="21">
        <v>0</v>
      </c>
      <c r="P3208" s="21">
        <v>1</v>
      </c>
      <c r="Q3208" s="21">
        <v>0</v>
      </c>
      <c r="R3208">
        <f>IFERROR(IF(I3208=1,VLOOKUP(F3208,Lookup!$A$2:$B$15,2,FALSE),0),0.5)</f>
        <v>0.5</v>
      </c>
      <c r="S3208">
        <f>IF(K3208=1,1,IFERROR(IF(H3208="pass",VLOOKUP(F3208,Lookup!$D$2:$E$26,2,FALSE),0),1.6))</f>
        <v>0</v>
      </c>
      <c r="T3208" s="6">
        <f t="shared" si="152"/>
        <v>0</v>
      </c>
      <c r="U3208" s="6">
        <f t="shared" si="150"/>
        <v>0.5</v>
      </c>
      <c r="V3208" t="str">
        <f t="shared" si="151"/>
        <v>D.SWIFT, DET</v>
      </c>
    </row>
    <row r="3209" spans="1:22">
      <c r="A3209">
        <v>635</v>
      </c>
      <c r="B3209" s="28">
        <v>2</v>
      </c>
      <c r="C3209" s="28" t="s">
        <v>28</v>
      </c>
      <c r="D3209" s="28" t="s">
        <v>24</v>
      </c>
      <c r="E3209" s="28">
        <v>52</v>
      </c>
      <c r="F3209" s="28">
        <v>48</v>
      </c>
      <c r="G3209" s="28" t="s">
        <v>3486</v>
      </c>
      <c r="H3209" s="28" t="s">
        <v>585</v>
      </c>
      <c r="I3209" s="28">
        <v>1</v>
      </c>
      <c r="J3209" s="28">
        <v>0</v>
      </c>
      <c r="K3209" s="28">
        <v>0</v>
      </c>
      <c r="L3209" s="28">
        <v>0</v>
      </c>
      <c r="M3209" s="28" t="s">
        <v>1292</v>
      </c>
      <c r="N3209" s="28" t="s">
        <v>587</v>
      </c>
      <c r="O3209" s="21">
        <v>0</v>
      </c>
      <c r="P3209" s="21">
        <v>1</v>
      </c>
      <c r="Q3209" s="21">
        <v>0</v>
      </c>
      <c r="R3209">
        <f>IFERROR(IF(I3209=1,VLOOKUP(F3209,Lookup!$A$2:$B$15,2,FALSE),0),0.5)</f>
        <v>0.5</v>
      </c>
      <c r="S3209">
        <f>IF(K3209=1,1,IFERROR(IF(H3209="pass",VLOOKUP(F3209,Lookup!$D$2:$E$26,2,FALSE),0),1.6))</f>
        <v>0</v>
      </c>
      <c r="T3209" s="6">
        <f t="shared" si="152"/>
        <v>0</v>
      </c>
      <c r="U3209" s="6">
        <f t="shared" si="150"/>
        <v>0.5</v>
      </c>
      <c r="V3209" t="str">
        <f t="shared" si="151"/>
        <v>J.WILLIAMS, DET</v>
      </c>
    </row>
    <row r="3210" spans="1:22">
      <c r="A3210">
        <v>636</v>
      </c>
      <c r="B3210" s="28">
        <v>2</v>
      </c>
      <c r="C3210" s="28" t="s">
        <v>28</v>
      </c>
      <c r="D3210" s="28" t="s">
        <v>24</v>
      </c>
      <c r="E3210" s="28">
        <v>55</v>
      </c>
      <c r="F3210" s="28">
        <v>45</v>
      </c>
      <c r="G3210" s="28" t="s">
        <v>3487</v>
      </c>
      <c r="H3210" s="28" t="s">
        <v>2864</v>
      </c>
      <c r="I3210" s="28">
        <v>1</v>
      </c>
      <c r="J3210" s="28">
        <v>0</v>
      </c>
      <c r="K3210" s="28">
        <v>0</v>
      </c>
      <c r="L3210" s="28">
        <v>0</v>
      </c>
      <c r="M3210" s="28" t="s">
        <v>2631</v>
      </c>
      <c r="N3210" s="28" t="s">
        <v>587</v>
      </c>
      <c r="O3210" s="21">
        <v>0</v>
      </c>
      <c r="P3210" s="21">
        <v>1</v>
      </c>
      <c r="Q3210" s="21">
        <v>0</v>
      </c>
      <c r="R3210">
        <f>IFERROR(IF(I3210=1,VLOOKUP(F3210,Lookup!$A$2:$B$15,2,FALSE),0),0.5)</f>
        <v>0.5</v>
      </c>
      <c r="S3210">
        <f>IF(K3210=1,1,IFERROR(IF(H3210="pass",VLOOKUP(F3210,Lookup!$D$2:$E$26,2,FALSE),0),1.6))</f>
        <v>0</v>
      </c>
      <c r="T3210" s="6">
        <f t="shared" si="152"/>
        <v>0</v>
      </c>
      <c r="U3210" s="6">
        <f t="shared" si="150"/>
        <v>0.5</v>
      </c>
      <c r="V3210" t="str">
        <f t="shared" si="151"/>
        <v>D.SWIFT, DET</v>
      </c>
    </row>
    <row r="3211" spans="1:22">
      <c r="A3211">
        <v>641</v>
      </c>
      <c r="B3211" s="28">
        <v>2</v>
      </c>
      <c r="C3211" s="28" t="s">
        <v>28</v>
      </c>
      <c r="D3211" s="28" t="s">
        <v>24</v>
      </c>
      <c r="E3211" s="28">
        <v>61</v>
      </c>
      <c r="F3211" s="28">
        <v>39</v>
      </c>
      <c r="G3211" s="28" t="s">
        <v>3492</v>
      </c>
      <c r="H3211" s="28" t="s">
        <v>585</v>
      </c>
      <c r="I3211" s="28">
        <v>1</v>
      </c>
      <c r="J3211" s="28">
        <v>0</v>
      </c>
      <c r="K3211" s="28">
        <v>0</v>
      </c>
      <c r="L3211" s="28">
        <v>0</v>
      </c>
      <c r="M3211" s="28" t="s">
        <v>1292</v>
      </c>
      <c r="N3211" s="28" t="s">
        <v>587</v>
      </c>
      <c r="O3211" s="21">
        <v>0</v>
      </c>
      <c r="P3211" s="21">
        <v>1</v>
      </c>
      <c r="Q3211" s="21">
        <v>0</v>
      </c>
      <c r="R3211">
        <f>IFERROR(IF(I3211=1,VLOOKUP(F3211,Lookup!$A$2:$B$15,2,FALSE),0),0.5)</f>
        <v>0.5</v>
      </c>
      <c r="S3211">
        <f>IF(K3211=1,1,IFERROR(IF(H3211="pass",VLOOKUP(F3211,Lookup!$D$2:$E$26,2,FALSE),0),1.6))</f>
        <v>0</v>
      </c>
      <c r="T3211" s="6">
        <f t="shared" si="152"/>
        <v>0</v>
      </c>
      <c r="U3211" s="6">
        <f t="shared" si="150"/>
        <v>0.5</v>
      </c>
      <c r="V3211" t="str">
        <f t="shared" si="151"/>
        <v>J.WILLIAMS, DET</v>
      </c>
    </row>
    <row r="3212" spans="1:22">
      <c r="A3212">
        <v>643</v>
      </c>
      <c r="B3212" s="28">
        <v>2</v>
      </c>
      <c r="C3212" s="28" t="s">
        <v>28</v>
      </c>
      <c r="D3212" s="28" t="s">
        <v>24</v>
      </c>
      <c r="E3212" s="28">
        <v>51</v>
      </c>
      <c r="F3212" s="28">
        <v>49</v>
      </c>
      <c r="G3212" s="28" t="s">
        <v>3494</v>
      </c>
      <c r="H3212" s="28" t="s">
        <v>585</v>
      </c>
      <c r="I3212" s="28">
        <v>1</v>
      </c>
      <c r="J3212" s="28">
        <v>0</v>
      </c>
      <c r="K3212" s="28">
        <v>0</v>
      </c>
      <c r="L3212" s="28">
        <v>0</v>
      </c>
      <c r="M3212" s="28" t="s">
        <v>1292</v>
      </c>
      <c r="N3212" s="28" t="s">
        <v>587</v>
      </c>
      <c r="O3212" s="21">
        <v>0</v>
      </c>
      <c r="P3212" s="21">
        <v>1</v>
      </c>
      <c r="Q3212" s="21">
        <v>0</v>
      </c>
      <c r="R3212">
        <f>IFERROR(IF(I3212=1,VLOOKUP(F3212,Lookup!$A$2:$B$15,2,FALSE),0),0.5)</f>
        <v>0.5</v>
      </c>
      <c r="S3212">
        <f>IF(K3212=1,1,IFERROR(IF(H3212="pass",VLOOKUP(F3212,Lookup!$D$2:$E$26,2,FALSE),0),1.6))</f>
        <v>0</v>
      </c>
      <c r="T3212" s="6">
        <f t="shared" si="152"/>
        <v>0</v>
      </c>
      <c r="U3212" s="6">
        <f t="shared" si="150"/>
        <v>0.5</v>
      </c>
      <c r="V3212" t="str">
        <f t="shared" si="151"/>
        <v>J.WILLIAMS, DET</v>
      </c>
    </row>
    <row r="3213" spans="1:22">
      <c r="A3213">
        <v>644</v>
      </c>
      <c r="B3213" s="28">
        <v>2</v>
      </c>
      <c r="C3213" s="28" t="s">
        <v>28</v>
      </c>
      <c r="D3213" s="28" t="s">
        <v>24</v>
      </c>
      <c r="E3213" s="28">
        <v>48</v>
      </c>
      <c r="F3213" s="28">
        <v>52</v>
      </c>
      <c r="G3213" s="28" t="s">
        <v>3495</v>
      </c>
      <c r="H3213" s="28" t="s">
        <v>585</v>
      </c>
      <c r="I3213" s="28">
        <v>0</v>
      </c>
      <c r="J3213" s="28">
        <v>1</v>
      </c>
      <c r="K3213" s="28">
        <v>0</v>
      </c>
      <c r="L3213" s="28">
        <v>0</v>
      </c>
      <c r="M3213" s="28" t="s">
        <v>3496</v>
      </c>
      <c r="N3213" s="28" t="s">
        <v>587</v>
      </c>
      <c r="O3213" s="21">
        <v>0</v>
      </c>
      <c r="P3213" s="21">
        <v>0</v>
      </c>
      <c r="Q3213" s="21">
        <v>0</v>
      </c>
      <c r="R3213">
        <f>IFERROR(IF(I3213=1,VLOOKUP(F3213,Lookup!$A$2:$B$15,2,FALSE),0),0.5)</f>
        <v>0</v>
      </c>
      <c r="S3213">
        <f>IF(K3213=1,1,IFERROR(IF(H3213="pass",VLOOKUP(F3213,Lookup!$D$2:$E$26,2,FALSE),0),1.6))</f>
        <v>0</v>
      </c>
      <c r="T3213" s="6">
        <f t="shared" si="152"/>
        <v>0</v>
      </c>
      <c r="U3213" s="6">
        <f t="shared" si="150"/>
        <v>0</v>
      </c>
      <c r="V3213" t="str">
        <f t="shared" si="151"/>
        <v>J.GOFF, DET</v>
      </c>
    </row>
    <row r="3214" spans="1:22">
      <c r="A3214">
        <v>645</v>
      </c>
      <c r="B3214" s="28">
        <v>2</v>
      </c>
      <c r="C3214" s="28" t="s">
        <v>28</v>
      </c>
      <c r="D3214" s="28" t="s">
        <v>24</v>
      </c>
      <c r="E3214" s="28">
        <v>30</v>
      </c>
      <c r="F3214" s="28">
        <v>70</v>
      </c>
      <c r="G3214" s="28" t="s">
        <v>3497</v>
      </c>
      <c r="H3214" s="28" t="s">
        <v>585</v>
      </c>
      <c r="I3214" s="28">
        <v>1</v>
      </c>
      <c r="J3214" s="28">
        <v>0</v>
      </c>
      <c r="K3214" s="28">
        <v>0</v>
      </c>
      <c r="L3214" s="28">
        <v>0</v>
      </c>
      <c r="M3214" s="28" t="s">
        <v>1292</v>
      </c>
      <c r="N3214" s="28" t="s">
        <v>587</v>
      </c>
      <c r="O3214" s="21">
        <v>0</v>
      </c>
      <c r="P3214" s="21">
        <v>1</v>
      </c>
      <c r="Q3214" s="21">
        <v>0</v>
      </c>
      <c r="R3214">
        <f>IFERROR(IF(I3214=1,VLOOKUP(F3214,Lookup!$A$2:$B$15,2,FALSE),0),0.5)</f>
        <v>0.5</v>
      </c>
      <c r="S3214">
        <f>IF(K3214=1,1,IFERROR(IF(H3214="pass",VLOOKUP(F3214,Lookup!$D$2:$E$26,2,FALSE),0),1.6))</f>
        <v>0</v>
      </c>
      <c r="T3214" s="6">
        <f t="shared" si="152"/>
        <v>0</v>
      </c>
      <c r="U3214" s="6">
        <f t="shared" si="150"/>
        <v>0.5</v>
      </c>
      <c r="V3214" t="str">
        <f t="shared" si="151"/>
        <v>J.WILLIAMS, DET</v>
      </c>
    </row>
    <row r="3215" spans="1:22">
      <c r="A3215">
        <v>646</v>
      </c>
      <c r="B3215" s="28">
        <v>2</v>
      </c>
      <c r="C3215" s="28" t="s">
        <v>28</v>
      </c>
      <c r="D3215" s="28" t="s">
        <v>24</v>
      </c>
      <c r="E3215" s="28">
        <v>22</v>
      </c>
      <c r="F3215" s="28">
        <v>78</v>
      </c>
      <c r="G3215" s="28" t="s">
        <v>3498</v>
      </c>
      <c r="H3215" s="28" t="s">
        <v>585</v>
      </c>
      <c r="I3215" s="28">
        <v>1</v>
      </c>
      <c r="J3215" s="28">
        <v>0</v>
      </c>
      <c r="K3215" s="28">
        <v>0</v>
      </c>
      <c r="L3215" s="28">
        <v>0</v>
      </c>
      <c r="M3215" s="28" t="s">
        <v>2631</v>
      </c>
      <c r="N3215" s="28" t="s">
        <v>587</v>
      </c>
      <c r="O3215" s="21">
        <v>0</v>
      </c>
      <c r="P3215" s="21">
        <v>1</v>
      </c>
      <c r="Q3215" s="21">
        <v>0</v>
      </c>
      <c r="R3215">
        <f>IFERROR(IF(I3215=1,VLOOKUP(F3215,Lookup!$A$2:$B$15,2,FALSE),0),0.5)</f>
        <v>0.5</v>
      </c>
      <c r="S3215">
        <f>IF(K3215=1,1,IFERROR(IF(H3215="pass",VLOOKUP(F3215,Lookup!$D$2:$E$26,2,FALSE),0),1.6))</f>
        <v>0</v>
      </c>
      <c r="T3215" s="6">
        <f t="shared" si="152"/>
        <v>0</v>
      </c>
      <c r="U3215" s="6">
        <f t="shared" si="150"/>
        <v>0.5</v>
      </c>
      <c r="V3215" t="str">
        <f t="shared" si="151"/>
        <v>D.SWIFT, DET</v>
      </c>
    </row>
    <row r="3216" spans="1:22">
      <c r="A3216">
        <v>648</v>
      </c>
      <c r="B3216" s="28">
        <v>2</v>
      </c>
      <c r="C3216" s="28" t="s">
        <v>28</v>
      </c>
      <c r="D3216" s="28" t="s">
        <v>24</v>
      </c>
      <c r="E3216" s="28">
        <v>9</v>
      </c>
      <c r="F3216" s="28">
        <v>91</v>
      </c>
      <c r="G3216" s="28" t="s">
        <v>3500</v>
      </c>
      <c r="H3216" s="28" t="s">
        <v>585</v>
      </c>
      <c r="I3216" s="28">
        <v>1</v>
      </c>
      <c r="J3216" s="28">
        <v>0</v>
      </c>
      <c r="K3216" s="28">
        <v>0</v>
      </c>
      <c r="L3216" s="28">
        <v>0</v>
      </c>
      <c r="M3216" s="28" t="s">
        <v>1292</v>
      </c>
      <c r="N3216" s="28" t="s">
        <v>587</v>
      </c>
      <c r="O3216" s="21">
        <v>0</v>
      </c>
      <c r="P3216" s="21">
        <v>1</v>
      </c>
      <c r="Q3216" s="21">
        <v>0</v>
      </c>
      <c r="R3216">
        <f>IFERROR(IF(I3216=1,VLOOKUP(F3216,Lookup!$A$2:$B$15,2,FALSE),0),0.5)</f>
        <v>0.8</v>
      </c>
      <c r="S3216">
        <f>IF(K3216=1,1,IFERROR(IF(H3216="pass",VLOOKUP(F3216,Lookup!$D$2:$E$26,2,FALSE),0),1.6))</f>
        <v>0</v>
      </c>
      <c r="T3216" s="6">
        <f t="shared" si="152"/>
        <v>0</v>
      </c>
      <c r="U3216" s="6">
        <f t="shared" si="150"/>
        <v>0.8</v>
      </c>
      <c r="V3216" t="str">
        <f t="shared" si="151"/>
        <v>J.WILLIAMS, DET</v>
      </c>
    </row>
    <row r="3217" spans="1:22">
      <c r="A3217">
        <v>650</v>
      </c>
      <c r="B3217" s="28">
        <v>2</v>
      </c>
      <c r="C3217" s="28" t="s">
        <v>24</v>
      </c>
      <c r="D3217" s="28" t="s">
        <v>28</v>
      </c>
      <c r="E3217" s="28">
        <v>56</v>
      </c>
      <c r="F3217" s="28">
        <v>44</v>
      </c>
      <c r="G3217" s="28" t="s">
        <v>3502</v>
      </c>
      <c r="H3217" s="28" t="s">
        <v>585</v>
      </c>
      <c r="I3217" s="28">
        <v>1</v>
      </c>
      <c r="J3217" s="28">
        <v>0</v>
      </c>
      <c r="K3217" s="28">
        <v>0</v>
      </c>
      <c r="L3217" s="28">
        <v>0</v>
      </c>
      <c r="M3217" s="28" t="s">
        <v>1440</v>
      </c>
      <c r="N3217" s="28" t="s">
        <v>587</v>
      </c>
      <c r="O3217" s="21">
        <v>0</v>
      </c>
      <c r="P3217" s="21">
        <v>1</v>
      </c>
      <c r="Q3217" s="21">
        <v>0</v>
      </c>
      <c r="R3217">
        <f>IFERROR(IF(I3217=1,VLOOKUP(F3217,Lookup!$A$2:$B$15,2,FALSE),0),0.5)</f>
        <v>0.5</v>
      </c>
      <c r="S3217">
        <f>IF(K3217=1,1,IFERROR(IF(H3217="pass",VLOOKUP(F3217,Lookup!$D$2:$E$26,2,FALSE),0),1.6))</f>
        <v>0</v>
      </c>
      <c r="T3217" s="6">
        <f t="shared" si="152"/>
        <v>0</v>
      </c>
      <c r="U3217" s="6">
        <f t="shared" si="150"/>
        <v>0.5</v>
      </c>
      <c r="V3217" t="str">
        <f t="shared" si="151"/>
        <v>A.DILLON, GB</v>
      </c>
    </row>
    <row r="3218" spans="1:22">
      <c r="A3218">
        <v>651</v>
      </c>
      <c r="B3218" s="28">
        <v>2</v>
      </c>
      <c r="C3218" s="28" t="s">
        <v>24</v>
      </c>
      <c r="D3218" s="28" t="s">
        <v>28</v>
      </c>
      <c r="E3218" s="28">
        <v>52</v>
      </c>
      <c r="F3218" s="28">
        <v>48</v>
      </c>
      <c r="G3218" s="28" t="s">
        <v>3503</v>
      </c>
      <c r="H3218" s="28" t="s">
        <v>585</v>
      </c>
      <c r="I3218" s="28">
        <v>1</v>
      </c>
      <c r="J3218" s="28">
        <v>0</v>
      </c>
      <c r="K3218" s="28">
        <v>0</v>
      </c>
      <c r="L3218" s="28">
        <v>0</v>
      </c>
      <c r="M3218" s="28" t="s">
        <v>1416</v>
      </c>
      <c r="N3218" s="28" t="s">
        <v>587</v>
      </c>
      <c r="O3218" s="21">
        <v>0</v>
      </c>
      <c r="P3218" s="21">
        <v>1</v>
      </c>
      <c r="Q3218" s="21">
        <v>0</v>
      </c>
      <c r="R3218">
        <f>IFERROR(IF(I3218=1,VLOOKUP(F3218,Lookup!$A$2:$B$15,2,FALSE),0),0.5)</f>
        <v>0.5</v>
      </c>
      <c r="S3218">
        <f>IF(K3218=1,1,IFERROR(IF(H3218="pass",VLOOKUP(F3218,Lookup!$D$2:$E$26,2,FALSE),0),1.6))</f>
        <v>0</v>
      </c>
      <c r="T3218" s="6">
        <f t="shared" si="152"/>
        <v>0</v>
      </c>
      <c r="U3218" s="6">
        <f t="shared" si="150"/>
        <v>0.5</v>
      </c>
      <c r="V3218" t="str">
        <f t="shared" si="151"/>
        <v>A.JONES, GB</v>
      </c>
    </row>
    <row r="3219" spans="1:22">
      <c r="A3219">
        <v>652</v>
      </c>
      <c r="B3219" s="28">
        <v>2</v>
      </c>
      <c r="C3219" s="28" t="s">
        <v>24</v>
      </c>
      <c r="D3219" s="28" t="s">
        <v>28</v>
      </c>
      <c r="E3219" s="28">
        <v>44</v>
      </c>
      <c r="F3219" s="28">
        <v>56</v>
      </c>
      <c r="G3219" s="28" t="s">
        <v>3504</v>
      </c>
      <c r="H3219" s="28" t="s">
        <v>585</v>
      </c>
      <c r="I3219" s="28">
        <v>1</v>
      </c>
      <c r="J3219" s="28">
        <v>0</v>
      </c>
      <c r="K3219" s="28">
        <v>0</v>
      </c>
      <c r="L3219" s="28">
        <v>0</v>
      </c>
      <c r="M3219" s="28" t="s">
        <v>1416</v>
      </c>
      <c r="N3219" s="28" t="s">
        <v>587</v>
      </c>
      <c r="O3219" s="21">
        <v>0</v>
      </c>
      <c r="P3219" s="21">
        <v>1</v>
      </c>
      <c r="Q3219" s="21">
        <v>0</v>
      </c>
      <c r="R3219">
        <f>IFERROR(IF(I3219=1,VLOOKUP(F3219,Lookup!$A$2:$B$15,2,FALSE),0),0.5)</f>
        <v>0.5</v>
      </c>
      <c r="S3219">
        <f>IF(K3219=1,1,IFERROR(IF(H3219="pass",VLOOKUP(F3219,Lookup!$D$2:$E$26,2,FALSE),0),1.6))</f>
        <v>0</v>
      </c>
      <c r="T3219" s="6">
        <f t="shared" si="152"/>
        <v>0</v>
      </c>
      <c r="U3219" s="6">
        <f t="shared" si="150"/>
        <v>0.5</v>
      </c>
      <c r="V3219" t="str">
        <f t="shared" si="151"/>
        <v>A.JONES, GB</v>
      </c>
    </row>
    <row r="3220" spans="1:22">
      <c r="A3220">
        <v>655</v>
      </c>
      <c r="B3220" s="28">
        <v>2</v>
      </c>
      <c r="C3220" s="28" t="s">
        <v>24</v>
      </c>
      <c r="D3220" s="28" t="s">
        <v>28</v>
      </c>
      <c r="E3220" s="28">
        <v>23</v>
      </c>
      <c r="F3220" s="28">
        <v>77</v>
      </c>
      <c r="G3220" s="28" t="s">
        <v>3507</v>
      </c>
      <c r="H3220" s="28" t="s">
        <v>585</v>
      </c>
      <c r="I3220" s="28">
        <v>1</v>
      </c>
      <c r="J3220" s="28">
        <v>0</v>
      </c>
      <c r="K3220" s="28">
        <v>0</v>
      </c>
      <c r="L3220" s="28">
        <v>0</v>
      </c>
      <c r="M3220" s="28" t="s">
        <v>1416</v>
      </c>
      <c r="N3220" s="28" t="s">
        <v>587</v>
      </c>
      <c r="O3220" s="21">
        <v>0</v>
      </c>
      <c r="P3220" s="21">
        <v>1</v>
      </c>
      <c r="Q3220" s="21">
        <v>0</v>
      </c>
      <c r="R3220">
        <f>IFERROR(IF(I3220=1,VLOOKUP(F3220,Lookup!$A$2:$B$15,2,FALSE),0),0.5)</f>
        <v>0.5</v>
      </c>
      <c r="S3220">
        <f>IF(K3220=1,1,IFERROR(IF(H3220="pass",VLOOKUP(F3220,Lookup!$D$2:$E$26,2,FALSE),0),1.6))</f>
        <v>0</v>
      </c>
      <c r="T3220" s="6">
        <f t="shared" si="152"/>
        <v>0</v>
      </c>
      <c r="U3220" s="6">
        <f t="shared" si="150"/>
        <v>0.5</v>
      </c>
      <c r="V3220" t="str">
        <f t="shared" si="151"/>
        <v>A.JONES, GB</v>
      </c>
    </row>
    <row r="3221" spans="1:22">
      <c r="A3221">
        <v>656</v>
      </c>
      <c r="B3221" s="28">
        <v>2</v>
      </c>
      <c r="C3221" s="28" t="s">
        <v>24</v>
      </c>
      <c r="D3221" s="28" t="s">
        <v>28</v>
      </c>
      <c r="E3221" s="28">
        <v>18</v>
      </c>
      <c r="F3221" s="28">
        <v>82</v>
      </c>
      <c r="G3221" s="28" t="s">
        <v>3508</v>
      </c>
      <c r="H3221" s="28" t="s">
        <v>585</v>
      </c>
      <c r="I3221" s="28">
        <v>1</v>
      </c>
      <c r="J3221" s="28">
        <v>0</v>
      </c>
      <c r="K3221" s="28">
        <v>0</v>
      </c>
      <c r="L3221" s="28">
        <v>0</v>
      </c>
      <c r="M3221" s="28" t="s">
        <v>1440</v>
      </c>
      <c r="N3221" s="28" t="s">
        <v>587</v>
      </c>
      <c r="O3221" s="21">
        <v>0</v>
      </c>
      <c r="P3221" s="21">
        <v>1</v>
      </c>
      <c r="Q3221" s="21">
        <v>0</v>
      </c>
      <c r="R3221">
        <f>IFERROR(IF(I3221=1,VLOOKUP(F3221,Lookup!$A$2:$B$15,2,FALSE),0),0.5)</f>
        <v>0.5</v>
      </c>
      <c r="S3221">
        <f>IF(K3221=1,1,IFERROR(IF(H3221="pass",VLOOKUP(F3221,Lookup!$D$2:$E$26,2,FALSE),0),1.6))</f>
        <v>0</v>
      </c>
      <c r="T3221" s="6">
        <f t="shared" si="152"/>
        <v>0</v>
      </c>
      <c r="U3221" s="6">
        <f t="shared" si="150"/>
        <v>0.5</v>
      </c>
      <c r="V3221" t="str">
        <f t="shared" si="151"/>
        <v>A.DILLON, GB</v>
      </c>
    </row>
    <row r="3222" spans="1:22">
      <c r="A3222">
        <v>660</v>
      </c>
      <c r="B3222" s="28">
        <v>2</v>
      </c>
      <c r="C3222" s="28" t="s">
        <v>28</v>
      </c>
      <c r="D3222" s="28" t="s">
        <v>24</v>
      </c>
      <c r="E3222" s="28">
        <v>59</v>
      </c>
      <c r="F3222" s="28">
        <v>41</v>
      </c>
      <c r="G3222" s="28" t="s">
        <v>3512</v>
      </c>
      <c r="H3222" s="28" t="s">
        <v>585</v>
      </c>
      <c r="I3222" s="28">
        <v>1</v>
      </c>
      <c r="J3222" s="28">
        <v>0</v>
      </c>
      <c r="K3222" s="28">
        <v>0</v>
      </c>
      <c r="L3222" s="28">
        <v>0</v>
      </c>
      <c r="M3222" s="28" t="s">
        <v>2631</v>
      </c>
      <c r="N3222" s="28" t="s">
        <v>587</v>
      </c>
      <c r="O3222" s="21">
        <v>0</v>
      </c>
      <c r="P3222" s="21">
        <v>1</v>
      </c>
      <c r="Q3222" s="21">
        <v>0</v>
      </c>
      <c r="R3222">
        <f>IFERROR(IF(I3222=1,VLOOKUP(F3222,Lookup!$A$2:$B$15,2,FALSE),0),0.5)</f>
        <v>0.5</v>
      </c>
      <c r="S3222">
        <f>IF(K3222=1,1,IFERROR(IF(H3222="pass",VLOOKUP(F3222,Lookup!$D$2:$E$26,2,FALSE),0),1.6))</f>
        <v>0</v>
      </c>
      <c r="T3222" s="6">
        <f t="shared" si="152"/>
        <v>0</v>
      </c>
      <c r="U3222" s="6">
        <f t="shared" si="150"/>
        <v>0.5</v>
      </c>
      <c r="V3222" t="str">
        <f t="shared" si="151"/>
        <v>D.SWIFT, DET</v>
      </c>
    </row>
    <row r="3223" spans="1:22">
      <c r="A3223">
        <v>661</v>
      </c>
      <c r="B3223" s="28">
        <v>2</v>
      </c>
      <c r="C3223" s="28" t="s">
        <v>28</v>
      </c>
      <c r="D3223" s="28" t="s">
        <v>24</v>
      </c>
      <c r="E3223" s="28">
        <v>47</v>
      </c>
      <c r="F3223" s="28">
        <v>53</v>
      </c>
      <c r="G3223" s="28" t="s">
        <v>3513</v>
      </c>
      <c r="H3223" s="28" t="s">
        <v>585</v>
      </c>
      <c r="I3223" s="28">
        <v>1</v>
      </c>
      <c r="J3223" s="28">
        <v>0</v>
      </c>
      <c r="K3223" s="28">
        <v>0</v>
      </c>
      <c r="L3223" s="28">
        <v>0</v>
      </c>
      <c r="M3223" s="28" t="s">
        <v>2631</v>
      </c>
      <c r="N3223" s="28" t="s">
        <v>587</v>
      </c>
      <c r="O3223" s="21">
        <v>0</v>
      </c>
      <c r="P3223" s="21">
        <v>1</v>
      </c>
      <c r="Q3223" s="21">
        <v>0</v>
      </c>
      <c r="R3223">
        <f>IFERROR(IF(I3223=1,VLOOKUP(F3223,Lookup!$A$2:$B$15,2,FALSE),0),0.5)</f>
        <v>0.5</v>
      </c>
      <c r="S3223">
        <f>IF(K3223=1,1,IFERROR(IF(H3223="pass",VLOOKUP(F3223,Lookup!$D$2:$E$26,2,FALSE),0),1.6))</f>
        <v>0</v>
      </c>
      <c r="T3223" s="6">
        <f t="shared" si="152"/>
        <v>0</v>
      </c>
      <c r="U3223" s="6">
        <f t="shared" si="150"/>
        <v>0.5</v>
      </c>
      <c r="V3223" t="str">
        <f t="shared" si="151"/>
        <v>D.SWIFT, DET</v>
      </c>
    </row>
    <row r="3224" spans="1:22">
      <c r="A3224">
        <v>666</v>
      </c>
      <c r="B3224" s="28">
        <v>2</v>
      </c>
      <c r="C3224" s="28" t="s">
        <v>24</v>
      </c>
      <c r="D3224" s="28" t="s">
        <v>28</v>
      </c>
      <c r="E3224" s="28">
        <v>75</v>
      </c>
      <c r="F3224" s="28">
        <v>25</v>
      </c>
      <c r="G3224" s="28" t="s">
        <v>3518</v>
      </c>
      <c r="H3224" s="28" t="s">
        <v>2963</v>
      </c>
      <c r="I3224" s="28">
        <v>0</v>
      </c>
      <c r="J3224" s="28">
        <v>0</v>
      </c>
      <c r="K3224" s="28">
        <v>0</v>
      </c>
      <c r="L3224" s="28">
        <v>0</v>
      </c>
      <c r="M3224" s="28" t="s">
        <v>3475</v>
      </c>
      <c r="N3224" s="28" t="s">
        <v>587</v>
      </c>
      <c r="O3224" s="21">
        <v>0</v>
      </c>
      <c r="P3224" s="21">
        <v>0</v>
      </c>
      <c r="Q3224" s="21">
        <v>0</v>
      </c>
      <c r="R3224">
        <f>IFERROR(IF(I3224=1,VLOOKUP(F3224,Lookup!$A$2:$B$15,2,FALSE),0),0.5)</f>
        <v>0</v>
      </c>
      <c r="S3224">
        <f>IF(K3224=1,1,IFERROR(IF(H3224="pass",VLOOKUP(F3224,Lookup!$D$2:$E$26,2,FALSE),0),1.6))</f>
        <v>0</v>
      </c>
      <c r="T3224" s="6">
        <f t="shared" si="152"/>
        <v>0</v>
      </c>
      <c r="U3224" s="6">
        <f t="shared" si="150"/>
        <v>0</v>
      </c>
      <c r="V3224" t="str">
        <f t="shared" si="151"/>
        <v>AA.RODGERS, GB</v>
      </c>
    </row>
    <row r="3225" spans="1:22">
      <c r="A3225">
        <v>667</v>
      </c>
      <c r="B3225" s="28">
        <v>2</v>
      </c>
      <c r="C3225" s="28" t="s">
        <v>24</v>
      </c>
      <c r="D3225" s="28" t="s">
        <v>28</v>
      </c>
      <c r="E3225" s="28">
        <v>87</v>
      </c>
      <c r="F3225" s="28">
        <v>13</v>
      </c>
      <c r="G3225" s="28" t="s">
        <v>3519</v>
      </c>
      <c r="H3225" s="28" t="s">
        <v>585</v>
      </c>
      <c r="I3225" s="28">
        <v>1</v>
      </c>
      <c r="J3225" s="28">
        <v>0</v>
      </c>
      <c r="K3225" s="28">
        <v>0</v>
      </c>
      <c r="L3225" s="28">
        <v>0</v>
      </c>
      <c r="M3225" s="28" t="s">
        <v>1416</v>
      </c>
      <c r="N3225" s="28" t="s">
        <v>587</v>
      </c>
      <c r="O3225" s="21">
        <v>0</v>
      </c>
      <c r="P3225" s="21">
        <v>1</v>
      </c>
      <c r="Q3225" s="21">
        <v>0</v>
      </c>
      <c r="R3225">
        <f>IFERROR(IF(I3225=1,VLOOKUP(F3225,Lookup!$A$2:$B$15,2,FALSE),0),0.5)</f>
        <v>0.5</v>
      </c>
      <c r="S3225">
        <f>IF(K3225=1,1,IFERROR(IF(H3225="pass",VLOOKUP(F3225,Lookup!$D$2:$E$26,2,FALSE),0),1.6))</f>
        <v>0</v>
      </c>
      <c r="T3225" s="6">
        <f t="shared" si="152"/>
        <v>0</v>
      </c>
      <c r="U3225" s="6">
        <f t="shared" si="150"/>
        <v>0.5</v>
      </c>
      <c r="V3225" t="str">
        <f t="shared" si="151"/>
        <v>A.JONES, GB</v>
      </c>
    </row>
    <row r="3226" spans="1:22">
      <c r="A3226">
        <v>669</v>
      </c>
      <c r="B3226" s="28">
        <v>2</v>
      </c>
      <c r="C3226" s="28" t="s">
        <v>24</v>
      </c>
      <c r="D3226" s="28" t="s">
        <v>28</v>
      </c>
      <c r="E3226" s="28">
        <v>74</v>
      </c>
      <c r="F3226" s="28">
        <v>26</v>
      </c>
      <c r="G3226" s="28" t="s">
        <v>3521</v>
      </c>
      <c r="H3226" s="28" t="s">
        <v>585</v>
      </c>
      <c r="I3226" s="28">
        <v>1</v>
      </c>
      <c r="J3226" s="28">
        <v>0</v>
      </c>
      <c r="K3226" s="28">
        <v>0</v>
      </c>
      <c r="L3226" s="28">
        <v>0</v>
      </c>
      <c r="M3226" s="28" t="s">
        <v>1416</v>
      </c>
      <c r="N3226" s="28" t="s">
        <v>587</v>
      </c>
      <c r="O3226" s="21">
        <v>0</v>
      </c>
      <c r="P3226" s="21">
        <v>1</v>
      </c>
      <c r="Q3226" s="21">
        <v>0</v>
      </c>
      <c r="R3226">
        <f>IFERROR(IF(I3226=1,VLOOKUP(F3226,Lookup!$A$2:$B$15,2,FALSE),0),0.5)</f>
        <v>0.5</v>
      </c>
      <c r="S3226">
        <f>IF(K3226=1,1,IFERROR(IF(H3226="pass",VLOOKUP(F3226,Lookup!$D$2:$E$26,2,FALSE),0),1.6))</f>
        <v>0</v>
      </c>
      <c r="T3226" s="6">
        <f t="shared" si="152"/>
        <v>0</v>
      </c>
      <c r="U3226" s="6">
        <f t="shared" si="150"/>
        <v>0.5</v>
      </c>
      <c r="V3226" t="str">
        <f t="shared" si="151"/>
        <v>A.JONES, GB</v>
      </c>
    </row>
    <row r="3227" spans="1:22">
      <c r="A3227">
        <v>671</v>
      </c>
      <c r="B3227" s="28">
        <v>2</v>
      </c>
      <c r="C3227" s="28" t="s">
        <v>24</v>
      </c>
      <c r="D3227" s="28" t="s">
        <v>28</v>
      </c>
      <c r="E3227" s="28">
        <v>26</v>
      </c>
      <c r="F3227" s="28">
        <v>74</v>
      </c>
      <c r="G3227" s="28" t="s">
        <v>3523</v>
      </c>
      <c r="H3227" s="28" t="s">
        <v>585</v>
      </c>
      <c r="I3227" s="28">
        <v>1</v>
      </c>
      <c r="J3227" s="28">
        <v>0</v>
      </c>
      <c r="K3227" s="28">
        <v>0</v>
      </c>
      <c r="L3227" s="28">
        <v>0</v>
      </c>
      <c r="M3227" s="28" t="s">
        <v>1416</v>
      </c>
      <c r="N3227" s="28" t="s">
        <v>587</v>
      </c>
      <c r="O3227" s="21">
        <v>0</v>
      </c>
      <c r="P3227" s="21">
        <v>1</v>
      </c>
      <c r="Q3227" s="21">
        <v>0</v>
      </c>
      <c r="R3227">
        <f>IFERROR(IF(I3227=1,VLOOKUP(F3227,Lookup!$A$2:$B$15,2,FALSE),0),0.5)</f>
        <v>0.5</v>
      </c>
      <c r="S3227">
        <f>IF(K3227=1,1,IFERROR(IF(H3227="pass",VLOOKUP(F3227,Lookup!$D$2:$E$26,2,FALSE),0),1.6))</f>
        <v>0</v>
      </c>
      <c r="T3227" s="6">
        <f t="shared" si="152"/>
        <v>0</v>
      </c>
      <c r="U3227" s="6">
        <f t="shared" si="150"/>
        <v>0.5</v>
      </c>
      <c r="V3227" t="str">
        <f t="shared" si="151"/>
        <v>A.JONES, GB</v>
      </c>
    </row>
    <row r="3228" spans="1:22">
      <c r="A3228">
        <v>672</v>
      </c>
      <c r="B3228" s="28">
        <v>2</v>
      </c>
      <c r="C3228" s="28" t="s">
        <v>24</v>
      </c>
      <c r="D3228" s="28" t="s">
        <v>28</v>
      </c>
      <c r="E3228" s="28">
        <v>23</v>
      </c>
      <c r="F3228" s="28">
        <v>77</v>
      </c>
      <c r="G3228" s="28" t="s">
        <v>3524</v>
      </c>
      <c r="H3228" s="28" t="s">
        <v>585</v>
      </c>
      <c r="I3228" s="28">
        <v>0</v>
      </c>
      <c r="J3228" s="28">
        <v>1</v>
      </c>
      <c r="K3228" s="28">
        <v>0</v>
      </c>
      <c r="L3228" s="28">
        <v>0</v>
      </c>
      <c r="M3228" s="28" t="s">
        <v>3475</v>
      </c>
      <c r="N3228" s="28" t="s">
        <v>587</v>
      </c>
      <c r="O3228" s="21">
        <v>0</v>
      </c>
      <c r="P3228" s="21">
        <v>0</v>
      </c>
      <c r="Q3228" s="21">
        <v>0</v>
      </c>
      <c r="R3228">
        <f>IFERROR(IF(I3228=1,VLOOKUP(F3228,Lookup!$A$2:$B$15,2,FALSE),0),0.5)</f>
        <v>0</v>
      </c>
      <c r="S3228">
        <f>IF(K3228=1,1,IFERROR(IF(H3228="pass",VLOOKUP(F3228,Lookup!$D$2:$E$26,2,FALSE),0),1.6))</f>
        <v>0</v>
      </c>
      <c r="T3228" s="6">
        <f t="shared" si="152"/>
        <v>0</v>
      </c>
      <c r="U3228" s="6">
        <f t="shared" si="150"/>
        <v>0</v>
      </c>
      <c r="V3228" t="str">
        <f t="shared" si="151"/>
        <v>AA.RODGERS, GB</v>
      </c>
    </row>
    <row r="3229" spans="1:22">
      <c r="A3229">
        <v>674</v>
      </c>
      <c r="B3229" s="28">
        <v>2</v>
      </c>
      <c r="C3229" s="28" t="s">
        <v>28</v>
      </c>
      <c r="D3229" s="28" t="s">
        <v>24</v>
      </c>
      <c r="E3229" s="28">
        <v>75</v>
      </c>
      <c r="F3229" s="28">
        <v>25</v>
      </c>
      <c r="G3229" s="28" t="s">
        <v>3526</v>
      </c>
      <c r="H3229" s="28" t="s">
        <v>585</v>
      </c>
      <c r="I3229" s="28">
        <v>1</v>
      </c>
      <c r="J3229" s="28">
        <v>0</v>
      </c>
      <c r="K3229" s="28">
        <v>0</v>
      </c>
      <c r="L3229" s="28">
        <v>0</v>
      </c>
      <c r="M3229" s="28" t="s">
        <v>3496</v>
      </c>
      <c r="N3229" s="28" t="s">
        <v>587</v>
      </c>
      <c r="O3229" s="21">
        <v>0</v>
      </c>
      <c r="P3229" s="21">
        <v>1</v>
      </c>
      <c r="Q3229" s="21">
        <v>0</v>
      </c>
      <c r="R3229">
        <f>IFERROR(IF(I3229=1,VLOOKUP(F3229,Lookup!$A$2:$B$15,2,FALSE),0),0.5)</f>
        <v>0.5</v>
      </c>
      <c r="S3229">
        <f>IF(K3229=1,1,IFERROR(IF(H3229="pass",VLOOKUP(F3229,Lookup!$D$2:$E$26,2,FALSE),0),1.6))</f>
        <v>0</v>
      </c>
      <c r="T3229" s="6">
        <f t="shared" si="152"/>
        <v>0</v>
      </c>
      <c r="U3229" s="6">
        <f t="shared" ref="U3229:U3292" si="153">R3229+IF(S3229&gt;=3.2,S3229,IF(AND(S3229&lt;3.2,S3229&gt;=1.8),S3229*0.66+T3229*0.34,T3229))+K3229*0.4735*2</f>
        <v>0.5</v>
      </c>
      <c r="V3229" t="str">
        <f t="shared" si="151"/>
        <v>J.GOFF, DET</v>
      </c>
    </row>
    <row r="3230" spans="1:22">
      <c r="A3230">
        <v>676</v>
      </c>
      <c r="B3230" s="28">
        <v>2</v>
      </c>
      <c r="C3230" s="28" t="s">
        <v>28</v>
      </c>
      <c r="D3230" s="28" t="s">
        <v>24</v>
      </c>
      <c r="E3230" s="28">
        <v>52</v>
      </c>
      <c r="F3230" s="28">
        <v>48</v>
      </c>
      <c r="G3230" s="28" t="s">
        <v>3528</v>
      </c>
      <c r="H3230" s="28" t="s">
        <v>585</v>
      </c>
      <c r="I3230" s="28">
        <v>1</v>
      </c>
      <c r="J3230" s="28">
        <v>0</v>
      </c>
      <c r="K3230" s="28">
        <v>0</v>
      </c>
      <c r="L3230" s="28">
        <v>0</v>
      </c>
      <c r="M3230" s="28" t="s">
        <v>2631</v>
      </c>
      <c r="N3230" s="28" t="s">
        <v>587</v>
      </c>
      <c r="O3230" s="21">
        <v>0</v>
      </c>
      <c r="P3230" s="21">
        <v>1</v>
      </c>
      <c r="Q3230" s="21">
        <v>0</v>
      </c>
      <c r="R3230">
        <f>IFERROR(IF(I3230=1,VLOOKUP(F3230,Lookup!$A$2:$B$15,2,FALSE),0),0.5)</f>
        <v>0.5</v>
      </c>
      <c r="S3230">
        <f>IF(K3230=1,1,IFERROR(IF(H3230="pass",VLOOKUP(F3230,Lookup!$D$2:$E$26,2,FALSE),0),1.6))</f>
        <v>0</v>
      </c>
      <c r="T3230" s="6">
        <f t="shared" si="152"/>
        <v>0</v>
      </c>
      <c r="U3230" s="6">
        <f t="shared" si="153"/>
        <v>0.5</v>
      </c>
      <c r="V3230" t="str">
        <f t="shared" si="151"/>
        <v>D.SWIFT, DET</v>
      </c>
    </row>
    <row r="3231" spans="1:22">
      <c r="A3231">
        <v>679</v>
      </c>
      <c r="B3231" s="28">
        <v>2</v>
      </c>
      <c r="C3231" s="28" t="s">
        <v>28</v>
      </c>
      <c r="D3231" s="28" t="s">
        <v>24</v>
      </c>
      <c r="E3231" s="28">
        <v>34</v>
      </c>
      <c r="F3231" s="28">
        <v>66</v>
      </c>
      <c r="G3231" s="28" t="s">
        <v>3531</v>
      </c>
      <c r="H3231" s="28" t="s">
        <v>585</v>
      </c>
      <c r="I3231" s="28">
        <v>1</v>
      </c>
      <c r="J3231" s="28">
        <v>0</v>
      </c>
      <c r="K3231" s="28">
        <v>0</v>
      </c>
      <c r="L3231" s="28">
        <v>0</v>
      </c>
      <c r="M3231" s="28" t="s">
        <v>2631</v>
      </c>
      <c r="N3231" s="28" t="s">
        <v>587</v>
      </c>
      <c r="O3231" s="21">
        <v>0</v>
      </c>
      <c r="P3231" s="21">
        <v>1</v>
      </c>
      <c r="Q3231" s="21">
        <v>0</v>
      </c>
      <c r="R3231">
        <f>IFERROR(IF(I3231=1,VLOOKUP(F3231,Lookup!$A$2:$B$15,2,FALSE),0),0.5)</f>
        <v>0.5</v>
      </c>
      <c r="S3231">
        <f>IF(K3231=1,1,IFERROR(IF(H3231="pass",VLOOKUP(F3231,Lookup!$D$2:$E$26,2,FALSE),0),1.6))</f>
        <v>0</v>
      </c>
      <c r="T3231" s="6">
        <f t="shared" si="152"/>
        <v>0</v>
      </c>
      <c r="U3231" s="6">
        <f t="shared" si="153"/>
        <v>0.5</v>
      </c>
      <c r="V3231" t="str">
        <f t="shared" si="151"/>
        <v>D.SWIFT, DET</v>
      </c>
    </row>
    <row r="3232" spans="1:22">
      <c r="A3232">
        <v>683</v>
      </c>
      <c r="B3232" s="28">
        <v>2</v>
      </c>
      <c r="C3232" s="28" t="s">
        <v>24</v>
      </c>
      <c r="D3232" s="28" t="s">
        <v>28</v>
      </c>
      <c r="E3232" s="28">
        <v>75</v>
      </c>
      <c r="F3232" s="28">
        <v>25</v>
      </c>
      <c r="G3232" s="28" t="s">
        <v>3535</v>
      </c>
      <c r="H3232" s="28" t="s">
        <v>585</v>
      </c>
      <c r="I3232" s="28">
        <v>1</v>
      </c>
      <c r="J3232" s="28">
        <v>0</v>
      </c>
      <c r="K3232" s="28">
        <v>0</v>
      </c>
      <c r="L3232" s="28">
        <v>0</v>
      </c>
      <c r="M3232" s="28" t="s">
        <v>1416</v>
      </c>
      <c r="N3232" s="28" t="s">
        <v>587</v>
      </c>
      <c r="O3232" s="21">
        <v>0</v>
      </c>
      <c r="P3232" s="21">
        <v>1</v>
      </c>
      <c r="Q3232" s="21">
        <v>0</v>
      </c>
      <c r="R3232">
        <f>IFERROR(IF(I3232=1,VLOOKUP(F3232,Lookup!$A$2:$B$15,2,FALSE),0),0.5)</f>
        <v>0.5</v>
      </c>
      <c r="S3232">
        <f>IF(K3232=1,1,IFERROR(IF(H3232="pass",VLOOKUP(F3232,Lookup!$D$2:$E$26,2,FALSE),0),1.6))</f>
        <v>0</v>
      </c>
      <c r="T3232" s="6">
        <f t="shared" si="152"/>
        <v>0</v>
      </c>
      <c r="U3232" s="6">
        <f t="shared" si="153"/>
        <v>0.5</v>
      </c>
      <c r="V3232" t="str">
        <f t="shared" si="151"/>
        <v>A.JONES, GB</v>
      </c>
    </row>
    <row r="3233" spans="1:22">
      <c r="A3233">
        <v>685</v>
      </c>
      <c r="B3233" s="28">
        <v>2</v>
      </c>
      <c r="C3233" s="28" t="s">
        <v>24</v>
      </c>
      <c r="D3233" s="28" t="s">
        <v>28</v>
      </c>
      <c r="E3233" s="28">
        <v>65</v>
      </c>
      <c r="F3233" s="28">
        <v>35</v>
      </c>
      <c r="G3233" s="28" t="s">
        <v>3537</v>
      </c>
      <c r="H3233" s="28" t="s">
        <v>2864</v>
      </c>
      <c r="I3233" s="28">
        <v>1</v>
      </c>
      <c r="J3233" s="28">
        <v>0</v>
      </c>
      <c r="K3233" s="28">
        <v>0</v>
      </c>
      <c r="L3233" s="28">
        <v>0</v>
      </c>
      <c r="M3233" s="28" t="s">
        <v>1416</v>
      </c>
      <c r="N3233" s="28" t="s">
        <v>587</v>
      </c>
      <c r="O3233" s="21">
        <v>0</v>
      </c>
      <c r="P3233" s="21">
        <v>1</v>
      </c>
      <c r="Q3233" s="21">
        <v>0</v>
      </c>
      <c r="R3233">
        <f>IFERROR(IF(I3233=1,VLOOKUP(F3233,Lookup!$A$2:$B$15,2,FALSE),0),0.5)</f>
        <v>0.5</v>
      </c>
      <c r="S3233">
        <f>IF(K3233=1,1,IFERROR(IF(H3233="pass",VLOOKUP(F3233,Lookup!$D$2:$E$26,2,FALSE),0),1.6))</f>
        <v>0</v>
      </c>
      <c r="T3233" s="6">
        <f t="shared" si="152"/>
        <v>0</v>
      </c>
      <c r="U3233" s="6">
        <f t="shared" si="153"/>
        <v>0.5</v>
      </c>
      <c r="V3233" t="str">
        <f t="shared" si="151"/>
        <v>A.JONES, GB</v>
      </c>
    </row>
    <row r="3234" spans="1:22">
      <c r="A3234">
        <v>686</v>
      </c>
      <c r="B3234" s="28">
        <v>2</v>
      </c>
      <c r="C3234" s="28" t="s">
        <v>24</v>
      </c>
      <c r="D3234" s="28" t="s">
        <v>28</v>
      </c>
      <c r="E3234" s="28">
        <v>75</v>
      </c>
      <c r="F3234" s="28">
        <v>25</v>
      </c>
      <c r="G3234" s="28" t="s">
        <v>3538</v>
      </c>
      <c r="H3234" s="28" t="s">
        <v>2864</v>
      </c>
      <c r="I3234" s="28">
        <v>0</v>
      </c>
      <c r="J3234" s="28">
        <v>1</v>
      </c>
      <c r="K3234" s="28">
        <v>0</v>
      </c>
      <c r="L3234" s="28">
        <v>0</v>
      </c>
      <c r="M3234" s="28" t="s">
        <v>1424</v>
      </c>
      <c r="N3234" s="28" t="s">
        <v>587</v>
      </c>
      <c r="O3234" s="21">
        <v>0</v>
      </c>
      <c r="P3234" s="21">
        <v>0</v>
      </c>
      <c r="Q3234" s="21">
        <v>0</v>
      </c>
      <c r="R3234">
        <f>IFERROR(IF(I3234=1,VLOOKUP(F3234,Lookup!$A$2:$B$15,2,FALSE),0),0.5)</f>
        <v>0</v>
      </c>
      <c r="S3234">
        <f>IF(K3234=1,1,IFERROR(IF(H3234="pass",VLOOKUP(F3234,Lookup!$D$2:$E$26,2,FALSE),0),1.6))</f>
        <v>0</v>
      </c>
      <c r="T3234" s="6">
        <f t="shared" si="152"/>
        <v>0</v>
      </c>
      <c r="U3234" s="6">
        <f t="shared" si="153"/>
        <v>0</v>
      </c>
      <c r="V3234" t="str">
        <f t="shared" si="151"/>
        <v>R.TONYAN, GB</v>
      </c>
    </row>
    <row r="3235" spans="1:22">
      <c r="A3235">
        <v>692</v>
      </c>
      <c r="B3235" s="28">
        <v>2</v>
      </c>
      <c r="C3235" s="28" t="s">
        <v>24</v>
      </c>
      <c r="D3235" s="28" t="s">
        <v>28</v>
      </c>
      <c r="E3235" s="28">
        <v>11</v>
      </c>
      <c r="F3235" s="28">
        <v>89</v>
      </c>
      <c r="G3235" s="28" t="s">
        <v>3544</v>
      </c>
      <c r="H3235" s="28" t="s">
        <v>2864</v>
      </c>
      <c r="I3235" s="28">
        <v>1</v>
      </c>
      <c r="J3235" s="28">
        <v>0</v>
      </c>
      <c r="K3235" s="28">
        <v>0</v>
      </c>
      <c r="L3235" s="28">
        <v>0</v>
      </c>
      <c r="M3235" s="28" t="s">
        <v>1416</v>
      </c>
      <c r="N3235" s="28" t="s">
        <v>587</v>
      </c>
      <c r="O3235" s="21">
        <v>0</v>
      </c>
      <c r="P3235" s="21">
        <v>1</v>
      </c>
      <c r="Q3235" s="21">
        <v>0</v>
      </c>
      <c r="R3235">
        <f>IFERROR(IF(I3235=1,VLOOKUP(F3235,Lookup!$A$2:$B$15,2,FALSE),0),0.5)</f>
        <v>0.7</v>
      </c>
      <c r="S3235">
        <f>IF(K3235=1,1,IFERROR(IF(H3235="pass",VLOOKUP(F3235,Lookup!$D$2:$E$26,2,FALSE),0),1.6))</f>
        <v>0</v>
      </c>
      <c r="T3235" s="6">
        <f t="shared" si="152"/>
        <v>0</v>
      </c>
      <c r="U3235" s="6">
        <f t="shared" si="153"/>
        <v>0.7</v>
      </c>
      <c r="V3235" t="str">
        <f t="shared" si="151"/>
        <v>A.JONES, GB</v>
      </c>
    </row>
    <row r="3236" spans="1:22">
      <c r="A3236">
        <v>693</v>
      </c>
      <c r="B3236" s="28">
        <v>2</v>
      </c>
      <c r="C3236" s="28" t="s">
        <v>24</v>
      </c>
      <c r="D3236" s="28" t="s">
        <v>28</v>
      </c>
      <c r="E3236" s="28">
        <v>21</v>
      </c>
      <c r="F3236" s="28">
        <v>79</v>
      </c>
      <c r="G3236" s="28" t="s">
        <v>3545</v>
      </c>
      <c r="H3236" s="28" t="s">
        <v>585</v>
      </c>
      <c r="I3236" s="28">
        <v>0</v>
      </c>
      <c r="J3236" s="28">
        <v>1</v>
      </c>
      <c r="K3236" s="28">
        <v>0</v>
      </c>
      <c r="L3236" s="28">
        <v>0</v>
      </c>
      <c r="M3236" s="28" t="s">
        <v>3475</v>
      </c>
      <c r="N3236" s="28" t="s">
        <v>587</v>
      </c>
      <c r="O3236" s="21">
        <v>0</v>
      </c>
      <c r="P3236" s="21">
        <v>0</v>
      </c>
      <c r="Q3236" s="21">
        <v>0</v>
      </c>
      <c r="R3236">
        <f>IFERROR(IF(I3236=1,VLOOKUP(F3236,Lookup!$A$2:$B$15,2,FALSE),0),0.5)</f>
        <v>0</v>
      </c>
      <c r="S3236">
        <f>IF(K3236=1,1,IFERROR(IF(H3236="pass",VLOOKUP(F3236,Lookup!$D$2:$E$26,2,FALSE),0),1.6))</f>
        <v>0</v>
      </c>
      <c r="T3236" s="6">
        <f t="shared" si="152"/>
        <v>0</v>
      </c>
      <c r="U3236" s="6">
        <f t="shared" si="153"/>
        <v>0</v>
      </c>
      <c r="V3236" t="str">
        <f t="shared" si="151"/>
        <v>AA.RODGERS, GB</v>
      </c>
    </row>
    <row r="3237" spans="1:22">
      <c r="A3237">
        <v>694</v>
      </c>
      <c r="B3237" s="28">
        <v>2</v>
      </c>
      <c r="C3237" s="28" t="s">
        <v>24</v>
      </c>
      <c r="D3237" s="28" t="s">
        <v>28</v>
      </c>
      <c r="E3237" s="28">
        <v>11</v>
      </c>
      <c r="F3237" s="28">
        <v>89</v>
      </c>
      <c r="G3237" s="28" t="s">
        <v>3546</v>
      </c>
      <c r="H3237" s="28" t="s">
        <v>585</v>
      </c>
      <c r="I3237" s="28">
        <v>1</v>
      </c>
      <c r="J3237" s="28">
        <v>0</v>
      </c>
      <c r="K3237" s="28">
        <v>0</v>
      </c>
      <c r="L3237" s="28">
        <v>0</v>
      </c>
      <c r="M3237" s="28" t="s">
        <v>1416</v>
      </c>
      <c r="N3237" s="28" t="s">
        <v>587</v>
      </c>
      <c r="O3237" s="21">
        <v>0</v>
      </c>
      <c r="P3237" s="21">
        <v>1</v>
      </c>
      <c r="Q3237" s="21">
        <v>0</v>
      </c>
      <c r="R3237">
        <f>IFERROR(IF(I3237=1,VLOOKUP(F3237,Lookup!$A$2:$B$15,2,FALSE),0),0.5)</f>
        <v>0.7</v>
      </c>
      <c r="S3237">
        <f>IF(K3237=1,1,IFERROR(IF(H3237="pass",VLOOKUP(F3237,Lookup!$D$2:$E$26,2,FALSE),0),1.6))</f>
        <v>0</v>
      </c>
      <c r="T3237" s="6">
        <f t="shared" si="152"/>
        <v>0</v>
      </c>
      <c r="U3237" s="6">
        <f t="shared" si="153"/>
        <v>0.7</v>
      </c>
      <c r="V3237" t="str">
        <f t="shared" si="151"/>
        <v>A.JONES, GB</v>
      </c>
    </row>
    <row r="3238" spans="1:22">
      <c r="A3238">
        <v>696</v>
      </c>
      <c r="B3238" s="28">
        <v>2</v>
      </c>
      <c r="C3238" s="28" t="s">
        <v>28</v>
      </c>
      <c r="D3238" s="28" t="s">
        <v>24</v>
      </c>
      <c r="E3238" s="28">
        <v>75</v>
      </c>
      <c r="F3238" s="28">
        <v>25</v>
      </c>
      <c r="G3238" s="28" t="s">
        <v>3548</v>
      </c>
      <c r="H3238" s="28" t="s">
        <v>585</v>
      </c>
      <c r="I3238" s="28">
        <v>1</v>
      </c>
      <c r="J3238" s="28">
        <v>0</v>
      </c>
      <c r="K3238" s="28">
        <v>0</v>
      </c>
      <c r="L3238" s="28">
        <v>0</v>
      </c>
      <c r="M3238" s="28" t="s">
        <v>3496</v>
      </c>
      <c r="N3238" s="28" t="s">
        <v>587</v>
      </c>
      <c r="O3238" s="21">
        <v>0</v>
      </c>
      <c r="P3238" s="21">
        <v>1</v>
      </c>
      <c r="Q3238" s="21">
        <v>0</v>
      </c>
      <c r="R3238">
        <f>IFERROR(IF(I3238=1,VLOOKUP(F3238,Lookup!$A$2:$B$15,2,FALSE),0),0.5)</f>
        <v>0.5</v>
      </c>
      <c r="S3238">
        <f>IF(K3238=1,1,IFERROR(IF(H3238="pass",VLOOKUP(F3238,Lookup!$D$2:$E$26,2,FALSE),0),1.6))</f>
        <v>0</v>
      </c>
      <c r="T3238" s="6">
        <f t="shared" si="152"/>
        <v>0</v>
      </c>
      <c r="U3238" s="6">
        <f t="shared" si="153"/>
        <v>0.5</v>
      </c>
      <c r="V3238" t="str">
        <f t="shared" si="151"/>
        <v>J.GOFF, DET</v>
      </c>
    </row>
    <row r="3239" spans="1:22">
      <c r="A3239">
        <v>697</v>
      </c>
      <c r="B3239" s="28">
        <v>2</v>
      </c>
      <c r="C3239" s="28" t="s">
        <v>24</v>
      </c>
      <c r="D3239" s="28" t="s">
        <v>28</v>
      </c>
      <c r="E3239" s="28">
        <v>23</v>
      </c>
      <c r="F3239" s="28">
        <v>77</v>
      </c>
      <c r="G3239" s="28" t="s">
        <v>3549</v>
      </c>
      <c r="H3239" s="28" t="s">
        <v>585</v>
      </c>
      <c r="I3239" s="28">
        <v>1</v>
      </c>
      <c r="J3239" s="28">
        <v>0</v>
      </c>
      <c r="K3239" s="28">
        <v>0</v>
      </c>
      <c r="L3239" s="28">
        <v>0</v>
      </c>
      <c r="M3239" s="28" t="s">
        <v>1416</v>
      </c>
      <c r="N3239" s="28" t="s">
        <v>587</v>
      </c>
      <c r="O3239" s="21">
        <v>0</v>
      </c>
      <c r="P3239" s="21">
        <v>1</v>
      </c>
      <c r="Q3239" s="21">
        <v>0</v>
      </c>
      <c r="R3239">
        <f>IFERROR(IF(I3239=1,VLOOKUP(F3239,Lookup!$A$2:$B$15,2,FALSE),0),0.5)</f>
        <v>0.5</v>
      </c>
      <c r="S3239">
        <f>IF(K3239=1,1,IFERROR(IF(H3239="pass",VLOOKUP(F3239,Lookup!$D$2:$E$26,2,FALSE),0),1.6))</f>
        <v>0</v>
      </c>
      <c r="T3239" s="6">
        <f t="shared" si="152"/>
        <v>0</v>
      </c>
      <c r="U3239" s="6">
        <f t="shared" si="153"/>
        <v>0.5</v>
      </c>
      <c r="V3239" t="str">
        <f t="shared" si="151"/>
        <v>A.JONES, GB</v>
      </c>
    </row>
    <row r="3240" spans="1:22">
      <c r="A3240">
        <v>700</v>
      </c>
      <c r="B3240" s="28">
        <v>2</v>
      </c>
      <c r="C3240" s="28" t="s">
        <v>24</v>
      </c>
      <c r="D3240" s="28" t="s">
        <v>28</v>
      </c>
      <c r="E3240" s="28">
        <v>9</v>
      </c>
      <c r="F3240" s="28">
        <v>91</v>
      </c>
      <c r="G3240" s="28" t="s">
        <v>3552</v>
      </c>
      <c r="H3240" s="28" t="s">
        <v>585</v>
      </c>
      <c r="I3240" s="28">
        <v>1</v>
      </c>
      <c r="J3240" s="28">
        <v>0</v>
      </c>
      <c r="K3240" s="28">
        <v>0</v>
      </c>
      <c r="L3240" s="28">
        <v>0</v>
      </c>
      <c r="M3240" s="28" t="s">
        <v>1416</v>
      </c>
      <c r="N3240" s="28" t="s">
        <v>587</v>
      </c>
      <c r="O3240" s="21">
        <v>0</v>
      </c>
      <c r="P3240" s="21">
        <v>1</v>
      </c>
      <c r="Q3240" s="21">
        <v>0</v>
      </c>
      <c r="R3240">
        <f>IFERROR(IF(I3240=1,VLOOKUP(F3240,Lookup!$A$2:$B$15,2,FALSE),0),0.5)</f>
        <v>0.8</v>
      </c>
      <c r="S3240">
        <f>IF(K3240=1,1,IFERROR(IF(H3240="pass",VLOOKUP(F3240,Lookup!$D$2:$E$26,2,FALSE),0),1.6))</f>
        <v>0</v>
      </c>
      <c r="T3240" s="6">
        <f t="shared" si="152"/>
        <v>0</v>
      </c>
      <c r="U3240" s="6">
        <f t="shared" si="153"/>
        <v>0.8</v>
      </c>
      <c r="V3240" t="str">
        <f t="shared" si="151"/>
        <v>A.JONES, GB</v>
      </c>
    </row>
    <row r="3241" spans="1:22">
      <c r="A3241">
        <v>701</v>
      </c>
      <c r="B3241" s="28">
        <v>2</v>
      </c>
      <c r="C3241" s="28" t="s">
        <v>24</v>
      </c>
      <c r="D3241" s="28" t="s">
        <v>28</v>
      </c>
      <c r="E3241" s="28">
        <v>5</v>
      </c>
      <c r="F3241" s="28">
        <v>95</v>
      </c>
      <c r="G3241" s="28" t="s">
        <v>3553</v>
      </c>
      <c r="H3241" s="28" t="s">
        <v>2864</v>
      </c>
      <c r="I3241" s="28">
        <v>0</v>
      </c>
      <c r="J3241" s="28">
        <v>1</v>
      </c>
      <c r="K3241" s="28">
        <v>0</v>
      </c>
      <c r="L3241" s="28">
        <v>0</v>
      </c>
      <c r="M3241" s="28" t="s">
        <v>1418</v>
      </c>
      <c r="N3241" s="28" t="s">
        <v>587</v>
      </c>
      <c r="O3241" s="21">
        <v>0</v>
      </c>
      <c r="P3241" s="21">
        <v>0</v>
      </c>
      <c r="Q3241" s="21">
        <v>0</v>
      </c>
      <c r="R3241">
        <f>IFERROR(IF(I3241=1,VLOOKUP(F3241,Lookup!$A$2:$B$15,2,FALSE),0),0.5)</f>
        <v>0</v>
      </c>
      <c r="S3241">
        <f>IF(K3241=1,1,IFERROR(IF(H3241="pass",VLOOKUP(F3241,Lookup!$D$2:$E$26,2,FALSE),0),1.6))</f>
        <v>0</v>
      </c>
      <c r="T3241" s="6">
        <f t="shared" si="152"/>
        <v>0</v>
      </c>
      <c r="U3241" s="6">
        <f t="shared" si="153"/>
        <v>0</v>
      </c>
      <c r="V3241" t="str">
        <f t="shared" si="151"/>
        <v>D.ADAMS, GB</v>
      </c>
    </row>
    <row r="3242" spans="1:22">
      <c r="A3242">
        <v>702</v>
      </c>
      <c r="B3242" s="28">
        <v>2</v>
      </c>
      <c r="C3242" s="28" t="s">
        <v>24</v>
      </c>
      <c r="D3242" s="28" t="s">
        <v>28</v>
      </c>
      <c r="E3242" s="28">
        <v>1</v>
      </c>
      <c r="F3242" s="28">
        <v>99</v>
      </c>
      <c r="G3242" s="28" t="s">
        <v>3554</v>
      </c>
      <c r="H3242" s="28" t="s">
        <v>585</v>
      </c>
      <c r="I3242" s="28">
        <v>1</v>
      </c>
      <c r="J3242" s="28">
        <v>0</v>
      </c>
      <c r="K3242" s="28">
        <v>0</v>
      </c>
      <c r="L3242" s="28">
        <v>0</v>
      </c>
      <c r="M3242" s="28" t="s">
        <v>1416</v>
      </c>
      <c r="N3242" s="28" t="s">
        <v>587</v>
      </c>
      <c r="O3242" s="21">
        <v>0</v>
      </c>
      <c r="P3242" s="21">
        <v>1</v>
      </c>
      <c r="Q3242" s="21">
        <v>0</v>
      </c>
      <c r="R3242">
        <f>IFERROR(IF(I3242=1,VLOOKUP(F3242,Lookup!$A$2:$B$15,2,FALSE),0),0.5)</f>
        <v>3.3</v>
      </c>
      <c r="S3242">
        <f>IF(K3242=1,1,IFERROR(IF(H3242="pass",VLOOKUP(F3242,Lookup!$D$2:$E$26,2,FALSE),0),1.6))</f>
        <v>0</v>
      </c>
      <c r="T3242" s="6">
        <f t="shared" si="152"/>
        <v>0</v>
      </c>
      <c r="U3242" s="6">
        <f t="shared" si="153"/>
        <v>3.3</v>
      </c>
      <c r="V3242" t="str">
        <f t="shared" si="151"/>
        <v>A.JONES, GB</v>
      </c>
    </row>
    <row r="3243" spans="1:22">
      <c r="A3243">
        <v>709</v>
      </c>
      <c r="B3243" s="28">
        <v>2</v>
      </c>
      <c r="C3243" s="28" t="s">
        <v>24</v>
      </c>
      <c r="D3243" s="28" t="s">
        <v>28</v>
      </c>
      <c r="E3243" s="28">
        <v>70</v>
      </c>
      <c r="F3243" s="28">
        <v>30</v>
      </c>
      <c r="G3243" s="28" t="s">
        <v>3561</v>
      </c>
      <c r="H3243" s="28" t="s">
        <v>585</v>
      </c>
      <c r="I3243" s="28">
        <v>1</v>
      </c>
      <c r="J3243" s="28">
        <v>0</v>
      </c>
      <c r="K3243" s="28">
        <v>0</v>
      </c>
      <c r="L3243" s="28">
        <v>0</v>
      </c>
      <c r="M3243" s="28" t="s">
        <v>1440</v>
      </c>
      <c r="N3243" s="28" t="s">
        <v>587</v>
      </c>
      <c r="O3243" s="21">
        <v>0</v>
      </c>
      <c r="P3243" s="21">
        <v>1</v>
      </c>
      <c r="Q3243" s="21">
        <v>0</v>
      </c>
      <c r="R3243">
        <f>IFERROR(IF(I3243=1,VLOOKUP(F3243,Lookup!$A$2:$B$15,2,FALSE),0),0.5)</f>
        <v>0.5</v>
      </c>
      <c r="S3243">
        <f>IF(K3243=1,1,IFERROR(IF(H3243="pass",VLOOKUP(F3243,Lookup!$D$2:$E$26,2,FALSE),0),1.6))</f>
        <v>0</v>
      </c>
      <c r="T3243" s="6">
        <f t="shared" si="152"/>
        <v>0</v>
      </c>
      <c r="U3243" s="6">
        <f t="shared" si="153"/>
        <v>0.5</v>
      </c>
      <c r="V3243" t="str">
        <f t="shared" si="151"/>
        <v>A.DILLON, GB</v>
      </c>
    </row>
    <row r="3244" spans="1:22">
      <c r="A3244">
        <v>712</v>
      </c>
      <c r="B3244" s="28">
        <v>2</v>
      </c>
      <c r="C3244" s="28" t="s">
        <v>24</v>
      </c>
      <c r="D3244" s="28" t="s">
        <v>28</v>
      </c>
      <c r="E3244" s="28">
        <v>54</v>
      </c>
      <c r="F3244" s="28">
        <v>46</v>
      </c>
      <c r="G3244" s="28" t="s">
        <v>3565</v>
      </c>
      <c r="H3244" s="28" t="s">
        <v>585</v>
      </c>
      <c r="I3244" s="28">
        <v>1</v>
      </c>
      <c r="J3244" s="28">
        <v>0</v>
      </c>
      <c r="K3244" s="28">
        <v>0</v>
      </c>
      <c r="L3244" s="28">
        <v>0</v>
      </c>
      <c r="M3244" s="28" t="s">
        <v>1440</v>
      </c>
      <c r="N3244" s="28" t="s">
        <v>587</v>
      </c>
      <c r="O3244" s="21">
        <v>0</v>
      </c>
      <c r="P3244" s="21">
        <v>1</v>
      </c>
      <c r="Q3244" s="21">
        <v>0</v>
      </c>
      <c r="R3244">
        <f>IFERROR(IF(I3244=1,VLOOKUP(F3244,Lookup!$A$2:$B$15,2,FALSE),0),0.5)</f>
        <v>0.5</v>
      </c>
      <c r="S3244">
        <f>IF(K3244=1,1,IFERROR(IF(H3244="pass",VLOOKUP(F3244,Lookup!$D$2:$E$26,2,FALSE),0),1.6))</f>
        <v>0</v>
      </c>
      <c r="T3244" s="6">
        <f t="shared" si="152"/>
        <v>0</v>
      </c>
      <c r="U3244" s="6">
        <f t="shared" si="153"/>
        <v>0.5</v>
      </c>
      <c r="V3244" t="str">
        <f t="shared" si="151"/>
        <v>A.DILLON, GB</v>
      </c>
    </row>
    <row r="3245" spans="1:22">
      <c r="A3245">
        <v>714</v>
      </c>
      <c r="B3245" s="28">
        <v>2</v>
      </c>
      <c r="C3245" s="28" t="s">
        <v>28</v>
      </c>
      <c r="D3245" s="28" t="s">
        <v>24</v>
      </c>
      <c r="E3245" s="28">
        <v>81</v>
      </c>
      <c r="F3245" s="28">
        <v>19</v>
      </c>
      <c r="G3245" s="28" t="s">
        <v>3567</v>
      </c>
      <c r="H3245" s="28" t="s">
        <v>585</v>
      </c>
      <c r="I3245" s="28">
        <v>0</v>
      </c>
      <c r="J3245" s="28">
        <v>1</v>
      </c>
      <c r="K3245" s="28">
        <v>0</v>
      </c>
      <c r="L3245" s="28">
        <v>0</v>
      </c>
      <c r="M3245" s="28" t="s">
        <v>3496</v>
      </c>
      <c r="N3245" s="28" t="s">
        <v>587</v>
      </c>
      <c r="O3245" s="21">
        <v>0</v>
      </c>
      <c r="P3245" s="21">
        <v>0</v>
      </c>
      <c r="Q3245" s="21">
        <v>0</v>
      </c>
      <c r="R3245">
        <f>IFERROR(IF(I3245=1,VLOOKUP(F3245,Lookup!$A$2:$B$15,2,FALSE),0),0.5)</f>
        <v>0</v>
      </c>
      <c r="S3245">
        <f>IF(K3245=1,1,IFERROR(IF(H3245="pass",VLOOKUP(F3245,Lookup!$D$2:$E$26,2,FALSE),0),1.6))</f>
        <v>0</v>
      </c>
      <c r="T3245" s="6">
        <f t="shared" si="152"/>
        <v>0</v>
      </c>
      <c r="U3245" s="6">
        <f t="shared" si="153"/>
        <v>0</v>
      </c>
      <c r="V3245" t="str">
        <f t="shared" si="151"/>
        <v>J.GOFF, DET</v>
      </c>
    </row>
    <row r="3246" spans="1:22">
      <c r="A3246">
        <v>716</v>
      </c>
      <c r="B3246" s="28">
        <v>2</v>
      </c>
      <c r="C3246" s="28" t="s">
        <v>24</v>
      </c>
      <c r="D3246" s="28" t="s">
        <v>28</v>
      </c>
      <c r="E3246" s="28">
        <v>55</v>
      </c>
      <c r="F3246" s="28">
        <v>45</v>
      </c>
      <c r="G3246" s="28" t="s">
        <v>3569</v>
      </c>
      <c r="H3246" s="28" t="s">
        <v>585</v>
      </c>
      <c r="I3246" s="28">
        <v>1</v>
      </c>
      <c r="J3246" s="28">
        <v>0</v>
      </c>
      <c r="K3246" s="28">
        <v>0</v>
      </c>
      <c r="L3246" s="28">
        <v>0</v>
      </c>
      <c r="M3246" s="28" t="s">
        <v>1508</v>
      </c>
      <c r="N3246" s="28" t="s">
        <v>587</v>
      </c>
      <c r="O3246" s="21">
        <v>0</v>
      </c>
      <c r="P3246" s="21">
        <v>1</v>
      </c>
      <c r="Q3246" s="21">
        <v>0</v>
      </c>
      <c r="R3246">
        <f>IFERROR(IF(I3246=1,VLOOKUP(F3246,Lookup!$A$2:$B$15,2,FALSE),0),0.5)</f>
        <v>0.5</v>
      </c>
      <c r="S3246">
        <f>IF(K3246=1,1,IFERROR(IF(H3246="pass",VLOOKUP(F3246,Lookup!$D$2:$E$26,2,FALSE),0),1.6))</f>
        <v>0</v>
      </c>
      <c r="T3246" s="6">
        <f t="shared" si="152"/>
        <v>0</v>
      </c>
      <c r="U3246" s="6">
        <f t="shared" si="153"/>
        <v>0.5</v>
      </c>
      <c r="V3246" t="str">
        <f t="shared" si="151"/>
        <v>K.HILL, GB</v>
      </c>
    </row>
    <row r="3247" spans="1:22">
      <c r="A3247">
        <v>717</v>
      </c>
      <c r="B3247" s="28">
        <v>2</v>
      </c>
      <c r="C3247" s="28" t="s">
        <v>24</v>
      </c>
      <c r="D3247" s="28" t="s">
        <v>28</v>
      </c>
      <c r="E3247" s="28">
        <v>52</v>
      </c>
      <c r="F3247" s="28">
        <v>48</v>
      </c>
      <c r="G3247" s="28" t="s">
        <v>3570</v>
      </c>
      <c r="H3247" s="28" t="s">
        <v>585</v>
      </c>
      <c r="I3247" s="28">
        <v>1</v>
      </c>
      <c r="J3247" s="28">
        <v>0</v>
      </c>
      <c r="K3247" s="28">
        <v>0</v>
      </c>
      <c r="L3247" s="28">
        <v>0</v>
      </c>
      <c r="M3247" s="28" t="s">
        <v>1508</v>
      </c>
      <c r="N3247" s="28" t="s">
        <v>587</v>
      </c>
      <c r="O3247" s="21">
        <v>0</v>
      </c>
      <c r="P3247" s="21">
        <v>1</v>
      </c>
      <c r="Q3247" s="21">
        <v>0</v>
      </c>
      <c r="R3247">
        <f>IFERROR(IF(I3247=1,VLOOKUP(F3247,Lookup!$A$2:$B$15,2,FALSE),0),0.5)</f>
        <v>0.5</v>
      </c>
      <c r="S3247">
        <f>IF(K3247=1,1,IFERROR(IF(H3247="pass",VLOOKUP(F3247,Lookup!$D$2:$E$26,2,FALSE),0),1.6))</f>
        <v>0</v>
      </c>
      <c r="T3247" s="6">
        <f t="shared" si="152"/>
        <v>0</v>
      </c>
      <c r="U3247" s="6">
        <f t="shared" si="153"/>
        <v>0.5</v>
      </c>
      <c r="V3247" t="str">
        <f t="shared" si="151"/>
        <v>K.HILL, GB</v>
      </c>
    </row>
    <row r="3248" spans="1:22">
      <c r="A3248">
        <v>727</v>
      </c>
      <c r="B3248" s="28">
        <v>2</v>
      </c>
      <c r="C3248" s="28" t="s">
        <v>24</v>
      </c>
      <c r="D3248" s="28" t="s">
        <v>28</v>
      </c>
      <c r="E3248" s="28">
        <v>68</v>
      </c>
      <c r="F3248" s="28">
        <v>32</v>
      </c>
      <c r="G3248" s="28" t="s">
        <v>3580</v>
      </c>
      <c r="H3248" s="28" t="s">
        <v>2963</v>
      </c>
      <c r="I3248" s="28">
        <v>0</v>
      </c>
      <c r="J3248" s="28">
        <v>0</v>
      </c>
      <c r="K3248" s="28">
        <v>0</v>
      </c>
      <c r="L3248" s="28">
        <v>0</v>
      </c>
      <c r="M3248" s="28" t="s">
        <v>3581</v>
      </c>
      <c r="N3248" s="28" t="s">
        <v>587</v>
      </c>
      <c r="O3248" s="21">
        <v>0</v>
      </c>
      <c r="P3248" s="21">
        <v>0</v>
      </c>
      <c r="Q3248" s="21">
        <v>0</v>
      </c>
      <c r="R3248">
        <f>IFERROR(IF(I3248=1,VLOOKUP(F3248,Lookup!$A$2:$B$15,2,FALSE),0),0.5)</f>
        <v>0</v>
      </c>
      <c r="S3248">
        <f>IF(K3248=1,1,IFERROR(IF(H3248="pass",VLOOKUP(F3248,Lookup!$D$2:$E$26,2,FALSE),0),1.6))</f>
        <v>0</v>
      </c>
      <c r="T3248" s="6">
        <f t="shared" si="152"/>
        <v>0</v>
      </c>
      <c r="U3248" s="6">
        <f t="shared" si="153"/>
        <v>0</v>
      </c>
      <c r="V3248" t="str">
        <f t="shared" si="151"/>
        <v>J.LOVE, GB</v>
      </c>
    </row>
    <row r="3249" spans="1:22">
      <c r="A3249">
        <v>728</v>
      </c>
      <c r="B3249" s="28">
        <v>2</v>
      </c>
      <c r="C3249" s="28" t="s">
        <v>24</v>
      </c>
      <c r="D3249" s="28" t="s">
        <v>28</v>
      </c>
      <c r="E3249" s="28">
        <v>69</v>
      </c>
      <c r="F3249" s="28">
        <v>31</v>
      </c>
      <c r="G3249" s="28" t="s">
        <v>3582</v>
      </c>
      <c r="H3249" s="28" t="s">
        <v>2963</v>
      </c>
      <c r="I3249" s="28">
        <v>0</v>
      </c>
      <c r="J3249" s="28">
        <v>0</v>
      </c>
      <c r="K3249" s="28">
        <v>0</v>
      </c>
      <c r="L3249" s="28">
        <v>0</v>
      </c>
      <c r="M3249" s="28" t="s">
        <v>3581</v>
      </c>
      <c r="N3249" s="28" t="s">
        <v>587</v>
      </c>
      <c r="O3249" s="21">
        <v>0</v>
      </c>
      <c r="P3249" s="21">
        <v>0</v>
      </c>
      <c r="Q3249" s="21">
        <v>0</v>
      </c>
      <c r="R3249">
        <f>IFERROR(IF(I3249=1,VLOOKUP(F3249,Lookup!$A$2:$B$15,2,FALSE),0),0.5)</f>
        <v>0</v>
      </c>
      <c r="S3249">
        <f>IF(K3249=1,1,IFERROR(IF(H3249="pass",VLOOKUP(F3249,Lookup!$D$2:$E$26,2,FALSE),0),1.6))</f>
        <v>0</v>
      </c>
      <c r="T3249" s="6">
        <f t="shared" si="152"/>
        <v>0</v>
      </c>
      <c r="U3249" s="6">
        <f t="shared" si="153"/>
        <v>0</v>
      </c>
      <c r="V3249" t="str">
        <f t="shared" si="151"/>
        <v>J.LOVE, GB</v>
      </c>
    </row>
    <row r="3250" spans="1:22">
      <c r="A3250">
        <v>729</v>
      </c>
      <c r="B3250" s="28">
        <v>2</v>
      </c>
      <c r="C3250" s="28" t="s">
        <v>24</v>
      </c>
      <c r="D3250" s="28" t="s">
        <v>28</v>
      </c>
      <c r="E3250" s="28">
        <v>70</v>
      </c>
      <c r="F3250" s="28">
        <v>30</v>
      </c>
      <c r="G3250" s="28" t="s">
        <v>3583</v>
      </c>
      <c r="H3250" s="28" t="s">
        <v>2963</v>
      </c>
      <c r="I3250" s="28">
        <v>0</v>
      </c>
      <c r="J3250" s="28">
        <v>0</v>
      </c>
      <c r="K3250" s="28">
        <v>0</v>
      </c>
      <c r="L3250" s="28">
        <v>0</v>
      </c>
      <c r="M3250" s="28" t="s">
        <v>3581</v>
      </c>
      <c r="N3250" s="28" t="s">
        <v>587</v>
      </c>
      <c r="O3250" s="21">
        <v>0</v>
      </c>
      <c r="P3250" s="21">
        <v>0</v>
      </c>
      <c r="Q3250" s="21">
        <v>0</v>
      </c>
      <c r="R3250">
        <f>IFERROR(IF(I3250=1,VLOOKUP(F3250,Lookup!$A$2:$B$15,2,FALSE),0),0.5)</f>
        <v>0</v>
      </c>
      <c r="S3250">
        <f>IF(K3250=1,1,IFERROR(IF(H3250="pass",VLOOKUP(F3250,Lookup!$D$2:$E$26,2,FALSE),0),1.6))</f>
        <v>0</v>
      </c>
      <c r="T3250" s="6">
        <f t="shared" si="152"/>
        <v>0</v>
      </c>
      <c r="U3250" s="6">
        <f t="shared" si="153"/>
        <v>0</v>
      </c>
      <c r="V3250" t="str">
        <f t="shared" si="151"/>
        <v>J.LOVE, GB</v>
      </c>
    </row>
    <row r="3251" spans="1:22">
      <c r="A3251">
        <v>730</v>
      </c>
      <c r="B3251" s="28">
        <v>2</v>
      </c>
      <c r="C3251" s="28" t="s">
        <v>4</v>
      </c>
      <c r="D3251" s="28" t="s">
        <v>19</v>
      </c>
      <c r="E3251" s="28">
        <v>68</v>
      </c>
      <c r="F3251" s="28">
        <v>32</v>
      </c>
      <c r="G3251" s="28" t="s">
        <v>3584</v>
      </c>
      <c r="H3251" s="28" t="s">
        <v>2864</v>
      </c>
      <c r="I3251" s="28">
        <v>1</v>
      </c>
      <c r="J3251" s="28">
        <v>0</v>
      </c>
      <c r="K3251" s="28">
        <v>0</v>
      </c>
      <c r="L3251" s="28">
        <v>0</v>
      </c>
      <c r="M3251" s="28" t="s">
        <v>1061</v>
      </c>
      <c r="N3251" s="28" t="s">
        <v>587</v>
      </c>
      <c r="O3251" s="21">
        <v>0</v>
      </c>
      <c r="P3251" s="21">
        <v>1</v>
      </c>
      <c r="Q3251" s="21">
        <v>0</v>
      </c>
      <c r="R3251">
        <f>IFERROR(IF(I3251=1,VLOOKUP(F3251,Lookup!$A$2:$B$15,2,FALSE),0),0.5)</f>
        <v>0.5</v>
      </c>
      <c r="S3251">
        <f>IF(K3251=1,1,IFERROR(IF(H3251="pass",VLOOKUP(F3251,Lookup!$D$2:$E$26,2,FALSE),0),1.6))</f>
        <v>0</v>
      </c>
      <c r="T3251" s="6">
        <f t="shared" si="152"/>
        <v>0</v>
      </c>
      <c r="U3251" s="6">
        <f t="shared" si="153"/>
        <v>0.5</v>
      </c>
      <c r="V3251" t="str">
        <f t="shared" si="151"/>
        <v>N.CHUBB, CLE</v>
      </c>
    </row>
    <row r="3252" spans="1:22">
      <c r="A3252">
        <v>733</v>
      </c>
      <c r="B3252" s="28">
        <v>2</v>
      </c>
      <c r="C3252" s="28" t="s">
        <v>4</v>
      </c>
      <c r="D3252" s="28" t="s">
        <v>19</v>
      </c>
      <c r="E3252" s="28">
        <v>51</v>
      </c>
      <c r="F3252" s="28">
        <v>49</v>
      </c>
      <c r="G3252" s="28" t="s">
        <v>3587</v>
      </c>
      <c r="H3252" s="28" t="s">
        <v>585</v>
      </c>
      <c r="I3252" s="28">
        <v>1</v>
      </c>
      <c r="J3252" s="28">
        <v>0</v>
      </c>
      <c r="K3252" s="28">
        <v>0</v>
      </c>
      <c r="L3252" s="28">
        <v>0</v>
      </c>
      <c r="M3252" s="28" t="s">
        <v>1061</v>
      </c>
      <c r="N3252" s="28" t="s">
        <v>587</v>
      </c>
      <c r="O3252" s="21">
        <v>0</v>
      </c>
      <c r="P3252" s="21">
        <v>1</v>
      </c>
      <c r="Q3252" s="21">
        <v>0</v>
      </c>
      <c r="R3252">
        <f>IFERROR(IF(I3252=1,VLOOKUP(F3252,Lookup!$A$2:$B$15,2,FALSE),0),0.5)</f>
        <v>0.5</v>
      </c>
      <c r="S3252">
        <f>IF(K3252=1,1,IFERROR(IF(H3252="pass",VLOOKUP(F3252,Lookup!$D$2:$E$26,2,FALSE),0),1.6))</f>
        <v>0</v>
      </c>
      <c r="T3252" s="6">
        <f t="shared" si="152"/>
        <v>0</v>
      </c>
      <c r="U3252" s="6">
        <f t="shared" si="153"/>
        <v>0.5</v>
      </c>
      <c r="V3252" t="str">
        <f t="shared" si="151"/>
        <v>N.CHUBB, CLE</v>
      </c>
    </row>
    <row r="3253" spans="1:22">
      <c r="A3253">
        <v>736</v>
      </c>
      <c r="B3253" s="28">
        <v>2</v>
      </c>
      <c r="C3253" s="28" t="s">
        <v>4</v>
      </c>
      <c r="D3253" s="28" t="s">
        <v>19</v>
      </c>
      <c r="E3253" s="28">
        <v>2</v>
      </c>
      <c r="F3253" s="28">
        <v>98</v>
      </c>
      <c r="G3253" s="28" t="s">
        <v>3590</v>
      </c>
      <c r="H3253" s="28" t="s">
        <v>585</v>
      </c>
      <c r="I3253" s="28">
        <v>1</v>
      </c>
      <c r="J3253" s="28">
        <v>0</v>
      </c>
      <c r="K3253" s="28">
        <v>0</v>
      </c>
      <c r="L3253" s="28">
        <v>0</v>
      </c>
      <c r="M3253" s="28" t="s">
        <v>1061</v>
      </c>
      <c r="N3253" s="28" t="s">
        <v>587</v>
      </c>
      <c r="O3253" s="21">
        <v>0</v>
      </c>
      <c r="P3253" s="21">
        <v>1</v>
      </c>
      <c r="Q3253" s="21">
        <v>0</v>
      </c>
      <c r="R3253">
        <f>IFERROR(IF(I3253=1,VLOOKUP(F3253,Lookup!$A$2:$B$15,2,FALSE),0),0.5)</f>
        <v>2.5</v>
      </c>
      <c r="S3253">
        <f>IF(K3253=1,1,IFERROR(IF(H3253="pass",VLOOKUP(F3253,Lookup!$D$2:$E$26,2,FALSE),0),1.6))</f>
        <v>0</v>
      </c>
      <c r="T3253" s="6">
        <f t="shared" si="152"/>
        <v>0</v>
      </c>
      <c r="U3253" s="6">
        <f t="shared" si="153"/>
        <v>2.5</v>
      </c>
      <c r="V3253" t="str">
        <f t="shared" si="151"/>
        <v>N.CHUBB, CLE</v>
      </c>
    </row>
    <row r="3254" spans="1:22">
      <c r="A3254">
        <v>737</v>
      </c>
      <c r="B3254" s="28">
        <v>2</v>
      </c>
      <c r="C3254" s="28" t="s">
        <v>4</v>
      </c>
      <c r="D3254" s="28" t="s">
        <v>19</v>
      </c>
      <c r="E3254" s="28">
        <v>1</v>
      </c>
      <c r="F3254" s="28">
        <v>99</v>
      </c>
      <c r="G3254" s="28" t="s">
        <v>3591</v>
      </c>
      <c r="H3254" s="28" t="s">
        <v>585</v>
      </c>
      <c r="I3254" s="28">
        <v>1</v>
      </c>
      <c r="J3254" s="28">
        <v>0</v>
      </c>
      <c r="K3254" s="28">
        <v>0</v>
      </c>
      <c r="L3254" s="28">
        <v>0</v>
      </c>
      <c r="M3254" s="28" t="s">
        <v>1009</v>
      </c>
      <c r="N3254" s="28" t="s">
        <v>587</v>
      </c>
      <c r="O3254" s="21">
        <v>0</v>
      </c>
      <c r="P3254" s="21">
        <v>1</v>
      </c>
      <c r="Q3254" s="21">
        <v>0</v>
      </c>
      <c r="R3254">
        <f>IFERROR(IF(I3254=1,VLOOKUP(F3254,Lookup!$A$2:$B$15,2,FALSE),0),0.5)</f>
        <v>3.3</v>
      </c>
      <c r="S3254">
        <f>IF(K3254=1,1,IFERROR(IF(H3254="pass",VLOOKUP(F3254,Lookup!$D$2:$E$26,2,FALSE),0),1.6))</f>
        <v>0</v>
      </c>
      <c r="T3254" s="6">
        <f t="shared" si="152"/>
        <v>0</v>
      </c>
      <c r="U3254" s="6">
        <f t="shared" si="153"/>
        <v>3.3</v>
      </c>
      <c r="V3254" t="str">
        <f t="shared" si="151"/>
        <v>A.JANOVICH, CLE</v>
      </c>
    </row>
    <row r="3255" spans="1:22">
      <c r="A3255">
        <v>740</v>
      </c>
      <c r="B3255" s="28">
        <v>2</v>
      </c>
      <c r="C3255" s="28" t="s">
        <v>19</v>
      </c>
      <c r="D3255" s="28" t="s">
        <v>4</v>
      </c>
      <c r="E3255" s="28">
        <v>53</v>
      </c>
      <c r="F3255" s="28">
        <v>47</v>
      </c>
      <c r="G3255" s="28" t="s">
        <v>3594</v>
      </c>
      <c r="H3255" s="28" t="s">
        <v>585</v>
      </c>
      <c r="I3255" s="28">
        <v>1</v>
      </c>
      <c r="J3255" s="28">
        <v>0</v>
      </c>
      <c r="K3255" s="28">
        <v>0</v>
      </c>
      <c r="L3255" s="28">
        <v>0</v>
      </c>
      <c r="M3255" s="28" t="s">
        <v>1528</v>
      </c>
      <c r="N3255" s="28" t="s">
        <v>587</v>
      </c>
      <c r="O3255" s="21">
        <v>0</v>
      </c>
      <c r="P3255" s="21">
        <v>1</v>
      </c>
      <c r="Q3255" s="21">
        <v>0</v>
      </c>
      <c r="R3255">
        <f>IFERROR(IF(I3255=1,VLOOKUP(F3255,Lookup!$A$2:$B$15,2,FALSE),0),0.5)</f>
        <v>0.5</v>
      </c>
      <c r="S3255">
        <f>IF(K3255=1,1,IFERROR(IF(H3255="pass",VLOOKUP(F3255,Lookup!$D$2:$E$26,2,FALSE),0),1.6))</f>
        <v>0</v>
      </c>
      <c r="T3255" s="6">
        <f t="shared" si="152"/>
        <v>0</v>
      </c>
      <c r="U3255" s="6">
        <f t="shared" si="153"/>
        <v>0.5</v>
      </c>
      <c r="V3255" t="str">
        <f t="shared" si="151"/>
        <v>M.INGRAM, HOU</v>
      </c>
    </row>
    <row r="3256" spans="1:22">
      <c r="A3256">
        <v>742</v>
      </c>
      <c r="B3256" s="28">
        <v>2</v>
      </c>
      <c r="C3256" s="28" t="s">
        <v>19</v>
      </c>
      <c r="D3256" s="28" t="s">
        <v>4</v>
      </c>
      <c r="E3256" s="28">
        <v>39</v>
      </c>
      <c r="F3256" s="28">
        <v>61</v>
      </c>
      <c r="G3256" s="28" t="s">
        <v>3596</v>
      </c>
      <c r="H3256" s="28" t="s">
        <v>585</v>
      </c>
      <c r="I3256" s="28">
        <v>1</v>
      </c>
      <c r="J3256" s="28">
        <v>0</v>
      </c>
      <c r="K3256" s="28">
        <v>0</v>
      </c>
      <c r="L3256" s="28">
        <v>0</v>
      </c>
      <c r="M3256" s="28" t="s">
        <v>1550</v>
      </c>
      <c r="N3256" s="28" t="s">
        <v>587</v>
      </c>
      <c r="O3256" s="21">
        <v>0</v>
      </c>
      <c r="P3256" s="21">
        <v>1</v>
      </c>
      <c r="Q3256" s="21">
        <v>0</v>
      </c>
      <c r="R3256">
        <f>IFERROR(IF(I3256=1,VLOOKUP(F3256,Lookup!$A$2:$B$15,2,FALSE),0),0.5)</f>
        <v>0.5</v>
      </c>
      <c r="S3256">
        <f>IF(K3256=1,1,IFERROR(IF(H3256="pass",VLOOKUP(F3256,Lookup!$D$2:$E$26,2,FALSE),0),1.6))</f>
        <v>0</v>
      </c>
      <c r="T3256" s="6">
        <f t="shared" si="152"/>
        <v>0</v>
      </c>
      <c r="U3256" s="6">
        <f t="shared" si="153"/>
        <v>0.5</v>
      </c>
      <c r="V3256" t="str">
        <f t="shared" si="151"/>
        <v>P.LINDSAY, HOU</v>
      </c>
    </row>
    <row r="3257" spans="1:22">
      <c r="A3257">
        <v>746</v>
      </c>
      <c r="B3257" s="28">
        <v>2</v>
      </c>
      <c r="C3257" s="28" t="s">
        <v>4</v>
      </c>
      <c r="D3257" s="28" t="s">
        <v>19</v>
      </c>
      <c r="E3257" s="28">
        <v>75</v>
      </c>
      <c r="F3257" s="28">
        <v>25</v>
      </c>
      <c r="G3257" s="28" t="s">
        <v>3600</v>
      </c>
      <c r="H3257" s="28" t="s">
        <v>585</v>
      </c>
      <c r="I3257" s="28">
        <v>1</v>
      </c>
      <c r="J3257" s="28">
        <v>0</v>
      </c>
      <c r="K3257" s="28">
        <v>0</v>
      </c>
      <c r="L3257" s="28">
        <v>0</v>
      </c>
      <c r="M3257" s="28" t="s">
        <v>1003</v>
      </c>
      <c r="N3257" s="28" t="s">
        <v>587</v>
      </c>
      <c r="O3257" s="21">
        <v>0</v>
      </c>
      <c r="P3257" s="21">
        <v>1</v>
      </c>
      <c r="Q3257" s="21">
        <v>0</v>
      </c>
      <c r="R3257">
        <f>IFERROR(IF(I3257=1,VLOOKUP(F3257,Lookup!$A$2:$B$15,2,FALSE),0),0.5)</f>
        <v>0.5</v>
      </c>
      <c r="S3257">
        <f>IF(K3257=1,1,IFERROR(IF(H3257="pass",VLOOKUP(F3257,Lookup!$D$2:$E$26,2,FALSE),0),1.6))</f>
        <v>0</v>
      </c>
      <c r="T3257" s="6">
        <f t="shared" si="152"/>
        <v>0</v>
      </c>
      <c r="U3257" s="6">
        <f t="shared" si="153"/>
        <v>0.5</v>
      </c>
      <c r="V3257" t="str">
        <f t="shared" si="151"/>
        <v>K.HUNT, CLE</v>
      </c>
    </row>
    <row r="3258" spans="1:22">
      <c r="A3258">
        <v>748</v>
      </c>
      <c r="B3258" s="28">
        <v>2</v>
      </c>
      <c r="C3258" s="28" t="s">
        <v>4</v>
      </c>
      <c r="D3258" s="28" t="s">
        <v>19</v>
      </c>
      <c r="E3258" s="28">
        <v>63</v>
      </c>
      <c r="F3258" s="28">
        <v>37</v>
      </c>
      <c r="G3258" s="28" t="s">
        <v>3602</v>
      </c>
      <c r="H3258" s="28" t="s">
        <v>585</v>
      </c>
      <c r="I3258" s="28">
        <v>1</v>
      </c>
      <c r="J3258" s="28">
        <v>0</v>
      </c>
      <c r="K3258" s="28">
        <v>0</v>
      </c>
      <c r="L3258" s="28">
        <v>0</v>
      </c>
      <c r="M3258" s="28" t="s">
        <v>1003</v>
      </c>
      <c r="N3258" s="28" t="s">
        <v>587</v>
      </c>
      <c r="O3258" s="21">
        <v>0</v>
      </c>
      <c r="P3258" s="21">
        <v>1</v>
      </c>
      <c r="Q3258" s="21">
        <v>0</v>
      </c>
      <c r="R3258">
        <f>IFERROR(IF(I3258=1,VLOOKUP(F3258,Lookup!$A$2:$B$15,2,FALSE),0),0.5)</f>
        <v>0.5</v>
      </c>
      <c r="S3258">
        <f>IF(K3258=1,1,IFERROR(IF(H3258="pass",VLOOKUP(F3258,Lookup!$D$2:$E$26,2,FALSE),0),1.6))</f>
        <v>0</v>
      </c>
      <c r="T3258" s="6">
        <f t="shared" si="152"/>
        <v>0</v>
      </c>
      <c r="U3258" s="6">
        <f t="shared" si="153"/>
        <v>0.5</v>
      </c>
      <c r="V3258" t="str">
        <f t="shared" si="151"/>
        <v>K.HUNT, CLE</v>
      </c>
    </row>
    <row r="3259" spans="1:22">
      <c r="A3259">
        <v>749</v>
      </c>
      <c r="B3259" s="28">
        <v>2</v>
      </c>
      <c r="C3259" s="28" t="s">
        <v>4</v>
      </c>
      <c r="D3259" s="28" t="s">
        <v>19</v>
      </c>
      <c r="E3259" s="28">
        <v>54</v>
      </c>
      <c r="F3259" s="28">
        <v>46</v>
      </c>
      <c r="G3259" s="28" t="s">
        <v>3603</v>
      </c>
      <c r="H3259" s="28" t="s">
        <v>585</v>
      </c>
      <c r="I3259" s="28">
        <v>1</v>
      </c>
      <c r="J3259" s="28">
        <v>0</v>
      </c>
      <c r="K3259" s="28">
        <v>0</v>
      </c>
      <c r="L3259" s="28">
        <v>0</v>
      </c>
      <c r="M3259" s="28" t="s">
        <v>1003</v>
      </c>
      <c r="N3259" s="28" t="s">
        <v>587</v>
      </c>
      <c r="O3259" s="21">
        <v>0</v>
      </c>
      <c r="P3259" s="21">
        <v>1</v>
      </c>
      <c r="Q3259" s="21">
        <v>0</v>
      </c>
      <c r="R3259">
        <f>IFERROR(IF(I3259=1,VLOOKUP(F3259,Lookup!$A$2:$B$15,2,FALSE),0),0.5)</f>
        <v>0.5</v>
      </c>
      <c r="S3259">
        <f>IF(K3259=1,1,IFERROR(IF(H3259="pass",VLOOKUP(F3259,Lookup!$D$2:$E$26,2,FALSE),0),1.6))</f>
        <v>0</v>
      </c>
      <c r="T3259" s="6">
        <f t="shared" si="152"/>
        <v>0</v>
      </c>
      <c r="U3259" s="6">
        <f t="shared" si="153"/>
        <v>0.5</v>
      </c>
      <c r="V3259" t="str">
        <f t="shared" si="151"/>
        <v>K.HUNT, CLE</v>
      </c>
    </row>
    <row r="3260" spans="1:22">
      <c r="A3260">
        <v>752</v>
      </c>
      <c r="B3260" s="28">
        <v>2</v>
      </c>
      <c r="C3260" s="28" t="s">
        <v>19</v>
      </c>
      <c r="D3260" s="28" t="s">
        <v>4</v>
      </c>
      <c r="E3260" s="28">
        <v>73</v>
      </c>
      <c r="F3260" s="28">
        <v>27</v>
      </c>
      <c r="G3260" s="28" t="s">
        <v>3606</v>
      </c>
      <c r="H3260" s="28" t="s">
        <v>585</v>
      </c>
      <c r="I3260" s="28">
        <v>1</v>
      </c>
      <c r="J3260" s="28">
        <v>0</v>
      </c>
      <c r="K3260" s="28">
        <v>0</v>
      </c>
      <c r="L3260" s="28">
        <v>0</v>
      </c>
      <c r="M3260" s="28" t="s">
        <v>1528</v>
      </c>
      <c r="N3260" s="28" t="s">
        <v>587</v>
      </c>
      <c r="O3260" s="21">
        <v>0</v>
      </c>
      <c r="P3260" s="21">
        <v>1</v>
      </c>
      <c r="Q3260" s="21">
        <v>0</v>
      </c>
      <c r="R3260">
        <f>IFERROR(IF(I3260=1,VLOOKUP(F3260,Lookup!$A$2:$B$15,2,FALSE),0),0.5)</f>
        <v>0.5</v>
      </c>
      <c r="S3260">
        <f>IF(K3260=1,1,IFERROR(IF(H3260="pass",VLOOKUP(F3260,Lookup!$D$2:$E$26,2,FALSE),0),1.6))</f>
        <v>0</v>
      </c>
      <c r="T3260" s="6">
        <f t="shared" si="152"/>
        <v>0</v>
      </c>
      <c r="U3260" s="6">
        <f t="shared" si="153"/>
        <v>0.5</v>
      </c>
      <c r="V3260" t="str">
        <f t="shared" si="151"/>
        <v>M.INGRAM, HOU</v>
      </c>
    </row>
    <row r="3261" spans="1:22">
      <c r="A3261">
        <v>753</v>
      </c>
      <c r="B3261" s="28">
        <v>2</v>
      </c>
      <c r="C3261" s="28" t="s">
        <v>19</v>
      </c>
      <c r="D3261" s="28" t="s">
        <v>4</v>
      </c>
      <c r="E3261" s="28">
        <v>69</v>
      </c>
      <c r="F3261" s="28">
        <v>31</v>
      </c>
      <c r="G3261" s="28" t="s">
        <v>3607</v>
      </c>
      <c r="H3261" s="28" t="s">
        <v>585</v>
      </c>
      <c r="I3261" s="28">
        <v>1</v>
      </c>
      <c r="J3261" s="28">
        <v>0</v>
      </c>
      <c r="K3261" s="28">
        <v>0</v>
      </c>
      <c r="L3261" s="28">
        <v>0</v>
      </c>
      <c r="M3261" s="28" t="s">
        <v>1547</v>
      </c>
      <c r="N3261" s="28" t="s">
        <v>587</v>
      </c>
      <c r="O3261" s="21">
        <v>0</v>
      </c>
      <c r="P3261" s="21">
        <v>1</v>
      </c>
      <c r="Q3261" s="21">
        <v>0</v>
      </c>
      <c r="R3261">
        <f>IFERROR(IF(I3261=1,VLOOKUP(F3261,Lookup!$A$2:$B$15,2,FALSE),0),0.5)</f>
        <v>0.5</v>
      </c>
      <c r="S3261">
        <f>IF(K3261=1,1,IFERROR(IF(H3261="pass",VLOOKUP(F3261,Lookup!$D$2:$E$26,2,FALSE),0),1.6))</f>
        <v>0</v>
      </c>
      <c r="T3261" s="6">
        <f t="shared" si="152"/>
        <v>0</v>
      </c>
      <c r="U3261" s="6">
        <f t="shared" si="153"/>
        <v>0.5</v>
      </c>
      <c r="V3261" t="str">
        <f t="shared" si="151"/>
        <v>D.JOHNSON, HOU</v>
      </c>
    </row>
    <row r="3262" spans="1:22">
      <c r="A3262">
        <v>754</v>
      </c>
      <c r="B3262" s="28">
        <v>2</v>
      </c>
      <c r="C3262" s="28" t="s">
        <v>19</v>
      </c>
      <c r="D3262" s="28" t="s">
        <v>4</v>
      </c>
      <c r="E3262" s="28">
        <v>64</v>
      </c>
      <c r="F3262" s="28">
        <v>36</v>
      </c>
      <c r="G3262" s="28" t="s">
        <v>3608</v>
      </c>
      <c r="H3262" s="28" t="s">
        <v>585</v>
      </c>
      <c r="I3262" s="28">
        <v>1</v>
      </c>
      <c r="J3262" s="28">
        <v>0</v>
      </c>
      <c r="K3262" s="28">
        <v>0</v>
      </c>
      <c r="L3262" s="28">
        <v>0</v>
      </c>
      <c r="M3262" s="28" t="s">
        <v>1528</v>
      </c>
      <c r="N3262" s="28" t="s">
        <v>587</v>
      </c>
      <c r="O3262" s="21">
        <v>0</v>
      </c>
      <c r="P3262" s="21">
        <v>1</v>
      </c>
      <c r="Q3262" s="21">
        <v>0</v>
      </c>
      <c r="R3262">
        <f>IFERROR(IF(I3262=1,VLOOKUP(F3262,Lookup!$A$2:$B$15,2,FALSE),0),0.5)</f>
        <v>0.5</v>
      </c>
      <c r="S3262">
        <f>IF(K3262=1,1,IFERROR(IF(H3262="pass",VLOOKUP(F3262,Lookup!$D$2:$E$26,2,FALSE),0),1.6))</f>
        <v>0</v>
      </c>
      <c r="T3262" s="6">
        <f t="shared" si="152"/>
        <v>0</v>
      </c>
      <c r="U3262" s="6">
        <f t="shared" si="153"/>
        <v>0.5</v>
      </c>
      <c r="V3262" t="str">
        <f t="shared" si="151"/>
        <v>M.INGRAM, HOU</v>
      </c>
    </row>
    <row r="3263" spans="1:22">
      <c r="A3263">
        <v>755</v>
      </c>
      <c r="B3263" s="28">
        <v>2</v>
      </c>
      <c r="C3263" s="28" t="s">
        <v>19</v>
      </c>
      <c r="D3263" s="28" t="s">
        <v>4</v>
      </c>
      <c r="E3263" s="28">
        <v>57</v>
      </c>
      <c r="F3263" s="28">
        <v>43</v>
      </c>
      <c r="G3263" s="28" t="s">
        <v>3609</v>
      </c>
      <c r="H3263" s="28" t="s">
        <v>585</v>
      </c>
      <c r="I3263" s="28">
        <v>1</v>
      </c>
      <c r="J3263" s="28">
        <v>0</v>
      </c>
      <c r="K3263" s="28">
        <v>0</v>
      </c>
      <c r="L3263" s="28">
        <v>0</v>
      </c>
      <c r="M3263" s="28" t="s">
        <v>1528</v>
      </c>
      <c r="N3263" s="28" t="s">
        <v>587</v>
      </c>
      <c r="O3263" s="21">
        <v>0</v>
      </c>
      <c r="P3263" s="21">
        <v>1</v>
      </c>
      <c r="Q3263" s="21">
        <v>0</v>
      </c>
      <c r="R3263">
        <f>IFERROR(IF(I3263=1,VLOOKUP(F3263,Lookup!$A$2:$B$15,2,FALSE),0),0.5)</f>
        <v>0.5</v>
      </c>
      <c r="S3263">
        <f>IF(K3263=1,1,IFERROR(IF(H3263="pass",VLOOKUP(F3263,Lookup!$D$2:$E$26,2,FALSE),0),1.6))</f>
        <v>0</v>
      </c>
      <c r="T3263" s="6">
        <f t="shared" si="152"/>
        <v>0</v>
      </c>
      <c r="U3263" s="6">
        <f t="shared" si="153"/>
        <v>0.5</v>
      </c>
      <c r="V3263" t="str">
        <f t="shared" si="151"/>
        <v>M.INGRAM, HOU</v>
      </c>
    </row>
    <row r="3264" spans="1:22">
      <c r="A3264">
        <v>759</v>
      </c>
      <c r="B3264" s="28">
        <v>2</v>
      </c>
      <c r="C3264" s="28" t="s">
        <v>4</v>
      </c>
      <c r="D3264" s="28" t="s">
        <v>19</v>
      </c>
      <c r="E3264" s="28">
        <v>70</v>
      </c>
      <c r="F3264" s="28">
        <v>30</v>
      </c>
      <c r="G3264" s="28" t="s">
        <v>3614</v>
      </c>
      <c r="H3264" s="28" t="s">
        <v>585</v>
      </c>
      <c r="I3264" s="28">
        <v>0</v>
      </c>
      <c r="J3264" s="28">
        <v>1</v>
      </c>
      <c r="K3264" s="28">
        <v>0</v>
      </c>
      <c r="L3264" s="28">
        <v>0</v>
      </c>
      <c r="M3264" s="28" t="s">
        <v>3615</v>
      </c>
      <c r="N3264" s="28" t="s">
        <v>587</v>
      </c>
      <c r="O3264" s="21">
        <v>0</v>
      </c>
      <c r="P3264" s="21">
        <v>0</v>
      </c>
      <c r="Q3264" s="21">
        <v>0</v>
      </c>
      <c r="R3264">
        <f>IFERROR(IF(I3264=1,VLOOKUP(F3264,Lookup!$A$2:$B$15,2,FALSE),0),0.5)</f>
        <v>0</v>
      </c>
      <c r="S3264">
        <f>IF(K3264=1,1,IFERROR(IF(H3264="pass",VLOOKUP(F3264,Lookup!$D$2:$E$26,2,FALSE),0),1.6))</f>
        <v>0</v>
      </c>
      <c r="T3264" s="6">
        <f t="shared" si="152"/>
        <v>0</v>
      </c>
      <c r="U3264" s="6">
        <f t="shared" si="153"/>
        <v>0</v>
      </c>
      <c r="V3264" t="str">
        <f t="shared" si="151"/>
        <v>B.MAYFIELD, CLE</v>
      </c>
    </row>
    <row r="3265" spans="1:22">
      <c r="A3265">
        <v>761</v>
      </c>
      <c r="B3265" s="28">
        <v>2</v>
      </c>
      <c r="C3265" s="28" t="s">
        <v>4</v>
      </c>
      <c r="D3265" s="28" t="s">
        <v>19</v>
      </c>
      <c r="E3265" s="28">
        <v>55</v>
      </c>
      <c r="F3265" s="28">
        <v>45</v>
      </c>
      <c r="G3265" s="28" t="s">
        <v>3617</v>
      </c>
      <c r="H3265" s="28" t="s">
        <v>585</v>
      </c>
      <c r="I3265" s="28">
        <v>1</v>
      </c>
      <c r="J3265" s="28">
        <v>0</v>
      </c>
      <c r="K3265" s="28">
        <v>0</v>
      </c>
      <c r="L3265" s="28">
        <v>0</v>
      </c>
      <c r="M3265" s="28" t="s">
        <v>1003</v>
      </c>
      <c r="N3265" s="28" t="s">
        <v>587</v>
      </c>
      <c r="O3265" s="21">
        <v>0</v>
      </c>
      <c r="P3265" s="21">
        <v>1</v>
      </c>
      <c r="Q3265" s="21">
        <v>0</v>
      </c>
      <c r="R3265">
        <f>IFERROR(IF(I3265=1,VLOOKUP(F3265,Lookup!$A$2:$B$15,2,FALSE),0),0.5)</f>
        <v>0.5</v>
      </c>
      <c r="S3265">
        <f>IF(K3265=1,1,IFERROR(IF(H3265="pass",VLOOKUP(F3265,Lookup!$D$2:$E$26,2,FALSE),0),1.6))</f>
        <v>0</v>
      </c>
      <c r="T3265" s="6">
        <f t="shared" si="152"/>
        <v>0</v>
      </c>
      <c r="U3265" s="6">
        <f t="shared" si="153"/>
        <v>0.5</v>
      </c>
      <c r="V3265" t="str">
        <f t="shared" si="151"/>
        <v>K.HUNT, CLE</v>
      </c>
    </row>
    <row r="3266" spans="1:22">
      <c r="A3266">
        <v>762</v>
      </c>
      <c r="B3266" s="28">
        <v>2</v>
      </c>
      <c r="C3266" s="28" t="s">
        <v>4</v>
      </c>
      <c r="D3266" s="28" t="s">
        <v>19</v>
      </c>
      <c r="E3266" s="28">
        <v>42</v>
      </c>
      <c r="F3266" s="28">
        <v>58</v>
      </c>
      <c r="G3266" s="28" t="s">
        <v>3618</v>
      </c>
      <c r="H3266" s="28" t="s">
        <v>585</v>
      </c>
      <c r="I3266" s="28">
        <v>1</v>
      </c>
      <c r="J3266" s="28">
        <v>0</v>
      </c>
      <c r="K3266" s="28">
        <v>0</v>
      </c>
      <c r="L3266" s="28">
        <v>0</v>
      </c>
      <c r="M3266" s="28" t="s">
        <v>1003</v>
      </c>
      <c r="N3266" s="28" t="s">
        <v>587</v>
      </c>
      <c r="O3266" s="21">
        <v>0</v>
      </c>
      <c r="P3266" s="21">
        <v>1</v>
      </c>
      <c r="Q3266" s="21">
        <v>0</v>
      </c>
      <c r="R3266">
        <f>IFERROR(IF(I3266=1,VLOOKUP(F3266,Lookup!$A$2:$B$15,2,FALSE),0),0.5)</f>
        <v>0.5</v>
      </c>
      <c r="S3266">
        <f>IF(K3266=1,1,IFERROR(IF(H3266="pass",VLOOKUP(F3266,Lookup!$D$2:$E$26,2,FALSE),0),1.6))</f>
        <v>0</v>
      </c>
      <c r="T3266" s="6">
        <f t="shared" si="152"/>
        <v>0</v>
      </c>
      <c r="U3266" s="6">
        <f t="shared" si="153"/>
        <v>0.5</v>
      </c>
      <c r="V3266" t="str">
        <f t="shared" ref="V3266:V3329" si="154">IF(M3266="A.St","A. ST. BROWN, DET",IF(M3266="Dj.Moore","D.MOORE, CAR",IF(M3266="Mi.Carter","M.CARTER, NYJ",UPPER(M3266)&amp;", "&amp;C3266)))</f>
        <v>K.HUNT, CLE</v>
      </c>
    </row>
    <row r="3267" spans="1:22">
      <c r="A3267">
        <v>765</v>
      </c>
      <c r="B3267" s="28">
        <v>2</v>
      </c>
      <c r="C3267" s="28" t="s">
        <v>19</v>
      </c>
      <c r="D3267" s="28" t="s">
        <v>4</v>
      </c>
      <c r="E3267" s="28">
        <v>47</v>
      </c>
      <c r="F3267" s="28">
        <v>53</v>
      </c>
      <c r="G3267" s="28" t="s">
        <v>3621</v>
      </c>
      <c r="H3267" s="28" t="s">
        <v>585</v>
      </c>
      <c r="I3267" s="28">
        <v>1</v>
      </c>
      <c r="J3267" s="28">
        <v>0</v>
      </c>
      <c r="K3267" s="28">
        <v>0</v>
      </c>
      <c r="L3267" s="28">
        <v>0</v>
      </c>
      <c r="M3267" s="28" t="s">
        <v>1550</v>
      </c>
      <c r="N3267" s="28" t="s">
        <v>587</v>
      </c>
      <c r="O3267" s="21">
        <v>0</v>
      </c>
      <c r="P3267" s="21">
        <v>1</v>
      </c>
      <c r="Q3267" s="21">
        <v>0</v>
      </c>
      <c r="R3267">
        <f>IFERROR(IF(I3267=1,VLOOKUP(F3267,Lookup!$A$2:$B$15,2,FALSE),0),0.5)</f>
        <v>0.5</v>
      </c>
      <c r="S3267">
        <f>IF(K3267=1,1,IFERROR(IF(H3267="pass",VLOOKUP(F3267,Lookup!$D$2:$E$26,2,FALSE),0),1.6))</f>
        <v>0</v>
      </c>
      <c r="T3267" s="6">
        <f t="shared" ref="T3267:T3330" si="155">IFERROR(1.6+0.7/40*N3267,0)</f>
        <v>0</v>
      </c>
      <c r="U3267" s="6">
        <f t="shared" si="153"/>
        <v>0.5</v>
      </c>
      <c r="V3267" t="str">
        <f t="shared" si="154"/>
        <v>P.LINDSAY, HOU</v>
      </c>
    </row>
    <row r="3268" spans="1:22">
      <c r="A3268">
        <v>768</v>
      </c>
      <c r="B3268" s="28">
        <v>2</v>
      </c>
      <c r="C3268" s="28" t="s">
        <v>19</v>
      </c>
      <c r="D3268" s="28" t="s">
        <v>4</v>
      </c>
      <c r="E3268" s="28">
        <v>16</v>
      </c>
      <c r="F3268" s="28">
        <v>84</v>
      </c>
      <c r="G3268" s="28" t="s">
        <v>3624</v>
      </c>
      <c r="H3268" s="28" t="s">
        <v>585</v>
      </c>
      <c r="I3268" s="28">
        <v>1</v>
      </c>
      <c r="J3268" s="28">
        <v>0</v>
      </c>
      <c r="K3268" s="28">
        <v>0</v>
      </c>
      <c r="L3268" s="28">
        <v>0</v>
      </c>
      <c r="M3268" s="28" t="s">
        <v>1550</v>
      </c>
      <c r="N3268" s="28" t="s">
        <v>587</v>
      </c>
      <c r="O3268" s="21">
        <v>0</v>
      </c>
      <c r="P3268" s="21">
        <v>1</v>
      </c>
      <c r="Q3268" s="21">
        <v>0</v>
      </c>
      <c r="R3268">
        <f>IFERROR(IF(I3268=1,VLOOKUP(F3268,Lookup!$A$2:$B$15,2,FALSE),0),0.5)</f>
        <v>0.5</v>
      </c>
      <c r="S3268">
        <f>IF(K3268=1,1,IFERROR(IF(H3268="pass",VLOOKUP(F3268,Lookup!$D$2:$E$26,2,FALSE),0),1.6))</f>
        <v>0</v>
      </c>
      <c r="T3268" s="6">
        <f t="shared" si="155"/>
        <v>0</v>
      </c>
      <c r="U3268" s="6">
        <f t="shared" si="153"/>
        <v>0.5</v>
      </c>
      <c r="V3268" t="str">
        <f t="shared" si="154"/>
        <v>P.LINDSAY, HOU</v>
      </c>
    </row>
    <row r="3269" spans="1:22">
      <c r="A3269">
        <v>770</v>
      </c>
      <c r="B3269" s="28">
        <v>2</v>
      </c>
      <c r="C3269" s="28" t="s">
        <v>19</v>
      </c>
      <c r="D3269" s="28" t="s">
        <v>4</v>
      </c>
      <c r="E3269" s="28">
        <v>15</v>
      </c>
      <c r="F3269" s="28">
        <v>85</v>
      </c>
      <c r="G3269" s="28" t="s">
        <v>3626</v>
      </c>
      <c r="H3269" s="28" t="s">
        <v>585</v>
      </c>
      <c r="I3269" s="28">
        <v>0</v>
      </c>
      <c r="J3269" s="28">
        <v>1</v>
      </c>
      <c r="K3269" s="28">
        <v>0</v>
      </c>
      <c r="L3269" s="28">
        <v>0</v>
      </c>
      <c r="M3269" s="28" t="s">
        <v>3627</v>
      </c>
      <c r="N3269" s="28" t="s">
        <v>587</v>
      </c>
      <c r="O3269" s="21">
        <v>0</v>
      </c>
      <c r="P3269" s="21">
        <v>0</v>
      </c>
      <c r="Q3269" s="21">
        <v>0</v>
      </c>
      <c r="R3269">
        <f>IFERROR(IF(I3269=1,VLOOKUP(F3269,Lookup!$A$2:$B$15,2,FALSE),0),0.5)</f>
        <v>0</v>
      </c>
      <c r="S3269">
        <f>IF(K3269=1,1,IFERROR(IF(H3269="pass",VLOOKUP(F3269,Lookup!$D$2:$E$26,2,FALSE),0),1.6))</f>
        <v>0</v>
      </c>
      <c r="T3269" s="6">
        <f t="shared" si="155"/>
        <v>0</v>
      </c>
      <c r="U3269" s="6">
        <f t="shared" si="153"/>
        <v>0</v>
      </c>
      <c r="V3269" t="str">
        <f t="shared" si="154"/>
        <v>TY.TAYLOR, HOU</v>
      </c>
    </row>
    <row r="3270" spans="1:22">
      <c r="A3270">
        <v>771</v>
      </c>
      <c r="B3270" s="28">
        <v>2</v>
      </c>
      <c r="C3270" s="28" t="s">
        <v>4</v>
      </c>
      <c r="D3270" s="28" t="s">
        <v>19</v>
      </c>
      <c r="E3270" s="28">
        <v>75</v>
      </c>
      <c r="F3270" s="28">
        <v>25</v>
      </c>
      <c r="G3270" s="28" t="s">
        <v>3628</v>
      </c>
      <c r="H3270" s="28" t="s">
        <v>585</v>
      </c>
      <c r="I3270" s="28">
        <v>1</v>
      </c>
      <c r="J3270" s="28">
        <v>0</v>
      </c>
      <c r="K3270" s="28">
        <v>0</v>
      </c>
      <c r="L3270" s="28">
        <v>0</v>
      </c>
      <c r="M3270" s="28" t="s">
        <v>1061</v>
      </c>
      <c r="N3270" s="28" t="s">
        <v>587</v>
      </c>
      <c r="O3270" s="21">
        <v>0</v>
      </c>
      <c r="P3270" s="21">
        <v>1</v>
      </c>
      <c r="Q3270" s="21">
        <v>0</v>
      </c>
      <c r="R3270">
        <f>IFERROR(IF(I3270=1,VLOOKUP(F3270,Lookup!$A$2:$B$15,2,FALSE),0),0.5)</f>
        <v>0.5</v>
      </c>
      <c r="S3270">
        <f>IF(K3270=1,1,IFERROR(IF(H3270="pass",VLOOKUP(F3270,Lookup!$D$2:$E$26,2,FALSE),0),1.6))</f>
        <v>0</v>
      </c>
      <c r="T3270" s="6">
        <f t="shared" si="155"/>
        <v>0</v>
      </c>
      <c r="U3270" s="6">
        <f t="shared" si="153"/>
        <v>0.5</v>
      </c>
      <c r="V3270" t="str">
        <f t="shared" si="154"/>
        <v>N.CHUBB, CLE</v>
      </c>
    </row>
    <row r="3271" spans="1:22">
      <c r="A3271">
        <v>772</v>
      </c>
      <c r="B3271" s="28">
        <v>2</v>
      </c>
      <c r="C3271" s="28" t="s">
        <v>4</v>
      </c>
      <c r="D3271" s="28" t="s">
        <v>19</v>
      </c>
      <c r="E3271" s="28">
        <v>54</v>
      </c>
      <c r="F3271" s="28">
        <v>46</v>
      </c>
      <c r="G3271" s="28" t="s">
        <v>3629</v>
      </c>
      <c r="H3271" s="28" t="s">
        <v>585</v>
      </c>
      <c r="I3271" s="28">
        <v>1</v>
      </c>
      <c r="J3271" s="28">
        <v>0</v>
      </c>
      <c r="K3271" s="28">
        <v>0</v>
      </c>
      <c r="L3271" s="28">
        <v>0</v>
      </c>
      <c r="M3271" s="28" t="s">
        <v>1061</v>
      </c>
      <c r="N3271" s="28" t="s">
        <v>587</v>
      </c>
      <c r="O3271" s="21">
        <v>0</v>
      </c>
      <c r="P3271" s="21">
        <v>1</v>
      </c>
      <c r="Q3271" s="21">
        <v>0</v>
      </c>
      <c r="R3271">
        <f>IFERROR(IF(I3271=1,VLOOKUP(F3271,Lookup!$A$2:$B$15,2,FALSE),0),0.5)</f>
        <v>0.5</v>
      </c>
      <c r="S3271">
        <f>IF(K3271=1,1,IFERROR(IF(H3271="pass",VLOOKUP(F3271,Lookup!$D$2:$E$26,2,FALSE),0),1.6))</f>
        <v>0</v>
      </c>
      <c r="T3271" s="6">
        <f t="shared" si="155"/>
        <v>0</v>
      </c>
      <c r="U3271" s="6">
        <f t="shared" si="153"/>
        <v>0.5</v>
      </c>
      <c r="V3271" t="str">
        <f t="shared" si="154"/>
        <v>N.CHUBB, CLE</v>
      </c>
    </row>
    <row r="3272" spans="1:22">
      <c r="A3272">
        <v>774</v>
      </c>
      <c r="B3272" s="28">
        <v>2</v>
      </c>
      <c r="C3272" s="28" t="s">
        <v>4</v>
      </c>
      <c r="D3272" s="28" t="s">
        <v>19</v>
      </c>
      <c r="E3272" s="28">
        <v>39</v>
      </c>
      <c r="F3272" s="28">
        <v>61</v>
      </c>
      <c r="G3272" s="28" t="s">
        <v>3631</v>
      </c>
      <c r="H3272" s="28" t="s">
        <v>585</v>
      </c>
      <c r="I3272" s="28">
        <v>1</v>
      </c>
      <c r="J3272" s="28">
        <v>0</v>
      </c>
      <c r="K3272" s="28">
        <v>0</v>
      </c>
      <c r="L3272" s="28">
        <v>0</v>
      </c>
      <c r="M3272" s="28" t="s">
        <v>1061</v>
      </c>
      <c r="N3272" s="28" t="s">
        <v>587</v>
      </c>
      <c r="O3272" s="21">
        <v>0</v>
      </c>
      <c r="P3272" s="21">
        <v>1</v>
      </c>
      <c r="Q3272" s="21">
        <v>0</v>
      </c>
      <c r="R3272">
        <f>IFERROR(IF(I3272=1,VLOOKUP(F3272,Lookup!$A$2:$B$15,2,FALSE),0),0.5)</f>
        <v>0.5</v>
      </c>
      <c r="S3272">
        <f>IF(K3272=1,1,IFERROR(IF(H3272="pass",VLOOKUP(F3272,Lookup!$D$2:$E$26,2,FALSE),0),1.6))</f>
        <v>0</v>
      </c>
      <c r="T3272" s="6">
        <f t="shared" si="155"/>
        <v>0</v>
      </c>
      <c r="U3272" s="6">
        <f t="shared" si="153"/>
        <v>0.5</v>
      </c>
      <c r="V3272" t="str">
        <f t="shared" si="154"/>
        <v>N.CHUBB, CLE</v>
      </c>
    </row>
    <row r="3273" spans="1:22">
      <c r="A3273">
        <v>775</v>
      </c>
      <c r="B3273" s="28">
        <v>2</v>
      </c>
      <c r="C3273" s="28" t="s">
        <v>4</v>
      </c>
      <c r="D3273" s="28" t="s">
        <v>19</v>
      </c>
      <c r="E3273" s="28">
        <v>34</v>
      </c>
      <c r="F3273" s="28">
        <v>66</v>
      </c>
      <c r="G3273" s="28" t="s">
        <v>3632</v>
      </c>
      <c r="H3273" s="28" t="s">
        <v>585</v>
      </c>
      <c r="I3273" s="28">
        <v>1</v>
      </c>
      <c r="J3273" s="28">
        <v>0</v>
      </c>
      <c r="K3273" s="28">
        <v>0</v>
      </c>
      <c r="L3273" s="28">
        <v>0</v>
      </c>
      <c r="M3273" s="28" t="s">
        <v>1061</v>
      </c>
      <c r="N3273" s="28" t="s">
        <v>587</v>
      </c>
      <c r="O3273" s="21">
        <v>0</v>
      </c>
      <c r="P3273" s="21">
        <v>1</v>
      </c>
      <c r="Q3273" s="21">
        <v>0</v>
      </c>
      <c r="R3273">
        <f>IFERROR(IF(I3273=1,VLOOKUP(F3273,Lookup!$A$2:$B$15,2,FALSE),0),0.5)</f>
        <v>0.5</v>
      </c>
      <c r="S3273">
        <f>IF(K3273=1,1,IFERROR(IF(H3273="pass",VLOOKUP(F3273,Lookup!$D$2:$E$26,2,FALSE),0),1.6))</f>
        <v>0</v>
      </c>
      <c r="T3273" s="6">
        <f t="shared" si="155"/>
        <v>0</v>
      </c>
      <c r="U3273" s="6">
        <f t="shared" si="153"/>
        <v>0.5</v>
      </c>
      <c r="V3273" t="str">
        <f t="shared" si="154"/>
        <v>N.CHUBB, CLE</v>
      </c>
    </row>
    <row r="3274" spans="1:22">
      <c r="A3274">
        <v>776</v>
      </c>
      <c r="B3274" s="28">
        <v>2</v>
      </c>
      <c r="C3274" s="28" t="s">
        <v>4</v>
      </c>
      <c r="D3274" s="28" t="s">
        <v>19</v>
      </c>
      <c r="E3274" s="28">
        <v>24</v>
      </c>
      <c r="F3274" s="28">
        <v>76</v>
      </c>
      <c r="G3274" s="28" t="s">
        <v>3633</v>
      </c>
      <c r="H3274" s="28" t="s">
        <v>585</v>
      </c>
      <c r="I3274" s="28">
        <v>1</v>
      </c>
      <c r="J3274" s="28">
        <v>0</v>
      </c>
      <c r="K3274" s="28">
        <v>0</v>
      </c>
      <c r="L3274" s="28">
        <v>0</v>
      </c>
      <c r="M3274" s="28" t="s">
        <v>1003</v>
      </c>
      <c r="N3274" s="28" t="s">
        <v>587</v>
      </c>
      <c r="O3274" s="21">
        <v>0</v>
      </c>
      <c r="P3274" s="21">
        <v>1</v>
      </c>
      <c r="Q3274" s="21">
        <v>0</v>
      </c>
      <c r="R3274">
        <f>IFERROR(IF(I3274=1,VLOOKUP(F3274,Lookup!$A$2:$B$15,2,FALSE),0),0.5)</f>
        <v>0.5</v>
      </c>
      <c r="S3274">
        <f>IF(K3274=1,1,IFERROR(IF(H3274="pass",VLOOKUP(F3274,Lookup!$D$2:$E$26,2,FALSE),0),1.6))</f>
        <v>0</v>
      </c>
      <c r="T3274" s="6">
        <f t="shared" si="155"/>
        <v>0</v>
      </c>
      <c r="U3274" s="6">
        <f t="shared" si="153"/>
        <v>0.5</v>
      </c>
      <c r="V3274" t="str">
        <f t="shared" si="154"/>
        <v>K.HUNT, CLE</v>
      </c>
    </row>
    <row r="3275" spans="1:22">
      <c r="A3275">
        <v>777</v>
      </c>
      <c r="B3275" s="28">
        <v>2</v>
      </c>
      <c r="C3275" s="28" t="s">
        <v>4</v>
      </c>
      <c r="D3275" s="28" t="s">
        <v>19</v>
      </c>
      <c r="E3275" s="28">
        <v>16</v>
      </c>
      <c r="F3275" s="28">
        <v>84</v>
      </c>
      <c r="G3275" s="28" t="s">
        <v>3634</v>
      </c>
      <c r="H3275" s="28" t="s">
        <v>585</v>
      </c>
      <c r="I3275" s="28">
        <v>1</v>
      </c>
      <c r="J3275" s="28">
        <v>0</v>
      </c>
      <c r="K3275" s="28">
        <v>0</v>
      </c>
      <c r="L3275" s="28">
        <v>0</v>
      </c>
      <c r="M3275" s="28" t="s">
        <v>1003</v>
      </c>
      <c r="N3275" s="28" t="s">
        <v>587</v>
      </c>
      <c r="O3275" s="21">
        <v>0</v>
      </c>
      <c r="P3275" s="21">
        <v>1</v>
      </c>
      <c r="Q3275" s="21">
        <v>0</v>
      </c>
      <c r="R3275">
        <f>IFERROR(IF(I3275=1,VLOOKUP(F3275,Lookup!$A$2:$B$15,2,FALSE),0),0.5)</f>
        <v>0.5</v>
      </c>
      <c r="S3275">
        <f>IF(K3275=1,1,IFERROR(IF(H3275="pass",VLOOKUP(F3275,Lookup!$D$2:$E$26,2,FALSE),0),1.6))</f>
        <v>0</v>
      </c>
      <c r="T3275" s="6">
        <f t="shared" si="155"/>
        <v>0</v>
      </c>
      <c r="U3275" s="6">
        <f t="shared" si="153"/>
        <v>0.5</v>
      </c>
      <c r="V3275" t="str">
        <f t="shared" si="154"/>
        <v>K.HUNT, CLE</v>
      </c>
    </row>
    <row r="3276" spans="1:22">
      <c r="A3276">
        <v>778</v>
      </c>
      <c r="B3276" s="28">
        <v>2</v>
      </c>
      <c r="C3276" s="28" t="s">
        <v>4</v>
      </c>
      <c r="D3276" s="28" t="s">
        <v>19</v>
      </c>
      <c r="E3276" s="28">
        <v>11</v>
      </c>
      <c r="F3276" s="28">
        <v>89</v>
      </c>
      <c r="G3276" s="28" t="s">
        <v>3635</v>
      </c>
      <c r="H3276" s="28" t="s">
        <v>585</v>
      </c>
      <c r="I3276" s="28">
        <v>1</v>
      </c>
      <c r="J3276" s="28">
        <v>0</v>
      </c>
      <c r="K3276" s="28">
        <v>0</v>
      </c>
      <c r="L3276" s="28">
        <v>0</v>
      </c>
      <c r="M3276" s="28" t="s">
        <v>1009</v>
      </c>
      <c r="N3276" s="28" t="s">
        <v>587</v>
      </c>
      <c r="O3276" s="21">
        <v>0</v>
      </c>
      <c r="P3276" s="21">
        <v>1</v>
      </c>
      <c r="Q3276" s="21">
        <v>0</v>
      </c>
      <c r="R3276">
        <f>IFERROR(IF(I3276=1,VLOOKUP(F3276,Lookup!$A$2:$B$15,2,FALSE),0),0.5)</f>
        <v>0.7</v>
      </c>
      <c r="S3276">
        <f>IF(K3276=1,1,IFERROR(IF(H3276="pass",VLOOKUP(F3276,Lookup!$D$2:$E$26,2,FALSE),0),1.6))</f>
        <v>0</v>
      </c>
      <c r="T3276" s="6">
        <f t="shared" si="155"/>
        <v>0</v>
      </c>
      <c r="U3276" s="6">
        <f t="shared" si="153"/>
        <v>0.7</v>
      </c>
      <c r="V3276" t="str">
        <f t="shared" si="154"/>
        <v>A.JANOVICH, CLE</v>
      </c>
    </row>
    <row r="3277" spans="1:22">
      <c r="A3277">
        <v>780</v>
      </c>
      <c r="B3277" s="28">
        <v>2</v>
      </c>
      <c r="C3277" s="28" t="s">
        <v>4</v>
      </c>
      <c r="D3277" s="28" t="s">
        <v>19</v>
      </c>
      <c r="E3277" s="28">
        <v>5</v>
      </c>
      <c r="F3277" s="28">
        <v>95</v>
      </c>
      <c r="G3277" s="28" t="s">
        <v>3637</v>
      </c>
      <c r="H3277" s="28" t="s">
        <v>585</v>
      </c>
      <c r="I3277" s="28">
        <v>0</v>
      </c>
      <c r="J3277" s="28">
        <v>1</v>
      </c>
      <c r="K3277" s="28">
        <v>0</v>
      </c>
      <c r="L3277" s="28">
        <v>0</v>
      </c>
      <c r="M3277" s="28" t="s">
        <v>3615</v>
      </c>
      <c r="N3277" s="28" t="s">
        <v>587</v>
      </c>
      <c r="O3277" s="21">
        <v>0</v>
      </c>
      <c r="P3277" s="21">
        <v>0</v>
      </c>
      <c r="Q3277" s="21">
        <v>0</v>
      </c>
      <c r="R3277">
        <f>IFERROR(IF(I3277=1,VLOOKUP(F3277,Lookup!$A$2:$B$15,2,FALSE),0),0.5)</f>
        <v>0</v>
      </c>
      <c r="S3277">
        <f>IF(K3277=1,1,IFERROR(IF(H3277="pass",VLOOKUP(F3277,Lookup!$D$2:$E$26,2,FALSE),0),1.6))</f>
        <v>0</v>
      </c>
      <c r="T3277" s="6">
        <f t="shared" si="155"/>
        <v>0</v>
      </c>
      <c r="U3277" s="6">
        <f t="shared" si="153"/>
        <v>0</v>
      </c>
      <c r="V3277" t="str">
        <f t="shared" si="154"/>
        <v>B.MAYFIELD, CLE</v>
      </c>
    </row>
    <row r="3278" spans="1:22">
      <c r="A3278">
        <v>781</v>
      </c>
      <c r="B3278" s="28">
        <v>2</v>
      </c>
      <c r="C3278" s="28" t="s">
        <v>19</v>
      </c>
      <c r="D3278" s="28" t="s">
        <v>4</v>
      </c>
      <c r="E3278" s="28">
        <v>75</v>
      </c>
      <c r="F3278" s="28">
        <v>25</v>
      </c>
      <c r="G3278" s="28" t="s">
        <v>3638</v>
      </c>
      <c r="H3278" s="28" t="s">
        <v>585</v>
      </c>
      <c r="I3278" s="28">
        <v>1</v>
      </c>
      <c r="J3278" s="28">
        <v>0</v>
      </c>
      <c r="K3278" s="28">
        <v>0</v>
      </c>
      <c r="L3278" s="28">
        <v>0</v>
      </c>
      <c r="M3278" s="28" t="s">
        <v>1547</v>
      </c>
      <c r="N3278" s="28" t="s">
        <v>587</v>
      </c>
      <c r="O3278" s="21">
        <v>0</v>
      </c>
      <c r="P3278" s="21">
        <v>1</v>
      </c>
      <c r="Q3278" s="21">
        <v>0</v>
      </c>
      <c r="R3278">
        <f>IFERROR(IF(I3278=1,VLOOKUP(F3278,Lookup!$A$2:$B$15,2,FALSE),0),0.5)</f>
        <v>0.5</v>
      </c>
      <c r="S3278">
        <f>IF(K3278=1,1,IFERROR(IF(H3278="pass",VLOOKUP(F3278,Lookup!$D$2:$E$26,2,FALSE),0),1.6))</f>
        <v>0</v>
      </c>
      <c r="T3278" s="6">
        <f t="shared" si="155"/>
        <v>0</v>
      </c>
      <c r="U3278" s="6">
        <f t="shared" si="153"/>
        <v>0.5</v>
      </c>
      <c r="V3278" t="str">
        <f t="shared" si="154"/>
        <v>D.JOHNSON, HOU</v>
      </c>
    </row>
    <row r="3279" spans="1:22">
      <c r="A3279">
        <v>782</v>
      </c>
      <c r="B3279" s="28">
        <v>2</v>
      </c>
      <c r="C3279" s="28" t="s">
        <v>19</v>
      </c>
      <c r="D3279" s="28" t="s">
        <v>4</v>
      </c>
      <c r="E3279" s="28">
        <v>67</v>
      </c>
      <c r="F3279" s="28">
        <v>33</v>
      </c>
      <c r="G3279" s="28" t="s">
        <v>3639</v>
      </c>
      <c r="H3279" s="28" t="s">
        <v>585</v>
      </c>
      <c r="I3279" s="28">
        <v>1</v>
      </c>
      <c r="J3279" s="28">
        <v>0</v>
      </c>
      <c r="K3279" s="28">
        <v>0</v>
      </c>
      <c r="L3279" s="28">
        <v>0</v>
      </c>
      <c r="M3279" s="28" t="s">
        <v>1547</v>
      </c>
      <c r="N3279" s="28" t="s">
        <v>587</v>
      </c>
      <c r="O3279" s="21">
        <v>0</v>
      </c>
      <c r="P3279" s="21">
        <v>1</v>
      </c>
      <c r="Q3279" s="21">
        <v>0</v>
      </c>
      <c r="R3279">
        <f>IFERROR(IF(I3279=1,VLOOKUP(F3279,Lookup!$A$2:$B$15,2,FALSE),0),0.5)</f>
        <v>0.5</v>
      </c>
      <c r="S3279">
        <f>IF(K3279=1,1,IFERROR(IF(H3279="pass",VLOOKUP(F3279,Lookup!$D$2:$E$26,2,FALSE),0),1.6))</f>
        <v>0</v>
      </c>
      <c r="T3279" s="6">
        <f t="shared" si="155"/>
        <v>0</v>
      </c>
      <c r="U3279" s="6">
        <f t="shared" si="153"/>
        <v>0.5</v>
      </c>
      <c r="V3279" t="str">
        <f t="shared" si="154"/>
        <v>D.JOHNSON, HOU</v>
      </c>
    </row>
    <row r="3280" spans="1:22">
      <c r="A3280">
        <v>783</v>
      </c>
      <c r="B3280" s="28">
        <v>2</v>
      </c>
      <c r="C3280" s="28" t="s">
        <v>19</v>
      </c>
      <c r="D3280" s="28" t="s">
        <v>4</v>
      </c>
      <c r="E3280" s="28">
        <v>73</v>
      </c>
      <c r="F3280" s="28">
        <v>27</v>
      </c>
      <c r="G3280" s="28" t="s">
        <v>3640</v>
      </c>
      <c r="H3280" s="28" t="s">
        <v>585</v>
      </c>
      <c r="I3280" s="28">
        <v>1</v>
      </c>
      <c r="J3280" s="28">
        <v>0</v>
      </c>
      <c r="K3280" s="28">
        <v>0</v>
      </c>
      <c r="L3280" s="28">
        <v>0</v>
      </c>
      <c r="M3280" s="28" t="s">
        <v>1547</v>
      </c>
      <c r="N3280" s="28" t="s">
        <v>587</v>
      </c>
      <c r="O3280" s="21">
        <v>0</v>
      </c>
      <c r="P3280" s="21">
        <v>1</v>
      </c>
      <c r="Q3280" s="21">
        <v>0</v>
      </c>
      <c r="R3280">
        <f>IFERROR(IF(I3280=1,VLOOKUP(F3280,Lookup!$A$2:$B$15,2,FALSE),0),0.5)</f>
        <v>0.5</v>
      </c>
      <c r="S3280">
        <f>IF(K3280=1,1,IFERROR(IF(H3280="pass",VLOOKUP(F3280,Lookup!$D$2:$E$26,2,FALSE),0),1.6))</f>
        <v>0</v>
      </c>
      <c r="T3280" s="6">
        <f t="shared" si="155"/>
        <v>0</v>
      </c>
      <c r="U3280" s="6">
        <f t="shared" si="153"/>
        <v>0.5</v>
      </c>
      <c r="V3280" t="str">
        <f t="shared" si="154"/>
        <v>D.JOHNSON, HOU</v>
      </c>
    </row>
    <row r="3281" spans="1:22">
      <c r="A3281">
        <v>784</v>
      </c>
      <c r="B3281" s="28">
        <v>2</v>
      </c>
      <c r="C3281" s="28" t="s">
        <v>19</v>
      </c>
      <c r="D3281" s="28" t="s">
        <v>4</v>
      </c>
      <c r="E3281" s="28">
        <v>69</v>
      </c>
      <c r="F3281" s="28">
        <v>31</v>
      </c>
      <c r="G3281" s="28" t="s">
        <v>3641</v>
      </c>
      <c r="H3281" s="28" t="s">
        <v>585</v>
      </c>
      <c r="I3281" s="28">
        <v>1</v>
      </c>
      <c r="J3281" s="28">
        <v>0</v>
      </c>
      <c r="K3281" s="28">
        <v>0</v>
      </c>
      <c r="L3281" s="28">
        <v>0</v>
      </c>
      <c r="M3281" s="28" t="s">
        <v>1547</v>
      </c>
      <c r="N3281" s="28" t="s">
        <v>587</v>
      </c>
      <c r="O3281" s="21">
        <v>0</v>
      </c>
      <c r="P3281" s="21">
        <v>1</v>
      </c>
      <c r="Q3281" s="21">
        <v>0</v>
      </c>
      <c r="R3281">
        <f>IFERROR(IF(I3281=1,VLOOKUP(F3281,Lookup!$A$2:$B$15,2,FALSE),0),0.5)</f>
        <v>0.5</v>
      </c>
      <c r="S3281">
        <f>IF(K3281=1,1,IFERROR(IF(H3281="pass",VLOOKUP(F3281,Lookup!$D$2:$E$26,2,FALSE),0),1.6))</f>
        <v>0</v>
      </c>
      <c r="T3281" s="6">
        <f t="shared" si="155"/>
        <v>0</v>
      </c>
      <c r="U3281" s="6">
        <f t="shared" si="153"/>
        <v>0.5</v>
      </c>
      <c r="V3281" t="str">
        <f t="shared" si="154"/>
        <v>D.JOHNSON, HOU</v>
      </c>
    </row>
    <row r="3282" spans="1:22">
      <c r="A3282">
        <v>785</v>
      </c>
      <c r="B3282" s="28">
        <v>2</v>
      </c>
      <c r="C3282" s="28" t="s">
        <v>19</v>
      </c>
      <c r="D3282" s="28" t="s">
        <v>4</v>
      </c>
      <c r="E3282" s="28">
        <v>66</v>
      </c>
      <c r="F3282" s="28">
        <v>34</v>
      </c>
      <c r="G3282" s="28" t="s">
        <v>3642</v>
      </c>
      <c r="H3282" s="28" t="s">
        <v>585</v>
      </c>
      <c r="I3282" s="28">
        <v>1</v>
      </c>
      <c r="J3282" s="28">
        <v>0</v>
      </c>
      <c r="K3282" s="28">
        <v>0</v>
      </c>
      <c r="L3282" s="28">
        <v>0</v>
      </c>
      <c r="M3282" s="28" t="s">
        <v>1547</v>
      </c>
      <c r="N3282" s="28" t="s">
        <v>587</v>
      </c>
      <c r="O3282" s="21">
        <v>0</v>
      </c>
      <c r="P3282" s="21">
        <v>1</v>
      </c>
      <c r="Q3282" s="21">
        <v>0</v>
      </c>
      <c r="R3282">
        <f>IFERROR(IF(I3282=1,VLOOKUP(F3282,Lookup!$A$2:$B$15,2,FALSE),0),0.5)</f>
        <v>0.5</v>
      </c>
      <c r="S3282">
        <f>IF(K3282=1,1,IFERROR(IF(H3282="pass",VLOOKUP(F3282,Lookup!$D$2:$E$26,2,FALSE),0),1.6))</f>
        <v>0</v>
      </c>
      <c r="T3282" s="6">
        <f t="shared" si="155"/>
        <v>0</v>
      </c>
      <c r="U3282" s="6">
        <f t="shared" si="153"/>
        <v>0.5</v>
      </c>
      <c r="V3282" t="str">
        <f t="shared" si="154"/>
        <v>D.JOHNSON, HOU</v>
      </c>
    </row>
    <row r="3283" spans="1:22">
      <c r="A3283">
        <v>786</v>
      </c>
      <c r="B3283" s="28">
        <v>2</v>
      </c>
      <c r="C3283" s="28" t="s">
        <v>19</v>
      </c>
      <c r="D3283" s="28" t="s">
        <v>4</v>
      </c>
      <c r="E3283" s="28">
        <v>75</v>
      </c>
      <c r="F3283" s="28">
        <v>25</v>
      </c>
      <c r="G3283" s="28" t="s">
        <v>3643</v>
      </c>
      <c r="H3283" s="28" t="s">
        <v>585</v>
      </c>
      <c r="I3283" s="28">
        <v>1</v>
      </c>
      <c r="J3283" s="28">
        <v>0</v>
      </c>
      <c r="K3283" s="28">
        <v>0</v>
      </c>
      <c r="L3283" s="28">
        <v>0</v>
      </c>
      <c r="M3283" s="28" t="s">
        <v>1528</v>
      </c>
      <c r="N3283" s="28" t="s">
        <v>587</v>
      </c>
      <c r="O3283" s="21">
        <v>0</v>
      </c>
      <c r="P3283" s="21">
        <v>1</v>
      </c>
      <c r="Q3283" s="21">
        <v>0</v>
      </c>
      <c r="R3283">
        <f>IFERROR(IF(I3283=1,VLOOKUP(F3283,Lookup!$A$2:$B$15,2,FALSE),0),0.5)</f>
        <v>0.5</v>
      </c>
      <c r="S3283">
        <f>IF(K3283=1,1,IFERROR(IF(H3283="pass",VLOOKUP(F3283,Lookup!$D$2:$E$26,2,FALSE),0),1.6))</f>
        <v>0</v>
      </c>
      <c r="T3283" s="6">
        <f t="shared" si="155"/>
        <v>0</v>
      </c>
      <c r="U3283" s="6">
        <f t="shared" si="153"/>
        <v>0.5</v>
      </c>
      <c r="V3283" t="str">
        <f t="shared" si="154"/>
        <v>M.INGRAM, HOU</v>
      </c>
    </row>
    <row r="3284" spans="1:22">
      <c r="A3284">
        <v>787</v>
      </c>
      <c r="B3284" s="28">
        <v>2</v>
      </c>
      <c r="C3284" s="28" t="s">
        <v>19</v>
      </c>
      <c r="D3284" s="28" t="s">
        <v>4</v>
      </c>
      <c r="E3284" s="28">
        <v>71</v>
      </c>
      <c r="F3284" s="28">
        <v>29</v>
      </c>
      <c r="G3284" s="28" t="s">
        <v>3644</v>
      </c>
      <c r="H3284" s="28" t="s">
        <v>585</v>
      </c>
      <c r="I3284" s="28">
        <v>1</v>
      </c>
      <c r="J3284" s="28">
        <v>0</v>
      </c>
      <c r="K3284" s="28">
        <v>0</v>
      </c>
      <c r="L3284" s="28">
        <v>0</v>
      </c>
      <c r="M3284" s="28" t="s">
        <v>1528</v>
      </c>
      <c r="N3284" s="28" t="s">
        <v>587</v>
      </c>
      <c r="O3284" s="21">
        <v>0</v>
      </c>
      <c r="P3284" s="21">
        <v>1</v>
      </c>
      <c r="Q3284" s="21">
        <v>0</v>
      </c>
      <c r="R3284">
        <f>IFERROR(IF(I3284=1,VLOOKUP(F3284,Lookup!$A$2:$B$15,2,FALSE),0),0.5)</f>
        <v>0.5</v>
      </c>
      <c r="S3284">
        <f>IF(K3284=1,1,IFERROR(IF(H3284="pass",VLOOKUP(F3284,Lookup!$D$2:$E$26,2,FALSE),0),1.6))</f>
        <v>0</v>
      </c>
      <c r="T3284" s="6">
        <f t="shared" si="155"/>
        <v>0</v>
      </c>
      <c r="U3284" s="6">
        <f t="shared" si="153"/>
        <v>0.5</v>
      </c>
      <c r="V3284" t="str">
        <f t="shared" si="154"/>
        <v>M.INGRAM, HOU</v>
      </c>
    </row>
    <row r="3285" spans="1:22">
      <c r="A3285">
        <v>789</v>
      </c>
      <c r="B3285" s="28">
        <v>2</v>
      </c>
      <c r="C3285" s="28" t="s">
        <v>4</v>
      </c>
      <c r="D3285" s="28" t="s">
        <v>19</v>
      </c>
      <c r="E3285" s="28">
        <v>72</v>
      </c>
      <c r="F3285" s="28">
        <v>28</v>
      </c>
      <c r="G3285" s="28" t="s">
        <v>3646</v>
      </c>
      <c r="H3285" s="28" t="s">
        <v>2864</v>
      </c>
      <c r="I3285" s="28">
        <v>1</v>
      </c>
      <c r="J3285" s="28">
        <v>0</v>
      </c>
      <c r="K3285" s="28">
        <v>0</v>
      </c>
      <c r="L3285" s="28">
        <v>0</v>
      </c>
      <c r="M3285" s="28" t="s">
        <v>1061</v>
      </c>
      <c r="N3285" s="28" t="s">
        <v>587</v>
      </c>
      <c r="O3285" s="21">
        <v>0</v>
      </c>
      <c r="P3285" s="21">
        <v>1</v>
      </c>
      <c r="Q3285" s="21">
        <v>0</v>
      </c>
      <c r="R3285">
        <f>IFERROR(IF(I3285=1,VLOOKUP(F3285,Lookup!$A$2:$B$15,2,FALSE),0),0.5)</f>
        <v>0.5</v>
      </c>
      <c r="S3285">
        <f>IF(K3285=1,1,IFERROR(IF(H3285="pass",VLOOKUP(F3285,Lookup!$D$2:$E$26,2,FALSE),0),1.6))</f>
        <v>0</v>
      </c>
      <c r="T3285" s="6">
        <f t="shared" si="155"/>
        <v>0</v>
      </c>
      <c r="U3285" s="6">
        <f t="shared" si="153"/>
        <v>0.5</v>
      </c>
      <c r="V3285" t="str">
        <f t="shared" si="154"/>
        <v>N.CHUBB, CLE</v>
      </c>
    </row>
    <row r="3286" spans="1:22">
      <c r="A3286">
        <v>793</v>
      </c>
      <c r="B3286" s="28">
        <v>2</v>
      </c>
      <c r="C3286" s="28" t="s">
        <v>4</v>
      </c>
      <c r="D3286" s="28" t="s">
        <v>19</v>
      </c>
      <c r="E3286" s="28">
        <v>52</v>
      </c>
      <c r="F3286" s="28">
        <v>48</v>
      </c>
      <c r="G3286" s="28" t="s">
        <v>3650</v>
      </c>
      <c r="H3286" s="28" t="s">
        <v>2864</v>
      </c>
      <c r="I3286" s="28">
        <v>1</v>
      </c>
      <c r="J3286" s="28">
        <v>0</v>
      </c>
      <c r="K3286" s="28">
        <v>0</v>
      </c>
      <c r="L3286" s="28">
        <v>0</v>
      </c>
      <c r="M3286" s="28" t="s">
        <v>1011</v>
      </c>
      <c r="N3286" s="28" t="s">
        <v>587</v>
      </c>
      <c r="O3286" s="21">
        <v>0</v>
      </c>
      <c r="P3286" s="21">
        <v>1</v>
      </c>
      <c r="Q3286" s="21">
        <v>0</v>
      </c>
      <c r="R3286">
        <f>IFERROR(IF(I3286=1,VLOOKUP(F3286,Lookup!$A$2:$B$15,2,FALSE),0),0.5)</f>
        <v>0.5</v>
      </c>
      <c r="S3286">
        <f>IF(K3286=1,1,IFERROR(IF(H3286="pass",VLOOKUP(F3286,Lookup!$D$2:$E$26,2,FALSE),0),1.6))</f>
        <v>0</v>
      </c>
      <c r="T3286" s="6">
        <f t="shared" si="155"/>
        <v>0</v>
      </c>
      <c r="U3286" s="6">
        <f t="shared" si="153"/>
        <v>0.5</v>
      </c>
      <c r="V3286" t="str">
        <f t="shared" si="154"/>
        <v>A.SCHWARTZ, CLE</v>
      </c>
    </row>
    <row r="3287" spans="1:22">
      <c r="A3287">
        <v>795</v>
      </c>
      <c r="B3287" s="28">
        <v>2</v>
      </c>
      <c r="C3287" s="28" t="s">
        <v>4</v>
      </c>
      <c r="D3287" s="28" t="s">
        <v>19</v>
      </c>
      <c r="E3287" s="28">
        <v>32</v>
      </c>
      <c r="F3287" s="28">
        <v>68</v>
      </c>
      <c r="G3287" s="28" t="s">
        <v>3652</v>
      </c>
      <c r="H3287" s="28" t="s">
        <v>585</v>
      </c>
      <c r="I3287" s="28">
        <v>1</v>
      </c>
      <c r="J3287" s="28">
        <v>0</v>
      </c>
      <c r="K3287" s="28">
        <v>0</v>
      </c>
      <c r="L3287" s="28">
        <v>0</v>
      </c>
      <c r="M3287" s="28" t="s">
        <v>1061</v>
      </c>
      <c r="N3287" s="28" t="s">
        <v>587</v>
      </c>
      <c r="O3287" s="21">
        <v>0</v>
      </c>
      <c r="P3287" s="21">
        <v>1</v>
      </c>
      <c r="Q3287" s="21">
        <v>0</v>
      </c>
      <c r="R3287">
        <f>IFERROR(IF(I3287=1,VLOOKUP(F3287,Lookup!$A$2:$B$15,2,FALSE),0),0.5)</f>
        <v>0.5</v>
      </c>
      <c r="S3287">
        <f>IF(K3287=1,1,IFERROR(IF(H3287="pass",VLOOKUP(F3287,Lookup!$D$2:$E$26,2,FALSE),0),1.6))</f>
        <v>0</v>
      </c>
      <c r="T3287" s="6">
        <f t="shared" si="155"/>
        <v>0</v>
      </c>
      <c r="U3287" s="6">
        <f t="shared" si="153"/>
        <v>0.5</v>
      </c>
      <c r="V3287" t="str">
        <f t="shared" si="154"/>
        <v>N.CHUBB, CLE</v>
      </c>
    </row>
    <row r="3288" spans="1:22">
      <c r="A3288">
        <v>796</v>
      </c>
      <c r="B3288" s="28">
        <v>2</v>
      </c>
      <c r="C3288" s="28" t="s">
        <v>4</v>
      </c>
      <c r="D3288" s="28" t="s">
        <v>19</v>
      </c>
      <c r="E3288" s="28">
        <v>24</v>
      </c>
      <c r="F3288" s="28">
        <v>76</v>
      </c>
      <c r="G3288" s="28" t="s">
        <v>3653</v>
      </c>
      <c r="H3288" s="28" t="s">
        <v>585</v>
      </c>
      <c r="I3288" s="28">
        <v>1</v>
      </c>
      <c r="J3288" s="28">
        <v>0</v>
      </c>
      <c r="K3288" s="28">
        <v>0</v>
      </c>
      <c r="L3288" s="28">
        <v>0</v>
      </c>
      <c r="M3288" s="28" t="s">
        <v>1061</v>
      </c>
      <c r="N3288" s="28" t="s">
        <v>587</v>
      </c>
      <c r="O3288" s="21">
        <v>0</v>
      </c>
      <c r="P3288" s="21">
        <v>1</v>
      </c>
      <c r="Q3288" s="21">
        <v>0</v>
      </c>
      <c r="R3288">
        <f>IFERROR(IF(I3288=1,VLOOKUP(F3288,Lookup!$A$2:$B$15,2,FALSE),0),0.5)</f>
        <v>0.5</v>
      </c>
      <c r="S3288">
        <f>IF(K3288=1,1,IFERROR(IF(H3288="pass",VLOOKUP(F3288,Lookup!$D$2:$E$26,2,FALSE),0),1.6))</f>
        <v>0</v>
      </c>
      <c r="T3288" s="6">
        <f t="shared" si="155"/>
        <v>0</v>
      </c>
      <c r="U3288" s="6">
        <f t="shared" si="153"/>
        <v>0.5</v>
      </c>
      <c r="V3288" t="str">
        <f t="shared" si="154"/>
        <v>N.CHUBB, CLE</v>
      </c>
    </row>
    <row r="3289" spans="1:22">
      <c r="A3289">
        <v>797</v>
      </c>
      <c r="B3289" s="28">
        <v>2</v>
      </c>
      <c r="C3289" s="28" t="s">
        <v>4</v>
      </c>
      <c r="D3289" s="28" t="s">
        <v>19</v>
      </c>
      <c r="E3289" s="28">
        <v>23</v>
      </c>
      <c r="F3289" s="28">
        <v>77</v>
      </c>
      <c r="G3289" s="28" t="s">
        <v>3654</v>
      </c>
      <c r="H3289" s="28" t="s">
        <v>2864</v>
      </c>
      <c r="I3289" s="28">
        <v>0</v>
      </c>
      <c r="J3289" s="28">
        <v>1</v>
      </c>
      <c r="K3289" s="28">
        <v>0</v>
      </c>
      <c r="L3289" s="28">
        <v>0</v>
      </c>
      <c r="M3289" s="28" t="s">
        <v>1061</v>
      </c>
      <c r="N3289" s="28" t="s">
        <v>587</v>
      </c>
      <c r="O3289" s="21">
        <v>0</v>
      </c>
      <c r="P3289" s="21">
        <v>0</v>
      </c>
      <c r="Q3289" s="21">
        <v>0</v>
      </c>
      <c r="R3289">
        <f>IFERROR(IF(I3289=1,VLOOKUP(F3289,Lookup!$A$2:$B$15,2,FALSE),0),0.5)</f>
        <v>0</v>
      </c>
      <c r="S3289">
        <f>IF(K3289=1,1,IFERROR(IF(H3289="pass",VLOOKUP(F3289,Lookup!$D$2:$E$26,2,FALSE),0),1.6))</f>
        <v>0</v>
      </c>
      <c r="T3289" s="6">
        <f t="shared" si="155"/>
        <v>0</v>
      </c>
      <c r="U3289" s="6">
        <f t="shared" si="153"/>
        <v>0</v>
      </c>
      <c r="V3289" t="str">
        <f t="shared" si="154"/>
        <v>N.CHUBB, CLE</v>
      </c>
    </row>
    <row r="3290" spans="1:22">
      <c r="A3290">
        <v>799</v>
      </c>
      <c r="B3290" s="28">
        <v>2</v>
      </c>
      <c r="C3290" s="28" t="s">
        <v>19</v>
      </c>
      <c r="D3290" s="28" t="s">
        <v>4</v>
      </c>
      <c r="E3290" s="28">
        <v>92</v>
      </c>
      <c r="F3290" s="28">
        <v>8</v>
      </c>
      <c r="G3290" s="28" t="s">
        <v>3657</v>
      </c>
      <c r="H3290" s="28" t="s">
        <v>585</v>
      </c>
      <c r="I3290" s="28">
        <v>1</v>
      </c>
      <c r="J3290" s="28">
        <v>0</v>
      </c>
      <c r="K3290" s="28">
        <v>0</v>
      </c>
      <c r="L3290" s="28">
        <v>0</v>
      </c>
      <c r="M3290" s="28" t="s">
        <v>3658</v>
      </c>
      <c r="N3290" s="28" t="s">
        <v>587</v>
      </c>
      <c r="O3290" s="21">
        <v>0</v>
      </c>
      <c r="P3290" s="21">
        <v>1</v>
      </c>
      <c r="Q3290" s="21">
        <v>0</v>
      </c>
      <c r="R3290">
        <f>IFERROR(IF(I3290=1,VLOOKUP(F3290,Lookup!$A$2:$B$15,2,FALSE),0),0.5)</f>
        <v>0.5</v>
      </c>
      <c r="S3290">
        <f>IF(K3290=1,1,IFERROR(IF(H3290="pass",VLOOKUP(F3290,Lookup!$D$2:$E$26,2,FALSE),0),1.6))</f>
        <v>0</v>
      </c>
      <c r="T3290" s="6">
        <f t="shared" si="155"/>
        <v>0</v>
      </c>
      <c r="U3290" s="6">
        <f t="shared" si="153"/>
        <v>0.5</v>
      </c>
      <c r="V3290" t="str">
        <f t="shared" si="154"/>
        <v>D.MILLS, HOU</v>
      </c>
    </row>
    <row r="3291" spans="1:22">
      <c r="A3291">
        <v>800</v>
      </c>
      <c r="B3291" s="28">
        <v>2</v>
      </c>
      <c r="C3291" s="28" t="s">
        <v>19</v>
      </c>
      <c r="D3291" s="28" t="s">
        <v>4</v>
      </c>
      <c r="E3291" s="28">
        <v>90</v>
      </c>
      <c r="F3291" s="28">
        <v>10</v>
      </c>
      <c r="G3291" s="28" t="s">
        <v>3659</v>
      </c>
      <c r="H3291" s="28" t="s">
        <v>585</v>
      </c>
      <c r="I3291" s="28">
        <v>1</v>
      </c>
      <c r="J3291" s="28">
        <v>0</v>
      </c>
      <c r="K3291" s="28">
        <v>0</v>
      </c>
      <c r="L3291" s="28">
        <v>0</v>
      </c>
      <c r="M3291" s="28" t="s">
        <v>1550</v>
      </c>
      <c r="N3291" s="28" t="s">
        <v>587</v>
      </c>
      <c r="O3291" s="21">
        <v>0</v>
      </c>
      <c r="P3291" s="21">
        <v>1</v>
      </c>
      <c r="Q3291" s="21">
        <v>0</v>
      </c>
      <c r="R3291">
        <f>IFERROR(IF(I3291=1,VLOOKUP(F3291,Lookup!$A$2:$B$15,2,FALSE),0),0.5)</f>
        <v>0.5</v>
      </c>
      <c r="S3291">
        <f>IF(K3291=1,1,IFERROR(IF(H3291="pass",VLOOKUP(F3291,Lookup!$D$2:$E$26,2,FALSE),0),1.6))</f>
        <v>0</v>
      </c>
      <c r="T3291" s="6">
        <f t="shared" si="155"/>
        <v>0</v>
      </c>
      <c r="U3291" s="6">
        <f t="shared" si="153"/>
        <v>0.5</v>
      </c>
      <c r="V3291" t="str">
        <f t="shared" si="154"/>
        <v>P.LINDSAY, HOU</v>
      </c>
    </row>
    <row r="3292" spans="1:22">
      <c r="A3292">
        <v>802</v>
      </c>
      <c r="B3292" s="28">
        <v>2</v>
      </c>
      <c r="C3292" s="28" t="s">
        <v>4</v>
      </c>
      <c r="D3292" s="28" t="s">
        <v>19</v>
      </c>
      <c r="E3292" s="28">
        <v>18</v>
      </c>
      <c r="F3292" s="28">
        <v>82</v>
      </c>
      <c r="G3292" s="28" t="s">
        <v>3662</v>
      </c>
      <c r="H3292" s="28" t="s">
        <v>585</v>
      </c>
      <c r="I3292" s="28">
        <v>1</v>
      </c>
      <c r="J3292" s="28">
        <v>0</v>
      </c>
      <c r="K3292" s="28">
        <v>0</v>
      </c>
      <c r="L3292" s="28">
        <v>0</v>
      </c>
      <c r="M3292" s="28" t="s">
        <v>1061</v>
      </c>
      <c r="N3292" s="28" t="s">
        <v>587</v>
      </c>
      <c r="O3292" s="21">
        <v>0</v>
      </c>
      <c r="P3292" s="21">
        <v>1</v>
      </c>
      <c r="Q3292" s="21">
        <v>0</v>
      </c>
      <c r="R3292">
        <f>IFERROR(IF(I3292=1,VLOOKUP(F3292,Lookup!$A$2:$B$15,2,FALSE),0),0.5)</f>
        <v>0.5</v>
      </c>
      <c r="S3292">
        <f>IF(K3292=1,1,IFERROR(IF(H3292="pass",VLOOKUP(F3292,Lookup!$D$2:$E$26,2,FALSE),0),1.6))</f>
        <v>0</v>
      </c>
      <c r="T3292" s="6">
        <f t="shared" si="155"/>
        <v>0</v>
      </c>
      <c r="U3292" s="6">
        <f t="shared" si="153"/>
        <v>0.5</v>
      </c>
      <c r="V3292" t="str">
        <f t="shared" si="154"/>
        <v>N.CHUBB, CLE</v>
      </c>
    </row>
    <row r="3293" spans="1:22">
      <c r="A3293">
        <v>803</v>
      </c>
      <c r="B3293" s="28">
        <v>2</v>
      </c>
      <c r="C3293" s="28" t="s">
        <v>4</v>
      </c>
      <c r="D3293" s="28" t="s">
        <v>19</v>
      </c>
      <c r="E3293" s="28">
        <v>12</v>
      </c>
      <c r="F3293" s="28">
        <v>88</v>
      </c>
      <c r="G3293" s="28" t="s">
        <v>3663</v>
      </c>
      <c r="H3293" s="28" t="s">
        <v>585</v>
      </c>
      <c r="I3293" s="28">
        <v>0</v>
      </c>
      <c r="J3293" s="28">
        <v>1</v>
      </c>
      <c r="K3293" s="28">
        <v>0</v>
      </c>
      <c r="L3293" s="28">
        <v>0</v>
      </c>
      <c r="M3293" s="28" t="s">
        <v>3615</v>
      </c>
      <c r="N3293" s="28" t="s">
        <v>587</v>
      </c>
      <c r="O3293" s="21">
        <v>0</v>
      </c>
      <c r="P3293" s="21">
        <v>0</v>
      </c>
      <c r="Q3293" s="21">
        <v>0</v>
      </c>
      <c r="R3293">
        <f>IFERROR(IF(I3293=1,VLOOKUP(F3293,Lookup!$A$2:$B$15,2,FALSE),0),0.5)</f>
        <v>0</v>
      </c>
      <c r="S3293">
        <f>IF(K3293=1,1,IFERROR(IF(H3293="pass",VLOOKUP(F3293,Lookup!$D$2:$E$26,2,FALSE),0),1.6))</f>
        <v>0</v>
      </c>
      <c r="T3293" s="6">
        <f t="shared" si="155"/>
        <v>0</v>
      </c>
      <c r="U3293" s="6">
        <f t="shared" ref="U3293:U3305" si="156">R3293+IF(S3293&gt;=3.2,S3293,IF(AND(S3293&lt;3.2,S3293&gt;=1.8),S3293*0.66+T3293*0.34,T3293))+K3293*0.4735*2</f>
        <v>0</v>
      </c>
      <c r="V3293" t="str">
        <f t="shared" si="154"/>
        <v>B.MAYFIELD, CLE</v>
      </c>
    </row>
    <row r="3294" spans="1:22">
      <c r="A3294">
        <v>804</v>
      </c>
      <c r="B3294" s="28">
        <v>2</v>
      </c>
      <c r="C3294" s="28" t="s">
        <v>4</v>
      </c>
      <c r="D3294" s="28" t="s">
        <v>19</v>
      </c>
      <c r="E3294" s="28">
        <v>11</v>
      </c>
      <c r="F3294" s="28">
        <v>89</v>
      </c>
      <c r="G3294" s="28" t="s">
        <v>3664</v>
      </c>
      <c r="H3294" s="28" t="s">
        <v>585</v>
      </c>
      <c r="I3294" s="28">
        <v>1</v>
      </c>
      <c r="J3294" s="28">
        <v>0</v>
      </c>
      <c r="K3294" s="28">
        <v>0</v>
      </c>
      <c r="L3294" s="28">
        <v>0</v>
      </c>
      <c r="M3294" s="28" t="s">
        <v>1003</v>
      </c>
      <c r="N3294" s="28" t="s">
        <v>587</v>
      </c>
      <c r="O3294" s="21">
        <v>0</v>
      </c>
      <c r="P3294" s="21">
        <v>1</v>
      </c>
      <c r="Q3294" s="21">
        <v>0</v>
      </c>
      <c r="R3294">
        <f>IFERROR(IF(I3294=1,VLOOKUP(F3294,Lookup!$A$2:$B$15,2,FALSE),0),0.5)</f>
        <v>0.7</v>
      </c>
      <c r="S3294">
        <f>IF(K3294=1,1,IFERROR(IF(H3294="pass",VLOOKUP(F3294,Lookup!$D$2:$E$26,2,FALSE),0),1.6))</f>
        <v>0</v>
      </c>
      <c r="T3294" s="6">
        <f t="shared" si="155"/>
        <v>0</v>
      </c>
      <c r="U3294" s="6">
        <f t="shared" si="156"/>
        <v>0.7</v>
      </c>
      <c r="V3294" t="str">
        <f t="shared" si="154"/>
        <v>K.HUNT, CLE</v>
      </c>
    </row>
    <row r="3295" spans="1:22">
      <c r="A3295">
        <v>805</v>
      </c>
      <c r="B3295" s="28">
        <v>2</v>
      </c>
      <c r="C3295" s="28" t="s">
        <v>19</v>
      </c>
      <c r="D3295" s="28" t="s">
        <v>4</v>
      </c>
      <c r="E3295" s="28">
        <v>75</v>
      </c>
      <c r="F3295" s="28">
        <v>25</v>
      </c>
      <c r="G3295" s="28" t="s">
        <v>3665</v>
      </c>
      <c r="H3295" s="28" t="s">
        <v>585</v>
      </c>
      <c r="I3295" s="28">
        <v>1</v>
      </c>
      <c r="J3295" s="28">
        <v>0</v>
      </c>
      <c r="K3295" s="28">
        <v>0</v>
      </c>
      <c r="L3295" s="28">
        <v>0</v>
      </c>
      <c r="M3295" s="28" t="s">
        <v>1528</v>
      </c>
      <c r="N3295" s="28" t="s">
        <v>587</v>
      </c>
      <c r="O3295" s="21">
        <v>0</v>
      </c>
      <c r="P3295" s="21">
        <v>1</v>
      </c>
      <c r="Q3295" s="21">
        <v>0</v>
      </c>
      <c r="R3295">
        <f>IFERROR(IF(I3295=1,VLOOKUP(F3295,Lookup!$A$2:$B$15,2,FALSE),0),0.5)</f>
        <v>0.5</v>
      </c>
      <c r="S3295">
        <f>IF(K3295=1,1,IFERROR(IF(H3295="pass",VLOOKUP(F3295,Lookup!$D$2:$E$26,2,FALSE),0),1.6))</f>
        <v>0</v>
      </c>
      <c r="T3295" s="6">
        <f t="shared" si="155"/>
        <v>0</v>
      </c>
      <c r="U3295" s="6">
        <f t="shared" si="156"/>
        <v>0.5</v>
      </c>
      <c r="V3295" t="str">
        <f t="shared" si="154"/>
        <v>M.INGRAM, HOU</v>
      </c>
    </row>
    <row r="3296" spans="1:22">
      <c r="A3296">
        <v>806</v>
      </c>
      <c r="B3296" s="28">
        <v>2</v>
      </c>
      <c r="C3296" s="28" t="s">
        <v>19</v>
      </c>
      <c r="D3296" s="28" t="s">
        <v>4</v>
      </c>
      <c r="E3296" s="28">
        <v>67</v>
      </c>
      <c r="F3296" s="28">
        <v>33</v>
      </c>
      <c r="G3296" s="28" t="s">
        <v>3666</v>
      </c>
      <c r="H3296" s="28" t="s">
        <v>585</v>
      </c>
      <c r="I3296" s="28">
        <v>1</v>
      </c>
      <c r="J3296" s="28">
        <v>0</v>
      </c>
      <c r="K3296" s="28">
        <v>0</v>
      </c>
      <c r="L3296" s="28">
        <v>0</v>
      </c>
      <c r="M3296" s="28" t="s">
        <v>1550</v>
      </c>
      <c r="N3296" s="28" t="s">
        <v>587</v>
      </c>
      <c r="O3296" s="21">
        <v>0</v>
      </c>
      <c r="P3296" s="21">
        <v>1</v>
      </c>
      <c r="Q3296" s="21">
        <v>0</v>
      </c>
      <c r="R3296">
        <f>IFERROR(IF(I3296=1,VLOOKUP(F3296,Lookup!$A$2:$B$15,2,FALSE),0),0.5)</f>
        <v>0.5</v>
      </c>
      <c r="S3296">
        <f>IF(K3296=1,1,IFERROR(IF(H3296="pass",VLOOKUP(F3296,Lookup!$D$2:$E$26,2,FALSE),0),1.6))</f>
        <v>0</v>
      </c>
      <c r="T3296" s="6">
        <f t="shared" si="155"/>
        <v>0</v>
      </c>
      <c r="U3296" s="6">
        <f t="shared" si="156"/>
        <v>0.5</v>
      </c>
      <c r="V3296" t="str">
        <f t="shared" si="154"/>
        <v>P.LINDSAY, HOU</v>
      </c>
    </row>
    <row r="3297" spans="1:22">
      <c r="A3297">
        <v>808</v>
      </c>
      <c r="B3297" s="28">
        <v>2</v>
      </c>
      <c r="C3297" s="28" t="s">
        <v>19</v>
      </c>
      <c r="D3297" s="28" t="s">
        <v>4</v>
      </c>
      <c r="E3297" s="28">
        <v>62</v>
      </c>
      <c r="F3297" s="28">
        <v>38</v>
      </c>
      <c r="G3297" s="28" t="s">
        <v>3668</v>
      </c>
      <c r="H3297" s="28" t="s">
        <v>585</v>
      </c>
      <c r="I3297" s="28">
        <v>1</v>
      </c>
      <c r="J3297" s="28">
        <v>0</v>
      </c>
      <c r="K3297" s="28">
        <v>0</v>
      </c>
      <c r="L3297" s="28">
        <v>0</v>
      </c>
      <c r="M3297" s="28" t="s">
        <v>1528</v>
      </c>
      <c r="N3297" s="28" t="s">
        <v>587</v>
      </c>
      <c r="O3297" s="21">
        <v>0</v>
      </c>
      <c r="P3297" s="21">
        <v>1</v>
      </c>
      <c r="Q3297" s="21">
        <v>0</v>
      </c>
      <c r="R3297">
        <f>IFERROR(IF(I3297=1,VLOOKUP(F3297,Lookup!$A$2:$B$15,2,FALSE),0),0.5)</f>
        <v>0.5</v>
      </c>
      <c r="S3297">
        <f>IF(K3297=1,1,IFERROR(IF(H3297="pass",VLOOKUP(F3297,Lookup!$D$2:$E$26,2,FALSE),0),1.6))</f>
        <v>0</v>
      </c>
      <c r="T3297" s="6">
        <f t="shared" si="155"/>
        <v>0</v>
      </c>
      <c r="U3297" s="6">
        <f t="shared" si="156"/>
        <v>0.5</v>
      </c>
      <c r="V3297" t="str">
        <f t="shared" si="154"/>
        <v>M.INGRAM, HOU</v>
      </c>
    </row>
    <row r="3298" spans="1:22">
      <c r="A3298">
        <v>811</v>
      </c>
      <c r="B3298" s="28">
        <v>2</v>
      </c>
      <c r="C3298" s="28" t="s">
        <v>19</v>
      </c>
      <c r="D3298" s="28" t="s">
        <v>4</v>
      </c>
      <c r="E3298" s="28">
        <v>57</v>
      </c>
      <c r="F3298" s="28">
        <v>43</v>
      </c>
      <c r="G3298" s="28" t="s">
        <v>3671</v>
      </c>
      <c r="H3298" s="28" t="s">
        <v>585</v>
      </c>
      <c r="I3298" s="28">
        <v>1</v>
      </c>
      <c r="J3298" s="28">
        <v>0</v>
      </c>
      <c r="K3298" s="28">
        <v>0</v>
      </c>
      <c r="L3298" s="28">
        <v>0</v>
      </c>
      <c r="M3298" s="28" t="s">
        <v>3658</v>
      </c>
      <c r="N3298" s="28" t="s">
        <v>587</v>
      </c>
      <c r="O3298" s="21">
        <v>0</v>
      </c>
      <c r="P3298" s="21">
        <v>1</v>
      </c>
      <c r="Q3298" s="21">
        <v>0</v>
      </c>
      <c r="R3298">
        <f>IFERROR(IF(I3298=1,VLOOKUP(F3298,Lookup!$A$2:$B$15,2,FALSE),0),0.5)</f>
        <v>0.5</v>
      </c>
      <c r="S3298">
        <f>IF(K3298=1,1,IFERROR(IF(H3298="pass",VLOOKUP(F3298,Lookup!$D$2:$E$26,2,FALSE),0),1.6))</f>
        <v>0</v>
      </c>
      <c r="T3298" s="6">
        <f t="shared" si="155"/>
        <v>0</v>
      </c>
      <c r="U3298" s="6">
        <f t="shared" si="156"/>
        <v>0.5</v>
      </c>
      <c r="V3298" t="str">
        <f t="shared" si="154"/>
        <v>D.MILLS, HOU</v>
      </c>
    </row>
    <row r="3299" spans="1:22">
      <c r="A3299">
        <v>813</v>
      </c>
      <c r="B3299" s="28">
        <v>2</v>
      </c>
      <c r="C3299" s="28" t="s">
        <v>19</v>
      </c>
      <c r="D3299" s="28" t="s">
        <v>4</v>
      </c>
      <c r="E3299" s="28">
        <v>46</v>
      </c>
      <c r="F3299" s="28">
        <v>54</v>
      </c>
      <c r="G3299" s="28" t="s">
        <v>3673</v>
      </c>
      <c r="H3299" s="28" t="s">
        <v>585</v>
      </c>
      <c r="I3299" s="28">
        <v>1</v>
      </c>
      <c r="J3299" s="28">
        <v>0</v>
      </c>
      <c r="K3299" s="28">
        <v>0</v>
      </c>
      <c r="L3299" s="28">
        <v>0</v>
      </c>
      <c r="M3299" s="28" t="s">
        <v>1528</v>
      </c>
      <c r="N3299" s="28" t="s">
        <v>587</v>
      </c>
      <c r="O3299" s="21">
        <v>0</v>
      </c>
      <c r="P3299" s="21">
        <v>1</v>
      </c>
      <c r="Q3299" s="21">
        <v>0</v>
      </c>
      <c r="R3299">
        <f>IFERROR(IF(I3299=1,VLOOKUP(F3299,Lookup!$A$2:$B$15,2,FALSE),0),0.5)</f>
        <v>0.5</v>
      </c>
      <c r="S3299">
        <f>IF(K3299=1,1,IFERROR(IF(H3299="pass",VLOOKUP(F3299,Lookup!$D$2:$E$26,2,FALSE),0),1.6))</f>
        <v>0</v>
      </c>
      <c r="T3299" s="6">
        <f t="shared" si="155"/>
        <v>0</v>
      </c>
      <c r="U3299" s="6">
        <f t="shared" si="156"/>
        <v>0.5</v>
      </c>
      <c r="V3299" t="str">
        <f t="shared" si="154"/>
        <v>M.INGRAM, HOU</v>
      </c>
    </row>
    <row r="3300" spans="1:22">
      <c r="A3300">
        <v>814</v>
      </c>
      <c r="B3300" s="28">
        <v>2</v>
      </c>
      <c r="C3300" s="28" t="s">
        <v>19</v>
      </c>
      <c r="D3300" s="28" t="s">
        <v>4</v>
      </c>
      <c r="E3300" s="28">
        <v>43</v>
      </c>
      <c r="F3300" s="28">
        <v>57</v>
      </c>
      <c r="G3300" s="28" t="s">
        <v>3674</v>
      </c>
      <c r="H3300" s="28" t="s">
        <v>585</v>
      </c>
      <c r="I3300" s="28">
        <v>1</v>
      </c>
      <c r="J3300" s="28">
        <v>0</v>
      </c>
      <c r="K3300" s="28">
        <v>0</v>
      </c>
      <c r="L3300" s="28">
        <v>0</v>
      </c>
      <c r="M3300" s="28" t="s">
        <v>1528</v>
      </c>
      <c r="N3300" s="28" t="s">
        <v>587</v>
      </c>
      <c r="O3300" s="21">
        <v>0</v>
      </c>
      <c r="P3300" s="21">
        <v>1</v>
      </c>
      <c r="Q3300" s="21">
        <v>0</v>
      </c>
      <c r="R3300">
        <f>IFERROR(IF(I3300=1,VLOOKUP(F3300,Lookup!$A$2:$B$15,2,FALSE),0),0.5)</f>
        <v>0.5</v>
      </c>
      <c r="S3300">
        <f>IF(K3300=1,1,IFERROR(IF(H3300="pass",VLOOKUP(F3300,Lookup!$D$2:$E$26,2,FALSE),0),1.6))</f>
        <v>0</v>
      </c>
      <c r="T3300" s="6">
        <f t="shared" si="155"/>
        <v>0</v>
      </c>
      <c r="U3300" s="6">
        <f t="shared" si="156"/>
        <v>0.5</v>
      </c>
      <c r="V3300" t="str">
        <f t="shared" si="154"/>
        <v>M.INGRAM, HOU</v>
      </c>
    </row>
    <row r="3301" spans="1:22">
      <c r="A3301">
        <v>815</v>
      </c>
      <c r="B3301" s="28">
        <v>2</v>
      </c>
      <c r="C3301" s="28" t="s">
        <v>19</v>
      </c>
      <c r="D3301" s="28" t="s">
        <v>4</v>
      </c>
      <c r="E3301" s="28">
        <v>42</v>
      </c>
      <c r="F3301" s="28">
        <v>58</v>
      </c>
      <c r="G3301" s="28" t="s">
        <v>3675</v>
      </c>
      <c r="H3301" s="28" t="s">
        <v>2864</v>
      </c>
      <c r="I3301" s="28">
        <v>0</v>
      </c>
      <c r="J3301" s="28">
        <v>1</v>
      </c>
      <c r="K3301" s="28">
        <v>0</v>
      </c>
      <c r="L3301" s="28">
        <v>0</v>
      </c>
      <c r="M3301" s="28" t="s">
        <v>1530</v>
      </c>
      <c r="N3301" s="28" t="s">
        <v>587</v>
      </c>
      <c r="O3301" s="21">
        <v>0</v>
      </c>
      <c r="P3301" s="21">
        <v>0</v>
      </c>
      <c r="Q3301" s="21">
        <v>0</v>
      </c>
      <c r="R3301">
        <f>IFERROR(IF(I3301=1,VLOOKUP(F3301,Lookup!$A$2:$B$15,2,FALSE),0),0.5)</f>
        <v>0</v>
      </c>
      <c r="S3301">
        <f>IF(K3301=1,1,IFERROR(IF(H3301="pass",VLOOKUP(F3301,Lookup!$D$2:$E$26,2,FALSE),0),1.6))</f>
        <v>0</v>
      </c>
      <c r="T3301" s="6">
        <f t="shared" si="155"/>
        <v>0</v>
      </c>
      <c r="U3301" s="6">
        <f t="shared" si="156"/>
        <v>0</v>
      </c>
      <c r="V3301" t="str">
        <f t="shared" si="154"/>
        <v>B.COOKS, HOU</v>
      </c>
    </row>
    <row r="3302" spans="1:22">
      <c r="A3302">
        <v>816</v>
      </c>
      <c r="B3302" s="28">
        <v>2</v>
      </c>
      <c r="C3302" s="28" t="s">
        <v>19</v>
      </c>
      <c r="D3302" s="28" t="s">
        <v>4</v>
      </c>
      <c r="E3302" s="28">
        <v>15</v>
      </c>
      <c r="F3302" s="28">
        <v>85</v>
      </c>
      <c r="G3302" s="28" t="s">
        <v>3676</v>
      </c>
      <c r="H3302" s="28" t="s">
        <v>585</v>
      </c>
      <c r="I3302" s="28">
        <v>1</v>
      </c>
      <c r="J3302" s="28">
        <v>0</v>
      </c>
      <c r="K3302" s="28">
        <v>0</v>
      </c>
      <c r="L3302" s="28">
        <v>0</v>
      </c>
      <c r="M3302" s="28" t="s">
        <v>1528</v>
      </c>
      <c r="N3302" s="28" t="s">
        <v>587</v>
      </c>
      <c r="O3302" s="21">
        <v>0</v>
      </c>
      <c r="P3302" s="21">
        <v>1</v>
      </c>
      <c r="Q3302" s="21">
        <v>0</v>
      </c>
      <c r="R3302">
        <f>IFERROR(IF(I3302=1,VLOOKUP(F3302,Lookup!$A$2:$B$15,2,FALSE),0),0.5)</f>
        <v>0.5</v>
      </c>
      <c r="S3302">
        <f>IF(K3302=1,1,IFERROR(IF(H3302="pass",VLOOKUP(F3302,Lookup!$D$2:$E$26,2,FALSE),0),1.6))</f>
        <v>0</v>
      </c>
      <c r="T3302" s="6">
        <f t="shared" si="155"/>
        <v>0</v>
      </c>
      <c r="U3302" s="6">
        <f t="shared" si="156"/>
        <v>0.5</v>
      </c>
      <c r="V3302" t="str">
        <f t="shared" si="154"/>
        <v>M.INGRAM, HOU</v>
      </c>
    </row>
    <row r="3303" spans="1:22">
      <c r="A3303">
        <v>1313</v>
      </c>
      <c r="B3303" s="21">
        <v>1</v>
      </c>
      <c r="C3303" s="21" t="s">
        <v>19</v>
      </c>
      <c r="D3303" s="21" t="s">
        <v>20</v>
      </c>
      <c r="E3303" s="21">
        <v>40</v>
      </c>
      <c r="F3303" s="21">
        <v>60</v>
      </c>
      <c r="G3303" s="21" t="s">
        <v>1596</v>
      </c>
      <c r="H3303" s="21" t="s">
        <v>439</v>
      </c>
      <c r="I3303" s="21">
        <v>0</v>
      </c>
      <c r="J3303" s="21">
        <v>1</v>
      </c>
      <c r="K3303" s="21">
        <v>0</v>
      </c>
      <c r="L3303" s="21">
        <v>0</v>
      </c>
      <c r="M3303" s="21" t="s">
        <v>1528</v>
      </c>
      <c r="N3303" s="21">
        <v>19</v>
      </c>
      <c r="O3303" s="21">
        <v>19</v>
      </c>
      <c r="P3303" s="21">
        <v>0</v>
      </c>
      <c r="Q3303" s="21">
        <v>1</v>
      </c>
      <c r="R3303">
        <f>IFERROR(IF(I3303=1,VLOOKUP(F3303,Lookup!$A$2:$B$15,2,FALSE),0),0.5)</f>
        <v>0</v>
      </c>
      <c r="S3303">
        <f>IF(K3303=1,1,IFERROR(IF(H3303="pass",VLOOKUP(F3303,Lookup!$D$2:$E$26,2,FALSE),0),1.6))</f>
        <v>1.6</v>
      </c>
      <c r="T3303" s="6">
        <f t="shared" si="155"/>
        <v>1.9325000000000001</v>
      </c>
      <c r="U3303" s="6">
        <f t="shared" si="156"/>
        <v>1.9325000000000001</v>
      </c>
      <c r="V3303" t="str">
        <f t="shared" si="154"/>
        <v>M.INGRAM, HOU</v>
      </c>
    </row>
    <row r="3304" spans="1:22">
      <c r="A3304">
        <v>739</v>
      </c>
      <c r="B3304" s="28">
        <v>2</v>
      </c>
      <c r="C3304" s="28" t="s">
        <v>19</v>
      </c>
      <c r="D3304" s="28" t="s">
        <v>4</v>
      </c>
      <c r="E3304" s="28">
        <v>52</v>
      </c>
      <c r="F3304" s="28">
        <v>48</v>
      </c>
      <c r="G3304" s="28" t="s">
        <v>3593</v>
      </c>
      <c r="H3304" s="28" t="s">
        <v>439</v>
      </c>
      <c r="I3304" s="28">
        <v>0</v>
      </c>
      <c r="J3304" s="28">
        <v>1</v>
      </c>
      <c r="K3304" s="28">
        <v>0</v>
      </c>
      <c r="L3304" s="28">
        <v>0</v>
      </c>
      <c r="M3304" s="28" t="s">
        <v>1528</v>
      </c>
      <c r="N3304" s="28">
        <v>-1</v>
      </c>
      <c r="O3304" s="21">
        <v>-1</v>
      </c>
      <c r="P3304" s="21">
        <v>0</v>
      </c>
      <c r="Q3304" s="21">
        <v>1</v>
      </c>
      <c r="R3304">
        <f>IFERROR(IF(I3304=1,VLOOKUP(F3304,Lookup!$A$2:$B$15,2,FALSE),0),0.5)</f>
        <v>0</v>
      </c>
      <c r="S3304">
        <f>IF(K3304=1,1,IFERROR(IF(H3304="pass",VLOOKUP(F3304,Lookup!$D$2:$E$26,2,FALSE),0),1.6))</f>
        <v>1.6</v>
      </c>
      <c r="T3304" s="6">
        <f t="shared" si="155"/>
        <v>1.5825</v>
      </c>
      <c r="U3304" s="6">
        <f t="shared" si="156"/>
        <v>1.5825</v>
      </c>
      <c r="V3304" t="str">
        <f t="shared" si="154"/>
        <v>M.INGRAM, HOU</v>
      </c>
    </row>
    <row r="3305" spans="1:22">
      <c r="A3305">
        <v>769</v>
      </c>
      <c r="B3305" s="28">
        <v>2</v>
      </c>
      <c r="C3305" s="28" t="s">
        <v>19</v>
      </c>
      <c r="D3305" s="28" t="s">
        <v>4</v>
      </c>
      <c r="E3305" s="28">
        <v>15</v>
      </c>
      <c r="F3305" s="28">
        <v>85</v>
      </c>
      <c r="G3305" s="28" t="s">
        <v>3625</v>
      </c>
      <c r="H3305" s="28" t="s">
        <v>439</v>
      </c>
      <c r="I3305" s="28">
        <v>0</v>
      </c>
      <c r="J3305" s="28">
        <v>1</v>
      </c>
      <c r="K3305" s="28">
        <v>0</v>
      </c>
      <c r="L3305" s="28">
        <v>0</v>
      </c>
      <c r="M3305" s="28" t="s">
        <v>1528</v>
      </c>
      <c r="N3305" s="28">
        <v>7</v>
      </c>
      <c r="O3305" s="21">
        <v>7</v>
      </c>
      <c r="P3305" s="21">
        <v>0</v>
      </c>
      <c r="Q3305" s="21">
        <v>1</v>
      </c>
      <c r="R3305">
        <f>IFERROR(IF(I3305=1,VLOOKUP(F3305,Lookup!$A$2:$B$15,2,FALSE),0),0.5)</f>
        <v>0</v>
      </c>
      <c r="S3305">
        <f>IF(K3305=1,1,IFERROR(IF(H3305="pass",VLOOKUP(F3305,Lookup!$D$2:$E$26,2,FALSE),0),1.6))</f>
        <v>2</v>
      </c>
      <c r="T3305" s="6">
        <f t="shared" si="155"/>
        <v>1.7225000000000001</v>
      </c>
      <c r="U3305" s="6">
        <f t="shared" si="156"/>
        <v>1.9056500000000001</v>
      </c>
      <c r="V3305" t="str">
        <f t="shared" si="154"/>
        <v>M.INGRAM, HOU</v>
      </c>
    </row>
    <row r="3306" spans="1:22">
      <c r="A3306">
        <v>822</v>
      </c>
      <c r="B3306" s="28">
        <v>2</v>
      </c>
      <c r="C3306" s="28" t="s">
        <v>4</v>
      </c>
      <c r="D3306" s="28" t="s">
        <v>19</v>
      </c>
      <c r="E3306" s="28">
        <v>82</v>
      </c>
      <c r="F3306" s="28">
        <v>18</v>
      </c>
      <c r="G3306" s="28" t="s">
        <v>3682</v>
      </c>
      <c r="H3306" s="28" t="s">
        <v>585</v>
      </c>
      <c r="I3306" s="28">
        <v>1</v>
      </c>
      <c r="J3306" s="28">
        <v>0</v>
      </c>
      <c r="K3306" s="28">
        <v>0</v>
      </c>
      <c r="L3306" s="28">
        <v>0</v>
      </c>
      <c r="M3306" s="28" t="s">
        <v>1003</v>
      </c>
      <c r="N3306" s="28" t="s">
        <v>587</v>
      </c>
      <c r="O3306" s="21">
        <v>0</v>
      </c>
      <c r="P3306" s="21">
        <v>1</v>
      </c>
      <c r="Q3306" s="21">
        <v>0</v>
      </c>
      <c r="R3306">
        <f>IFERROR(IF(I3306=1,VLOOKUP(F3306,Lookup!$A$2:$B$15,2,FALSE),0),0.5)</f>
        <v>0.5</v>
      </c>
      <c r="S3306">
        <f>IF(K3306=1,1,IFERROR(IF(H3306="pass",VLOOKUP(F3306,Lookup!$D$2:$E$26,2,FALSE),0),1.6))</f>
        <v>0</v>
      </c>
      <c r="T3306" s="6">
        <f t="shared" si="155"/>
        <v>0</v>
      </c>
      <c r="U3306" s="6">
        <f t="shared" ref="U3306:U3330" si="157">R3306+IF(S3306&gt;=3.2,S3306,IF(AND(S3306&lt;3.2,S3306&gt;=1.8),S3306*0.66+T3306*0.34,T3306))+K3306*0.4735*2</f>
        <v>0.5</v>
      </c>
      <c r="V3306" t="str">
        <f t="shared" si="154"/>
        <v>K.HUNT, CLE</v>
      </c>
    </row>
    <row r="3307" spans="1:22">
      <c r="A3307">
        <v>824</v>
      </c>
      <c r="B3307" s="28">
        <v>2</v>
      </c>
      <c r="C3307" s="28" t="s">
        <v>4</v>
      </c>
      <c r="D3307" s="28" t="s">
        <v>19</v>
      </c>
      <c r="E3307" s="28">
        <v>74</v>
      </c>
      <c r="F3307" s="28">
        <v>26</v>
      </c>
      <c r="G3307" s="28" t="s">
        <v>3684</v>
      </c>
      <c r="H3307" s="28" t="s">
        <v>585</v>
      </c>
      <c r="I3307" s="28">
        <v>0</v>
      </c>
      <c r="J3307" s="28">
        <v>1</v>
      </c>
      <c r="K3307" s="28">
        <v>0</v>
      </c>
      <c r="L3307" s="28">
        <v>0</v>
      </c>
      <c r="M3307" s="28" t="s">
        <v>3615</v>
      </c>
      <c r="N3307" s="28" t="s">
        <v>587</v>
      </c>
      <c r="O3307" s="21">
        <v>0</v>
      </c>
      <c r="P3307" s="21">
        <v>0</v>
      </c>
      <c r="Q3307" s="21">
        <v>0</v>
      </c>
      <c r="R3307">
        <f>IFERROR(IF(I3307=1,VLOOKUP(F3307,Lookup!$A$2:$B$15,2,FALSE),0),0.5)</f>
        <v>0</v>
      </c>
      <c r="S3307">
        <f>IF(K3307=1,1,IFERROR(IF(H3307="pass",VLOOKUP(F3307,Lookup!$D$2:$E$26,2,FALSE),0),1.6))</f>
        <v>0</v>
      </c>
      <c r="T3307" s="6">
        <f t="shared" si="155"/>
        <v>0</v>
      </c>
      <c r="U3307" s="6">
        <f t="shared" si="157"/>
        <v>0</v>
      </c>
      <c r="V3307" t="str">
        <f t="shared" si="154"/>
        <v>B.MAYFIELD, CLE</v>
      </c>
    </row>
    <row r="3308" spans="1:22">
      <c r="A3308">
        <v>826</v>
      </c>
      <c r="B3308" s="28">
        <v>2</v>
      </c>
      <c r="C3308" s="28" t="s">
        <v>4</v>
      </c>
      <c r="D3308" s="28" t="s">
        <v>19</v>
      </c>
      <c r="E3308" s="28">
        <v>52</v>
      </c>
      <c r="F3308" s="28">
        <v>48</v>
      </c>
      <c r="G3308" s="28" t="s">
        <v>3686</v>
      </c>
      <c r="H3308" s="28" t="s">
        <v>585</v>
      </c>
      <c r="I3308" s="28">
        <v>1</v>
      </c>
      <c r="J3308" s="28">
        <v>0</v>
      </c>
      <c r="K3308" s="28">
        <v>0</v>
      </c>
      <c r="L3308" s="28">
        <v>0</v>
      </c>
      <c r="M3308" s="28" t="s">
        <v>1003</v>
      </c>
      <c r="N3308" s="28" t="s">
        <v>587</v>
      </c>
      <c r="O3308" s="21">
        <v>0</v>
      </c>
      <c r="P3308" s="21">
        <v>1</v>
      </c>
      <c r="Q3308" s="21">
        <v>0</v>
      </c>
      <c r="R3308">
        <f>IFERROR(IF(I3308=1,VLOOKUP(F3308,Lookup!$A$2:$B$15,2,FALSE),0),0.5)</f>
        <v>0.5</v>
      </c>
      <c r="S3308">
        <f>IF(K3308=1,1,IFERROR(IF(H3308="pass",VLOOKUP(F3308,Lookup!$D$2:$E$26,2,FALSE),0),1.6))</f>
        <v>0</v>
      </c>
      <c r="T3308" s="6">
        <f t="shared" si="155"/>
        <v>0</v>
      </c>
      <c r="U3308" s="6">
        <f t="shared" si="157"/>
        <v>0.5</v>
      </c>
      <c r="V3308" t="str">
        <f t="shared" si="154"/>
        <v>K.HUNT, CLE</v>
      </c>
    </row>
    <row r="3309" spans="1:22">
      <c r="A3309">
        <v>827</v>
      </c>
      <c r="B3309" s="28">
        <v>2</v>
      </c>
      <c r="C3309" s="28" t="s">
        <v>4</v>
      </c>
      <c r="D3309" s="28" t="s">
        <v>19</v>
      </c>
      <c r="E3309" s="28">
        <v>47</v>
      </c>
      <c r="F3309" s="28">
        <v>53</v>
      </c>
      <c r="G3309" s="28" t="s">
        <v>3687</v>
      </c>
      <c r="H3309" s="28" t="s">
        <v>585</v>
      </c>
      <c r="I3309" s="28">
        <v>1</v>
      </c>
      <c r="J3309" s="28">
        <v>0</v>
      </c>
      <c r="K3309" s="28">
        <v>0</v>
      </c>
      <c r="L3309" s="28">
        <v>0</v>
      </c>
      <c r="M3309" s="28" t="s">
        <v>1003</v>
      </c>
      <c r="N3309" s="28" t="s">
        <v>587</v>
      </c>
      <c r="O3309" s="21">
        <v>0</v>
      </c>
      <c r="P3309" s="21">
        <v>1</v>
      </c>
      <c r="Q3309" s="21">
        <v>0</v>
      </c>
      <c r="R3309">
        <f>IFERROR(IF(I3309=1,VLOOKUP(F3309,Lookup!$A$2:$B$15,2,FALSE),0),0.5)</f>
        <v>0.5</v>
      </c>
      <c r="S3309">
        <f>IF(K3309=1,1,IFERROR(IF(H3309="pass",VLOOKUP(F3309,Lookup!$D$2:$E$26,2,FALSE),0),1.6))</f>
        <v>0</v>
      </c>
      <c r="T3309" s="6">
        <f t="shared" si="155"/>
        <v>0</v>
      </c>
      <c r="U3309" s="6">
        <f t="shared" si="157"/>
        <v>0.5</v>
      </c>
      <c r="V3309" t="str">
        <f t="shared" si="154"/>
        <v>K.HUNT, CLE</v>
      </c>
    </row>
    <row r="3310" spans="1:22">
      <c r="A3310">
        <v>828</v>
      </c>
      <c r="B3310" s="28">
        <v>2</v>
      </c>
      <c r="C3310" s="28" t="s">
        <v>4</v>
      </c>
      <c r="D3310" s="28" t="s">
        <v>19</v>
      </c>
      <c r="E3310" s="28">
        <v>41</v>
      </c>
      <c r="F3310" s="28">
        <v>59</v>
      </c>
      <c r="G3310" s="28" t="s">
        <v>3688</v>
      </c>
      <c r="H3310" s="28" t="s">
        <v>585</v>
      </c>
      <c r="I3310" s="28">
        <v>1</v>
      </c>
      <c r="J3310" s="28">
        <v>0</v>
      </c>
      <c r="K3310" s="28">
        <v>0</v>
      </c>
      <c r="L3310" s="28">
        <v>0</v>
      </c>
      <c r="M3310" s="28" t="s">
        <v>1061</v>
      </c>
      <c r="N3310" s="28" t="s">
        <v>587</v>
      </c>
      <c r="O3310" s="21">
        <v>0</v>
      </c>
      <c r="P3310" s="21">
        <v>1</v>
      </c>
      <c r="Q3310" s="21">
        <v>0</v>
      </c>
      <c r="R3310">
        <f>IFERROR(IF(I3310=1,VLOOKUP(F3310,Lookup!$A$2:$B$15,2,FALSE),0),0.5)</f>
        <v>0.5</v>
      </c>
      <c r="S3310">
        <f>IF(K3310=1,1,IFERROR(IF(H3310="pass",VLOOKUP(F3310,Lookup!$D$2:$E$26,2,FALSE),0),1.6))</f>
        <v>0</v>
      </c>
      <c r="T3310" s="6">
        <f t="shared" si="155"/>
        <v>0</v>
      </c>
      <c r="U3310" s="6">
        <f t="shared" si="157"/>
        <v>0.5</v>
      </c>
      <c r="V3310" t="str">
        <f t="shared" si="154"/>
        <v>N.CHUBB, CLE</v>
      </c>
    </row>
    <row r="3311" spans="1:22">
      <c r="A3311">
        <v>829</v>
      </c>
      <c r="B3311" s="28">
        <v>2</v>
      </c>
      <c r="C3311" s="28" t="s">
        <v>4</v>
      </c>
      <c r="D3311" s="28" t="s">
        <v>19</v>
      </c>
      <c r="E3311" s="28">
        <v>27</v>
      </c>
      <c r="F3311" s="28">
        <v>73</v>
      </c>
      <c r="G3311" s="28" t="s">
        <v>3689</v>
      </c>
      <c r="H3311" s="28" t="s">
        <v>585</v>
      </c>
      <c r="I3311" s="28">
        <v>0</v>
      </c>
      <c r="J3311" s="28">
        <v>1</v>
      </c>
      <c r="K3311" s="28">
        <v>0</v>
      </c>
      <c r="L3311" s="28">
        <v>0</v>
      </c>
      <c r="M3311" s="28" t="s">
        <v>3615</v>
      </c>
      <c r="N3311" s="28" t="s">
        <v>587</v>
      </c>
      <c r="O3311" s="21">
        <v>0</v>
      </c>
      <c r="P3311" s="21">
        <v>0</v>
      </c>
      <c r="Q3311" s="21">
        <v>0</v>
      </c>
      <c r="R3311">
        <f>IFERROR(IF(I3311=1,VLOOKUP(F3311,Lookup!$A$2:$B$15,2,FALSE),0),0.5)</f>
        <v>0</v>
      </c>
      <c r="S3311">
        <f>IF(K3311=1,1,IFERROR(IF(H3311="pass",VLOOKUP(F3311,Lookup!$D$2:$E$26,2,FALSE),0),1.6))</f>
        <v>0</v>
      </c>
      <c r="T3311" s="6">
        <f t="shared" si="155"/>
        <v>0</v>
      </c>
      <c r="U3311" s="6">
        <f t="shared" si="157"/>
        <v>0</v>
      </c>
      <c r="V3311" t="str">
        <f t="shared" si="154"/>
        <v>B.MAYFIELD, CLE</v>
      </c>
    </row>
    <row r="3312" spans="1:22">
      <c r="A3312">
        <v>830</v>
      </c>
      <c r="B3312" s="28">
        <v>2</v>
      </c>
      <c r="C3312" s="28" t="s">
        <v>4</v>
      </c>
      <c r="D3312" s="28" t="s">
        <v>19</v>
      </c>
      <c r="E3312" s="28">
        <v>26</v>
      </c>
      <c r="F3312" s="28">
        <v>74</v>
      </c>
      <c r="G3312" s="28" t="s">
        <v>3690</v>
      </c>
      <c r="H3312" s="28" t="s">
        <v>585</v>
      </c>
      <c r="I3312" s="28">
        <v>1</v>
      </c>
      <c r="J3312" s="28">
        <v>0</v>
      </c>
      <c r="K3312" s="28">
        <v>0</v>
      </c>
      <c r="L3312" s="28">
        <v>0</v>
      </c>
      <c r="M3312" s="28" t="s">
        <v>1061</v>
      </c>
      <c r="N3312" s="28" t="s">
        <v>587</v>
      </c>
      <c r="O3312" s="21">
        <v>0</v>
      </c>
      <c r="P3312" s="21">
        <v>1</v>
      </c>
      <c r="Q3312" s="21">
        <v>0</v>
      </c>
      <c r="R3312">
        <f>IFERROR(IF(I3312=1,VLOOKUP(F3312,Lookup!$A$2:$B$15,2,FALSE),0),0.5)</f>
        <v>0.5</v>
      </c>
      <c r="S3312">
        <f>IF(K3312=1,1,IFERROR(IF(H3312="pass",VLOOKUP(F3312,Lookup!$D$2:$E$26,2,FALSE),0),1.6))</f>
        <v>0</v>
      </c>
      <c r="T3312" s="6">
        <f t="shared" si="155"/>
        <v>0</v>
      </c>
      <c r="U3312" s="6">
        <f t="shared" si="157"/>
        <v>0.5</v>
      </c>
      <c r="V3312" t="str">
        <f t="shared" si="154"/>
        <v>N.CHUBB, CLE</v>
      </c>
    </row>
    <row r="3313" spans="1:22">
      <c r="A3313">
        <v>834</v>
      </c>
      <c r="B3313" s="28">
        <v>2</v>
      </c>
      <c r="C3313" s="28" t="s">
        <v>4</v>
      </c>
      <c r="D3313" s="28" t="s">
        <v>19</v>
      </c>
      <c r="E3313" s="28">
        <v>63</v>
      </c>
      <c r="F3313" s="28">
        <v>37</v>
      </c>
      <c r="G3313" s="28" t="s">
        <v>3694</v>
      </c>
      <c r="H3313" s="28" t="s">
        <v>585</v>
      </c>
      <c r="I3313" s="28">
        <v>1</v>
      </c>
      <c r="J3313" s="28">
        <v>0</v>
      </c>
      <c r="K3313" s="28">
        <v>0</v>
      </c>
      <c r="L3313" s="28">
        <v>0</v>
      </c>
      <c r="M3313" s="28" t="s">
        <v>1003</v>
      </c>
      <c r="N3313" s="28" t="s">
        <v>587</v>
      </c>
      <c r="O3313" s="21">
        <v>0</v>
      </c>
      <c r="P3313" s="21">
        <v>1</v>
      </c>
      <c r="Q3313" s="21">
        <v>0</v>
      </c>
      <c r="R3313">
        <f>IFERROR(IF(I3313=1,VLOOKUP(F3313,Lookup!$A$2:$B$15,2,FALSE),0),0.5)</f>
        <v>0.5</v>
      </c>
      <c r="S3313">
        <f>IF(K3313=1,1,IFERROR(IF(H3313="pass",VLOOKUP(F3313,Lookup!$D$2:$E$26,2,FALSE),0),1.6))</f>
        <v>0</v>
      </c>
      <c r="T3313" s="6">
        <f t="shared" si="155"/>
        <v>0</v>
      </c>
      <c r="U3313" s="6">
        <f t="shared" si="157"/>
        <v>0.5</v>
      </c>
      <c r="V3313" t="str">
        <f t="shared" si="154"/>
        <v>K.HUNT, CLE</v>
      </c>
    </row>
    <row r="3314" spans="1:22">
      <c r="A3314">
        <v>835</v>
      </c>
      <c r="B3314" s="28">
        <v>2</v>
      </c>
      <c r="C3314" s="28" t="s">
        <v>4</v>
      </c>
      <c r="D3314" s="28" t="s">
        <v>19</v>
      </c>
      <c r="E3314" s="28">
        <v>62</v>
      </c>
      <c r="F3314" s="28">
        <v>38</v>
      </c>
      <c r="G3314" s="28" t="s">
        <v>3695</v>
      </c>
      <c r="H3314" s="28" t="s">
        <v>585</v>
      </c>
      <c r="I3314" s="28">
        <v>1</v>
      </c>
      <c r="J3314" s="28">
        <v>0</v>
      </c>
      <c r="K3314" s="28">
        <v>0</v>
      </c>
      <c r="L3314" s="28">
        <v>0</v>
      </c>
      <c r="M3314" s="28" t="s">
        <v>1003</v>
      </c>
      <c r="N3314" s="28" t="s">
        <v>587</v>
      </c>
      <c r="O3314" s="21">
        <v>0</v>
      </c>
      <c r="P3314" s="21">
        <v>1</v>
      </c>
      <c r="Q3314" s="21">
        <v>0</v>
      </c>
      <c r="R3314">
        <f>IFERROR(IF(I3314=1,VLOOKUP(F3314,Lookup!$A$2:$B$15,2,FALSE),0),0.5)</f>
        <v>0.5</v>
      </c>
      <c r="S3314">
        <f>IF(K3314=1,1,IFERROR(IF(H3314="pass",VLOOKUP(F3314,Lookup!$D$2:$E$26,2,FALSE),0),1.6))</f>
        <v>0</v>
      </c>
      <c r="T3314" s="6">
        <f t="shared" si="155"/>
        <v>0</v>
      </c>
      <c r="U3314" s="6">
        <f t="shared" si="157"/>
        <v>0.5</v>
      </c>
      <c r="V3314" t="str">
        <f t="shared" si="154"/>
        <v>K.HUNT, CLE</v>
      </c>
    </row>
    <row r="3315" spans="1:22">
      <c r="A3315">
        <v>842</v>
      </c>
      <c r="B3315" s="28">
        <v>2</v>
      </c>
      <c r="C3315" s="28" t="s">
        <v>19</v>
      </c>
      <c r="D3315" s="28" t="s">
        <v>4</v>
      </c>
      <c r="E3315" s="28">
        <v>28</v>
      </c>
      <c r="F3315" s="28">
        <v>72</v>
      </c>
      <c r="G3315" s="28" t="s">
        <v>3702</v>
      </c>
      <c r="H3315" s="28" t="s">
        <v>2864</v>
      </c>
      <c r="I3315" s="28">
        <v>0</v>
      </c>
      <c r="J3315" s="28">
        <v>1</v>
      </c>
      <c r="K3315" s="28">
        <v>0</v>
      </c>
      <c r="L3315" s="28">
        <v>0</v>
      </c>
      <c r="M3315" s="28" t="s">
        <v>3658</v>
      </c>
      <c r="N3315" s="28" t="s">
        <v>587</v>
      </c>
      <c r="O3315" s="21">
        <v>0</v>
      </c>
      <c r="P3315" s="21">
        <v>0</v>
      </c>
      <c r="Q3315" s="21">
        <v>0</v>
      </c>
      <c r="R3315">
        <f>IFERROR(IF(I3315=1,VLOOKUP(F3315,Lookup!$A$2:$B$15,2,FALSE),0),0.5)</f>
        <v>0</v>
      </c>
      <c r="S3315">
        <f>IF(K3315=1,1,IFERROR(IF(H3315="pass",VLOOKUP(F3315,Lookup!$D$2:$E$26,2,FALSE),0),1.6))</f>
        <v>0</v>
      </c>
      <c r="T3315" s="6">
        <f t="shared" si="155"/>
        <v>0</v>
      </c>
      <c r="U3315" s="6">
        <f t="shared" si="157"/>
        <v>0</v>
      </c>
      <c r="V3315" t="str">
        <f t="shared" si="154"/>
        <v>D.MILLS, HOU</v>
      </c>
    </row>
    <row r="3316" spans="1:22">
      <c r="A3316">
        <v>844</v>
      </c>
      <c r="B3316" s="28">
        <v>2</v>
      </c>
      <c r="C3316" s="28" t="s">
        <v>4</v>
      </c>
      <c r="D3316" s="28" t="s">
        <v>19</v>
      </c>
      <c r="E3316" s="28">
        <v>69</v>
      </c>
      <c r="F3316" s="28">
        <v>31</v>
      </c>
      <c r="G3316" s="28" t="s">
        <v>3704</v>
      </c>
      <c r="H3316" s="28" t="s">
        <v>2963</v>
      </c>
      <c r="I3316" s="28">
        <v>0</v>
      </c>
      <c r="J3316" s="28">
        <v>0</v>
      </c>
      <c r="K3316" s="28">
        <v>0</v>
      </c>
      <c r="L3316" s="28">
        <v>0</v>
      </c>
      <c r="M3316" s="28" t="s">
        <v>3615</v>
      </c>
      <c r="N3316" s="28" t="s">
        <v>587</v>
      </c>
      <c r="O3316" s="21">
        <v>0</v>
      </c>
      <c r="P3316" s="21">
        <v>0</v>
      </c>
      <c r="Q3316" s="21">
        <v>0</v>
      </c>
      <c r="R3316">
        <f>IFERROR(IF(I3316=1,VLOOKUP(F3316,Lookup!$A$2:$B$15,2,FALSE),0),0.5)</f>
        <v>0</v>
      </c>
      <c r="S3316">
        <f>IF(K3316=1,1,IFERROR(IF(H3316="pass",VLOOKUP(F3316,Lookup!$D$2:$E$26,2,FALSE),0),1.6))</f>
        <v>0</v>
      </c>
      <c r="T3316" s="6">
        <f t="shared" si="155"/>
        <v>0</v>
      </c>
      <c r="U3316" s="6">
        <f t="shared" si="157"/>
        <v>0</v>
      </c>
      <c r="V3316" t="str">
        <f t="shared" si="154"/>
        <v>B.MAYFIELD, CLE</v>
      </c>
    </row>
    <row r="3317" spans="1:22">
      <c r="A3317">
        <v>845</v>
      </c>
      <c r="B3317" s="28">
        <v>2</v>
      </c>
      <c r="C3317" s="28" t="s">
        <v>4</v>
      </c>
      <c r="D3317" s="28" t="s">
        <v>19</v>
      </c>
      <c r="E3317" s="28">
        <v>70</v>
      </c>
      <c r="F3317" s="28">
        <v>30</v>
      </c>
      <c r="G3317" s="28" t="s">
        <v>3705</v>
      </c>
      <c r="H3317" s="28" t="s">
        <v>2963</v>
      </c>
      <c r="I3317" s="28">
        <v>0</v>
      </c>
      <c r="J3317" s="28">
        <v>0</v>
      </c>
      <c r="K3317" s="28">
        <v>0</v>
      </c>
      <c r="L3317" s="28">
        <v>0</v>
      </c>
      <c r="M3317" s="28" t="s">
        <v>3615</v>
      </c>
      <c r="N3317" s="28" t="s">
        <v>587</v>
      </c>
      <c r="O3317" s="21">
        <v>0</v>
      </c>
      <c r="P3317" s="21">
        <v>0</v>
      </c>
      <c r="Q3317" s="21">
        <v>0</v>
      </c>
      <c r="R3317">
        <f>IFERROR(IF(I3317=1,VLOOKUP(F3317,Lookup!$A$2:$B$15,2,FALSE),0),0.5)</f>
        <v>0</v>
      </c>
      <c r="S3317">
        <f>IF(K3317=1,1,IFERROR(IF(H3317="pass",VLOOKUP(F3317,Lookup!$D$2:$E$26,2,FALSE),0),1.6))</f>
        <v>0</v>
      </c>
      <c r="T3317" s="6">
        <f t="shared" si="155"/>
        <v>0</v>
      </c>
      <c r="U3317" s="6">
        <f t="shared" si="157"/>
        <v>0</v>
      </c>
      <c r="V3317" t="str">
        <f t="shared" si="154"/>
        <v>B.MAYFIELD, CLE</v>
      </c>
    </row>
    <row r="3318" spans="1:22">
      <c r="A3318">
        <v>846</v>
      </c>
      <c r="B3318" s="28">
        <v>2</v>
      </c>
      <c r="C3318" s="28" t="s">
        <v>4</v>
      </c>
      <c r="D3318" s="28" t="s">
        <v>19</v>
      </c>
      <c r="E3318" s="28">
        <v>71</v>
      </c>
      <c r="F3318" s="28">
        <v>29</v>
      </c>
      <c r="G3318" s="28" t="s">
        <v>3706</v>
      </c>
      <c r="H3318" s="28" t="s">
        <v>2963</v>
      </c>
      <c r="I3318" s="28">
        <v>0</v>
      </c>
      <c r="J3318" s="28">
        <v>0</v>
      </c>
      <c r="K3318" s="28">
        <v>0</v>
      </c>
      <c r="L3318" s="28">
        <v>0</v>
      </c>
      <c r="M3318" s="28" t="s">
        <v>3615</v>
      </c>
      <c r="N3318" s="28" t="s">
        <v>587</v>
      </c>
      <c r="O3318" s="21">
        <v>0</v>
      </c>
      <c r="P3318" s="21">
        <v>0</v>
      </c>
      <c r="Q3318" s="21">
        <v>0</v>
      </c>
      <c r="R3318">
        <f>IFERROR(IF(I3318=1,VLOOKUP(F3318,Lookup!$A$2:$B$15,2,FALSE),0),0.5)</f>
        <v>0</v>
      </c>
      <c r="S3318">
        <f>IF(K3318=1,1,IFERROR(IF(H3318="pass",VLOOKUP(F3318,Lookup!$D$2:$E$26,2,FALSE),0),1.6))</f>
        <v>0</v>
      </c>
      <c r="T3318" s="6">
        <f t="shared" si="155"/>
        <v>0</v>
      </c>
      <c r="U3318" s="6">
        <f t="shared" si="157"/>
        <v>0</v>
      </c>
      <c r="V3318" t="str">
        <f t="shared" si="154"/>
        <v>B.MAYFIELD, CLE</v>
      </c>
    </row>
    <row r="3319" spans="1:22">
      <c r="A3319">
        <v>847</v>
      </c>
      <c r="B3319" s="28">
        <v>2</v>
      </c>
      <c r="C3319" s="28" t="s">
        <v>0</v>
      </c>
      <c r="D3319" s="28" t="s">
        <v>9</v>
      </c>
      <c r="E3319" s="28">
        <v>75</v>
      </c>
      <c r="F3319" s="28">
        <v>25</v>
      </c>
      <c r="G3319" s="28" t="s">
        <v>3707</v>
      </c>
      <c r="H3319" s="28" t="s">
        <v>585</v>
      </c>
      <c r="I3319" s="28">
        <v>1</v>
      </c>
      <c r="J3319" s="28">
        <v>0</v>
      </c>
      <c r="K3319" s="28">
        <v>0</v>
      </c>
      <c r="L3319" s="28">
        <v>0</v>
      </c>
      <c r="M3319" s="28" t="s">
        <v>773</v>
      </c>
      <c r="N3319" s="28" t="s">
        <v>587</v>
      </c>
      <c r="O3319" s="21">
        <v>0</v>
      </c>
      <c r="P3319" s="21">
        <v>1</v>
      </c>
      <c r="Q3319" s="21">
        <v>0</v>
      </c>
      <c r="R3319">
        <f>IFERROR(IF(I3319=1,VLOOKUP(F3319,Lookup!$A$2:$B$15,2,FALSE),0),0.5)</f>
        <v>0.5</v>
      </c>
      <c r="S3319">
        <f>IF(K3319=1,1,IFERROR(IF(H3319="pass",VLOOKUP(F3319,Lookup!$D$2:$E$26,2,FALSE),0),1.6))</f>
        <v>0</v>
      </c>
      <c r="T3319" s="6">
        <f t="shared" si="155"/>
        <v>0</v>
      </c>
      <c r="U3319" s="6">
        <f t="shared" si="157"/>
        <v>0.5</v>
      </c>
      <c r="V3319" t="str">
        <f t="shared" si="154"/>
        <v>L.JACKSON, BAL</v>
      </c>
    </row>
    <row r="3320" spans="1:22">
      <c r="A3320">
        <v>850</v>
      </c>
      <c r="B3320" s="28">
        <v>2</v>
      </c>
      <c r="C3320" s="28" t="s">
        <v>0</v>
      </c>
      <c r="D3320" s="28" t="s">
        <v>9</v>
      </c>
      <c r="E3320" s="28">
        <v>75</v>
      </c>
      <c r="F3320" s="28">
        <v>25</v>
      </c>
      <c r="G3320" s="28" t="s">
        <v>3710</v>
      </c>
      <c r="H3320" s="28" t="s">
        <v>585</v>
      </c>
      <c r="I3320" s="28">
        <v>1</v>
      </c>
      <c r="J3320" s="28">
        <v>0</v>
      </c>
      <c r="K3320" s="28">
        <v>0</v>
      </c>
      <c r="L3320" s="28">
        <v>0</v>
      </c>
      <c r="M3320" s="28" t="s">
        <v>767</v>
      </c>
      <c r="N3320" s="28" t="s">
        <v>587</v>
      </c>
      <c r="O3320" s="21">
        <v>0</v>
      </c>
      <c r="P3320" s="21">
        <v>1</v>
      </c>
      <c r="Q3320" s="21">
        <v>0</v>
      </c>
      <c r="R3320">
        <f>IFERROR(IF(I3320=1,VLOOKUP(F3320,Lookup!$A$2:$B$15,2,FALSE),0),0.5)</f>
        <v>0.5</v>
      </c>
      <c r="S3320">
        <f>IF(K3320=1,1,IFERROR(IF(H3320="pass",VLOOKUP(F3320,Lookup!$D$2:$E$26,2,FALSE),0),1.6))</f>
        <v>0</v>
      </c>
      <c r="T3320" s="6">
        <f t="shared" si="155"/>
        <v>0</v>
      </c>
      <c r="U3320" s="6">
        <f t="shared" si="157"/>
        <v>0.5</v>
      </c>
      <c r="V3320" t="str">
        <f t="shared" si="154"/>
        <v>L.MURRAY, BAL</v>
      </c>
    </row>
    <row r="3321" spans="1:22">
      <c r="A3321">
        <v>851</v>
      </c>
      <c r="B3321" s="28">
        <v>2</v>
      </c>
      <c r="C3321" s="28" t="s">
        <v>0</v>
      </c>
      <c r="D3321" s="28" t="s">
        <v>9</v>
      </c>
      <c r="E3321" s="28">
        <v>69</v>
      </c>
      <c r="F3321" s="28">
        <v>31</v>
      </c>
      <c r="G3321" s="28" t="s">
        <v>3711</v>
      </c>
      <c r="H3321" s="28" t="s">
        <v>585</v>
      </c>
      <c r="I3321" s="28">
        <v>1</v>
      </c>
      <c r="J3321" s="28">
        <v>0</v>
      </c>
      <c r="K3321" s="28">
        <v>0</v>
      </c>
      <c r="L3321" s="28">
        <v>0</v>
      </c>
      <c r="M3321" s="28" t="s">
        <v>742</v>
      </c>
      <c r="N3321" s="28" t="s">
        <v>587</v>
      </c>
      <c r="O3321" s="21">
        <v>0</v>
      </c>
      <c r="P3321" s="21">
        <v>1</v>
      </c>
      <c r="Q3321" s="21">
        <v>0</v>
      </c>
      <c r="R3321">
        <f>IFERROR(IF(I3321=1,VLOOKUP(F3321,Lookup!$A$2:$B$15,2,FALSE),0),0.5)</f>
        <v>0.5</v>
      </c>
      <c r="S3321">
        <f>IF(K3321=1,1,IFERROR(IF(H3321="pass",VLOOKUP(F3321,Lookup!$D$2:$E$26,2,FALSE),0),1.6))</f>
        <v>0</v>
      </c>
      <c r="T3321" s="6">
        <f t="shared" si="155"/>
        <v>0</v>
      </c>
      <c r="U3321" s="6">
        <f t="shared" si="157"/>
        <v>0.5</v>
      </c>
      <c r="V3321" t="str">
        <f t="shared" si="154"/>
        <v>T.WILLIAMS, BAL</v>
      </c>
    </row>
    <row r="3322" spans="1:22">
      <c r="A3322">
        <v>853</v>
      </c>
      <c r="B3322" s="28">
        <v>2</v>
      </c>
      <c r="C3322" s="28" t="s">
        <v>0</v>
      </c>
      <c r="D3322" s="28" t="s">
        <v>9</v>
      </c>
      <c r="E3322" s="28">
        <v>53</v>
      </c>
      <c r="F3322" s="28">
        <v>47</v>
      </c>
      <c r="G3322" s="28" t="s">
        <v>3713</v>
      </c>
      <c r="H3322" s="28" t="s">
        <v>585</v>
      </c>
      <c r="I3322" s="28">
        <v>1</v>
      </c>
      <c r="J3322" s="28">
        <v>0</v>
      </c>
      <c r="K3322" s="28">
        <v>0</v>
      </c>
      <c r="L3322" s="28">
        <v>0</v>
      </c>
      <c r="M3322" s="28" t="s">
        <v>742</v>
      </c>
      <c r="N3322" s="28" t="s">
        <v>587</v>
      </c>
      <c r="O3322" s="21">
        <v>0</v>
      </c>
      <c r="P3322" s="21">
        <v>1</v>
      </c>
      <c r="Q3322" s="21">
        <v>0</v>
      </c>
      <c r="R3322">
        <f>IFERROR(IF(I3322=1,VLOOKUP(F3322,Lookup!$A$2:$B$15,2,FALSE),0),0.5)</f>
        <v>0.5</v>
      </c>
      <c r="S3322">
        <f>IF(K3322=1,1,IFERROR(IF(H3322="pass",VLOOKUP(F3322,Lookup!$D$2:$E$26,2,FALSE),0),1.6))</f>
        <v>0</v>
      </c>
      <c r="T3322" s="6">
        <f t="shared" si="155"/>
        <v>0</v>
      </c>
      <c r="U3322" s="6">
        <f t="shared" si="157"/>
        <v>0.5</v>
      </c>
      <c r="V3322" t="str">
        <f t="shared" si="154"/>
        <v>T.WILLIAMS, BAL</v>
      </c>
    </row>
    <row r="3323" spans="1:22">
      <c r="A3323">
        <v>854</v>
      </c>
      <c r="B3323" s="28">
        <v>2</v>
      </c>
      <c r="C3323" s="28" t="s">
        <v>0</v>
      </c>
      <c r="D3323" s="28" t="s">
        <v>9</v>
      </c>
      <c r="E3323" s="28">
        <v>41</v>
      </c>
      <c r="F3323" s="28">
        <v>59</v>
      </c>
      <c r="G3323" s="28" t="s">
        <v>3714</v>
      </c>
      <c r="H3323" s="28" t="s">
        <v>585</v>
      </c>
      <c r="I3323" s="28">
        <v>1</v>
      </c>
      <c r="J3323" s="28">
        <v>0</v>
      </c>
      <c r="K3323" s="28">
        <v>0</v>
      </c>
      <c r="L3323" s="28">
        <v>0</v>
      </c>
      <c r="M3323" s="28" t="s">
        <v>3715</v>
      </c>
      <c r="N3323" s="28" t="s">
        <v>587</v>
      </c>
      <c r="O3323" s="21">
        <v>0</v>
      </c>
      <c r="P3323" s="21">
        <v>1</v>
      </c>
      <c r="Q3323" s="21">
        <v>0</v>
      </c>
      <c r="R3323">
        <f>IFERROR(IF(I3323=1,VLOOKUP(F3323,Lookup!$A$2:$B$15,2,FALSE),0),0.5)</f>
        <v>0.5</v>
      </c>
      <c r="S3323">
        <f>IF(K3323=1,1,IFERROR(IF(H3323="pass",VLOOKUP(F3323,Lookup!$D$2:$E$26,2,FALSE),0),1.6))</f>
        <v>0</v>
      </c>
      <c r="T3323" s="6">
        <f t="shared" si="155"/>
        <v>0</v>
      </c>
      <c r="U3323" s="6">
        <f t="shared" si="157"/>
        <v>0.5</v>
      </c>
      <c r="V3323" t="str">
        <f t="shared" si="154"/>
        <v>D.FREEMAN, BAL</v>
      </c>
    </row>
    <row r="3324" spans="1:22">
      <c r="A3324">
        <v>855</v>
      </c>
      <c r="B3324" s="28">
        <v>2</v>
      </c>
      <c r="C3324" s="28" t="s">
        <v>0</v>
      </c>
      <c r="D3324" s="28" t="s">
        <v>9</v>
      </c>
      <c r="E3324" s="28">
        <v>10</v>
      </c>
      <c r="F3324" s="28">
        <v>90</v>
      </c>
      <c r="G3324" s="28" t="s">
        <v>3716</v>
      </c>
      <c r="H3324" s="28" t="s">
        <v>585</v>
      </c>
      <c r="I3324" s="28">
        <v>1</v>
      </c>
      <c r="J3324" s="28">
        <v>0</v>
      </c>
      <c r="K3324" s="28">
        <v>0</v>
      </c>
      <c r="L3324" s="28">
        <v>0</v>
      </c>
      <c r="M3324" s="28" t="s">
        <v>742</v>
      </c>
      <c r="N3324" s="28" t="s">
        <v>587</v>
      </c>
      <c r="O3324" s="21">
        <v>0</v>
      </c>
      <c r="P3324" s="21">
        <v>1</v>
      </c>
      <c r="Q3324" s="21">
        <v>0</v>
      </c>
      <c r="R3324">
        <f>IFERROR(IF(I3324=1,VLOOKUP(F3324,Lookup!$A$2:$B$15,2,FALSE),0),0.5)</f>
        <v>0.8</v>
      </c>
      <c r="S3324">
        <f>IF(K3324=1,1,IFERROR(IF(H3324="pass",VLOOKUP(F3324,Lookup!$D$2:$E$26,2,FALSE),0),1.6))</f>
        <v>0</v>
      </c>
      <c r="T3324" s="6">
        <f t="shared" si="155"/>
        <v>0</v>
      </c>
      <c r="U3324" s="6">
        <f t="shared" si="157"/>
        <v>0.8</v>
      </c>
      <c r="V3324" t="str">
        <f t="shared" si="154"/>
        <v>T.WILLIAMS, BAL</v>
      </c>
    </row>
    <row r="3325" spans="1:22">
      <c r="A3325">
        <v>856</v>
      </c>
      <c r="B3325" s="28">
        <v>2</v>
      </c>
      <c r="C3325" s="28" t="s">
        <v>9</v>
      </c>
      <c r="D3325" s="28" t="s">
        <v>0</v>
      </c>
      <c r="E3325" s="28">
        <v>92</v>
      </c>
      <c r="F3325" s="28">
        <v>8</v>
      </c>
      <c r="G3325" s="28" t="s">
        <v>3717</v>
      </c>
      <c r="H3325" s="28" t="s">
        <v>585</v>
      </c>
      <c r="I3325" s="28">
        <v>1</v>
      </c>
      <c r="J3325" s="28">
        <v>0</v>
      </c>
      <c r="K3325" s="28">
        <v>0</v>
      </c>
      <c r="L3325" s="28">
        <v>0</v>
      </c>
      <c r="M3325" s="28" t="s">
        <v>1021</v>
      </c>
      <c r="N3325" s="28" t="s">
        <v>587</v>
      </c>
      <c r="O3325" s="21">
        <v>0</v>
      </c>
      <c r="P3325" s="21">
        <v>1</v>
      </c>
      <c r="Q3325" s="21">
        <v>0</v>
      </c>
      <c r="R3325">
        <f>IFERROR(IF(I3325=1,VLOOKUP(F3325,Lookup!$A$2:$B$15,2,FALSE),0),0.5)</f>
        <v>0.5</v>
      </c>
      <c r="S3325">
        <f>IF(K3325=1,1,IFERROR(IF(H3325="pass",VLOOKUP(F3325,Lookup!$D$2:$E$26,2,FALSE),0),1.6))</f>
        <v>0</v>
      </c>
      <c r="T3325" s="6">
        <f t="shared" si="155"/>
        <v>0</v>
      </c>
      <c r="U3325" s="6">
        <f t="shared" si="157"/>
        <v>0.5</v>
      </c>
      <c r="V3325" t="str">
        <f t="shared" si="154"/>
        <v>C.EDWARDS-HELAIRE, KC</v>
      </c>
    </row>
    <row r="3326" spans="1:22">
      <c r="A3326">
        <v>860</v>
      </c>
      <c r="B3326" s="28">
        <v>2</v>
      </c>
      <c r="C3326" s="28" t="s">
        <v>9</v>
      </c>
      <c r="D3326" s="28" t="s">
        <v>0</v>
      </c>
      <c r="E3326" s="28">
        <v>51</v>
      </c>
      <c r="F3326" s="28">
        <v>49</v>
      </c>
      <c r="G3326" s="28" t="s">
        <v>3721</v>
      </c>
      <c r="H3326" s="28" t="s">
        <v>585</v>
      </c>
      <c r="I3326" s="28">
        <v>1</v>
      </c>
      <c r="J3326" s="28">
        <v>0</v>
      </c>
      <c r="K3326" s="28">
        <v>0</v>
      </c>
      <c r="L3326" s="28">
        <v>0</v>
      </c>
      <c r="M3326" s="28" t="s">
        <v>1021</v>
      </c>
      <c r="N3326" s="28" t="s">
        <v>587</v>
      </c>
      <c r="O3326" s="21">
        <v>0</v>
      </c>
      <c r="P3326" s="21">
        <v>1</v>
      </c>
      <c r="Q3326" s="21">
        <v>0</v>
      </c>
      <c r="R3326">
        <f>IFERROR(IF(I3326=1,VLOOKUP(F3326,Lookup!$A$2:$B$15,2,FALSE),0),0.5)</f>
        <v>0.5</v>
      </c>
      <c r="S3326">
        <f>IF(K3326=1,1,IFERROR(IF(H3326="pass",VLOOKUP(F3326,Lookup!$D$2:$E$26,2,FALSE),0),1.6))</f>
        <v>0</v>
      </c>
      <c r="T3326" s="6">
        <f t="shared" si="155"/>
        <v>0</v>
      </c>
      <c r="U3326" s="6">
        <f t="shared" si="157"/>
        <v>0.5</v>
      </c>
      <c r="V3326" t="str">
        <f t="shared" si="154"/>
        <v>C.EDWARDS-HELAIRE, KC</v>
      </c>
    </row>
    <row r="3327" spans="1:22">
      <c r="A3327">
        <v>861</v>
      </c>
      <c r="B3327" s="28">
        <v>2</v>
      </c>
      <c r="C3327" s="28" t="s">
        <v>9</v>
      </c>
      <c r="D3327" s="28" t="s">
        <v>0</v>
      </c>
      <c r="E3327" s="28">
        <v>50</v>
      </c>
      <c r="F3327" s="28">
        <v>50</v>
      </c>
      <c r="G3327" s="28" t="s">
        <v>3722</v>
      </c>
      <c r="H3327" s="28" t="s">
        <v>585</v>
      </c>
      <c r="I3327" s="28">
        <v>1</v>
      </c>
      <c r="J3327" s="28">
        <v>0</v>
      </c>
      <c r="K3327" s="28">
        <v>0</v>
      </c>
      <c r="L3327" s="28">
        <v>0</v>
      </c>
      <c r="M3327" s="28" t="s">
        <v>1021</v>
      </c>
      <c r="N3327" s="28" t="s">
        <v>587</v>
      </c>
      <c r="O3327" s="21">
        <v>0</v>
      </c>
      <c r="P3327" s="21">
        <v>1</v>
      </c>
      <c r="Q3327" s="21">
        <v>0</v>
      </c>
      <c r="R3327">
        <f>IFERROR(IF(I3327=1,VLOOKUP(F3327,Lookup!$A$2:$B$15,2,FALSE),0),0.5)</f>
        <v>0.5</v>
      </c>
      <c r="S3327">
        <f>IF(K3327=1,1,IFERROR(IF(H3327="pass",VLOOKUP(F3327,Lookup!$D$2:$E$26,2,FALSE),0),1.6))</f>
        <v>0</v>
      </c>
      <c r="T3327" s="6">
        <f t="shared" si="155"/>
        <v>0</v>
      </c>
      <c r="U3327" s="6">
        <f t="shared" si="157"/>
        <v>0.5</v>
      </c>
      <c r="V3327" t="str">
        <f t="shared" si="154"/>
        <v>C.EDWARDS-HELAIRE, KC</v>
      </c>
    </row>
    <row r="3328" spans="1:22">
      <c r="A3328">
        <v>865</v>
      </c>
      <c r="B3328" s="28">
        <v>2</v>
      </c>
      <c r="C3328" s="28" t="s">
        <v>0</v>
      </c>
      <c r="D3328" s="28" t="s">
        <v>9</v>
      </c>
      <c r="E3328" s="28">
        <v>58</v>
      </c>
      <c r="F3328" s="28">
        <v>42</v>
      </c>
      <c r="G3328" s="28" t="s">
        <v>3726</v>
      </c>
      <c r="H3328" s="28" t="s">
        <v>585</v>
      </c>
      <c r="I3328" s="28">
        <v>1</v>
      </c>
      <c r="J3328" s="28">
        <v>0</v>
      </c>
      <c r="K3328" s="28">
        <v>0</v>
      </c>
      <c r="L3328" s="28">
        <v>0</v>
      </c>
      <c r="M3328" s="28" t="s">
        <v>742</v>
      </c>
      <c r="N3328" s="28" t="s">
        <v>587</v>
      </c>
      <c r="O3328" s="21">
        <v>0</v>
      </c>
      <c r="P3328" s="21">
        <v>1</v>
      </c>
      <c r="Q3328" s="21">
        <v>0</v>
      </c>
      <c r="R3328">
        <f>IFERROR(IF(I3328=1,VLOOKUP(F3328,Lookup!$A$2:$B$15,2,FALSE),0),0.5)</f>
        <v>0.5</v>
      </c>
      <c r="S3328">
        <f>IF(K3328=1,1,IFERROR(IF(H3328="pass",VLOOKUP(F3328,Lookup!$D$2:$E$26,2,FALSE),0),1.6))</f>
        <v>0</v>
      </c>
      <c r="T3328" s="6">
        <f t="shared" si="155"/>
        <v>0</v>
      </c>
      <c r="U3328" s="6">
        <f t="shared" si="157"/>
        <v>0.5</v>
      </c>
      <c r="V3328" t="str">
        <f t="shared" si="154"/>
        <v>T.WILLIAMS, BAL</v>
      </c>
    </row>
    <row r="3329" spans="1:22">
      <c r="A3329">
        <v>866</v>
      </c>
      <c r="B3329" s="28">
        <v>2</v>
      </c>
      <c r="C3329" s="28" t="s">
        <v>0</v>
      </c>
      <c r="D3329" s="28" t="s">
        <v>9</v>
      </c>
      <c r="E3329" s="28">
        <v>51</v>
      </c>
      <c r="F3329" s="28">
        <v>49</v>
      </c>
      <c r="G3329" s="28" t="s">
        <v>3727</v>
      </c>
      <c r="H3329" s="28" t="s">
        <v>585</v>
      </c>
      <c r="I3329" s="28">
        <v>1</v>
      </c>
      <c r="J3329" s="28">
        <v>0</v>
      </c>
      <c r="K3329" s="28">
        <v>0</v>
      </c>
      <c r="L3329" s="28">
        <v>0</v>
      </c>
      <c r="M3329" s="28" t="s">
        <v>742</v>
      </c>
      <c r="N3329" s="28" t="s">
        <v>587</v>
      </c>
      <c r="O3329" s="21">
        <v>0</v>
      </c>
      <c r="P3329" s="21">
        <v>1</v>
      </c>
      <c r="Q3329" s="21">
        <v>0</v>
      </c>
      <c r="R3329">
        <f>IFERROR(IF(I3329=1,VLOOKUP(F3329,Lookup!$A$2:$B$15,2,FALSE),0),0.5)</f>
        <v>0.5</v>
      </c>
      <c r="S3329">
        <f>IF(K3329=1,1,IFERROR(IF(H3329="pass",VLOOKUP(F3329,Lookup!$D$2:$E$26,2,FALSE),0),1.6))</f>
        <v>0</v>
      </c>
      <c r="T3329" s="6">
        <f t="shared" si="155"/>
        <v>0</v>
      </c>
      <c r="U3329" s="6">
        <f t="shared" si="157"/>
        <v>0.5</v>
      </c>
      <c r="V3329" t="str">
        <f t="shared" si="154"/>
        <v>T.WILLIAMS, BAL</v>
      </c>
    </row>
    <row r="3330" spans="1:22">
      <c r="A3330">
        <v>867</v>
      </c>
      <c r="B3330" s="28">
        <v>2</v>
      </c>
      <c r="C3330" s="28" t="s">
        <v>0</v>
      </c>
      <c r="D3330" s="28" t="s">
        <v>9</v>
      </c>
      <c r="E3330" s="28">
        <v>50</v>
      </c>
      <c r="F3330" s="28">
        <v>50</v>
      </c>
      <c r="G3330" s="28" t="s">
        <v>3728</v>
      </c>
      <c r="H3330" s="28" t="s">
        <v>585</v>
      </c>
      <c r="I3330" s="28">
        <v>1</v>
      </c>
      <c r="J3330" s="28">
        <v>0</v>
      </c>
      <c r="K3330" s="28">
        <v>0</v>
      </c>
      <c r="L3330" s="28">
        <v>0</v>
      </c>
      <c r="M3330" s="28" t="s">
        <v>773</v>
      </c>
      <c r="N3330" s="28" t="s">
        <v>587</v>
      </c>
      <c r="O3330" s="21">
        <v>0</v>
      </c>
      <c r="P3330" s="21">
        <v>1</v>
      </c>
      <c r="Q3330" s="21">
        <v>0</v>
      </c>
      <c r="R3330">
        <f>IFERROR(IF(I3330=1,VLOOKUP(F3330,Lookup!$A$2:$B$15,2,FALSE),0),0.5)</f>
        <v>0.5</v>
      </c>
      <c r="S3330">
        <f>IF(K3330=1,1,IFERROR(IF(H3330="pass",VLOOKUP(F3330,Lookup!$D$2:$E$26,2,FALSE),0),1.6))</f>
        <v>0</v>
      </c>
      <c r="T3330" s="6">
        <f t="shared" si="155"/>
        <v>0</v>
      </c>
      <c r="U3330" s="6">
        <f t="shared" si="157"/>
        <v>0.5</v>
      </c>
      <c r="V3330" t="str">
        <f t="shared" ref="V3330:V3393" si="158">IF(M3330="A.St","A. ST. BROWN, DET",IF(M3330="Dj.Moore","D.MOORE, CAR",IF(M3330="Mi.Carter","M.CARTER, NYJ",UPPER(M3330)&amp;", "&amp;C3330)))</f>
        <v>L.JACKSON, BAL</v>
      </c>
    </row>
    <row r="3331" spans="1:22">
      <c r="A3331">
        <v>868</v>
      </c>
      <c r="B3331" s="28">
        <v>2</v>
      </c>
      <c r="C3331" s="28" t="s">
        <v>0</v>
      </c>
      <c r="D3331" s="28" t="s">
        <v>9</v>
      </c>
      <c r="E3331" s="28">
        <v>41</v>
      </c>
      <c r="F3331" s="28">
        <v>59</v>
      </c>
      <c r="G3331" s="28" t="s">
        <v>3729</v>
      </c>
      <c r="H3331" s="28" t="s">
        <v>585</v>
      </c>
      <c r="I3331" s="28">
        <v>1</v>
      </c>
      <c r="J3331" s="28">
        <v>0</v>
      </c>
      <c r="K3331" s="28">
        <v>0</v>
      </c>
      <c r="L3331" s="28">
        <v>0</v>
      </c>
      <c r="M3331" s="28" t="s">
        <v>773</v>
      </c>
      <c r="N3331" s="28" t="s">
        <v>587</v>
      </c>
      <c r="O3331" s="21">
        <v>0</v>
      </c>
      <c r="P3331" s="21">
        <v>1</v>
      </c>
      <c r="Q3331" s="21">
        <v>0</v>
      </c>
      <c r="R3331">
        <f>IFERROR(IF(I3331=1,VLOOKUP(F3331,Lookup!$A$2:$B$15,2,FALSE),0),0.5)</f>
        <v>0.5</v>
      </c>
      <c r="S3331">
        <f>IF(K3331=1,1,IFERROR(IF(H3331="pass",VLOOKUP(F3331,Lookup!$D$2:$E$26,2,FALSE),0),1.6))</f>
        <v>0</v>
      </c>
      <c r="T3331" s="6">
        <f t="shared" ref="T3331:T3394" si="159">IFERROR(1.6+0.7/40*N3331,0)</f>
        <v>0</v>
      </c>
      <c r="U3331" s="6">
        <f t="shared" ref="U3331:U3394" si="160">R3331+IF(S3331&gt;=3.2,S3331,IF(AND(S3331&lt;3.2,S3331&gt;=1.8),S3331*0.66+T3331*0.34,T3331))+K3331*0.4735*2</f>
        <v>0.5</v>
      </c>
      <c r="V3331" t="str">
        <f t="shared" si="158"/>
        <v>L.JACKSON, BAL</v>
      </c>
    </row>
    <row r="3332" spans="1:22">
      <c r="A3332">
        <v>869</v>
      </c>
      <c r="B3332" s="28">
        <v>2</v>
      </c>
      <c r="C3332" s="28" t="s">
        <v>0</v>
      </c>
      <c r="D3332" s="28" t="s">
        <v>9</v>
      </c>
      <c r="E3332" s="28">
        <v>32</v>
      </c>
      <c r="F3332" s="28">
        <v>68</v>
      </c>
      <c r="G3332" s="28" t="s">
        <v>3730</v>
      </c>
      <c r="H3332" s="28" t="s">
        <v>585</v>
      </c>
      <c r="I3332" s="28">
        <v>1</v>
      </c>
      <c r="J3332" s="28">
        <v>0</v>
      </c>
      <c r="K3332" s="28">
        <v>0</v>
      </c>
      <c r="L3332" s="28">
        <v>0</v>
      </c>
      <c r="M3332" s="28" t="s">
        <v>767</v>
      </c>
      <c r="N3332" s="28" t="s">
        <v>587</v>
      </c>
      <c r="O3332" s="21">
        <v>0</v>
      </c>
      <c r="P3332" s="21">
        <v>1</v>
      </c>
      <c r="Q3332" s="21">
        <v>0</v>
      </c>
      <c r="R3332">
        <f>IFERROR(IF(I3332=1,VLOOKUP(F3332,Lookup!$A$2:$B$15,2,FALSE),0),0.5)</f>
        <v>0.5</v>
      </c>
      <c r="S3332">
        <f>IF(K3332=1,1,IFERROR(IF(H3332="pass",VLOOKUP(F3332,Lookup!$D$2:$E$26,2,FALSE),0),1.6))</f>
        <v>0</v>
      </c>
      <c r="T3332" s="6">
        <f t="shared" si="159"/>
        <v>0</v>
      </c>
      <c r="U3332" s="6">
        <f t="shared" si="160"/>
        <v>0.5</v>
      </c>
      <c r="V3332" t="str">
        <f t="shared" si="158"/>
        <v>L.MURRAY, BAL</v>
      </c>
    </row>
    <row r="3333" spans="1:22">
      <c r="A3333">
        <v>874</v>
      </c>
      <c r="B3333" s="28">
        <v>2</v>
      </c>
      <c r="C3333" s="28" t="s">
        <v>9</v>
      </c>
      <c r="D3333" s="28" t="s">
        <v>0</v>
      </c>
      <c r="E3333" s="28">
        <v>69</v>
      </c>
      <c r="F3333" s="28">
        <v>31</v>
      </c>
      <c r="G3333" s="28" t="s">
        <v>3735</v>
      </c>
      <c r="H3333" s="28" t="s">
        <v>2864</v>
      </c>
      <c r="I3333" s="28">
        <v>0</v>
      </c>
      <c r="J3333" s="28">
        <v>1</v>
      </c>
      <c r="K3333" s="28">
        <v>0</v>
      </c>
      <c r="L3333" s="28">
        <v>0</v>
      </c>
      <c r="M3333" s="28" t="s">
        <v>1044</v>
      </c>
      <c r="N3333" s="28" t="s">
        <v>587</v>
      </c>
      <c r="O3333" s="21">
        <v>0</v>
      </c>
      <c r="P3333" s="21">
        <v>0</v>
      </c>
      <c r="Q3333" s="21">
        <v>0</v>
      </c>
      <c r="R3333">
        <f>IFERROR(IF(I3333=1,VLOOKUP(F3333,Lookup!$A$2:$B$15,2,FALSE),0),0.5)</f>
        <v>0</v>
      </c>
      <c r="S3333">
        <f>IF(K3333=1,1,IFERROR(IF(H3333="pass",VLOOKUP(F3333,Lookup!$D$2:$E$26,2,FALSE),0),1.6))</f>
        <v>0</v>
      </c>
      <c r="T3333" s="6">
        <f t="shared" si="159"/>
        <v>0</v>
      </c>
      <c r="U3333" s="6">
        <f t="shared" si="160"/>
        <v>0</v>
      </c>
      <c r="V3333" t="str">
        <f t="shared" si="158"/>
        <v>M.BURTON, KC</v>
      </c>
    </row>
    <row r="3334" spans="1:22">
      <c r="A3334">
        <v>875</v>
      </c>
      <c r="B3334" s="28">
        <v>2</v>
      </c>
      <c r="C3334" s="28" t="s">
        <v>9</v>
      </c>
      <c r="D3334" s="28" t="s">
        <v>0</v>
      </c>
      <c r="E3334" s="28">
        <v>97</v>
      </c>
      <c r="F3334" s="28">
        <v>3</v>
      </c>
      <c r="G3334" s="28" t="s">
        <v>3736</v>
      </c>
      <c r="H3334" s="28" t="s">
        <v>585</v>
      </c>
      <c r="I3334" s="28">
        <v>1</v>
      </c>
      <c r="J3334" s="28">
        <v>0</v>
      </c>
      <c r="K3334" s="28">
        <v>0</v>
      </c>
      <c r="L3334" s="28">
        <v>0</v>
      </c>
      <c r="M3334" s="28" t="s">
        <v>1021</v>
      </c>
      <c r="N3334" s="28" t="s">
        <v>587</v>
      </c>
      <c r="O3334" s="21">
        <v>0</v>
      </c>
      <c r="P3334" s="21">
        <v>1</v>
      </c>
      <c r="Q3334" s="21">
        <v>0</v>
      </c>
      <c r="R3334">
        <f>IFERROR(IF(I3334=1,VLOOKUP(F3334,Lookup!$A$2:$B$15,2,FALSE),0),0.5)</f>
        <v>0.5</v>
      </c>
      <c r="S3334">
        <f>IF(K3334=1,1,IFERROR(IF(H3334="pass",VLOOKUP(F3334,Lookup!$D$2:$E$26,2,FALSE),0),1.6))</f>
        <v>0</v>
      </c>
      <c r="T3334" s="6">
        <f t="shared" si="159"/>
        <v>0</v>
      </c>
      <c r="U3334" s="6">
        <f t="shared" si="160"/>
        <v>0.5</v>
      </c>
      <c r="V3334" t="str">
        <f t="shared" si="158"/>
        <v>C.EDWARDS-HELAIRE, KC</v>
      </c>
    </row>
    <row r="3335" spans="1:22">
      <c r="A3335">
        <v>877</v>
      </c>
      <c r="B3335" s="28">
        <v>2</v>
      </c>
      <c r="C3335" s="28" t="s">
        <v>0</v>
      </c>
      <c r="D3335" s="28" t="s">
        <v>9</v>
      </c>
      <c r="E3335" s="28">
        <v>67</v>
      </c>
      <c r="F3335" s="28">
        <v>33</v>
      </c>
      <c r="G3335" s="28" t="s">
        <v>3739</v>
      </c>
      <c r="H3335" s="28" t="s">
        <v>585</v>
      </c>
      <c r="I3335" s="28">
        <v>1</v>
      </c>
      <c r="J3335" s="28">
        <v>0</v>
      </c>
      <c r="K3335" s="28">
        <v>0</v>
      </c>
      <c r="L3335" s="28">
        <v>0</v>
      </c>
      <c r="M3335" s="28" t="s">
        <v>742</v>
      </c>
      <c r="N3335" s="28" t="s">
        <v>587</v>
      </c>
      <c r="O3335" s="21">
        <v>0</v>
      </c>
      <c r="P3335" s="21">
        <v>1</v>
      </c>
      <c r="Q3335" s="21">
        <v>0</v>
      </c>
      <c r="R3335">
        <f>IFERROR(IF(I3335=1,VLOOKUP(F3335,Lookup!$A$2:$B$15,2,FALSE),0),0.5)</f>
        <v>0.5</v>
      </c>
      <c r="S3335">
        <f>IF(K3335=1,1,IFERROR(IF(H3335="pass",VLOOKUP(F3335,Lookup!$D$2:$E$26,2,FALSE),0),1.6))</f>
        <v>0</v>
      </c>
      <c r="T3335" s="6">
        <f t="shared" si="159"/>
        <v>0</v>
      </c>
      <c r="U3335" s="6">
        <f t="shared" si="160"/>
        <v>0.5</v>
      </c>
      <c r="V3335" t="str">
        <f t="shared" si="158"/>
        <v>T.WILLIAMS, BAL</v>
      </c>
    </row>
    <row r="3336" spans="1:22">
      <c r="A3336">
        <v>879</v>
      </c>
      <c r="B3336" s="28">
        <v>2</v>
      </c>
      <c r="C3336" s="28" t="s">
        <v>0</v>
      </c>
      <c r="D3336" s="28" t="s">
        <v>9</v>
      </c>
      <c r="E3336" s="28">
        <v>60</v>
      </c>
      <c r="F3336" s="28">
        <v>40</v>
      </c>
      <c r="G3336" s="28" t="s">
        <v>3741</v>
      </c>
      <c r="H3336" s="28" t="s">
        <v>585</v>
      </c>
      <c r="I3336" s="28">
        <v>1</v>
      </c>
      <c r="J3336" s="28">
        <v>0</v>
      </c>
      <c r="K3336" s="28">
        <v>0</v>
      </c>
      <c r="L3336" s="28">
        <v>0</v>
      </c>
      <c r="M3336" s="28" t="s">
        <v>742</v>
      </c>
      <c r="N3336" s="28" t="s">
        <v>587</v>
      </c>
      <c r="O3336" s="21">
        <v>0</v>
      </c>
      <c r="P3336" s="21">
        <v>1</v>
      </c>
      <c r="Q3336" s="21">
        <v>0</v>
      </c>
      <c r="R3336">
        <f>IFERROR(IF(I3336=1,VLOOKUP(F3336,Lookup!$A$2:$B$15,2,FALSE),0),0.5)</f>
        <v>0.5</v>
      </c>
      <c r="S3336">
        <f>IF(K3336=1,1,IFERROR(IF(H3336="pass",VLOOKUP(F3336,Lookup!$D$2:$E$26,2,FALSE),0),1.6))</f>
        <v>0</v>
      </c>
      <c r="T3336" s="6">
        <f t="shared" si="159"/>
        <v>0</v>
      </c>
      <c r="U3336" s="6">
        <f t="shared" si="160"/>
        <v>0.5</v>
      </c>
      <c r="V3336" t="str">
        <f t="shared" si="158"/>
        <v>T.WILLIAMS, BAL</v>
      </c>
    </row>
    <row r="3337" spans="1:22">
      <c r="A3337">
        <v>880</v>
      </c>
      <c r="B3337" s="28">
        <v>2</v>
      </c>
      <c r="C3337" s="28" t="s">
        <v>9</v>
      </c>
      <c r="D3337" s="28" t="s">
        <v>0</v>
      </c>
      <c r="E3337" s="28">
        <v>89</v>
      </c>
      <c r="F3337" s="28">
        <v>11</v>
      </c>
      <c r="G3337" s="28" t="s">
        <v>3742</v>
      </c>
      <c r="H3337" s="28" t="s">
        <v>585</v>
      </c>
      <c r="I3337" s="28">
        <v>1</v>
      </c>
      <c r="J3337" s="28">
        <v>0</v>
      </c>
      <c r="K3337" s="28">
        <v>0</v>
      </c>
      <c r="L3337" s="28">
        <v>0</v>
      </c>
      <c r="M3337" s="28" t="s">
        <v>1093</v>
      </c>
      <c r="N3337" s="28" t="s">
        <v>587</v>
      </c>
      <c r="O3337" s="21">
        <v>0</v>
      </c>
      <c r="P3337" s="21">
        <v>1</v>
      </c>
      <c r="Q3337" s="21">
        <v>0</v>
      </c>
      <c r="R3337">
        <f>IFERROR(IF(I3337=1,VLOOKUP(F3337,Lookup!$A$2:$B$15,2,FALSE),0),0.5)</f>
        <v>0.5</v>
      </c>
      <c r="S3337">
        <f>IF(K3337=1,1,IFERROR(IF(H3337="pass",VLOOKUP(F3337,Lookup!$D$2:$E$26,2,FALSE),0),1.6))</f>
        <v>0</v>
      </c>
      <c r="T3337" s="6">
        <f t="shared" si="159"/>
        <v>0</v>
      </c>
      <c r="U3337" s="6">
        <f t="shared" si="160"/>
        <v>0.5</v>
      </c>
      <c r="V3337" t="str">
        <f t="shared" si="158"/>
        <v>DA.WILLIAMS, KC</v>
      </c>
    </row>
    <row r="3338" spans="1:22">
      <c r="A3338">
        <v>882</v>
      </c>
      <c r="B3338" s="28">
        <v>2</v>
      </c>
      <c r="C3338" s="28" t="s">
        <v>9</v>
      </c>
      <c r="D3338" s="28" t="s">
        <v>0</v>
      </c>
      <c r="E3338" s="28">
        <v>74</v>
      </c>
      <c r="F3338" s="28">
        <v>26</v>
      </c>
      <c r="G3338" s="28" t="s">
        <v>3744</v>
      </c>
      <c r="H3338" s="28" t="s">
        <v>585</v>
      </c>
      <c r="I3338" s="28">
        <v>1</v>
      </c>
      <c r="J3338" s="28">
        <v>0</v>
      </c>
      <c r="K3338" s="28">
        <v>0</v>
      </c>
      <c r="L3338" s="28">
        <v>0</v>
      </c>
      <c r="M3338" s="28" t="s">
        <v>1021</v>
      </c>
      <c r="N3338" s="28" t="s">
        <v>587</v>
      </c>
      <c r="O3338" s="21">
        <v>0</v>
      </c>
      <c r="P3338" s="21">
        <v>1</v>
      </c>
      <c r="Q3338" s="21">
        <v>0</v>
      </c>
      <c r="R3338">
        <f>IFERROR(IF(I3338=1,VLOOKUP(F3338,Lookup!$A$2:$B$15,2,FALSE),0),0.5)</f>
        <v>0.5</v>
      </c>
      <c r="S3338">
        <f>IF(K3338=1,1,IFERROR(IF(H3338="pass",VLOOKUP(F3338,Lookup!$D$2:$E$26,2,FALSE),0),1.6))</f>
        <v>0</v>
      </c>
      <c r="T3338" s="6">
        <f t="shared" si="159"/>
        <v>0</v>
      </c>
      <c r="U3338" s="6">
        <f t="shared" si="160"/>
        <v>0.5</v>
      </c>
      <c r="V3338" t="str">
        <f t="shared" si="158"/>
        <v>C.EDWARDS-HELAIRE, KC</v>
      </c>
    </row>
    <row r="3339" spans="1:22">
      <c r="A3339">
        <v>887</v>
      </c>
      <c r="B3339" s="28">
        <v>2</v>
      </c>
      <c r="C3339" s="28" t="s">
        <v>0</v>
      </c>
      <c r="D3339" s="28" t="s">
        <v>9</v>
      </c>
      <c r="E3339" s="28">
        <v>72</v>
      </c>
      <c r="F3339" s="28">
        <v>28</v>
      </c>
      <c r="G3339" s="28" t="s">
        <v>3749</v>
      </c>
      <c r="H3339" s="28" t="s">
        <v>585</v>
      </c>
      <c r="I3339" s="28">
        <v>1</v>
      </c>
      <c r="J3339" s="28">
        <v>0</v>
      </c>
      <c r="K3339" s="28">
        <v>0</v>
      </c>
      <c r="L3339" s="28">
        <v>0</v>
      </c>
      <c r="M3339" s="28" t="s">
        <v>773</v>
      </c>
      <c r="N3339" s="28" t="s">
        <v>587</v>
      </c>
      <c r="O3339" s="21">
        <v>0</v>
      </c>
      <c r="P3339" s="21">
        <v>1</v>
      </c>
      <c r="Q3339" s="21">
        <v>0</v>
      </c>
      <c r="R3339">
        <f>IFERROR(IF(I3339=1,VLOOKUP(F3339,Lookup!$A$2:$B$15,2,FALSE),0),0.5)</f>
        <v>0.5</v>
      </c>
      <c r="S3339">
        <f>IF(K3339=1,1,IFERROR(IF(H3339="pass",VLOOKUP(F3339,Lookup!$D$2:$E$26,2,FALSE),0),1.6))</f>
        <v>0</v>
      </c>
      <c r="T3339" s="6">
        <f t="shared" si="159"/>
        <v>0</v>
      </c>
      <c r="U3339" s="6">
        <f t="shared" si="160"/>
        <v>0.5</v>
      </c>
      <c r="V3339" t="str">
        <f t="shared" si="158"/>
        <v>L.JACKSON, BAL</v>
      </c>
    </row>
    <row r="3340" spans="1:22">
      <c r="A3340">
        <v>888</v>
      </c>
      <c r="B3340" s="28">
        <v>2</v>
      </c>
      <c r="C3340" s="28" t="s">
        <v>0</v>
      </c>
      <c r="D3340" s="28" t="s">
        <v>9</v>
      </c>
      <c r="E3340" s="28">
        <v>51</v>
      </c>
      <c r="F3340" s="28">
        <v>49</v>
      </c>
      <c r="G3340" s="28" t="s">
        <v>3750</v>
      </c>
      <c r="H3340" s="28" t="s">
        <v>585</v>
      </c>
      <c r="I3340" s="28">
        <v>1</v>
      </c>
      <c r="J3340" s="28">
        <v>0</v>
      </c>
      <c r="K3340" s="28">
        <v>0</v>
      </c>
      <c r="L3340" s="28">
        <v>0</v>
      </c>
      <c r="M3340" s="28" t="s">
        <v>767</v>
      </c>
      <c r="N3340" s="28" t="s">
        <v>587</v>
      </c>
      <c r="O3340" s="21">
        <v>0</v>
      </c>
      <c r="P3340" s="21">
        <v>1</v>
      </c>
      <c r="Q3340" s="21">
        <v>0</v>
      </c>
      <c r="R3340">
        <f>IFERROR(IF(I3340=1,VLOOKUP(F3340,Lookup!$A$2:$B$15,2,FALSE),0),0.5)</f>
        <v>0.5</v>
      </c>
      <c r="S3340">
        <f>IF(K3340=1,1,IFERROR(IF(H3340="pass",VLOOKUP(F3340,Lookup!$D$2:$E$26,2,FALSE),0),1.6))</f>
        <v>0</v>
      </c>
      <c r="T3340" s="6">
        <f t="shared" si="159"/>
        <v>0</v>
      </c>
      <c r="U3340" s="6">
        <f t="shared" si="160"/>
        <v>0.5</v>
      </c>
      <c r="V3340" t="str">
        <f t="shared" si="158"/>
        <v>L.MURRAY, BAL</v>
      </c>
    </row>
    <row r="3341" spans="1:22">
      <c r="A3341">
        <v>891</v>
      </c>
      <c r="B3341" s="28">
        <v>2</v>
      </c>
      <c r="C3341" s="28" t="s">
        <v>0</v>
      </c>
      <c r="D3341" s="28" t="s">
        <v>9</v>
      </c>
      <c r="E3341" s="28">
        <v>20</v>
      </c>
      <c r="F3341" s="28">
        <v>80</v>
      </c>
      <c r="G3341" s="28" t="s">
        <v>3753</v>
      </c>
      <c r="H3341" s="28" t="s">
        <v>585</v>
      </c>
      <c r="I3341" s="28">
        <v>1</v>
      </c>
      <c r="J3341" s="28">
        <v>0</v>
      </c>
      <c r="K3341" s="28">
        <v>0</v>
      </c>
      <c r="L3341" s="28">
        <v>0</v>
      </c>
      <c r="M3341" s="28" t="s">
        <v>767</v>
      </c>
      <c r="N3341" s="28" t="s">
        <v>587</v>
      </c>
      <c r="O3341" s="21">
        <v>0</v>
      </c>
      <c r="P3341" s="21">
        <v>1</v>
      </c>
      <c r="Q3341" s="21">
        <v>0</v>
      </c>
      <c r="R3341">
        <f>IFERROR(IF(I3341=1,VLOOKUP(F3341,Lookup!$A$2:$B$15,2,FALSE),0),0.5)</f>
        <v>0.5</v>
      </c>
      <c r="S3341">
        <f>IF(K3341=1,1,IFERROR(IF(H3341="pass",VLOOKUP(F3341,Lookup!$D$2:$E$26,2,FALSE),0),1.6))</f>
        <v>0</v>
      </c>
      <c r="T3341" s="6">
        <f t="shared" si="159"/>
        <v>0</v>
      </c>
      <c r="U3341" s="6">
        <f t="shared" si="160"/>
        <v>0.5</v>
      </c>
      <c r="V3341" t="str">
        <f t="shared" si="158"/>
        <v>L.MURRAY, BAL</v>
      </c>
    </row>
    <row r="3342" spans="1:22">
      <c r="A3342">
        <v>893</v>
      </c>
      <c r="B3342" s="28">
        <v>2</v>
      </c>
      <c r="C3342" s="28" t="s">
        <v>0</v>
      </c>
      <c r="D3342" s="28" t="s">
        <v>9</v>
      </c>
      <c r="E3342" s="28">
        <v>16</v>
      </c>
      <c r="F3342" s="28">
        <v>84</v>
      </c>
      <c r="G3342" s="28" t="s">
        <v>3755</v>
      </c>
      <c r="H3342" s="28" t="s">
        <v>2864</v>
      </c>
      <c r="I3342" s="28">
        <v>1</v>
      </c>
      <c r="J3342" s="28">
        <v>0</v>
      </c>
      <c r="K3342" s="28">
        <v>0</v>
      </c>
      <c r="L3342" s="28">
        <v>0</v>
      </c>
      <c r="M3342" s="28" t="s">
        <v>742</v>
      </c>
      <c r="N3342" s="28" t="s">
        <v>587</v>
      </c>
      <c r="O3342" s="21">
        <v>0</v>
      </c>
      <c r="P3342" s="21">
        <v>1</v>
      </c>
      <c r="Q3342" s="21">
        <v>0</v>
      </c>
      <c r="R3342">
        <f>IFERROR(IF(I3342=1,VLOOKUP(F3342,Lookup!$A$2:$B$15,2,FALSE),0),0.5)</f>
        <v>0.5</v>
      </c>
      <c r="S3342">
        <f>IF(K3342=1,1,IFERROR(IF(H3342="pass",VLOOKUP(F3342,Lookup!$D$2:$E$26,2,FALSE),0),1.6))</f>
        <v>0</v>
      </c>
      <c r="T3342" s="6">
        <f t="shared" si="159"/>
        <v>0</v>
      </c>
      <c r="U3342" s="6">
        <f t="shared" si="160"/>
        <v>0.5</v>
      </c>
      <c r="V3342" t="str">
        <f t="shared" si="158"/>
        <v>T.WILLIAMS, BAL</v>
      </c>
    </row>
    <row r="3343" spans="1:22">
      <c r="A3343">
        <v>896</v>
      </c>
      <c r="B3343" s="28">
        <v>2</v>
      </c>
      <c r="C3343" s="28" t="s">
        <v>0</v>
      </c>
      <c r="D3343" s="28" t="s">
        <v>9</v>
      </c>
      <c r="E3343" s="28">
        <v>5</v>
      </c>
      <c r="F3343" s="28">
        <v>95</v>
      </c>
      <c r="G3343" s="28" t="s">
        <v>3758</v>
      </c>
      <c r="H3343" s="28" t="s">
        <v>585</v>
      </c>
      <c r="I3343" s="28">
        <v>1</v>
      </c>
      <c r="J3343" s="28">
        <v>0</v>
      </c>
      <c r="K3343" s="28">
        <v>0</v>
      </c>
      <c r="L3343" s="28">
        <v>0</v>
      </c>
      <c r="M3343" s="28" t="s">
        <v>767</v>
      </c>
      <c r="N3343" s="28" t="s">
        <v>587</v>
      </c>
      <c r="O3343" s="21">
        <v>0</v>
      </c>
      <c r="P3343" s="21">
        <v>1</v>
      </c>
      <c r="Q3343" s="21">
        <v>0</v>
      </c>
      <c r="R3343">
        <f>IFERROR(IF(I3343=1,VLOOKUP(F3343,Lookup!$A$2:$B$15,2,FALSE),0),0.5)</f>
        <v>1.4</v>
      </c>
      <c r="S3343">
        <f>IF(K3343=1,1,IFERROR(IF(H3343="pass",VLOOKUP(F3343,Lookup!$D$2:$E$26,2,FALSE),0),1.6))</f>
        <v>0</v>
      </c>
      <c r="T3343" s="6">
        <f t="shared" si="159"/>
        <v>0</v>
      </c>
      <c r="U3343" s="6">
        <f t="shared" si="160"/>
        <v>1.4</v>
      </c>
      <c r="V3343" t="str">
        <f t="shared" si="158"/>
        <v>L.MURRAY, BAL</v>
      </c>
    </row>
    <row r="3344" spans="1:22">
      <c r="A3344">
        <v>897</v>
      </c>
      <c r="B3344" s="28">
        <v>2</v>
      </c>
      <c r="C3344" s="28" t="s">
        <v>9</v>
      </c>
      <c r="D3344" s="28" t="s">
        <v>0</v>
      </c>
      <c r="E3344" s="28">
        <v>67</v>
      </c>
      <c r="F3344" s="28">
        <v>33</v>
      </c>
      <c r="G3344" s="28" t="s">
        <v>3759</v>
      </c>
      <c r="H3344" s="28" t="s">
        <v>585</v>
      </c>
      <c r="I3344" s="28">
        <v>1</v>
      </c>
      <c r="J3344" s="28">
        <v>0</v>
      </c>
      <c r="K3344" s="28">
        <v>0</v>
      </c>
      <c r="L3344" s="28">
        <v>0</v>
      </c>
      <c r="M3344" s="28" t="s">
        <v>1021</v>
      </c>
      <c r="N3344" s="28" t="s">
        <v>587</v>
      </c>
      <c r="O3344" s="21">
        <v>0</v>
      </c>
      <c r="P3344" s="21">
        <v>1</v>
      </c>
      <c r="Q3344" s="21">
        <v>0</v>
      </c>
      <c r="R3344">
        <f>IFERROR(IF(I3344=1,VLOOKUP(F3344,Lookup!$A$2:$B$15,2,FALSE),0),0.5)</f>
        <v>0.5</v>
      </c>
      <c r="S3344">
        <f>IF(K3344=1,1,IFERROR(IF(H3344="pass",VLOOKUP(F3344,Lookup!$D$2:$E$26,2,FALSE),0),1.6))</f>
        <v>0</v>
      </c>
      <c r="T3344" s="6">
        <f t="shared" si="159"/>
        <v>0</v>
      </c>
      <c r="U3344" s="6">
        <f t="shared" si="160"/>
        <v>0.5</v>
      </c>
      <c r="V3344" t="str">
        <f t="shared" si="158"/>
        <v>C.EDWARDS-HELAIRE, KC</v>
      </c>
    </row>
    <row r="3345" spans="1:22">
      <c r="A3345">
        <v>901</v>
      </c>
      <c r="B3345" s="28">
        <v>2</v>
      </c>
      <c r="C3345" s="28" t="s">
        <v>9</v>
      </c>
      <c r="D3345" s="28" t="s">
        <v>0</v>
      </c>
      <c r="E3345" s="28">
        <v>20</v>
      </c>
      <c r="F3345" s="28">
        <v>80</v>
      </c>
      <c r="G3345" s="28" t="s">
        <v>3763</v>
      </c>
      <c r="H3345" s="28" t="s">
        <v>585</v>
      </c>
      <c r="I3345" s="28">
        <v>1</v>
      </c>
      <c r="J3345" s="28">
        <v>0</v>
      </c>
      <c r="K3345" s="28">
        <v>0</v>
      </c>
      <c r="L3345" s="28">
        <v>0</v>
      </c>
      <c r="M3345" s="28" t="s">
        <v>1021</v>
      </c>
      <c r="N3345" s="28" t="s">
        <v>587</v>
      </c>
      <c r="O3345" s="21">
        <v>0</v>
      </c>
      <c r="P3345" s="21">
        <v>1</v>
      </c>
      <c r="Q3345" s="21">
        <v>0</v>
      </c>
      <c r="R3345">
        <f>IFERROR(IF(I3345=1,VLOOKUP(F3345,Lookup!$A$2:$B$15,2,FALSE),0),0.5)</f>
        <v>0.5</v>
      </c>
      <c r="S3345">
        <f>IF(K3345=1,1,IFERROR(IF(H3345="pass",VLOOKUP(F3345,Lookup!$D$2:$E$26,2,FALSE),0),1.6))</f>
        <v>0</v>
      </c>
      <c r="T3345" s="6">
        <f t="shared" si="159"/>
        <v>0</v>
      </c>
      <c r="U3345" s="6">
        <f t="shared" si="160"/>
        <v>0.5</v>
      </c>
      <c r="V3345" t="str">
        <f t="shared" si="158"/>
        <v>C.EDWARDS-HELAIRE, KC</v>
      </c>
    </row>
    <row r="3346" spans="1:22">
      <c r="A3346">
        <v>903</v>
      </c>
      <c r="B3346" s="28">
        <v>2</v>
      </c>
      <c r="C3346" s="28" t="s">
        <v>9</v>
      </c>
      <c r="D3346" s="28" t="s">
        <v>0</v>
      </c>
      <c r="E3346" s="28">
        <v>2</v>
      </c>
      <c r="F3346" s="28">
        <v>98</v>
      </c>
      <c r="G3346" s="28" t="s">
        <v>3766</v>
      </c>
      <c r="H3346" s="28" t="s">
        <v>585</v>
      </c>
      <c r="I3346" s="28">
        <v>1</v>
      </c>
      <c r="J3346" s="28">
        <v>0</v>
      </c>
      <c r="K3346" s="28">
        <v>0</v>
      </c>
      <c r="L3346" s="28">
        <v>0</v>
      </c>
      <c r="M3346" s="28" t="s">
        <v>1093</v>
      </c>
      <c r="N3346" s="28" t="s">
        <v>587</v>
      </c>
      <c r="O3346" s="21">
        <v>0</v>
      </c>
      <c r="P3346" s="21">
        <v>1</v>
      </c>
      <c r="Q3346" s="21">
        <v>0</v>
      </c>
      <c r="R3346">
        <f>IFERROR(IF(I3346=1,VLOOKUP(F3346,Lookup!$A$2:$B$15,2,FALSE),0),0.5)</f>
        <v>2.5</v>
      </c>
      <c r="S3346">
        <f>IF(K3346=1,1,IFERROR(IF(H3346="pass",VLOOKUP(F3346,Lookup!$D$2:$E$26,2,FALSE),0),1.6))</f>
        <v>0</v>
      </c>
      <c r="T3346" s="6">
        <f t="shared" si="159"/>
        <v>0</v>
      </c>
      <c r="U3346" s="6">
        <f t="shared" si="160"/>
        <v>2.5</v>
      </c>
      <c r="V3346" t="str">
        <f t="shared" si="158"/>
        <v>DA.WILLIAMS, KC</v>
      </c>
    </row>
    <row r="3347" spans="1:22">
      <c r="A3347">
        <v>905</v>
      </c>
      <c r="B3347" s="28">
        <v>2</v>
      </c>
      <c r="C3347" s="28" t="s">
        <v>0</v>
      </c>
      <c r="D3347" s="28" t="s">
        <v>9</v>
      </c>
      <c r="E3347" s="28">
        <v>69</v>
      </c>
      <c r="F3347" s="28">
        <v>31</v>
      </c>
      <c r="G3347" s="28" t="s">
        <v>3768</v>
      </c>
      <c r="H3347" s="28" t="s">
        <v>2864</v>
      </c>
      <c r="I3347" s="28">
        <v>0</v>
      </c>
      <c r="J3347" s="28">
        <v>1</v>
      </c>
      <c r="K3347" s="28">
        <v>0</v>
      </c>
      <c r="L3347" s="28">
        <v>0</v>
      </c>
      <c r="M3347" s="28" t="s">
        <v>742</v>
      </c>
      <c r="N3347" s="28" t="s">
        <v>587</v>
      </c>
      <c r="O3347" s="21">
        <v>0</v>
      </c>
      <c r="P3347" s="21">
        <v>0</v>
      </c>
      <c r="Q3347" s="21">
        <v>0</v>
      </c>
      <c r="R3347">
        <f>IFERROR(IF(I3347=1,VLOOKUP(F3347,Lookup!$A$2:$B$15,2,FALSE),0),0.5)</f>
        <v>0</v>
      </c>
      <c r="S3347">
        <f>IF(K3347=1,1,IFERROR(IF(H3347="pass",VLOOKUP(F3347,Lookup!$D$2:$E$26,2,FALSE),0),1.6))</f>
        <v>0</v>
      </c>
      <c r="T3347" s="6">
        <f t="shared" si="159"/>
        <v>0</v>
      </c>
      <c r="U3347" s="6">
        <f t="shared" si="160"/>
        <v>0</v>
      </c>
      <c r="V3347" t="str">
        <f t="shared" si="158"/>
        <v>T.WILLIAMS, BAL</v>
      </c>
    </row>
    <row r="3348" spans="1:22">
      <c r="A3348">
        <v>906</v>
      </c>
      <c r="B3348" s="28">
        <v>2</v>
      </c>
      <c r="C3348" s="28" t="s">
        <v>0</v>
      </c>
      <c r="D3348" s="28" t="s">
        <v>9</v>
      </c>
      <c r="E3348" s="28">
        <v>79</v>
      </c>
      <c r="F3348" s="28">
        <v>21</v>
      </c>
      <c r="G3348" s="28" t="s">
        <v>3769</v>
      </c>
      <c r="H3348" s="28" t="s">
        <v>585</v>
      </c>
      <c r="I3348" s="28">
        <v>1</v>
      </c>
      <c r="J3348" s="28">
        <v>0</v>
      </c>
      <c r="K3348" s="28">
        <v>0</v>
      </c>
      <c r="L3348" s="28">
        <v>0</v>
      </c>
      <c r="M3348" s="28" t="s">
        <v>742</v>
      </c>
      <c r="N3348" s="28" t="s">
        <v>587</v>
      </c>
      <c r="O3348" s="21">
        <v>0</v>
      </c>
      <c r="P3348" s="21">
        <v>1</v>
      </c>
      <c r="Q3348" s="21">
        <v>0</v>
      </c>
      <c r="R3348">
        <f>IFERROR(IF(I3348=1,VLOOKUP(F3348,Lookup!$A$2:$B$15,2,FALSE),0),0.5)</f>
        <v>0.5</v>
      </c>
      <c r="S3348">
        <f>IF(K3348=1,1,IFERROR(IF(H3348="pass",VLOOKUP(F3348,Lookup!$D$2:$E$26,2,FALSE),0),1.6))</f>
        <v>0</v>
      </c>
      <c r="T3348" s="6">
        <f t="shared" si="159"/>
        <v>0</v>
      </c>
      <c r="U3348" s="6">
        <f t="shared" si="160"/>
        <v>0.5</v>
      </c>
      <c r="V3348" t="str">
        <f t="shared" si="158"/>
        <v>T.WILLIAMS, BAL</v>
      </c>
    </row>
    <row r="3349" spans="1:22">
      <c r="A3349">
        <v>908</v>
      </c>
      <c r="B3349" s="28">
        <v>2</v>
      </c>
      <c r="C3349" s="28" t="s">
        <v>0</v>
      </c>
      <c r="D3349" s="28" t="s">
        <v>9</v>
      </c>
      <c r="E3349" s="28">
        <v>47</v>
      </c>
      <c r="F3349" s="28">
        <v>53</v>
      </c>
      <c r="G3349" s="28" t="s">
        <v>3771</v>
      </c>
      <c r="H3349" s="28" t="s">
        <v>585</v>
      </c>
      <c r="I3349" s="28">
        <v>1</v>
      </c>
      <c r="J3349" s="28">
        <v>0</v>
      </c>
      <c r="K3349" s="28">
        <v>0</v>
      </c>
      <c r="L3349" s="28">
        <v>0</v>
      </c>
      <c r="M3349" s="28" t="s">
        <v>773</v>
      </c>
      <c r="N3349" s="28" t="s">
        <v>587</v>
      </c>
      <c r="O3349" s="21">
        <v>0</v>
      </c>
      <c r="P3349" s="21">
        <v>1</v>
      </c>
      <c r="Q3349" s="21">
        <v>0</v>
      </c>
      <c r="R3349">
        <f>IFERROR(IF(I3349=1,VLOOKUP(F3349,Lookup!$A$2:$B$15,2,FALSE),0),0.5)</f>
        <v>0.5</v>
      </c>
      <c r="S3349">
        <f>IF(K3349=1,1,IFERROR(IF(H3349="pass",VLOOKUP(F3349,Lookup!$D$2:$E$26,2,FALSE),0),1.6))</f>
        <v>0</v>
      </c>
      <c r="T3349" s="6">
        <f t="shared" si="159"/>
        <v>0</v>
      </c>
      <c r="U3349" s="6">
        <f t="shared" si="160"/>
        <v>0.5</v>
      </c>
      <c r="V3349" t="str">
        <f t="shared" si="158"/>
        <v>L.JACKSON, BAL</v>
      </c>
    </row>
    <row r="3350" spans="1:22">
      <c r="A3350">
        <v>910</v>
      </c>
      <c r="B3350" s="28">
        <v>2</v>
      </c>
      <c r="C3350" s="28" t="s">
        <v>9</v>
      </c>
      <c r="D3350" s="28" t="s">
        <v>0</v>
      </c>
      <c r="E3350" s="28">
        <v>74</v>
      </c>
      <c r="F3350" s="28">
        <v>26</v>
      </c>
      <c r="G3350" s="28" t="s">
        <v>3773</v>
      </c>
      <c r="H3350" s="28" t="s">
        <v>2864</v>
      </c>
      <c r="I3350" s="28">
        <v>1</v>
      </c>
      <c r="J3350" s="28">
        <v>0</v>
      </c>
      <c r="K3350" s="28">
        <v>0</v>
      </c>
      <c r="L3350" s="28">
        <v>0</v>
      </c>
      <c r="M3350" s="28" t="s">
        <v>1021</v>
      </c>
      <c r="N3350" s="28" t="s">
        <v>587</v>
      </c>
      <c r="O3350" s="21">
        <v>0</v>
      </c>
      <c r="P3350" s="21">
        <v>1</v>
      </c>
      <c r="Q3350" s="21">
        <v>0</v>
      </c>
      <c r="R3350">
        <f>IFERROR(IF(I3350=1,VLOOKUP(F3350,Lookup!$A$2:$B$15,2,FALSE),0),0.5)</f>
        <v>0.5</v>
      </c>
      <c r="S3350">
        <f>IF(K3350=1,1,IFERROR(IF(H3350="pass",VLOOKUP(F3350,Lookup!$D$2:$E$26,2,FALSE),0),1.6))</f>
        <v>0</v>
      </c>
      <c r="T3350" s="6">
        <f t="shared" si="159"/>
        <v>0</v>
      </c>
      <c r="U3350" s="6">
        <f t="shared" si="160"/>
        <v>0.5</v>
      </c>
      <c r="V3350" t="str">
        <f t="shared" si="158"/>
        <v>C.EDWARDS-HELAIRE, KC</v>
      </c>
    </row>
    <row r="3351" spans="1:22">
      <c r="A3351">
        <v>911</v>
      </c>
      <c r="B3351" s="28">
        <v>2</v>
      </c>
      <c r="C3351" s="28" t="s">
        <v>9</v>
      </c>
      <c r="D3351" s="28" t="s">
        <v>0</v>
      </c>
      <c r="E3351" s="28">
        <v>69</v>
      </c>
      <c r="F3351" s="28">
        <v>31</v>
      </c>
      <c r="G3351" s="28" t="s">
        <v>3774</v>
      </c>
      <c r="H3351" s="28" t="s">
        <v>585</v>
      </c>
      <c r="I3351" s="28">
        <v>1</v>
      </c>
      <c r="J3351" s="28">
        <v>0</v>
      </c>
      <c r="K3351" s="28">
        <v>0</v>
      </c>
      <c r="L3351" s="28">
        <v>0</v>
      </c>
      <c r="M3351" s="28" t="s">
        <v>1021</v>
      </c>
      <c r="N3351" s="28" t="s">
        <v>587</v>
      </c>
      <c r="O3351" s="21">
        <v>0</v>
      </c>
      <c r="P3351" s="21">
        <v>1</v>
      </c>
      <c r="Q3351" s="21">
        <v>0</v>
      </c>
      <c r="R3351">
        <f>IFERROR(IF(I3351=1,VLOOKUP(F3351,Lookup!$A$2:$B$15,2,FALSE),0),0.5)</f>
        <v>0.5</v>
      </c>
      <c r="S3351">
        <f>IF(K3351=1,1,IFERROR(IF(H3351="pass",VLOOKUP(F3351,Lookup!$D$2:$E$26,2,FALSE),0),1.6))</f>
        <v>0</v>
      </c>
      <c r="T3351" s="6">
        <f t="shared" si="159"/>
        <v>0</v>
      </c>
      <c r="U3351" s="6">
        <f t="shared" si="160"/>
        <v>0.5</v>
      </c>
      <c r="V3351" t="str">
        <f t="shared" si="158"/>
        <v>C.EDWARDS-HELAIRE, KC</v>
      </c>
    </row>
    <row r="3352" spans="1:22">
      <c r="A3352">
        <v>914</v>
      </c>
      <c r="B3352" s="28">
        <v>2</v>
      </c>
      <c r="C3352" s="28" t="s">
        <v>9</v>
      </c>
      <c r="D3352" s="28" t="s">
        <v>0</v>
      </c>
      <c r="E3352" s="28">
        <v>46</v>
      </c>
      <c r="F3352" s="28">
        <v>54</v>
      </c>
      <c r="G3352" s="28" t="s">
        <v>3777</v>
      </c>
      <c r="H3352" s="28" t="s">
        <v>585</v>
      </c>
      <c r="I3352" s="28">
        <v>1</v>
      </c>
      <c r="J3352" s="28">
        <v>0</v>
      </c>
      <c r="K3352" s="28">
        <v>0</v>
      </c>
      <c r="L3352" s="28">
        <v>0</v>
      </c>
      <c r="M3352" s="28" t="s">
        <v>1021</v>
      </c>
      <c r="N3352" s="28" t="s">
        <v>587</v>
      </c>
      <c r="O3352" s="21">
        <v>0</v>
      </c>
      <c r="P3352" s="21">
        <v>1</v>
      </c>
      <c r="Q3352" s="21">
        <v>0</v>
      </c>
      <c r="R3352">
        <f>IFERROR(IF(I3352=1,VLOOKUP(F3352,Lookup!$A$2:$B$15,2,FALSE),0),0.5)</f>
        <v>0.5</v>
      </c>
      <c r="S3352">
        <f>IF(K3352=1,1,IFERROR(IF(H3352="pass",VLOOKUP(F3352,Lookup!$D$2:$E$26,2,FALSE),0),1.6))</f>
        <v>0</v>
      </c>
      <c r="T3352" s="6">
        <f t="shared" si="159"/>
        <v>0</v>
      </c>
      <c r="U3352" s="6">
        <f t="shared" si="160"/>
        <v>0.5</v>
      </c>
      <c r="V3352" t="str">
        <f t="shared" si="158"/>
        <v>C.EDWARDS-HELAIRE, KC</v>
      </c>
    </row>
    <row r="3353" spans="1:22">
      <c r="A3353">
        <v>917</v>
      </c>
      <c r="B3353" s="28">
        <v>2</v>
      </c>
      <c r="C3353" s="28" t="s">
        <v>0</v>
      </c>
      <c r="D3353" s="28" t="s">
        <v>9</v>
      </c>
      <c r="E3353" s="28">
        <v>48</v>
      </c>
      <c r="F3353" s="28">
        <v>52</v>
      </c>
      <c r="G3353" s="28" t="s">
        <v>3780</v>
      </c>
      <c r="H3353" s="28" t="s">
        <v>2864</v>
      </c>
      <c r="I3353" s="28">
        <v>1</v>
      </c>
      <c r="J3353" s="28">
        <v>0</v>
      </c>
      <c r="K3353" s="28">
        <v>0</v>
      </c>
      <c r="L3353" s="28">
        <v>0</v>
      </c>
      <c r="M3353" s="28" t="s">
        <v>767</v>
      </c>
      <c r="N3353" s="28" t="s">
        <v>587</v>
      </c>
      <c r="O3353" s="21">
        <v>0</v>
      </c>
      <c r="P3353" s="21">
        <v>1</v>
      </c>
      <c r="Q3353" s="21">
        <v>0</v>
      </c>
      <c r="R3353">
        <f>IFERROR(IF(I3353=1,VLOOKUP(F3353,Lookup!$A$2:$B$15,2,FALSE),0),0.5)</f>
        <v>0.5</v>
      </c>
      <c r="S3353">
        <f>IF(K3353=1,1,IFERROR(IF(H3353="pass",VLOOKUP(F3353,Lookup!$D$2:$E$26,2,FALSE),0),1.6))</f>
        <v>0</v>
      </c>
      <c r="T3353" s="6">
        <f t="shared" si="159"/>
        <v>0</v>
      </c>
      <c r="U3353" s="6">
        <f t="shared" si="160"/>
        <v>0.5</v>
      </c>
      <c r="V3353" t="str">
        <f t="shared" si="158"/>
        <v>L.MURRAY, BAL</v>
      </c>
    </row>
    <row r="3354" spans="1:22">
      <c r="A3354">
        <v>918</v>
      </c>
      <c r="B3354" s="28">
        <v>2</v>
      </c>
      <c r="C3354" s="28" t="s">
        <v>0</v>
      </c>
      <c r="D3354" s="28" t="s">
        <v>9</v>
      </c>
      <c r="E3354" s="28">
        <v>58</v>
      </c>
      <c r="F3354" s="28">
        <v>42</v>
      </c>
      <c r="G3354" s="28" t="s">
        <v>3781</v>
      </c>
      <c r="H3354" s="28" t="s">
        <v>585</v>
      </c>
      <c r="I3354" s="28">
        <v>1</v>
      </c>
      <c r="J3354" s="28">
        <v>0</v>
      </c>
      <c r="K3354" s="28">
        <v>0</v>
      </c>
      <c r="L3354" s="28">
        <v>0</v>
      </c>
      <c r="M3354" s="28" t="s">
        <v>767</v>
      </c>
      <c r="N3354" s="28" t="s">
        <v>587</v>
      </c>
      <c r="O3354" s="21">
        <v>0</v>
      </c>
      <c r="P3354" s="21">
        <v>1</v>
      </c>
      <c r="Q3354" s="21">
        <v>0</v>
      </c>
      <c r="R3354">
        <f>IFERROR(IF(I3354=1,VLOOKUP(F3354,Lookup!$A$2:$B$15,2,FALSE),0),0.5)</f>
        <v>0.5</v>
      </c>
      <c r="S3354">
        <f>IF(K3354=1,1,IFERROR(IF(H3354="pass",VLOOKUP(F3354,Lookup!$D$2:$E$26,2,FALSE),0),1.6))</f>
        <v>0</v>
      </c>
      <c r="T3354" s="6">
        <f t="shared" si="159"/>
        <v>0</v>
      </c>
      <c r="U3354" s="6">
        <f t="shared" si="160"/>
        <v>0.5</v>
      </c>
      <c r="V3354" t="str">
        <f t="shared" si="158"/>
        <v>L.MURRAY, BAL</v>
      </c>
    </row>
    <row r="3355" spans="1:22">
      <c r="A3355">
        <v>921</v>
      </c>
      <c r="B3355" s="28">
        <v>2</v>
      </c>
      <c r="C3355" s="28" t="s">
        <v>9</v>
      </c>
      <c r="D3355" s="28" t="s">
        <v>0</v>
      </c>
      <c r="E3355" s="28">
        <v>75</v>
      </c>
      <c r="F3355" s="28">
        <v>25</v>
      </c>
      <c r="G3355" s="28" t="s">
        <v>3784</v>
      </c>
      <c r="H3355" s="28" t="s">
        <v>585</v>
      </c>
      <c r="I3355" s="28">
        <v>1</v>
      </c>
      <c r="J3355" s="28">
        <v>0</v>
      </c>
      <c r="K3355" s="28">
        <v>0</v>
      </c>
      <c r="L3355" s="28">
        <v>0</v>
      </c>
      <c r="M3355" s="28" t="s">
        <v>1028</v>
      </c>
      <c r="N3355" s="28" t="s">
        <v>587</v>
      </c>
      <c r="O3355" s="21">
        <v>0</v>
      </c>
      <c r="P3355" s="21">
        <v>1</v>
      </c>
      <c r="Q3355" s="21">
        <v>0</v>
      </c>
      <c r="R3355">
        <f>IFERROR(IF(I3355=1,VLOOKUP(F3355,Lookup!$A$2:$B$15,2,FALSE),0),0.5)</f>
        <v>0.5</v>
      </c>
      <c r="S3355">
        <f>IF(K3355=1,1,IFERROR(IF(H3355="pass",VLOOKUP(F3355,Lookup!$D$2:$E$26,2,FALSE),0),1.6))</f>
        <v>0</v>
      </c>
      <c r="T3355" s="6">
        <f t="shared" si="159"/>
        <v>0</v>
      </c>
      <c r="U3355" s="6">
        <f t="shared" si="160"/>
        <v>0.5</v>
      </c>
      <c r="V3355" t="str">
        <f t="shared" si="158"/>
        <v>T.HILL, KC</v>
      </c>
    </row>
    <row r="3356" spans="1:22">
      <c r="A3356">
        <v>922</v>
      </c>
      <c r="B3356" s="28">
        <v>2</v>
      </c>
      <c r="C3356" s="28" t="s">
        <v>9</v>
      </c>
      <c r="D3356" s="28" t="s">
        <v>0</v>
      </c>
      <c r="E3356" s="28">
        <v>60</v>
      </c>
      <c r="F3356" s="28">
        <v>40</v>
      </c>
      <c r="G3356" s="28" t="s">
        <v>3785</v>
      </c>
      <c r="H3356" s="28" t="s">
        <v>585</v>
      </c>
      <c r="I3356" s="28">
        <v>1</v>
      </c>
      <c r="J3356" s="28">
        <v>0</v>
      </c>
      <c r="K3356" s="28">
        <v>0</v>
      </c>
      <c r="L3356" s="28">
        <v>0</v>
      </c>
      <c r="M3356" s="28" t="s">
        <v>1021</v>
      </c>
      <c r="N3356" s="28" t="s">
        <v>587</v>
      </c>
      <c r="O3356" s="21">
        <v>0</v>
      </c>
      <c r="P3356" s="21">
        <v>1</v>
      </c>
      <c r="Q3356" s="21">
        <v>0</v>
      </c>
      <c r="R3356">
        <f>IFERROR(IF(I3356=1,VLOOKUP(F3356,Lookup!$A$2:$B$15,2,FALSE),0),0.5)</f>
        <v>0.5</v>
      </c>
      <c r="S3356">
        <f>IF(K3356=1,1,IFERROR(IF(H3356="pass",VLOOKUP(F3356,Lookup!$D$2:$E$26,2,FALSE),0),1.6))</f>
        <v>0</v>
      </c>
      <c r="T3356" s="6">
        <f t="shared" si="159"/>
        <v>0</v>
      </c>
      <c r="U3356" s="6">
        <f t="shared" si="160"/>
        <v>0.5</v>
      </c>
      <c r="V3356" t="str">
        <f t="shared" si="158"/>
        <v>C.EDWARDS-HELAIRE, KC</v>
      </c>
    </row>
    <row r="3357" spans="1:22">
      <c r="A3357">
        <v>924</v>
      </c>
      <c r="B3357" s="28">
        <v>2</v>
      </c>
      <c r="C3357" s="28" t="s">
        <v>9</v>
      </c>
      <c r="D3357" s="28" t="s">
        <v>0</v>
      </c>
      <c r="E3357" s="28">
        <v>54</v>
      </c>
      <c r="F3357" s="28">
        <v>46</v>
      </c>
      <c r="G3357" s="28" t="s">
        <v>3787</v>
      </c>
      <c r="H3357" s="28" t="s">
        <v>585</v>
      </c>
      <c r="I3357" s="28">
        <v>0</v>
      </c>
      <c r="J3357" s="28">
        <v>1</v>
      </c>
      <c r="K3357" s="28">
        <v>0</v>
      </c>
      <c r="L3357" s="28">
        <v>0</v>
      </c>
      <c r="M3357" s="28" t="s">
        <v>3788</v>
      </c>
      <c r="N3357" s="28" t="s">
        <v>587</v>
      </c>
      <c r="O3357" s="21">
        <v>0</v>
      </c>
      <c r="P3357" s="21">
        <v>0</v>
      </c>
      <c r="Q3357" s="21">
        <v>0</v>
      </c>
      <c r="R3357">
        <f>IFERROR(IF(I3357=1,VLOOKUP(F3357,Lookup!$A$2:$B$15,2,FALSE),0),0.5)</f>
        <v>0</v>
      </c>
      <c r="S3357">
        <f>IF(K3357=1,1,IFERROR(IF(H3357="pass",VLOOKUP(F3357,Lookup!$D$2:$E$26,2,FALSE),0),1.6))</f>
        <v>0</v>
      </c>
      <c r="T3357" s="6">
        <f t="shared" si="159"/>
        <v>0</v>
      </c>
      <c r="U3357" s="6">
        <f t="shared" si="160"/>
        <v>0</v>
      </c>
      <c r="V3357" t="str">
        <f t="shared" si="158"/>
        <v>P.MAHOMES, KC</v>
      </c>
    </row>
    <row r="3358" spans="1:22">
      <c r="A3358">
        <v>927</v>
      </c>
      <c r="B3358" s="28">
        <v>2</v>
      </c>
      <c r="C3358" s="28" t="s">
        <v>0</v>
      </c>
      <c r="D3358" s="28" t="s">
        <v>9</v>
      </c>
      <c r="E3358" s="28">
        <v>75</v>
      </c>
      <c r="F3358" s="28">
        <v>25</v>
      </c>
      <c r="G3358" s="28" t="s">
        <v>3791</v>
      </c>
      <c r="H3358" s="28" t="s">
        <v>585</v>
      </c>
      <c r="I3358" s="28">
        <v>1</v>
      </c>
      <c r="J3358" s="28">
        <v>0</v>
      </c>
      <c r="K3358" s="28">
        <v>0</v>
      </c>
      <c r="L3358" s="28">
        <v>0</v>
      </c>
      <c r="M3358" s="28" t="s">
        <v>742</v>
      </c>
      <c r="N3358" s="28" t="s">
        <v>587</v>
      </c>
      <c r="O3358" s="21">
        <v>0</v>
      </c>
      <c r="P3358" s="21">
        <v>1</v>
      </c>
      <c r="Q3358" s="21">
        <v>0</v>
      </c>
      <c r="R3358">
        <f>IFERROR(IF(I3358=1,VLOOKUP(F3358,Lookup!$A$2:$B$15,2,FALSE),0),0.5)</f>
        <v>0.5</v>
      </c>
      <c r="S3358">
        <f>IF(K3358=1,1,IFERROR(IF(H3358="pass",VLOOKUP(F3358,Lookup!$D$2:$E$26,2,FALSE),0),1.6))</f>
        <v>0</v>
      </c>
      <c r="T3358" s="6">
        <f t="shared" si="159"/>
        <v>0</v>
      </c>
      <c r="U3358" s="6">
        <f t="shared" si="160"/>
        <v>0.5</v>
      </c>
      <c r="V3358" t="str">
        <f t="shared" si="158"/>
        <v>T.WILLIAMS, BAL</v>
      </c>
    </row>
    <row r="3359" spans="1:22">
      <c r="A3359">
        <v>928</v>
      </c>
      <c r="B3359" s="28">
        <v>2</v>
      </c>
      <c r="C3359" s="28" t="s">
        <v>0</v>
      </c>
      <c r="D3359" s="28" t="s">
        <v>9</v>
      </c>
      <c r="E3359" s="28">
        <v>72</v>
      </c>
      <c r="F3359" s="28">
        <v>28</v>
      </c>
      <c r="G3359" s="28" t="s">
        <v>3792</v>
      </c>
      <c r="H3359" s="28" t="s">
        <v>2864</v>
      </c>
      <c r="I3359" s="28">
        <v>0</v>
      </c>
      <c r="J3359" s="28">
        <v>1</v>
      </c>
      <c r="K3359" s="28">
        <v>0</v>
      </c>
      <c r="L3359" s="28">
        <v>0</v>
      </c>
      <c r="M3359" s="28" t="s">
        <v>747</v>
      </c>
      <c r="N3359" s="28" t="s">
        <v>587</v>
      </c>
      <c r="O3359" s="21">
        <v>0</v>
      </c>
      <c r="P3359" s="21">
        <v>0</v>
      </c>
      <c r="Q3359" s="21">
        <v>0</v>
      </c>
      <c r="R3359">
        <f>IFERROR(IF(I3359=1,VLOOKUP(F3359,Lookup!$A$2:$B$15,2,FALSE),0),0.5)</f>
        <v>0</v>
      </c>
      <c r="S3359">
        <f>IF(K3359=1,1,IFERROR(IF(H3359="pass",VLOOKUP(F3359,Lookup!$D$2:$E$26,2,FALSE),0),1.6))</f>
        <v>0</v>
      </c>
      <c r="T3359" s="6">
        <f t="shared" si="159"/>
        <v>0</v>
      </c>
      <c r="U3359" s="6">
        <f t="shared" si="160"/>
        <v>0</v>
      </c>
      <c r="V3359" t="str">
        <f t="shared" si="158"/>
        <v>M.ANDREWS, BAL</v>
      </c>
    </row>
    <row r="3360" spans="1:22">
      <c r="A3360">
        <v>929</v>
      </c>
      <c r="B3360" s="28">
        <v>2</v>
      </c>
      <c r="C3360" s="28" t="s">
        <v>0</v>
      </c>
      <c r="D3360" s="28" t="s">
        <v>9</v>
      </c>
      <c r="E3360" s="28">
        <v>67</v>
      </c>
      <c r="F3360" s="28">
        <v>33</v>
      </c>
      <c r="G3360" s="28" t="s">
        <v>3793</v>
      </c>
      <c r="H3360" s="28" t="s">
        <v>585</v>
      </c>
      <c r="I3360" s="28">
        <v>1</v>
      </c>
      <c r="J3360" s="28">
        <v>0</v>
      </c>
      <c r="K3360" s="28">
        <v>0</v>
      </c>
      <c r="L3360" s="28">
        <v>0</v>
      </c>
      <c r="M3360" s="28" t="s">
        <v>767</v>
      </c>
      <c r="N3360" s="28" t="s">
        <v>587</v>
      </c>
      <c r="O3360" s="21">
        <v>0</v>
      </c>
      <c r="P3360" s="21">
        <v>1</v>
      </c>
      <c r="Q3360" s="21">
        <v>0</v>
      </c>
      <c r="R3360">
        <f>IFERROR(IF(I3360=1,VLOOKUP(F3360,Lookup!$A$2:$B$15,2,FALSE),0),0.5)</f>
        <v>0.5</v>
      </c>
      <c r="S3360">
        <f>IF(K3360=1,1,IFERROR(IF(H3360="pass",VLOOKUP(F3360,Lookup!$D$2:$E$26,2,FALSE),0),1.6))</f>
        <v>0</v>
      </c>
      <c r="T3360" s="6">
        <f t="shared" si="159"/>
        <v>0</v>
      </c>
      <c r="U3360" s="6">
        <f t="shared" si="160"/>
        <v>0.5</v>
      </c>
      <c r="V3360" t="str">
        <f t="shared" si="158"/>
        <v>L.MURRAY, BAL</v>
      </c>
    </row>
    <row r="3361" spans="1:22">
      <c r="A3361">
        <v>930</v>
      </c>
      <c r="B3361" s="28">
        <v>2</v>
      </c>
      <c r="C3361" s="28" t="s">
        <v>0</v>
      </c>
      <c r="D3361" s="28" t="s">
        <v>9</v>
      </c>
      <c r="E3361" s="28">
        <v>63</v>
      </c>
      <c r="F3361" s="28">
        <v>37</v>
      </c>
      <c r="G3361" s="28" t="s">
        <v>3794</v>
      </c>
      <c r="H3361" s="28" t="s">
        <v>585</v>
      </c>
      <c r="I3361" s="28">
        <v>1</v>
      </c>
      <c r="J3361" s="28">
        <v>0</v>
      </c>
      <c r="K3361" s="28">
        <v>0</v>
      </c>
      <c r="L3361" s="28">
        <v>0</v>
      </c>
      <c r="M3361" s="28" t="s">
        <v>3715</v>
      </c>
      <c r="N3361" s="28" t="s">
        <v>587</v>
      </c>
      <c r="O3361" s="21">
        <v>0</v>
      </c>
      <c r="P3361" s="21">
        <v>1</v>
      </c>
      <c r="Q3361" s="21">
        <v>0</v>
      </c>
      <c r="R3361">
        <f>IFERROR(IF(I3361=1,VLOOKUP(F3361,Lookup!$A$2:$B$15,2,FALSE),0),0.5)</f>
        <v>0.5</v>
      </c>
      <c r="S3361">
        <f>IF(K3361=1,1,IFERROR(IF(H3361="pass",VLOOKUP(F3361,Lookup!$D$2:$E$26,2,FALSE),0),1.6))</f>
        <v>0</v>
      </c>
      <c r="T3361" s="6">
        <f t="shared" si="159"/>
        <v>0</v>
      </c>
      <c r="U3361" s="6">
        <f t="shared" si="160"/>
        <v>0.5</v>
      </c>
      <c r="V3361" t="str">
        <f t="shared" si="158"/>
        <v>D.FREEMAN, BAL</v>
      </c>
    </row>
    <row r="3362" spans="1:22">
      <c r="A3362">
        <v>931</v>
      </c>
      <c r="B3362" s="28">
        <v>2</v>
      </c>
      <c r="C3362" s="28" t="s">
        <v>9</v>
      </c>
      <c r="D3362" s="28" t="s">
        <v>0</v>
      </c>
      <c r="E3362" s="28">
        <v>49</v>
      </c>
      <c r="F3362" s="28">
        <v>51</v>
      </c>
      <c r="G3362" s="28" t="s">
        <v>3795</v>
      </c>
      <c r="H3362" s="28" t="s">
        <v>585</v>
      </c>
      <c r="I3362" s="28">
        <v>1</v>
      </c>
      <c r="J3362" s="28">
        <v>0</v>
      </c>
      <c r="K3362" s="28">
        <v>0</v>
      </c>
      <c r="L3362" s="28">
        <v>0</v>
      </c>
      <c r="M3362" s="28" t="s">
        <v>1093</v>
      </c>
      <c r="N3362" s="28" t="s">
        <v>587</v>
      </c>
      <c r="O3362" s="21">
        <v>0</v>
      </c>
      <c r="P3362" s="21">
        <v>1</v>
      </c>
      <c r="Q3362" s="21">
        <v>0</v>
      </c>
      <c r="R3362">
        <f>IFERROR(IF(I3362=1,VLOOKUP(F3362,Lookup!$A$2:$B$15,2,FALSE),0),0.5)</f>
        <v>0.5</v>
      </c>
      <c r="S3362">
        <f>IF(K3362=1,1,IFERROR(IF(H3362="pass",VLOOKUP(F3362,Lookup!$D$2:$E$26,2,FALSE),0),1.6))</f>
        <v>0</v>
      </c>
      <c r="T3362" s="6">
        <f t="shared" si="159"/>
        <v>0</v>
      </c>
      <c r="U3362" s="6">
        <f t="shared" si="160"/>
        <v>0.5</v>
      </c>
      <c r="V3362" t="str">
        <f t="shared" si="158"/>
        <v>DA.WILLIAMS, KC</v>
      </c>
    </row>
    <row r="3363" spans="1:22">
      <c r="A3363">
        <v>934</v>
      </c>
      <c r="B3363" s="28">
        <v>2</v>
      </c>
      <c r="C3363" s="28" t="s">
        <v>0</v>
      </c>
      <c r="D3363" s="28" t="s">
        <v>9</v>
      </c>
      <c r="E3363" s="28">
        <v>56</v>
      </c>
      <c r="F3363" s="28">
        <v>44</v>
      </c>
      <c r="G3363" s="28" t="s">
        <v>3798</v>
      </c>
      <c r="H3363" s="28" t="s">
        <v>585</v>
      </c>
      <c r="I3363" s="28">
        <v>0</v>
      </c>
      <c r="J3363" s="28">
        <v>1</v>
      </c>
      <c r="K3363" s="28">
        <v>0</v>
      </c>
      <c r="L3363" s="28">
        <v>0</v>
      </c>
      <c r="M3363" s="28" t="s">
        <v>773</v>
      </c>
      <c r="N3363" s="28" t="s">
        <v>587</v>
      </c>
      <c r="O3363" s="21">
        <v>0</v>
      </c>
      <c r="P3363" s="21">
        <v>0</v>
      </c>
      <c r="Q3363" s="21">
        <v>0</v>
      </c>
      <c r="R3363">
        <f>IFERROR(IF(I3363=1,VLOOKUP(F3363,Lookup!$A$2:$B$15,2,FALSE),0),0.5)</f>
        <v>0</v>
      </c>
      <c r="S3363">
        <f>IF(K3363=1,1,IFERROR(IF(H3363="pass",VLOOKUP(F3363,Lookup!$D$2:$E$26,2,FALSE),0),1.6))</f>
        <v>0</v>
      </c>
      <c r="T3363" s="6">
        <f t="shared" si="159"/>
        <v>0</v>
      </c>
      <c r="U3363" s="6">
        <f t="shared" si="160"/>
        <v>0</v>
      </c>
      <c r="V3363" t="str">
        <f t="shared" si="158"/>
        <v>L.JACKSON, BAL</v>
      </c>
    </row>
    <row r="3364" spans="1:22">
      <c r="A3364">
        <v>936</v>
      </c>
      <c r="B3364" s="28">
        <v>2</v>
      </c>
      <c r="C3364" s="28" t="s">
        <v>0</v>
      </c>
      <c r="D3364" s="28" t="s">
        <v>9</v>
      </c>
      <c r="E3364" s="28">
        <v>17</v>
      </c>
      <c r="F3364" s="28">
        <v>83</v>
      </c>
      <c r="G3364" s="28" t="s">
        <v>3800</v>
      </c>
      <c r="H3364" s="28" t="s">
        <v>585</v>
      </c>
      <c r="I3364" s="28">
        <v>1</v>
      </c>
      <c r="J3364" s="28">
        <v>0</v>
      </c>
      <c r="K3364" s="28">
        <v>0</v>
      </c>
      <c r="L3364" s="28">
        <v>0</v>
      </c>
      <c r="M3364" s="28" t="s">
        <v>742</v>
      </c>
      <c r="N3364" s="28" t="s">
        <v>587</v>
      </c>
      <c r="O3364" s="21">
        <v>0</v>
      </c>
      <c r="P3364" s="21">
        <v>1</v>
      </c>
      <c r="Q3364" s="21">
        <v>0</v>
      </c>
      <c r="R3364">
        <f>IFERROR(IF(I3364=1,VLOOKUP(F3364,Lookup!$A$2:$B$15,2,FALSE),0),0.5)</f>
        <v>0.5</v>
      </c>
      <c r="S3364">
        <f>IF(K3364=1,1,IFERROR(IF(H3364="pass",VLOOKUP(F3364,Lookup!$D$2:$E$26,2,FALSE),0),1.6))</f>
        <v>0</v>
      </c>
      <c r="T3364" s="6">
        <f t="shared" si="159"/>
        <v>0</v>
      </c>
      <c r="U3364" s="6">
        <f t="shared" si="160"/>
        <v>0.5</v>
      </c>
      <c r="V3364" t="str">
        <f t="shared" si="158"/>
        <v>T.WILLIAMS, BAL</v>
      </c>
    </row>
    <row r="3365" spans="1:22">
      <c r="A3365">
        <v>938</v>
      </c>
      <c r="B3365" s="28">
        <v>2</v>
      </c>
      <c r="C3365" s="28" t="s">
        <v>0</v>
      </c>
      <c r="D3365" s="28" t="s">
        <v>9</v>
      </c>
      <c r="E3365" s="28">
        <v>2</v>
      </c>
      <c r="F3365" s="28">
        <v>98</v>
      </c>
      <c r="G3365" s="28" t="s">
        <v>3802</v>
      </c>
      <c r="H3365" s="28" t="s">
        <v>585</v>
      </c>
      <c r="I3365" s="28">
        <v>1</v>
      </c>
      <c r="J3365" s="28">
        <v>0</v>
      </c>
      <c r="K3365" s="28">
        <v>0</v>
      </c>
      <c r="L3365" s="28">
        <v>0</v>
      </c>
      <c r="M3365" s="28" t="s">
        <v>773</v>
      </c>
      <c r="N3365" s="28" t="s">
        <v>587</v>
      </c>
      <c r="O3365" s="21">
        <v>0</v>
      </c>
      <c r="P3365" s="21">
        <v>1</v>
      </c>
      <c r="Q3365" s="21">
        <v>0</v>
      </c>
      <c r="R3365">
        <f>IFERROR(IF(I3365=1,VLOOKUP(F3365,Lookup!$A$2:$B$15,2,FALSE),0),0.5)</f>
        <v>2.5</v>
      </c>
      <c r="S3365">
        <f>IF(K3365=1,1,IFERROR(IF(H3365="pass",VLOOKUP(F3365,Lookup!$D$2:$E$26,2,FALSE),0),1.6))</f>
        <v>0</v>
      </c>
      <c r="T3365" s="6">
        <f t="shared" si="159"/>
        <v>0</v>
      </c>
      <c r="U3365" s="6">
        <f t="shared" si="160"/>
        <v>2.5</v>
      </c>
      <c r="V3365" t="str">
        <f t="shared" si="158"/>
        <v>L.JACKSON, BAL</v>
      </c>
    </row>
    <row r="3366" spans="1:22">
      <c r="A3366">
        <v>939</v>
      </c>
      <c r="B3366" s="28">
        <v>2</v>
      </c>
      <c r="C3366" s="28" t="s">
        <v>0</v>
      </c>
      <c r="D3366" s="28" t="s">
        <v>9</v>
      </c>
      <c r="E3366" s="28">
        <v>2</v>
      </c>
      <c r="F3366" s="28">
        <v>98</v>
      </c>
      <c r="G3366" s="28" t="s">
        <v>3803</v>
      </c>
      <c r="H3366" s="28" t="s">
        <v>2864</v>
      </c>
      <c r="I3366" s="28">
        <v>0</v>
      </c>
      <c r="J3366" s="28">
        <v>1</v>
      </c>
      <c r="K3366" s="28">
        <v>0</v>
      </c>
      <c r="L3366" s="28">
        <v>0</v>
      </c>
      <c r="M3366" s="28" t="s">
        <v>754</v>
      </c>
      <c r="N3366" s="28" t="s">
        <v>587</v>
      </c>
      <c r="O3366" s="21">
        <v>0</v>
      </c>
      <c r="P3366" s="21">
        <v>0</v>
      </c>
      <c r="Q3366" s="21">
        <v>0</v>
      </c>
      <c r="R3366">
        <f>IFERROR(IF(I3366=1,VLOOKUP(F3366,Lookup!$A$2:$B$15,2,FALSE),0),0.5)</f>
        <v>0</v>
      </c>
      <c r="S3366">
        <f>IF(K3366=1,1,IFERROR(IF(H3366="pass",VLOOKUP(F3366,Lookup!$D$2:$E$26,2,FALSE),0),1.6))</f>
        <v>0</v>
      </c>
      <c r="T3366" s="6">
        <f t="shared" si="159"/>
        <v>0</v>
      </c>
      <c r="U3366" s="6">
        <f t="shared" si="160"/>
        <v>0</v>
      </c>
      <c r="V3366" t="str">
        <f t="shared" si="158"/>
        <v>M.BROWN, BAL</v>
      </c>
    </row>
    <row r="3367" spans="1:22">
      <c r="A3367">
        <v>941</v>
      </c>
      <c r="B3367" s="28">
        <v>2</v>
      </c>
      <c r="C3367" s="28" t="s">
        <v>9</v>
      </c>
      <c r="D3367" s="28" t="s">
        <v>0</v>
      </c>
      <c r="E3367" s="28">
        <v>77</v>
      </c>
      <c r="F3367" s="28">
        <v>23</v>
      </c>
      <c r="G3367" s="28" t="s">
        <v>3805</v>
      </c>
      <c r="H3367" s="28" t="s">
        <v>585</v>
      </c>
      <c r="I3367" s="28">
        <v>1</v>
      </c>
      <c r="J3367" s="28">
        <v>0</v>
      </c>
      <c r="K3367" s="28">
        <v>0</v>
      </c>
      <c r="L3367" s="28">
        <v>0</v>
      </c>
      <c r="M3367" s="28" t="s">
        <v>1021</v>
      </c>
      <c r="N3367" s="28" t="s">
        <v>587</v>
      </c>
      <c r="O3367" s="21">
        <v>0</v>
      </c>
      <c r="P3367" s="21">
        <v>1</v>
      </c>
      <c r="Q3367" s="21">
        <v>0</v>
      </c>
      <c r="R3367">
        <f>IFERROR(IF(I3367=1,VLOOKUP(F3367,Lookup!$A$2:$B$15,2,FALSE),0),0.5)</f>
        <v>0.5</v>
      </c>
      <c r="S3367">
        <f>IF(K3367=1,1,IFERROR(IF(H3367="pass",VLOOKUP(F3367,Lookup!$D$2:$E$26,2,FALSE),0),1.6))</f>
        <v>0</v>
      </c>
      <c r="T3367" s="6">
        <f t="shared" si="159"/>
        <v>0</v>
      </c>
      <c r="U3367" s="6">
        <f t="shared" si="160"/>
        <v>0.5</v>
      </c>
      <c r="V3367" t="str">
        <f t="shared" si="158"/>
        <v>C.EDWARDS-HELAIRE, KC</v>
      </c>
    </row>
    <row r="3368" spans="1:22">
      <c r="A3368">
        <v>943</v>
      </c>
      <c r="B3368" s="28">
        <v>2</v>
      </c>
      <c r="C3368" s="28" t="s">
        <v>9</v>
      </c>
      <c r="D3368" s="28" t="s">
        <v>0</v>
      </c>
      <c r="E3368" s="28">
        <v>65</v>
      </c>
      <c r="F3368" s="28">
        <v>35</v>
      </c>
      <c r="G3368" s="28" t="s">
        <v>3807</v>
      </c>
      <c r="H3368" s="28" t="s">
        <v>585</v>
      </c>
      <c r="I3368" s="28">
        <v>1</v>
      </c>
      <c r="J3368" s="28">
        <v>0</v>
      </c>
      <c r="K3368" s="28">
        <v>0</v>
      </c>
      <c r="L3368" s="28">
        <v>0</v>
      </c>
      <c r="M3368" s="28" t="s">
        <v>1021</v>
      </c>
      <c r="N3368" s="28" t="s">
        <v>587</v>
      </c>
      <c r="O3368" s="21">
        <v>0</v>
      </c>
      <c r="P3368" s="21">
        <v>1</v>
      </c>
      <c r="Q3368" s="21">
        <v>0</v>
      </c>
      <c r="R3368">
        <f>IFERROR(IF(I3368=1,VLOOKUP(F3368,Lookup!$A$2:$B$15,2,FALSE),0),0.5)</f>
        <v>0.5</v>
      </c>
      <c r="S3368">
        <f>IF(K3368=1,1,IFERROR(IF(H3368="pass",VLOOKUP(F3368,Lookup!$D$2:$E$26,2,FALSE),0),1.6))</f>
        <v>0</v>
      </c>
      <c r="T3368" s="6">
        <f t="shared" si="159"/>
        <v>0</v>
      </c>
      <c r="U3368" s="6">
        <f t="shared" si="160"/>
        <v>0.5</v>
      </c>
      <c r="V3368" t="str">
        <f t="shared" si="158"/>
        <v>C.EDWARDS-HELAIRE, KC</v>
      </c>
    </row>
    <row r="3369" spans="1:22">
      <c r="A3369">
        <v>946</v>
      </c>
      <c r="B3369" s="28">
        <v>2</v>
      </c>
      <c r="C3369" s="28" t="s">
        <v>0</v>
      </c>
      <c r="D3369" s="28" t="s">
        <v>9</v>
      </c>
      <c r="E3369" s="28">
        <v>68</v>
      </c>
      <c r="F3369" s="28">
        <v>32</v>
      </c>
      <c r="G3369" s="28" t="s">
        <v>3810</v>
      </c>
      <c r="H3369" s="28" t="s">
        <v>585</v>
      </c>
      <c r="I3369" s="28">
        <v>1</v>
      </c>
      <c r="J3369" s="28">
        <v>0</v>
      </c>
      <c r="K3369" s="28">
        <v>0</v>
      </c>
      <c r="L3369" s="28">
        <v>0</v>
      </c>
      <c r="M3369" s="28" t="s">
        <v>773</v>
      </c>
      <c r="N3369" s="28" t="s">
        <v>587</v>
      </c>
      <c r="O3369" s="21">
        <v>0</v>
      </c>
      <c r="P3369" s="21">
        <v>1</v>
      </c>
      <c r="Q3369" s="21">
        <v>0</v>
      </c>
      <c r="R3369">
        <f>IFERROR(IF(I3369=1,VLOOKUP(F3369,Lookup!$A$2:$B$15,2,FALSE),0),0.5)</f>
        <v>0.5</v>
      </c>
      <c r="S3369">
        <f>IF(K3369=1,1,IFERROR(IF(H3369="pass",VLOOKUP(F3369,Lookup!$D$2:$E$26,2,FALSE),0),1.6))</f>
        <v>0</v>
      </c>
      <c r="T3369" s="6">
        <f t="shared" si="159"/>
        <v>0</v>
      </c>
      <c r="U3369" s="6">
        <f t="shared" si="160"/>
        <v>0.5</v>
      </c>
      <c r="V3369" t="str">
        <f t="shared" si="158"/>
        <v>L.JACKSON, BAL</v>
      </c>
    </row>
    <row r="3370" spans="1:22">
      <c r="A3370">
        <v>947</v>
      </c>
      <c r="B3370" s="28">
        <v>2</v>
      </c>
      <c r="C3370" s="28" t="s">
        <v>0</v>
      </c>
      <c r="D3370" s="28" t="s">
        <v>9</v>
      </c>
      <c r="E3370" s="28">
        <v>60</v>
      </c>
      <c r="F3370" s="28">
        <v>40</v>
      </c>
      <c r="G3370" s="28" t="s">
        <v>3811</v>
      </c>
      <c r="H3370" s="28" t="s">
        <v>585</v>
      </c>
      <c r="I3370" s="28">
        <v>1</v>
      </c>
      <c r="J3370" s="28">
        <v>0</v>
      </c>
      <c r="K3370" s="28">
        <v>0</v>
      </c>
      <c r="L3370" s="28">
        <v>0</v>
      </c>
      <c r="M3370" s="28" t="s">
        <v>767</v>
      </c>
      <c r="N3370" s="28" t="s">
        <v>587</v>
      </c>
      <c r="O3370" s="21">
        <v>0</v>
      </c>
      <c r="P3370" s="21">
        <v>1</v>
      </c>
      <c r="Q3370" s="21">
        <v>0</v>
      </c>
      <c r="R3370">
        <f>IFERROR(IF(I3370=1,VLOOKUP(F3370,Lookup!$A$2:$B$15,2,FALSE),0),0.5)</f>
        <v>0.5</v>
      </c>
      <c r="S3370">
        <f>IF(K3370=1,1,IFERROR(IF(H3370="pass",VLOOKUP(F3370,Lookup!$D$2:$E$26,2,FALSE),0),1.6))</f>
        <v>0</v>
      </c>
      <c r="T3370" s="6">
        <f t="shared" si="159"/>
        <v>0</v>
      </c>
      <c r="U3370" s="6">
        <f t="shared" si="160"/>
        <v>0.5</v>
      </c>
      <c r="V3370" t="str">
        <f t="shared" si="158"/>
        <v>L.MURRAY, BAL</v>
      </c>
    </row>
    <row r="3371" spans="1:22">
      <c r="A3371">
        <v>949</v>
      </c>
      <c r="B3371" s="28">
        <v>2</v>
      </c>
      <c r="C3371" s="28" t="s">
        <v>0</v>
      </c>
      <c r="D3371" s="28" t="s">
        <v>9</v>
      </c>
      <c r="E3371" s="28">
        <v>55</v>
      </c>
      <c r="F3371" s="28">
        <v>45</v>
      </c>
      <c r="G3371" s="28" t="s">
        <v>3813</v>
      </c>
      <c r="H3371" s="28" t="s">
        <v>585</v>
      </c>
      <c r="I3371" s="28">
        <v>1</v>
      </c>
      <c r="J3371" s="28">
        <v>0</v>
      </c>
      <c r="K3371" s="28">
        <v>0</v>
      </c>
      <c r="L3371" s="28">
        <v>0</v>
      </c>
      <c r="M3371" s="28" t="s">
        <v>773</v>
      </c>
      <c r="N3371" s="28" t="s">
        <v>587</v>
      </c>
      <c r="O3371" s="21">
        <v>0</v>
      </c>
      <c r="P3371" s="21">
        <v>1</v>
      </c>
      <c r="Q3371" s="21">
        <v>0</v>
      </c>
      <c r="R3371">
        <f>IFERROR(IF(I3371=1,VLOOKUP(F3371,Lookup!$A$2:$B$15,2,FALSE),0),0.5)</f>
        <v>0.5</v>
      </c>
      <c r="S3371">
        <f>IF(K3371=1,1,IFERROR(IF(H3371="pass",VLOOKUP(F3371,Lookup!$D$2:$E$26,2,FALSE),0),1.6))</f>
        <v>0</v>
      </c>
      <c r="T3371" s="6">
        <f t="shared" si="159"/>
        <v>0</v>
      </c>
      <c r="U3371" s="6">
        <f t="shared" si="160"/>
        <v>0.5</v>
      </c>
      <c r="V3371" t="str">
        <f t="shared" si="158"/>
        <v>L.JACKSON, BAL</v>
      </c>
    </row>
    <row r="3372" spans="1:22">
      <c r="A3372">
        <v>950</v>
      </c>
      <c r="B3372" s="28">
        <v>2</v>
      </c>
      <c r="C3372" s="28" t="s">
        <v>0</v>
      </c>
      <c r="D3372" s="28" t="s">
        <v>9</v>
      </c>
      <c r="E3372" s="28">
        <v>46</v>
      </c>
      <c r="F3372" s="28">
        <v>54</v>
      </c>
      <c r="G3372" s="28" t="s">
        <v>3814</v>
      </c>
      <c r="H3372" s="28" t="s">
        <v>585</v>
      </c>
      <c r="I3372" s="28">
        <v>1</v>
      </c>
      <c r="J3372" s="28">
        <v>0</v>
      </c>
      <c r="K3372" s="28">
        <v>0</v>
      </c>
      <c r="L3372" s="28">
        <v>0</v>
      </c>
      <c r="M3372" s="28" t="s">
        <v>814</v>
      </c>
      <c r="N3372" s="28" t="s">
        <v>587</v>
      </c>
      <c r="O3372" s="21">
        <v>0</v>
      </c>
      <c r="P3372" s="21">
        <v>1</v>
      </c>
      <c r="Q3372" s="21">
        <v>0</v>
      </c>
      <c r="R3372">
        <f>IFERROR(IF(I3372=1,VLOOKUP(F3372,Lookup!$A$2:$B$15,2,FALSE),0),0.5)</f>
        <v>0.5</v>
      </c>
      <c r="S3372">
        <f>IF(K3372=1,1,IFERROR(IF(H3372="pass",VLOOKUP(F3372,Lookup!$D$2:$E$26,2,FALSE),0),1.6))</f>
        <v>0</v>
      </c>
      <c r="T3372" s="6">
        <f t="shared" si="159"/>
        <v>0</v>
      </c>
      <c r="U3372" s="6">
        <f t="shared" si="160"/>
        <v>0.5</v>
      </c>
      <c r="V3372" t="str">
        <f t="shared" si="158"/>
        <v>P.RICARD, BAL</v>
      </c>
    </row>
    <row r="3373" spans="1:22">
      <c r="A3373">
        <v>952</v>
      </c>
      <c r="B3373" s="28">
        <v>2</v>
      </c>
      <c r="C3373" s="28" t="s">
        <v>0</v>
      </c>
      <c r="D3373" s="28" t="s">
        <v>9</v>
      </c>
      <c r="E3373" s="28">
        <v>29</v>
      </c>
      <c r="F3373" s="28">
        <v>71</v>
      </c>
      <c r="G3373" s="28" t="s">
        <v>3816</v>
      </c>
      <c r="H3373" s="28" t="s">
        <v>585</v>
      </c>
      <c r="I3373" s="28">
        <v>1</v>
      </c>
      <c r="J3373" s="28">
        <v>0</v>
      </c>
      <c r="K3373" s="28">
        <v>0</v>
      </c>
      <c r="L3373" s="28">
        <v>0</v>
      </c>
      <c r="M3373" s="28" t="s">
        <v>742</v>
      </c>
      <c r="N3373" s="28" t="s">
        <v>587</v>
      </c>
      <c r="O3373" s="21">
        <v>0</v>
      </c>
      <c r="P3373" s="21">
        <v>1</v>
      </c>
      <c r="Q3373" s="21">
        <v>0</v>
      </c>
      <c r="R3373">
        <f>IFERROR(IF(I3373=1,VLOOKUP(F3373,Lookup!$A$2:$B$15,2,FALSE),0),0.5)</f>
        <v>0.5</v>
      </c>
      <c r="S3373">
        <f>IF(K3373=1,1,IFERROR(IF(H3373="pass",VLOOKUP(F3373,Lookup!$D$2:$E$26,2,FALSE),0),1.6))</f>
        <v>0</v>
      </c>
      <c r="T3373" s="6">
        <f t="shared" si="159"/>
        <v>0</v>
      </c>
      <c r="U3373" s="6">
        <f t="shared" si="160"/>
        <v>0.5</v>
      </c>
      <c r="V3373" t="str">
        <f t="shared" si="158"/>
        <v>T.WILLIAMS, BAL</v>
      </c>
    </row>
    <row r="3374" spans="1:22">
      <c r="A3374">
        <v>953</v>
      </c>
      <c r="B3374" s="28">
        <v>2</v>
      </c>
      <c r="C3374" s="28" t="s">
        <v>0</v>
      </c>
      <c r="D3374" s="28" t="s">
        <v>9</v>
      </c>
      <c r="E3374" s="28">
        <v>28</v>
      </c>
      <c r="F3374" s="28">
        <v>72</v>
      </c>
      <c r="G3374" s="28" t="s">
        <v>3817</v>
      </c>
      <c r="H3374" s="28" t="s">
        <v>585</v>
      </c>
      <c r="I3374" s="28">
        <v>1</v>
      </c>
      <c r="J3374" s="28">
        <v>0</v>
      </c>
      <c r="K3374" s="28">
        <v>0</v>
      </c>
      <c r="L3374" s="28">
        <v>0</v>
      </c>
      <c r="M3374" s="28" t="s">
        <v>742</v>
      </c>
      <c r="N3374" s="28" t="s">
        <v>587</v>
      </c>
      <c r="O3374" s="21">
        <v>0</v>
      </c>
      <c r="P3374" s="21">
        <v>1</v>
      </c>
      <c r="Q3374" s="21">
        <v>0</v>
      </c>
      <c r="R3374">
        <f>IFERROR(IF(I3374=1,VLOOKUP(F3374,Lookup!$A$2:$B$15,2,FALSE),0),0.5)</f>
        <v>0.5</v>
      </c>
      <c r="S3374">
        <f>IF(K3374=1,1,IFERROR(IF(H3374="pass",VLOOKUP(F3374,Lookup!$D$2:$E$26,2,FALSE),0),1.6))</f>
        <v>0</v>
      </c>
      <c r="T3374" s="6">
        <f t="shared" si="159"/>
        <v>0</v>
      </c>
      <c r="U3374" s="6">
        <f t="shared" si="160"/>
        <v>0.5</v>
      </c>
      <c r="V3374" t="str">
        <f t="shared" si="158"/>
        <v>T.WILLIAMS, BAL</v>
      </c>
    </row>
    <row r="3375" spans="1:22">
      <c r="A3375">
        <v>954</v>
      </c>
      <c r="B3375" s="28">
        <v>2</v>
      </c>
      <c r="C3375" s="28" t="s">
        <v>0</v>
      </c>
      <c r="D3375" s="28" t="s">
        <v>9</v>
      </c>
      <c r="E3375" s="28">
        <v>17</v>
      </c>
      <c r="F3375" s="28">
        <v>83</v>
      </c>
      <c r="G3375" s="28" t="s">
        <v>3818</v>
      </c>
      <c r="H3375" s="28" t="s">
        <v>585</v>
      </c>
      <c r="I3375" s="28">
        <v>1</v>
      </c>
      <c r="J3375" s="28">
        <v>0</v>
      </c>
      <c r="K3375" s="28">
        <v>0</v>
      </c>
      <c r="L3375" s="28">
        <v>0</v>
      </c>
      <c r="M3375" s="28" t="s">
        <v>767</v>
      </c>
      <c r="N3375" s="28" t="s">
        <v>587</v>
      </c>
      <c r="O3375" s="21">
        <v>0</v>
      </c>
      <c r="P3375" s="21">
        <v>1</v>
      </c>
      <c r="Q3375" s="21">
        <v>0</v>
      </c>
      <c r="R3375">
        <f>IFERROR(IF(I3375=1,VLOOKUP(F3375,Lookup!$A$2:$B$15,2,FALSE),0),0.5)</f>
        <v>0.5</v>
      </c>
      <c r="S3375">
        <f>IF(K3375=1,1,IFERROR(IF(H3375="pass",VLOOKUP(F3375,Lookup!$D$2:$E$26,2,FALSE),0),1.6))</f>
        <v>0</v>
      </c>
      <c r="T3375" s="6">
        <f t="shared" si="159"/>
        <v>0</v>
      </c>
      <c r="U3375" s="6">
        <f t="shared" si="160"/>
        <v>0.5</v>
      </c>
      <c r="V3375" t="str">
        <f t="shared" si="158"/>
        <v>L.MURRAY, BAL</v>
      </c>
    </row>
    <row r="3376" spans="1:22">
      <c r="A3376">
        <v>956</v>
      </c>
      <c r="B3376" s="28">
        <v>2</v>
      </c>
      <c r="C3376" s="28" t="s">
        <v>0</v>
      </c>
      <c r="D3376" s="28" t="s">
        <v>9</v>
      </c>
      <c r="E3376" s="28">
        <v>12</v>
      </c>
      <c r="F3376" s="28">
        <v>88</v>
      </c>
      <c r="G3376" s="28" t="s">
        <v>3820</v>
      </c>
      <c r="H3376" s="28" t="s">
        <v>585</v>
      </c>
      <c r="I3376" s="28">
        <v>1</v>
      </c>
      <c r="J3376" s="28">
        <v>0</v>
      </c>
      <c r="K3376" s="28">
        <v>0</v>
      </c>
      <c r="L3376" s="28">
        <v>0</v>
      </c>
      <c r="M3376" s="28" t="s">
        <v>773</v>
      </c>
      <c r="N3376" s="28" t="s">
        <v>587</v>
      </c>
      <c r="O3376" s="21">
        <v>0</v>
      </c>
      <c r="P3376" s="21">
        <v>1</v>
      </c>
      <c r="Q3376" s="21">
        <v>0</v>
      </c>
      <c r="R3376">
        <f>IFERROR(IF(I3376=1,VLOOKUP(F3376,Lookup!$A$2:$B$15,2,FALSE),0),0.5)</f>
        <v>0.7</v>
      </c>
      <c r="S3376">
        <f>IF(K3376=1,1,IFERROR(IF(H3376="pass",VLOOKUP(F3376,Lookup!$D$2:$E$26,2,FALSE),0),1.6))</f>
        <v>0</v>
      </c>
      <c r="T3376" s="6">
        <f t="shared" si="159"/>
        <v>0</v>
      </c>
      <c r="U3376" s="6">
        <f t="shared" si="160"/>
        <v>0.7</v>
      </c>
      <c r="V3376" t="str">
        <f t="shared" si="158"/>
        <v>L.JACKSON, BAL</v>
      </c>
    </row>
    <row r="3377" spans="1:22">
      <c r="A3377">
        <v>957</v>
      </c>
      <c r="B3377" s="28">
        <v>2</v>
      </c>
      <c r="C3377" s="28" t="s">
        <v>0</v>
      </c>
      <c r="D3377" s="28" t="s">
        <v>9</v>
      </c>
      <c r="E3377" s="28">
        <v>3</v>
      </c>
      <c r="F3377" s="28">
        <v>97</v>
      </c>
      <c r="G3377" s="28" t="s">
        <v>3821</v>
      </c>
      <c r="H3377" s="28" t="s">
        <v>585</v>
      </c>
      <c r="I3377" s="28">
        <v>1</v>
      </c>
      <c r="J3377" s="28">
        <v>0</v>
      </c>
      <c r="K3377" s="28">
        <v>0</v>
      </c>
      <c r="L3377" s="28">
        <v>0</v>
      </c>
      <c r="M3377" s="28" t="s">
        <v>773</v>
      </c>
      <c r="N3377" s="28" t="s">
        <v>587</v>
      </c>
      <c r="O3377" s="21">
        <v>0</v>
      </c>
      <c r="P3377" s="21">
        <v>1</v>
      </c>
      <c r="Q3377" s="21">
        <v>0</v>
      </c>
      <c r="R3377">
        <f>IFERROR(IF(I3377=1,VLOOKUP(F3377,Lookup!$A$2:$B$15,2,FALSE),0),0.5)</f>
        <v>2.1</v>
      </c>
      <c r="S3377">
        <f>IF(K3377=1,1,IFERROR(IF(H3377="pass",VLOOKUP(F3377,Lookup!$D$2:$E$26,2,FALSE),0),1.6))</f>
        <v>0</v>
      </c>
      <c r="T3377" s="6">
        <f t="shared" si="159"/>
        <v>0</v>
      </c>
      <c r="U3377" s="6">
        <f t="shared" si="160"/>
        <v>2.1</v>
      </c>
      <c r="V3377" t="str">
        <f t="shared" si="158"/>
        <v>L.JACKSON, BAL</v>
      </c>
    </row>
    <row r="3378" spans="1:22">
      <c r="A3378">
        <v>958</v>
      </c>
      <c r="B3378" s="28">
        <v>2</v>
      </c>
      <c r="C3378" s="28" t="s">
        <v>0</v>
      </c>
      <c r="D3378" s="28" t="s">
        <v>9</v>
      </c>
      <c r="E3378" s="28">
        <v>4</v>
      </c>
      <c r="F3378" s="28">
        <v>96</v>
      </c>
      <c r="G3378" s="28" t="s">
        <v>3822</v>
      </c>
      <c r="H3378" s="28" t="s">
        <v>585</v>
      </c>
      <c r="I3378" s="28">
        <v>1</v>
      </c>
      <c r="J3378" s="28">
        <v>0</v>
      </c>
      <c r="K3378" s="28">
        <v>0</v>
      </c>
      <c r="L3378" s="28">
        <v>0</v>
      </c>
      <c r="M3378" s="28" t="s">
        <v>742</v>
      </c>
      <c r="N3378" s="28" t="s">
        <v>587</v>
      </c>
      <c r="O3378" s="21">
        <v>0</v>
      </c>
      <c r="P3378" s="21">
        <v>1</v>
      </c>
      <c r="Q3378" s="21">
        <v>0</v>
      </c>
      <c r="R3378">
        <f>IFERROR(IF(I3378=1,VLOOKUP(F3378,Lookup!$A$2:$B$15,2,FALSE),0),0.5)</f>
        <v>1.8</v>
      </c>
      <c r="S3378">
        <f>IF(K3378=1,1,IFERROR(IF(H3378="pass",VLOOKUP(F3378,Lookup!$D$2:$E$26,2,FALSE),0),1.6))</f>
        <v>0</v>
      </c>
      <c r="T3378" s="6">
        <f t="shared" si="159"/>
        <v>0</v>
      </c>
      <c r="U3378" s="6">
        <f t="shared" si="160"/>
        <v>1.8</v>
      </c>
      <c r="V3378" t="str">
        <f t="shared" si="158"/>
        <v>T.WILLIAMS, BAL</v>
      </c>
    </row>
    <row r="3379" spans="1:22">
      <c r="A3379">
        <v>959</v>
      </c>
      <c r="B3379" s="28">
        <v>2</v>
      </c>
      <c r="C3379" s="28" t="s">
        <v>0</v>
      </c>
      <c r="D3379" s="28" t="s">
        <v>9</v>
      </c>
      <c r="E3379" s="28">
        <v>1</v>
      </c>
      <c r="F3379" s="28">
        <v>99</v>
      </c>
      <c r="G3379" s="28" t="s">
        <v>3823</v>
      </c>
      <c r="H3379" s="28" t="s">
        <v>585</v>
      </c>
      <c r="I3379" s="28">
        <v>1</v>
      </c>
      <c r="J3379" s="28">
        <v>0</v>
      </c>
      <c r="K3379" s="28">
        <v>0</v>
      </c>
      <c r="L3379" s="28">
        <v>0</v>
      </c>
      <c r="M3379" s="28" t="s">
        <v>773</v>
      </c>
      <c r="N3379" s="28" t="s">
        <v>587</v>
      </c>
      <c r="O3379" s="21">
        <v>0</v>
      </c>
      <c r="P3379" s="21">
        <v>1</v>
      </c>
      <c r="Q3379" s="21">
        <v>0</v>
      </c>
      <c r="R3379">
        <f>IFERROR(IF(I3379=1,VLOOKUP(F3379,Lookup!$A$2:$B$15,2,FALSE),0),0.5)</f>
        <v>3.3</v>
      </c>
      <c r="S3379">
        <f>IF(K3379=1,1,IFERROR(IF(H3379="pass",VLOOKUP(F3379,Lookup!$D$2:$E$26,2,FALSE),0),1.6))</f>
        <v>0</v>
      </c>
      <c r="T3379" s="6">
        <f t="shared" si="159"/>
        <v>0</v>
      </c>
      <c r="U3379" s="6">
        <f t="shared" si="160"/>
        <v>3.3</v>
      </c>
      <c r="V3379" t="str">
        <f t="shared" si="158"/>
        <v>L.JACKSON, BAL</v>
      </c>
    </row>
    <row r="3380" spans="1:22">
      <c r="A3380">
        <v>964</v>
      </c>
      <c r="B3380" s="28">
        <v>2</v>
      </c>
      <c r="C3380" s="28" t="s">
        <v>9</v>
      </c>
      <c r="D3380" s="28" t="s">
        <v>0</v>
      </c>
      <c r="E3380" s="28">
        <v>32</v>
      </c>
      <c r="F3380" s="28">
        <v>68</v>
      </c>
      <c r="G3380" s="28" t="s">
        <v>3828</v>
      </c>
      <c r="H3380" s="28" t="s">
        <v>585</v>
      </c>
      <c r="I3380" s="28">
        <v>1</v>
      </c>
      <c r="J3380" s="28">
        <v>0</v>
      </c>
      <c r="K3380" s="28">
        <v>0</v>
      </c>
      <c r="L3380" s="28">
        <v>0</v>
      </c>
      <c r="M3380" s="28" t="s">
        <v>1021</v>
      </c>
      <c r="N3380" s="28" t="s">
        <v>587</v>
      </c>
      <c r="O3380" s="21">
        <v>0</v>
      </c>
      <c r="P3380" s="21">
        <v>1</v>
      </c>
      <c r="Q3380" s="21">
        <v>0</v>
      </c>
      <c r="R3380">
        <f>IFERROR(IF(I3380=1,VLOOKUP(F3380,Lookup!$A$2:$B$15,2,FALSE),0),0.5)</f>
        <v>0.5</v>
      </c>
      <c r="S3380">
        <f>IF(K3380=1,1,IFERROR(IF(H3380="pass",VLOOKUP(F3380,Lookup!$D$2:$E$26,2,FALSE),0),1.6))</f>
        <v>0</v>
      </c>
      <c r="T3380" s="6">
        <f t="shared" si="159"/>
        <v>0</v>
      </c>
      <c r="U3380" s="6">
        <f t="shared" si="160"/>
        <v>0.5</v>
      </c>
      <c r="V3380" t="str">
        <f t="shared" si="158"/>
        <v>C.EDWARDS-HELAIRE, KC</v>
      </c>
    </row>
    <row r="3381" spans="1:22">
      <c r="A3381">
        <v>965</v>
      </c>
      <c r="B3381" s="28">
        <v>2</v>
      </c>
      <c r="C3381" s="28" t="s">
        <v>0</v>
      </c>
      <c r="D3381" s="28" t="s">
        <v>9</v>
      </c>
      <c r="E3381" s="28">
        <v>66</v>
      </c>
      <c r="F3381" s="28">
        <v>34</v>
      </c>
      <c r="G3381" s="28" t="s">
        <v>3829</v>
      </c>
      <c r="H3381" s="28" t="s">
        <v>585</v>
      </c>
      <c r="I3381" s="28">
        <v>1</v>
      </c>
      <c r="J3381" s="28">
        <v>0</v>
      </c>
      <c r="K3381" s="28">
        <v>0</v>
      </c>
      <c r="L3381" s="28">
        <v>0</v>
      </c>
      <c r="M3381" s="28" t="s">
        <v>773</v>
      </c>
      <c r="N3381" s="28" t="s">
        <v>587</v>
      </c>
      <c r="O3381" s="21">
        <v>0</v>
      </c>
      <c r="P3381" s="21">
        <v>1</v>
      </c>
      <c r="Q3381" s="21">
        <v>0</v>
      </c>
      <c r="R3381">
        <f>IFERROR(IF(I3381=1,VLOOKUP(F3381,Lookup!$A$2:$B$15,2,FALSE),0),0.5)</f>
        <v>0.5</v>
      </c>
      <c r="S3381">
        <f>IF(K3381=1,1,IFERROR(IF(H3381="pass",VLOOKUP(F3381,Lookup!$D$2:$E$26,2,FALSE),0),1.6))</f>
        <v>0</v>
      </c>
      <c r="T3381" s="6">
        <f t="shared" si="159"/>
        <v>0</v>
      </c>
      <c r="U3381" s="6">
        <f t="shared" si="160"/>
        <v>0.5</v>
      </c>
      <c r="V3381" t="str">
        <f t="shared" si="158"/>
        <v>L.JACKSON, BAL</v>
      </c>
    </row>
    <row r="3382" spans="1:22">
      <c r="A3382">
        <v>966</v>
      </c>
      <c r="B3382" s="28">
        <v>2</v>
      </c>
      <c r="C3382" s="28" t="s">
        <v>0</v>
      </c>
      <c r="D3382" s="28" t="s">
        <v>9</v>
      </c>
      <c r="E3382" s="28">
        <v>65</v>
      </c>
      <c r="F3382" s="28">
        <v>35</v>
      </c>
      <c r="G3382" s="28" t="s">
        <v>3830</v>
      </c>
      <c r="H3382" s="28" t="s">
        <v>585</v>
      </c>
      <c r="I3382" s="28">
        <v>1</v>
      </c>
      <c r="J3382" s="28">
        <v>0</v>
      </c>
      <c r="K3382" s="28">
        <v>0</v>
      </c>
      <c r="L3382" s="28">
        <v>0</v>
      </c>
      <c r="M3382" s="28" t="s">
        <v>773</v>
      </c>
      <c r="N3382" s="28" t="s">
        <v>587</v>
      </c>
      <c r="O3382" s="21">
        <v>0</v>
      </c>
      <c r="P3382" s="21">
        <v>1</v>
      </c>
      <c r="Q3382" s="21">
        <v>0</v>
      </c>
      <c r="R3382">
        <f>IFERROR(IF(I3382=1,VLOOKUP(F3382,Lookup!$A$2:$B$15,2,FALSE),0),0.5)</f>
        <v>0.5</v>
      </c>
      <c r="S3382">
        <f>IF(K3382=1,1,IFERROR(IF(H3382="pass",VLOOKUP(F3382,Lookup!$D$2:$E$26,2,FALSE),0),1.6))</f>
        <v>0</v>
      </c>
      <c r="T3382" s="6">
        <f t="shared" si="159"/>
        <v>0</v>
      </c>
      <c r="U3382" s="6">
        <f t="shared" si="160"/>
        <v>0.5</v>
      </c>
      <c r="V3382" t="str">
        <f t="shared" si="158"/>
        <v>L.JACKSON, BAL</v>
      </c>
    </row>
    <row r="3383" spans="1:22">
      <c r="A3383">
        <v>968</v>
      </c>
      <c r="B3383" s="28">
        <v>2</v>
      </c>
      <c r="C3383" s="28" t="s">
        <v>0</v>
      </c>
      <c r="D3383" s="28" t="s">
        <v>9</v>
      </c>
      <c r="E3383" s="28">
        <v>57</v>
      </c>
      <c r="F3383" s="28">
        <v>43</v>
      </c>
      <c r="G3383" s="28" t="s">
        <v>3832</v>
      </c>
      <c r="H3383" s="28" t="s">
        <v>585</v>
      </c>
      <c r="I3383" s="28">
        <v>1</v>
      </c>
      <c r="J3383" s="28">
        <v>0</v>
      </c>
      <c r="K3383" s="28">
        <v>0</v>
      </c>
      <c r="L3383" s="28">
        <v>0</v>
      </c>
      <c r="M3383" s="28" t="s">
        <v>773</v>
      </c>
      <c r="N3383" s="28" t="s">
        <v>587</v>
      </c>
      <c r="O3383" s="21">
        <v>0</v>
      </c>
      <c r="P3383" s="21">
        <v>1</v>
      </c>
      <c r="Q3383" s="21">
        <v>0</v>
      </c>
      <c r="R3383">
        <f>IFERROR(IF(I3383=1,VLOOKUP(F3383,Lookup!$A$2:$B$15,2,FALSE),0),0.5)</f>
        <v>0.5</v>
      </c>
      <c r="S3383">
        <f>IF(K3383=1,1,IFERROR(IF(H3383="pass",VLOOKUP(F3383,Lookup!$D$2:$E$26,2,FALSE),0),1.6))</f>
        <v>0</v>
      </c>
      <c r="T3383" s="6">
        <f t="shared" si="159"/>
        <v>0</v>
      </c>
      <c r="U3383" s="6">
        <f t="shared" si="160"/>
        <v>0.5</v>
      </c>
      <c r="V3383" t="str">
        <f t="shared" si="158"/>
        <v>L.JACKSON, BAL</v>
      </c>
    </row>
    <row r="3384" spans="1:22">
      <c r="A3384">
        <v>969</v>
      </c>
      <c r="B3384" s="28">
        <v>2</v>
      </c>
      <c r="C3384" s="28" t="s">
        <v>0</v>
      </c>
      <c r="D3384" s="28" t="s">
        <v>9</v>
      </c>
      <c r="E3384" s="28">
        <v>55</v>
      </c>
      <c r="F3384" s="28">
        <v>45</v>
      </c>
      <c r="G3384" s="28" t="s">
        <v>3833</v>
      </c>
      <c r="H3384" s="28" t="s">
        <v>2963</v>
      </c>
      <c r="I3384" s="28">
        <v>0</v>
      </c>
      <c r="J3384" s="28">
        <v>0</v>
      </c>
      <c r="K3384" s="28">
        <v>0</v>
      </c>
      <c r="L3384" s="28">
        <v>0</v>
      </c>
      <c r="M3384" s="28" t="s">
        <v>773</v>
      </c>
      <c r="N3384" s="28" t="s">
        <v>587</v>
      </c>
      <c r="O3384" s="21">
        <v>0</v>
      </c>
      <c r="P3384" s="21">
        <v>0</v>
      </c>
      <c r="Q3384" s="21">
        <v>0</v>
      </c>
      <c r="R3384">
        <f>IFERROR(IF(I3384=1,VLOOKUP(F3384,Lookup!$A$2:$B$15,2,FALSE),0),0.5)</f>
        <v>0</v>
      </c>
      <c r="S3384">
        <f>IF(K3384=1,1,IFERROR(IF(H3384="pass",VLOOKUP(F3384,Lookup!$D$2:$E$26,2,FALSE),0),1.6))</f>
        <v>0</v>
      </c>
      <c r="T3384" s="6">
        <f t="shared" si="159"/>
        <v>0</v>
      </c>
      <c r="U3384" s="6">
        <f t="shared" si="160"/>
        <v>0</v>
      </c>
      <c r="V3384" t="str">
        <f t="shared" si="158"/>
        <v>L.JACKSON, BAL</v>
      </c>
    </row>
    <row r="3385" spans="1:22">
      <c r="A3385">
        <v>973</v>
      </c>
      <c r="B3385" s="28">
        <v>2</v>
      </c>
      <c r="C3385" s="28" t="s">
        <v>5</v>
      </c>
      <c r="D3385" s="28" t="s">
        <v>875</v>
      </c>
      <c r="E3385" s="28">
        <v>26</v>
      </c>
      <c r="F3385" s="28">
        <v>74</v>
      </c>
      <c r="G3385" s="28" t="s">
        <v>3838</v>
      </c>
      <c r="H3385" s="28" t="s">
        <v>585</v>
      </c>
      <c r="I3385" s="28">
        <v>1</v>
      </c>
      <c r="J3385" s="28">
        <v>0</v>
      </c>
      <c r="K3385" s="28">
        <v>0</v>
      </c>
      <c r="L3385" s="28">
        <v>0</v>
      </c>
      <c r="M3385" s="28" t="s">
        <v>2495</v>
      </c>
      <c r="N3385" s="28" t="s">
        <v>587</v>
      </c>
      <c r="O3385" s="21">
        <v>0</v>
      </c>
      <c r="P3385" s="21">
        <v>1</v>
      </c>
      <c r="Q3385" s="21">
        <v>0</v>
      </c>
      <c r="R3385">
        <f>IFERROR(IF(I3385=1,VLOOKUP(F3385,Lookup!$A$2:$B$15,2,FALSE),0),0.5)</f>
        <v>0.5</v>
      </c>
      <c r="S3385">
        <f>IF(K3385=1,1,IFERROR(IF(H3385="pass",VLOOKUP(F3385,Lookup!$D$2:$E$26,2,FALSE),0),1.6))</f>
        <v>0</v>
      </c>
      <c r="T3385" s="6">
        <f t="shared" si="159"/>
        <v>0</v>
      </c>
      <c r="U3385" s="6">
        <f t="shared" si="160"/>
        <v>0.5</v>
      </c>
      <c r="V3385" t="str">
        <f t="shared" si="158"/>
        <v>J.TAYLOR, IND</v>
      </c>
    </row>
    <row r="3386" spans="1:22">
      <c r="A3386">
        <v>974</v>
      </c>
      <c r="B3386" s="28">
        <v>2</v>
      </c>
      <c r="C3386" s="28" t="s">
        <v>5</v>
      </c>
      <c r="D3386" s="28" t="s">
        <v>875</v>
      </c>
      <c r="E3386" s="28">
        <v>23</v>
      </c>
      <c r="F3386" s="28">
        <v>77</v>
      </c>
      <c r="G3386" s="28" t="s">
        <v>3839</v>
      </c>
      <c r="H3386" s="28" t="s">
        <v>585</v>
      </c>
      <c r="I3386" s="28">
        <v>1</v>
      </c>
      <c r="J3386" s="28">
        <v>0</v>
      </c>
      <c r="K3386" s="28">
        <v>0</v>
      </c>
      <c r="L3386" s="28">
        <v>0</v>
      </c>
      <c r="M3386" s="28" t="s">
        <v>2495</v>
      </c>
      <c r="N3386" s="28" t="s">
        <v>587</v>
      </c>
      <c r="O3386" s="21">
        <v>0</v>
      </c>
      <c r="P3386" s="21">
        <v>1</v>
      </c>
      <c r="Q3386" s="21">
        <v>0</v>
      </c>
      <c r="R3386">
        <f>IFERROR(IF(I3386=1,VLOOKUP(F3386,Lookup!$A$2:$B$15,2,FALSE),0),0.5)</f>
        <v>0.5</v>
      </c>
      <c r="S3386">
        <f>IF(K3386=1,1,IFERROR(IF(H3386="pass",VLOOKUP(F3386,Lookup!$D$2:$E$26,2,FALSE),0),1.6))</f>
        <v>0</v>
      </c>
      <c r="T3386" s="6">
        <f t="shared" si="159"/>
        <v>0</v>
      </c>
      <c r="U3386" s="6">
        <f t="shared" si="160"/>
        <v>0.5</v>
      </c>
      <c r="V3386" t="str">
        <f t="shared" si="158"/>
        <v>J.TAYLOR, IND</v>
      </c>
    </row>
    <row r="3387" spans="1:22">
      <c r="A3387">
        <v>976</v>
      </c>
      <c r="B3387" s="28">
        <v>2</v>
      </c>
      <c r="C3387" s="28" t="s">
        <v>5</v>
      </c>
      <c r="D3387" s="28" t="s">
        <v>875</v>
      </c>
      <c r="E3387" s="28">
        <v>14</v>
      </c>
      <c r="F3387" s="28">
        <v>86</v>
      </c>
      <c r="G3387" s="28" t="s">
        <v>3841</v>
      </c>
      <c r="H3387" s="28" t="s">
        <v>585</v>
      </c>
      <c r="I3387" s="28">
        <v>1</v>
      </c>
      <c r="J3387" s="28">
        <v>0</v>
      </c>
      <c r="K3387" s="28">
        <v>0</v>
      </c>
      <c r="L3387" s="28">
        <v>0</v>
      </c>
      <c r="M3387" s="28" t="s">
        <v>2495</v>
      </c>
      <c r="N3387" s="28" t="s">
        <v>587</v>
      </c>
      <c r="O3387" s="21">
        <v>0</v>
      </c>
      <c r="P3387" s="21">
        <v>1</v>
      </c>
      <c r="Q3387" s="21">
        <v>0</v>
      </c>
      <c r="R3387">
        <f>IFERROR(IF(I3387=1,VLOOKUP(F3387,Lookup!$A$2:$B$15,2,FALSE),0),0.5)</f>
        <v>0.6</v>
      </c>
      <c r="S3387">
        <f>IF(K3387=1,1,IFERROR(IF(H3387="pass",VLOOKUP(F3387,Lookup!$D$2:$E$26,2,FALSE),0),1.6))</f>
        <v>0</v>
      </c>
      <c r="T3387" s="6">
        <f t="shared" si="159"/>
        <v>0</v>
      </c>
      <c r="U3387" s="6">
        <f t="shared" si="160"/>
        <v>0.6</v>
      </c>
      <c r="V3387" t="str">
        <f t="shared" si="158"/>
        <v>J.TAYLOR, IND</v>
      </c>
    </row>
    <row r="3388" spans="1:22">
      <c r="A3388">
        <v>977</v>
      </c>
      <c r="B3388" s="28">
        <v>2</v>
      </c>
      <c r="C3388" s="28" t="s">
        <v>5</v>
      </c>
      <c r="D3388" s="28" t="s">
        <v>875</v>
      </c>
      <c r="E3388" s="28">
        <v>1</v>
      </c>
      <c r="F3388" s="28">
        <v>99</v>
      </c>
      <c r="G3388" s="28" t="s">
        <v>3842</v>
      </c>
      <c r="H3388" s="28" t="s">
        <v>585</v>
      </c>
      <c r="I3388" s="28">
        <v>1</v>
      </c>
      <c r="J3388" s="28">
        <v>0</v>
      </c>
      <c r="K3388" s="28">
        <v>0</v>
      </c>
      <c r="L3388" s="28">
        <v>0</v>
      </c>
      <c r="M3388" s="28" t="s">
        <v>2495</v>
      </c>
      <c r="N3388" s="28" t="s">
        <v>587</v>
      </c>
      <c r="O3388" s="21">
        <v>0</v>
      </c>
      <c r="P3388" s="21">
        <v>1</v>
      </c>
      <c r="Q3388" s="21">
        <v>0</v>
      </c>
      <c r="R3388">
        <f>IFERROR(IF(I3388=1,VLOOKUP(F3388,Lookup!$A$2:$B$15,2,FALSE),0),0.5)</f>
        <v>3.3</v>
      </c>
      <c r="S3388">
        <f>IF(K3388=1,1,IFERROR(IF(H3388="pass",VLOOKUP(F3388,Lookup!$D$2:$E$26,2,FALSE),0),1.6))</f>
        <v>0</v>
      </c>
      <c r="T3388" s="6">
        <f t="shared" si="159"/>
        <v>0</v>
      </c>
      <c r="U3388" s="6">
        <f t="shared" si="160"/>
        <v>3.3</v>
      </c>
      <c r="V3388" t="str">
        <f t="shared" si="158"/>
        <v>J.TAYLOR, IND</v>
      </c>
    </row>
    <row r="3389" spans="1:22">
      <c r="A3389">
        <v>978</v>
      </c>
      <c r="B3389" s="28">
        <v>2</v>
      </c>
      <c r="C3389" s="28" t="s">
        <v>5</v>
      </c>
      <c r="D3389" s="28" t="s">
        <v>875</v>
      </c>
      <c r="E3389" s="28">
        <v>1</v>
      </c>
      <c r="F3389" s="28">
        <v>99</v>
      </c>
      <c r="G3389" s="28" t="s">
        <v>3843</v>
      </c>
      <c r="H3389" s="28" t="s">
        <v>585</v>
      </c>
      <c r="I3389" s="28">
        <v>1</v>
      </c>
      <c r="J3389" s="28">
        <v>0</v>
      </c>
      <c r="K3389" s="28">
        <v>0</v>
      </c>
      <c r="L3389" s="28">
        <v>0</v>
      </c>
      <c r="M3389" s="28" t="s">
        <v>2495</v>
      </c>
      <c r="N3389" s="28" t="s">
        <v>587</v>
      </c>
      <c r="O3389" s="21">
        <v>0</v>
      </c>
      <c r="P3389" s="21">
        <v>1</v>
      </c>
      <c r="Q3389" s="21">
        <v>0</v>
      </c>
      <c r="R3389">
        <f>IFERROR(IF(I3389=1,VLOOKUP(F3389,Lookup!$A$2:$B$15,2,FALSE),0),0.5)</f>
        <v>3.3</v>
      </c>
      <c r="S3389">
        <f>IF(K3389=1,1,IFERROR(IF(H3389="pass",VLOOKUP(F3389,Lookup!$D$2:$E$26,2,FALSE),0),1.6))</f>
        <v>0</v>
      </c>
      <c r="T3389" s="6">
        <f t="shared" si="159"/>
        <v>0</v>
      </c>
      <c r="U3389" s="6">
        <f t="shared" si="160"/>
        <v>3.3</v>
      </c>
      <c r="V3389" t="str">
        <f t="shared" si="158"/>
        <v>J.TAYLOR, IND</v>
      </c>
    </row>
    <row r="3390" spans="1:22">
      <c r="A3390">
        <v>979</v>
      </c>
      <c r="B3390" s="28">
        <v>2</v>
      </c>
      <c r="C3390" s="28" t="s">
        <v>5</v>
      </c>
      <c r="D3390" s="28" t="s">
        <v>875</v>
      </c>
      <c r="E3390" s="28">
        <v>1</v>
      </c>
      <c r="F3390" s="28">
        <v>99</v>
      </c>
      <c r="G3390" s="28" t="s">
        <v>3844</v>
      </c>
      <c r="H3390" s="28" t="s">
        <v>585</v>
      </c>
      <c r="I3390" s="28">
        <v>1</v>
      </c>
      <c r="J3390" s="28">
        <v>0</v>
      </c>
      <c r="K3390" s="28">
        <v>0</v>
      </c>
      <c r="L3390" s="28">
        <v>0</v>
      </c>
      <c r="M3390" s="28" t="s">
        <v>2495</v>
      </c>
      <c r="N3390" s="28" t="s">
        <v>587</v>
      </c>
      <c r="O3390" s="21">
        <v>0</v>
      </c>
      <c r="P3390" s="21">
        <v>1</v>
      </c>
      <c r="Q3390" s="21">
        <v>0</v>
      </c>
      <c r="R3390">
        <f>IFERROR(IF(I3390=1,VLOOKUP(F3390,Lookup!$A$2:$B$15,2,FALSE),0),0.5)</f>
        <v>3.3</v>
      </c>
      <c r="S3390">
        <f>IF(K3390=1,1,IFERROR(IF(H3390="pass",VLOOKUP(F3390,Lookup!$D$2:$E$26,2,FALSE),0),1.6))</f>
        <v>0</v>
      </c>
      <c r="T3390" s="6">
        <f t="shared" si="159"/>
        <v>0</v>
      </c>
      <c r="U3390" s="6">
        <f t="shared" si="160"/>
        <v>3.3</v>
      </c>
      <c r="V3390" t="str">
        <f t="shared" si="158"/>
        <v>J.TAYLOR, IND</v>
      </c>
    </row>
    <row r="3391" spans="1:22">
      <c r="A3391">
        <v>980</v>
      </c>
      <c r="B3391" s="28">
        <v>2</v>
      </c>
      <c r="C3391" s="28" t="s">
        <v>875</v>
      </c>
      <c r="D3391" s="28" t="s">
        <v>5</v>
      </c>
      <c r="E3391" s="28">
        <v>90</v>
      </c>
      <c r="F3391" s="28">
        <v>10</v>
      </c>
      <c r="G3391" s="28" t="s">
        <v>3845</v>
      </c>
      <c r="H3391" s="28" t="s">
        <v>585</v>
      </c>
      <c r="I3391" s="28">
        <v>1</v>
      </c>
      <c r="J3391" s="28">
        <v>0</v>
      </c>
      <c r="K3391" s="28">
        <v>0</v>
      </c>
      <c r="L3391" s="28">
        <v>0</v>
      </c>
      <c r="M3391" s="28" t="s">
        <v>886</v>
      </c>
      <c r="N3391" s="28" t="s">
        <v>587</v>
      </c>
      <c r="O3391" s="21">
        <v>0</v>
      </c>
      <c r="P3391" s="21">
        <v>1</v>
      </c>
      <c r="Q3391" s="21">
        <v>0</v>
      </c>
      <c r="R3391">
        <f>IFERROR(IF(I3391=1,VLOOKUP(F3391,Lookup!$A$2:$B$15,2,FALSE),0),0.5)</f>
        <v>0.5</v>
      </c>
      <c r="S3391">
        <f>IF(K3391=1,1,IFERROR(IF(H3391="pass",VLOOKUP(F3391,Lookup!$D$2:$E$26,2,FALSE),0),1.6))</f>
        <v>0</v>
      </c>
      <c r="T3391" s="6">
        <f t="shared" si="159"/>
        <v>0</v>
      </c>
      <c r="U3391" s="6">
        <f t="shared" si="160"/>
        <v>0.5</v>
      </c>
      <c r="V3391" t="str">
        <f t="shared" si="158"/>
        <v>D.HENDERSON, LA</v>
      </c>
    </row>
    <row r="3392" spans="1:22">
      <c r="A3392">
        <v>984</v>
      </c>
      <c r="B3392" s="28">
        <v>2</v>
      </c>
      <c r="C3392" s="28" t="s">
        <v>875</v>
      </c>
      <c r="D3392" s="28" t="s">
        <v>5</v>
      </c>
      <c r="E3392" s="28">
        <v>35</v>
      </c>
      <c r="F3392" s="28">
        <v>65</v>
      </c>
      <c r="G3392" s="28" t="s">
        <v>3849</v>
      </c>
      <c r="H3392" s="28" t="s">
        <v>585</v>
      </c>
      <c r="I3392" s="28">
        <v>1</v>
      </c>
      <c r="J3392" s="28">
        <v>0</v>
      </c>
      <c r="K3392" s="28">
        <v>0</v>
      </c>
      <c r="L3392" s="28">
        <v>0</v>
      </c>
      <c r="M3392" s="28" t="s">
        <v>886</v>
      </c>
      <c r="N3392" s="28" t="s">
        <v>587</v>
      </c>
      <c r="O3392" s="21">
        <v>0</v>
      </c>
      <c r="P3392" s="21">
        <v>1</v>
      </c>
      <c r="Q3392" s="21">
        <v>0</v>
      </c>
      <c r="R3392">
        <f>IFERROR(IF(I3392=1,VLOOKUP(F3392,Lookup!$A$2:$B$15,2,FALSE),0),0.5)</f>
        <v>0.5</v>
      </c>
      <c r="S3392">
        <f>IF(K3392=1,1,IFERROR(IF(H3392="pass",VLOOKUP(F3392,Lookup!$D$2:$E$26,2,FALSE),0),1.6))</f>
        <v>0</v>
      </c>
      <c r="T3392" s="6">
        <f t="shared" si="159"/>
        <v>0</v>
      </c>
      <c r="U3392" s="6">
        <f t="shared" si="160"/>
        <v>0.5</v>
      </c>
      <c r="V3392" t="str">
        <f t="shared" si="158"/>
        <v>D.HENDERSON, LA</v>
      </c>
    </row>
    <row r="3393" spans="1:22">
      <c r="A3393">
        <v>986</v>
      </c>
      <c r="B3393" s="28">
        <v>2</v>
      </c>
      <c r="C3393" s="28" t="s">
        <v>875</v>
      </c>
      <c r="D3393" s="28" t="s">
        <v>5</v>
      </c>
      <c r="E3393" s="28">
        <v>20</v>
      </c>
      <c r="F3393" s="28">
        <v>80</v>
      </c>
      <c r="G3393" s="28" t="s">
        <v>3851</v>
      </c>
      <c r="H3393" s="28" t="s">
        <v>585</v>
      </c>
      <c r="I3393" s="28">
        <v>1</v>
      </c>
      <c r="J3393" s="28">
        <v>0</v>
      </c>
      <c r="K3393" s="28">
        <v>0</v>
      </c>
      <c r="L3393" s="28">
        <v>0</v>
      </c>
      <c r="M3393" s="28" t="s">
        <v>886</v>
      </c>
      <c r="N3393" s="28" t="s">
        <v>587</v>
      </c>
      <c r="O3393" s="21">
        <v>0</v>
      </c>
      <c r="P3393" s="21">
        <v>1</v>
      </c>
      <c r="Q3393" s="21">
        <v>0</v>
      </c>
      <c r="R3393">
        <f>IFERROR(IF(I3393=1,VLOOKUP(F3393,Lookup!$A$2:$B$15,2,FALSE),0),0.5)</f>
        <v>0.5</v>
      </c>
      <c r="S3393">
        <f>IF(K3393=1,1,IFERROR(IF(H3393="pass",VLOOKUP(F3393,Lookup!$D$2:$E$26,2,FALSE),0),1.6))</f>
        <v>0</v>
      </c>
      <c r="T3393" s="6">
        <f t="shared" si="159"/>
        <v>0</v>
      </c>
      <c r="U3393" s="6">
        <f t="shared" si="160"/>
        <v>0.5</v>
      </c>
      <c r="V3393" t="str">
        <f t="shared" si="158"/>
        <v>D.HENDERSON, LA</v>
      </c>
    </row>
    <row r="3394" spans="1:22">
      <c r="A3394">
        <v>990</v>
      </c>
      <c r="B3394" s="28">
        <v>2</v>
      </c>
      <c r="C3394" s="28" t="s">
        <v>5</v>
      </c>
      <c r="D3394" s="28" t="s">
        <v>875</v>
      </c>
      <c r="E3394" s="28">
        <v>37</v>
      </c>
      <c r="F3394" s="28">
        <v>63</v>
      </c>
      <c r="G3394" s="28" t="s">
        <v>3855</v>
      </c>
      <c r="H3394" s="28" t="s">
        <v>585</v>
      </c>
      <c r="I3394" s="28">
        <v>1</v>
      </c>
      <c r="J3394" s="28">
        <v>0</v>
      </c>
      <c r="K3394" s="28">
        <v>0</v>
      </c>
      <c r="L3394" s="28">
        <v>0</v>
      </c>
      <c r="M3394" s="28" t="s">
        <v>2495</v>
      </c>
      <c r="N3394" s="28" t="s">
        <v>587</v>
      </c>
      <c r="O3394" s="21">
        <v>0</v>
      </c>
      <c r="P3394" s="21">
        <v>1</v>
      </c>
      <c r="Q3394" s="21">
        <v>0</v>
      </c>
      <c r="R3394">
        <f>IFERROR(IF(I3394=1,VLOOKUP(F3394,Lookup!$A$2:$B$15,2,FALSE),0),0.5)</f>
        <v>0.5</v>
      </c>
      <c r="S3394">
        <f>IF(K3394=1,1,IFERROR(IF(H3394="pass",VLOOKUP(F3394,Lookup!$D$2:$E$26,2,FALSE),0),1.6))</f>
        <v>0</v>
      </c>
      <c r="T3394" s="6">
        <f t="shared" si="159"/>
        <v>0</v>
      </c>
      <c r="U3394" s="6">
        <f t="shared" si="160"/>
        <v>0.5</v>
      </c>
      <c r="V3394" t="str">
        <f t="shared" ref="V3394:V3457" si="161">IF(M3394="A.St","A. ST. BROWN, DET",IF(M3394="Dj.Moore","D.MOORE, CAR",IF(M3394="Mi.Carter","M.CARTER, NYJ",UPPER(M3394)&amp;", "&amp;C3394)))</f>
        <v>J.TAYLOR, IND</v>
      </c>
    </row>
    <row r="3395" spans="1:22">
      <c r="A3395">
        <v>994</v>
      </c>
      <c r="B3395" s="28">
        <v>2</v>
      </c>
      <c r="C3395" s="28" t="s">
        <v>5</v>
      </c>
      <c r="D3395" s="28" t="s">
        <v>875</v>
      </c>
      <c r="E3395" s="28">
        <v>42</v>
      </c>
      <c r="F3395" s="28">
        <v>58</v>
      </c>
      <c r="G3395" s="28" t="s">
        <v>3859</v>
      </c>
      <c r="H3395" s="28" t="s">
        <v>585</v>
      </c>
      <c r="I3395" s="28">
        <v>1</v>
      </c>
      <c r="J3395" s="28">
        <v>0</v>
      </c>
      <c r="K3395" s="28">
        <v>0</v>
      </c>
      <c r="L3395" s="28">
        <v>0</v>
      </c>
      <c r="M3395" s="28" t="s">
        <v>2495</v>
      </c>
      <c r="N3395" s="28" t="s">
        <v>587</v>
      </c>
      <c r="O3395" s="21">
        <v>0</v>
      </c>
      <c r="P3395" s="21">
        <v>1</v>
      </c>
      <c r="Q3395" s="21">
        <v>0</v>
      </c>
      <c r="R3395">
        <f>IFERROR(IF(I3395=1,VLOOKUP(F3395,Lookup!$A$2:$B$15,2,FALSE),0),0.5)</f>
        <v>0.5</v>
      </c>
      <c r="S3395">
        <f>IF(K3395=1,1,IFERROR(IF(H3395="pass",VLOOKUP(F3395,Lookup!$D$2:$E$26,2,FALSE),0),1.6))</f>
        <v>0</v>
      </c>
      <c r="T3395" s="6">
        <f t="shared" ref="T3395:T3458" si="162">IFERROR(1.6+0.7/40*N3395,0)</f>
        <v>0</v>
      </c>
      <c r="U3395" s="6">
        <f t="shared" ref="U3395:U3458" si="163">R3395+IF(S3395&gt;=3.2,S3395,IF(AND(S3395&lt;3.2,S3395&gt;=1.8),S3395*0.66+T3395*0.34,T3395))+K3395*0.4735*2</f>
        <v>0.5</v>
      </c>
      <c r="V3395" t="str">
        <f t="shared" si="161"/>
        <v>J.TAYLOR, IND</v>
      </c>
    </row>
    <row r="3396" spans="1:22">
      <c r="A3396">
        <v>996</v>
      </c>
      <c r="B3396" s="28">
        <v>2</v>
      </c>
      <c r="C3396" s="28" t="s">
        <v>5</v>
      </c>
      <c r="D3396" s="28" t="s">
        <v>875</v>
      </c>
      <c r="E3396" s="28">
        <v>22</v>
      </c>
      <c r="F3396" s="28">
        <v>78</v>
      </c>
      <c r="G3396" s="28" t="s">
        <v>3861</v>
      </c>
      <c r="H3396" s="28" t="s">
        <v>585</v>
      </c>
      <c r="I3396" s="28">
        <v>1</v>
      </c>
      <c r="J3396" s="28">
        <v>0</v>
      </c>
      <c r="K3396" s="28">
        <v>0</v>
      </c>
      <c r="L3396" s="28">
        <v>0</v>
      </c>
      <c r="M3396" s="28" t="s">
        <v>2495</v>
      </c>
      <c r="N3396" s="28" t="s">
        <v>587</v>
      </c>
      <c r="O3396" s="21">
        <v>0</v>
      </c>
      <c r="P3396" s="21">
        <v>1</v>
      </c>
      <c r="Q3396" s="21">
        <v>0</v>
      </c>
      <c r="R3396">
        <f>IFERROR(IF(I3396=1,VLOOKUP(F3396,Lookup!$A$2:$B$15,2,FALSE),0),0.5)</f>
        <v>0.5</v>
      </c>
      <c r="S3396">
        <f>IF(K3396=1,1,IFERROR(IF(H3396="pass",VLOOKUP(F3396,Lookup!$D$2:$E$26,2,FALSE),0),1.6))</f>
        <v>0</v>
      </c>
      <c r="T3396" s="6">
        <f t="shared" si="162"/>
        <v>0</v>
      </c>
      <c r="U3396" s="6">
        <f t="shared" si="163"/>
        <v>0.5</v>
      </c>
      <c r="V3396" t="str">
        <f t="shared" si="161"/>
        <v>J.TAYLOR, IND</v>
      </c>
    </row>
    <row r="3397" spans="1:22">
      <c r="A3397">
        <v>997</v>
      </c>
      <c r="B3397" s="28">
        <v>2</v>
      </c>
      <c r="C3397" s="28" t="s">
        <v>5</v>
      </c>
      <c r="D3397" s="28" t="s">
        <v>875</v>
      </c>
      <c r="E3397" s="28">
        <v>14</v>
      </c>
      <c r="F3397" s="28">
        <v>86</v>
      </c>
      <c r="G3397" s="28" t="s">
        <v>3862</v>
      </c>
      <c r="H3397" s="28" t="s">
        <v>585</v>
      </c>
      <c r="I3397" s="28">
        <v>1</v>
      </c>
      <c r="J3397" s="28">
        <v>0</v>
      </c>
      <c r="K3397" s="28">
        <v>0</v>
      </c>
      <c r="L3397" s="28">
        <v>0</v>
      </c>
      <c r="M3397" s="28" t="s">
        <v>2495</v>
      </c>
      <c r="N3397" s="28" t="s">
        <v>587</v>
      </c>
      <c r="O3397" s="21">
        <v>0</v>
      </c>
      <c r="P3397" s="21">
        <v>1</v>
      </c>
      <c r="Q3397" s="21">
        <v>0</v>
      </c>
      <c r="R3397">
        <f>IFERROR(IF(I3397=1,VLOOKUP(F3397,Lookup!$A$2:$B$15,2,FALSE),0),0.5)</f>
        <v>0.6</v>
      </c>
      <c r="S3397">
        <f>IF(K3397=1,1,IFERROR(IF(H3397="pass",VLOOKUP(F3397,Lookup!$D$2:$E$26,2,FALSE),0),1.6))</f>
        <v>0</v>
      </c>
      <c r="T3397" s="6">
        <f t="shared" si="162"/>
        <v>0</v>
      </c>
      <c r="U3397" s="6">
        <f t="shared" si="163"/>
        <v>0.6</v>
      </c>
      <c r="V3397" t="str">
        <f t="shared" si="161"/>
        <v>J.TAYLOR, IND</v>
      </c>
    </row>
    <row r="3398" spans="1:22">
      <c r="A3398">
        <v>999</v>
      </c>
      <c r="B3398" s="28">
        <v>2</v>
      </c>
      <c r="C3398" s="28" t="s">
        <v>5</v>
      </c>
      <c r="D3398" s="28" t="s">
        <v>875</v>
      </c>
      <c r="E3398" s="28">
        <v>3</v>
      </c>
      <c r="F3398" s="28">
        <v>97</v>
      </c>
      <c r="G3398" s="28" t="s">
        <v>3864</v>
      </c>
      <c r="H3398" s="28" t="s">
        <v>585</v>
      </c>
      <c r="I3398" s="28">
        <v>1</v>
      </c>
      <c r="J3398" s="28">
        <v>0</v>
      </c>
      <c r="K3398" s="28">
        <v>0</v>
      </c>
      <c r="L3398" s="28">
        <v>0</v>
      </c>
      <c r="M3398" s="28" t="s">
        <v>2495</v>
      </c>
      <c r="N3398" s="28" t="s">
        <v>587</v>
      </c>
      <c r="O3398" s="21">
        <v>0</v>
      </c>
      <c r="P3398" s="21">
        <v>1</v>
      </c>
      <c r="Q3398" s="21">
        <v>0</v>
      </c>
      <c r="R3398">
        <f>IFERROR(IF(I3398=1,VLOOKUP(F3398,Lookup!$A$2:$B$15,2,FALSE),0),0.5)</f>
        <v>2.1</v>
      </c>
      <c r="S3398">
        <f>IF(K3398=1,1,IFERROR(IF(H3398="pass",VLOOKUP(F3398,Lookup!$D$2:$E$26,2,FALSE),0),1.6))</f>
        <v>0</v>
      </c>
      <c r="T3398" s="6">
        <f t="shared" si="162"/>
        <v>0</v>
      </c>
      <c r="U3398" s="6">
        <f t="shared" si="163"/>
        <v>2.1</v>
      </c>
      <c r="V3398" t="str">
        <f t="shared" si="161"/>
        <v>J.TAYLOR, IND</v>
      </c>
    </row>
    <row r="3399" spans="1:22">
      <c r="A3399">
        <v>1002</v>
      </c>
      <c r="B3399" s="28">
        <v>2</v>
      </c>
      <c r="C3399" s="28" t="s">
        <v>875</v>
      </c>
      <c r="D3399" s="28" t="s">
        <v>5</v>
      </c>
      <c r="E3399" s="28">
        <v>86</v>
      </c>
      <c r="F3399" s="28">
        <v>14</v>
      </c>
      <c r="G3399" s="28" t="s">
        <v>3867</v>
      </c>
      <c r="H3399" s="28" t="s">
        <v>585</v>
      </c>
      <c r="I3399" s="28">
        <v>1</v>
      </c>
      <c r="J3399" s="28">
        <v>0</v>
      </c>
      <c r="K3399" s="28">
        <v>0</v>
      </c>
      <c r="L3399" s="28">
        <v>0</v>
      </c>
      <c r="M3399" s="28" t="s">
        <v>886</v>
      </c>
      <c r="N3399" s="28" t="s">
        <v>587</v>
      </c>
      <c r="O3399" s="21">
        <v>0</v>
      </c>
      <c r="P3399" s="21">
        <v>1</v>
      </c>
      <c r="Q3399" s="21">
        <v>0</v>
      </c>
      <c r="R3399">
        <f>IFERROR(IF(I3399=1,VLOOKUP(F3399,Lookup!$A$2:$B$15,2,FALSE),0),0.5)</f>
        <v>0.5</v>
      </c>
      <c r="S3399">
        <f>IF(K3399=1,1,IFERROR(IF(H3399="pass",VLOOKUP(F3399,Lookup!$D$2:$E$26,2,FALSE),0),1.6))</f>
        <v>0</v>
      </c>
      <c r="T3399" s="6">
        <f t="shared" si="162"/>
        <v>0</v>
      </c>
      <c r="U3399" s="6">
        <f t="shared" si="163"/>
        <v>0.5</v>
      </c>
      <c r="V3399" t="str">
        <f t="shared" si="161"/>
        <v>D.HENDERSON, LA</v>
      </c>
    </row>
    <row r="3400" spans="1:22">
      <c r="A3400">
        <v>1004</v>
      </c>
      <c r="B3400" s="28">
        <v>2</v>
      </c>
      <c r="C3400" s="28" t="s">
        <v>875</v>
      </c>
      <c r="D3400" s="28" t="s">
        <v>5</v>
      </c>
      <c r="E3400" s="28">
        <v>69</v>
      </c>
      <c r="F3400" s="28">
        <v>31</v>
      </c>
      <c r="G3400" s="28" t="s">
        <v>3869</v>
      </c>
      <c r="H3400" s="28" t="s">
        <v>585</v>
      </c>
      <c r="I3400" s="28">
        <v>1</v>
      </c>
      <c r="J3400" s="28">
        <v>0</v>
      </c>
      <c r="K3400" s="28">
        <v>0</v>
      </c>
      <c r="L3400" s="28">
        <v>0</v>
      </c>
      <c r="M3400" s="28" t="s">
        <v>886</v>
      </c>
      <c r="N3400" s="28" t="s">
        <v>587</v>
      </c>
      <c r="O3400" s="21">
        <v>0</v>
      </c>
      <c r="P3400" s="21">
        <v>1</v>
      </c>
      <c r="Q3400" s="21">
        <v>0</v>
      </c>
      <c r="R3400">
        <f>IFERROR(IF(I3400=1,VLOOKUP(F3400,Lookup!$A$2:$B$15,2,FALSE),0),0.5)</f>
        <v>0.5</v>
      </c>
      <c r="S3400">
        <f>IF(K3400=1,1,IFERROR(IF(H3400="pass",VLOOKUP(F3400,Lookup!$D$2:$E$26,2,FALSE),0),1.6))</f>
        <v>0</v>
      </c>
      <c r="T3400" s="6">
        <f t="shared" si="162"/>
        <v>0</v>
      </c>
      <c r="U3400" s="6">
        <f t="shared" si="163"/>
        <v>0.5</v>
      </c>
      <c r="V3400" t="str">
        <f t="shared" si="161"/>
        <v>D.HENDERSON, LA</v>
      </c>
    </row>
    <row r="3401" spans="1:22">
      <c r="A3401">
        <v>1006</v>
      </c>
      <c r="B3401" s="28">
        <v>2</v>
      </c>
      <c r="C3401" s="28" t="s">
        <v>875</v>
      </c>
      <c r="D3401" s="28" t="s">
        <v>5</v>
      </c>
      <c r="E3401" s="28">
        <v>59</v>
      </c>
      <c r="F3401" s="28">
        <v>41</v>
      </c>
      <c r="G3401" s="28" t="s">
        <v>3871</v>
      </c>
      <c r="H3401" s="28" t="s">
        <v>585</v>
      </c>
      <c r="I3401" s="28">
        <v>1</v>
      </c>
      <c r="J3401" s="28">
        <v>0</v>
      </c>
      <c r="K3401" s="28">
        <v>0</v>
      </c>
      <c r="L3401" s="28">
        <v>0</v>
      </c>
      <c r="M3401" s="28" t="s">
        <v>905</v>
      </c>
      <c r="N3401" s="28" t="s">
        <v>587</v>
      </c>
      <c r="O3401" s="21">
        <v>0</v>
      </c>
      <c r="P3401" s="21">
        <v>1</v>
      </c>
      <c r="Q3401" s="21">
        <v>0</v>
      </c>
      <c r="R3401">
        <f>IFERROR(IF(I3401=1,VLOOKUP(F3401,Lookup!$A$2:$B$15,2,FALSE),0),0.5)</f>
        <v>0.5</v>
      </c>
      <c r="S3401">
        <f>IF(K3401=1,1,IFERROR(IF(H3401="pass",VLOOKUP(F3401,Lookup!$D$2:$E$26,2,FALSE),0),1.6))</f>
        <v>0</v>
      </c>
      <c r="T3401" s="6">
        <f t="shared" si="162"/>
        <v>0</v>
      </c>
      <c r="U3401" s="6">
        <f t="shared" si="163"/>
        <v>0.5</v>
      </c>
      <c r="V3401" t="str">
        <f t="shared" si="161"/>
        <v>M.STAFFORD, LA</v>
      </c>
    </row>
    <row r="3402" spans="1:22">
      <c r="A3402">
        <v>1008</v>
      </c>
      <c r="B3402" s="28">
        <v>2</v>
      </c>
      <c r="C3402" s="28" t="s">
        <v>875</v>
      </c>
      <c r="D3402" s="28" t="s">
        <v>5</v>
      </c>
      <c r="E3402" s="28">
        <v>47</v>
      </c>
      <c r="F3402" s="28">
        <v>53</v>
      </c>
      <c r="G3402" s="28" t="s">
        <v>3873</v>
      </c>
      <c r="H3402" s="28" t="s">
        <v>585</v>
      </c>
      <c r="I3402" s="28">
        <v>1</v>
      </c>
      <c r="J3402" s="28">
        <v>0</v>
      </c>
      <c r="K3402" s="28">
        <v>0</v>
      </c>
      <c r="L3402" s="28">
        <v>0</v>
      </c>
      <c r="M3402" s="28" t="s">
        <v>886</v>
      </c>
      <c r="N3402" s="28" t="s">
        <v>587</v>
      </c>
      <c r="O3402" s="21">
        <v>0</v>
      </c>
      <c r="P3402" s="21">
        <v>1</v>
      </c>
      <c r="Q3402" s="21">
        <v>0</v>
      </c>
      <c r="R3402">
        <f>IFERROR(IF(I3402=1,VLOOKUP(F3402,Lookup!$A$2:$B$15,2,FALSE),0),0.5)</f>
        <v>0.5</v>
      </c>
      <c r="S3402">
        <f>IF(K3402=1,1,IFERROR(IF(H3402="pass",VLOOKUP(F3402,Lookup!$D$2:$E$26,2,FALSE),0),1.6))</f>
        <v>0</v>
      </c>
      <c r="T3402" s="6">
        <f t="shared" si="162"/>
        <v>0</v>
      </c>
      <c r="U3402" s="6">
        <f t="shared" si="163"/>
        <v>0.5</v>
      </c>
      <c r="V3402" t="str">
        <f t="shared" si="161"/>
        <v>D.HENDERSON, LA</v>
      </c>
    </row>
    <row r="3403" spans="1:22">
      <c r="A3403">
        <v>1009</v>
      </c>
      <c r="B3403" s="28">
        <v>2</v>
      </c>
      <c r="C3403" s="28" t="s">
        <v>875</v>
      </c>
      <c r="D3403" s="28" t="s">
        <v>5</v>
      </c>
      <c r="E3403" s="28">
        <v>44</v>
      </c>
      <c r="F3403" s="28">
        <v>56</v>
      </c>
      <c r="G3403" s="28" t="s">
        <v>3874</v>
      </c>
      <c r="H3403" s="28" t="s">
        <v>585</v>
      </c>
      <c r="I3403" s="28">
        <v>1</v>
      </c>
      <c r="J3403" s="28">
        <v>0</v>
      </c>
      <c r="K3403" s="28">
        <v>0</v>
      </c>
      <c r="L3403" s="28">
        <v>0</v>
      </c>
      <c r="M3403" s="28" t="s">
        <v>917</v>
      </c>
      <c r="N3403" s="28" t="s">
        <v>587</v>
      </c>
      <c r="O3403" s="21">
        <v>0</v>
      </c>
      <c r="P3403" s="21">
        <v>1</v>
      </c>
      <c r="Q3403" s="21">
        <v>0</v>
      </c>
      <c r="R3403">
        <f>IFERROR(IF(I3403=1,VLOOKUP(F3403,Lookup!$A$2:$B$15,2,FALSE),0),0.5)</f>
        <v>0.5</v>
      </c>
      <c r="S3403">
        <f>IF(K3403=1,1,IFERROR(IF(H3403="pass",VLOOKUP(F3403,Lookup!$D$2:$E$26,2,FALSE),0),1.6))</f>
        <v>0</v>
      </c>
      <c r="T3403" s="6">
        <f t="shared" si="162"/>
        <v>0</v>
      </c>
      <c r="U3403" s="6">
        <f t="shared" si="163"/>
        <v>0.5</v>
      </c>
      <c r="V3403" t="str">
        <f t="shared" si="161"/>
        <v>R.WOODS, LA</v>
      </c>
    </row>
    <row r="3404" spans="1:22">
      <c r="A3404">
        <v>1011</v>
      </c>
      <c r="B3404" s="28">
        <v>2</v>
      </c>
      <c r="C3404" s="28" t="s">
        <v>875</v>
      </c>
      <c r="D3404" s="28" t="s">
        <v>5</v>
      </c>
      <c r="E3404" s="28">
        <v>36</v>
      </c>
      <c r="F3404" s="28">
        <v>64</v>
      </c>
      <c r="G3404" s="28" t="s">
        <v>3876</v>
      </c>
      <c r="H3404" s="28" t="s">
        <v>585</v>
      </c>
      <c r="I3404" s="28">
        <v>0</v>
      </c>
      <c r="J3404" s="28">
        <v>1</v>
      </c>
      <c r="K3404" s="28">
        <v>0</v>
      </c>
      <c r="L3404" s="28">
        <v>0</v>
      </c>
      <c r="M3404" s="28" t="s">
        <v>905</v>
      </c>
      <c r="N3404" s="28">
        <v>9</v>
      </c>
      <c r="O3404" s="21">
        <v>9</v>
      </c>
      <c r="P3404" s="21">
        <v>0</v>
      </c>
      <c r="Q3404" s="21">
        <v>0</v>
      </c>
      <c r="R3404">
        <f>IFERROR(IF(I3404=1,VLOOKUP(F3404,Lookup!$A$2:$B$15,2,FALSE),0),0.5)</f>
        <v>0</v>
      </c>
      <c r="S3404">
        <f>IF(K3404=1,1,IFERROR(IF(H3404="pass",VLOOKUP(F3404,Lookup!$D$2:$E$26,2,FALSE),0),1.6))</f>
        <v>0</v>
      </c>
      <c r="T3404" s="6">
        <f t="shared" si="162"/>
        <v>1.7575000000000001</v>
      </c>
      <c r="U3404" s="6">
        <f t="shared" si="163"/>
        <v>1.7575000000000001</v>
      </c>
      <c r="V3404" t="str">
        <f t="shared" si="161"/>
        <v>M.STAFFORD, LA</v>
      </c>
    </row>
    <row r="3405" spans="1:22">
      <c r="A3405">
        <v>1014</v>
      </c>
      <c r="B3405" s="28">
        <v>2</v>
      </c>
      <c r="C3405" s="28" t="s">
        <v>875</v>
      </c>
      <c r="D3405" s="28" t="s">
        <v>5</v>
      </c>
      <c r="E3405" s="28">
        <v>17</v>
      </c>
      <c r="F3405" s="28">
        <v>83</v>
      </c>
      <c r="G3405" s="28" t="s">
        <v>3879</v>
      </c>
      <c r="H3405" s="28" t="s">
        <v>585</v>
      </c>
      <c r="I3405" s="28">
        <v>1</v>
      </c>
      <c r="J3405" s="28">
        <v>0</v>
      </c>
      <c r="K3405" s="28">
        <v>0</v>
      </c>
      <c r="L3405" s="28">
        <v>0</v>
      </c>
      <c r="M3405" s="28" t="s">
        <v>886</v>
      </c>
      <c r="N3405" s="28" t="s">
        <v>587</v>
      </c>
      <c r="O3405" s="21">
        <v>0</v>
      </c>
      <c r="P3405" s="21">
        <v>1</v>
      </c>
      <c r="Q3405" s="21">
        <v>0</v>
      </c>
      <c r="R3405">
        <f>IFERROR(IF(I3405=1,VLOOKUP(F3405,Lookup!$A$2:$B$15,2,FALSE),0),0.5)</f>
        <v>0.5</v>
      </c>
      <c r="S3405">
        <f>IF(K3405=1,1,IFERROR(IF(H3405="pass",VLOOKUP(F3405,Lookup!$D$2:$E$26,2,FALSE),0),1.6))</f>
        <v>0</v>
      </c>
      <c r="T3405" s="6">
        <f t="shared" si="162"/>
        <v>0</v>
      </c>
      <c r="U3405" s="6">
        <f t="shared" si="163"/>
        <v>0.5</v>
      </c>
      <c r="V3405" t="str">
        <f t="shared" si="161"/>
        <v>D.HENDERSON, LA</v>
      </c>
    </row>
    <row r="3406" spans="1:22">
      <c r="A3406">
        <v>1018</v>
      </c>
      <c r="B3406" s="28">
        <v>2</v>
      </c>
      <c r="C3406" s="28" t="s">
        <v>5</v>
      </c>
      <c r="D3406" s="28" t="s">
        <v>875</v>
      </c>
      <c r="E3406" s="28">
        <v>55</v>
      </c>
      <c r="F3406" s="28">
        <v>45</v>
      </c>
      <c r="G3406" s="28" t="s">
        <v>3883</v>
      </c>
      <c r="H3406" s="28" t="s">
        <v>585</v>
      </c>
      <c r="I3406" s="28">
        <v>1</v>
      </c>
      <c r="J3406" s="28">
        <v>0</v>
      </c>
      <c r="K3406" s="28">
        <v>0</v>
      </c>
      <c r="L3406" s="28">
        <v>0</v>
      </c>
      <c r="M3406" s="28" t="s">
        <v>2504</v>
      </c>
      <c r="N3406" s="28" t="s">
        <v>587</v>
      </c>
      <c r="O3406" s="21">
        <v>0</v>
      </c>
      <c r="P3406" s="21">
        <v>1</v>
      </c>
      <c r="Q3406" s="21">
        <v>0</v>
      </c>
      <c r="R3406">
        <f>IFERROR(IF(I3406=1,VLOOKUP(F3406,Lookup!$A$2:$B$15,2,FALSE),0),0.5)</f>
        <v>0.5</v>
      </c>
      <c r="S3406">
        <f>IF(K3406=1,1,IFERROR(IF(H3406="pass",VLOOKUP(F3406,Lookup!$D$2:$E$26,2,FALSE),0),1.6))</f>
        <v>0</v>
      </c>
      <c r="T3406" s="6">
        <f t="shared" si="162"/>
        <v>0</v>
      </c>
      <c r="U3406" s="6">
        <f t="shared" si="163"/>
        <v>0.5</v>
      </c>
      <c r="V3406" t="str">
        <f t="shared" si="161"/>
        <v>N.HINES, IND</v>
      </c>
    </row>
    <row r="3407" spans="1:22">
      <c r="A3407">
        <v>1019</v>
      </c>
      <c r="B3407" s="28">
        <v>2</v>
      </c>
      <c r="C3407" s="28" t="s">
        <v>5</v>
      </c>
      <c r="D3407" s="28" t="s">
        <v>875</v>
      </c>
      <c r="E3407" s="28">
        <v>50</v>
      </c>
      <c r="F3407" s="28">
        <v>50</v>
      </c>
      <c r="G3407" s="28" t="s">
        <v>3884</v>
      </c>
      <c r="H3407" s="28" t="s">
        <v>585</v>
      </c>
      <c r="I3407" s="28">
        <v>0</v>
      </c>
      <c r="J3407" s="28">
        <v>1</v>
      </c>
      <c r="K3407" s="28">
        <v>0</v>
      </c>
      <c r="L3407" s="28">
        <v>0</v>
      </c>
      <c r="M3407" s="28" t="s">
        <v>2580</v>
      </c>
      <c r="N3407" s="28" t="s">
        <v>587</v>
      </c>
      <c r="O3407" s="21">
        <v>0</v>
      </c>
      <c r="P3407" s="21">
        <v>0</v>
      </c>
      <c r="Q3407" s="21">
        <v>0</v>
      </c>
      <c r="R3407">
        <f>IFERROR(IF(I3407=1,VLOOKUP(F3407,Lookup!$A$2:$B$15,2,FALSE),0),0.5)</f>
        <v>0</v>
      </c>
      <c r="S3407">
        <f>IF(K3407=1,1,IFERROR(IF(H3407="pass",VLOOKUP(F3407,Lookup!$D$2:$E$26,2,FALSE),0),1.6))</f>
        <v>0</v>
      </c>
      <c r="T3407" s="6">
        <f t="shared" si="162"/>
        <v>0</v>
      </c>
      <c r="U3407" s="6">
        <f t="shared" si="163"/>
        <v>0</v>
      </c>
      <c r="V3407" t="str">
        <f t="shared" si="161"/>
        <v>C.WENTZ, IND</v>
      </c>
    </row>
    <row r="3408" spans="1:22">
      <c r="A3408">
        <v>1025</v>
      </c>
      <c r="B3408" s="28">
        <v>2</v>
      </c>
      <c r="C3408" s="28" t="s">
        <v>875</v>
      </c>
      <c r="D3408" s="28" t="s">
        <v>5</v>
      </c>
      <c r="E3408" s="28">
        <v>31</v>
      </c>
      <c r="F3408" s="28">
        <v>69</v>
      </c>
      <c r="G3408" s="28" t="s">
        <v>3890</v>
      </c>
      <c r="H3408" s="28" t="s">
        <v>585</v>
      </c>
      <c r="I3408" s="28">
        <v>1</v>
      </c>
      <c r="J3408" s="28">
        <v>0</v>
      </c>
      <c r="K3408" s="28">
        <v>0</v>
      </c>
      <c r="L3408" s="28">
        <v>0</v>
      </c>
      <c r="M3408" s="28" t="s">
        <v>917</v>
      </c>
      <c r="N3408" s="28" t="s">
        <v>587</v>
      </c>
      <c r="O3408" s="21">
        <v>0</v>
      </c>
      <c r="P3408" s="21">
        <v>1</v>
      </c>
      <c r="Q3408" s="21">
        <v>0</v>
      </c>
      <c r="R3408">
        <f>IFERROR(IF(I3408=1,VLOOKUP(F3408,Lookup!$A$2:$B$15,2,FALSE),0),0.5)</f>
        <v>0.5</v>
      </c>
      <c r="S3408">
        <f>IF(K3408=1,1,IFERROR(IF(H3408="pass",VLOOKUP(F3408,Lookup!$D$2:$E$26,2,FALSE),0),1.6))</f>
        <v>0</v>
      </c>
      <c r="T3408" s="6">
        <f t="shared" si="162"/>
        <v>0</v>
      </c>
      <c r="U3408" s="6">
        <f t="shared" si="163"/>
        <v>0.5</v>
      </c>
      <c r="V3408" t="str">
        <f t="shared" si="161"/>
        <v>R.WOODS, LA</v>
      </c>
    </row>
    <row r="3409" spans="1:22">
      <c r="A3409">
        <v>1026</v>
      </c>
      <c r="B3409" s="28">
        <v>2</v>
      </c>
      <c r="C3409" s="28" t="s">
        <v>875</v>
      </c>
      <c r="D3409" s="28" t="s">
        <v>5</v>
      </c>
      <c r="E3409" s="28">
        <v>22</v>
      </c>
      <c r="F3409" s="28">
        <v>78</v>
      </c>
      <c r="G3409" s="28" t="s">
        <v>3891</v>
      </c>
      <c r="H3409" s="28" t="s">
        <v>585</v>
      </c>
      <c r="I3409" s="28">
        <v>1</v>
      </c>
      <c r="J3409" s="28">
        <v>0</v>
      </c>
      <c r="K3409" s="28">
        <v>0</v>
      </c>
      <c r="L3409" s="28">
        <v>0</v>
      </c>
      <c r="M3409" s="28" t="s">
        <v>886</v>
      </c>
      <c r="N3409" s="28" t="s">
        <v>587</v>
      </c>
      <c r="O3409" s="21">
        <v>0</v>
      </c>
      <c r="P3409" s="21">
        <v>1</v>
      </c>
      <c r="Q3409" s="21">
        <v>0</v>
      </c>
      <c r="R3409">
        <f>IFERROR(IF(I3409=1,VLOOKUP(F3409,Lookup!$A$2:$B$15,2,FALSE),0),0.5)</f>
        <v>0.5</v>
      </c>
      <c r="S3409">
        <f>IF(K3409=1,1,IFERROR(IF(H3409="pass",VLOOKUP(F3409,Lookup!$D$2:$E$26,2,FALSE),0),1.6))</f>
        <v>0</v>
      </c>
      <c r="T3409" s="6">
        <f t="shared" si="162"/>
        <v>0</v>
      </c>
      <c r="U3409" s="6">
        <f t="shared" si="163"/>
        <v>0.5</v>
      </c>
      <c r="V3409" t="str">
        <f t="shared" si="161"/>
        <v>D.HENDERSON, LA</v>
      </c>
    </row>
    <row r="3410" spans="1:22">
      <c r="A3410">
        <v>1027</v>
      </c>
      <c r="B3410" s="28">
        <v>2</v>
      </c>
      <c r="C3410" s="28" t="s">
        <v>875</v>
      </c>
      <c r="D3410" s="28" t="s">
        <v>5</v>
      </c>
      <c r="E3410" s="28">
        <v>12</v>
      </c>
      <c r="F3410" s="28">
        <v>88</v>
      </c>
      <c r="G3410" s="28" t="s">
        <v>3892</v>
      </c>
      <c r="H3410" s="28" t="s">
        <v>585</v>
      </c>
      <c r="I3410" s="28">
        <v>1</v>
      </c>
      <c r="J3410" s="28">
        <v>0</v>
      </c>
      <c r="K3410" s="28">
        <v>0</v>
      </c>
      <c r="L3410" s="28">
        <v>0</v>
      </c>
      <c r="M3410" s="28" t="s">
        <v>886</v>
      </c>
      <c r="N3410" s="28" t="s">
        <v>587</v>
      </c>
      <c r="O3410" s="21">
        <v>0</v>
      </c>
      <c r="P3410" s="21">
        <v>1</v>
      </c>
      <c r="Q3410" s="21">
        <v>0</v>
      </c>
      <c r="R3410">
        <f>IFERROR(IF(I3410=1,VLOOKUP(F3410,Lookup!$A$2:$B$15,2,FALSE),0),0.5)</f>
        <v>0.7</v>
      </c>
      <c r="S3410">
        <f>IF(K3410=1,1,IFERROR(IF(H3410="pass",VLOOKUP(F3410,Lookup!$D$2:$E$26,2,FALSE),0),1.6))</f>
        <v>0</v>
      </c>
      <c r="T3410" s="6">
        <f t="shared" si="162"/>
        <v>0</v>
      </c>
      <c r="U3410" s="6">
        <f t="shared" si="163"/>
        <v>0.7</v>
      </c>
      <c r="V3410" t="str">
        <f t="shared" si="161"/>
        <v>D.HENDERSON, LA</v>
      </c>
    </row>
    <row r="3411" spans="1:22">
      <c r="A3411">
        <v>1028</v>
      </c>
      <c r="B3411" s="28">
        <v>2</v>
      </c>
      <c r="C3411" s="28" t="s">
        <v>875</v>
      </c>
      <c r="D3411" s="28" t="s">
        <v>5</v>
      </c>
      <c r="E3411" s="28">
        <v>6</v>
      </c>
      <c r="F3411" s="28">
        <v>94</v>
      </c>
      <c r="G3411" s="28" t="s">
        <v>3893</v>
      </c>
      <c r="H3411" s="28" t="s">
        <v>585</v>
      </c>
      <c r="I3411" s="28">
        <v>1</v>
      </c>
      <c r="J3411" s="28">
        <v>0</v>
      </c>
      <c r="K3411" s="28">
        <v>0</v>
      </c>
      <c r="L3411" s="28">
        <v>0</v>
      </c>
      <c r="M3411" s="28" t="s">
        <v>886</v>
      </c>
      <c r="N3411" s="28" t="s">
        <v>587</v>
      </c>
      <c r="O3411" s="21">
        <v>0</v>
      </c>
      <c r="P3411" s="21">
        <v>1</v>
      </c>
      <c r="Q3411" s="21">
        <v>0</v>
      </c>
      <c r="R3411">
        <f>IFERROR(IF(I3411=1,VLOOKUP(F3411,Lookup!$A$2:$B$15,2,FALSE),0),0.5)</f>
        <v>1.3</v>
      </c>
      <c r="S3411">
        <f>IF(K3411=1,1,IFERROR(IF(H3411="pass",VLOOKUP(F3411,Lookup!$D$2:$E$26,2,FALSE),0),1.6))</f>
        <v>0</v>
      </c>
      <c r="T3411" s="6">
        <f t="shared" si="162"/>
        <v>0</v>
      </c>
      <c r="U3411" s="6">
        <f t="shared" si="163"/>
        <v>1.3</v>
      </c>
      <c r="V3411" t="str">
        <f t="shared" si="161"/>
        <v>D.HENDERSON, LA</v>
      </c>
    </row>
    <row r="3412" spans="1:22">
      <c r="A3412">
        <v>1029</v>
      </c>
      <c r="B3412" s="28">
        <v>2</v>
      </c>
      <c r="C3412" s="28" t="s">
        <v>875</v>
      </c>
      <c r="D3412" s="28" t="s">
        <v>5</v>
      </c>
      <c r="E3412" s="28">
        <v>2</v>
      </c>
      <c r="F3412" s="28">
        <v>98</v>
      </c>
      <c r="G3412" s="28" t="s">
        <v>3894</v>
      </c>
      <c r="H3412" s="28" t="s">
        <v>585</v>
      </c>
      <c r="I3412" s="28">
        <v>1</v>
      </c>
      <c r="J3412" s="28">
        <v>0</v>
      </c>
      <c r="K3412" s="28">
        <v>0</v>
      </c>
      <c r="L3412" s="28">
        <v>0</v>
      </c>
      <c r="M3412" s="28" t="s">
        <v>886</v>
      </c>
      <c r="N3412" s="28" t="s">
        <v>587</v>
      </c>
      <c r="O3412" s="21">
        <v>0</v>
      </c>
      <c r="P3412" s="21">
        <v>1</v>
      </c>
      <c r="Q3412" s="21">
        <v>0</v>
      </c>
      <c r="R3412">
        <f>IFERROR(IF(I3412=1,VLOOKUP(F3412,Lookup!$A$2:$B$15,2,FALSE),0),0.5)</f>
        <v>2.5</v>
      </c>
      <c r="S3412">
        <f>IF(K3412=1,1,IFERROR(IF(H3412="pass",VLOOKUP(F3412,Lookup!$D$2:$E$26,2,FALSE),0),1.6))</f>
        <v>0</v>
      </c>
      <c r="T3412" s="6">
        <f t="shared" si="162"/>
        <v>0</v>
      </c>
      <c r="U3412" s="6">
        <f t="shared" si="163"/>
        <v>2.5</v>
      </c>
      <c r="V3412" t="str">
        <f t="shared" si="161"/>
        <v>D.HENDERSON, LA</v>
      </c>
    </row>
    <row r="3413" spans="1:22">
      <c r="A3413">
        <v>1030</v>
      </c>
      <c r="B3413" s="28">
        <v>2</v>
      </c>
      <c r="C3413" s="28" t="s">
        <v>5</v>
      </c>
      <c r="D3413" s="28" t="s">
        <v>875</v>
      </c>
      <c r="E3413" s="28">
        <v>75</v>
      </c>
      <c r="F3413" s="28">
        <v>25</v>
      </c>
      <c r="G3413" s="28" t="s">
        <v>3895</v>
      </c>
      <c r="H3413" s="28" t="s">
        <v>585</v>
      </c>
      <c r="I3413" s="28">
        <v>1</v>
      </c>
      <c r="J3413" s="28">
        <v>0</v>
      </c>
      <c r="K3413" s="28">
        <v>0</v>
      </c>
      <c r="L3413" s="28">
        <v>0</v>
      </c>
      <c r="M3413" s="28" t="s">
        <v>2495</v>
      </c>
      <c r="N3413" s="28" t="s">
        <v>587</v>
      </c>
      <c r="O3413" s="21">
        <v>0</v>
      </c>
      <c r="P3413" s="21">
        <v>1</v>
      </c>
      <c r="Q3413" s="21">
        <v>0</v>
      </c>
      <c r="R3413">
        <f>IFERROR(IF(I3413=1,VLOOKUP(F3413,Lookup!$A$2:$B$15,2,FALSE),0),0.5)</f>
        <v>0.5</v>
      </c>
      <c r="S3413">
        <f>IF(K3413=1,1,IFERROR(IF(H3413="pass",VLOOKUP(F3413,Lookup!$D$2:$E$26,2,FALSE),0),1.6))</f>
        <v>0</v>
      </c>
      <c r="T3413" s="6">
        <f t="shared" si="162"/>
        <v>0</v>
      </c>
      <c r="U3413" s="6">
        <f t="shared" si="163"/>
        <v>0.5</v>
      </c>
      <c r="V3413" t="str">
        <f t="shared" si="161"/>
        <v>J.TAYLOR, IND</v>
      </c>
    </row>
    <row r="3414" spans="1:22">
      <c r="A3414">
        <v>1035</v>
      </c>
      <c r="B3414" s="28">
        <v>2</v>
      </c>
      <c r="C3414" s="28" t="s">
        <v>5</v>
      </c>
      <c r="D3414" s="28" t="s">
        <v>875</v>
      </c>
      <c r="E3414" s="28">
        <v>74</v>
      </c>
      <c r="F3414" s="28">
        <v>26</v>
      </c>
      <c r="G3414" s="28" t="s">
        <v>3900</v>
      </c>
      <c r="H3414" s="28" t="s">
        <v>585</v>
      </c>
      <c r="I3414" s="28">
        <v>0</v>
      </c>
      <c r="J3414" s="28">
        <v>1</v>
      </c>
      <c r="K3414" s="28">
        <v>0</v>
      </c>
      <c r="L3414" s="28">
        <v>0</v>
      </c>
      <c r="M3414" s="28" t="s">
        <v>2580</v>
      </c>
      <c r="N3414" s="28" t="s">
        <v>587</v>
      </c>
      <c r="O3414" s="21">
        <v>0</v>
      </c>
      <c r="P3414" s="21">
        <v>0</v>
      </c>
      <c r="Q3414" s="21">
        <v>0</v>
      </c>
      <c r="R3414">
        <f>IFERROR(IF(I3414=1,VLOOKUP(F3414,Lookup!$A$2:$B$15,2,FALSE),0),0.5)</f>
        <v>0</v>
      </c>
      <c r="S3414">
        <f>IF(K3414=1,1,IFERROR(IF(H3414="pass",VLOOKUP(F3414,Lookup!$D$2:$E$26,2,FALSE),0),1.6))</f>
        <v>0</v>
      </c>
      <c r="T3414" s="6">
        <f t="shared" si="162"/>
        <v>0</v>
      </c>
      <c r="U3414" s="6">
        <f t="shared" si="163"/>
        <v>0</v>
      </c>
      <c r="V3414" t="str">
        <f t="shared" si="161"/>
        <v>C.WENTZ, IND</v>
      </c>
    </row>
    <row r="3415" spans="1:22">
      <c r="A3415">
        <v>1036</v>
      </c>
      <c r="B3415" s="28">
        <v>2</v>
      </c>
      <c r="C3415" s="28" t="s">
        <v>5</v>
      </c>
      <c r="D3415" s="28" t="s">
        <v>875</v>
      </c>
      <c r="E3415" s="28">
        <v>60</v>
      </c>
      <c r="F3415" s="28">
        <v>40</v>
      </c>
      <c r="G3415" s="28" t="s">
        <v>3901</v>
      </c>
      <c r="H3415" s="28" t="s">
        <v>585</v>
      </c>
      <c r="I3415" s="28">
        <v>1</v>
      </c>
      <c r="J3415" s="28">
        <v>0</v>
      </c>
      <c r="K3415" s="28">
        <v>0</v>
      </c>
      <c r="L3415" s="28">
        <v>0</v>
      </c>
      <c r="M3415" s="28" t="s">
        <v>3902</v>
      </c>
      <c r="N3415" s="28" t="s">
        <v>587</v>
      </c>
      <c r="O3415" s="21">
        <v>0</v>
      </c>
      <c r="P3415" s="21">
        <v>1</v>
      </c>
      <c r="Q3415" s="21">
        <v>0</v>
      </c>
      <c r="R3415">
        <f>IFERROR(IF(I3415=1,VLOOKUP(F3415,Lookup!$A$2:$B$15,2,FALSE),0),0.5)</f>
        <v>0.5</v>
      </c>
      <c r="S3415">
        <f>IF(K3415=1,1,IFERROR(IF(H3415="pass",VLOOKUP(F3415,Lookup!$D$2:$E$26,2,FALSE),0),1.6))</f>
        <v>0</v>
      </c>
      <c r="T3415" s="6">
        <f t="shared" si="162"/>
        <v>0</v>
      </c>
      <c r="U3415" s="6">
        <f t="shared" si="163"/>
        <v>0.5</v>
      </c>
      <c r="V3415" t="str">
        <f t="shared" si="161"/>
        <v>M.MACK, IND</v>
      </c>
    </row>
    <row r="3416" spans="1:22">
      <c r="A3416">
        <v>1037</v>
      </c>
      <c r="B3416" s="28">
        <v>2</v>
      </c>
      <c r="C3416" s="28" t="s">
        <v>5</v>
      </c>
      <c r="D3416" s="28" t="s">
        <v>875</v>
      </c>
      <c r="E3416" s="28">
        <v>54</v>
      </c>
      <c r="F3416" s="28">
        <v>46</v>
      </c>
      <c r="G3416" s="28" t="s">
        <v>3903</v>
      </c>
      <c r="H3416" s="28" t="s">
        <v>585</v>
      </c>
      <c r="I3416" s="28">
        <v>1</v>
      </c>
      <c r="J3416" s="28">
        <v>0</v>
      </c>
      <c r="K3416" s="28">
        <v>0</v>
      </c>
      <c r="L3416" s="28">
        <v>0</v>
      </c>
      <c r="M3416" s="28" t="s">
        <v>3902</v>
      </c>
      <c r="N3416" s="28" t="s">
        <v>587</v>
      </c>
      <c r="O3416" s="21">
        <v>0</v>
      </c>
      <c r="P3416" s="21">
        <v>1</v>
      </c>
      <c r="Q3416" s="21">
        <v>0</v>
      </c>
      <c r="R3416">
        <f>IFERROR(IF(I3416=1,VLOOKUP(F3416,Lookup!$A$2:$B$15,2,FALSE),0),0.5)</f>
        <v>0.5</v>
      </c>
      <c r="S3416">
        <f>IF(K3416=1,1,IFERROR(IF(H3416="pass",VLOOKUP(F3416,Lookup!$D$2:$E$26,2,FALSE),0),1.6))</f>
        <v>0</v>
      </c>
      <c r="T3416" s="6">
        <f t="shared" si="162"/>
        <v>0</v>
      </c>
      <c r="U3416" s="6">
        <f t="shared" si="163"/>
        <v>0.5</v>
      </c>
      <c r="V3416" t="str">
        <f t="shared" si="161"/>
        <v>M.MACK, IND</v>
      </c>
    </row>
    <row r="3417" spans="1:22">
      <c r="A3417">
        <v>1041</v>
      </c>
      <c r="B3417" s="28">
        <v>2</v>
      </c>
      <c r="C3417" s="28" t="s">
        <v>5</v>
      </c>
      <c r="D3417" s="28" t="s">
        <v>875</v>
      </c>
      <c r="E3417" s="28">
        <v>17</v>
      </c>
      <c r="F3417" s="28">
        <v>83</v>
      </c>
      <c r="G3417" s="28" t="s">
        <v>3907</v>
      </c>
      <c r="H3417" s="28" t="s">
        <v>585</v>
      </c>
      <c r="I3417" s="28">
        <v>0</v>
      </c>
      <c r="J3417" s="28">
        <v>1</v>
      </c>
      <c r="K3417" s="28">
        <v>0</v>
      </c>
      <c r="L3417" s="28">
        <v>0</v>
      </c>
      <c r="M3417" s="28" t="s">
        <v>2580</v>
      </c>
      <c r="N3417" s="28" t="s">
        <v>587</v>
      </c>
      <c r="O3417" s="21">
        <v>0</v>
      </c>
      <c r="P3417" s="21">
        <v>0</v>
      </c>
      <c r="Q3417" s="21">
        <v>0</v>
      </c>
      <c r="R3417">
        <f>IFERROR(IF(I3417=1,VLOOKUP(F3417,Lookup!$A$2:$B$15,2,FALSE),0),0.5)</f>
        <v>0</v>
      </c>
      <c r="S3417">
        <f>IF(K3417=1,1,IFERROR(IF(H3417="pass",VLOOKUP(F3417,Lookup!$D$2:$E$26,2,FALSE),0),1.6))</f>
        <v>0</v>
      </c>
      <c r="T3417" s="6">
        <f t="shared" si="162"/>
        <v>0</v>
      </c>
      <c r="U3417" s="6">
        <f t="shared" si="163"/>
        <v>0</v>
      </c>
      <c r="V3417" t="str">
        <f t="shared" si="161"/>
        <v>C.WENTZ, IND</v>
      </c>
    </row>
    <row r="3418" spans="1:22">
      <c r="A3418">
        <v>1042</v>
      </c>
      <c r="B3418" s="28">
        <v>2</v>
      </c>
      <c r="C3418" s="28" t="s">
        <v>5</v>
      </c>
      <c r="D3418" s="28" t="s">
        <v>875</v>
      </c>
      <c r="E3418" s="28">
        <v>3</v>
      </c>
      <c r="F3418" s="28">
        <v>97</v>
      </c>
      <c r="G3418" s="28" t="s">
        <v>3908</v>
      </c>
      <c r="H3418" s="28" t="s">
        <v>585</v>
      </c>
      <c r="I3418" s="28">
        <v>1</v>
      </c>
      <c r="J3418" s="28">
        <v>0</v>
      </c>
      <c r="K3418" s="28">
        <v>0</v>
      </c>
      <c r="L3418" s="28">
        <v>0</v>
      </c>
      <c r="M3418" s="28" t="s">
        <v>2495</v>
      </c>
      <c r="N3418" s="28" t="s">
        <v>587</v>
      </c>
      <c r="O3418" s="21">
        <v>0</v>
      </c>
      <c r="P3418" s="21">
        <v>1</v>
      </c>
      <c r="Q3418" s="21">
        <v>0</v>
      </c>
      <c r="R3418">
        <f>IFERROR(IF(I3418=1,VLOOKUP(F3418,Lookup!$A$2:$B$15,2,FALSE),0),0.5)</f>
        <v>2.1</v>
      </c>
      <c r="S3418">
        <f>IF(K3418=1,1,IFERROR(IF(H3418="pass",VLOOKUP(F3418,Lookup!$D$2:$E$26,2,FALSE),0),1.6))</f>
        <v>0</v>
      </c>
      <c r="T3418" s="6">
        <f t="shared" si="162"/>
        <v>0</v>
      </c>
      <c r="U3418" s="6">
        <f t="shared" si="163"/>
        <v>2.1</v>
      </c>
      <c r="V3418" t="str">
        <f t="shared" si="161"/>
        <v>J.TAYLOR, IND</v>
      </c>
    </row>
    <row r="3419" spans="1:22">
      <c r="A3419">
        <v>1043</v>
      </c>
      <c r="B3419" s="28">
        <v>2</v>
      </c>
      <c r="C3419" s="28" t="s">
        <v>5</v>
      </c>
      <c r="D3419" s="28" t="s">
        <v>875</v>
      </c>
      <c r="E3419" s="28">
        <v>9</v>
      </c>
      <c r="F3419" s="28">
        <v>91</v>
      </c>
      <c r="G3419" s="28" t="s">
        <v>3909</v>
      </c>
      <c r="H3419" s="28" t="s">
        <v>585</v>
      </c>
      <c r="I3419" s="28">
        <v>0</v>
      </c>
      <c r="J3419" s="28">
        <v>1</v>
      </c>
      <c r="K3419" s="28">
        <v>0</v>
      </c>
      <c r="L3419" s="28">
        <v>0</v>
      </c>
      <c r="M3419" s="28" t="s">
        <v>2580</v>
      </c>
      <c r="N3419" s="28" t="s">
        <v>587</v>
      </c>
      <c r="O3419" s="21">
        <v>0</v>
      </c>
      <c r="P3419" s="21">
        <v>0</v>
      </c>
      <c r="Q3419" s="21">
        <v>0</v>
      </c>
      <c r="R3419">
        <f>IFERROR(IF(I3419=1,VLOOKUP(F3419,Lookup!$A$2:$B$15,2,FALSE),0),0.5)</f>
        <v>0</v>
      </c>
      <c r="S3419">
        <f>IF(K3419=1,1,IFERROR(IF(H3419="pass",VLOOKUP(F3419,Lookup!$D$2:$E$26,2,FALSE),0),1.6))</f>
        <v>0</v>
      </c>
      <c r="T3419" s="6">
        <f t="shared" si="162"/>
        <v>0</v>
      </c>
      <c r="U3419" s="6">
        <f t="shared" si="163"/>
        <v>0</v>
      </c>
      <c r="V3419" t="str">
        <f t="shared" si="161"/>
        <v>C.WENTZ, IND</v>
      </c>
    </row>
    <row r="3420" spans="1:22">
      <c r="A3420">
        <v>1052</v>
      </c>
      <c r="B3420" s="28">
        <v>2</v>
      </c>
      <c r="C3420" s="28" t="s">
        <v>5</v>
      </c>
      <c r="D3420" s="28" t="s">
        <v>875</v>
      </c>
      <c r="E3420" s="28">
        <v>48</v>
      </c>
      <c r="F3420" s="28">
        <v>52</v>
      </c>
      <c r="G3420" s="28" t="s">
        <v>3918</v>
      </c>
      <c r="H3420" s="28" t="s">
        <v>585</v>
      </c>
      <c r="I3420" s="28">
        <v>0</v>
      </c>
      <c r="J3420" s="28">
        <v>1</v>
      </c>
      <c r="K3420" s="28">
        <v>0</v>
      </c>
      <c r="L3420" s="28">
        <v>0</v>
      </c>
      <c r="M3420" s="28" t="s">
        <v>2580</v>
      </c>
      <c r="N3420" s="28" t="s">
        <v>587</v>
      </c>
      <c r="O3420" s="21">
        <v>0</v>
      </c>
      <c r="P3420" s="21">
        <v>0</v>
      </c>
      <c r="Q3420" s="21">
        <v>0</v>
      </c>
      <c r="R3420">
        <f>IFERROR(IF(I3420=1,VLOOKUP(F3420,Lookup!$A$2:$B$15,2,FALSE),0),0.5)</f>
        <v>0</v>
      </c>
      <c r="S3420">
        <f>IF(K3420=1,1,IFERROR(IF(H3420="pass",VLOOKUP(F3420,Lookup!$D$2:$E$26,2,FALSE),0),1.6))</f>
        <v>0</v>
      </c>
      <c r="T3420" s="6">
        <f t="shared" si="162"/>
        <v>0</v>
      </c>
      <c r="U3420" s="6">
        <f t="shared" si="163"/>
        <v>0</v>
      </c>
      <c r="V3420" t="str">
        <f t="shared" si="161"/>
        <v>C.WENTZ, IND</v>
      </c>
    </row>
    <row r="3421" spans="1:22">
      <c r="A3421">
        <v>1054</v>
      </c>
      <c r="B3421" s="28">
        <v>2</v>
      </c>
      <c r="C3421" s="28" t="s">
        <v>875</v>
      </c>
      <c r="D3421" s="28" t="s">
        <v>5</v>
      </c>
      <c r="E3421" s="28">
        <v>93</v>
      </c>
      <c r="F3421" s="28">
        <v>7</v>
      </c>
      <c r="G3421" s="28" t="s">
        <v>3920</v>
      </c>
      <c r="H3421" s="28" t="s">
        <v>585</v>
      </c>
      <c r="I3421" s="28">
        <v>1</v>
      </c>
      <c r="J3421" s="28">
        <v>0</v>
      </c>
      <c r="K3421" s="28">
        <v>0</v>
      </c>
      <c r="L3421" s="28">
        <v>0</v>
      </c>
      <c r="M3421" s="28" t="s">
        <v>886</v>
      </c>
      <c r="N3421" s="28" t="s">
        <v>587</v>
      </c>
      <c r="O3421" s="21">
        <v>0</v>
      </c>
      <c r="P3421" s="21">
        <v>1</v>
      </c>
      <c r="Q3421" s="21">
        <v>0</v>
      </c>
      <c r="R3421">
        <f>IFERROR(IF(I3421=1,VLOOKUP(F3421,Lookup!$A$2:$B$15,2,FALSE),0),0.5)</f>
        <v>0.5</v>
      </c>
      <c r="S3421">
        <f>IF(K3421=1,1,IFERROR(IF(H3421="pass",VLOOKUP(F3421,Lookup!$D$2:$E$26,2,FALSE),0),1.6))</f>
        <v>0</v>
      </c>
      <c r="T3421" s="6">
        <f t="shared" si="162"/>
        <v>0</v>
      </c>
      <c r="U3421" s="6">
        <f t="shared" si="163"/>
        <v>0.5</v>
      </c>
      <c r="V3421" t="str">
        <f t="shared" si="161"/>
        <v>D.HENDERSON, LA</v>
      </c>
    </row>
    <row r="3422" spans="1:22">
      <c r="A3422">
        <v>1055</v>
      </c>
      <c r="B3422" s="28">
        <v>2</v>
      </c>
      <c r="C3422" s="28" t="s">
        <v>875</v>
      </c>
      <c r="D3422" s="28" t="s">
        <v>5</v>
      </c>
      <c r="E3422" s="28">
        <v>89</v>
      </c>
      <c r="F3422" s="28">
        <v>11</v>
      </c>
      <c r="G3422" s="28" t="s">
        <v>3921</v>
      </c>
      <c r="H3422" s="28" t="s">
        <v>585</v>
      </c>
      <c r="I3422" s="28">
        <v>1</v>
      </c>
      <c r="J3422" s="28">
        <v>0</v>
      </c>
      <c r="K3422" s="28">
        <v>0</v>
      </c>
      <c r="L3422" s="28">
        <v>0</v>
      </c>
      <c r="M3422" s="28" t="s">
        <v>886</v>
      </c>
      <c r="N3422" s="28" t="s">
        <v>587</v>
      </c>
      <c r="O3422" s="21">
        <v>0</v>
      </c>
      <c r="P3422" s="21">
        <v>1</v>
      </c>
      <c r="Q3422" s="21">
        <v>0</v>
      </c>
      <c r="R3422">
        <f>IFERROR(IF(I3422=1,VLOOKUP(F3422,Lookup!$A$2:$B$15,2,FALSE),0),0.5)</f>
        <v>0.5</v>
      </c>
      <c r="S3422">
        <f>IF(K3422=1,1,IFERROR(IF(H3422="pass",VLOOKUP(F3422,Lookup!$D$2:$E$26,2,FALSE),0),1.6))</f>
        <v>0</v>
      </c>
      <c r="T3422" s="6">
        <f t="shared" si="162"/>
        <v>0</v>
      </c>
      <c r="U3422" s="6">
        <f t="shared" si="163"/>
        <v>0.5</v>
      </c>
      <c r="V3422" t="str">
        <f t="shared" si="161"/>
        <v>D.HENDERSON, LA</v>
      </c>
    </row>
    <row r="3423" spans="1:22">
      <c r="A3423">
        <v>1057</v>
      </c>
      <c r="B3423" s="28">
        <v>2</v>
      </c>
      <c r="C3423" s="28" t="s">
        <v>875</v>
      </c>
      <c r="D3423" s="28" t="s">
        <v>5</v>
      </c>
      <c r="E3423" s="28">
        <v>89</v>
      </c>
      <c r="F3423" s="28">
        <v>11</v>
      </c>
      <c r="G3423" s="28" t="s">
        <v>3923</v>
      </c>
      <c r="H3423" s="28" t="s">
        <v>585</v>
      </c>
      <c r="I3423" s="28">
        <v>1</v>
      </c>
      <c r="J3423" s="28">
        <v>0</v>
      </c>
      <c r="K3423" s="28">
        <v>0</v>
      </c>
      <c r="L3423" s="28">
        <v>0</v>
      </c>
      <c r="M3423" s="28" t="s">
        <v>3924</v>
      </c>
      <c r="N3423" s="28" t="s">
        <v>587</v>
      </c>
      <c r="O3423" s="21">
        <v>0</v>
      </c>
      <c r="P3423" s="21">
        <v>1</v>
      </c>
      <c r="Q3423" s="21">
        <v>0</v>
      </c>
      <c r="R3423">
        <f>IFERROR(IF(I3423=1,VLOOKUP(F3423,Lookup!$A$2:$B$15,2,FALSE),0),0.5)</f>
        <v>0.5</v>
      </c>
      <c r="S3423">
        <f>IF(K3423=1,1,IFERROR(IF(H3423="pass",VLOOKUP(F3423,Lookup!$D$2:$E$26,2,FALSE),0),1.6))</f>
        <v>0</v>
      </c>
      <c r="T3423" s="6">
        <f t="shared" si="162"/>
        <v>0</v>
      </c>
      <c r="U3423" s="6">
        <f t="shared" si="163"/>
        <v>0.5</v>
      </c>
      <c r="V3423" t="str">
        <f t="shared" si="161"/>
        <v>M.ORZECH, LA</v>
      </c>
    </row>
    <row r="3424" spans="1:22">
      <c r="A3424">
        <v>1059</v>
      </c>
      <c r="B3424" s="28">
        <v>2</v>
      </c>
      <c r="C3424" s="28" t="s">
        <v>875</v>
      </c>
      <c r="D3424" s="28" t="s">
        <v>5</v>
      </c>
      <c r="E3424" s="28">
        <v>59</v>
      </c>
      <c r="F3424" s="28">
        <v>41</v>
      </c>
      <c r="G3424" s="28" t="s">
        <v>3926</v>
      </c>
      <c r="H3424" s="28" t="s">
        <v>585</v>
      </c>
      <c r="I3424" s="28">
        <v>1</v>
      </c>
      <c r="J3424" s="28">
        <v>0</v>
      </c>
      <c r="K3424" s="28">
        <v>0</v>
      </c>
      <c r="L3424" s="28">
        <v>0</v>
      </c>
      <c r="M3424" s="28" t="s">
        <v>990</v>
      </c>
      <c r="N3424" s="28" t="s">
        <v>587</v>
      </c>
      <c r="O3424" s="21">
        <v>0</v>
      </c>
      <c r="P3424" s="21">
        <v>1</v>
      </c>
      <c r="Q3424" s="21">
        <v>0</v>
      </c>
      <c r="R3424">
        <f>IFERROR(IF(I3424=1,VLOOKUP(F3424,Lookup!$A$2:$B$15,2,FALSE),0),0.5)</f>
        <v>0.5</v>
      </c>
      <c r="S3424">
        <f>IF(K3424=1,1,IFERROR(IF(H3424="pass",VLOOKUP(F3424,Lookup!$D$2:$E$26,2,FALSE),0),1.6))</f>
        <v>0</v>
      </c>
      <c r="T3424" s="6">
        <f t="shared" si="162"/>
        <v>0</v>
      </c>
      <c r="U3424" s="6">
        <f t="shared" si="163"/>
        <v>0.5</v>
      </c>
      <c r="V3424" t="str">
        <f t="shared" si="161"/>
        <v>S.MICHEL, LA</v>
      </c>
    </row>
    <row r="3425" spans="1:22">
      <c r="A3425">
        <v>1062</v>
      </c>
      <c r="B3425" s="28">
        <v>2</v>
      </c>
      <c r="C3425" s="28" t="s">
        <v>5</v>
      </c>
      <c r="D3425" s="28" t="s">
        <v>875</v>
      </c>
      <c r="E3425" s="28">
        <v>75</v>
      </c>
      <c r="F3425" s="28">
        <v>25</v>
      </c>
      <c r="G3425" s="28" t="s">
        <v>3929</v>
      </c>
      <c r="H3425" s="28" t="s">
        <v>585</v>
      </c>
      <c r="I3425" s="28">
        <v>1</v>
      </c>
      <c r="J3425" s="28">
        <v>0</v>
      </c>
      <c r="K3425" s="28">
        <v>0</v>
      </c>
      <c r="L3425" s="28">
        <v>0</v>
      </c>
      <c r="M3425" s="28" t="s">
        <v>2495</v>
      </c>
      <c r="N3425" s="28" t="s">
        <v>587</v>
      </c>
      <c r="O3425" s="21">
        <v>0</v>
      </c>
      <c r="P3425" s="21">
        <v>1</v>
      </c>
      <c r="Q3425" s="21">
        <v>0</v>
      </c>
      <c r="R3425">
        <f>IFERROR(IF(I3425=1,VLOOKUP(F3425,Lookup!$A$2:$B$15,2,FALSE),0),0.5)</f>
        <v>0.5</v>
      </c>
      <c r="S3425">
        <f>IF(K3425=1,1,IFERROR(IF(H3425="pass",VLOOKUP(F3425,Lookup!$D$2:$E$26,2,FALSE),0),1.6))</f>
        <v>0</v>
      </c>
      <c r="T3425" s="6">
        <f t="shared" si="162"/>
        <v>0</v>
      </c>
      <c r="U3425" s="6">
        <f t="shared" si="163"/>
        <v>0.5</v>
      </c>
      <c r="V3425" t="str">
        <f t="shared" si="161"/>
        <v>J.TAYLOR, IND</v>
      </c>
    </row>
    <row r="3426" spans="1:22">
      <c r="A3426">
        <v>1063</v>
      </c>
      <c r="B3426" s="28">
        <v>2</v>
      </c>
      <c r="C3426" s="28" t="s">
        <v>5</v>
      </c>
      <c r="D3426" s="28" t="s">
        <v>875</v>
      </c>
      <c r="E3426" s="28">
        <v>66</v>
      </c>
      <c r="F3426" s="28">
        <v>34</v>
      </c>
      <c r="G3426" s="28" t="s">
        <v>3930</v>
      </c>
      <c r="H3426" s="28" t="s">
        <v>585</v>
      </c>
      <c r="I3426" s="28">
        <v>1</v>
      </c>
      <c r="J3426" s="28">
        <v>0</v>
      </c>
      <c r="K3426" s="28">
        <v>0</v>
      </c>
      <c r="L3426" s="28">
        <v>0</v>
      </c>
      <c r="M3426" s="28" t="s">
        <v>2495</v>
      </c>
      <c r="N3426" s="28" t="s">
        <v>587</v>
      </c>
      <c r="O3426" s="21">
        <v>0</v>
      </c>
      <c r="P3426" s="21">
        <v>1</v>
      </c>
      <c r="Q3426" s="21">
        <v>0</v>
      </c>
      <c r="R3426">
        <f>IFERROR(IF(I3426=1,VLOOKUP(F3426,Lookup!$A$2:$B$15,2,FALSE),0),0.5)</f>
        <v>0.5</v>
      </c>
      <c r="S3426">
        <f>IF(K3426=1,1,IFERROR(IF(H3426="pass",VLOOKUP(F3426,Lookup!$D$2:$E$26,2,FALSE),0),1.6))</f>
        <v>0</v>
      </c>
      <c r="T3426" s="6">
        <f t="shared" si="162"/>
        <v>0</v>
      </c>
      <c r="U3426" s="6">
        <f t="shared" si="163"/>
        <v>0.5</v>
      </c>
      <c r="V3426" t="str">
        <f t="shared" si="161"/>
        <v>J.TAYLOR, IND</v>
      </c>
    </row>
    <row r="3427" spans="1:22">
      <c r="A3427">
        <v>1065</v>
      </c>
      <c r="B3427" s="28">
        <v>2</v>
      </c>
      <c r="C3427" s="28" t="s">
        <v>5</v>
      </c>
      <c r="D3427" s="28" t="s">
        <v>875</v>
      </c>
      <c r="E3427" s="28">
        <v>54</v>
      </c>
      <c r="F3427" s="28">
        <v>46</v>
      </c>
      <c r="G3427" s="28" t="s">
        <v>3932</v>
      </c>
      <c r="H3427" s="28" t="s">
        <v>585</v>
      </c>
      <c r="I3427" s="28">
        <v>1</v>
      </c>
      <c r="J3427" s="28">
        <v>0</v>
      </c>
      <c r="K3427" s="28">
        <v>0</v>
      </c>
      <c r="L3427" s="28">
        <v>0</v>
      </c>
      <c r="M3427" s="28" t="s">
        <v>3902</v>
      </c>
      <c r="N3427" s="28" t="s">
        <v>587</v>
      </c>
      <c r="O3427" s="21">
        <v>0</v>
      </c>
      <c r="P3427" s="21">
        <v>1</v>
      </c>
      <c r="Q3427" s="21">
        <v>0</v>
      </c>
      <c r="R3427">
        <f>IFERROR(IF(I3427=1,VLOOKUP(F3427,Lookup!$A$2:$B$15,2,FALSE),0),0.5)</f>
        <v>0.5</v>
      </c>
      <c r="S3427">
        <f>IF(K3427=1,1,IFERROR(IF(H3427="pass",VLOOKUP(F3427,Lookup!$D$2:$E$26,2,FALSE),0),1.6))</f>
        <v>0</v>
      </c>
      <c r="T3427" s="6">
        <f t="shared" si="162"/>
        <v>0</v>
      </c>
      <c r="U3427" s="6">
        <f t="shared" si="163"/>
        <v>0.5</v>
      </c>
      <c r="V3427" t="str">
        <f t="shared" si="161"/>
        <v>M.MACK, IND</v>
      </c>
    </row>
    <row r="3428" spans="1:22">
      <c r="A3428">
        <v>1067</v>
      </c>
      <c r="B3428" s="28">
        <v>2</v>
      </c>
      <c r="C3428" s="28" t="s">
        <v>5</v>
      </c>
      <c r="D3428" s="28" t="s">
        <v>875</v>
      </c>
      <c r="E3428" s="28">
        <v>22</v>
      </c>
      <c r="F3428" s="28">
        <v>78</v>
      </c>
      <c r="G3428" s="28" t="s">
        <v>3934</v>
      </c>
      <c r="H3428" s="28" t="s">
        <v>585</v>
      </c>
      <c r="I3428" s="28">
        <v>1</v>
      </c>
      <c r="J3428" s="28">
        <v>0</v>
      </c>
      <c r="K3428" s="28">
        <v>0</v>
      </c>
      <c r="L3428" s="28">
        <v>0</v>
      </c>
      <c r="M3428" s="28" t="s">
        <v>3902</v>
      </c>
      <c r="N3428" s="28" t="s">
        <v>587</v>
      </c>
      <c r="O3428" s="21">
        <v>0</v>
      </c>
      <c r="P3428" s="21">
        <v>1</v>
      </c>
      <c r="Q3428" s="21">
        <v>0</v>
      </c>
      <c r="R3428">
        <f>IFERROR(IF(I3428=1,VLOOKUP(F3428,Lookup!$A$2:$B$15,2,FALSE),0),0.5)</f>
        <v>0.5</v>
      </c>
      <c r="S3428">
        <f>IF(K3428=1,1,IFERROR(IF(H3428="pass",VLOOKUP(F3428,Lookup!$D$2:$E$26,2,FALSE),0),1.6))</f>
        <v>0</v>
      </c>
      <c r="T3428" s="6">
        <f t="shared" si="162"/>
        <v>0</v>
      </c>
      <c r="U3428" s="6">
        <f t="shared" si="163"/>
        <v>0.5</v>
      </c>
      <c r="V3428" t="str">
        <f t="shared" si="161"/>
        <v>M.MACK, IND</v>
      </c>
    </row>
    <row r="3429" spans="1:22">
      <c r="A3429">
        <v>1068</v>
      </c>
      <c r="B3429" s="28">
        <v>2</v>
      </c>
      <c r="C3429" s="28" t="s">
        <v>5</v>
      </c>
      <c r="D3429" s="28" t="s">
        <v>875</v>
      </c>
      <c r="E3429" s="28">
        <v>21</v>
      </c>
      <c r="F3429" s="28">
        <v>79</v>
      </c>
      <c r="G3429" s="28" t="s">
        <v>3935</v>
      </c>
      <c r="H3429" s="28" t="s">
        <v>585</v>
      </c>
      <c r="I3429" s="28">
        <v>1</v>
      </c>
      <c r="J3429" s="28">
        <v>0</v>
      </c>
      <c r="K3429" s="28">
        <v>0</v>
      </c>
      <c r="L3429" s="28">
        <v>0</v>
      </c>
      <c r="M3429" s="28" t="s">
        <v>3902</v>
      </c>
      <c r="N3429" s="28" t="s">
        <v>587</v>
      </c>
      <c r="O3429" s="21">
        <v>0</v>
      </c>
      <c r="P3429" s="21">
        <v>1</v>
      </c>
      <c r="Q3429" s="21">
        <v>0</v>
      </c>
      <c r="R3429">
        <f>IFERROR(IF(I3429=1,VLOOKUP(F3429,Lookup!$A$2:$B$15,2,FALSE),0),0.5)</f>
        <v>0.5</v>
      </c>
      <c r="S3429">
        <f>IF(K3429=1,1,IFERROR(IF(H3429="pass",VLOOKUP(F3429,Lookup!$D$2:$E$26,2,FALSE),0),1.6))</f>
        <v>0</v>
      </c>
      <c r="T3429" s="6">
        <f t="shared" si="162"/>
        <v>0</v>
      </c>
      <c r="U3429" s="6">
        <f t="shared" si="163"/>
        <v>0.5</v>
      </c>
      <c r="V3429" t="str">
        <f t="shared" si="161"/>
        <v>M.MACK, IND</v>
      </c>
    </row>
    <row r="3430" spans="1:22">
      <c r="A3430">
        <v>1072</v>
      </c>
      <c r="B3430" s="28">
        <v>2</v>
      </c>
      <c r="C3430" s="28" t="s">
        <v>875</v>
      </c>
      <c r="D3430" s="28" t="s">
        <v>5</v>
      </c>
      <c r="E3430" s="28">
        <v>61</v>
      </c>
      <c r="F3430" s="28">
        <v>39</v>
      </c>
      <c r="G3430" s="28" t="s">
        <v>3939</v>
      </c>
      <c r="H3430" s="28" t="s">
        <v>585</v>
      </c>
      <c r="I3430" s="28">
        <v>1</v>
      </c>
      <c r="J3430" s="28">
        <v>0</v>
      </c>
      <c r="K3430" s="28">
        <v>0</v>
      </c>
      <c r="L3430" s="28">
        <v>0</v>
      </c>
      <c r="M3430" s="28" t="s">
        <v>990</v>
      </c>
      <c r="N3430" s="28" t="s">
        <v>587</v>
      </c>
      <c r="O3430" s="21">
        <v>0</v>
      </c>
      <c r="P3430" s="21">
        <v>1</v>
      </c>
      <c r="Q3430" s="21">
        <v>0</v>
      </c>
      <c r="R3430">
        <f>IFERROR(IF(I3430=1,VLOOKUP(F3430,Lookup!$A$2:$B$15,2,FALSE),0),0.5)</f>
        <v>0.5</v>
      </c>
      <c r="S3430">
        <f>IF(K3430=1,1,IFERROR(IF(H3430="pass",VLOOKUP(F3430,Lookup!$D$2:$E$26,2,FALSE),0),1.6))</f>
        <v>0</v>
      </c>
      <c r="T3430" s="6">
        <f t="shared" si="162"/>
        <v>0</v>
      </c>
      <c r="U3430" s="6">
        <f t="shared" si="163"/>
        <v>0.5</v>
      </c>
      <c r="V3430" t="str">
        <f t="shared" si="161"/>
        <v>S.MICHEL, LA</v>
      </c>
    </row>
    <row r="3431" spans="1:22">
      <c r="A3431">
        <v>1075</v>
      </c>
      <c r="B3431" s="28">
        <v>2</v>
      </c>
      <c r="C3431" s="28" t="s">
        <v>875</v>
      </c>
      <c r="D3431" s="28" t="s">
        <v>5</v>
      </c>
      <c r="E3431" s="28">
        <v>49</v>
      </c>
      <c r="F3431" s="28">
        <v>51</v>
      </c>
      <c r="G3431" s="28" t="s">
        <v>3942</v>
      </c>
      <c r="H3431" s="28" t="s">
        <v>585</v>
      </c>
      <c r="I3431" s="28">
        <v>1</v>
      </c>
      <c r="J3431" s="28">
        <v>0</v>
      </c>
      <c r="K3431" s="28">
        <v>0</v>
      </c>
      <c r="L3431" s="28">
        <v>0</v>
      </c>
      <c r="M3431" s="28" t="s">
        <v>990</v>
      </c>
      <c r="N3431" s="28" t="s">
        <v>587</v>
      </c>
      <c r="O3431" s="21">
        <v>0</v>
      </c>
      <c r="P3431" s="21">
        <v>1</v>
      </c>
      <c r="Q3431" s="21">
        <v>0</v>
      </c>
      <c r="R3431">
        <f>IFERROR(IF(I3431=1,VLOOKUP(F3431,Lookup!$A$2:$B$15,2,FALSE),0),0.5)</f>
        <v>0.5</v>
      </c>
      <c r="S3431">
        <f>IF(K3431=1,1,IFERROR(IF(H3431="pass",VLOOKUP(F3431,Lookup!$D$2:$E$26,2,FALSE),0),1.6))</f>
        <v>0</v>
      </c>
      <c r="T3431" s="6">
        <f t="shared" si="162"/>
        <v>0</v>
      </c>
      <c r="U3431" s="6">
        <f t="shared" si="163"/>
        <v>0.5</v>
      </c>
      <c r="V3431" t="str">
        <f t="shared" si="161"/>
        <v>S.MICHEL, LA</v>
      </c>
    </row>
    <row r="3432" spans="1:22">
      <c r="A3432">
        <v>1076</v>
      </c>
      <c r="B3432" s="28">
        <v>2</v>
      </c>
      <c r="C3432" s="28" t="s">
        <v>875</v>
      </c>
      <c r="D3432" s="28" t="s">
        <v>5</v>
      </c>
      <c r="E3432" s="28">
        <v>39</v>
      </c>
      <c r="F3432" s="28">
        <v>61</v>
      </c>
      <c r="G3432" s="28" t="s">
        <v>3943</v>
      </c>
      <c r="H3432" s="28" t="s">
        <v>585</v>
      </c>
      <c r="I3432" s="28">
        <v>1</v>
      </c>
      <c r="J3432" s="28">
        <v>0</v>
      </c>
      <c r="K3432" s="28">
        <v>0</v>
      </c>
      <c r="L3432" s="28">
        <v>0</v>
      </c>
      <c r="M3432" s="28" t="s">
        <v>990</v>
      </c>
      <c r="N3432" s="28" t="s">
        <v>587</v>
      </c>
      <c r="O3432" s="21">
        <v>0</v>
      </c>
      <c r="P3432" s="21">
        <v>1</v>
      </c>
      <c r="Q3432" s="21">
        <v>0</v>
      </c>
      <c r="R3432">
        <f>IFERROR(IF(I3432=1,VLOOKUP(F3432,Lookup!$A$2:$B$15,2,FALSE),0),0.5)</f>
        <v>0.5</v>
      </c>
      <c r="S3432">
        <f>IF(K3432=1,1,IFERROR(IF(H3432="pass",VLOOKUP(F3432,Lookup!$D$2:$E$26,2,FALSE),0),1.6))</f>
        <v>0</v>
      </c>
      <c r="T3432" s="6">
        <f t="shared" si="162"/>
        <v>0</v>
      </c>
      <c r="U3432" s="6">
        <f t="shared" si="163"/>
        <v>0.5</v>
      </c>
      <c r="V3432" t="str">
        <f t="shared" si="161"/>
        <v>S.MICHEL, LA</v>
      </c>
    </row>
    <row r="3433" spans="1:22">
      <c r="A3433">
        <v>1077</v>
      </c>
      <c r="B3433" s="28">
        <v>2</v>
      </c>
      <c r="C3433" s="28" t="s">
        <v>875</v>
      </c>
      <c r="D3433" s="28" t="s">
        <v>5</v>
      </c>
      <c r="E3433" s="28">
        <v>34</v>
      </c>
      <c r="F3433" s="28">
        <v>66</v>
      </c>
      <c r="G3433" s="28" t="s">
        <v>3944</v>
      </c>
      <c r="H3433" s="28" t="s">
        <v>585</v>
      </c>
      <c r="I3433" s="28">
        <v>1</v>
      </c>
      <c r="J3433" s="28">
        <v>0</v>
      </c>
      <c r="K3433" s="28">
        <v>0</v>
      </c>
      <c r="L3433" s="28">
        <v>0</v>
      </c>
      <c r="M3433" s="28" t="s">
        <v>990</v>
      </c>
      <c r="N3433" s="28" t="s">
        <v>587</v>
      </c>
      <c r="O3433" s="21">
        <v>0</v>
      </c>
      <c r="P3433" s="21">
        <v>1</v>
      </c>
      <c r="Q3433" s="21">
        <v>0</v>
      </c>
      <c r="R3433">
        <f>IFERROR(IF(I3433=1,VLOOKUP(F3433,Lookup!$A$2:$B$15,2,FALSE),0),0.5)</f>
        <v>0.5</v>
      </c>
      <c r="S3433">
        <f>IF(K3433=1,1,IFERROR(IF(H3433="pass",VLOOKUP(F3433,Lookup!$D$2:$E$26,2,FALSE),0),1.6))</f>
        <v>0</v>
      </c>
      <c r="T3433" s="6">
        <f t="shared" si="162"/>
        <v>0</v>
      </c>
      <c r="U3433" s="6">
        <f t="shared" si="163"/>
        <v>0.5</v>
      </c>
      <c r="V3433" t="str">
        <f t="shared" si="161"/>
        <v>S.MICHEL, LA</v>
      </c>
    </row>
    <row r="3434" spans="1:22">
      <c r="A3434">
        <v>1078</v>
      </c>
      <c r="B3434" s="28">
        <v>2</v>
      </c>
      <c r="C3434" s="28" t="s">
        <v>875</v>
      </c>
      <c r="D3434" s="28" t="s">
        <v>5</v>
      </c>
      <c r="E3434" s="28">
        <v>23</v>
      </c>
      <c r="F3434" s="28">
        <v>77</v>
      </c>
      <c r="G3434" s="28" t="s">
        <v>3945</v>
      </c>
      <c r="H3434" s="28" t="s">
        <v>585</v>
      </c>
      <c r="I3434" s="28">
        <v>1</v>
      </c>
      <c r="J3434" s="28">
        <v>0</v>
      </c>
      <c r="K3434" s="28">
        <v>0</v>
      </c>
      <c r="L3434" s="28">
        <v>0</v>
      </c>
      <c r="M3434" s="28" t="s">
        <v>990</v>
      </c>
      <c r="N3434" s="28" t="s">
        <v>587</v>
      </c>
      <c r="O3434" s="21">
        <v>0</v>
      </c>
      <c r="P3434" s="21">
        <v>1</v>
      </c>
      <c r="Q3434" s="21">
        <v>0</v>
      </c>
      <c r="R3434">
        <f>IFERROR(IF(I3434=1,VLOOKUP(F3434,Lookup!$A$2:$B$15,2,FALSE),0),0.5)</f>
        <v>0.5</v>
      </c>
      <c r="S3434">
        <f>IF(K3434=1,1,IFERROR(IF(H3434="pass",VLOOKUP(F3434,Lookup!$D$2:$E$26,2,FALSE),0),1.6))</f>
        <v>0</v>
      </c>
      <c r="T3434" s="6">
        <f t="shared" si="162"/>
        <v>0</v>
      </c>
      <c r="U3434" s="6">
        <f t="shared" si="163"/>
        <v>0.5</v>
      </c>
      <c r="V3434" t="str">
        <f t="shared" si="161"/>
        <v>S.MICHEL, LA</v>
      </c>
    </row>
    <row r="3435" spans="1:22">
      <c r="A3435">
        <v>1079</v>
      </c>
      <c r="B3435" s="28">
        <v>2</v>
      </c>
      <c r="C3435" s="28" t="s">
        <v>875</v>
      </c>
      <c r="D3435" s="28" t="s">
        <v>5</v>
      </c>
      <c r="E3435" s="28">
        <v>17</v>
      </c>
      <c r="F3435" s="28">
        <v>83</v>
      </c>
      <c r="G3435" s="28" t="s">
        <v>3946</v>
      </c>
      <c r="H3435" s="28" t="s">
        <v>585</v>
      </c>
      <c r="I3435" s="28">
        <v>1</v>
      </c>
      <c r="J3435" s="28">
        <v>0</v>
      </c>
      <c r="K3435" s="28">
        <v>0</v>
      </c>
      <c r="L3435" s="28">
        <v>0</v>
      </c>
      <c r="M3435" s="28" t="s">
        <v>990</v>
      </c>
      <c r="N3435" s="28" t="s">
        <v>587</v>
      </c>
      <c r="O3435" s="21">
        <v>0</v>
      </c>
      <c r="P3435" s="21">
        <v>1</v>
      </c>
      <c r="Q3435" s="21">
        <v>0</v>
      </c>
      <c r="R3435">
        <f>IFERROR(IF(I3435=1,VLOOKUP(F3435,Lookup!$A$2:$B$15,2,FALSE),0),0.5)</f>
        <v>0.5</v>
      </c>
      <c r="S3435">
        <f>IF(K3435=1,1,IFERROR(IF(H3435="pass",VLOOKUP(F3435,Lookup!$D$2:$E$26,2,FALSE),0),1.6))</f>
        <v>0</v>
      </c>
      <c r="T3435" s="6">
        <f t="shared" si="162"/>
        <v>0</v>
      </c>
      <c r="U3435" s="6">
        <f t="shared" si="163"/>
        <v>0.5</v>
      </c>
      <c r="V3435" t="str">
        <f t="shared" si="161"/>
        <v>S.MICHEL, LA</v>
      </c>
    </row>
    <row r="3436" spans="1:22">
      <c r="A3436">
        <v>1080</v>
      </c>
      <c r="B3436" s="28">
        <v>2</v>
      </c>
      <c r="C3436" s="28" t="s">
        <v>875</v>
      </c>
      <c r="D3436" s="28" t="s">
        <v>5</v>
      </c>
      <c r="E3436" s="28">
        <v>15</v>
      </c>
      <c r="F3436" s="28">
        <v>85</v>
      </c>
      <c r="G3436" s="28" t="s">
        <v>3947</v>
      </c>
      <c r="H3436" s="28" t="s">
        <v>585</v>
      </c>
      <c r="I3436" s="28">
        <v>1</v>
      </c>
      <c r="J3436" s="28">
        <v>0</v>
      </c>
      <c r="K3436" s="28">
        <v>0</v>
      </c>
      <c r="L3436" s="28">
        <v>0</v>
      </c>
      <c r="M3436" s="28" t="s">
        <v>901</v>
      </c>
      <c r="N3436" s="28" t="s">
        <v>587</v>
      </c>
      <c r="O3436" s="21">
        <v>0</v>
      </c>
      <c r="P3436" s="21">
        <v>1</v>
      </c>
      <c r="Q3436" s="21">
        <v>0</v>
      </c>
      <c r="R3436">
        <f>IFERROR(IF(I3436=1,VLOOKUP(F3436,Lookup!$A$2:$B$15,2,FALSE),0),0.5)</f>
        <v>0.5</v>
      </c>
      <c r="S3436">
        <f>IF(K3436=1,1,IFERROR(IF(H3436="pass",VLOOKUP(F3436,Lookup!$D$2:$E$26,2,FALSE),0),1.6))</f>
        <v>0</v>
      </c>
      <c r="T3436" s="6">
        <f t="shared" si="162"/>
        <v>0</v>
      </c>
      <c r="U3436" s="6">
        <f t="shared" si="163"/>
        <v>0.5</v>
      </c>
      <c r="V3436" t="str">
        <f t="shared" si="161"/>
        <v>C.KUPP, LA</v>
      </c>
    </row>
    <row r="3437" spans="1:22">
      <c r="A3437">
        <v>1083</v>
      </c>
      <c r="B3437" s="28">
        <v>2</v>
      </c>
      <c r="C3437" s="28" t="s">
        <v>875</v>
      </c>
      <c r="D3437" s="28" t="s">
        <v>5</v>
      </c>
      <c r="E3437" s="28">
        <v>45</v>
      </c>
      <c r="F3437" s="28">
        <v>55</v>
      </c>
      <c r="G3437" s="28" t="s">
        <v>3950</v>
      </c>
      <c r="H3437" s="28" t="s">
        <v>585</v>
      </c>
      <c r="I3437" s="28">
        <v>1</v>
      </c>
      <c r="J3437" s="28">
        <v>0</v>
      </c>
      <c r="K3437" s="28">
        <v>0</v>
      </c>
      <c r="L3437" s="28">
        <v>0</v>
      </c>
      <c r="M3437" s="28" t="s">
        <v>990</v>
      </c>
      <c r="N3437" s="28" t="s">
        <v>587</v>
      </c>
      <c r="O3437" s="21">
        <v>0</v>
      </c>
      <c r="P3437" s="21">
        <v>1</v>
      </c>
      <c r="Q3437" s="21">
        <v>0</v>
      </c>
      <c r="R3437">
        <f>IFERROR(IF(I3437=1,VLOOKUP(F3437,Lookup!$A$2:$B$15,2,FALSE),0),0.5)</f>
        <v>0.5</v>
      </c>
      <c r="S3437">
        <f>IF(K3437=1,1,IFERROR(IF(H3437="pass",VLOOKUP(F3437,Lookup!$D$2:$E$26,2,FALSE),0),1.6))</f>
        <v>0</v>
      </c>
      <c r="T3437" s="6">
        <f t="shared" si="162"/>
        <v>0</v>
      </c>
      <c r="U3437" s="6">
        <f t="shared" si="163"/>
        <v>0.5</v>
      </c>
      <c r="V3437" t="str">
        <f t="shared" si="161"/>
        <v>S.MICHEL, LA</v>
      </c>
    </row>
    <row r="3438" spans="1:22">
      <c r="A3438">
        <v>1084</v>
      </c>
      <c r="B3438" s="28">
        <v>2</v>
      </c>
      <c r="C3438" s="28" t="s">
        <v>875</v>
      </c>
      <c r="D3438" s="28" t="s">
        <v>5</v>
      </c>
      <c r="E3438" s="28">
        <v>44</v>
      </c>
      <c r="F3438" s="28">
        <v>56</v>
      </c>
      <c r="G3438" s="28" t="s">
        <v>3951</v>
      </c>
      <c r="H3438" s="28" t="s">
        <v>585</v>
      </c>
      <c r="I3438" s="28">
        <v>1</v>
      </c>
      <c r="J3438" s="28">
        <v>0</v>
      </c>
      <c r="K3438" s="28">
        <v>0</v>
      </c>
      <c r="L3438" s="28">
        <v>0</v>
      </c>
      <c r="M3438" s="28" t="s">
        <v>990</v>
      </c>
      <c r="N3438" s="28" t="s">
        <v>587</v>
      </c>
      <c r="O3438" s="21">
        <v>0</v>
      </c>
      <c r="P3438" s="21">
        <v>1</v>
      </c>
      <c r="Q3438" s="21">
        <v>0</v>
      </c>
      <c r="R3438">
        <f>IFERROR(IF(I3438=1,VLOOKUP(F3438,Lookup!$A$2:$B$15,2,FALSE),0),0.5)</f>
        <v>0.5</v>
      </c>
      <c r="S3438">
        <f>IF(K3438=1,1,IFERROR(IF(H3438="pass",VLOOKUP(F3438,Lookup!$D$2:$E$26,2,FALSE),0),1.6))</f>
        <v>0</v>
      </c>
      <c r="T3438" s="6">
        <f t="shared" si="162"/>
        <v>0</v>
      </c>
      <c r="U3438" s="6">
        <f t="shared" si="163"/>
        <v>0.5</v>
      </c>
      <c r="V3438" t="str">
        <f t="shared" si="161"/>
        <v>S.MICHEL, LA</v>
      </c>
    </row>
    <row r="3439" spans="1:22">
      <c r="A3439">
        <v>1085</v>
      </c>
      <c r="B3439" s="28">
        <v>2</v>
      </c>
      <c r="C3439" s="28" t="s">
        <v>875</v>
      </c>
      <c r="D3439" s="28" t="s">
        <v>5</v>
      </c>
      <c r="E3439" s="28">
        <v>42</v>
      </c>
      <c r="F3439" s="28">
        <v>58</v>
      </c>
      <c r="G3439" s="28" t="s">
        <v>3952</v>
      </c>
      <c r="H3439" s="28" t="s">
        <v>585</v>
      </c>
      <c r="I3439" s="28">
        <v>1</v>
      </c>
      <c r="J3439" s="28">
        <v>0</v>
      </c>
      <c r="K3439" s="28">
        <v>0</v>
      </c>
      <c r="L3439" s="28">
        <v>0</v>
      </c>
      <c r="M3439" s="28" t="s">
        <v>990</v>
      </c>
      <c r="N3439" s="28" t="s">
        <v>587</v>
      </c>
      <c r="O3439" s="21">
        <v>0</v>
      </c>
      <c r="P3439" s="21">
        <v>1</v>
      </c>
      <c r="Q3439" s="21">
        <v>0</v>
      </c>
      <c r="R3439">
        <f>IFERROR(IF(I3439=1,VLOOKUP(F3439,Lookup!$A$2:$B$15,2,FALSE),0),0.5)</f>
        <v>0.5</v>
      </c>
      <c r="S3439">
        <f>IF(K3439=1,1,IFERROR(IF(H3439="pass",VLOOKUP(F3439,Lookup!$D$2:$E$26,2,FALSE),0),1.6))</f>
        <v>0</v>
      </c>
      <c r="T3439" s="6">
        <f t="shared" si="162"/>
        <v>0</v>
      </c>
      <c r="U3439" s="6">
        <f t="shared" si="163"/>
        <v>0.5</v>
      </c>
      <c r="V3439" t="str">
        <f t="shared" si="161"/>
        <v>S.MICHEL, LA</v>
      </c>
    </row>
    <row r="3440" spans="1:22">
      <c r="A3440">
        <v>1090</v>
      </c>
      <c r="B3440" s="28">
        <v>2</v>
      </c>
      <c r="C3440" s="28" t="s">
        <v>15</v>
      </c>
      <c r="D3440" s="28" t="s">
        <v>8</v>
      </c>
      <c r="E3440" s="28">
        <v>62</v>
      </c>
      <c r="F3440" s="28">
        <v>38</v>
      </c>
      <c r="G3440" s="28" t="s">
        <v>3957</v>
      </c>
      <c r="H3440" s="28" t="s">
        <v>585</v>
      </c>
      <c r="I3440" s="28">
        <v>1</v>
      </c>
      <c r="J3440" s="28">
        <v>0</v>
      </c>
      <c r="K3440" s="28">
        <v>0</v>
      </c>
      <c r="L3440" s="28">
        <v>0</v>
      </c>
      <c r="M3440" s="28" t="s">
        <v>2362</v>
      </c>
      <c r="N3440" s="28" t="s">
        <v>587</v>
      </c>
      <c r="O3440" s="21">
        <v>0</v>
      </c>
      <c r="P3440" s="21">
        <v>1</v>
      </c>
      <c r="Q3440" s="21">
        <v>0</v>
      </c>
      <c r="R3440">
        <f>IFERROR(IF(I3440=1,VLOOKUP(F3440,Lookup!$A$2:$B$15,2,FALSE),0),0.5)</f>
        <v>0.5</v>
      </c>
      <c r="S3440">
        <f>IF(K3440=1,1,IFERROR(IF(H3440="pass",VLOOKUP(F3440,Lookup!$D$2:$E$26,2,FALSE),0),1.6))</f>
        <v>0</v>
      </c>
      <c r="T3440" s="6">
        <f t="shared" si="162"/>
        <v>0</v>
      </c>
      <c r="U3440" s="6">
        <f t="shared" si="163"/>
        <v>0.5</v>
      </c>
      <c r="V3440" t="str">
        <f t="shared" si="161"/>
        <v>N.HARRIS, PIT</v>
      </c>
    </row>
    <row r="3441" spans="1:22">
      <c r="A3441">
        <v>1092</v>
      </c>
      <c r="B3441" s="28">
        <v>2</v>
      </c>
      <c r="C3441" s="28" t="s">
        <v>15</v>
      </c>
      <c r="D3441" s="28" t="s">
        <v>8</v>
      </c>
      <c r="E3441" s="28">
        <v>55</v>
      </c>
      <c r="F3441" s="28">
        <v>45</v>
      </c>
      <c r="G3441" s="28" t="s">
        <v>3959</v>
      </c>
      <c r="H3441" s="28" t="s">
        <v>585</v>
      </c>
      <c r="I3441" s="28">
        <v>1</v>
      </c>
      <c r="J3441" s="28">
        <v>0</v>
      </c>
      <c r="K3441" s="28">
        <v>0</v>
      </c>
      <c r="L3441" s="28">
        <v>0</v>
      </c>
      <c r="M3441" s="28" t="s">
        <v>2362</v>
      </c>
      <c r="N3441" s="28" t="s">
        <v>587</v>
      </c>
      <c r="O3441" s="21">
        <v>0</v>
      </c>
      <c r="P3441" s="21">
        <v>1</v>
      </c>
      <c r="Q3441" s="21">
        <v>0</v>
      </c>
      <c r="R3441">
        <f>IFERROR(IF(I3441=1,VLOOKUP(F3441,Lookup!$A$2:$B$15,2,FALSE),0),0.5)</f>
        <v>0.5</v>
      </c>
      <c r="S3441">
        <f>IF(K3441=1,1,IFERROR(IF(H3441="pass",VLOOKUP(F3441,Lookup!$D$2:$E$26,2,FALSE),0),1.6))</f>
        <v>0</v>
      </c>
      <c r="T3441" s="6">
        <f t="shared" si="162"/>
        <v>0</v>
      </c>
      <c r="U3441" s="6">
        <f t="shared" si="163"/>
        <v>0.5</v>
      </c>
      <c r="V3441" t="str">
        <f t="shared" si="161"/>
        <v>N.HARRIS, PIT</v>
      </c>
    </row>
    <row r="3442" spans="1:22">
      <c r="A3442">
        <v>1097</v>
      </c>
      <c r="B3442" s="28">
        <v>2</v>
      </c>
      <c r="C3442" s="28" t="s">
        <v>8</v>
      </c>
      <c r="D3442" s="28" t="s">
        <v>15</v>
      </c>
      <c r="E3442" s="28">
        <v>75</v>
      </c>
      <c r="F3442" s="28">
        <v>25</v>
      </c>
      <c r="G3442" s="28" t="s">
        <v>3966</v>
      </c>
      <c r="H3442" s="28" t="s">
        <v>585</v>
      </c>
      <c r="I3442" s="28">
        <v>1</v>
      </c>
      <c r="J3442" s="28">
        <v>0</v>
      </c>
      <c r="K3442" s="28">
        <v>0</v>
      </c>
      <c r="L3442" s="28">
        <v>0</v>
      </c>
      <c r="M3442" s="28" t="s">
        <v>740</v>
      </c>
      <c r="N3442" s="28" t="s">
        <v>587</v>
      </c>
      <c r="O3442" s="21">
        <v>0</v>
      </c>
      <c r="P3442" s="21">
        <v>1</v>
      </c>
      <c r="Q3442" s="21">
        <v>0</v>
      </c>
      <c r="R3442">
        <f>IFERROR(IF(I3442=1,VLOOKUP(F3442,Lookup!$A$2:$B$15,2,FALSE),0),0.5)</f>
        <v>0.5</v>
      </c>
      <c r="S3442">
        <f>IF(K3442=1,1,IFERROR(IF(H3442="pass",VLOOKUP(F3442,Lookup!$D$2:$E$26,2,FALSE),0),1.6))</f>
        <v>0</v>
      </c>
      <c r="T3442" s="6">
        <f t="shared" si="162"/>
        <v>0</v>
      </c>
      <c r="U3442" s="6">
        <f t="shared" si="163"/>
        <v>0.5</v>
      </c>
      <c r="V3442" t="str">
        <f t="shared" si="161"/>
        <v>D.CARR, LV</v>
      </c>
    </row>
    <row r="3443" spans="1:22">
      <c r="A3443">
        <v>1098</v>
      </c>
      <c r="B3443" s="28">
        <v>2</v>
      </c>
      <c r="C3443" s="28" t="s">
        <v>8</v>
      </c>
      <c r="D3443" s="28" t="s">
        <v>15</v>
      </c>
      <c r="E3443" s="28">
        <v>73</v>
      </c>
      <c r="F3443" s="28">
        <v>27</v>
      </c>
      <c r="G3443" s="28" t="s">
        <v>3967</v>
      </c>
      <c r="H3443" s="28" t="s">
        <v>585</v>
      </c>
      <c r="I3443" s="28">
        <v>1</v>
      </c>
      <c r="J3443" s="28">
        <v>0</v>
      </c>
      <c r="K3443" s="28">
        <v>0</v>
      </c>
      <c r="L3443" s="28">
        <v>0</v>
      </c>
      <c r="M3443" s="28" t="s">
        <v>3968</v>
      </c>
      <c r="N3443" s="28" t="s">
        <v>587</v>
      </c>
      <c r="O3443" s="21">
        <v>0</v>
      </c>
      <c r="P3443" s="21">
        <v>1</v>
      </c>
      <c r="Q3443" s="21">
        <v>0</v>
      </c>
      <c r="R3443">
        <f>IFERROR(IF(I3443=1,VLOOKUP(F3443,Lookup!$A$2:$B$15,2,FALSE),0),0.5)</f>
        <v>0.5</v>
      </c>
      <c r="S3443">
        <f>IF(K3443=1,1,IFERROR(IF(H3443="pass",VLOOKUP(F3443,Lookup!$D$2:$E$26,2,FALSE),0),1.6))</f>
        <v>0</v>
      </c>
      <c r="T3443" s="6">
        <f t="shared" si="162"/>
        <v>0</v>
      </c>
      <c r="U3443" s="6">
        <f t="shared" si="163"/>
        <v>0.5</v>
      </c>
      <c r="V3443" t="str">
        <f t="shared" si="161"/>
        <v>P.BARBER, LV</v>
      </c>
    </row>
    <row r="3444" spans="1:22">
      <c r="A3444">
        <v>1100</v>
      </c>
      <c r="B3444" s="28">
        <v>2</v>
      </c>
      <c r="C3444" s="28" t="s">
        <v>8</v>
      </c>
      <c r="D3444" s="28" t="s">
        <v>15</v>
      </c>
      <c r="E3444" s="28">
        <v>66</v>
      </c>
      <c r="F3444" s="28">
        <v>34</v>
      </c>
      <c r="G3444" s="28" t="s">
        <v>3970</v>
      </c>
      <c r="H3444" s="28" t="s">
        <v>585</v>
      </c>
      <c r="I3444" s="28">
        <v>1</v>
      </c>
      <c r="J3444" s="28">
        <v>0</v>
      </c>
      <c r="K3444" s="28">
        <v>0</v>
      </c>
      <c r="L3444" s="28">
        <v>0</v>
      </c>
      <c r="M3444" s="28" t="s">
        <v>732</v>
      </c>
      <c r="N3444" s="28" t="s">
        <v>587</v>
      </c>
      <c r="O3444" s="21">
        <v>0</v>
      </c>
      <c r="P3444" s="21">
        <v>1</v>
      </c>
      <c r="Q3444" s="21">
        <v>0</v>
      </c>
      <c r="R3444">
        <f>IFERROR(IF(I3444=1,VLOOKUP(F3444,Lookup!$A$2:$B$15,2,FALSE),0),0.5)</f>
        <v>0.5</v>
      </c>
      <c r="S3444">
        <f>IF(K3444=1,1,IFERROR(IF(H3444="pass",VLOOKUP(F3444,Lookup!$D$2:$E$26,2,FALSE),0),1.6))</f>
        <v>0</v>
      </c>
      <c r="T3444" s="6">
        <f t="shared" si="162"/>
        <v>0</v>
      </c>
      <c r="U3444" s="6">
        <f t="shared" si="163"/>
        <v>0.5</v>
      </c>
      <c r="V3444" t="str">
        <f t="shared" si="161"/>
        <v>K.DRAKE, LV</v>
      </c>
    </row>
    <row r="3445" spans="1:22">
      <c r="A3445">
        <v>1102</v>
      </c>
      <c r="B3445" s="28">
        <v>2</v>
      </c>
      <c r="C3445" s="28" t="s">
        <v>15</v>
      </c>
      <c r="D3445" s="28" t="s">
        <v>8</v>
      </c>
      <c r="E3445" s="28">
        <v>92</v>
      </c>
      <c r="F3445" s="28">
        <v>8</v>
      </c>
      <c r="G3445" s="28" t="s">
        <v>3972</v>
      </c>
      <c r="H3445" s="28" t="s">
        <v>585</v>
      </c>
      <c r="I3445" s="28">
        <v>1</v>
      </c>
      <c r="J3445" s="28">
        <v>0</v>
      </c>
      <c r="K3445" s="28">
        <v>0</v>
      </c>
      <c r="L3445" s="28">
        <v>0</v>
      </c>
      <c r="M3445" s="28" t="s">
        <v>2362</v>
      </c>
      <c r="N3445" s="28" t="s">
        <v>587</v>
      </c>
      <c r="O3445" s="21">
        <v>0</v>
      </c>
      <c r="P3445" s="21">
        <v>1</v>
      </c>
      <c r="Q3445" s="21">
        <v>0</v>
      </c>
      <c r="R3445">
        <f>IFERROR(IF(I3445=1,VLOOKUP(F3445,Lookup!$A$2:$B$15,2,FALSE),0),0.5)</f>
        <v>0.5</v>
      </c>
      <c r="S3445">
        <f>IF(K3445=1,1,IFERROR(IF(H3445="pass",VLOOKUP(F3445,Lookup!$D$2:$E$26,2,FALSE),0),1.6))</f>
        <v>0</v>
      </c>
      <c r="T3445" s="6">
        <f t="shared" si="162"/>
        <v>0</v>
      </c>
      <c r="U3445" s="6">
        <f t="shared" si="163"/>
        <v>0.5</v>
      </c>
      <c r="V3445" t="str">
        <f t="shared" si="161"/>
        <v>N.HARRIS, PIT</v>
      </c>
    </row>
    <row r="3446" spans="1:22">
      <c r="A3446">
        <v>1103</v>
      </c>
      <c r="B3446" s="28">
        <v>2</v>
      </c>
      <c r="C3446" s="28" t="s">
        <v>15</v>
      </c>
      <c r="D3446" s="28" t="s">
        <v>8</v>
      </c>
      <c r="E3446" s="28">
        <v>78</v>
      </c>
      <c r="F3446" s="28">
        <v>22</v>
      </c>
      <c r="G3446" s="28" t="s">
        <v>3973</v>
      </c>
      <c r="H3446" s="28" t="s">
        <v>585</v>
      </c>
      <c r="I3446" s="28">
        <v>1</v>
      </c>
      <c r="J3446" s="28">
        <v>0</v>
      </c>
      <c r="K3446" s="28">
        <v>0</v>
      </c>
      <c r="L3446" s="28">
        <v>0</v>
      </c>
      <c r="M3446" s="28" t="s">
        <v>2362</v>
      </c>
      <c r="N3446" s="28" t="s">
        <v>587</v>
      </c>
      <c r="O3446" s="21">
        <v>0</v>
      </c>
      <c r="P3446" s="21">
        <v>1</v>
      </c>
      <c r="Q3446" s="21">
        <v>0</v>
      </c>
      <c r="R3446">
        <f>IFERROR(IF(I3446=1,VLOOKUP(F3446,Lookup!$A$2:$B$15,2,FALSE),0),0.5)</f>
        <v>0.5</v>
      </c>
      <c r="S3446">
        <f>IF(K3446=1,1,IFERROR(IF(H3446="pass",VLOOKUP(F3446,Lookup!$D$2:$E$26,2,FALSE),0),1.6))</f>
        <v>0</v>
      </c>
      <c r="T3446" s="6">
        <f t="shared" si="162"/>
        <v>0</v>
      </c>
      <c r="U3446" s="6">
        <f t="shared" si="163"/>
        <v>0.5</v>
      </c>
      <c r="V3446" t="str">
        <f t="shared" si="161"/>
        <v>N.HARRIS, PIT</v>
      </c>
    </row>
    <row r="3447" spans="1:22">
      <c r="A3447">
        <v>1107</v>
      </c>
      <c r="B3447" s="28">
        <v>2</v>
      </c>
      <c r="C3447" s="28" t="s">
        <v>8</v>
      </c>
      <c r="D3447" s="28" t="s">
        <v>15</v>
      </c>
      <c r="E3447" s="28">
        <v>29</v>
      </c>
      <c r="F3447" s="28">
        <v>71</v>
      </c>
      <c r="G3447" s="28" t="s">
        <v>3977</v>
      </c>
      <c r="H3447" s="28" t="s">
        <v>585</v>
      </c>
      <c r="I3447" s="28">
        <v>1</v>
      </c>
      <c r="J3447" s="28">
        <v>0</v>
      </c>
      <c r="K3447" s="28">
        <v>0</v>
      </c>
      <c r="L3447" s="28">
        <v>0</v>
      </c>
      <c r="M3447" s="28" t="s">
        <v>740</v>
      </c>
      <c r="N3447" s="28" t="s">
        <v>587</v>
      </c>
      <c r="O3447" s="21">
        <v>0</v>
      </c>
      <c r="P3447" s="21">
        <v>1</v>
      </c>
      <c r="Q3447" s="21">
        <v>0</v>
      </c>
      <c r="R3447">
        <f>IFERROR(IF(I3447=1,VLOOKUP(F3447,Lookup!$A$2:$B$15,2,FALSE),0),0.5)</f>
        <v>0.5</v>
      </c>
      <c r="S3447">
        <f>IF(K3447=1,1,IFERROR(IF(H3447="pass",VLOOKUP(F3447,Lookup!$D$2:$E$26,2,FALSE),0),1.6))</f>
        <v>0</v>
      </c>
      <c r="T3447" s="6">
        <f t="shared" si="162"/>
        <v>0</v>
      </c>
      <c r="U3447" s="6">
        <f t="shared" si="163"/>
        <v>0.5</v>
      </c>
      <c r="V3447" t="str">
        <f t="shared" si="161"/>
        <v>D.CARR, LV</v>
      </c>
    </row>
    <row r="3448" spans="1:22">
      <c r="A3448">
        <v>1112</v>
      </c>
      <c r="B3448" s="28">
        <v>2</v>
      </c>
      <c r="C3448" s="28" t="s">
        <v>15</v>
      </c>
      <c r="D3448" s="28" t="s">
        <v>8</v>
      </c>
      <c r="E3448" s="28">
        <v>63</v>
      </c>
      <c r="F3448" s="28">
        <v>37</v>
      </c>
      <c r="G3448" s="28" t="s">
        <v>3982</v>
      </c>
      <c r="H3448" s="28" t="s">
        <v>585</v>
      </c>
      <c r="I3448" s="28">
        <v>1</v>
      </c>
      <c r="J3448" s="28">
        <v>0</v>
      </c>
      <c r="K3448" s="28">
        <v>0</v>
      </c>
      <c r="L3448" s="28">
        <v>0</v>
      </c>
      <c r="M3448" s="28" t="s">
        <v>3983</v>
      </c>
      <c r="N3448" s="28" t="s">
        <v>587</v>
      </c>
      <c r="O3448" s="21">
        <v>0</v>
      </c>
      <c r="P3448" s="21">
        <v>1</v>
      </c>
      <c r="Q3448" s="21">
        <v>0</v>
      </c>
      <c r="R3448">
        <f>IFERROR(IF(I3448=1,VLOOKUP(F3448,Lookup!$A$2:$B$15,2,FALSE),0),0.5)</f>
        <v>0.5</v>
      </c>
      <c r="S3448">
        <f>IF(K3448=1,1,IFERROR(IF(H3448="pass",VLOOKUP(F3448,Lookup!$D$2:$E$26,2,FALSE),0),1.6))</f>
        <v>0</v>
      </c>
      <c r="T3448" s="6">
        <f t="shared" si="162"/>
        <v>0</v>
      </c>
      <c r="U3448" s="6">
        <f t="shared" si="163"/>
        <v>0.5</v>
      </c>
      <c r="V3448" t="str">
        <f t="shared" si="161"/>
        <v>B.SNELL, PIT</v>
      </c>
    </row>
    <row r="3449" spans="1:22">
      <c r="A3449">
        <v>1113</v>
      </c>
      <c r="B3449" s="28">
        <v>2</v>
      </c>
      <c r="C3449" s="28" t="s">
        <v>15</v>
      </c>
      <c r="D3449" s="28" t="s">
        <v>8</v>
      </c>
      <c r="E3449" s="28">
        <v>62</v>
      </c>
      <c r="F3449" s="28">
        <v>38</v>
      </c>
      <c r="G3449" s="28" t="s">
        <v>3984</v>
      </c>
      <c r="H3449" s="28" t="s">
        <v>585</v>
      </c>
      <c r="I3449" s="28">
        <v>1</v>
      </c>
      <c r="J3449" s="28">
        <v>0</v>
      </c>
      <c r="K3449" s="28">
        <v>0</v>
      </c>
      <c r="L3449" s="28">
        <v>0</v>
      </c>
      <c r="M3449" s="28" t="s">
        <v>2362</v>
      </c>
      <c r="N3449" s="28" t="s">
        <v>587</v>
      </c>
      <c r="O3449" s="21">
        <v>0</v>
      </c>
      <c r="P3449" s="21">
        <v>1</v>
      </c>
      <c r="Q3449" s="21">
        <v>0</v>
      </c>
      <c r="R3449">
        <f>IFERROR(IF(I3449=1,VLOOKUP(F3449,Lookup!$A$2:$B$15,2,FALSE),0),0.5)</f>
        <v>0.5</v>
      </c>
      <c r="S3449">
        <f>IF(K3449=1,1,IFERROR(IF(H3449="pass",VLOOKUP(F3449,Lookup!$D$2:$E$26,2,FALSE),0),1.6))</f>
        <v>0</v>
      </c>
      <c r="T3449" s="6">
        <f t="shared" si="162"/>
        <v>0</v>
      </c>
      <c r="U3449" s="6">
        <f t="shared" si="163"/>
        <v>0.5</v>
      </c>
      <c r="V3449" t="str">
        <f t="shared" si="161"/>
        <v>N.HARRIS, PIT</v>
      </c>
    </row>
    <row r="3450" spans="1:22">
      <c r="A3450">
        <v>1118</v>
      </c>
      <c r="B3450" s="28">
        <v>2</v>
      </c>
      <c r="C3450" s="28" t="s">
        <v>8</v>
      </c>
      <c r="D3450" s="28" t="s">
        <v>15</v>
      </c>
      <c r="E3450" s="28">
        <v>62</v>
      </c>
      <c r="F3450" s="28">
        <v>38</v>
      </c>
      <c r="G3450" s="28" t="s">
        <v>3989</v>
      </c>
      <c r="H3450" s="28" t="s">
        <v>585</v>
      </c>
      <c r="I3450" s="28">
        <v>1</v>
      </c>
      <c r="J3450" s="28">
        <v>0</v>
      </c>
      <c r="K3450" s="28">
        <v>0</v>
      </c>
      <c r="L3450" s="28">
        <v>0</v>
      </c>
      <c r="M3450" s="28" t="s">
        <v>3968</v>
      </c>
      <c r="N3450" s="28" t="s">
        <v>587</v>
      </c>
      <c r="O3450" s="21">
        <v>0</v>
      </c>
      <c r="P3450" s="21">
        <v>1</v>
      </c>
      <c r="Q3450" s="21">
        <v>0</v>
      </c>
      <c r="R3450">
        <f>IFERROR(IF(I3450=1,VLOOKUP(F3450,Lookup!$A$2:$B$15,2,FALSE),0),0.5)</f>
        <v>0.5</v>
      </c>
      <c r="S3450">
        <f>IF(K3450=1,1,IFERROR(IF(H3450="pass",VLOOKUP(F3450,Lookup!$D$2:$E$26,2,FALSE),0),1.6))</f>
        <v>0</v>
      </c>
      <c r="T3450" s="6">
        <f t="shared" si="162"/>
        <v>0</v>
      </c>
      <c r="U3450" s="6">
        <f t="shared" si="163"/>
        <v>0.5</v>
      </c>
      <c r="V3450" t="str">
        <f t="shared" si="161"/>
        <v>P.BARBER, LV</v>
      </c>
    </row>
    <row r="3451" spans="1:22">
      <c r="A3451">
        <v>1119</v>
      </c>
      <c r="B3451" s="28">
        <v>2</v>
      </c>
      <c r="C3451" s="28" t="s">
        <v>8</v>
      </c>
      <c r="D3451" s="28" t="s">
        <v>15</v>
      </c>
      <c r="E3451" s="28">
        <v>58</v>
      </c>
      <c r="F3451" s="28">
        <v>42</v>
      </c>
      <c r="G3451" s="28" t="s">
        <v>3990</v>
      </c>
      <c r="H3451" s="28" t="s">
        <v>585</v>
      </c>
      <c r="I3451" s="28">
        <v>0</v>
      </c>
      <c r="J3451" s="28">
        <v>1</v>
      </c>
      <c r="K3451" s="28">
        <v>0</v>
      </c>
      <c r="L3451" s="28">
        <v>0</v>
      </c>
      <c r="M3451" s="28" t="s">
        <v>740</v>
      </c>
      <c r="N3451" s="28" t="s">
        <v>587</v>
      </c>
      <c r="O3451" s="21">
        <v>0</v>
      </c>
      <c r="P3451" s="21">
        <v>0</v>
      </c>
      <c r="Q3451" s="21">
        <v>0</v>
      </c>
      <c r="R3451">
        <f>IFERROR(IF(I3451=1,VLOOKUP(F3451,Lookup!$A$2:$B$15,2,FALSE),0),0.5)</f>
        <v>0</v>
      </c>
      <c r="S3451">
        <f>IF(K3451=1,1,IFERROR(IF(H3451="pass",VLOOKUP(F3451,Lookup!$D$2:$E$26,2,FALSE),0),1.6))</f>
        <v>0</v>
      </c>
      <c r="T3451" s="6">
        <f t="shared" si="162"/>
        <v>0</v>
      </c>
      <c r="U3451" s="6">
        <f t="shared" si="163"/>
        <v>0</v>
      </c>
      <c r="V3451" t="str">
        <f t="shared" si="161"/>
        <v>D.CARR, LV</v>
      </c>
    </row>
    <row r="3452" spans="1:22">
      <c r="A3452">
        <v>1120</v>
      </c>
      <c r="B3452" s="28">
        <v>2</v>
      </c>
      <c r="C3452" s="28" t="s">
        <v>8</v>
      </c>
      <c r="D3452" s="28" t="s">
        <v>15</v>
      </c>
      <c r="E3452" s="28">
        <v>38</v>
      </c>
      <c r="F3452" s="28">
        <v>62</v>
      </c>
      <c r="G3452" s="28" t="s">
        <v>3991</v>
      </c>
      <c r="H3452" s="28" t="s">
        <v>585</v>
      </c>
      <c r="I3452" s="28">
        <v>1</v>
      </c>
      <c r="J3452" s="28">
        <v>0</v>
      </c>
      <c r="K3452" s="28">
        <v>0</v>
      </c>
      <c r="L3452" s="28">
        <v>0</v>
      </c>
      <c r="M3452" s="28" t="s">
        <v>3968</v>
      </c>
      <c r="N3452" s="28" t="s">
        <v>587</v>
      </c>
      <c r="O3452" s="21">
        <v>0</v>
      </c>
      <c r="P3452" s="21">
        <v>1</v>
      </c>
      <c r="Q3452" s="21">
        <v>0</v>
      </c>
      <c r="R3452">
        <f>IFERROR(IF(I3452=1,VLOOKUP(F3452,Lookup!$A$2:$B$15,2,FALSE),0),0.5)</f>
        <v>0.5</v>
      </c>
      <c r="S3452">
        <f>IF(K3452=1,1,IFERROR(IF(H3452="pass",VLOOKUP(F3452,Lookup!$D$2:$E$26,2,FALSE),0),1.6))</f>
        <v>0</v>
      </c>
      <c r="T3452" s="6">
        <f t="shared" si="162"/>
        <v>0</v>
      </c>
      <c r="U3452" s="6">
        <f t="shared" si="163"/>
        <v>0.5</v>
      </c>
      <c r="V3452" t="str">
        <f t="shared" si="161"/>
        <v>P.BARBER, LV</v>
      </c>
    </row>
    <row r="3453" spans="1:22">
      <c r="A3453">
        <v>1122</v>
      </c>
      <c r="B3453" s="28">
        <v>2</v>
      </c>
      <c r="C3453" s="28" t="s">
        <v>8</v>
      </c>
      <c r="D3453" s="28" t="s">
        <v>15</v>
      </c>
      <c r="E3453" s="28">
        <v>18</v>
      </c>
      <c r="F3453" s="28">
        <v>82</v>
      </c>
      <c r="G3453" s="28" t="s">
        <v>3993</v>
      </c>
      <c r="H3453" s="28" t="s">
        <v>585</v>
      </c>
      <c r="I3453" s="28">
        <v>1</v>
      </c>
      <c r="J3453" s="28">
        <v>0</v>
      </c>
      <c r="K3453" s="28">
        <v>0</v>
      </c>
      <c r="L3453" s="28">
        <v>0</v>
      </c>
      <c r="M3453" s="28" t="s">
        <v>786</v>
      </c>
      <c r="N3453" s="28" t="s">
        <v>587</v>
      </c>
      <c r="O3453" s="21">
        <v>0</v>
      </c>
      <c r="P3453" s="21">
        <v>1</v>
      </c>
      <c r="Q3453" s="21">
        <v>0</v>
      </c>
      <c r="R3453">
        <f>IFERROR(IF(I3453=1,VLOOKUP(F3453,Lookup!$A$2:$B$15,2,FALSE),0),0.5)</f>
        <v>0.5</v>
      </c>
      <c r="S3453">
        <f>IF(K3453=1,1,IFERROR(IF(H3453="pass",VLOOKUP(F3453,Lookup!$D$2:$E$26,2,FALSE),0),1.6))</f>
        <v>0</v>
      </c>
      <c r="T3453" s="6">
        <f t="shared" si="162"/>
        <v>0</v>
      </c>
      <c r="U3453" s="6">
        <f t="shared" si="163"/>
        <v>0.5</v>
      </c>
      <c r="V3453" t="str">
        <f t="shared" si="161"/>
        <v>H.RUGGS, LV</v>
      </c>
    </row>
    <row r="3454" spans="1:22">
      <c r="A3454">
        <v>1123</v>
      </c>
      <c r="B3454" s="28">
        <v>2</v>
      </c>
      <c r="C3454" s="28" t="s">
        <v>8</v>
      </c>
      <c r="D3454" s="28" t="s">
        <v>15</v>
      </c>
      <c r="E3454" s="28">
        <v>16</v>
      </c>
      <c r="F3454" s="28">
        <v>84</v>
      </c>
      <c r="G3454" s="28" t="s">
        <v>3994</v>
      </c>
      <c r="H3454" s="28" t="s">
        <v>585</v>
      </c>
      <c r="I3454" s="28">
        <v>1</v>
      </c>
      <c r="J3454" s="28">
        <v>0</v>
      </c>
      <c r="K3454" s="28">
        <v>0</v>
      </c>
      <c r="L3454" s="28">
        <v>0</v>
      </c>
      <c r="M3454" s="28" t="s">
        <v>732</v>
      </c>
      <c r="N3454" s="28" t="s">
        <v>587</v>
      </c>
      <c r="O3454" s="21">
        <v>0</v>
      </c>
      <c r="P3454" s="21">
        <v>1</v>
      </c>
      <c r="Q3454" s="21">
        <v>0</v>
      </c>
      <c r="R3454">
        <f>IFERROR(IF(I3454=1,VLOOKUP(F3454,Lookup!$A$2:$B$15,2,FALSE),0),0.5)</f>
        <v>0.5</v>
      </c>
      <c r="S3454">
        <f>IF(K3454=1,1,IFERROR(IF(H3454="pass",VLOOKUP(F3454,Lookup!$D$2:$E$26,2,FALSE),0),1.6))</f>
        <v>0</v>
      </c>
      <c r="T3454" s="6">
        <f t="shared" si="162"/>
        <v>0</v>
      </c>
      <c r="U3454" s="6">
        <f t="shared" si="163"/>
        <v>0.5</v>
      </c>
      <c r="V3454" t="str">
        <f t="shared" si="161"/>
        <v>K.DRAKE, LV</v>
      </c>
    </row>
    <row r="3455" spans="1:22">
      <c r="A3455">
        <v>1126</v>
      </c>
      <c r="B3455" s="28">
        <v>2</v>
      </c>
      <c r="C3455" s="28" t="s">
        <v>15</v>
      </c>
      <c r="D3455" s="28" t="s">
        <v>8</v>
      </c>
      <c r="E3455" s="28">
        <v>62</v>
      </c>
      <c r="F3455" s="28">
        <v>38</v>
      </c>
      <c r="G3455" s="28" t="s">
        <v>3997</v>
      </c>
      <c r="H3455" s="28" t="s">
        <v>585</v>
      </c>
      <c r="I3455" s="28">
        <v>1</v>
      </c>
      <c r="J3455" s="28">
        <v>0</v>
      </c>
      <c r="K3455" s="28">
        <v>0</v>
      </c>
      <c r="L3455" s="28">
        <v>0</v>
      </c>
      <c r="M3455" s="28" t="s">
        <v>2362</v>
      </c>
      <c r="N3455" s="28" t="s">
        <v>587</v>
      </c>
      <c r="O3455" s="21">
        <v>0</v>
      </c>
      <c r="P3455" s="21">
        <v>1</v>
      </c>
      <c r="Q3455" s="21">
        <v>0</v>
      </c>
      <c r="R3455">
        <f>IFERROR(IF(I3455=1,VLOOKUP(F3455,Lookup!$A$2:$B$15,2,FALSE),0),0.5)</f>
        <v>0.5</v>
      </c>
      <c r="S3455">
        <f>IF(K3455=1,1,IFERROR(IF(H3455="pass",VLOOKUP(F3455,Lookup!$D$2:$E$26,2,FALSE),0),1.6))</f>
        <v>0</v>
      </c>
      <c r="T3455" s="6">
        <f t="shared" si="162"/>
        <v>0</v>
      </c>
      <c r="U3455" s="6">
        <f t="shared" si="163"/>
        <v>0.5</v>
      </c>
      <c r="V3455" t="str">
        <f t="shared" si="161"/>
        <v>N.HARRIS, PIT</v>
      </c>
    </row>
    <row r="3456" spans="1:22">
      <c r="A3456">
        <v>1127</v>
      </c>
      <c r="B3456" s="28">
        <v>2</v>
      </c>
      <c r="C3456" s="28" t="s">
        <v>15</v>
      </c>
      <c r="D3456" s="28" t="s">
        <v>8</v>
      </c>
      <c r="E3456" s="28">
        <v>48</v>
      </c>
      <c r="F3456" s="28">
        <v>52</v>
      </c>
      <c r="G3456" s="28" t="s">
        <v>3998</v>
      </c>
      <c r="H3456" s="28" t="s">
        <v>585</v>
      </c>
      <c r="I3456" s="28">
        <v>1</v>
      </c>
      <c r="J3456" s="28">
        <v>0</v>
      </c>
      <c r="K3456" s="28">
        <v>0</v>
      </c>
      <c r="L3456" s="28">
        <v>0</v>
      </c>
      <c r="M3456" s="28" t="s">
        <v>2382</v>
      </c>
      <c r="N3456" s="28" t="s">
        <v>587</v>
      </c>
      <c r="O3456" s="21">
        <v>0</v>
      </c>
      <c r="P3456" s="21">
        <v>1</v>
      </c>
      <c r="Q3456" s="21">
        <v>0</v>
      </c>
      <c r="R3456">
        <f>IFERROR(IF(I3456=1,VLOOKUP(F3456,Lookup!$A$2:$B$15,2,FALSE),0),0.5)</f>
        <v>0.5</v>
      </c>
      <c r="S3456">
        <f>IF(K3456=1,1,IFERROR(IF(H3456="pass",VLOOKUP(F3456,Lookup!$D$2:$E$26,2,FALSE),0),1.6))</f>
        <v>0</v>
      </c>
      <c r="T3456" s="6">
        <f t="shared" si="162"/>
        <v>0</v>
      </c>
      <c r="U3456" s="6">
        <f t="shared" si="163"/>
        <v>0.5</v>
      </c>
      <c r="V3456" t="str">
        <f t="shared" si="161"/>
        <v>C.CLAYPOOL, PIT</v>
      </c>
    </row>
    <row r="3457" spans="1:22">
      <c r="A3457">
        <v>1130</v>
      </c>
      <c r="B3457" s="28">
        <v>2</v>
      </c>
      <c r="C3457" s="28" t="s">
        <v>15</v>
      </c>
      <c r="D3457" s="28" t="s">
        <v>8</v>
      </c>
      <c r="E3457" s="28">
        <v>5</v>
      </c>
      <c r="F3457" s="28">
        <v>95</v>
      </c>
      <c r="G3457" s="28" t="s">
        <v>4001</v>
      </c>
      <c r="H3457" s="28" t="s">
        <v>585</v>
      </c>
      <c r="I3457" s="28">
        <v>1</v>
      </c>
      <c r="J3457" s="28">
        <v>0</v>
      </c>
      <c r="K3457" s="28">
        <v>0</v>
      </c>
      <c r="L3457" s="28">
        <v>0</v>
      </c>
      <c r="M3457" s="28" t="s">
        <v>2362</v>
      </c>
      <c r="N3457" s="28" t="s">
        <v>587</v>
      </c>
      <c r="O3457" s="21">
        <v>0</v>
      </c>
      <c r="P3457" s="21">
        <v>1</v>
      </c>
      <c r="Q3457" s="21">
        <v>0</v>
      </c>
      <c r="R3457">
        <f>IFERROR(IF(I3457=1,VLOOKUP(F3457,Lookup!$A$2:$B$15,2,FALSE),0),0.5)</f>
        <v>1.4</v>
      </c>
      <c r="S3457">
        <f>IF(K3457=1,1,IFERROR(IF(H3457="pass",VLOOKUP(F3457,Lookup!$D$2:$E$26,2,FALSE),0),1.6))</f>
        <v>0</v>
      </c>
      <c r="T3457" s="6">
        <f t="shared" si="162"/>
        <v>0</v>
      </c>
      <c r="U3457" s="6">
        <f t="shared" si="163"/>
        <v>1.4</v>
      </c>
      <c r="V3457" t="str">
        <f t="shared" si="161"/>
        <v>N.HARRIS, PIT</v>
      </c>
    </row>
    <row r="3458" spans="1:22">
      <c r="A3458">
        <v>1131</v>
      </c>
      <c r="B3458" s="28">
        <v>2</v>
      </c>
      <c r="C3458" s="28" t="s">
        <v>15</v>
      </c>
      <c r="D3458" s="28" t="s">
        <v>8</v>
      </c>
      <c r="E3458" s="28">
        <v>3</v>
      </c>
      <c r="F3458" s="28">
        <v>97</v>
      </c>
      <c r="G3458" s="28" t="s">
        <v>4002</v>
      </c>
      <c r="H3458" s="28" t="s">
        <v>585</v>
      </c>
      <c r="I3458" s="28">
        <v>1</v>
      </c>
      <c r="J3458" s="28">
        <v>0</v>
      </c>
      <c r="K3458" s="28">
        <v>0</v>
      </c>
      <c r="L3458" s="28">
        <v>0</v>
      </c>
      <c r="M3458" s="28" t="s">
        <v>2388</v>
      </c>
      <c r="N3458" s="28" t="s">
        <v>587</v>
      </c>
      <c r="O3458" s="21">
        <v>0</v>
      </c>
      <c r="P3458" s="21">
        <v>1</v>
      </c>
      <c r="Q3458" s="21">
        <v>0</v>
      </c>
      <c r="R3458">
        <f>IFERROR(IF(I3458=1,VLOOKUP(F3458,Lookup!$A$2:$B$15,2,FALSE),0),0.5)</f>
        <v>2.1</v>
      </c>
      <c r="S3458">
        <f>IF(K3458=1,1,IFERROR(IF(H3458="pass",VLOOKUP(F3458,Lookup!$D$2:$E$26,2,FALSE),0),1.6))</f>
        <v>0</v>
      </c>
      <c r="T3458" s="6">
        <f t="shared" si="162"/>
        <v>0</v>
      </c>
      <c r="U3458" s="6">
        <f t="shared" si="163"/>
        <v>2.1</v>
      </c>
      <c r="V3458" t="str">
        <f t="shared" ref="V3458:V3521" si="164">IF(M3458="A.St","A. ST. BROWN, DET",IF(M3458="Dj.Moore","D.MOORE, CAR",IF(M3458="Mi.Carter","M.CARTER, NYJ",UPPER(M3458)&amp;", "&amp;C3458)))</f>
        <v>J.SMITH-SCHUSTER, PIT</v>
      </c>
    </row>
    <row r="3459" spans="1:22">
      <c r="A3459">
        <v>1138</v>
      </c>
      <c r="B3459" s="28">
        <v>2</v>
      </c>
      <c r="C3459" s="28" t="s">
        <v>8</v>
      </c>
      <c r="D3459" s="28" t="s">
        <v>15</v>
      </c>
      <c r="E3459" s="28">
        <v>17</v>
      </c>
      <c r="F3459" s="28">
        <v>83</v>
      </c>
      <c r="G3459" s="28" t="s">
        <v>4009</v>
      </c>
      <c r="H3459" s="28" t="s">
        <v>585</v>
      </c>
      <c r="I3459" s="28">
        <v>1</v>
      </c>
      <c r="J3459" s="28">
        <v>0</v>
      </c>
      <c r="K3459" s="28">
        <v>0</v>
      </c>
      <c r="L3459" s="28">
        <v>0</v>
      </c>
      <c r="M3459" s="28" t="s">
        <v>3968</v>
      </c>
      <c r="N3459" s="28" t="s">
        <v>587</v>
      </c>
      <c r="O3459" s="21">
        <v>0</v>
      </c>
      <c r="P3459" s="21">
        <v>1</v>
      </c>
      <c r="Q3459" s="21">
        <v>0</v>
      </c>
      <c r="R3459">
        <f>IFERROR(IF(I3459=1,VLOOKUP(F3459,Lookup!$A$2:$B$15,2,FALSE),0),0.5)</f>
        <v>0.5</v>
      </c>
      <c r="S3459">
        <f>IF(K3459=1,1,IFERROR(IF(H3459="pass",VLOOKUP(F3459,Lookup!$D$2:$E$26,2,FALSE),0),1.6))</f>
        <v>0</v>
      </c>
      <c r="T3459" s="6">
        <f t="shared" ref="T3459:T3522" si="165">IFERROR(1.6+0.7/40*N3459,0)</f>
        <v>0</v>
      </c>
      <c r="U3459" s="6">
        <f t="shared" ref="U3459:U3522" si="166">R3459+IF(S3459&gt;=3.2,S3459,IF(AND(S3459&lt;3.2,S3459&gt;=1.8),S3459*0.66+T3459*0.34,T3459))+K3459*0.4735*2</f>
        <v>0.5</v>
      </c>
      <c r="V3459" t="str">
        <f t="shared" si="164"/>
        <v>P.BARBER, LV</v>
      </c>
    </row>
    <row r="3460" spans="1:22">
      <c r="A3460">
        <v>1141</v>
      </c>
      <c r="B3460" s="28">
        <v>2</v>
      </c>
      <c r="C3460" s="28" t="s">
        <v>8</v>
      </c>
      <c r="D3460" s="28" t="s">
        <v>15</v>
      </c>
      <c r="E3460" s="28">
        <v>8</v>
      </c>
      <c r="F3460" s="28">
        <v>92</v>
      </c>
      <c r="G3460" s="28" t="s">
        <v>4012</v>
      </c>
      <c r="H3460" s="28" t="s">
        <v>585</v>
      </c>
      <c r="I3460" s="28">
        <v>1</v>
      </c>
      <c r="J3460" s="28">
        <v>0</v>
      </c>
      <c r="K3460" s="28">
        <v>0</v>
      </c>
      <c r="L3460" s="28">
        <v>0</v>
      </c>
      <c r="M3460" s="28" t="s">
        <v>740</v>
      </c>
      <c r="N3460" s="28" t="s">
        <v>587</v>
      </c>
      <c r="O3460" s="21">
        <v>0</v>
      </c>
      <c r="P3460" s="21">
        <v>1</v>
      </c>
      <c r="Q3460" s="21">
        <v>0</v>
      </c>
      <c r="R3460">
        <f>IFERROR(IF(I3460=1,VLOOKUP(F3460,Lookup!$A$2:$B$15,2,FALSE),0),0.5)</f>
        <v>1.1000000000000001</v>
      </c>
      <c r="S3460">
        <f>IF(K3460=1,1,IFERROR(IF(H3460="pass",VLOOKUP(F3460,Lookup!$D$2:$E$26,2,FALSE),0),1.6))</f>
        <v>0</v>
      </c>
      <c r="T3460" s="6">
        <f t="shared" si="165"/>
        <v>0</v>
      </c>
      <c r="U3460" s="6">
        <f t="shared" si="166"/>
        <v>1.1000000000000001</v>
      </c>
      <c r="V3460" t="str">
        <f t="shared" si="164"/>
        <v>D.CARR, LV</v>
      </c>
    </row>
    <row r="3461" spans="1:22">
      <c r="A3461">
        <v>1142</v>
      </c>
      <c r="B3461" s="28">
        <v>2</v>
      </c>
      <c r="C3461" s="28" t="s">
        <v>8</v>
      </c>
      <c r="D3461" s="28" t="s">
        <v>15</v>
      </c>
      <c r="E3461" s="28">
        <v>6</v>
      </c>
      <c r="F3461" s="28">
        <v>94</v>
      </c>
      <c r="G3461" s="28" t="s">
        <v>4013</v>
      </c>
      <c r="H3461" s="28" t="s">
        <v>585</v>
      </c>
      <c r="I3461" s="28">
        <v>1</v>
      </c>
      <c r="J3461" s="28">
        <v>0</v>
      </c>
      <c r="K3461" s="28">
        <v>0</v>
      </c>
      <c r="L3461" s="28">
        <v>0</v>
      </c>
      <c r="M3461" s="28" t="s">
        <v>732</v>
      </c>
      <c r="N3461" s="28" t="s">
        <v>587</v>
      </c>
      <c r="O3461" s="21">
        <v>0</v>
      </c>
      <c r="P3461" s="21">
        <v>1</v>
      </c>
      <c r="Q3461" s="21">
        <v>0</v>
      </c>
      <c r="R3461">
        <f>IFERROR(IF(I3461=1,VLOOKUP(F3461,Lookup!$A$2:$B$15,2,FALSE),0),0.5)</f>
        <v>1.3</v>
      </c>
      <c r="S3461">
        <f>IF(K3461=1,1,IFERROR(IF(H3461="pass",VLOOKUP(F3461,Lookup!$D$2:$E$26,2,FALSE),0),1.6))</f>
        <v>0</v>
      </c>
      <c r="T3461" s="6">
        <f t="shared" si="165"/>
        <v>0</v>
      </c>
      <c r="U3461" s="6">
        <f t="shared" si="166"/>
        <v>1.3</v>
      </c>
      <c r="V3461" t="str">
        <f t="shared" si="164"/>
        <v>K.DRAKE, LV</v>
      </c>
    </row>
    <row r="3462" spans="1:22">
      <c r="A3462">
        <v>1143</v>
      </c>
      <c r="B3462" s="28">
        <v>2</v>
      </c>
      <c r="C3462" s="28" t="s">
        <v>8</v>
      </c>
      <c r="D3462" s="28" t="s">
        <v>15</v>
      </c>
      <c r="E3462" s="28">
        <v>7</v>
      </c>
      <c r="F3462" s="28">
        <v>93</v>
      </c>
      <c r="G3462" s="28" t="s">
        <v>4014</v>
      </c>
      <c r="H3462" s="28" t="s">
        <v>2864</v>
      </c>
      <c r="I3462" s="28">
        <v>0</v>
      </c>
      <c r="J3462" s="28">
        <v>1</v>
      </c>
      <c r="K3462" s="28">
        <v>0</v>
      </c>
      <c r="L3462" s="28">
        <v>0</v>
      </c>
      <c r="M3462" s="28" t="s">
        <v>804</v>
      </c>
      <c r="N3462" s="28" t="s">
        <v>587</v>
      </c>
      <c r="O3462" s="21">
        <v>0</v>
      </c>
      <c r="P3462" s="21">
        <v>0</v>
      </c>
      <c r="Q3462" s="21">
        <v>0</v>
      </c>
      <c r="R3462">
        <f>IFERROR(IF(I3462=1,VLOOKUP(F3462,Lookup!$A$2:$B$15,2,FALSE),0),0.5)</f>
        <v>0</v>
      </c>
      <c r="S3462">
        <f>IF(K3462=1,1,IFERROR(IF(H3462="pass",VLOOKUP(F3462,Lookup!$D$2:$E$26,2,FALSE),0),1.6))</f>
        <v>0</v>
      </c>
      <c r="T3462" s="6">
        <f t="shared" si="165"/>
        <v>0</v>
      </c>
      <c r="U3462" s="6">
        <f t="shared" si="166"/>
        <v>0</v>
      </c>
      <c r="V3462" t="str">
        <f t="shared" si="164"/>
        <v>B.EDWARDS, LV</v>
      </c>
    </row>
    <row r="3463" spans="1:22">
      <c r="A3463">
        <v>1145</v>
      </c>
      <c r="B3463" s="28">
        <v>2</v>
      </c>
      <c r="C3463" s="28" t="s">
        <v>8</v>
      </c>
      <c r="D3463" s="28" t="s">
        <v>15</v>
      </c>
      <c r="E3463" s="28">
        <v>17</v>
      </c>
      <c r="F3463" s="28">
        <v>83</v>
      </c>
      <c r="G3463" s="28" t="s">
        <v>4016</v>
      </c>
      <c r="H3463" s="28" t="s">
        <v>2864</v>
      </c>
      <c r="I3463" s="28">
        <v>0</v>
      </c>
      <c r="J3463" s="28">
        <v>1</v>
      </c>
      <c r="K3463" s="28">
        <v>0</v>
      </c>
      <c r="L3463" s="28">
        <v>0</v>
      </c>
      <c r="M3463" s="28" t="s">
        <v>804</v>
      </c>
      <c r="N3463" s="28" t="s">
        <v>587</v>
      </c>
      <c r="O3463" s="21">
        <v>0</v>
      </c>
      <c r="P3463" s="21">
        <v>0</v>
      </c>
      <c r="Q3463" s="21">
        <v>0</v>
      </c>
      <c r="R3463">
        <f>IFERROR(IF(I3463=1,VLOOKUP(F3463,Lookup!$A$2:$B$15,2,FALSE),0),0.5)</f>
        <v>0</v>
      </c>
      <c r="S3463">
        <f>IF(K3463=1,1,IFERROR(IF(H3463="pass",VLOOKUP(F3463,Lookup!$D$2:$E$26,2,FALSE),0),1.6))</f>
        <v>0</v>
      </c>
      <c r="T3463" s="6">
        <f t="shared" si="165"/>
        <v>0</v>
      </c>
      <c r="U3463" s="6">
        <f t="shared" si="166"/>
        <v>0</v>
      </c>
      <c r="V3463" t="str">
        <f t="shared" si="164"/>
        <v>B.EDWARDS, LV</v>
      </c>
    </row>
    <row r="3464" spans="1:22">
      <c r="A3464">
        <v>1147</v>
      </c>
      <c r="B3464" s="28">
        <v>2</v>
      </c>
      <c r="C3464" s="28" t="s">
        <v>8</v>
      </c>
      <c r="D3464" s="28" t="s">
        <v>15</v>
      </c>
      <c r="E3464" s="28">
        <v>66</v>
      </c>
      <c r="F3464" s="28">
        <v>34</v>
      </c>
      <c r="G3464" s="28" t="s">
        <v>4018</v>
      </c>
      <c r="H3464" s="28" t="s">
        <v>585</v>
      </c>
      <c r="I3464" s="28">
        <v>1</v>
      </c>
      <c r="J3464" s="28">
        <v>0</v>
      </c>
      <c r="K3464" s="28">
        <v>0</v>
      </c>
      <c r="L3464" s="28">
        <v>0</v>
      </c>
      <c r="M3464" s="28" t="s">
        <v>3968</v>
      </c>
      <c r="N3464" s="28" t="s">
        <v>587</v>
      </c>
      <c r="O3464" s="21">
        <v>0</v>
      </c>
      <c r="P3464" s="21">
        <v>1</v>
      </c>
      <c r="Q3464" s="21">
        <v>0</v>
      </c>
      <c r="R3464">
        <f>IFERROR(IF(I3464=1,VLOOKUP(F3464,Lookup!$A$2:$B$15,2,FALSE),0),0.5)</f>
        <v>0.5</v>
      </c>
      <c r="S3464">
        <f>IF(K3464=1,1,IFERROR(IF(H3464="pass",VLOOKUP(F3464,Lookup!$D$2:$E$26,2,FALSE),0),1.6))</f>
        <v>0</v>
      </c>
      <c r="T3464" s="6">
        <f t="shared" si="165"/>
        <v>0</v>
      </c>
      <c r="U3464" s="6">
        <f t="shared" si="166"/>
        <v>0.5</v>
      </c>
      <c r="V3464" t="str">
        <f t="shared" si="164"/>
        <v>P.BARBER, LV</v>
      </c>
    </row>
    <row r="3465" spans="1:22">
      <c r="A3465">
        <v>1150</v>
      </c>
      <c r="B3465" s="28">
        <v>2</v>
      </c>
      <c r="C3465" s="28" t="s">
        <v>8</v>
      </c>
      <c r="D3465" s="28" t="s">
        <v>15</v>
      </c>
      <c r="E3465" s="28">
        <v>54</v>
      </c>
      <c r="F3465" s="28">
        <v>46</v>
      </c>
      <c r="G3465" s="28" t="s">
        <v>4021</v>
      </c>
      <c r="H3465" s="28" t="s">
        <v>585</v>
      </c>
      <c r="I3465" s="28">
        <v>1</v>
      </c>
      <c r="J3465" s="28">
        <v>0</v>
      </c>
      <c r="K3465" s="28">
        <v>0</v>
      </c>
      <c r="L3465" s="28">
        <v>0</v>
      </c>
      <c r="M3465" s="28" t="s">
        <v>732</v>
      </c>
      <c r="N3465" s="28" t="s">
        <v>587</v>
      </c>
      <c r="O3465" s="21">
        <v>0</v>
      </c>
      <c r="P3465" s="21">
        <v>1</v>
      </c>
      <c r="Q3465" s="21">
        <v>0</v>
      </c>
      <c r="R3465">
        <f>IFERROR(IF(I3465=1,VLOOKUP(F3465,Lookup!$A$2:$B$15,2,FALSE),0),0.5)</f>
        <v>0.5</v>
      </c>
      <c r="S3465">
        <f>IF(K3465=1,1,IFERROR(IF(H3465="pass",VLOOKUP(F3465,Lookup!$D$2:$E$26,2,FALSE),0),1.6))</f>
        <v>0</v>
      </c>
      <c r="T3465" s="6">
        <f t="shared" si="165"/>
        <v>0</v>
      </c>
      <c r="U3465" s="6">
        <f t="shared" si="166"/>
        <v>0.5</v>
      </c>
      <c r="V3465" t="str">
        <f t="shared" si="164"/>
        <v>K.DRAKE, LV</v>
      </c>
    </row>
    <row r="3466" spans="1:22">
      <c r="A3466">
        <v>1155</v>
      </c>
      <c r="B3466" s="28">
        <v>2</v>
      </c>
      <c r="C3466" s="28" t="s">
        <v>15</v>
      </c>
      <c r="D3466" s="28" t="s">
        <v>8</v>
      </c>
      <c r="E3466" s="28">
        <v>68</v>
      </c>
      <c r="F3466" s="28">
        <v>32</v>
      </c>
      <c r="G3466" s="28" t="s">
        <v>4026</v>
      </c>
      <c r="H3466" s="28" t="s">
        <v>585</v>
      </c>
      <c r="I3466" s="28">
        <v>1</v>
      </c>
      <c r="J3466" s="28">
        <v>0</v>
      </c>
      <c r="K3466" s="28">
        <v>0</v>
      </c>
      <c r="L3466" s="28">
        <v>0</v>
      </c>
      <c r="M3466" s="28" t="s">
        <v>2362</v>
      </c>
      <c r="N3466" s="28" t="s">
        <v>587</v>
      </c>
      <c r="O3466" s="21">
        <v>0</v>
      </c>
      <c r="P3466" s="21">
        <v>1</v>
      </c>
      <c r="Q3466" s="21">
        <v>0</v>
      </c>
      <c r="R3466">
        <f>IFERROR(IF(I3466=1,VLOOKUP(F3466,Lookup!$A$2:$B$15,2,FALSE),0),0.5)</f>
        <v>0.5</v>
      </c>
      <c r="S3466">
        <f>IF(K3466=1,1,IFERROR(IF(H3466="pass",VLOOKUP(F3466,Lookup!$D$2:$E$26,2,FALSE),0),1.6))</f>
        <v>0</v>
      </c>
      <c r="T3466" s="6">
        <f t="shared" si="165"/>
        <v>0</v>
      </c>
      <c r="U3466" s="6">
        <f t="shared" si="166"/>
        <v>0.5</v>
      </c>
      <c r="V3466" t="str">
        <f t="shared" si="164"/>
        <v>N.HARRIS, PIT</v>
      </c>
    </row>
    <row r="3467" spans="1:22">
      <c r="A3467">
        <v>1160</v>
      </c>
      <c r="B3467" s="28">
        <v>2</v>
      </c>
      <c r="C3467" s="28" t="s">
        <v>8</v>
      </c>
      <c r="D3467" s="28" t="s">
        <v>15</v>
      </c>
      <c r="E3467" s="28">
        <v>40</v>
      </c>
      <c r="F3467" s="28">
        <v>60</v>
      </c>
      <c r="G3467" s="28" t="s">
        <v>4031</v>
      </c>
      <c r="H3467" s="28" t="s">
        <v>585</v>
      </c>
      <c r="I3467" s="28">
        <v>1</v>
      </c>
      <c r="J3467" s="28">
        <v>0</v>
      </c>
      <c r="K3467" s="28">
        <v>0</v>
      </c>
      <c r="L3467" s="28">
        <v>0</v>
      </c>
      <c r="M3467" s="28" t="s">
        <v>732</v>
      </c>
      <c r="N3467" s="28" t="s">
        <v>587</v>
      </c>
      <c r="O3467" s="21">
        <v>0</v>
      </c>
      <c r="P3467" s="21">
        <v>1</v>
      </c>
      <c r="Q3467" s="21">
        <v>0</v>
      </c>
      <c r="R3467">
        <f>IFERROR(IF(I3467=1,VLOOKUP(F3467,Lookup!$A$2:$B$15,2,FALSE),0),0.5)</f>
        <v>0.5</v>
      </c>
      <c r="S3467">
        <f>IF(K3467=1,1,IFERROR(IF(H3467="pass",VLOOKUP(F3467,Lookup!$D$2:$E$26,2,FALSE),0),1.6))</f>
        <v>0</v>
      </c>
      <c r="T3467" s="6">
        <f t="shared" si="165"/>
        <v>0</v>
      </c>
      <c r="U3467" s="6">
        <f t="shared" si="166"/>
        <v>0.5</v>
      </c>
      <c r="V3467" t="str">
        <f t="shared" si="164"/>
        <v>K.DRAKE, LV</v>
      </c>
    </row>
    <row r="3468" spans="1:22">
      <c r="A3468">
        <v>1163</v>
      </c>
      <c r="B3468" s="28">
        <v>2</v>
      </c>
      <c r="C3468" s="28" t="s">
        <v>15</v>
      </c>
      <c r="D3468" s="28" t="s">
        <v>8</v>
      </c>
      <c r="E3468" s="28">
        <v>83</v>
      </c>
      <c r="F3468" s="28">
        <v>17</v>
      </c>
      <c r="G3468" s="28" t="s">
        <v>4034</v>
      </c>
      <c r="H3468" s="28" t="s">
        <v>585</v>
      </c>
      <c r="I3468" s="28">
        <v>1</v>
      </c>
      <c r="J3468" s="28">
        <v>0</v>
      </c>
      <c r="K3468" s="28">
        <v>0</v>
      </c>
      <c r="L3468" s="28">
        <v>0</v>
      </c>
      <c r="M3468" s="28" t="s">
        <v>2362</v>
      </c>
      <c r="N3468" s="28" t="s">
        <v>587</v>
      </c>
      <c r="O3468" s="21">
        <v>0</v>
      </c>
      <c r="P3468" s="21">
        <v>1</v>
      </c>
      <c r="Q3468" s="21">
        <v>0</v>
      </c>
      <c r="R3468">
        <f>IFERROR(IF(I3468=1,VLOOKUP(F3468,Lookup!$A$2:$B$15,2,FALSE),0),0.5)</f>
        <v>0.5</v>
      </c>
      <c r="S3468">
        <f>IF(K3468=1,1,IFERROR(IF(H3468="pass",VLOOKUP(F3468,Lookup!$D$2:$E$26,2,FALSE),0),1.6))</f>
        <v>0</v>
      </c>
      <c r="T3468" s="6">
        <f t="shared" si="165"/>
        <v>0</v>
      </c>
      <c r="U3468" s="6">
        <f t="shared" si="166"/>
        <v>0.5</v>
      </c>
      <c r="V3468" t="str">
        <f t="shared" si="164"/>
        <v>N.HARRIS, PIT</v>
      </c>
    </row>
    <row r="3469" spans="1:22">
      <c r="A3469">
        <v>1166</v>
      </c>
      <c r="B3469" s="28">
        <v>2</v>
      </c>
      <c r="C3469" s="28" t="s">
        <v>15</v>
      </c>
      <c r="D3469" s="28" t="s">
        <v>8</v>
      </c>
      <c r="E3469" s="28">
        <v>45</v>
      </c>
      <c r="F3469" s="28">
        <v>55</v>
      </c>
      <c r="G3469" s="28" t="s">
        <v>4037</v>
      </c>
      <c r="H3469" s="28" t="s">
        <v>585</v>
      </c>
      <c r="I3469" s="28">
        <v>1</v>
      </c>
      <c r="J3469" s="28">
        <v>0</v>
      </c>
      <c r="K3469" s="28">
        <v>0</v>
      </c>
      <c r="L3469" s="28">
        <v>0</v>
      </c>
      <c r="M3469" s="28" t="s">
        <v>3983</v>
      </c>
      <c r="N3469" s="28" t="s">
        <v>587</v>
      </c>
      <c r="O3469" s="21">
        <v>0</v>
      </c>
      <c r="P3469" s="21">
        <v>1</v>
      </c>
      <c r="Q3469" s="21">
        <v>0</v>
      </c>
      <c r="R3469">
        <f>IFERROR(IF(I3469=1,VLOOKUP(F3469,Lookup!$A$2:$B$15,2,FALSE),0),0.5)</f>
        <v>0.5</v>
      </c>
      <c r="S3469">
        <f>IF(K3469=1,1,IFERROR(IF(H3469="pass",VLOOKUP(F3469,Lookup!$D$2:$E$26,2,FALSE),0),1.6))</f>
        <v>0</v>
      </c>
      <c r="T3469" s="6">
        <f t="shared" si="165"/>
        <v>0</v>
      </c>
      <c r="U3469" s="6">
        <f t="shared" si="166"/>
        <v>0.5</v>
      </c>
      <c r="V3469" t="str">
        <f t="shared" si="164"/>
        <v>B.SNELL, PIT</v>
      </c>
    </row>
    <row r="3470" spans="1:22">
      <c r="A3470">
        <v>1174</v>
      </c>
      <c r="B3470" s="28">
        <v>2</v>
      </c>
      <c r="C3470" s="28" t="s">
        <v>8</v>
      </c>
      <c r="D3470" s="28" t="s">
        <v>15</v>
      </c>
      <c r="E3470" s="28">
        <v>46</v>
      </c>
      <c r="F3470" s="28">
        <v>54</v>
      </c>
      <c r="G3470" s="28" t="s">
        <v>4045</v>
      </c>
      <c r="H3470" s="28" t="s">
        <v>585</v>
      </c>
      <c r="I3470" s="28">
        <v>1</v>
      </c>
      <c r="J3470" s="28">
        <v>0</v>
      </c>
      <c r="K3470" s="28">
        <v>0</v>
      </c>
      <c r="L3470" s="28">
        <v>0</v>
      </c>
      <c r="M3470" s="28" t="s">
        <v>732</v>
      </c>
      <c r="N3470" s="28" t="s">
        <v>587</v>
      </c>
      <c r="O3470" s="21">
        <v>0</v>
      </c>
      <c r="P3470" s="21">
        <v>1</v>
      </c>
      <c r="Q3470" s="21">
        <v>0</v>
      </c>
      <c r="R3470">
        <f>IFERROR(IF(I3470=1,VLOOKUP(F3470,Lookup!$A$2:$B$15,2,FALSE),0),0.5)</f>
        <v>0.5</v>
      </c>
      <c r="S3470">
        <f>IF(K3470=1,1,IFERROR(IF(H3470="pass",VLOOKUP(F3470,Lookup!$D$2:$E$26,2,FALSE),0),1.6))</f>
        <v>0</v>
      </c>
      <c r="T3470" s="6">
        <f t="shared" si="165"/>
        <v>0</v>
      </c>
      <c r="U3470" s="6">
        <f t="shared" si="166"/>
        <v>0.5</v>
      </c>
      <c r="V3470" t="str">
        <f t="shared" si="164"/>
        <v>K.DRAKE, LV</v>
      </c>
    </row>
    <row r="3471" spans="1:22">
      <c r="A3471">
        <v>1176</v>
      </c>
      <c r="B3471" s="28">
        <v>2</v>
      </c>
      <c r="C3471" s="28" t="s">
        <v>15</v>
      </c>
      <c r="D3471" s="28" t="s">
        <v>8</v>
      </c>
      <c r="E3471" s="28">
        <v>80</v>
      </c>
      <c r="F3471" s="28">
        <v>20</v>
      </c>
      <c r="G3471" s="28" t="s">
        <v>4047</v>
      </c>
      <c r="H3471" s="28" t="s">
        <v>585</v>
      </c>
      <c r="I3471" s="28">
        <v>1</v>
      </c>
      <c r="J3471" s="28">
        <v>0</v>
      </c>
      <c r="K3471" s="28">
        <v>0</v>
      </c>
      <c r="L3471" s="28">
        <v>0</v>
      </c>
      <c r="M3471" s="28" t="s">
        <v>2362</v>
      </c>
      <c r="N3471" s="28" t="s">
        <v>587</v>
      </c>
      <c r="O3471" s="21">
        <v>0</v>
      </c>
      <c r="P3471" s="21">
        <v>1</v>
      </c>
      <c r="Q3471" s="21">
        <v>0</v>
      </c>
      <c r="R3471">
        <f>IFERROR(IF(I3471=1,VLOOKUP(F3471,Lookup!$A$2:$B$15,2,FALSE),0),0.5)</f>
        <v>0.5</v>
      </c>
      <c r="S3471">
        <f>IF(K3471=1,1,IFERROR(IF(H3471="pass",VLOOKUP(F3471,Lookup!$D$2:$E$26,2,FALSE),0),1.6))</f>
        <v>0</v>
      </c>
      <c r="T3471" s="6">
        <f t="shared" si="165"/>
        <v>0</v>
      </c>
      <c r="U3471" s="6">
        <f t="shared" si="166"/>
        <v>0.5</v>
      </c>
      <c r="V3471" t="str">
        <f t="shared" si="164"/>
        <v>N.HARRIS, PIT</v>
      </c>
    </row>
    <row r="3472" spans="1:22">
      <c r="A3472">
        <v>1189</v>
      </c>
      <c r="B3472" s="28">
        <v>2</v>
      </c>
      <c r="C3472" s="28" t="s">
        <v>8</v>
      </c>
      <c r="D3472" s="28" t="s">
        <v>15</v>
      </c>
      <c r="E3472" s="28">
        <v>76</v>
      </c>
      <c r="F3472" s="28">
        <v>24</v>
      </c>
      <c r="G3472" s="28" t="s">
        <v>4060</v>
      </c>
      <c r="H3472" s="28" t="s">
        <v>585</v>
      </c>
      <c r="I3472" s="28">
        <v>1</v>
      </c>
      <c r="J3472" s="28">
        <v>0</v>
      </c>
      <c r="K3472" s="28">
        <v>0</v>
      </c>
      <c r="L3472" s="28">
        <v>0</v>
      </c>
      <c r="M3472" s="28" t="s">
        <v>3968</v>
      </c>
      <c r="N3472" s="28" t="s">
        <v>587</v>
      </c>
      <c r="O3472" s="21">
        <v>0</v>
      </c>
      <c r="P3472" s="21">
        <v>1</v>
      </c>
      <c r="Q3472" s="21">
        <v>0</v>
      </c>
      <c r="R3472">
        <f>IFERROR(IF(I3472=1,VLOOKUP(F3472,Lookup!$A$2:$B$15,2,FALSE),0),0.5)</f>
        <v>0.5</v>
      </c>
      <c r="S3472">
        <f>IF(K3472=1,1,IFERROR(IF(H3472="pass",VLOOKUP(F3472,Lookup!$D$2:$E$26,2,FALSE),0),1.6))</f>
        <v>0</v>
      </c>
      <c r="T3472" s="6">
        <f t="shared" si="165"/>
        <v>0</v>
      </c>
      <c r="U3472" s="6">
        <f t="shared" si="166"/>
        <v>0.5</v>
      </c>
      <c r="V3472" t="str">
        <f t="shared" si="164"/>
        <v>P.BARBER, LV</v>
      </c>
    </row>
    <row r="3473" spans="1:22">
      <c r="A3473">
        <v>1190</v>
      </c>
      <c r="B3473" s="28">
        <v>2</v>
      </c>
      <c r="C3473" s="28" t="s">
        <v>8</v>
      </c>
      <c r="D3473" s="28" t="s">
        <v>15</v>
      </c>
      <c r="E3473" s="28">
        <v>65</v>
      </c>
      <c r="F3473" s="28">
        <v>35</v>
      </c>
      <c r="G3473" s="28" t="s">
        <v>4061</v>
      </c>
      <c r="H3473" s="28" t="s">
        <v>585</v>
      </c>
      <c r="I3473" s="28">
        <v>1</v>
      </c>
      <c r="J3473" s="28">
        <v>0</v>
      </c>
      <c r="K3473" s="28">
        <v>0</v>
      </c>
      <c r="L3473" s="28">
        <v>0</v>
      </c>
      <c r="M3473" s="28" t="s">
        <v>732</v>
      </c>
      <c r="N3473" s="28" t="s">
        <v>587</v>
      </c>
      <c r="O3473" s="21">
        <v>0</v>
      </c>
      <c r="P3473" s="21">
        <v>1</v>
      </c>
      <c r="Q3473" s="21">
        <v>0</v>
      </c>
      <c r="R3473">
        <f>IFERROR(IF(I3473=1,VLOOKUP(F3473,Lookup!$A$2:$B$15,2,FALSE),0),0.5)</f>
        <v>0.5</v>
      </c>
      <c r="S3473">
        <f>IF(K3473=1,1,IFERROR(IF(H3473="pass",VLOOKUP(F3473,Lookup!$D$2:$E$26,2,FALSE),0),1.6))</f>
        <v>0</v>
      </c>
      <c r="T3473" s="6">
        <f t="shared" si="165"/>
        <v>0</v>
      </c>
      <c r="U3473" s="6">
        <f t="shared" si="166"/>
        <v>0.5</v>
      </c>
      <c r="V3473" t="str">
        <f t="shared" si="164"/>
        <v>K.DRAKE, LV</v>
      </c>
    </row>
    <row r="3474" spans="1:22">
      <c r="A3474">
        <v>1191</v>
      </c>
      <c r="B3474" s="28">
        <v>2</v>
      </c>
      <c r="C3474" s="28" t="s">
        <v>8</v>
      </c>
      <c r="D3474" s="28" t="s">
        <v>15</v>
      </c>
      <c r="E3474" s="28">
        <v>60</v>
      </c>
      <c r="F3474" s="28">
        <v>40</v>
      </c>
      <c r="G3474" s="28" t="s">
        <v>4062</v>
      </c>
      <c r="H3474" s="28" t="s">
        <v>585</v>
      </c>
      <c r="I3474" s="28">
        <v>1</v>
      </c>
      <c r="J3474" s="28">
        <v>0</v>
      </c>
      <c r="K3474" s="28">
        <v>0</v>
      </c>
      <c r="L3474" s="28">
        <v>0</v>
      </c>
      <c r="M3474" s="28" t="s">
        <v>3968</v>
      </c>
      <c r="N3474" s="28" t="s">
        <v>587</v>
      </c>
      <c r="O3474" s="21">
        <v>0</v>
      </c>
      <c r="P3474" s="21">
        <v>1</v>
      </c>
      <c r="Q3474" s="21">
        <v>0</v>
      </c>
      <c r="R3474">
        <f>IFERROR(IF(I3474=1,VLOOKUP(F3474,Lookup!$A$2:$B$15,2,FALSE),0),0.5)</f>
        <v>0.5</v>
      </c>
      <c r="S3474">
        <f>IF(K3474=1,1,IFERROR(IF(H3474="pass",VLOOKUP(F3474,Lookup!$D$2:$E$26,2,FALSE),0),1.6))</f>
        <v>0</v>
      </c>
      <c r="T3474" s="6">
        <f t="shared" si="165"/>
        <v>0</v>
      </c>
      <c r="U3474" s="6">
        <f t="shared" si="166"/>
        <v>0.5</v>
      </c>
      <c r="V3474" t="str">
        <f t="shared" si="164"/>
        <v>P.BARBER, LV</v>
      </c>
    </row>
    <row r="3475" spans="1:22">
      <c r="A3475">
        <v>1192</v>
      </c>
      <c r="B3475" s="28">
        <v>2</v>
      </c>
      <c r="C3475" s="28" t="s">
        <v>8</v>
      </c>
      <c r="D3475" s="28" t="s">
        <v>15</v>
      </c>
      <c r="E3475" s="28">
        <v>58</v>
      </c>
      <c r="F3475" s="28">
        <v>42</v>
      </c>
      <c r="G3475" s="28" t="s">
        <v>4063</v>
      </c>
      <c r="H3475" s="28" t="s">
        <v>585</v>
      </c>
      <c r="I3475" s="28">
        <v>1</v>
      </c>
      <c r="J3475" s="28">
        <v>0</v>
      </c>
      <c r="K3475" s="28">
        <v>0</v>
      </c>
      <c r="L3475" s="28">
        <v>0</v>
      </c>
      <c r="M3475" s="28" t="s">
        <v>3968</v>
      </c>
      <c r="N3475" s="28" t="s">
        <v>587</v>
      </c>
      <c r="O3475" s="21">
        <v>0</v>
      </c>
      <c r="P3475" s="21">
        <v>1</v>
      </c>
      <c r="Q3475" s="21">
        <v>0</v>
      </c>
      <c r="R3475">
        <f>IFERROR(IF(I3475=1,VLOOKUP(F3475,Lookup!$A$2:$B$15,2,FALSE),0),0.5)</f>
        <v>0.5</v>
      </c>
      <c r="S3475">
        <f>IF(K3475=1,1,IFERROR(IF(H3475="pass",VLOOKUP(F3475,Lookup!$D$2:$E$26,2,FALSE),0),1.6))</f>
        <v>0</v>
      </c>
      <c r="T3475" s="6">
        <f t="shared" si="165"/>
        <v>0</v>
      </c>
      <c r="U3475" s="6">
        <f t="shared" si="166"/>
        <v>0.5</v>
      </c>
      <c r="V3475" t="str">
        <f t="shared" si="164"/>
        <v>P.BARBER, LV</v>
      </c>
    </row>
    <row r="3476" spans="1:22">
      <c r="A3476">
        <v>1200</v>
      </c>
      <c r="B3476" s="28">
        <v>2</v>
      </c>
      <c r="C3476" s="28" t="s">
        <v>8</v>
      </c>
      <c r="D3476" s="28" t="s">
        <v>15</v>
      </c>
      <c r="E3476" s="28">
        <v>73</v>
      </c>
      <c r="F3476" s="28">
        <v>27</v>
      </c>
      <c r="G3476" s="28" t="s">
        <v>4071</v>
      </c>
      <c r="H3476" s="28" t="s">
        <v>585</v>
      </c>
      <c r="I3476" s="28">
        <v>1</v>
      </c>
      <c r="J3476" s="28">
        <v>0</v>
      </c>
      <c r="K3476" s="28">
        <v>0</v>
      </c>
      <c r="L3476" s="28">
        <v>0</v>
      </c>
      <c r="M3476" s="28" t="s">
        <v>3968</v>
      </c>
      <c r="N3476" s="28" t="s">
        <v>587</v>
      </c>
      <c r="O3476" s="21">
        <v>0</v>
      </c>
      <c r="P3476" s="21">
        <v>1</v>
      </c>
      <c r="Q3476" s="21">
        <v>0</v>
      </c>
      <c r="R3476">
        <f>IFERROR(IF(I3476=1,VLOOKUP(F3476,Lookup!$A$2:$B$15,2,FALSE),0),0.5)</f>
        <v>0.5</v>
      </c>
      <c r="S3476">
        <f>IF(K3476=1,1,IFERROR(IF(H3476="pass",VLOOKUP(F3476,Lookup!$D$2:$E$26,2,FALSE),0),1.6))</f>
        <v>0</v>
      </c>
      <c r="T3476" s="6">
        <f t="shared" si="165"/>
        <v>0</v>
      </c>
      <c r="U3476" s="6">
        <f t="shared" si="166"/>
        <v>0.5</v>
      </c>
      <c r="V3476" t="str">
        <f t="shared" si="164"/>
        <v>P.BARBER, LV</v>
      </c>
    </row>
    <row r="3477" spans="1:22">
      <c r="A3477">
        <v>1202</v>
      </c>
      <c r="B3477" s="28">
        <v>2</v>
      </c>
      <c r="C3477" s="28" t="s">
        <v>8</v>
      </c>
      <c r="D3477" s="28" t="s">
        <v>15</v>
      </c>
      <c r="E3477" s="28">
        <v>45</v>
      </c>
      <c r="F3477" s="28">
        <v>55</v>
      </c>
      <c r="G3477" s="28" t="s">
        <v>4073</v>
      </c>
      <c r="H3477" s="28" t="s">
        <v>585</v>
      </c>
      <c r="I3477" s="28">
        <v>1</v>
      </c>
      <c r="J3477" s="28">
        <v>0</v>
      </c>
      <c r="K3477" s="28">
        <v>0</v>
      </c>
      <c r="L3477" s="28">
        <v>0</v>
      </c>
      <c r="M3477" s="28" t="s">
        <v>3968</v>
      </c>
      <c r="N3477" s="28" t="s">
        <v>587</v>
      </c>
      <c r="O3477" s="21">
        <v>0</v>
      </c>
      <c r="P3477" s="21">
        <v>1</v>
      </c>
      <c r="Q3477" s="21">
        <v>0</v>
      </c>
      <c r="R3477">
        <f>IFERROR(IF(I3477=1,VLOOKUP(F3477,Lookup!$A$2:$B$15,2,FALSE),0),0.5)</f>
        <v>0.5</v>
      </c>
      <c r="S3477">
        <f>IF(K3477=1,1,IFERROR(IF(H3477="pass",VLOOKUP(F3477,Lookup!$D$2:$E$26,2,FALSE),0),1.6))</f>
        <v>0</v>
      </c>
      <c r="T3477" s="6">
        <f t="shared" si="165"/>
        <v>0</v>
      </c>
      <c r="U3477" s="6">
        <f t="shared" si="166"/>
        <v>0.5</v>
      </c>
      <c r="V3477" t="str">
        <f t="shared" si="164"/>
        <v>P.BARBER, LV</v>
      </c>
    </row>
    <row r="3478" spans="1:22">
      <c r="A3478">
        <v>1203</v>
      </c>
      <c r="B3478" s="28">
        <v>2</v>
      </c>
      <c r="C3478" s="28" t="s">
        <v>8</v>
      </c>
      <c r="D3478" s="28" t="s">
        <v>15</v>
      </c>
      <c r="E3478" s="28">
        <v>32</v>
      </c>
      <c r="F3478" s="28">
        <v>68</v>
      </c>
      <c r="G3478" s="28" t="s">
        <v>4074</v>
      </c>
      <c r="H3478" s="28" t="s">
        <v>585</v>
      </c>
      <c r="I3478" s="28">
        <v>1</v>
      </c>
      <c r="J3478" s="28">
        <v>0</v>
      </c>
      <c r="K3478" s="28">
        <v>0</v>
      </c>
      <c r="L3478" s="28">
        <v>0</v>
      </c>
      <c r="M3478" s="28" t="s">
        <v>3968</v>
      </c>
      <c r="N3478" s="28" t="s">
        <v>587</v>
      </c>
      <c r="O3478" s="21">
        <v>0</v>
      </c>
      <c r="P3478" s="21">
        <v>1</v>
      </c>
      <c r="Q3478" s="21">
        <v>0</v>
      </c>
      <c r="R3478">
        <f>IFERROR(IF(I3478=1,VLOOKUP(F3478,Lookup!$A$2:$B$15,2,FALSE),0),0.5)</f>
        <v>0.5</v>
      </c>
      <c r="S3478">
        <f>IF(K3478=1,1,IFERROR(IF(H3478="pass",VLOOKUP(F3478,Lookup!$D$2:$E$26,2,FALSE),0),1.6))</f>
        <v>0</v>
      </c>
      <c r="T3478" s="6">
        <f t="shared" si="165"/>
        <v>0</v>
      </c>
      <c r="U3478" s="6">
        <f t="shared" si="166"/>
        <v>0.5</v>
      </c>
      <c r="V3478" t="str">
        <f t="shared" si="164"/>
        <v>P.BARBER, LV</v>
      </c>
    </row>
    <row r="3479" spans="1:22">
      <c r="A3479">
        <v>1204</v>
      </c>
      <c r="B3479" s="28">
        <v>2</v>
      </c>
      <c r="C3479" s="28" t="s">
        <v>8</v>
      </c>
      <c r="D3479" s="28" t="s">
        <v>15</v>
      </c>
      <c r="E3479" s="28">
        <v>31</v>
      </c>
      <c r="F3479" s="28">
        <v>69</v>
      </c>
      <c r="G3479" s="28" t="s">
        <v>4075</v>
      </c>
      <c r="H3479" s="28" t="s">
        <v>585</v>
      </c>
      <c r="I3479" s="28">
        <v>1</v>
      </c>
      <c r="J3479" s="28">
        <v>0</v>
      </c>
      <c r="K3479" s="28">
        <v>0</v>
      </c>
      <c r="L3479" s="28">
        <v>0</v>
      </c>
      <c r="M3479" s="28" t="s">
        <v>3968</v>
      </c>
      <c r="N3479" s="28" t="s">
        <v>587</v>
      </c>
      <c r="O3479" s="21">
        <v>0</v>
      </c>
      <c r="P3479" s="21">
        <v>1</v>
      </c>
      <c r="Q3479" s="21">
        <v>0</v>
      </c>
      <c r="R3479">
        <f>IFERROR(IF(I3479=1,VLOOKUP(F3479,Lookup!$A$2:$B$15,2,FALSE),0),0.5)</f>
        <v>0.5</v>
      </c>
      <c r="S3479">
        <f>IF(K3479=1,1,IFERROR(IF(H3479="pass",VLOOKUP(F3479,Lookup!$D$2:$E$26,2,FALSE),0),1.6))</f>
        <v>0</v>
      </c>
      <c r="T3479" s="6">
        <f t="shared" si="165"/>
        <v>0</v>
      </c>
      <c r="U3479" s="6">
        <f t="shared" si="166"/>
        <v>0.5</v>
      </c>
      <c r="V3479" t="str">
        <f t="shared" si="164"/>
        <v>P.BARBER, LV</v>
      </c>
    </row>
    <row r="3480" spans="1:22">
      <c r="A3480">
        <v>1205</v>
      </c>
      <c r="B3480" s="28">
        <v>2</v>
      </c>
      <c r="C3480" s="28" t="s">
        <v>8</v>
      </c>
      <c r="D3480" s="28" t="s">
        <v>15</v>
      </c>
      <c r="E3480" s="28">
        <v>28</v>
      </c>
      <c r="F3480" s="28">
        <v>72</v>
      </c>
      <c r="G3480" s="28" t="s">
        <v>4076</v>
      </c>
      <c r="H3480" s="28" t="s">
        <v>585</v>
      </c>
      <c r="I3480" s="28">
        <v>1</v>
      </c>
      <c r="J3480" s="28">
        <v>0</v>
      </c>
      <c r="K3480" s="28">
        <v>0</v>
      </c>
      <c r="L3480" s="28">
        <v>0</v>
      </c>
      <c r="M3480" s="28" t="s">
        <v>3968</v>
      </c>
      <c r="N3480" s="28" t="s">
        <v>587</v>
      </c>
      <c r="O3480" s="21">
        <v>0</v>
      </c>
      <c r="P3480" s="21">
        <v>1</v>
      </c>
      <c r="Q3480" s="21">
        <v>0</v>
      </c>
      <c r="R3480">
        <f>IFERROR(IF(I3480=1,VLOOKUP(F3480,Lookup!$A$2:$B$15,2,FALSE),0),0.5)</f>
        <v>0.5</v>
      </c>
      <c r="S3480">
        <f>IF(K3480=1,1,IFERROR(IF(H3480="pass",VLOOKUP(F3480,Lookup!$D$2:$E$26,2,FALSE),0),1.6))</f>
        <v>0</v>
      </c>
      <c r="T3480" s="6">
        <f t="shared" si="165"/>
        <v>0</v>
      </c>
      <c r="U3480" s="6">
        <f t="shared" si="166"/>
        <v>0.5</v>
      </c>
      <c r="V3480" t="str">
        <f t="shared" si="164"/>
        <v>P.BARBER, LV</v>
      </c>
    </row>
    <row r="3481" spans="1:22">
      <c r="A3481">
        <v>1207</v>
      </c>
      <c r="B3481" s="28">
        <v>2</v>
      </c>
      <c r="C3481" s="28" t="s">
        <v>7</v>
      </c>
      <c r="D3481" s="28" t="s">
        <v>13</v>
      </c>
      <c r="E3481" s="28">
        <v>75</v>
      </c>
      <c r="F3481" s="28">
        <v>25</v>
      </c>
      <c r="G3481" s="28" t="s">
        <v>4078</v>
      </c>
      <c r="H3481" s="28" t="s">
        <v>585</v>
      </c>
      <c r="I3481" s="28">
        <v>1</v>
      </c>
      <c r="J3481" s="28">
        <v>0</v>
      </c>
      <c r="K3481" s="28">
        <v>0</v>
      </c>
      <c r="L3481" s="28">
        <v>0</v>
      </c>
      <c r="M3481" s="28" t="s">
        <v>1946</v>
      </c>
      <c r="N3481" s="28" t="s">
        <v>587</v>
      </c>
      <c r="O3481" s="21">
        <v>0</v>
      </c>
      <c r="P3481" s="21">
        <v>1</v>
      </c>
      <c r="Q3481" s="21">
        <v>0</v>
      </c>
      <c r="R3481">
        <f>IFERROR(IF(I3481=1,VLOOKUP(F3481,Lookup!$A$2:$B$15,2,FALSE),0),0.5)</f>
        <v>0.5</v>
      </c>
      <c r="S3481">
        <f>IF(K3481=1,1,IFERROR(IF(H3481="pass",VLOOKUP(F3481,Lookup!$D$2:$E$26,2,FALSE),0),1.6))</f>
        <v>0</v>
      </c>
      <c r="T3481" s="6">
        <f t="shared" si="165"/>
        <v>0</v>
      </c>
      <c r="U3481" s="6">
        <f t="shared" si="166"/>
        <v>0.5</v>
      </c>
      <c r="V3481" t="str">
        <f t="shared" si="164"/>
        <v>D.COOK, MIN</v>
      </c>
    </row>
    <row r="3482" spans="1:22">
      <c r="A3482">
        <v>1210</v>
      </c>
      <c r="B3482" s="28">
        <v>2</v>
      </c>
      <c r="C3482" s="28" t="s">
        <v>13</v>
      </c>
      <c r="D3482" s="28" t="s">
        <v>7</v>
      </c>
      <c r="E3482" s="28">
        <v>71</v>
      </c>
      <c r="F3482" s="28">
        <v>29</v>
      </c>
      <c r="G3482" s="28" t="s">
        <v>4081</v>
      </c>
      <c r="H3482" s="28" t="s">
        <v>585</v>
      </c>
      <c r="I3482" s="28">
        <v>1</v>
      </c>
      <c r="J3482" s="28">
        <v>0</v>
      </c>
      <c r="K3482" s="28">
        <v>0</v>
      </c>
      <c r="L3482" s="28">
        <v>0</v>
      </c>
      <c r="M3482" s="28" t="s">
        <v>596</v>
      </c>
      <c r="N3482" s="28" t="s">
        <v>587</v>
      </c>
      <c r="O3482" s="21">
        <v>0</v>
      </c>
      <c r="P3482" s="21">
        <v>1</v>
      </c>
      <c r="Q3482" s="21">
        <v>0</v>
      </c>
      <c r="R3482">
        <f>IFERROR(IF(I3482=1,VLOOKUP(F3482,Lookup!$A$2:$B$15,2,FALSE),0),0.5)</f>
        <v>0.5</v>
      </c>
      <c r="S3482">
        <f>IF(K3482=1,1,IFERROR(IF(H3482="pass",VLOOKUP(F3482,Lookup!$D$2:$E$26,2,FALSE),0),1.6))</f>
        <v>0</v>
      </c>
      <c r="T3482" s="6">
        <f t="shared" si="165"/>
        <v>0</v>
      </c>
      <c r="U3482" s="6">
        <f t="shared" si="166"/>
        <v>0.5</v>
      </c>
      <c r="V3482" t="str">
        <f t="shared" si="164"/>
        <v>C.EDMONDS, ARI</v>
      </c>
    </row>
    <row r="3483" spans="1:22">
      <c r="A3483">
        <v>1212</v>
      </c>
      <c r="B3483" s="28">
        <v>2</v>
      </c>
      <c r="C3483" s="28" t="s">
        <v>7</v>
      </c>
      <c r="D3483" s="28" t="s">
        <v>13</v>
      </c>
      <c r="E3483" s="28">
        <v>75</v>
      </c>
      <c r="F3483" s="28">
        <v>25</v>
      </c>
      <c r="G3483" s="28" t="s">
        <v>4083</v>
      </c>
      <c r="H3483" s="28" t="s">
        <v>585</v>
      </c>
      <c r="I3483" s="28">
        <v>1</v>
      </c>
      <c r="J3483" s="28">
        <v>0</v>
      </c>
      <c r="K3483" s="28">
        <v>0</v>
      </c>
      <c r="L3483" s="28">
        <v>0</v>
      </c>
      <c r="M3483" s="28" t="s">
        <v>1946</v>
      </c>
      <c r="N3483" s="28" t="s">
        <v>587</v>
      </c>
      <c r="O3483" s="21">
        <v>0</v>
      </c>
      <c r="P3483" s="21">
        <v>1</v>
      </c>
      <c r="Q3483" s="21">
        <v>0</v>
      </c>
      <c r="R3483">
        <f>IFERROR(IF(I3483=1,VLOOKUP(F3483,Lookup!$A$2:$B$15,2,FALSE),0),0.5)</f>
        <v>0.5</v>
      </c>
      <c r="S3483">
        <f>IF(K3483=1,1,IFERROR(IF(H3483="pass",VLOOKUP(F3483,Lookup!$D$2:$E$26,2,FALSE),0),1.6))</f>
        <v>0</v>
      </c>
      <c r="T3483" s="6">
        <f t="shared" si="165"/>
        <v>0</v>
      </c>
      <c r="U3483" s="6">
        <f t="shared" si="166"/>
        <v>0.5</v>
      </c>
      <c r="V3483" t="str">
        <f t="shared" si="164"/>
        <v>D.COOK, MIN</v>
      </c>
    </row>
    <row r="3484" spans="1:22">
      <c r="A3484">
        <v>1215</v>
      </c>
      <c r="B3484" s="28">
        <v>2</v>
      </c>
      <c r="C3484" s="28" t="s">
        <v>13</v>
      </c>
      <c r="D3484" s="28" t="s">
        <v>7</v>
      </c>
      <c r="E3484" s="28">
        <v>73</v>
      </c>
      <c r="F3484" s="28">
        <v>27</v>
      </c>
      <c r="G3484" s="28" t="s">
        <v>4086</v>
      </c>
      <c r="H3484" s="28" t="s">
        <v>585</v>
      </c>
      <c r="I3484" s="28">
        <v>1</v>
      </c>
      <c r="J3484" s="28">
        <v>0</v>
      </c>
      <c r="K3484" s="28">
        <v>0</v>
      </c>
      <c r="L3484" s="28">
        <v>0</v>
      </c>
      <c r="M3484" s="28" t="s">
        <v>596</v>
      </c>
      <c r="N3484" s="28" t="s">
        <v>587</v>
      </c>
      <c r="O3484" s="21">
        <v>0</v>
      </c>
      <c r="P3484" s="21">
        <v>1</v>
      </c>
      <c r="Q3484" s="21">
        <v>0</v>
      </c>
      <c r="R3484">
        <f>IFERROR(IF(I3484=1,VLOOKUP(F3484,Lookup!$A$2:$B$15,2,FALSE),0),0.5)</f>
        <v>0.5</v>
      </c>
      <c r="S3484">
        <f>IF(K3484=1,1,IFERROR(IF(H3484="pass",VLOOKUP(F3484,Lookup!$D$2:$E$26,2,FALSE),0),1.6))</f>
        <v>0</v>
      </c>
      <c r="T3484" s="6">
        <f t="shared" si="165"/>
        <v>0</v>
      </c>
      <c r="U3484" s="6">
        <f t="shared" si="166"/>
        <v>0.5</v>
      </c>
      <c r="V3484" t="str">
        <f t="shared" si="164"/>
        <v>C.EDMONDS, ARI</v>
      </c>
    </row>
    <row r="3485" spans="1:22">
      <c r="A3485">
        <v>1218</v>
      </c>
      <c r="B3485" s="28">
        <v>2</v>
      </c>
      <c r="C3485" s="28" t="s">
        <v>13</v>
      </c>
      <c r="D3485" s="28" t="s">
        <v>7</v>
      </c>
      <c r="E3485" s="28">
        <v>28</v>
      </c>
      <c r="F3485" s="28">
        <v>72</v>
      </c>
      <c r="G3485" s="28" t="s">
        <v>4089</v>
      </c>
      <c r="H3485" s="28" t="s">
        <v>585</v>
      </c>
      <c r="I3485" s="28">
        <v>1</v>
      </c>
      <c r="J3485" s="28">
        <v>0</v>
      </c>
      <c r="K3485" s="28">
        <v>0</v>
      </c>
      <c r="L3485" s="28">
        <v>0</v>
      </c>
      <c r="M3485" s="28" t="s">
        <v>594</v>
      </c>
      <c r="N3485" s="28" t="s">
        <v>587</v>
      </c>
      <c r="O3485" s="21">
        <v>0</v>
      </c>
      <c r="P3485" s="21">
        <v>1</v>
      </c>
      <c r="Q3485" s="21">
        <v>0</v>
      </c>
      <c r="R3485">
        <f>IFERROR(IF(I3485=1,VLOOKUP(F3485,Lookup!$A$2:$B$15,2,FALSE),0),0.5)</f>
        <v>0.5</v>
      </c>
      <c r="S3485">
        <f>IF(K3485=1,1,IFERROR(IF(H3485="pass",VLOOKUP(F3485,Lookup!$D$2:$E$26,2,FALSE),0),1.6))</f>
        <v>0</v>
      </c>
      <c r="T3485" s="6">
        <f t="shared" si="165"/>
        <v>0</v>
      </c>
      <c r="U3485" s="6">
        <f t="shared" si="166"/>
        <v>0.5</v>
      </c>
      <c r="V3485" t="str">
        <f t="shared" si="164"/>
        <v>K.MURRAY, ARI</v>
      </c>
    </row>
    <row r="3486" spans="1:22">
      <c r="A3486">
        <v>1220</v>
      </c>
      <c r="B3486" s="28">
        <v>2</v>
      </c>
      <c r="C3486" s="28" t="s">
        <v>13</v>
      </c>
      <c r="D3486" s="28" t="s">
        <v>7</v>
      </c>
      <c r="E3486" s="28">
        <v>24</v>
      </c>
      <c r="F3486" s="28">
        <v>76</v>
      </c>
      <c r="G3486" s="28" t="s">
        <v>4091</v>
      </c>
      <c r="H3486" s="28" t="s">
        <v>585</v>
      </c>
      <c r="I3486" s="28">
        <v>0</v>
      </c>
      <c r="J3486" s="28">
        <v>1</v>
      </c>
      <c r="K3486" s="28">
        <v>0</v>
      </c>
      <c r="L3486" s="28">
        <v>0</v>
      </c>
      <c r="M3486" s="28" t="s">
        <v>594</v>
      </c>
      <c r="N3486" s="28" t="s">
        <v>587</v>
      </c>
      <c r="O3486" s="21">
        <v>0</v>
      </c>
      <c r="P3486" s="21">
        <v>0</v>
      </c>
      <c r="Q3486" s="21">
        <v>0</v>
      </c>
      <c r="R3486">
        <f>IFERROR(IF(I3486=1,VLOOKUP(F3486,Lookup!$A$2:$B$15,2,FALSE),0),0.5)</f>
        <v>0</v>
      </c>
      <c r="S3486">
        <f>IF(K3486=1,1,IFERROR(IF(H3486="pass",VLOOKUP(F3486,Lookup!$D$2:$E$26,2,FALSE),0),1.6))</f>
        <v>0</v>
      </c>
      <c r="T3486" s="6">
        <f t="shared" si="165"/>
        <v>0</v>
      </c>
      <c r="U3486" s="6">
        <f t="shared" si="166"/>
        <v>0</v>
      </c>
      <c r="V3486" t="str">
        <f t="shared" si="164"/>
        <v>K.MURRAY, ARI</v>
      </c>
    </row>
    <row r="3487" spans="1:22">
      <c r="A3487">
        <v>1223</v>
      </c>
      <c r="B3487" s="28">
        <v>2</v>
      </c>
      <c r="C3487" s="28" t="s">
        <v>7</v>
      </c>
      <c r="D3487" s="28" t="s">
        <v>13</v>
      </c>
      <c r="E3487" s="28">
        <v>75</v>
      </c>
      <c r="F3487" s="28">
        <v>25</v>
      </c>
      <c r="G3487" s="28" t="s">
        <v>4094</v>
      </c>
      <c r="H3487" s="28" t="s">
        <v>585</v>
      </c>
      <c r="I3487" s="28">
        <v>1</v>
      </c>
      <c r="J3487" s="28">
        <v>0</v>
      </c>
      <c r="K3487" s="28">
        <v>0</v>
      </c>
      <c r="L3487" s="28">
        <v>0</v>
      </c>
      <c r="M3487" s="28" t="s">
        <v>1946</v>
      </c>
      <c r="N3487" s="28" t="s">
        <v>587</v>
      </c>
      <c r="O3487" s="21">
        <v>0</v>
      </c>
      <c r="P3487" s="21">
        <v>1</v>
      </c>
      <c r="Q3487" s="21">
        <v>0</v>
      </c>
      <c r="R3487">
        <f>IFERROR(IF(I3487=1,VLOOKUP(F3487,Lookup!$A$2:$B$15,2,FALSE),0),0.5)</f>
        <v>0.5</v>
      </c>
      <c r="S3487">
        <f>IF(K3487=1,1,IFERROR(IF(H3487="pass",VLOOKUP(F3487,Lookup!$D$2:$E$26,2,FALSE),0),1.6))</f>
        <v>0</v>
      </c>
      <c r="T3487" s="6">
        <f t="shared" si="165"/>
        <v>0</v>
      </c>
      <c r="U3487" s="6">
        <f t="shared" si="166"/>
        <v>0.5</v>
      </c>
      <c r="V3487" t="str">
        <f t="shared" si="164"/>
        <v>D.COOK, MIN</v>
      </c>
    </row>
    <row r="3488" spans="1:22">
      <c r="A3488">
        <v>1224</v>
      </c>
      <c r="B3488" s="28">
        <v>2</v>
      </c>
      <c r="C3488" s="28" t="s">
        <v>7</v>
      </c>
      <c r="D3488" s="28" t="s">
        <v>13</v>
      </c>
      <c r="E3488" s="28">
        <v>59</v>
      </c>
      <c r="F3488" s="28">
        <v>41</v>
      </c>
      <c r="G3488" s="28" t="s">
        <v>4095</v>
      </c>
      <c r="H3488" s="28" t="s">
        <v>585</v>
      </c>
      <c r="I3488" s="28">
        <v>1</v>
      </c>
      <c r="J3488" s="28">
        <v>0</v>
      </c>
      <c r="K3488" s="28">
        <v>0</v>
      </c>
      <c r="L3488" s="28">
        <v>0</v>
      </c>
      <c r="M3488" s="28" t="s">
        <v>1946</v>
      </c>
      <c r="N3488" s="28" t="s">
        <v>587</v>
      </c>
      <c r="O3488" s="21">
        <v>0</v>
      </c>
      <c r="P3488" s="21">
        <v>1</v>
      </c>
      <c r="Q3488" s="21">
        <v>0</v>
      </c>
      <c r="R3488">
        <f>IFERROR(IF(I3488=1,VLOOKUP(F3488,Lookup!$A$2:$B$15,2,FALSE),0),0.5)</f>
        <v>0.5</v>
      </c>
      <c r="S3488">
        <f>IF(K3488=1,1,IFERROR(IF(H3488="pass",VLOOKUP(F3488,Lookup!$D$2:$E$26,2,FALSE),0),1.6))</f>
        <v>0</v>
      </c>
      <c r="T3488" s="6">
        <f t="shared" si="165"/>
        <v>0</v>
      </c>
      <c r="U3488" s="6">
        <f t="shared" si="166"/>
        <v>0.5</v>
      </c>
      <c r="V3488" t="str">
        <f t="shared" si="164"/>
        <v>D.COOK, MIN</v>
      </c>
    </row>
    <row r="3489" spans="1:22">
      <c r="A3489">
        <v>1227</v>
      </c>
      <c r="B3489" s="28">
        <v>2</v>
      </c>
      <c r="C3489" s="28" t="s">
        <v>7</v>
      </c>
      <c r="D3489" s="28" t="s">
        <v>13</v>
      </c>
      <c r="E3489" s="28">
        <v>26</v>
      </c>
      <c r="F3489" s="28">
        <v>74</v>
      </c>
      <c r="G3489" s="28" t="s">
        <v>4098</v>
      </c>
      <c r="H3489" s="28" t="s">
        <v>585</v>
      </c>
      <c r="I3489" s="28">
        <v>0</v>
      </c>
      <c r="J3489" s="28">
        <v>1</v>
      </c>
      <c r="K3489" s="28">
        <v>0</v>
      </c>
      <c r="L3489" s="28">
        <v>0</v>
      </c>
      <c r="M3489" s="28" t="s">
        <v>4099</v>
      </c>
      <c r="N3489" s="28" t="s">
        <v>587</v>
      </c>
      <c r="O3489" s="21">
        <v>0</v>
      </c>
      <c r="P3489" s="21">
        <v>0</v>
      </c>
      <c r="Q3489" s="21">
        <v>0</v>
      </c>
      <c r="R3489">
        <f>IFERROR(IF(I3489=1,VLOOKUP(F3489,Lookup!$A$2:$B$15,2,FALSE),0),0.5)</f>
        <v>0</v>
      </c>
      <c r="S3489">
        <f>IF(K3489=1,1,IFERROR(IF(H3489="pass",VLOOKUP(F3489,Lookup!$D$2:$E$26,2,FALSE),0),1.6))</f>
        <v>0</v>
      </c>
      <c r="T3489" s="6">
        <f t="shared" si="165"/>
        <v>0</v>
      </c>
      <c r="U3489" s="6">
        <f t="shared" si="166"/>
        <v>0</v>
      </c>
      <c r="V3489" t="str">
        <f t="shared" si="164"/>
        <v>K.COUSINS, MIN</v>
      </c>
    </row>
    <row r="3490" spans="1:22">
      <c r="A3490">
        <v>1229</v>
      </c>
      <c r="B3490" s="28">
        <v>2</v>
      </c>
      <c r="C3490" s="28" t="s">
        <v>7</v>
      </c>
      <c r="D3490" s="28" t="s">
        <v>13</v>
      </c>
      <c r="E3490" s="28">
        <v>17</v>
      </c>
      <c r="F3490" s="28">
        <v>83</v>
      </c>
      <c r="G3490" s="28" t="s">
        <v>4101</v>
      </c>
      <c r="H3490" s="28" t="s">
        <v>585</v>
      </c>
      <c r="I3490" s="28">
        <v>1</v>
      </c>
      <c r="J3490" s="28">
        <v>0</v>
      </c>
      <c r="K3490" s="28">
        <v>0</v>
      </c>
      <c r="L3490" s="28">
        <v>0</v>
      </c>
      <c r="M3490" s="28" t="s">
        <v>1946</v>
      </c>
      <c r="N3490" s="28" t="s">
        <v>587</v>
      </c>
      <c r="O3490" s="21">
        <v>0</v>
      </c>
      <c r="P3490" s="21">
        <v>1</v>
      </c>
      <c r="Q3490" s="21">
        <v>0</v>
      </c>
      <c r="R3490">
        <f>IFERROR(IF(I3490=1,VLOOKUP(F3490,Lookup!$A$2:$B$15,2,FALSE),0),0.5)</f>
        <v>0.5</v>
      </c>
      <c r="S3490">
        <f>IF(K3490=1,1,IFERROR(IF(H3490="pass",VLOOKUP(F3490,Lookup!$D$2:$E$26,2,FALSE),0),1.6))</f>
        <v>0</v>
      </c>
      <c r="T3490" s="6">
        <f t="shared" si="165"/>
        <v>0</v>
      </c>
      <c r="U3490" s="6">
        <f t="shared" si="166"/>
        <v>0.5</v>
      </c>
      <c r="V3490" t="str">
        <f t="shared" si="164"/>
        <v>D.COOK, MIN</v>
      </c>
    </row>
    <row r="3491" spans="1:22">
      <c r="A3491">
        <v>1230</v>
      </c>
      <c r="B3491" s="28">
        <v>2</v>
      </c>
      <c r="C3491" s="28" t="s">
        <v>7</v>
      </c>
      <c r="D3491" s="28" t="s">
        <v>13</v>
      </c>
      <c r="E3491" s="28">
        <v>10</v>
      </c>
      <c r="F3491" s="28">
        <v>90</v>
      </c>
      <c r="G3491" s="28" t="s">
        <v>4102</v>
      </c>
      <c r="H3491" s="28" t="s">
        <v>585</v>
      </c>
      <c r="I3491" s="28">
        <v>1</v>
      </c>
      <c r="J3491" s="28">
        <v>0</v>
      </c>
      <c r="K3491" s="28">
        <v>0</v>
      </c>
      <c r="L3491" s="28">
        <v>0</v>
      </c>
      <c r="M3491" s="28" t="s">
        <v>1982</v>
      </c>
      <c r="N3491" s="28" t="s">
        <v>587</v>
      </c>
      <c r="O3491" s="21">
        <v>0</v>
      </c>
      <c r="P3491" s="21">
        <v>1</v>
      </c>
      <c r="Q3491" s="21">
        <v>0</v>
      </c>
      <c r="R3491">
        <f>IFERROR(IF(I3491=1,VLOOKUP(F3491,Lookup!$A$2:$B$15,2,FALSE),0),0.5)</f>
        <v>0.8</v>
      </c>
      <c r="S3491">
        <f>IF(K3491=1,1,IFERROR(IF(H3491="pass",VLOOKUP(F3491,Lookup!$D$2:$E$26,2,FALSE),0),1.6))</f>
        <v>0</v>
      </c>
      <c r="T3491" s="6">
        <f t="shared" si="165"/>
        <v>0</v>
      </c>
      <c r="U3491" s="6">
        <f t="shared" si="166"/>
        <v>0.8</v>
      </c>
      <c r="V3491" t="str">
        <f t="shared" si="164"/>
        <v>A.MATTISON, MIN</v>
      </c>
    </row>
    <row r="3492" spans="1:22">
      <c r="A3492">
        <v>1232</v>
      </c>
      <c r="B3492" s="28">
        <v>2</v>
      </c>
      <c r="C3492" s="28" t="s">
        <v>13</v>
      </c>
      <c r="D3492" s="28" t="s">
        <v>7</v>
      </c>
      <c r="E3492" s="28">
        <v>75</v>
      </c>
      <c r="F3492" s="28">
        <v>25</v>
      </c>
      <c r="G3492" s="28" t="s">
        <v>4104</v>
      </c>
      <c r="H3492" s="28" t="s">
        <v>585</v>
      </c>
      <c r="I3492" s="28">
        <v>1</v>
      </c>
      <c r="J3492" s="28">
        <v>0</v>
      </c>
      <c r="K3492" s="28">
        <v>0</v>
      </c>
      <c r="L3492" s="28">
        <v>0</v>
      </c>
      <c r="M3492" s="28" t="s">
        <v>596</v>
      </c>
      <c r="N3492" s="28" t="s">
        <v>587</v>
      </c>
      <c r="O3492" s="21">
        <v>0</v>
      </c>
      <c r="P3492" s="21">
        <v>1</v>
      </c>
      <c r="Q3492" s="21">
        <v>0</v>
      </c>
      <c r="R3492">
        <f>IFERROR(IF(I3492=1,VLOOKUP(F3492,Lookup!$A$2:$B$15,2,FALSE),0),0.5)</f>
        <v>0.5</v>
      </c>
      <c r="S3492">
        <f>IF(K3492=1,1,IFERROR(IF(H3492="pass",VLOOKUP(F3492,Lookup!$D$2:$E$26,2,FALSE),0),1.6))</f>
        <v>0</v>
      </c>
      <c r="T3492" s="6">
        <f t="shared" si="165"/>
        <v>0</v>
      </c>
      <c r="U3492" s="6">
        <f t="shared" si="166"/>
        <v>0.5</v>
      </c>
      <c r="V3492" t="str">
        <f t="shared" si="164"/>
        <v>C.EDMONDS, ARI</v>
      </c>
    </row>
    <row r="3493" spans="1:22">
      <c r="A3493">
        <v>1234</v>
      </c>
      <c r="B3493" s="28">
        <v>2</v>
      </c>
      <c r="C3493" s="28" t="s">
        <v>13</v>
      </c>
      <c r="D3493" s="28" t="s">
        <v>7</v>
      </c>
      <c r="E3493" s="28">
        <v>66</v>
      </c>
      <c r="F3493" s="28">
        <v>34</v>
      </c>
      <c r="G3493" s="28" t="s">
        <v>4106</v>
      </c>
      <c r="H3493" s="28" t="s">
        <v>585</v>
      </c>
      <c r="I3493" s="28">
        <v>1</v>
      </c>
      <c r="J3493" s="28">
        <v>0</v>
      </c>
      <c r="K3493" s="28">
        <v>0</v>
      </c>
      <c r="L3493" s="28">
        <v>0</v>
      </c>
      <c r="M3493" s="28" t="s">
        <v>624</v>
      </c>
      <c r="N3493" s="28" t="s">
        <v>587</v>
      </c>
      <c r="O3493" s="21">
        <v>0</v>
      </c>
      <c r="P3493" s="21">
        <v>1</v>
      </c>
      <c r="Q3493" s="21">
        <v>0</v>
      </c>
      <c r="R3493">
        <f>IFERROR(IF(I3493=1,VLOOKUP(F3493,Lookup!$A$2:$B$15,2,FALSE),0),0.5)</f>
        <v>0.5</v>
      </c>
      <c r="S3493">
        <f>IF(K3493=1,1,IFERROR(IF(H3493="pass",VLOOKUP(F3493,Lookup!$D$2:$E$26,2,FALSE),0),1.6))</f>
        <v>0</v>
      </c>
      <c r="T3493" s="6">
        <f t="shared" si="165"/>
        <v>0</v>
      </c>
      <c r="U3493" s="6">
        <f t="shared" si="166"/>
        <v>0.5</v>
      </c>
      <c r="V3493" t="str">
        <f t="shared" si="164"/>
        <v>J.CONNER, ARI</v>
      </c>
    </row>
    <row r="3494" spans="1:22">
      <c r="A3494">
        <v>1235</v>
      </c>
      <c r="B3494" s="28">
        <v>2</v>
      </c>
      <c r="C3494" s="28" t="s">
        <v>7</v>
      </c>
      <c r="D3494" s="28" t="s">
        <v>13</v>
      </c>
      <c r="E3494" s="28">
        <v>84</v>
      </c>
      <c r="F3494" s="28">
        <v>16</v>
      </c>
      <c r="G3494" s="28" t="s">
        <v>4107</v>
      </c>
      <c r="H3494" s="28" t="s">
        <v>585</v>
      </c>
      <c r="I3494" s="28">
        <v>1</v>
      </c>
      <c r="J3494" s="28">
        <v>0</v>
      </c>
      <c r="K3494" s="28">
        <v>0</v>
      </c>
      <c r="L3494" s="28">
        <v>0</v>
      </c>
      <c r="M3494" s="28" t="s">
        <v>1946</v>
      </c>
      <c r="N3494" s="28" t="s">
        <v>587</v>
      </c>
      <c r="O3494" s="21">
        <v>0</v>
      </c>
      <c r="P3494" s="21">
        <v>1</v>
      </c>
      <c r="Q3494" s="21">
        <v>0</v>
      </c>
      <c r="R3494">
        <f>IFERROR(IF(I3494=1,VLOOKUP(F3494,Lookup!$A$2:$B$15,2,FALSE),0),0.5)</f>
        <v>0.5</v>
      </c>
      <c r="S3494">
        <f>IF(K3494=1,1,IFERROR(IF(H3494="pass",VLOOKUP(F3494,Lookup!$D$2:$E$26,2,FALSE),0),1.6))</f>
        <v>0</v>
      </c>
      <c r="T3494" s="6">
        <f t="shared" si="165"/>
        <v>0</v>
      </c>
      <c r="U3494" s="6">
        <f t="shared" si="166"/>
        <v>0.5</v>
      </c>
      <c r="V3494" t="str">
        <f t="shared" si="164"/>
        <v>D.COOK, MIN</v>
      </c>
    </row>
    <row r="3495" spans="1:22">
      <c r="A3495">
        <v>1236</v>
      </c>
      <c r="B3495" s="28">
        <v>2</v>
      </c>
      <c r="C3495" s="28" t="s">
        <v>7</v>
      </c>
      <c r="D3495" s="28" t="s">
        <v>13</v>
      </c>
      <c r="E3495" s="28">
        <v>84</v>
      </c>
      <c r="F3495" s="28">
        <v>16</v>
      </c>
      <c r="G3495" s="28" t="s">
        <v>4108</v>
      </c>
      <c r="H3495" s="28" t="s">
        <v>585</v>
      </c>
      <c r="I3495" s="28">
        <v>1</v>
      </c>
      <c r="J3495" s="28">
        <v>0</v>
      </c>
      <c r="K3495" s="28">
        <v>0</v>
      </c>
      <c r="L3495" s="28">
        <v>0</v>
      </c>
      <c r="M3495" s="28" t="s">
        <v>1946</v>
      </c>
      <c r="N3495" s="28" t="s">
        <v>587</v>
      </c>
      <c r="O3495" s="21">
        <v>0</v>
      </c>
      <c r="P3495" s="21">
        <v>1</v>
      </c>
      <c r="Q3495" s="21">
        <v>0</v>
      </c>
      <c r="R3495">
        <f>IFERROR(IF(I3495=1,VLOOKUP(F3495,Lookup!$A$2:$B$15,2,FALSE),0),0.5)</f>
        <v>0.5</v>
      </c>
      <c r="S3495">
        <f>IF(K3495=1,1,IFERROR(IF(H3495="pass",VLOOKUP(F3495,Lookup!$D$2:$E$26,2,FALSE),0),1.6))</f>
        <v>0</v>
      </c>
      <c r="T3495" s="6">
        <f t="shared" si="165"/>
        <v>0</v>
      </c>
      <c r="U3495" s="6">
        <f t="shared" si="166"/>
        <v>0.5</v>
      </c>
      <c r="V3495" t="str">
        <f t="shared" si="164"/>
        <v>D.COOK, MIN</v>
      </c>
    </row>
    <row r="3496" spans="1:22">
      <c r="A3496">
        <v>1237</v>
      </c>
      <c r="B3496" s="28">
        <v>2</v>
      </c>
      <c r="C3496" s="28" t="s">
        <v>7</v>
      </c>
      <c r="D3496" s="28" t="s">
        <v>13</v>
      </c>
      <c r="E3496" s="28">
        <v>69</v>
      </c>
      <c r="F3496" s="28">
        <v>31</v>
      </c>
      <c r="G3496" s="28" t="s">
        <v>4109</v>
      </c>
      <c r="H3496" s="28" t="s">
        <v>585</v>
      </c>
      <c r="I3496" s="28">
        <v>1</v>
      </c>
      <c r="J3496" s="28">
        <v>0</v>
      </c>
      <c r="K3496" s="28">
        <v>0</v>
      </c>
      <c r="L3496" s="28">
        <v>0</v>
      </c>
      <c r="M3496" s="28" t="s">
        <v>1982</v>
      </c>
      <c r="N3496" s="28" t="s">
        <v>587</v>
      </c>
      <c r="O3496" s="21">
        <v>0</v>
      </c>
      <c r="P3496" s="21">
        <v>1</v>
      </c>
      <c r="Q3496" s="21">
        <v>0</v>
      </c>
      <c r="R3496">
        <f>IFERROR(IF(I3496=1,VLOOKUP(F3496,Lookup!$A$2:$B$15,2,FALSE),0),0.5)</f>
        <v>0.5</v>
      </c>
      <c r="S3496">
        <f>IF(K3496=1,1,IFERROR(IF(H3496="pass",VLOOKUP(F3496,Lookup!$D$2:$E$26,2,FALSE),0),1.6))</f>
        <v>0</v>
      </c>
      <c r="T3496" s="6">
        <f t="shared" si="165"/>
        <v>0</v>
      </c>
      <c r="U3496" s="6">
        <f t="shared" si="166"/>
        <v>0.5</v>
      </c>
      <c r="V3496" t="str">
        <f t="shared" si="164"/>
        <v>A.MATTISON, MIN</v>
      </c>
    </row>
    <row r="3497" spans="1:22">
      <c r="A3497">
        <v>1239</v>
      </c>
      <c r="B3497" s="28">
        <v>2</v>
      </c>
      <c r="C3497" s="28" t="s">
        <v>7</v>
      </c>
      <c r="D3497" s="28" t="s">
        <v>13</v>
      </c>
      <c r="E3497" s="28">
        <v>58</v>
      </c>
      <c r="F3497" s="28">
        <v>42</v>
      </c>
      <c r="G3497" s="28" t="s">
        <v>4111</v>
      </c>
      <c r="H3497" s="28" t="s">
        <v>585</v>
      </c>
      <c r="I3497" s="28">
        <v>1</v>
      </c>
      <c r="J3497" s="28">
        <v>0</v>
      </c>
      <c r="K3497" s="28">
        <v>0</v>
      </c>
      <c r="L3497" s="28">
        <v>0</v>
      </c>
      <c r="M3497" s="28" t="s">
        <v>1946</v>
      </c>
      <c r="N3497" s="28" t="s">
        <v>587</v>
      </c>
      <c r="O3497" s="21">
        <v>0</v>
      </c>
      <c r="P3497" s="21">
        <v>1</v>
      </c>
      <c r="Q3497" s="21">
        <v>0</v>
      </c>
      <c r="R3497">
        <f>IFERROR(IF(I3497=1,VLOOKUP(F3497,Lookup!$A$2:$B$15,2,FALSE),0),0.5)</f>
        <v>0.5</v>
      </c>
      <c r="S3497">
        <f>IF(K3497=1,1,IFERROR(IF(H3497="pass",VLOOKUP(F3497,Lookup!$D$2:$E$26,2,FALSE),0),1.6))</f>
        <v>0</v>
      </c>
      <c r="T3497" s="6">
        <f t="shared" si="165"/>
        <v>0</v>
      </c>
      <c r="U3497" s="6">
        <f t="shared" si="166"/>
        <v>0.5</v>
      </c>
      <c r="V3497" t="str">
        <f t="shared" si="164"/>
        <v>D.COOK, MIN</v>
      </c>
    </row>
    <row r="3498" spans="1:22">
      <c r="A3498">
        <v>1240</v>
      </c>
      <c r="B3498" s="28">
        <v>2</v>
      </c>
      <c r="C3498" s="28" t="s">
        <v>7</v>
      </c>
      <c r="D3498" s="28" t="s">
        <v>13</v>
      </c>
      <c r="E3498" s="28">
        <v>58</v>
      </c>
      <c r="F3498" s="28">
        <v>42</v>
      </c>
      <c r="G3498" s="28" t="s">
        <v>4112</v>
      </c>
      <c r="H3498" s="28" t="s">
        <v>585</v>
      </c>
      <c r="I3498" s="28">
        <v>0</v>
      </c>
      <c r="J3498" s="28">
        <v>1</v>
      </c>
      <c r="K3498" s="28">
        <v>0</v>
      </c>
      <c r="L3498" s="28">
        <v>0</v>
      </c>
      <c r="M3498" s="28" t="s">
        <v>4099</v>
      </c>
      <c r="N3498" s="28" t="s">
        <v>587</v>
      </c>
      <c r="O3498" s="21">
        <v>0</v>
      </c>
      <c r="P3498" s="21">
        <v>0</v>
      </c>
      <c r="Q3498" s="21">
        <v>0</v>
      </c>
      <c r="R3498">
        <f>IFERROR(IF(I3498=1,VLOOKUP(F3498,Lookup!$A$2:$B$15,2,FALSE),0),0.5)</f>
        <v>0</v>
      </c>
      <c r="S3498">
        <f>IF(K3498=1,1,IFERROR(IF(H3498="pass",VLOOKUP(F3498,Lookup!$D$2:$E$26,2,FALSE),0),1.6))</f>
        <v>0</v>
      </c>
      <c r="T3498" s="6">
        <f t="shared" si="165"/>
        <v>0</v>
      </c>
      <c r="U3498" s="6">
        <f t="shared" si="166"/>
        <v>0</v>
      </c>
      <c r="V3498" t="str">
        <f t="shared" si="164"/>
        <v>K.COUSINS, MIN</v>
      </c>
    </row>
    <row r="3499" spans="1:22">
      <c r="A3499">
        <v>1241</v>
      </c>
      <c r="B3499" s="28">
        <v>2</v>
      </c>
      <c r="C3499" s="28" t="s">
        <v>7</v>
      </c>
      <c r="D3499" s="28" t="s">
        <v>13</v>
      </c>
      <c r="E3499" s="28">
        <v>29</v>
      </c>
      <c r="F3499" s="28">
        <v>71</v>
      </c>
      <c r="G3499" s="28" t="s">
        <v>4113</v>
      </c>
      <c r="H3499" s="28" t="s">
        <v>585</v>
      </c>
      <c r="I3499" s="28">
        <v>1</v>
      </c>
      <c r="J3499" s="28">
        <v>0</v>
      </c>
      <c r="K3499" s="28">
        <v>0</v>
      </c>
      <c r="L3499" s="28">
        <v>0</v>
      </c>
      <c r="M3499" s="28" t="s">
        <v>1946</v>
      </c>
      <c r="N3499" s="28" t="s">
        <v>587</v>
      </c>
      <c r="O3499" s="21">
        <v>0</v>
      </c>
      <c r="P3499" s="21">
        <v>1</v>
      </c>
      <c r="Q3499" s="21">
        <v>0</v>
      </c>
      <c r="R3499">
        <f>IFERROR(IF(I3499=1,VLOOKUP(F3499,Lookup!$A$2:$B$15,2,FALSE),0),0.5)</f>
        <v>0.5</v>
      </c>
      <c r="S3499">
        <f>IF(K3499=1,1,IFERROR(IF(H3499="pass",VLOOKUP(F3499,Lookup!$D$2:$E$26,2,FALSE),0),1.6))</f>
        <v>0</v>
      </c>
      <c r="T3499" s="6">
        <f t="shared" si="165"/>
        <v>0</v>
      </c>
      <c r="U3499" s="6">
        <f t="shared" si="166"/>
        <v>0.5</v>
      </c>
      <c r="V3499" t="str">
        <f t="shared" si="164"/>
        <v>D.COOK, MIN</v>
      </c>
    </row>
    <row r="3500" spans="1:22">
      <c r="A3500">
        <v>1242</v>
      </c>
      <c r="B3500" s="28">
        <v>2</v>
      </c>
      <c r="C3500" s="28" t="s">
        <v>7</v>
      </c>
      <c r="D3500" s="28" t="s">
        <v>13</v>
      </c>
      <c r="E3500" s="28">
        <v>20</v>
      </c>
      <c r="F3500" s="28">
        <v>80</v>
      </c>
      <c r="G3500" s="28" t="s">
        <v>4114</v>
      </c>
      <c r="H3500" s="28" t="s">
        <v>585</v>
      </c>
      <c r="I3500" s="28">
        <v>1</v>
      </c>
      <c r="J3500" s="28">
        <v>0</v>
      </c>
      <c r="K3500" s="28">
        <v>0</v>
      </c>
      <c r="L3500" s="28">
        <v>0</v>
      </c>
      <c r="M3500" s="28" t="s">
        <v>1982</v>
      </c>
      <c r="N3500" s="28" t="s">
        <v>587</v>
      </c>
      <c r="O3500" s="21">
        <v>0</v>
      </c>
      <c r="P3500" s="21">
        <v>1</v>
      </c>
      <c r="Q3500" s="21">
        <v>0</v>
      </c>
      <c r="R3500">
        <f>IFERROR(IF(I3500=1,VLOOKUP(F3500,Lookup!$A$2:$B$15,2,FALSE),0),0.5)</f>
        <v>0.5</v>
      </c>
      <c r="S3500">
        <f>IF(K3500=1,1,IFERROR(IF(H3500="pass",VLOOKUP(F3500,Lookup!$D$2:$E$26,2,FALSE),0),1.6))</f>
        <v>0</v>
      </c>
      <c r="T3500" s="6">
        <f t="shared" si="165"/>
        <v>0</v>
      </c>
      <c r="U3500" s="6">
        <f t="shared" si="166"/>
        <v>0.5</v>
      </c>
      <c r="V3500" t="str">
        <f t="shared" si="164"/>
        <v>A.MATTISON, MIN</v>
      </c>
    </row>
    <row r="3501" spans="1:22">
      <c r="A3501">
        <v>1245</v>
      </c>
      <c r="B3501" s="28">
        <v>2</v>
      </c>
      <c r="C3501" s="28" t="s">
        <v>13</v>
      </c>
      <c r="D3501" s="28" t="s">
        <v>7</v>
      </c>
      <c r="E3501" s="28">
        <v>41</v>
      </c>
      <c r="F3501" s="28">
        <v>59</v>
      </c>
      <c r="G3501" s="28" t="s">
        <v>4117</v>
      </c>
      <c r="H3501" s="28" t="s">
        <v>585</v>
      </c>
      <c r="I3501" s="28">
        <v>1</v>
      </c>
      <c r="J3501" s="28">
        <v>0</v>
      </c>
      <c r="K3501" s="28">
        <v>0</v>
      </c>
      <c r="L3501" s="28">
        <v>0</v>
      </c>
      <c r="M3501" s="28" t="s">
        <v>624</v>
      </c>
      <c r="N3501" s="28" t="s">
        <v>587</v>
      </c>
      <c r="O3501" s="21">
        <v>0</v>
      </c>
      <c r="P3501" s="21">
        <v>1</v>
      </c>
      <c r="Q3501" s="21">
        <v>0</v>
      </c>
      <c r="R3501">
        <f>IFERROR(IF(I3501=1,VLOOKUP(F3501,Lookup!$A$2:$B$15,2,FALSE),0),0.5)</f>
        <v>0.5</v>
      </c>
      <c r="S3501">
        <f>IF(K3501=1,1,IFERROR(IF(H3501="pass",VLOOKUP(F3501,Lookup!$D$2:$E$26,2,FALSE),0),1.6))</f>
        <v>0</v>
      </c>
      <c r="T3501" s="6">
        <f t="shared" si="165"/>
        <v>0</v>
      </c>
      <c r="U3501" s="6">
        <f t="shared" si="166"/>
        <v>0.5</v>
      </c>
      <c r="V3501" t="str">
        <f t="shared" si="164"/>
        <v>J.CONNER, ARI</v>
      </c>
    </row>
    <row r="3502" spans="1:22">
      <c r="A3502">
        <v>1247</v>
      </c>
      <c r="B3502" s="28">
        <v>2</v>
      </c>
      <c r="C3502" s="28" t="s">
        <v>13</v>
      </c>
      <c r="D3502" s="28" t="s">
        <v>7</v>
      </c>
      <c r="E3502" s="28">
        <v>26</v>
      </c>
      <c r="F3502" s="28">
        <v>74</v>
      </c>
      <c r="G3502" s="28" t="s">
        <v>4119</v>
      </c>
      <c r="H3502" s="28" t="s">
        <v>585</v>
      </c>
      <c r="I3502" s="28">
        <v>1</v>
      </c>
      <c r="J3502" s="28">
        <v>0</v>
      </c>
      <c r="K3502" s="28">
        <v>0</v>
      </c>
      <c r="L3502" s="28">
        <v>0</v>
      </c>
      <c r="M3502" s="28" t="s">
        <v>624</v>
      </c>
      <c r="N3502" s="28" t="s">
        <v>587</v>
      </c>
      <c r="O3502" s="21">
        <v>0</v>
      </c>
      <c r="P3502" s="21">
        <v>1</v>
      </c>
      <c r="Q3502" s="21">
        <v>0</v>
      </c>
      <c r="R3502">
        <f>IFERROR(IF(I3502=1,VLOOKUP(F3502,Lookup!$A$2:$B$15,2,FALSE),0),0.5)</f>
        <v>0.5</v>
      </c>
      <c r="S3502">
        <f>IF(K3502=1,1,IFERROR(IF(H3502="pass",VLOOKUP(F3502,Lookup!$D$2:$E$26,2,FALSE),0),1.6))</f>
        <v>0</v>
      </c>
      <c r="T3502" s="6">
        <f t="shared" si="165"/>
        <v>0</v>
      </c>
      <c r="U3502" s="6">
        <f t="shared" si="166"/>
        <v>0.5</v>
      </c>
      <c r="V3502" t="str">
        <f t="shared" si="164"/>
        <v>J.CONNER, ARI</v>
      </c>
    </row>
    <row r="3503" spans="1:22">
      <c r="A3503">
        <v>1249</v>
      </c>
      <c r="B3503" s="28">
        <v>2</v>
      </c>
      <c r="C3503" s="28" t="s">
        <v>13</v>
      </c>
      <c r="D3503" s="28" t="s">
        <v>7</v>
      </c>
      <c r="E3503" s="28">
        <v>13</v>
      </c>
      <c r="F3503" s="28">
        <v>87</v>
      </c>
      <c r="G3503" s="28" t="s">
        <v>4121</v>
      </c>
      <c r="H3503" s="28" t="s">
        <v>585</v>
      </c>
      <c r="I3503" s="28">
        <v>1</v>
      </c>
      <c r="J3503" s="28">
        <v>0</v>
      </c>
      <c r="K3503" s="28">
        <v>0</v>
      </c>
      <c r="L3503" s="28">
        <v>0</v>
      </c>
      <c r="M3503" s="28" t="s">
        <v>596</v>
      </c>
      <c r="N3503" s="28" t="s">
        <v>587</v>
      </c>
      <c r="O3503" s="21">
        <v>0</v>
      </c>
      <c r="P3503" s="21">
        <v>1</v>
      </c>
      <c r="Q3503" s="21">
        <v>0</v>
      </c>
      <c r="R3503">
        <f>IFERROR(IF(I3503=1,VLOOKUP(F3503,Lookup!$A$2:$B$15,2,FALSE),0),0.5)</f>
        <v>0.6</v>
      </c>
      <c r="S3503">
        <f>IF(K3503=1,1,IFERROR(IF(H3503="pass",VLOOKUP(F3503,Lookup!$D$2:$E$26,2,FALSE),0),1.6))</f>
        <v>0</v>
      </c>
      <c r="T3503" s="6">
        <f t="shared" si="165"/>
        <v>0</v>
      </c>
      <c r="U3503" s="6">
        <f t="shared" si="166"/>
        <v>0.6</v>
      </c>
      <c r="V3503" t="str">
        <f t="shared" si="164"/>
        <v>C.EDMONDS, ARI</v>
      </c>
    </row>
    <row r="3504" spans="1:22">
      <c r="A3504">
        <v>1251</v>
      </c>
      <c r="B3504" s="28">
        <v>2</v>
      </c>
      <c r="C3504" s="28" t="s">
        <v>13</v>
      </c>
      <c r="D3504" s="28" t="s">
        <v>7</v>
      </c>
      <c r="E3504" s="28">
        <v>12</v>
      </c>
      <c r="F3504" s="28">
        <v>88</v>
      </c>
      <c r="G3504" s="28" t="s">
        <v>4123</v>
      </c>
      <c r="H3504" s="28" t="s">
        <v>585</v>
      </c>
      <c r="I3504" s="28">
        <v>0</v>
      </c>
      <c r="J3504" s="28">
        <v>1</v>
      </c>
      <c r="K3504" s="28">
        <v>0</v>
      </c>
      <c r="L3504" s="28">
        <v>0</v>
      </c>
      <c r="M3504" s="28" t="s">
        <v>594</v>
      </c>
      <c r="N3504" s="28" t="s">
        <v>587</v>
      </c>
      <c r="O3504" s="21">
        <v>0</v>
      </c>
      <c r="P3504" s="21">
        <v>0</v>
      </c>
      <c r="Q3504" s="21">
        <v>0</v>
      </c>
      <c r="R3504">
        <f>IFERROR(IF(I3504=1,VLOOKUP(F3504,Lookup!$A$2:$B$15,2,FALSE),0),0.5)</f>
        <v>0</v>
      </c>
      <c r="S3504">
        <f>IF(K3504=1,1,IFERROR(IF(H3504="pass",VLOOKUP(F3504,Lookup!$D$2:$E$26,2,FALSE),0),1.6))</f>
        <v>0</v>
      </c>
      <c r="T3504" s="6">
        <f t="shared" si="165"/>
        <v>0</v>
      </c>
      <c r="U3504" s="6">
        <f t="shared" si="166"/>
        <v>0</v>
      </c>
      <c r="V3504" t="str">
        <f t="shared" si="164"/>
        <v>K.MURRAY, ARI</v>
      </c>
    </row>
    <row r="3505" spans="1:22">
      <c r="A3505">
        <v>1253</v>
      </c>
      <c r="B3505" s="28">
        <v>2</v>
      </c>
      <c r="C3505" s="28" t="s">
        <v>7</v>
      </c>
      <c r="D3505" s="28" t="s">
        <v>13</v>
      </c>
      <c r="E3505" s="28">
        <v>78</v>
      </c>
      <c r="F3505" s="28">
        <v>22</v>
      </c>
      <c r="G3505" s="28" t="s">
        <v>4125</v>
      </c>
      <c r="H3505" s="28" t="s">
        <v>585</v>
      </c>
      <c r="I3505" s="28">
        <v>1</v>
      </c>
      <c r="J3505" s="28">
        <v>0</v>
      </c>
      <c r="K3505" s="28">
        <v>0</v>
      </c>
      <c r="L3505" s="28">
        <v>0</v>
      </c>
      <c r="M3505" s="28" t="s">
        <v>1946</v>
      </c>
      <c r="N3505" s="28" t="s">
        <v>587</v>
      </c>
      <c r="O3505" s="21">
        <v>0</v>
      </c>
      <c r="P3505" s="21">
        <v>1</v>
      </c>
      <c r="Q3505" s="21">
        <v>0</v>
      </c>
      <c r="R3505">
        <f>IFERROR(IF(I3505=1,VLOOKUP(F3505,Lookup!$A$2:$B$15,2,FALSE),0),0.5)</f>
        <v>0.5</v>
      </c>
      <c r="S3505">
        <f>IF(K3505=1,1,IFERROR(IF(H3505="pass",VLOOKUP(F3505,Lookup!$D$2:$E$26,2,FALSE),0),1.6))</f>
        <v>0</v>
      </c>
      <c r="T3505" s="6">
        <f t="shared" si="165"/>
        <v>0</v>
      </c>
      <c r="U3505" s="6">
        <f t="shared" si="166"/>
        <v>0.5</v>
      </c>
      <c r="V3505" t="str">
        <f t="shared" si="164"/>
        <v>D.COOK, MIN</v>
      </c>
    </row>
    <row r="3506" spans="1:22">
      <c r="A3506">
        <v>1254</v>
      </c>
      <c r="B3506" s="28">
        <v>2</v>
      </c>
      <c r="C3506" s="28" t="s">
        <v>7</v>
      </c>
      <c r="D3506" s="28" t="s">
        <v>13</v>
      </c>
      <c r="E3506" s="28">
        <v>66</v>
      </c>
      <c r="F3506" s="28">
        <v>34</v>
      </c>
      <c r="G3506" s="28" t="s">
        <v>4126</v>
      </c>
      <c r="H3506" s="28" t="s">
        <v>585</v>
      </c>
      <c r="I3506" s="28">
        <v>1</v>
      </c>
      <c r="J3506" s="28">
        <v>0</v>
      </c>
      <c r="K3506" s="28">
        <v>0</v>
      </c>
      <c r="L3506" s="28">
        <v>0</v>
      </c>
      <c r="M3506" s="28" t="s">
        <v>1946</v>
      </c>
      <c r="N3506" s="28" t="s">
        <v>587</v>
      </c>
      <c r="O3506" s="21">
        <v>0</v>
      </c>
      <c r="P3506" s="21">
        <v>1</v>
      </c>
      <c r="Q3506" s="21">
        <v>0</v>
      </c>
      <c r="R3506">
        <f>IFERROR(IF(I3506=1,VLOOKUP(F3506,Lookup!$A$2:$B$15,2,FALSE),0),0.5)</f>
        <v>0.5</v>
      </c>
      <c r="S3506">
        <f>IF(K3506=1,1,IFERROR(IF(H3506="pass",VLOOKUP(F3506,Lookup!$D$2:$E$26,2,FALSE),0),1.6))</f>
        <v>0</v>
      </c>
      <c r="T3506" s="6">
        <f t="shared" si="165"/>
        <v>0</v>
      </c>
      <c r="U3506" s="6">
        <f t="shared" si="166"/>
        <v>0.5</v>
      </c>
      <c r="V3506" t="str">
        <f t="shared" si="164"/>
        <v>D.COOK, MIN</v>
      </c>
    </row>
    <row r="3507" spans="1:22">
      <c r="A3507">
        <v>1259</v>
      </c>
      <c r="B3507" s="28">
        <v>2</v>
      </c>
      <c r="C3507" s="28" t="s">
        <v>7</v>
      </c>
      <c r="D3507" s="28" t="s">
        <v>13</v>
      </c>
      <c r="E3507" s="28">
        <v>50</v>
      </c>
      <c r="F3507" s="28">
        <v>50</v>
      </c>
      <c r="G3507" s="28" t="s">
        <v>4131</v>
      </c>
      <c r="H3507" s="28" t="s">
        <v>585</v>
      </c>
      <c r="I3507" s="28">
        <v>1</v>
      </c>
      <c r="J3507" s="28">
        <v>0</v>
      </c>
      <c r="K3507" s="28">
        <v>0</v>
      </c>
      <c r="L3507" s="28">
        <v>0</v>
      </c>
      <c r="M3507" s="28" t="s">
        <v>1946</v>
      </c>
      <c r="N3507" s="28" t="s">
        <v>587</v>
      </c>
      <c r="O3507" s="21">
        <v>0</v>
      </c>
      <c r="P3507" s="21">
        <v>1</v>
      </c>
      <c r="Q3507" s="21">
        <v>0</v>
      </c>
      <c r="R3507">
        <f>IFERROR(IF(I3507=1,VLOOKUP(F3507,Lookup!$A$2:$B$15,2,FALSE),0),0.5)</f>
        <v>0.5</v>
      </c>
      <c r="S3507">
        <f>IF(K3507=1,1,IFERROR(IF(H3507="pass",VLOOKUP(F3507,Lookup!$D$2:$E$26,2,FALSE),0),1.6))</f>
        <v>0</v>
      </c>
      <c r="T3507" s="6">
        <f t="shared" si="165"/>
        <v>0</v>
      </c>
      <c r="U3507" s="6">
        <f t="shared" si="166"/>
        <v>0.5</v>
      </c>
      <c r="V3507" t="str">
        <f t="shared" si="164"/>
        <v>D.COOK, MIN</v>
      </c>
    </row>
    <row r="3508" spans="1:22">
      <c r="A3508">
        <v>1260</v>
      </c>
      <c r="B3508" s="28">
        <v>2</v>
      </c>
      <c r="C3508" s="28" t="s">
        <v>7</v>
      </c>
      <c r="D3508" s="28" t="s">
        <v>13</v>
      </c>
      <c r="E3508" s="28">
        <v>40</v>
      </c>
      <c r="F3508" s="28">
        <v>60</v>
      </c>
      <c r="G3508" s="28" t="s">
        <v>4132</v>
      </c>
      <c r="H3508" s="28" t="s">
        <v>585</v>
      </c>
      <c r="I3508" s="28">
        <v>1</v>
      </c>
      <c r="J3508" s="28">
        <v>0</v>
      </c>
      <c r="K3508" s="28">
        <v>0</v>
      </c>
      <c r="L3508" s="28">
        <v>0</v>
      </c>
      <c r="M3508" s="28" t="s">
        <v>1946</v>
      </c>
      <c r="N3508" s="28" t="s">
        <v>587</v>
      </c>
      <c r="O3508" s="21">
        <v>0</v>
      </c>
      <c r="P3508" s="21">
        <v>1</v>
      </c>
      <c r="Q3508" s="21">
        <v>0</v>
      </c>
      <c r="R3508">
        <f>IFERROR(IF(I3508=1,VLOOKUP(F3508,Lookup!$A$2:$B$15,2,FALSE),0),0.5)</f>
        <v>0.5</v>
      </c>
      <c r="S3508">
        <f>IF(K3508=1,1,IFERROR(IF(H3508="pass",VLOOKUP(F3508,Lookup!$D$2:$E$26,2,FALSE),0),1.6))</f>
        <v>0</v>
      </c>
      <c r="T3508" s="6">
        <f t="shared" si="165"/>
        <v>0</v>
      </c>
      <c r="U3508" s="6">
        <f t="shared" si="166"/>
        <v>0.5</v>
      </c>
      <c r="V3508" t="str">
        <f t="shared" si="164"/>
        <v>D.COOK, MIN</v>
      </c>
    </row>
    <row r="3509" spans="1:22">
      <c r="A3509">
        <v>1265</v>
      </c>
      <c r="B3509" s="28">
        <v>2</v>
      </c>
      <c r="C3509" s="28" t="s">
        <v>13</v>
      </c>
      <c r="D3509" s="28" t="s">
        <v>7</v>
      </c>
      <c r="E3509" s="28">
        <v>76</v>
      </c>
      <c r="F3509" s="28">
        <v>24</v>
      </c>
      <c r="G3509" s="28" t="s">
        <v>4137</v>
      </c>
      <c r="H3509" s="28" t="s">
        <v>585</v>
      </c>
      <c r="I3509" s="28">
        <v>1</v>
      </c>
      <c r="J3509" s="28">
        <v>0</v>
      </c>
      <c r="K3509" s="28">
        <v>0</v>
      </c>
      <c r="L3509" s="28">
        <v>0</v>
      </c>
      <c r="M3509" s="28" t="s">
        <v>596</v>
      </c>
      <c r="N3509" s="28" t="s">
        <v>587</v>
      </c>
      <c r="O3509" s="21">
        <v>0</v>
      </c>
      <c r="P3509" s="21">
        <v>1</v>
      </c>
      <c r="Q3509" s="21">
        <v>0</v>
      </c>
      <c r="R3509">
        <f>IFERROR(IF(I3509=1,VLOOKUP(F3509,Lookup!$A$2:$B$15,2,FALSE),0),0.5)</f>
        <v>0.5</v>
      </c>
      <c r="S3509">
        <f>IF(K3509=1,1,IFERROR(IF(H3509="pass",VLOOKUP(F3509,Lookup!$D$2:$E$26,2,FALSE),0),1.6))</f>
        <v>0</v>
      </c>
      <c r="T3509" s="6">
        <f t="shared" si="165"/>
        <v>0</v>
      </c>
      <c r="U3509" s="6">
        <f t="shared" si="166"/>
        <v>0.5</v>
      </c>
      <c r="V3509" t="str">
        <f t="shared" si="164"/>
        <v>C.EDMONDS, ARI</v>
      </c>
    </row>
    <row r="3510" spans="1:22">
      <c r="A3510">
        <v>1267</v>
      </c>
      <c r="B3510" s="28">
        <v>2</v>
      </c>
      <c r="C3510" s="28" t="s">
        <v>13</v>
      </c>
      <c r="D3510" s="28" t="s">
        <v>7</v>
      </c>
      <c r="E3510" s="28">
        <v>75</v>
      </c>
      <c r="F3510" s="28">
        <v>25</v>
      </c>
      <c r="G3510" s="28" t="s">
        <v>4139</v>
      </c>
      <c r="H3510" s="28" t="s">
        <v>585</v>
      </c>
      <c r="I3510" s="28">
        <v>1</v>
      </c>
      <c r="J3510" s="28">
        <v>0</v>
      </c>
      <c r="K3510" s="28">
        <v>0</v>
      </c>
      <c r="L3510" s="28">
        <v>0</v>
      </c>
      <c r="M3510" s="28" t="s">
        <v>624</v>
      </c>
      <c r="N3510" s="28" t="s">
        <v>587</v>
      </c>
      <c r="O3510" s="21">
        <v>0</v>
      </c>
      <c r="P3510" s="21">
        <v>1</v>
      </c>
      <c r="Q3510" s="21">
        <v>0</v>
      </c>
      <c r="R3510">
        <f>IFERROR(IF(I3510=1,VLOOKUP(F3510,Lookup!$A$2:$B$15,2,FALSE),0),0.5)</f>
        <v>0.5</v>
      </c>
      <c r="S3510">
        <f>IF(K3510=1,1,IFERROR(IF(H3510="pass",VLOOKUP(F3510,Lookup!$D$2:$E$26,2,FALSE),0),1.6))</f>
        <v>0</v>
      </c>
      <c r="T3510" s="6">
        <f t="shared" si="165"/>
        <v>0</v>
      </c>
      <c r="U3510" s="6">
        <f t="shared" si="166"/>
        <v>0.5</v>
      </c>
      <c r="V3510" t="str">
        <f t="shared" si="164"/>
        <v>J.CONNER, ARI</v>
      </c>
    </row>
    <row r="3511" spans="1:22">
      <c r="A3511">
        <v>1268</v>
      </c>
      <c r="B3511" s="28">
        <v>2</v>
      </c>
      <c r="C3511" s="28" t="s">
        <v>13</v>
      </c>
      <c r="D3511" s="28" t="s">
        <v>7</v>
      </c>
      <c r="E3511" s="28">
        <v>66</v>
      </c>
      <c r="F3511" s="28">
        <v>34</v>
      </c>
      <c r="G3511" s="28" t="s">
        <v>4140</v>
      </c>
      <c r="H3511" s="28" t="s">
        <v>585</v>
      </c>
      <c r="I3511" s="28">
        <v>1</v>
      </c>
      <c r="J3511" s="28">
        <v>0</v>
      </c>
      <c r="K3511" s="28">
        <v>0</v>
      </c>
      <c r="L3511" s="28">
        <v>0</v>
      </c>
      <c r="M3511" s="28" t="s">
        <v>624</v>
      </c>
      <c r="N3511" s="28" t="s">
        <v>587</v>
      </c>
      <c r="O3511" s="21">
        <v>0</v>
      </c>
      <c r="P3511" s="21">
        <v>1</v>
      </c>
      <c r="Q3511" s="21">
        <v>0</v>
      </c>
      <c r="R3511">
        <f>IFERROR(IF(I3511=1,VLOOKUP(F3511,Lookup!$A$2:$B$15,2,FALSE),0),0.5)</f>
        <v>0.5</v>
      </c>
      <c r="S3511">
        <f>IF(K3511=1,1,IFERROR(IF(H3511="pass",VLOOKUP(F3511,Lookup!$D$2:$E$26,2,FALSE),0),1.6))</f>
        <v>0</v>
      </c>
      <c r="T3511" s="6">
        <f t="shared" si="165"/>
        <v>0</v>
      </c>
      <c r="U3511" s="6">
        <f t="shared" si="166"/>
        <v>0.5</v>
      </c>
      <c r="V3511" t="str">
        <f t="shared" si="164"/>
        <v>J.CONNER, ARI</v>
      </c>
    </row>
    <row r="3512" spans="1:22">
      <c r="A3512">
        <v>1270</v>
      </c>
      <c r="B3512" s="28">
        <v>2</v>
      </c>
      <c r="C3512" s="28" t="s">
        <v>13</v>
      </c>
      <c r="D3512" s="28" t="s">
        <v>7</v>
      </c>
      <c r="E3512" s="28">
        <v>57</v>
      </c>
      <c r="F3512" s="28">
        <v>43</v>
      </c>
      <c r="G3512" s="28" t="s">
        <v>4142</v>
      </c>
      <c r="H3512" s="28" t="s">
        <v>585</v>
      </c>
      <c r="I3512" s="28">
        <v>1</v>
      </c>
      <c r="J3512" s="28">
        <v>0</v>
      </c>
      <c r="K3512" s="28">
        <v>0</v>
      </c>
      <c r="L3512" s="28">
        <v>0</v>
      </c>
      <c r="M3512" s="28" t="s">
        <v>624</v>
      </c>
      <c r="N3512" s="28" t="s">
        <v>587</v>
      </c>
      <c r="O3512" s="21">
        <v>0</v>
      </c>
      <c r="P3512" s="21">
        <v>1</v>
      </c>
      <c r="Q3512" s="21">
        <v>0</v>
      </c>
      <c r="R3512">
        <f>IFERROR(IF(I3512=1,VLOOKUP(F3512,Lookup!$A$2:$B$15,2,FALSE),0),0.5)</f>
        <v>0.5</v>
      </c>
      <c r="S3512">
        <f>IF(K3512=1,1,IFERROR(IF(H3512="pass",VLOOKUP(F3512,Lookup!$D$2:$E$26,2,FALSE),0),1.6))</f>
        <v>0</v>
      </c>
      <c r="T3512" s="6">
        <f t="shared" si="165"/>
        <v>0</v>
      </c>
      <c r="U3512" s="6">
        <f t="shared" si="166"/>
        <v>0.5</v>
      </c>
      <c r="V3512" t="str">
        <f t="shared" si="164"/>
        <v>J.CONNER, ARI</v>
      </c>
    </row>
    <row r="3513" spans="1:22">
      <c r="A3513">
        <v>1272</v>
      </c>
      <c r="B3513" s="28">
        <v>2</v>
      </c>
      <c r="C3513" s="28" t="s">
        <v>13</v>
      </c>
      <c r="D3513" s="28" t="s">
        <v>7</v>
      </c>
      <c r="E3513" s="28">
        <v>40</v>
      </c>
      <c r="F3513" s="28">
        <v>60</v>
      </c>
      <c r="G3513" s="28" t="s">
        <v>4144</v>
      </c>
      <c r="H3513" s="28" t="s">
        <v>585</v>
      </c>
      <c r="I3513" s="28">
        <v>1</v>
      </c>
      <c r="J3513" s="28">
        <v>0</v>
      </c>
      <c r="K3513" s="28">
        <v>0</v>
      </c>
      <c r="L3513" s="28">
        <v>0</v>
      </c>
      <c r="M3513" s="28" t="s">
        <v>596</v>
      </c>
      <c r="N3513" s="28" t="s">
        <v>587</v>
      </c>
      <c r="O3513" s="21">
        <v>0</v>
      </c>
      <c r="P3513" s="21">
        <v>1</v>
      </c>
      <c r="Q3513" s="21">
        <v>0</v>
      </c>
      <c r="R3513">
        <f>IFERROR(IF(I3513=1,VLOOKUP(F3513,Lookup!$A$2:$B$15,2,FALSE),0),0.5)</f>
        <v>0.5</v>
      </c>
      <c r="S3513">
        <f>IF(K3513=1,1,IFERROR(IF(H3513="pass",VLOOKUP(F3513,Lookup!$D$2:$E$26,2,FALSE),0),1.6))</f>
        <v>0</v>
      </c>
      <c r="T3513" s="6">
        <f t="shared" si="165"/>
        <v>0</v>
      </c>
      <c r="U3513" s="6">
        <f t="shared" si="166"/>
        <v>0.5</v>
      </c>
      <c r="V3513" t="str">
        <f t="shared" si="164"/>
        <v>C.EDMONDS, ARI</v>
      </c>
    </row>
    <row r="3514" spans="1:22">
      <c r="A3514">
        <v>1275</v>
      </c>
      <c r="B3514" s="28">
        <v>2</v>
      </c>
      <c r="C3514" s="28" t="s">
        <v>7</v>
      </c>
      <c r="D3514" s="28" t="s">
        <v>13</v>
      </c>
      <c r="E3514" s="28">
        <v>82</v>
      </c>
      <c r="F3514" s="28">
        <v>18</v>
      </c>
      <c r="G3514" s="28" t="s">
        <v>4147</v>
      </c>
      <c r="H3514" s="28" t="s">
        <v>585</v>
      </c>
      <c r="I3514" s="28">
        <v>1</v>
      </c>
      <c r="J3514" s="28">
        <v>0</v>
      </c>
      <c r="K3514" s="28">
        <v>0</v>
      </c>
      <c r="L3514" s="28">
        <v>0</v>
      </c>
      <c r="M3514" s="28" t="s">
        <v>1946</v>
      </c>
      <c r="N3514" s="28" t="s">
        <v>587</v>
      </c>
      <c r="O3514" s="21">
        <v>0</v>
      </c>
      <c r="P3514" s="21">
        <v>1</v>
      </c>
      <c r="Q3514" s="21">
        <v>0</v>
      </c>
      <c r="R3514">
        <f>IFERROR(IF(I3514=1,VLOOKUP(F3514,Lookup!$A$2:$B$15,2,FALSE),0),0.5)</f>
        <v>0.5</v>
      </c>
      <c r="S3514">
        <f>IF(K3514=1,1,IFERROR(IF(H3514="pass",VLOOKUP(F3514,Lookup!$D$2:$E$26,2,FALSE),0),1.6))</f>
        <v>0</v>
      </c>
      <c r="T3514" s="6">
        <f t="shared" si="165"/>
        <v>0</v>
      </c>
      <c r="U3514" s="6">
        <f t="shared" si="166"/>
        <v>0.5</v>
      </c>
      <c r="V3514" t="str">
        <f t="shared" si="164"/>
        <v>D.COOK, MIN</v>
      </c>
    </row>
    <row r="3515" spans="1:22">
      <c r="A3515">
        <v>1277</v>
      </c>
      <c r="B3515" s="28">
        <v>2</v>
      </c>
      <c r="C3515" s="28" t="s">
        <v>7</v>
      </c>
      <c r="D3515" s="28" t="s">
        <v>13</v>
      </c>
      <c r="E3515" s="28">
        <v>69</v>
      </c>
      <c r="F3515" s="28">
        <v>31</v>
      </c>
      <c r="G3515" s="28" t="s">
        <v>4149</v>
      </c>
      <c r="H3515" s="28" t="s">
        <v>585</v>
      </c>
      <c r="I3515" s="28">
        <v>1</v>
      </c>
      <c r="J3515" s="28">
        <v>0</v>
      </c>
      <c r="K3515" s="28">
        <v>0</v>
      </c>
      <c r="L3515" s="28">
        <v>0</v>
      </c>
      <c r="M3515" s="28" t="s">
        <v>1946</v>
      </c>
      <c r="N3515" s="28" t="s">
        <v>587</v>
      </c>
      <c r="O3515" s="21">
        <v>0</v>
      </c>
      <c r="P3515" s="21">
        <v>1</v>
      </c>
      <c r="Q3515" s="21">
        <v>0</v>
      </c>
      <c r="R3515">
        <f>IFERROR(IF(I3515=1,VLOOKUP(F3515,Lookup!$A$2:$B$15,2,FALSE),0),0.5)</f>
        <v>0.5</v>
      </c>
      <c r="S3515">
        <f>IF(K3515=1,1,IFERROR(IF(H3515="pass",VLOOKUP(F3515,Lookup!$D$2:$E$26,2,FALSE),0),1.6))</f>
        <v>0</v>
      </c>
      <c r="T3515" s="6">
        <f t="shared" si="165"/>
        <v>0</v>
      </c>
      <c r="U3515" s="6">
        <f t="shared" si="166"/>
        <v>0.5</v>
      </c>
      <c r="V3515" t="str">
        <f t="shared" si="164"/>
        <v>D.COOK, MIN</v>
      </c>
    </row>
    <row r="3516" spans="1:22">
      <c r="A3516">
        <v>1280</v>
      </c>
      <c r="B3516" s="28">
        <v>2</v>
      </c>
      <c r="C3516" s="28" t="s">
        <v>13</v>
      </c>
      <c r="D3516" s="28" t="s">
        <v>7</v>
      </c>
      <c r="E3516" s="28">
        <v>71</v>
      </c>
      <c r="F3516" s="28">
        <v>29</v>
      </c>
      <c r="G3516" s="28" t="s">
        <v>4152</v>
      </c>
      <c r="H3516" s="28" t="s">
        <v>585</v>
      </c>
      <c r="I3516" s="28">
        <v>1</v>
      </c>
      <c r="J3516" s="28">
        <v>0</v>
      </c>
      <c r="K3516" s="28">
        <v>0</v>
      </c>
      <c r="L3516" s="28">
        <v>0</v>
      </c>
      <c r="M3516" s="28" t="s">
        <v>596</v>
      </c>
      <c r="N3516" s="28" t="s">
        <v>587</v>
      </c>
      <c r="O3516" s="21">
        <v>0</v>
      </c>
      <c r="P3516" s="21">
        <v>1</v>
      </c>
      <c r="Q3516" s="21">
        <v>0</v>
      </c>
      <c r="R3516">
        <f>IFERROR(IF(I3516=1,VLOOKUP(F3516,Lookup!$A$2:$B$15,2,FALSE),0),0.5)</f>
        <v>0.5</v>
      </c>
      <c r="S3516">
        <f>IF(K3516=1,1,IFERROR(IF(H3516="pass",VLOOKUP(F3516,Lookup!$D$2:$E$26,2,FALSE),0),1.6))</f>
        <v>0</v>
      </c>
      <c r="T3516" s="6">
        <f t="shared" si="165"/>
        <v>0</v>
      </c>
      <c r="U3516" s="6">
        <f t="shared" si="166"/>
        <v>0.5</v>
      </c>
      <c r="V3516" t="str">
        <f t="shared" si="164"/>
        <v>C.EDMONDS, ARI</v>
      </c>
    </row>
    <row r="3517" spans="1:22">
      <c r="A3517">
        <v>1282</v>
      </c>
      <c r="B3517" s="28">
        <v>2</v>
      </c>
      <c r="C3517" s="28" t="s">
        <v>13</v>
      </c>
      <c r="D3517" s="28" t="s">
        <v>7</v>
      </c>
      <c r="E3517" s="28">
        <v>39</v>
      </c>
      <c r="F3517" s="28">
        <v>61</v>
      </c>
      <c r="G3517" s="28" t="s">
        <v>4154</v>
      </c>
      <c r="H3517" s="28" t="s">
        <v>585</v>
      </c>
      <c r="I3517" s="28">
        <v>1</v>
      </c>
      <c r="J3517" s="28">
        <v>0</v>
      </c>
      <c r="K3517" s="28">
        <v>0</v>
      </c>
      <c r="L3517" s="28">
        <v>0</v>
      </c>
      <c r="M3517" s="28" t="s">
        <v>596</v>
      </c>
      <c r="N3517" s="28" t="s">
        <v>587</v>
      </c>
      <c r="O3517" s="21">
        <v>0</v>
      </c>
      <c r="P3517" s="21">
        <v>1</v>
      </c>
      <c r="Q3517" s="21">
        <v>0</v>
      </c>
      <c r="R3517">
        <f>IFERROR(IF(I3517=1,VLOOKUP(F3517,Lookup!$A$2:$B$15,2,FALSE),0),0.5)</f>
        <v>0.5</v>
      </c>
      <c r="S3517">
        <f>IF(K3517=1,1,IFERROR(IF(H3517="pass",VLOOKUP(F3517,Lookup!$D$2:$E$26,2,FALSE),0),1.6))</f>
        <v>0</v>
      </c>
      <c r="T3517" s="6">
        <f t="shared" si="165"/>
        <v>0</v>
      </c>
      <c r="U3517" s="6">
        <f t="shared" si="166"/>
        <v>0.5</v>
      </c>
      <c r="V3517" t="str">
        <f t="shared" si="164"/>
        <v>C.EDMONDS, ARI</v>
      </c>
    </row>
    <row r="3518" spans="1:22">
      <c r="A3518">
        <v>1285</v>
      </c>
      <c r="B3518" s="28">
        <v>2</v>
      </c>
      <c r="C3518" s="28" t="s">
        <v>7</v>
      </c>
      <c r="D3518" s="28" t="s">
        <v>13</v>
      </c>
      <c r="E3518" s="28">
        <v>69</v>
      </c>
      <c r="F3518" s="28">
        <v>31</v>
      </c>
      <c r="G3518" s="28" t="s">
        <v>4157</v>
      </c>
      <c r="H3518" s="28" t="s">
        <v>585</v>
      </c>
      <c r="I3518" s="28">
        <v>1</v>
      </c>
      <c r="J3518" s="28">
        <v>0</v>
      </c>
      <c r="K3518" s="28">
        <v>0</v>
      </c>
      <c r="L3518" s="28">
        <v>0</v>
      </c>
      <c r="M3518" s="28" t="s">
        <v>1946</v>
      </c>
      <c r="N3518" s="28" t="s">
        <v>587</v>
      </c>
      <c r="O3518" s="21">
        <v>0</v>
      </c>
      <c r="P3518" s="21">
        <v>1</v>
      </c>
      <c r="Q3518" s="21">
        <v>0</v>
      </c>
      <c r="R3518">
        <f>IFERROR(IF(I3518=1,VLOOKUP(F3518,Lookup!$A$2:$B$15,2,FALSE),0),0.5)</f>
        <v>0.5</v>
      </c>
      <c r="S3518">
        <f>IF(K3518=1,1,IFERROR(IF(H3518="pass",VLOOKUP(F3518,Lookup!$D$2:$E$26,2,FALSE),0),1.6))</f>
        <v>0</v>
      </c>
      <c r="T3518" s="6">
        <f t="shared" si="165"/>
        <v>0</v>
      </c>
      <c r="U3518" s="6">
        <f t="shared" si="166"/>
        <v>0.5</v>
      </c>
      <c r="V3518" t="str">
        <f t="shared" si="164"/>
        <v>D.COOK, MIN</v>
      </c>
    </row>
    <row r="3519" spans="1:22">
      <c r="A3519">
        <v>1287</v>
      </c>
      <c r="B3519" s="28">
        <v>2</v>
      </c>
      <c r="C3519" s="28" t="s">
        <v>7</v>
      </c>
      <c r="D3519" s="28" t="s">
        <v>13</v>
      </c>
      <c r="E3519" s="28">
        <v>51</v>
      </c>
      <c r="F3519" s="28">
        <v>49</v>
      </c>
      <c r="G3519" s="28" t="s">
        <v>4159</v>
      </c>
      <c r="H3519" s="28" t="s">
        <v>585</v>
      </c>
      <c r="I3519" s="28">
        <v>1</v>
      </c>
      <c r="J3519" s="28">
        <v>0</v>
      </c>
      <c r="K3519" s="28">
        <v>0</v>
      </c>
      <c r="L3519" s="28">
        <v>0</v>
      </c>
      <c r="M3519" s="28" t="s">
        <v>1946</v>
      </c>
      <c r="N3519" s="28" t="s">
        <v>587</v>
      </c>
      <c r="O3519" s="21">
        <v>0</v>
      </c>
      <c r="P3519" s="21">
        <v>1</v>
      </c>
      <c r="Q3519" s="21">
        <v>0</v>
      </c>
      <c r="R3519">
        <f>IFERROR(IF(I3519=1,VLOOKUP(F3519,Lookup!$A$2:$B$15,2,FALSE),0),0.5)</f>
        <v>0.5</v>
      </c>
      <c r="S3519">
        <f>IF(K3519=1,1,IFERROR(IF(H3519="pass",VLOOKUP(F3519,Lookup!$D$2:$E$26,2,FALSE),0),1.6))</f>
        <v>0</v>
      </c>
      <c r="T3519" s="6">
        <f t="shared" si="165"/>
        <v>0</v>
      </c>
      <c r="U3519" s="6">
        <f t="shared" si="166"/>
        <v>0.5</v>
      </c>
      <c r="V3519" t="str">
        <f t="shared" si="164"/>
        <v>D.COOK, MIN</v>
      </c>
    </row>
    <row r="3520" spans="1:22">
      <c r="A3520">
        <v>1290</v>
      </c>
      <c r="B3520" s="28">
        <v>2</v>
      </c>
      <c r="C3520" s="28" t="s">
        <v>7</v>
      </c>
      <c r="D3520" s="28" t="s">
        <v>13</v>
      </c>
      <c r="E3520" s="28">
        <v>38</v>
      </c>
      <c r="F3520" s="28">
        <v>62</v>
      </c>
      <c r="G3520" s="28" t="s">
        <v>4162</v>
      </c>
      <c r="H3520" s="28" t="s">
        <v>585</v>
      </c>
      <c r="I3520" s="28">
        <v>1</v>
      </c>
      <c r="J3520" s="28">
        <v>0</v>
      </c>
      <c r="K3520" s="28">
        <v>0</v>
      </c>
      <c r="L3520" s="28">
        <v>0</v>
      </c>
      <c r="M3520" s="28" t="s">
        <v>1946</v>
      </c>
      <c r="N3520" s="28" t="s">
        <v>587</v>
      </c>
      <c r="O3520" s="21">
        <v>0</v>
      </c>
      <c r="P3520" s="21">
        <v>1</v>
      </c>
      <c r="Q3520" s="21">
        <v>0</v>
      </c>
      <c r="R3520">
        <f>IFERROR(IF(I3520=1,VLOOKUP(F3520,Lookup!$A$2:$B$15,2,FALSE),0),0.5)</f>
        <v>0.5</v>
      </c>
      <c r="S3520">
        <f>IF(K3520=1,1,IFERROR(IF(H3520="pass",VLOOKUP(F3520,Lookup!$D$2:$E$26,2,FALSE),0),1.6))</f>
        <v>0</v>
      </c>
      <c r="T3520" s="6">
        <f t="shared" si="165"/>
        <v>0</v>
      </c>
      <c r="U3520" s="6">
        <f t="shared" si="166"/>
        <v>0.5</v>
      </c>
      <c r="V3520" t="str">
        <f t="shared" si="164"/>
        <v>D.COOK, MIN</v>
      </c>
    </row>
    <row r="3521" spans="1:22">
      <c r="A3521">
        <v>1291</v>
      </c>
      <c r="B3521" s="28">
        <v>2</v>
      </c>
      <c r="C3521" s="28" t="s">
        <v>7</v>
      </c>
      <c r="D3521" s="28" t="s">
        <v>13</v>
      </c>
      <c r="E3521" s="28">
        <v>40</v>
      </c>
      <c r="F3521" s="28">
        <v>60</v>
      </c>
      <c r="G3521" s="28" t="s">
        <v>4163</v>
      </c>
      <c r="H3521" s="28" t="s">
        <v>585</v>
      </c>
      <c r="I3521" s="28">
        <v>1</v>
      </c>
      <c r="J3521" s="28">
        <v>0</v>
      </c>
      <c r="K3521" s="28">
        <v>0</v>
      </c>
      <c r="L3521" s="28">
        <v>0</v>
      </c>
      <c r="M3521" s="28" t="s">
        <v>1946</v>
      </c>
      <c r="N3521" s="28" t="s">
        <v>587</v>
      </c>
      <c r="O3521" s="21">
        <v>0</v>
      </c>
      <c r="P3521" s="21">
        <v>1</v>
      </c>
      <c r="Q3521" s="21">
        <v>0</v>
      </c>
      <c r="R3521">
        <f>IFERROR(IF(I3521=1,VLOOKUP(F3521,Lookup!$A$2:$B$15,2,FALSE),0),0.5)</f>
        <v>0.5</v>
      </c>
      <c r="S3521">
        <f>IF(K3521=1,1,IFERROR(IF(H3521="pass",VLOOKUP(F3521,Lookup!$D$2:$E$26,2,FALSE),0),1.6))</f>
        <v>0</v>
      </c>
      <c r="T3521" s="6">
        <f t="shared" si="165"/>
        <v>0</v>
      </c>
      <c r="U3521" s="6">
        <f t="shared" si="166"/>
        <v>0.5</v>
      </c>
      <c r="V3521" t="str">
        <f t="shared" si="164"/>
        <v>D.COOK, MIN</v>
      </c>
    </row>
    <row r="3522" spans="1:22">
      <c r="A3522">
        <v>1292</v>
      </c>
      <c r="B3522" s="28">
        <v>2</v>
      </c>
      <c r="C3522" s="28" t="s">
        <v>13</v>
      </c>
      <c r="D3522" s="28" t="s">
        <v>7</v>
      </c>
      <c r="E3522" s="28">
        <v>75</v>
      </c>
      <c r="F3522" s="28">
        <v>25</v>
      </c>
      <c r="G3522" s="28" t="s">
        <v>4164</v>
      </c>
      <c r="H3522" s="28" t="s">
        <v>585</v>
      </c>
      <c r="I3522" s="28">
        <v>1</v>
      </c>
      <c r="J3522" s="28">
        <v>0</v>
      </c>
      <c r="K3522" s="28">
        <v>0</v>
      </c>
      <c r="L3522" s="28">
        <v>0</v>
      </c>
      <c r="M3522" s="28" t="s">
        <v>624</v>
      </c>
      <c r="N3522" s="28" t="s">
        <v>587</v>
      </c>
      <c r="O3522" s="21">
        <v>0</v>
      </c>
      <c r="P3522" s="21">
        <v>1</v>
      </c>
      <c r="Q3522" s="21">
        <v>0</v>
      </c>
      <c r="R3522">
        <f>IFERROR(IF(I3522=1,VLOOKUP(F3522,Lookup!$A$2:$B$15,2,FALSE),0),0.5)</f>
        <v>0.5</v>
      </c>
      <c r="S3522">
        <f>IF(K3522=1,1,IFERROR(IF(H3522="pass",VLOOKUP(F3522,Lookup!$D$2:$E$26,2,FALSE),0),1.6))</f>
        <v>0</v>
      </c>
      <c r="T3522" s="6">
        <f t="shared" si="165"/>
        <v>0</v>
      </c>
      <c r="U3522" s="6">
        <f t="shared" si="166"/>
        <v>0.5</v>
      </c>
      <c r="V3522" t="str">
        <f t="shared" ref="V3522:V3585" si="167">IF(M3522="A.St","A. ST. BROWN, DET",IF(M3522="Dj.Moore","D.MOORE, CAR",IF(M3522="Mi.Carter","M.CARTER, NYJ",UPPER(M3522)&amp;", "&amp;C3522)))</f>
        <v>J.CONNER, ARI</v>
      </c>
    </row>
    <row r="3523" spans="1:22">
      <c r="A3523">
        <v>1295</v>
      </c>
      <c r="B3523" s="28">
        <v>2</v>
      </c>
      <c r="C3523" s="28" t="s">
        <v>13</v>
      </c>
      <c r="D3523" s="28" t="s">
        <v>7</v>
      </c>
      <c r="E3523" s="28">
        <v>61</v>
      </c>
      <c r="F3523" s="28">
        <v>39</v>
      </c>
      <c r="G3523" s="28" t="s">
        <v>4167</v>
      </c>
      <c r="H3523" s="28" t="s">
        <v>585</v>
      </c>
      <c r="I3523" s="28">
        <v>0</v>
      </c>
      <c r="J3523" s="28">
        <v>1</v>
      </c>
      <c r="K3523" s="28">
        <v>0</v>
      </c>
      <c r="L3523" s="28">
        <v>0</v>
      </c>
      <c r="M3523" s="28" t="s">
        <v>594</v>
      </c>
      <c r="N3523" s="28" t="s">
        <v>587</v>
      </c>
      <c r="O3523" s="21">
        <v>0</v>
      </c>
      <c r="P3523" s="21">
        <v>0</v>
      </c>
      <c r="Q3523" s="21">
        <v>0</v>
      </c>
      <c r="R3523">
        <f>IFERROR(IF(I3523=1,VLOOKUP(F3523,Lookup!$A$2:$B$15,2,FALSE),0),0.5)</f>
        <v>0</v>
      </c>
      <c r="S3523">
        <f>IF(K3523=1,1,IFERROR(IF(H3523="pass",VLOOKUP(F3523,Lookup!$D$2:$E$26,2,FALSE),0),1.6))</f>
        <v>0</v>
      </c>
      <c r="T3523" s="6">
        <f t="shared" ref="T3523:T3586" si="168">IFERROR(1.6+0.7/40*N3523,0)</f>
        <v>0</v>
      </c>
      <c r="U3523" s="6">
        <f t="shared" ref="U3523:U3586" si="169">R3523+IF(S3523&gt;=3.2,S3523,IF(AND(S3523&lt;3.2,S3523&gt;=1.8),S3523*0.66+T3523*0.34,T3523))+K3523*0.4735*2</f>
        <v>0</v>
      </c>
      <c r="V3523" t="str">
        <f t="shared" si="167"/>
        <v>K.MURRAY, ARI</v>
      </c>
    </row>
    <row r="3524" spans="1:22">
      <c r="A3524">
        <v>1297</v>
      </c>
      <c r="B3524" s="28">
        <v>2</v>
      </c>
      <c r="C3524" s="28" t="s">
        <v>7</v>
      </c>
      <c r="D3524" s="28" t="s">
        <v>13</v>
      </c>
      <c r="E3524" s="28">
        <v>92</v>
      </c>
      <c r="F3524" s="28">
        <v>8</v>
      </c>
      <c r="G3524" s="28" t="s">
        <v>4169</v>
      </c>
      <c r="H3524" s="28" t="s">
        <v>585</v>
      </c>
      <c r="I3524" s="28">
        <v>1</v>
      </c>
      <c r="J3524" s="28">
        <v>0</v>
      </c>
      <c r="K3524" s="28">
        <v>0</v>
      </c>
      <c r="L3524" s="28">
        <v>0</v>
      </c>
      <c r="M3524" s="28" t="s">
        <v>1946</v>
      </c>
      <c r="N3524" s="28" t="s">
        <v>587</v>
      </c>
      <c r="O3524" s="21">
        <v>0</v>
      </c>
      <c r="P3524" s="21">
        <v>1</v>
      </c>
      <c r="Q3524" s="21">
        <v>0</v>
      </c>
      <c r="R3524">
        <f>IFERROR(IF(I3524=1,VLOOKUP(F3524,Lookup!$A$2:$B$15,2,FALSE),0),0.5)</f>
        <v>0.5</v>
      </c>
      <c r="S3524">
        <f>IF(K3524=1,1,IFERROR(IF(H3524="pass",VLOOKUP(F3524,Lookup!$D$2:$E$26,2,FALSE),0),1.6))</f>
        <v>0</v>
      </c>
      <c r="T3524" s="6">
        <f t="shared" si="168"/>
        <v>0</v>
      </c>
      <c r="U3524" s="6">
        <f t="shared" si="169"/>
        <v>0.5</v>
      </c>
      <c r="V3524" t="str">
        <f t="shared" si="167"/>
        <v>D.COOK, MIN</v>
      </c>
    </row>
    <row r="3525" spans="1:22">
      <c r="A3525">
        <v>1305</v>
      </c>
      <c r="B3525" s="28">
        <v>2</v>
      </c>
      <c r="C3525" s="28" t="s">
        <v>13</v>
      </c>
      <c r="D3525" s="28" t="s">
        <v>7</v>
      </c>
      <c r="E3525" s="28">
        <v>6</v>
      </c>
      <c r="F3525" s="28">
        <v>94</v>
      </c>
      <c r="G3525" s="28" t="s">
        <v>4177</v>
      </c>
      <c r="H3525" s="28" t="s">
        <v>585</v>
      </c>
      <c r="I3525" s="28">
        <v>1</v>
      </c>
      <c r="J3525" s="28">
        <v>0</v>
      </c>
      <c r="K3525" s="28">
        <v>0</v>
      </c>
      <c r="L3525" s="28">
        <v>0</v>
      </c>
      <c r="M3525" s="28" t="s">
        <v>624</v>
      </c>
      <c r="N3525" s="28" t="s">
        <v>587</v>
      </c>
      <c r="O3525" s="21">
        <v>0</v>
      </c>
      <c r="P3525" s="21">
        <v>1</v>
      </c>
      <c r="Q3525" s="21">
        <v>0</v>
      </c>
      <c r="R3525">
        <f>IFERROR(IF(I3525=1,VLOOKUP(F3525,Lookup!$A$2:$B$15,2,FALSE),0),0.5)</f>
        <v>1.3</v>
      </c>
      <c r="S3525">
        <f>IF(K3525=1,1,IFERROR(IF(H3525="pass",VLOOKUP(F3525,Lookup!$D$2:$E$26,2,FALSE),0),1.6))</f>
        <v>0</v>
      </c>
      <c r="T3525" s="6">
        <f t="shared" si="168"/>
        <v>0</v>
      </c>
      <c r="U3525" s="6">
        <f t="shared" si="169"/>
        <v>1.3</v>
      </c>
      <c r="V3525" t="str">
        <f t="shared" si="167"/>
        <v>J.CONNER, ARI</v>
      </c>
    </row>
    <row r="3526" spans="1:22">
      <c r="A3526">
        <v>1308</v>
      </c>
      <c r="B3526" s="28">
        <v>2</v>
      </c>
      <c r="C3526" s="28" t="s">
        <v>7</v>
      </c>
      <c r="D3526" s="28" t="s">
        <v>13</v>
      </c>
      <c r="E3526" s="28">
        <v>75</v>
      </c>
      <c r="F3526" s="28">
        <v>25</v>
      </c>
      <c r="G3526" s="28" t="s">
        <v>4180</v>
      </c>
      <c r="H3526" s="28" t="s">
        <v>2864</v>
      </c>
      <c r="I3526" s="28">
        <v>1</v>
      </c>
      <c r="J3526" s="28">
        <v>0</v>
      </c>
      <c r="K3526" s="28">
        <v>0</v>
      </c>
      <c r="L3526" s="28">
        <v>0</v>
      </c>
      <c r="M3526" s="28" t="s">
        <v>1946</v>
      </c>
      <c r="N3526" s="28" t="s">
        <v>587</v>
      </c>
      <c r="O3526" s="21">
        <v>0</v>
      </c>
      <c r="P3526" s="21">
        <v>1</v>
      </c>
      <c r="Q3526" s="21">
        <v>0</v>
      </c>
      <c r="R3526">
        <f>IFERROR(IF(I3526=1,VLOOKUP(F3526,Lookup!$A$2:$B$15,2,FALSE),0),0.5)</f>
        <v>0.5</v>
      </c>
      <c r="S3526">
        <f>IF(K3526=1,1,IFERROR(IF(H3526="pass",VLOOKUP(F3526,Lookup!$D$2:$E$26,2,FALSE),0),1.6))</f>
        <v>0</v>
      </c>
      <c r="T3526" s="6">
        <f t="shared" si="168"/>
        <v>0</v>
      </c>
      <c r="U3526" s="6">
        <f t="shared" si="169"/>
        <v>0.5</v>
      </c>
      <c r="V3526" t="str">
        <f t="shared" si="167"/>
        <v>D.COOK, MIN</v>
      </c>
    </row>
    <row r="3527" spans="1:22">
      <c r="A3527">
        <v>1310</v>
      </c>
      <c r="B3527" s="28">
        <v>2</v>
      </c>
      <c r="C3527" s="28" t="s">
        <v>7</v>
      </c>
      <c r="D3527" s="28" t="s">
        <v>13</v>
      </c>
      <c r="E3527" s="28">
        <v>72</v>
      </c>
      <c r="F3527" s="28">
        <v>28</v>
      </c>
      <c r="G3527" s="28" t="s">
        <v>4182</v>
      </c>
      <c r="H3527" s="28" t="s">
        <v>585</v>
      </c>
      <c r="I3527" s="28">
        <v>1</v>
      </c>
      <c r="J3527" s="28">
        <v>0</v>
      </c>
      <c r="K3527" s="28">
        <v>0</v>
      </c>
      <c r="L3527" s="28">
        <v>0</v>
      </c>
      <c r="M3527" s="28" t="s">
        <v>1946</v>
      </c>
      <c r="N3527" s="28" t="s">
        <v>587</v>
      </c>
      <c r="O3527" s="21">
        <v>0</v>
      </c>
      <c r="P3527" s="21">
        <v>1</v>
      </c>
      <c r="Q3527" s="21">
        <v>0</v>
      </c>
      <c r="R3527">
        <f>IFERROR(IF(I3527=1,VLOOKUP(F3527,Lookup!$A$2:$B$15,2,FALSE),0),0.5)</f>
        <v>0.5</v>
      </c>
      <c r="S3527">
        <f>IF(K3527=1,1,IFERROR(IF(H3527="pass",VLOOKUP(F3527,Lookup!$D$2:$E$26,2,FALSE),0),1.6))</f>
        <v>0</v>
      </c>
      <c r="T3527" s="6">
        <f t="shared" si="168"/>
        <v>0</v>
      </c>
      <c r="U3527" s="6">
        <f t="shared" si="169"/>
        <v>0.5</v>
      </c>
      <c r="V3527" t="str">
        <f t="shared" si="167"/>
        <v>D.COOK, MIN</v>
      </c>
    </row>
    <row r="3528" spans="1:22">
      <c r="A3528">
        <v>1312</v>
      </c>
      <c r="B3528" s="28">
        <v>2</v>
      </c>
      <c r="C3528" s="28" t="s">
        <v>13</v>
      </c>
      <c r="D3528" s="28" t="s">
        <v>7</v>
      </c>
      <c r="E3528" s="28">
        <v>61</v>
      </c>
      <c r="F3528" s="28">
        <v>39</v>
      </c>
      <c r="G3528" s="28" t="s">
        <v>4184</v>
      </c>
      <c r="H3528" s="28" t="s">
        <v>585</v>
      </c>
      <c r="I3528" s="28">
        <v>1</v>
      </c>
      <c r="J3528" s="28">
        <v>0</v>
      </c>
      <c r="K3528" s="28">
        <v>0</v>
      </c>
      <c r="L3528" s="28">
        <v>0</v>
      </c>
      <c r="M3528" s="28" t="s">
        <v>594</v>
      </c>
      <c r="N3528" s="28" t="s">
        <v>587</v>
      </c>
      <c r="O3528" s="21">
        <v>0</v>
      </c>
      <c r="P3528" s="21">
        <v>1</v>
      </c>
      <c r="Q3528" s="21">
        <v>0</v>
      </c>
      <c r="R3528">
        <f>IFERROR(IF(I3528=1,VLOOKUP(F3528,Lookup!$A$2:$B$15,2,FALSE),0),0.5)</f>
        <v>0.5</v>
      </c>
      <c r="S3528">
        <f>IF(K3528=1,1,IFERROR(IF(H3528="pass",VLOOKUP(F3528,Lookup!$D$2:$E$26,2,FALSE),0),1.6))</f>
        <v>0</v>
      </c>
      <c r="T3528" s="6">
        <f t="shared" si="168"/>
        <v>0</v>
      </c>
      <c r="U3528" s="6">
        <f t="shared" si="169"/>
        <v>0.5</v>
      </c>
      <c r="V3528" t="str">
        <f t="shared" si="167"/>
        <v>K.MURRAY, ARI</v>
      </c>
    </row>
    <row r="3529" spans="1:22">
      <c r="A3529">
        <v>1315</v>
      </c>
      <c r="B3529" s="28">
        <v>2</v>
      </c>
      <c r="C3529" s="28" t="s">
        <v>7</v>
      </c>
      <c r="D3529" s="28" t="s">
        <v>13</v>
      </c>
      <c r="E3529" s="28">
        <v>74</v>
      </c>
      <c r="F3529" s="28">
        <v>26</v>
      </c>
      <c r="G3529" s="28" t="s">
        <v>4187</v>
      </c>
      <c r="H3529" s="28" t="s">
        <v>585</v>
      </c>
      <c r="I3529" s="28">
        <v>1</v>
      </c>
      <c r="J3529" s="28">
        <v>0</v>
      </c>
      <c r="K3529" s="28">
        <v>0</v>
      </c>
      <c r="L3529" s="28">
        <v>0</v>
      </c>
      <c r="M3529" s="28" t="s">
        <v>1946</v>
      </c>
      <c r="N3529" s="28" t="s">
        <v>587</v>
      </c>
      <c r="O3529" s="21">
        <v>0</v>
      </c>
      <c r="P3529" s="21">
        <v>1</v>
      </c>
      <c r="Q3529" s="21">
        <v>0</v>
      </c>
      <c r="R3529">
        <f>IFERROR(IF(I3529=1,VLOOKUP(F3529,Lookup!$A$2:$B$15,2,FALSE),0),0.5)</f>
        <v>0.5</v>
      </c>
      <c r="S3529">
        <f>IF(K3529=1,1,IFERROR(IF(H3529="pass",VLOOKUP(F3529,Lookup!$D$2:$E$26,2,FALSE),0),1.6))</f>
        <v>0</v>
      </c>
      <c r="T3529" s="6">
        <f t="shared" si="168"/>
        <v>0</v>
      </c>
      <c r="U3529" s="6">
        <f t="shared" si="169"/>
        <v>0.5</v>
      </c>
      <c r="V3529" t="str">
        <f t="shared" si="167"/>
        <v>D.COOK, MIN</v>
      </c>
    </row>
    <row r="3530" spans="1:22">
      <c r="A3530">
        <v>1322</v>
      </c>
      <c r="B3530" s="28">
        <v>2</v>
      </c>
      <c r="C3530" s="28" t="s">
        <v>23</v>
      </c>
      <c r="D3530" s="28" t="s">
        <v>12</v>
      </c>
      <c r="E3530" s="28">
        <v>75</v>
      </c>
      <c r="F3530" s="28">
        <v>25</v>
      </c>
      <c r="G3530" s="28" t="s">
        <v>4194</v>
      </c>
      <c r="H3530" s="28" t="s">
        <v>585</v>
      </c>
      <c r="I3530" s="28">
        <v>1</v>
      </c>
      <c r="J3530" s="28">
        <v>0</v>
      </c>
      <c r="K3530" s="28">
        <v>0</v>
      </c>
      <c r="L3530" s="28">
        <v>0</v>
      </c>
      <c r="M3530" s="28" t="s">
        <v>607</v>
      </c>
      <c r="N3530" s="28" t="s">
        <v>587</v>
      </c>
      <c r="O3530" s="21">
        <v>0</v>
      </c>
      <c r="P3530" s="21">
        <v>1</v>
      </c>
      <c r="Q3530" s="21">
        <v>0</v>
      </c>
      <c r="R3530">
        <f>IFERROR(IF(I3530=1,VLOOKUP(F3530,Lookup!$A$2:$B$15,2,FALSE),0),0.5)</f>
        <v>0.5</v>
      </c>
      <c r="S3530">
        <f>IF(K3530=1,1,IFERROR(IF(H3530="pass",VLOOKUP(F3530,Lookup!$D$2:$E$26,2,FALSE),0),1.6))</f>
        <v>0</v>
      </c>
      <c r="T3530" s="6">
        <f t="shared" si="168"/>
        <v>0</v>
      </c>
      <c r="U3530" s="6">
        <f t="shared" si="169"/>
        <v>0.5</v>
      </c>
      <c r="V3530" t="str">
        <f t="shared" si="167"/>
        <v>D.HARRIS, NE</v>
      </c>
    </row>
    <row r="3531" spans="1:22">
      <c r="A3531">
        <v>1324</v>
      </c>
      <c r="B3531" s="28">
        <v>2</v>
      </c>
      <c r="C3531" s="28" t="s">
        <v>23</v>
      </c>
      <c r="D3531" s="28" t="s">
        <v>12</v>
      </c>
      <c r="E3531" s="28">
        <v>64</v>
      </c>
      <c r="F3531" s="28">
        <v>36</v>
      </c>
      <c r="G3531" s="28" t="s">
        <v>4196</v>
      </c>
      <c r="H3531" s="28" t="s">
        <v>585</v>
      </c>
      <c r="I3531" s="28">
        <v>1</v>
      </c>
      <c r="J3531" s="28">
        <v>0</v>
      </c>
      <c r="K3531" s="28">
        <v>0</v>
      </c>
      <c r="L3531" s="28">
        <v>0</v>
      </c>
      <c r="M3531" s="28" t="s">
        <v>607</v>
      </c>
      <c r="N3531" s="28" t="s">
        <v>587</v>
      </c>
      <c r="O3531" s="21">
        <v>0</v>
      </c>
      <c r="P3531" s="21">
        <v>1</v>
      </c>
      <c r="Q3531" s="21">
        <v>0</v>
      </c>
      <c r="R3531">
        <f>IFERROR(IF(I3531=1,VLOOKUP(F3531,Lookup!$A$2:$B$15,2,FALSE),0),0.5)</f>
        <v>0.5</v>
      </c>
      <c r="S3531">
        <f>IF(K3531=1,1,IFERROR(IF(H3531="pass",VLOOKUP(F3531,Lookup!$D$2:$E$26,2,FALSE),0),1.6))</f>
        <v>0</v>
      </c>
      <c r="T3531" s="6">
        <f t="shared" si="168"/>
        <v>0</v>
      </c>
      <c r="U3531" s="6">
        <f t="shared" si="169"/>
        <v>0.5</v>
      </c>
      <c r="V3531" t="str">
        <f t="shared" si="167"/>
        <v>D.HARRIS, NE</v>
      </c>
    </row>
    <row r="3532" spans="1:22">
      <c r="A3532">
        <v>1328</v>
      </c>
      <c r="B3532" s="28">
        <v>2</v>
      </c>
      <c r="C3532" s="28" t="s">
        <v>23</v>
      </c>
      <c r="D3532" s="28" t="s">
        <v>12</v>
      </c>
      <c r="E3532" s="28">
        <v>51</v>
      </c>
      <c r="F3532" s="28">
        <v>49</v>
      </c>
      <c r="G3532" s="28" t="s">
        <v>4200</v>
      </c>
      <c r="H3532" s="28" t="s">
        <v>2864</v>
      </c>
      <c r="I3532" s="28">
        <v>0</v>
      </c>
      <c r="J3532" s="28">
        <v>1</v>
      </c>
      <c r="K3532" s="28">
        <v>0</v>
      </c>
      <c r="L3532" s="28">
        <v>0</v>
      </c>
      <c r="M3532" s="28" t="s">
        <v>1818</v>
      </c>
      <c r="N3532" s="28">
        <v>0</v>
      </c>
      <c r="O3532" s="21">
        <v>0</v>
      </c>
      <c r="P3532" s="21">
        <v>0</v>
      </c>
      <c r="Q3532" s="21">
        <v>0</v>
      </c>
      <c r="R3532">
        <f>IFERROR(IF(I3532=1,VLOOKUP(F3532,Lookup!$A$2:$B$15,2,FALSE),0),0.5)</f>
        <v>0</v>
      </c>
      <c r="S3532">
        <f>IF(K3532=1,1,IFERROR(IF(H3532="pass",VLOOKUP(F3532,Lookup!$D$2:$E$26,2,FALSE),0),1.6))</f>
        <v>0</v>
      </c>
      <c r="T3532" s="6">
        <f t="shared" si="168"/>
        <v>1.6</v>
      </c>
      <c r="U3532" s="6">
        <f t="shared" si="169"/>
        <v>1.6</v>
      </c>
      <c r="V3532" t="str">
        <f t="shared" si="167"/>
        <v>J.WHITE, NE</v>
      </c>
    </row>
    <row r="3533" spans="1:22">
      <c r="A3533">
        <v>1330</v>
      </c>
      <c r="B3533" s="28">
        <v>2</v>
      </c>
      <c r="C3533" s="28" t="s">
        <v>23</v>
      </c>
      <c r="D3533" s="28" t="s">
        <v>12</v>
      </c>
      <c r="E3533" s="28">
        <v>29</v>
      </c>
      <c r="F3533" s="28">
        <v>71</v>
      </c>
      <c r="G3533" s="28" t="s">
        <v>4202</v>
      </c>
      <c r="H3533" s="28" t="s">
        <v>585</v>
      </c>
      <c r="I3533" s="28">
        <v>1</v>
      </c>
      <c r="J3533" s="28">
        <v>0</v>
      </c>
      <c r="K3533" s="28">
        <v>0</v>
      </c>
      <c r="L3533" s="28">
        <v>0</v>
      </c>
      <c r="M3533" s="28" t="s">
        <v>1818</v>
      </c>
      <c r="N3533" s="28" t="s">
        <v>587</v>
      </c>
      <c r="O3533" s="21">
        <v>0</v>
      </c>
      <c r="P3533" s="21">
        <v>1</v>
      </c>
      <c r="Q3533" s="21">
        <v>0</v>
      </c>
      <c r="R3533">
        <f>IFERROR(IF(I3533=1,VLOOKUP(F3533,Lookup!$A$2:$B$15,2,FALSE),0),0.5)</f>
        <v>0.5</v>
      </c>
      <c r="S3533">
        <f>IF(K3533=1,1,IFERROR(IF(H3533="pass",VLOOKUP(F3533,Lookup!$D$2:$E$26,2,FALSE),0),1.6))</f>
        <v>0</v>
      </c>
      <c r="T3533" s="6">
        <f t="shared" si="168"/>
        <v>0</v>
      </c>
      <c r="U3533" s="6">
        <f t="shared" si="169"/>
        <v>0.5</v>
      </c>
      <c r="V3533" t="str">
        <f t="shared" si="167"/>
        <v>J.WHITE, NE</v>
      </c>
    </row>
    <row r="3534" spans="1:22">
      <c r="A3534">
        <v>1331</v>
      </c>
      <c r="B3534" s="28">
        <v>2</v>
      </c>
      <c r="C3534" s="28" t="s">
        <v>12</v>
      </c>
      <c r="D3534" s="28" t="s">
        <v>23</v>
      </c>
      <c r="E3534" s="28">
        <v>92</v>
      </c>
      <c r="F3534" s="28">
        <v>8</v>
      </c>
      <c r="G3534" s="28" t="s">
        <v>4203</v>
      </c>
      <c r="H3534" s="28" t="s">
        <v>585</v>
      </c>
      <c r="I3534" s="28">
        <v>1</v>
      </c>
      <c r="J3534" s="28">
        <v>0</v>
      </c>
      <c r="K3534" s="28">
        <v>0</v>
      </c>
      <c r="L3534" s="28">
        <v>0</v>
      </c>
      <c r="M3534" s="28" t="s">
        <v>1206</v>
      </c>
      <c r="N3534" s="28" t="s">
        <v>587</v>
      </c>
      <c r="O3534" s="21">
        <v>0</v>
      </c>
      <c r="P3534" s="21">
        <v>1</v>
      </c>
      <c r="Q3534" s="21">
        <v>0</v>
      </c>
      <c r="R3534">
        <f>IFERROR(IF(I3534=1,VLOOKUP(F3534,Lookup!$A$2:$B$15,2,FALSE),0),0.5)</f>
        <v>0.5</v>
      </c>
      <c r="S3534">
        <f>IF(K3534=1,1,IFERROR(IF(H3534="pass",VLOOKUP(F3534,Lookup!$D$2:$E$26,2,FALSE),0),1.6))</f>
        <v>0</v>
      </c>
      <c r="T3534" s="6">
        <f t="shared" si="168"/>
        <v>0</v>
      </c>
      <c r="U3534" s="6">
        <f t="shared" si="169"/>
        <v>0.5</v>
      </c>
      <c r="V3534" t="str">
        <f t="shared" si="167"/>
        <v>T.JOHNSON, NYJ</v>
      </c>
    </row>
    <row r="3535" spans="1:22">
      <c r="A3535">
        <v>1333</v>
      </c>
      <c r="B3535" s="28">
        <v>2</v>
      </c>
      <c r="C3535" s="28" t="s">
        <v>23</v>
      </c>
      <c r="D3535" s="28" t="s">
        <v>12</v>
      </c>
      <c r="E3535" s="28">
        <v>35</v>
      </c>
      <c r="F3535" s="28">
        <v>65</v>
      </c>
      <c r="G3535" s="28" t="s">
        <v>4205</v>
      </c>
      <c r="H3535" s="28" t="s">
        <v>585</v>
      </c>
      <c r="I3535" s="28">
        <v>1</v>
      </c>
      <c r="J3535" s="28">
        <v>0</v>
      </c>
      <c r="K3535" s="28">
        <v>0</v>
      </c>
      <c r="L3535" s="28">
        <v>0</v>
      </c>
      <c r="M3535" s="28" t="s">
        <v>607</v>
      </c>
      <c r="N3535" s="28" t="s">
        <v>587</v>
      </c>
      <c r="O3535" s="21">
        <v>0</v>
      </c>
      <c r="P3535" s="21">
        <v>1</v>
      </c>
      <c r="Q3535" s="21">
        <v>0</v>
      </c>
      <c r="R3535">
        <f>IFERROR(IF(I3535=1,VLOOKUP(F3535,Lookup!$A$2:$B$15,2,FALSE),0),0.5)</f>
        <v>0.5</v>
      </c>
      <c r="S3535">
        <f>IF(K3535=1,1,IFERROR(IF(H3535="pass",VLOOKUP(F3535,Lookup!$D$2:$E$26,2,FALSE),0),1.6))</f>
        <v>0</v>
      </c>
      <c r="T3535" s="6">
        <f t="shared" si="168"/>
        <v>0</v>
      </c>
      <c r="U3535" s="6">
        <f t="shared" si="169"/>
        <v>0.5</v>
      </c>
      <c r="V3535" t="str">
        <f t="shared" si="167"/>
        <v>D.HARRIS, NE</v>
      </c>
    </row>
    <row r="3536" spans="1:22">
      <c r="A3536">
        <v>1334</v>
      </c>
      <c r="B3536" s="28">
        <v>2</v>
      </c>
      <c r="C3536" s="28" t="s">
        <v>23</v>
      </c>
      <c r="D3536" s="28" t="s">
        <v>12</v>
      </c>
      <c r="E3536" s="28">
        <v>26</v>
      </c>
      <c r="F3536" s="28">
        <v>74</v>
      </c>
      <c r="G3536" s="28" t="s">
        <v>4206</v>
      </c>
      <c r="H3536" s="28" t="s">
        <v>585</v>
      </c>
      <c r="I3536" s="28">
        <v>1</v>
      </c>
      <c r="J3536" s="28">
        <v>0</v>
      </c>
      <c r="K3536" s="28">
        <v>0</v>
      </c>
      <c r="L3536" s="28">
        <v>0</v>
      </c>
      <c r="M3536" s="28" t="s">
        <v>607</v>
      </c>
      <c r="N3536" s="28" t="s">
        <v>587</v>
      </c>
      <c r="O3536" s="21">
        <v>0</v>
      </c>
      <c r="P3536" s="21">
        <v>1</v>
      </c>
      <c r="Q3536" s="21">
        <v>0</v>
      </c>
      <c r="R3536">
        <f>IFERROR(IF(I3536=1,VLOOKUP(F3536,Lookup!$A$2:$B$15,2,FALSE),0),0.5)</f>
        <v>0.5</v>
      </c>
      <c r="S3536">
        <f>IF(K3536=1,1,IFERROR(IF(H3536="pass",VLOOKUP(F3536,Lookup!$D$2:$E$26,2,FALSE),0),1.6))</f>
        <v>0</v>
      </c>
      <c r="T3536" s="6">
        <f t="shared" si="168"/>
        <v>0</v>
      </c>
      <c r="U3536" s="6">
        <f t="shared" si="169"/>
        <v>0.5</v>
      </c>
      <c r="V3536" t="str">
        <f t="shared" si="167"/>
        <v>D.HARRIS, NE</v>
      </c>
    </row>
    <row r="3537" spans="1:22">
      <c r="A3537">
        <v>1338</v>
      </c>
      <c r="B3537" s="28">
        <v>2</v>
      </c>
      <c r="C3537" s="28" t="s">
        <v>12</v>
      </c>
      <c r="D3537" s="28" t="s">
        <v>23</v>
      </c>
      <c r="E3537" s="28">
        <v>60</v>
      </c>
      <c r="F3537" s="28">
        <v>40</v>
      </c>
      <c r="G3537" s="28" t="s">
        <v>4210</v>
      </c>
      <c r="H3537" s="28" t="s">
        <v>585</v>
      </c>
      <c r="I3537" s="28">
        <v>1</v>
      </c>
      <c r="J3537" s="28">
        <v>0</v>
      </c>
      <c r="K3537" s="28">
        <v>0</v>
      </c>
      <c r="L3537" s="28">
        <v>0</v>
      </c>
      <c r="M3537" s="28" t="s">
        <v>2101</v>
      </c>
      <c r="N3537" s="28" t="s">
        <v>587</v>
      </c>
      <c r="O3537" s="21">
        <v>0</v>
      </c>
      <c r="P3537" s="21">
        <v>1</v>
      </c>
      <c r="Q3537" s="21">
        <v>0</v>
      </c>
      <c r="R3537">
        <f>IFERROR(IF(I3537=1,VLOOKUP(F3537,Lookup!$A$2:$B$15,2,FALSE),0),0.5)</f>
        <v>0.5</v>
      </c>
      <c r="S3537">
        <f>IF(K3537=1,1,IFERROR(IF(H3537="pass",VLOOKUP(F3537,Lookup!$D$2:$E$26,2,FALSE),0),1.6))</f>
        <v>0</v>
      </c>
      <c r="T3537" s="6">
        <f t="shared" si="168"/>
        <v>0</v>
      </c>
      <c r="U3537" s="6">
        <f t="shared" si="169"/>
        <v>0.5</v>
      </c>
      <c r="V3537" t="str">
        <f t="shared" si="167"/>
        <v>M.CARTER, NYJ</v>
      </c>
    </row>
    <row r="3538" spans="1:22">
      <c r="A3538">
        <v>1341</v>
      </c>
      <c r="B3538" s="28">
        <v>2</v>
      </c>
      <c r="C3538" s="28" t="s">
        <v>23</v>
      </c>
      <c r="D3538" s="28" t="s">
        <v>12</v>
      </c>
      <c r="E3538" s="28">
        <v>44</v>
      </c>
      <c r="F3538" s="28">
        <v>56</v>
      </c>
      <c r="G3538" s="28" t="s">
        <v>4213</v>
      </c>
      <c r="H3538" s="28" t="s">
        <v>585</v>
      </c>
      <c r="I3538" s="28">
        <v>1</v>
      </c>
      <c r="J3538" s="28">
        <v>0</v>
      </c>
      <c r="K3538" s="28">
        <v>0</v>
      </c>
      <c r="L3538" s="28">
        <v>0</v>
      </c>
      <c r="M3538" s="28" t="s">
        <v>1818</v>
      </c>
      <c r="N3538" s="28" t="s">
        <v>587</v>
      </c>
      <c r="O3538" s="21">
        <v>0</v>
      </c>
      <c r="P3538" s="21">
        <v>1</v>
      </c>
      <c r="Q3538" s="21">
        <v>0</v>
      </c>
      <c r="R3538">
        <f>IFERROR(IF(I3538=1,VLOOKUP(F3538,Lookup!$A$2:$B$15,2,FALSE),0),0.5)</f>
        <v>0.5</v>
      </c>
      <c r="S3538">
        <f>IF(K3538=1,1,IFERROR(IF(H3538="pass",VLOOKUP(F3538,Lookup!$D$2:$E$26,2,FALSE),0),1.6))</f>
        <v>0</v>
      </c>
      <c r="T3538" s="6">
        <f t="shared" si="168"/>
        <v>0</v>
      </c>
      <c r="U3538" s="6">
        <f t="shared" si="169"/>
        <v>0.5</v>
      </c>
      <c r="V3538" t="str">
        <f t="shared" si="167"/>
        <v>J.WHITE, NE</v>
      </c>
    </row>
    <row r="3539" spans="1:22">
      <c r="A3539">
        <v>1342</v>
      </c>
      <c r="B3539" s="28">
        <v>2</v>
      </c>
      <c r="C3539" s="28" t="s">
        <v>23</v>
      </c>
      <c r="D3539" s="28" t="s">
        <v>12</v>
      </c>
      <c r="E3539" s="28">
        <v>39</v>
      </c>
      <c r="F3539" s="28">
        <v>61</v>
      </c>
      <c r="G3539" s="28" t="s">
        <v>4214</v>
      </c>
      <c r="H3539" s="28" t="s">
        <v>2864</v>
      </c>
      <c r="I3539" s="28">
        <v>0</v>
      </c>
      <c r="J3539" s="28">
        <v>1</v>
      </c>
      <c r="K3539" s="28">
        <v>0</v>
      </c>
      <c r="L3539" s="28">
        <v>0</v>
      </c>
      <c r="M3539" s="28" t="s">
        <v>1909</v>
      </c>
      <c r="N3539" s="28" t="s">
        <v>587</v>
      </c>
      <c r="O3539" s="21">
        <v>0</v>
      </c>
      <c r="P3539" s="21">
        <v>0</v>
      </c>
      <c r="Q3539" s="21">
        <v>0</v>
      </c>
      <c r="R3539">
        <f>IFERROR(IF(I3539=1,VLOOKUP(F3539,Lookup!$A$2:$B$15,2,FALSE),0),0.5)</f>
        <v>0</v>
      </c>
      <c r="S3539">
        <f>IF(K3539=1,1,IFERROR(IF(H3539="pass",VLOOKUP(F3539,Lookup!$D$2:$E$26,2,FALSE),0),1.6))</f>
        <v>0</v>
      </c>
      <c r="T3539" s="6">
        <f t="shared" si="168"/>
        <v>0</v>
      </c>
      <c r="U3539" s="6">
        <f t="shared" si="169"/>
        <v>0</v>
      </c>
      <c r="V3539" t="str">
        <f t="shared" si="167"/>
        <v>K.BOURNE, NE</v>
      </c>
    </row>
    <row r="3540" spans="1:22">
      <c r="A3540">
        <v>1343</v>
      </c>
      <c r="B3540" s="28">
        <v>2</v>
      </c>
      <c r="C3540" s="28" t="s">
        <v>23</v>
      </c>
      <c r="D3540" s="28" t="s">
        <v>12</v>
      </c>
      <c r="E3540" s="28">
        <v>35</v>
      </c>
      <c r="F3540" s="28">
        <v>65</v>
      </c>
      <c r="G3540" s="28" t="s">
        <v>4215</v>
      </c>
      <c r="H3540" s="28" t="s">
        <v>585</v>
      </c>
      <c r="I3540" s="28">
        <v>1</v>
      </c>
      <c r="J3540" s="28">
        <v>0</v>
      </c>
      <c r="K3540" s="28">
        <v>0</v>
      </c>
      <c r="L3540" s="28">
        <v>0</v>
      </c>
      <c r="M3540" s="28" t="s">
        <v>607</v>
      </c>
      <c r="N3540" s="28" t="s">
        <v>587</v>
      </c>
      <c r="O3540" s="21">
        <v>0</v>
      </c>
      <c r="P3540" s="21">
        <v>1</v>
      </c>
      <c r="Q3540" s="21">
        <v>0</v>
      </c>
      <c r="R3540">
        <f>IFERROR(IF(I3540=1,VLOOKUP(F3540,Lookup!$A$2:$B$15,2,FALSE),0),0.5)</f>
        <v>0.5</v>
      </c>
      <c r="S3540">
        <f>IF(K3540=1,1,IFERROR(IF(H3540="pass",VLOOKUP(F3540,Lookup!$D$2:$E$26,2,FALSE),0),1.6))</f>
        <v>0</v>
      </c>
      <c r="T3540" s="6">
        <f t="shared" si="168"/>
        <v>0</v>
      </c>
      <c r="U3540" s="6">
        <f t="shared" si="169"/>
        <v>0.5</v>
      </c>
      <c r="V3540" t="str">
        <f t="shared" si="167"/>
        <v>D.HARRIS, NE</v>
      </c>
    </row>
    <row r="3541" spans="1:22">
      <c r="A3541">
        <v>1345</v>
      </c>
      <c r="B3541" s="28">
        <v>2</v>
      </c>
      <c r="C3541" s="28" t="s">
        <v>23</v>
      </c>
      <c r="D3541" s="28" t="s">
        <v>12</v>
      </c>
      <c r="E3541" s="28">
        <v>14</v>
      </c>
      <c r="F3541" s="28">
        <v>86</v>
      </c>
      <c r="G3541" s="28" t="s">
        <v>4217</v>
      </c>
      <c r="H3541" s="28" t="s">
        <v>585</v>
      </c>
      <c r="I3541" s="28">
        <v>1</v>
      </c>
      <c r="J3541" s="28">
        <v>0</v>
      </c>
      <c r="K3541" s="28">
        <v>0</v>
      </c>
      <c r="L3541" s="28">
        <v>0</v>
      </c>
      <c r="M3541" s="28" t="s">
        <v>1818</v>
      </c>
      <c r="N3541" s="28" t="s">
        <v>587</v>
      </c>
      <c r="O3541" s="21">
        <v>0</v>
      </c>
      <c r="P3541" s="21">
        <v>1</v>
      </c>
      <c r="Q3541" s="21">
        <v>0</v>
      </c>
      <c r="R3541">
        <f>IFERROR(IF(I3541=1,VLOOKUP(F3541,Lookup!$A$2:$B$15,2,FALSE),0),0.5)</f>
        <v>0.6</v>
      </c>
      <c r="S3541">
        <f>IF(K3541=1,1,IFERROR(IF(H3541="pass",VLOOKUP(F3541,Lookup!$D$2:$E$26,2,FALSE),0),1.6))</f>
        <v>0</v>
      </c>
      <c r="T3541" s="6">
        <f t="shared" si="168"/>
        <v>0</v>
      </c>
      <c r="U3541" s="6">
        <f t="shared" si="169"/>
        <v>0.6</v>
      </c>
      <c r="V3541" t="str">
        <f t="shared" si="167"/>
        <v>J.WHITE, NE</v>
      </c>
    </row>
    <row r="3542" spans="1:22">
      <c r="A3542">
        <v>1346</v>
      </c>
      <c r="B3542" s="28">
        <v>2</v>
      </c>
      <c r="C3542" s="28" t="s">
        <v>23</v>
      </c>
      <c r="D3542" s="28" t="s">
        <v>12</v>
      </c>
      <c r="E3542" s="28">
        <v>7</v>
      </c>
      <c r="F3542" s="28">
        <v>93</v>
      </c>
      <c r="G3542" s="28" t="s">
        <v>4218</v>
      </c>
      <c r="H3542" s="28" t="s">
        <v>585</v>
      </c>
      <c r="I3542" s="28">
        <v>1</v>
      </c>
      <c r="J3542" s="28">
        <v>0</v>
      </c>
      <c r="K3542" s="28">
        <v>0</v>
      </c>
      <c r="L3542" s="28">
        <v>0</v>
      </c>
      <c r="M3542" s="28" t="s">
        <v>1818</v>
      </c>
      <c r="N3542" s="28" t="s">
        <v>587</v>
      </c>
      <c r="O3542" s="21">
        <v>0</v>
      </c>
      <c r="P3542" s="21">
        <v>1</v>
      </c>
      <c r="Q3542" s="21">
        <v>0</v>
      </c>
      <c r="R3542">
        <f>IFERROR(IF(I3542=1,VLOOKUP(F3542,Lookup!$A$2:$B$15,2,FALSE),0),0.5)</f>
        <v>1.2</v>
      </c>
      <c r="S3542">
        <f>IF(K3542=1,1,IFERROR(IF(H3542="pass",VLOOKUP(F3542,Lookup!$D$2:$E$26,2,FALSE),0),1.6))</f>
        <v>0</v>
      </c>
      <c r="T3542" s="6">
        <f t="shared" si="168"/>
        <v>0</v>
      </c>
      <c r="U3542" s="6">
        <f t="shared" si="169"/>
        <v>1.2</v>
      </c>
      <c r="V3542" t="str">
        <f t="shared" si="167"/>
        <v>J.WHITE, NE</v>
      </c>
    </row>
    <row r="3543" spans="1:22">
      <c r="A3543">
        <v>1347</v>
      </c>
      <c r="B3543" s="28">
        <v>2</v>
      </c>
      <c r="C3543" s="28" t="s">
        <v>12</v>
      </c>
      <c r="D3543" s="28" t="s">
        <v>23</v>
      </c>
      <c r="E3543" s="28">
        <v>62</v>
      </c>
      <c r="F3543" s="28">
        <v>38</v>
      </c>
      <c r="G3543" s="28" t="s">
        <v>4219</v>
      </c>
      <c r="H3543" s="28" t="s">
        <v>585</v>
      </c>
      <c r="I3543" s="28">
        <v>1</v>
      </c>
      <c r="J3543" s="28">
        <v>0</v>
      </c>
      <c r="K3543" s="28">
        <v>0</v>
      </c>
      <c r="L3543" s="28">
        <v>0</v>
      </c>
      <c r="M3543" s="28" t="s">
        <v>1206</v>
      </c>
      <c r="N3543" s="28" t="s">
        <v>587</v>
      </c>
      <c r="O3543" s="21">
        <v>0</v>
      </c>
      <c r="P3543" s="21">
        <v>1</v>
      </c>
      <c r="Q3543" s="21">
        <v>0</v>
      </c>
      <c r="R3543">
        <f>IFERROR(IF(I3543=1,VLOOKUP(F3543,Lookup!$A$2:$B$15,2,FALSE),0),0.5)</f>
        <v>0.5</v>
      </c>
      <c r="S3543">
        <f>IF(K3543=1,1,IFERROR(IF(H3543="pass",VLOOKUP(F3543,Lookup!$D$2:$E$26,2,FALSE),0),1.6))</f>
        <v>0</v>
      </c>
      <c r="T3543" s="6">
        <f t="shared" si="168"/>
        <v>0</v>
      </c>
      <c r="U3543" s="6">
        <f t="shared" si="169"/>
        <v>0.5</v>
      </c>
      <c r="V3543" t="str">
        <f t="shared" si="167"/>
        <v>T.JOHNSON, NYJ</v>
      </c>
    </row>
    <row r="3544" spans="1:22">
      <c r="A3544">
        <v>1348</v>
      </c>
      <c r="B3544" s="28">
        <v>2</v>
      </c>
      <c r="C3544" s="28" t="s">
        <v>12</v>
      </c>
      <c r="D3544" s="28" t="s">
        <v>23</v>
      </c>
      <c r="E3544" s="28">
        <v>59</v>
      </c>
      <c r="F3544" s="28">
        <v>41</v>
      </c>
      <c r="G3544" s="28" t="s">
        <v>4220</v>
      </c>
      <c r="H3544" s="28" t="s">
        <v>585</v>
      </c>
      <c r="I3544" s="28">
        <v>1</v>
      </c>
      <c r="J3544" s="28">
        <v>0</v>
      </c>
      <c r="K3544" s="28">
        <v>0</v>
      </c>
      <c r="L3544" s="28">
        <v>0</v>
      </c>
      <c r="M3544" s="28" t="s">
        <v>1206</v>
      </c>
      <c r="N3544" s="28" t="s">
        <v>587</v>
      </c>
      <c r="O3544" s="21">
        <v>0</v>
      </c>
      <c r="P3544" s="21">
        <v>1</v>
      </c>
      <c r="Q3544" s="21">
        <v>0</v>
      </c>
      <c r="R3544">
        <f>IFERROR(IF(I3544=1,VLOOKUP(F3544,Lookup!$A$2:$B$15,2,FALSE),0),0.5)</f>
        <v>0.5</v>
      </c>
      <c r="S3544">
        <f>IF(K3544=1,1,IFERROR(IF(H3544="pass",VLOOKUP(F3544,Lookup!$D$2:$E$26,2,FALSE),0),1.6))</f>
        <v>0</v>
      </c>
      <c r="T3544" s="6">
        <f t="shared" si="168"/>
        <v>0</v>
      </c>
      <c r="U3544" s="6">
        <f t="shared" si="169"/>
        <v>0.5</v>
      </c>
      <c r="V3544" t="str">
        <f t="shared" si="167"/>
        <v>T.JOHNSON, NYJ</v>
      </c>
    </row>
    <row r="3545" spans="1:22">
      <c r="A3545">
        <v>1349</v>
      </c>
      <c r="B3545" s="28">
        <v>2</v>
      </c>
      <c r="C3545" s="28" t="s">
        <v>12</v>
      </c>
      <c r="D3545" s="28" t="s">
        <v>23</v>
      </c>
      <c r="E3545" s="28">
        <v>53</v>
      </c>
      <c r="F3545" s="28">
        <v>47</v>
      </c>
      <c r="G3545" s="28" t="s">
        <v>4221</v>
      </c>
      <c r="H3545" s="28" t="s">
        <v>585</v>
      </c>
      <c r="I3545" s="28">
        <v>1</v>
      </c>
      <c r="J3545" s="28">
        <v>0</v>
      </c>
      <c r="K3545" s="28">
        <v>0</v>
      </c>
      <c r="L3545" s="28">
        <v>0</v>
      </c>
      <c r="M3545" s="28" t="s">
        <v>1206</v>
      </c>
      <c r="N3545" s="28" t="s">
        <v>587</v>
      </c>
      <c r="O3545" s="21">
        <v>0</v>
      </c>
      <c r="P3545" s="21">
        <v>1</v>
      </c>
      <c r="Q3545" s="21">
        <v>0</v>
      </c>
      <c r="R3545">
        <f>IFERROR(IF(I3545=1,VLOOKUP(F3545,Lookup!$A$2:$B$15,2,FALSE),0),0.5)</f>
        <v>0.5</v>
      </c>
      <c r="S3545">
        <f>IF(K3545=1,1,IFERROR(IF(H3545="pass",VLOOKUP(F3545,Lookup!$D$2:$E$26,2,FALSE),0),1.6))</f>
        <v>0</v>
      </c>
      <c r="T3545" s="6">
        <f t="shared" si="168"/>
        <v>0</v>
      </c>
      <c r="U3545" s="6">
        <f t="shared" si="169"/>
        <v>0.5</v>
      </c>
      <c r="V3545" t="str">
        <f t="shared" si="167"/>
        <v>T.JOHNSON, NYJ</v>
      </c>
    </row>
    <row r="3546" spans="1:22">
      <c r="A3546">
        <v>1350</v>
      </c>
      <c r="B3546" s="28">
        <v>2</v>
      </c>
      <c r="C3546" s="28" t="s">
        <v>12</v>
      </c>
      <c r="D3546" s="28" t="s">
        <v>23</v>
      </c>
      <c r="E3546" s="28">
        <v>52</v>
      </c>
      <c r="F3546" s="28">
        <v>48</v>
      </c>
      <c r="G3546" s="28" t="s">
        <v>4222</v>
      </c>
      <c r="H3546" s="28" t="s">
        <v>585</v>
      </c>
      <c r="I3546" s="28">
        <v>1</v>
      </c>
      <c r="J3546" s="28">
        <v>0</v>
      </c>
      <c r="K3546" s="28">
        <v>0</v>
      </c>
      <c r="L3546" s="28">
        <v>0</v>
      </c>
      <c r="M3546" s="28" t="s">
        <v>2101</v>
      </c>
      <c r="N3546" s="28" t="s">
        <v>587</v>
      </c>
      <c r="O3546" s="21">
        <v>0</v>
      </c>
      <c r="P3546" s="21">
        <v>1</v>
      </c>
      <c r="Q3546" s="21">
        <v>0</v>
      </c>
      <c r="R3546">
        <f>IFERROR(IF(I3546=1,VLOOKUP(F3546,Lookup!$A$2:$B$15,2,FALSE),0),0.5)</f>
        <v>0.5</v>
      </c>
      <c r="S3546">
        <f>IF(K3546=1,1,IFERROR(IF(H3546="pass",VLOOKUP(F3546,Lookup!$D$2:$E$26,2,FALSE),0),1.6))</f>
        <v>0</v>
      </c>
      <c r="T3546" s="6">
        <f t="shared" si="168"/>
        <v>0</v>
      </c>
      <c r="U3546" s="6">
        <f t="shared" si="169"/>
        <v>0.5</v>
      </c>
      <c r="V3546" t="str">
        <f t="shared" si="167"/>
        <v>M.CARTER, NYJ</v>
      </c>
    </row>
    <row r="3547" spans="1:22">
      <c r="A3547">
        <v>1353</v>
      </c>
      <c r="B3547" s="28">
        <v>2</v>
      </c>
      <c r="C3547" s="28" t="s">
        <v>12</v>
      </c>
      <c r="D3547" s="28" t="s">
        <v>23</v>
      </c>
      <c r="E3547" s="28">
        <v>15</v>
      </c>
      <c r="F3547" s="28">
        <v>85</v>
      </c>
      <c r="G3547" s="28" t="s">
        <v>4225</v>
      </c>
      <c r="H3547" s="28" t="s">
        <v>585</v>
      </c>
      <c r="I3547" s="28">
        <v>1</v>
      </c>
      <c r="J3547" s="28">
        <v>0</v>
      </c>
      <c r="K3547" s="28">
        <v>0</v>
      </c>
      <c r="L3547" s="28">
        <v>0</v>
      </c>
      <c r="M3547" s="28" t="s">
        <v>2101</v>
      </c>
      <c r="N3547" s="28" t="s">
        <v>587</v>
      </c>
      <c r="O3547" s="21">
        <v>0</v>
      </c>
      <c r="P3547" s="21">
        <v>1</v>
      </c>
      <c r="Q3547" s="21">
        <v>0</v>
      </c>
      <c r="R3547">
        <f>IFERROR(IF(I3547=1,VLOOKUP(F3547,Lookup!$A$2:$B$15,2,FALSE),0),0.5)</f>
        <v>0.5</v>
      </c>
      <c r="S3547">
        <f>IF(K3547=1,1,IFERROR(IF(H3547="pass",VLOOKUP(F3547,Lookup!$D$2:$E$26,2,FALSE),0),1.6))</f>
        <v>0</v>
      </c>
      <c r="T3547" s="6">
        <f t="shared" si="168"/>
        <v>0</v>
      </c>
      <c r="U3547" s="6">
        <f t="shared" si="169"/>
        <v>0.5</v>
      </c>
      <c r="V3547" t="str">
        <f t="shared" si="167"/>
        <v>M.CARTER, NYJ</v>
      </c>
    </row>
    <row r="3548" spans="1:22">
      <c r="A3548">
        <v>1354</v>
      </c>
      <c r="B3548" s="28">
        <v>2</v>
      </c>
      <c r="C3548" s="28" t="s">
        <v>12</v>
      </c>
      <c r="D3548" s="28" t="s">
        <v>23</v>
      </c>
      <c r="E3548" s="28">
        <v>8</v>
      </c>
      <c r="F3548" s="28">
        <v>92</v>
      </c>
      <c r="G3548" s="28" t="s">
        <v>4226</v>
      </c>
      <c r="H3548" s="28" t="s">
        <v>585</v>
      </c>
      <c r="I3548" s="28">
        <v>1</v>
      </c>
      <c r="J3548" s="28">
        <v>0</v>
      </c>
      <c r="K3548" s="28">
        <v>0</v>
      </c>
      <c r="L3548" s="28">
        <v>0</v>
      </c>
      <c r="M3548" s="28" t="s">
        <v>2101</v>
      </c>
      <c r="N3548" s="28" t="s">
        <v>587</v>
      </c>
      <c r="O3548" s="21">
        <v>0</v>
      </c>
      <c r="P3548" s="21">
        <v>1</v>
      </c>
      <c r="Q3548" s="21">
        <v>0</v>
      </c>
      <c r="R3548">
        <f>IFERROR(IF(I3548=1,VLOOKUP(F3548,Lookup!$A$2:$B$15,2,FALSE),0),0.5)</f>
        <v>1.1000000000000001</v>
      </c>
      <c r="S3548">
        <f>IF(K3548=1,1,IFERROR(IF(H3548="pass",VLOOKUP(F3548,Lookup!$D$2:$E$26,2,FALSE),0),1.6))</f>
        <v>0</v>
      </c>
      <c r="T3548" s="6">
        <f t="shared" si="168"/>
        <v>0</v>
      </c>
      <c r="U3548" s="6">
        <f t="shared" si="169"/>
        <v>1.1000000000000001</v>
      </c>
      <c r="V3548" t="str">
        <f t="shared" si="167"/>
        <v>M.CARTER, NYJ</v>
      </c>
    </row>
    <row r="3549" spans="1:22">
      <c r="A3549">
        <v>1355</v>
      </c>
      <c r="B3549" s="28">
        <v>2</v>
      </c>
      <c r="C3549" s="28" t="s">
        <v>12</v>
      </c>
      <c r="D3549" s="28" t="s">
        <v>23</v>
      </c>
      <c r="E3549" s="28">
        <v>5</v>
      </c>
      <c r="F3549" s="28">
        <v>95</v>
      </c>
      <c r="G3549" s="28" t="s">
        <v>4227</v>
      </c>
      <c r="H3549" s="28" t="s">
        <v>585</v>
      </c>
      <c r="I3549" s="28">
        <v>1</v>
      </c>
      <c r="J3549" s="28">
        <v>0</v>
      </c>
      <c r="K3549" s="28">
        <v>0</v>
      </c>
      <c r="L3549" s="28">
        <v>0</v>
      </c>
      <c r="M3549" s="28" t="s">
        <v>2101</v>
      </c>
      <c r="N3549" s="28" t="s">
        <v>587</v>
      </c>
      <c r="O3549" s="21">
        <v>0</v>
      </c>
      <c r="P3549" s="21">
        <v>1</v>
      </c>
      <c r="Q3549" s="21">
        <v>0</v>
      </c>
      <c r="R3549">
        <f>IFERROR(IF(I3549=1,VLOOKUP(F3549,Lookup!$A$2:$B$15,2,FALSE),0),0.5)</f>
        <v>1.4</v>
      </c>
      <c r="S3549">
        <f>IF(K3549=1,1,IFERROR(IF(H3549="pass",VLOOKUP(F3549,Lookup!$D$2:$E$26,2,FALSE),0),1.6))</f>
        <v>0</v>
      </c>
      <c r="T3549" s="6">
        <f t="shared" si="168"/>
        <v>0</v>
      </c>
      <c r="U3549" s="6">
        <f t="shared" si="169"/>
        <v>1.4</v>
      </c>
      <c r="V3549" t="str">
        <f t="shared" si="167"/>
        <v>M.CARTER, NYJ</v>
      </c>
    </row>
    <row r="3550" spans="1:22">
      <c r="A3550">
        <v>1356</v>
      </c>
      <c r="B3550" s="28">
        <v>2</v>
      </c>
      <c r="C3550" s="28" t="s">
        <v>12</v>
      </c>
      <c r="D3550" s="28" t="s">
        <v>23</v>
      </c>
      <c r="E3550" s="28">
        <v>2</v>
      </c>
      <c r="F3550" s="28">
        <v>98</v>
      </c>
      <c r="G3550" s="28" t="s">
        <v>4228</v>
      </c>
      <c r="H3550" s="28" t="s">
        <v>585</v>
      </c>
      <c r="I3550" s="28">
        <v>1</v>
      </c>
      <c r="J3550" s="28">
        <v>0</v>
      </c>
      <c r="K3550" s="28">
        <v>0</v>
      </c>
      <c r="L3550" s="28">
        <v>0</v>
      </c>
      <c r="M3550" s="28" t="s">
        <v>1206</v>
      </c>
      <c r="N3550" s="28" t="s">
        <v>587</v>
      </c>
      <c r="O3550" s="21">
        <v>0</v>
      </c>
      <c r="P3550" s="21">
        <v>1</v>
      </c>
      <c r="Q3550" s="21">
        <v>0</v>
      </c>
      <c r="R3550">
        <f>IFERROR(IF(I3550=1,VLOOKUP(F3550,Lookup!$A$2:$B$15,2,FALSE),0),0.5)</f>
        <v>2.5</v>
      </c>
      <c r="S3550">
        <f>IF(K3550=1,1,IFERROR(IF(H3550="pass",VLOOKUP(F3550,Lookup!$D$2:$E$26,2,FALSE),0),1.6))</f>
        <v>0</v>
      </c>
      <c r="T3550" s="6">
        <f t="shared" si="168"/>
        <v>0</v>
      </c>
      <c r="U3550" s="6">
        <f t="shared" si="169"/>
        <v>2.5</v>
      </c>
      <c r="V3550" t="str">
        <f t="shared" si="167"/>
        <v>T.JOHNSON, NYJ</v>
      </c>
    </row>
    <row r="3551" spans="1:22">
      <c r="A3551">
        <v>1358</v>
      </c>
      <c r="B3551" s="28">
        <v>2</v>
      </c>
      <c r="C3551" s="28" t="s">
        <v>12</v>
      </c>
      <c r="D3551" s="28" t="s">
        <v>23</v>
      </c>
      <c r="E3551" s="28">
        <v>51</v>
      </c>
      <c r="F3551" s="28">
        <v>49</v>
      </c>
      <c r="G3551" s="28" t="s">
        <v>4230</v>
      </c>
      <c r="H3551" s="28" t="s">
        <v>585</v>
      </c>
      <c r="I3551" s="28">
        <v>1</v>
      </c>
      <c r="J3551" s="28">
        <v>0</v>
      </c>
      <c r="K3551" s="28">
        <v>0</v>
      </c>
      <c r="L3551" s="28">
        <v>0</v>
      </c>
      <c r="M3551" s="28" t="s">
        <v>2095</v>
      </c>
      <c r="N3551" s="28" t="s">
        <v>587</v>
      </c>
      <c r="O3551" s="21">
        <v>0</v>
      </c>
      <c r="P3551" s="21">
        <v>1</v>
      </c>
      <c r="Q3551" s="21">
        <v>0</v>
      </c>
      <c r="R3551">
        <f>IFERROR(IF(I3551=1,VLOOKUP(F3551,Lookup!$A$2:$B$15,2,FALSE),0),0.5)</f>
        <v>0.5</v>
      </c>
      <c r="S3551">
        <f>IF(K3551=1,1,IFERROR(IF(H3551="pass",VLOOKUP(F3551,Lookup!$D$2:$E$26,2,FALSE),0),1.6))</f>
        <v>0</v>
      </c>
      <c r="T3551" s="6">
        <f t="shared" si="168"/>
        <v>0</v>
      </c>
      <c r="U3551" s="6">
        <f t="shared" si="169"/>
        <v>0.5</v>
      </c>
      <c r="V3551" t="str">
        <f t="shared" si="167"/>
        <v>T.COLEMAN, NYJ</v>
      </c>
    </row>
    <row r="3552" spans="1:22">
      <c r="A3552">
        <v>1359</v>
      </c>
      <c r="B3552" s="28">
        <v>2</v>
      </c>
      <c r="C3552" s="28" t="s">
        <v>12</v>
      </c>
      <c r="D3552" s="28" t="s">
        <v>23</v>
      </c>
      <c r="E3552" s="28">
        <v>34</v>
      </c>
      <c r="F3552" s="28">
        <v>66</v>
      </c>
      <c r="G3552" s="28" t="s">
        <v>4231</v>
      </c>
      <c r="H3552" s="28" t="s">
        <v>585</v>
      </c>
      <c r="I3552" s="28">
        <v>1</v>
      </c>
      <c r="J3552" s="28">
        <v>0</v>
      </c>
      <c r="K3552" s="28">
        <v>0</v>
      </c>
      <c r="L3552" s="28">
        <v>0</v>
      </c>
      <c r="M3552" s="28" t="s">
        <v>2095</v>
      </c>
      <c r="N3552" s="28" t="s">
        <v>587</v>
      </c>
      <c r="O3552" s="21">
        <v>0</v>
      </c>
      <c r="P3552" s="21">
        <v>1</v>
      </c>
      <c r="Q3552" s="21">
        <v>0</v>
      </c>
      <c r="R3552">
        <f>IFERROR(IF(I3552=1,VLOOKUP(F3552,Lookup!$A$2:$B$15,2,FALSE),0),0.5)</f>
        <v>0.5</v>
      </c>
      <c r="S3552">
        <f>IF(K3552=1,1,IFERROR(IF(H3552="pass",VLOOKUP(F3552,Lookup!$D$2:$E$26,2,FALSE),0),1.6))</f>
        <v>0</v>
      </c>
      <c r="T3552" s="6">
        <f t="shared" si="168"/>
        <v>0</v>
      </c>
      <c r="U3552" s="6">
        <f t="shared" si="169"/>
        <v>0.5</v>
      </c>
      <c r="V3552" t="str">
        <f t="shared" si="167"/>
        <v>T.COLEMAN, NYJ</v>
      </c>
    </row>
    <row r="3553" spans="1:22">
      <c r="A3553">
        <v>1360</v>
      </c>
      <c r="B3553" s="28">
        <v>2</v>
      </c>
      <c r="C3553" s="28" t="s">
        <v>12</v>
      </c>
      <c r="D3553" s="28" t="s">
        <v>23</v>
      </c>
      <c r="E3553" s="28">
        <v>29</v>
      </c>
      <c r="F3553" s="28">
        <v>71</v>
      </c>
      <c r="G3553" s="28" t="s">
        <v>4232</v>
      </c>
      <c r="H3553" s="28" t="s">
        <v>585</v>
      </c>
      <c r="I3553" s="28">
        <v>1</v>
      </c>
      <c r="J3553" s="28">
        <v>0</v>
      </c>
      <c r="K3553" s="28">
        <v>0</v>
      </c>
      <c r="L3553" s="28">
        <v>0</v>
      </c>
      <c r="M3553" s="28" t="s">
        <v>1206</v>
      </c>
      <c r="N3553" s="28" t="s">
        <v>587</v>
      </c>
      <c r="O3553" s="21">
        <v>0</v>
      </c>
      <c r="P3553" s="21">
        <v>1</v>
      </c>
      <c r="Q3553" s="21">
        <v>0</v>
      </c>
      <c r="R3553">
        <f>IFERROR(IF(I3553=1,VLOOKUP(F3553,Lookup!$A$2:$B$15,2,FALSE),0),0.5)</f>
        <v>0.5</v>
      </c>
      <c r="S3553">
        <f>IF(K3553=1,1,IFERROR(IF(H3553="pass",VLOOKUP(F3553,Lookup!$D$2:$E$26,2,FALSE),0),1.6))</f>
        <v>0</v>
      </c>
      <c r="T3553" s="6">
        <f t="shared" si="168"/>
        <v>0</v>
      </c>
      <c r="U3553" s="6">
        <f t="shared" si="169"/>
        <v>0.5</v>
      </c>
      <c r="V3553" t="str">
        <f t="shared" si="167"/>
        <v>T.JOHNSON, NYJ</v>
      </c>
    </row>
    <row r="3554" spans="1:22">
      <c r="A3554">
        <v>1363</v>
      </c>
      <c r="B3554" s="28">
        <v>2</v>
      </c>
      <c r="C3554" s="28" t="s">
        <v>23</v>
      </c>
      <c r="D3554" s="28" t="s">
        <v>12</v>
      </c>
      <c r="E3554" s="28">
        <v>62</v>
      </c>
      <c r="F3554" s="28">
        <v>38</v>
      </c>
      <c r="G3554" s="28" t="s">
        <v>4235</v>
      </c>
      <c r="H3554" s="28" t="s">
        <v>585</v>
      </c>
      <c r="I3554" s="28">
        <v>1</v>
      </c>
      <c r="J3554" s="28">
        <v>0</v>
      </c>
      <c r="K3554" s="28">
        <v>0</v>
      </c>
      <c r="L3554" s="28">
        <v>0</v>
      </c>
      <c r="M3554" s="28" t="s">
        <v>607</v>
      </c>
      <c r="N3554" s="28" t="s">
        <v>587</v>
      </c>
      <c r="O3554" s="21">
        <v>0</v>
      </c>
      <c r="P3554" s="21">
        <v>1</v>
      </c>
      <c r="Q3554" s="21">
        <v>0</v>
      </c>
      <c r="R3554">
        <f>IFERROR(IF(I3554=1,VLOOKUP(F3554,Lookup!$A$2:$B$15,2,FALSE),0),0.5)</f>
        <v>0.5</v>
      </c>
      <c r="S3554">
        <f>IF(K3554=1,1,IFERROR(IF(H3554="pass",VLOOKUP(F3554,Lookup!$D$2:$E$26,2,FALSE),0),1.6))</f>
        <v>0</v>
      </c>
      <c r="T3554" s="6">
        <f t="shared" si="168"/>
        <v>0</v>
      </c>
      <c r="U3554" s="6">
        <f t="shared" si="169"/>
        <v>0.5</v>
      </c>
      <c r="V3554" t="str">
        <f t="shared" si="167"/>
        <v>D.HARRIS, NE</v>
      </c>
    </row>
    <row r="3555" spans="1:22">
      <c r="A3555">
        <v>1366</v>
      </c>
      <c r="B3555" s="28">
        <v>2</v>
      </c>
      <c r="C3555" s="28" t="s">
        <v>12</v>
      </c>
      <c r="D3555" s="28" t="s">
        <v>23</v>
      </c>
      <c r="E3555" s="28">
        <v>83</v>
      </c>
      <c r="F3555" s="28">
        <v>17</v>
      </c>
      <c r="G3555" s="28" t="s">
        <v>4238</v>
      </c>
      <c r="H3555" s="28" t="s">
        <v>2864</v>
      </c>
      <c r="I3555" s="28">
        <v>1</v>
      </c>
      <c r="J3555" s="28">
        <v>0</v>
      </c>
      <c r="K3555" s="28">
        <v>0</v>
      </c>
      <c r="L3555" s="28">
        <v>0</v>
      </c>
      <c r="M3555" s="28" t="s">
        <v>2101</v>
      </c>
      <c r="N3555" s="28" t="s">
        <v>587</v>
      </c>
      <c r="O3555" s="21">
        <v>0</v>
      </c>
      <c r="P3555" s="21">
        <v>1</v>
      </c>
      <c r="Q3555" s="21">
        <v>0</v>
      </c>
      <c r="R3555">
        <f>IFERROR(IF(I3555=1,VLOOKUP(F3555,Lookup!$A$2:$B$15,2,FALSE),0),0.5)</f>
        <v>0.5</v>
      </c>
      <c r="S3555">
        <f>IF(K3555=1,1,IFERROR(IF(H3555="pass",VLOOKUP(F3555,Lookup!$D$2:$E$26,2,FALSE),0),1.6))</f>
        <v>0</v>
      </c>
      <c r="T3555" s="6">
        <f t="shared" si="168"/>
        <v>0</v>
      </c>
      <c r="U3555" s="6">
        <f t="shared" si="169"/>
        <v>0.5</v>
      </c>
      <c r="V3555" t="str">
        <f t="shared" si="167"/>
        <v>M.CARTER, NYJ</v>
      </c>
    </row>
    <row r="3556" spans="1:22">
      <c r="A3556">
        <v>1368</v>
      </c>
      <c r="B3556" s="28">
        <v>2</v>
      </c>
      <c r="C3556" s="28" t="s">
        <v>12</v>
      </c>
      <c r="D3556" s="28" t="s">
        <v>23</v>
      </c>
      <c r="E3556" s="28">
        <v>80</v>
      </c>
      <c r="F3556" s="28">
        <v>20</v>
      </c>
      <c r="G3556" s="28" t="s">
        <v>4240</v>
      </c>
      <c r="H3556" s="28" t="s">
        <v>585</v>
      </c>
      <c r="I3556" s="28">
        <v>1</v>
      </c>
      <c r="J3556" s="28">
        <v>0</v>
      </c>
      <c r="K3556" s="28">
        <v>0</v>
      </c>
      <c r="L3556" s="28">
        <v>0</v>
      </c>
      <c r="M3556" s="28" t="s">
        <v>2101</v>
      </c>
      <c r="N3556" s="28" t="s">
        <v>587</v>
      </c>
      <c r="O3556" s="21">
        <v>0</v>
      </c>
      <c r="P3556" s="21">
        <v>1</v>
      </c>
      <c r="Q3556" s="21">
        <v>0</v>
      </c>
      <c r="R3556">
        <f>IFERROR(IF(I3556=1,VLOOKUP(F3556,Lookup!$A$2:$B$15,2,FALSE),0),0.5)</f>
        <v>0.5</v>
      </c>
      <c r="S3556">
        <f>IF(K3556=1,1,IFERROR(IF(H3556="pass",VLOOKUP(F3556,Lookup!$D$2:$E$26,2,FALSE),0),1.6))</f>
        <v>0</v>
      </c>
      <c r="T3556" s="6">
        <f t="shared" si="168"/>
        <v>0</v>
      </c>
      <c r="U3556" s="6">
        <f t="shared" si="169"/>
        <v>0.5</v>
      </c>
      <c r="V3556" t="str">
        <f t="shared" si="167"/>
        <v>M.CARTER, NYJ</v>
      </c>
    </row>
    <row r="3557" spans="1:22">
      <c r="A3557">
        <v>1370</v>
      </c>
      <c r="B3557" s="28">
        <v>2</v>
      </c>
      <c r="C3557" s="28" t="s">
        <v>23</v>
      </c>
      <c r="D3557" s="28" t="s">
        <v>12</v>
      </c>
      <c r="E3557" s="28">
        <v>69</v>
      </c>
      <c r="F3557" s="28">
        <v>31</v>
      </c>
      <c r="G3557" s="28" t="s">
        <v>4242</v>
      </c>
      <c r="H3557" s="28" t="s">
        <v>585</v>
      </c>
      <c r="I3557" s="28">
        <v>1</v>
      </c>
      <c r="J3557" s="28">
        <v>0</v>
      </c>
      <c r="K3557" s="28">
        <v>0</v>
      </c>
      <c r="L3557" s="28">
        <v>0</v>
      </c>
      <c r="M3557" s="28" t="s">
        <v>607</v>
      </c>
      <c r="N3557" s="28" t="s">
        <v>587</v>
      </c>
      <c r="O3557" s="21">
        <v>0</v>
      </c>
      <c r="P3557" s="21">
        <v>1</v>
      </c>
      <c r="Q3557" s="21">
        <v>0</v>
      </c>
      <c r="R3557">
        <f>IFERROR(IF(I3557=1,VLOOKUP(F3557,Lookup!$A$2:$B$15,2,FALSE),0),0.5)</f>
        <v>0.5</v>
      </c>
      <c r="S3557">
        <f>IF(K3557=1,1,IFERROR(IF(H3557="pass",VLOOKUP(F3557,Lookup!$D$2:$E$26,2,FALSE),0),1.6))</f>
        <v>0</v>
      </c>
      <c r="T3557" s="6">
        <f t="shared" si="168"/>
        <v>0</v>
      </c>
      <c r="U3557" s="6">
        <f t="shared" si="169"/>
        <v>0.5</v>
      </c>
      <c r="V3557" t="str">
        <f t="shared" si="167"/>
        <v>D.HARRIS, NE</v>
      </c>
    </row>
    <row r="3558" spans="1:22">
      <c r="A3558">
        <v>1371</v>
      </c>
      <c r="B3558" s="28">
        <v>2</v>
      </c>
      <c r="C3558" s="28" t="s">
        <v>23</v>
      </c>
      <c r="D3558" s="28" t="s">
        <v>12</v>
      </c>
      <c r="E3558" s="28">
        <v>65</v>
      </c>
      <c r="F3558" s="28">
        <v>35</v>
      </c>
      <c r="G3558" s="28" t="s">
        <v>4243</v>
      </c>
      <c r="H3558" s="28" t="s">
        <v>585</v>
      </c>
      <c r="I3558" s="28">
        <v>1</v>
      </c>
      <c r="J3558" s="28">
        <v>0</v>
      </c>
      <c r="K3558" s="28">
        <v>0</v>
      </c>
      <c r="L3558" s="28">
        <v>0</v>
      </c>
      <c r="M3558" s="28" t="s">
        <v>1818</v>
      </c>
      <c r="N3558" s="28" t="s">
        <v>587</v>
      </c>
      <c r="O3558" s="21">
        <v>0</v>
      </c>
      <c r="P3558" s="21">
        <v>1</v>
      </c>
      <c r="Q3558" s="21">
        <v>0</v>
      </c>
      <c r="R3558">
        <f>IFERROR(IF(I3558=1,VLOOKUP(F3558,Lookup!$A$2:$B$15,2,FALSE),0),0.5)</f>
        <v>0.5</v>
      </c>
      <c r="S3558">
        <f>IF(K3558=1,1,IFERROR(IF(H3558="pass",VLOOKUP(F3558,Lookup!$D$2:$E$26,2,FALSE),0),1.6))</f>
        <v>0</v>
      </c>
      <c r="T3558" s="6">
        <f t="shared" si="168"/>
        <v>0</v>
      </c>
      <c r="U3558" s="6">
        <f t="shared" si="169"/>
        <v>0.5</v>
      </c>
      <c r="V3558" t="str">
        <f t="shared" si="167"/>
        <v>J.WHITE, NE</v>
      </c>
    </row>
    <row r="3559" spans="1:22">
      <c r="A3559">
        <v>1377</v>
      </c>
      <c r="B3559" s="28">
        <v>2</v>
      </c>
      <c r="C3559" s="28" t="s">
        <v>12</v>
      </c>
      <c r="D3559" s="28" t="s">
        <v>23</v>
      </c>
      <c r="E3559" s="28">
        <v>75</v>
      </c>
      <c r="F3559" s="28">
        <v>25</v>
      </c>
      <c r="G3559" s="28" t="s">
        <v>4249</v>
      </c>
      <c r="H3559" s="28" t="s">
        <v>2963</v>
      </c>
      <c r="I3559" s="28">
        <v>0</v>
      </c>
      <c r="J3559" s="28">
        <v>0</v>
      </c>
      <c r="K3559" s="28">
        <v>0</v>
      </c>
      <c r="L3559" s="28">
        <v>0</v>
      </c>
      <c r="M3559" s="28" t="s">
        <v>2193</v>
      </c>
      <c r="N3559" s="28" t="s">
        <v>587</v>
      </c>
      <c r="O3559" s="21">
        <v>0</v>
      </c>
      <c r="P3559" s="21">
        <v>0</v>
      </c>
      <c r="Q3559" s="21">
        <v>0</v>
      </c>
      <c r="R3559">
        <f>IFERROR(IF(I3559=1,VLOOKUP(F3559,Lookup!$A$2:$B$15,2,FALSE),0),0.5)</f>
        <v>0</v>
      </c>
      <c r="S3559">
        <f>IF(K3559=1,1,IFERROR(IF(H3559="pass",VLOOKUP(F3559,Lookup!$D$2:$E$26,2,FALSE),0),1.6))</f>
        <v>0</v>
      </c>
      <c r="T3559" s="6">
        <f t="shared" si="168"/>
        <v>0</v>
      </c>
      <c r="U3559" s="6">
        <f t="shared" si="169"/>
        <v>0</v>
      </c>
      <c r="V3559" t="str">
        <f t="shared" si="167"/>
        <v>Z.WILSON, NYJ</v>
      </c>
    </row>
    <row r="3560" spans="1:22">
      <c r="A3560">
        <v>1379</v>
      </c>
      <c r="B3560" s="28">
        <v>2</v>
      </c>
      <c r="C3560" s="28" t="s">
        <v>12</v>
      </c>
      <c r="D3560" s="28" t="s">
        <v>23</v>
      </c>
      <c r="E3560" s="28">
        <v>69</v>
      </c>
      <c r="F3560" s="28">
        <v>31</v>
      </c>
      <c r="G3560" s="28" t="s">
        <v>4251</v>
      </c>
      <c r="H3560" s="28" t="s">
        <v>585</v>
      </c>
      <c r="I3560" s="28">
        <v>1</v>
      </c>
      <c r="J3560" s="28">
        <v>0</v>
      </c>
      <c r="K3560" s="28">
        <v>0</v>
      </c>
      <c r="L3560" s="28">
        <v>0</v>
      </c>
      <c r="M3560" s="28" t="s">
        <v>1206</v>
      </c>
      <c r="N3560" s="28" t="s">
        <v>587</v>
      </c>
      <c r="O3560" s="21">
        <v>0</v>
      </c>
      <c r="P3560" s="21">
        <v>1</v>
      </c>
      <c r="Q3560" s="21">
        <v>0</v>
      </c>
      <c r="R3560">
        <f>IFERROR(IF(I3560=1,VLOOKUP(F3560,Lookup!$A$2:$B$15,2,FALSE),0),0.5)</f>
        <v>0.5</v>
      </c>
      <c r="S3560">
        <f>IF(K3560=1,1,IFERROR(IF(H3560="pass",VLOOKUP(F3560,Lookup!$D$2:$E$26,2,FALSE),0),1.6))</f>
        <v>0</v>
      </c>
      <c r="T3560" s="6">
        <f t="shared" si="168"/>
        <v>0</v>
      </c>
      <c r="U3560" s="6">
        <f t="shared" si="169"/>
        <v>0.5</v>
      </c>
      <c r="V3560" t="str">
        <f t="shared" si="167"/>
        <v>T.JOHNSON, NYJ</v>
      </c>
    </row>
    <row r="3561" spans="1:22">
      <c r="A3561">
        <v>1381</v>
      </c>
      <c r="B3561" s="28">
        <v>2</v>
      </c>
      <c r="C3561" s="28" t="s">
        <v>12</v>
      </c>
      <c r="D3561" s="28" t="s">
        <v>23</v>
      </c>
      <c r="E3561" s="28">
        <v>65</v>
      </c>
      <c r="F3561" s="28">
        <v>35</v>
      </c>
      <c r="G3561" s="28" t="s">
        <v>4253</v>
      </c>
      <c r="H3561" s="28" t="s">
        <v>585</v>
      </c>
      <c r="I3561" s="28">
        <v>1</v>
      </c>
      <c r="J3561" s="28">
        <v>0</v>
      </c>
      <c r="K3561" s="28">
        <v>0</v>
      </c>
      <c r="L3561" s="28">
        <v>0</v>
      </c>
      <c r="M3561" s="28" t="s">
        <v>1206</v>
      </c>
      <c r="N3561" s="28" t="s">
        <v>587</v>
      </c>
      <c r="O3561" s="21">
        <v>0</v>
      </c>
      <c r="P3561" s="21">
        <v>1</v>
      </c>
      <c r="Q3561" s="21">
        <v>0</v>
      </c>
      <c r="R3561">
        <f>IFERROR(IF(I3561=1,VLOOKUP(F3561,Lookup!$A$2:$B$15,2,FALSE),0),0.5)</f>
        <v>0.5</v>
      </c>
      <c r="S3561">
        <f>IF(K3561=1,1,IFERROR(IF(H3561="pass",VLOOKUP(F3561,Lookup!$D$2:$E$26,2,FALSE),0),1.6))</f>
        <v>0</v>
      </c>
      <c r="T3561" s="6">
        <f t="shared" si="168"/>
        <v>0</v>
      </c>
      <c r="U3561" s="6">
        <f t="shared" si="169"/>
        <v>0.5</v>
      </c>
      <c r="V3561" t="str">
        <f t="shared" si="167"/>
        <v>T.JOHNSON, NYJ</v>
      </c>
    </row>
    <row r="3562" spans="1:22">
      <c r="A3562">
        <v>1382</v>
      </c>
      <c r="B3562" s="28">
        <v>2</v>
      </c>
      <c r="C3562" s="28" t="s">
        <v>12</v>
      </c>
      <c r="D3562" s="28" t="s">
        <v>23</v>
      </c>
      <c r="E3562" s="28">
        <v>73</v>
      </c>
      <c r="F3562" s="28">
        <v>27</v>
      </c>
      <c r="G3562" s="28" t="s">
        <v>4254</v>
      </c>
      <c r="H3562" s="28" t="s">
        <v>585</v>
      </c>
      <c r="I3562" s="28">
        <v>0</v>
      </c>
      <c r="J3562" s="28">
        <v>1</v>
      </c>
      <c r="K3562" s="28">
        <v>0</v>
      </c>
      <c r="L3562" s="28">
        <v>0</v>
      </c>
      <c r="M3562" s="28" t="s">
        <v>2193</v>
      </c>
      <c r="N3562" s="28" t="s">
        <v>587</v>
      </c>
      <c r="O3562" s="21">
        <v>0</v>
      </c>
      <c r="P3562" s="21">
        <v>0</v>
      </c>
      <c r="Q3562" s="21">
        <v>0</v>
      </c>
      <c r="R3562">
        <f>IFERROR(IF(I3562=1,VLOOKUP(F3562,Lookup!$A$2:$B$15,2,FALSE),0),0.5)</f>
        <v>0</v>
      </c>
      <c r="S3562">
        <f>IF(K3562=1,1,IFERROR(IF(H3562="pass",VLOOKUP(F3562,Lookup!$D$2:$E$26,2,FALSE),0),1.6))</f>
        <v>0</v>
      </c>
      <c r="T3562" s="6">
        <f t="shared" si="168"/>
        <v>0</v>
      </c>
      <c r="U3562" s="6">
        <f t="shared" si="169"/>
        <v>0</v>
      </c>
      <c r="V3562" t="str">
        <f t="shared" si="167"/>
        <v>Z.WILSON, NYJ</v>
      </c>
    </row>
    <row r="3563" spans="1:22">
      <c r="A3563">
        <v>1383</v>
      </c>
      <c r="B3563" s="28">
        <v>2</v>
      </c>
      <c r="C3563" s="28" t="s">
        <v>12</v>
      </c>
      <c r="D3563" s="28" t="s">
        <v>23</v>
      </c>
      <c r="E3563" s="28">
        <v>58</v>
      </c>
      <c r="F3563" s="28">
        <v>42</v>
      </c>
      <c r="G3563" s="28" t="s">
        <v>4255</v>
      </c>
      <c r="H3563" s="28" t="s">
        <v>585</v>
      </c>
      <c r="I3563" s="28">
        <v>1</v>
      </c>
      <c r="J3563" s="28">
        <v>0</v>
      </c>
      <c r="K3563" s="28">
        <v>0</v>
      </c>
      <c r="L3563" s="28">
        <v>0</v>
      </c>
      <c r="M3563" s="28" t="s">
        <v>2101</v>
      </c>
      <c r="N3563" s="28" t="s">
        <v>587</v>
      </c>
      <c r="O3563" s="21">
        <v>0</v>
      </c>
      <c r="P3563" s="21">
        <v>1</v>
      </c>
      <c r="Q3563" s="21">
        <v>0</v>
      </c>
      <c r="R3563">
        <f>IFERROR(IF(I3563=1,VLOOKUP(F3563,Lookup!$A$2:$B$15,2,FALSE),0),0.5)</f>
        <v>0.5</v>
      </c>
      <c r="S3563">
        <f>IF(K3563=1,1,IFERROR(IF(H3563="pass",VLOOKUP(F3563,Lookup!$D$2:$E$26,2,FALSE),0),1.6))</f>
        <v>0</v>
      </c>
      <c r="T3563" s="6">
        <f t="shared" si="168"/>
        <v>0</v>
      </c>
      <c r="U3563" s="6">
        <f t="shared" si="169"/>
        <v>0.5</v>
      </c>
      <c r="V3563" t="str">
        <f t="shared" si="167"/>
        <v>M.CARTER, NYJ</v>
      </c>
    </row>
    <row r="3564" spans="1:22">
      <c r="A3564">
        <v>1384</v>
      </c>
      <c r="B3564" s="28">
        <v>2</v>
      </c>
      <c r="C3564" s="28" t="s">
        <v>12</v>
      </c>
      <c r="D3564" s="28" t="s">
        <v>23</v>
      </c>
      <c r="E3564" s="28">
        <v>61</v>
      </c>
      <c r="F3564" s="28">
        <v>39</v>
      </c>
      <c r="G3564" s="28" t="s">
        <v>4256</v>
      </c>
      <c r="H3564" s="28" t="s">
        <v>2864</v>
      </c>
      <c r="I3564" s="28">
        <v>0</v>
      </c>
      <c r="J3564" s="28">
        <v>1</v>
      </c>
      <c r="K3564" s="28">
        <v>0</v>
      </c>
      <c r="L3564" s="28">
        <v>0</v>
      </c>
      <c r="M3564" s="28" t="s">
        <v>2123</v>
      </c>
      <c r="N3564" s="28">
        <v>10</v>
      </c>
      <c r="O3564" s="21">
        <v>10</v>
      </c>
      <c r="P3564" s="21">
        <v>0</v>
      </c>
      <c r="Q3564" s="21">
        <v>0</v>
      </c>
      <c r="R3564">
        <f>IFERROR(IF(I3564=1,VLOOKUP(F3564,Lookup!$A$2:$B$15,2,FALSE),0),0.5)</f>
        <v>0</v>
      </c>
      <c r="S3564">
        <f>IF(K3564=1,1,IFERROR(IF(H3564="pass",VLOOKUP(F3564,Lookup!$D$2:$E$26,2,FALSE),0),1.6))</f>
        <v>0</v>
      </c>
      <c r="T3564" s="6">
        <f t="shared" si="168"/>
        <v>1.7750000000000001</v>
      </c>
      <c r="U3564" s="6">
        <f t="shared" si="169"/>
        <v>1.7750000000000001</v>
      </c>
      <c r="V3564" t="str">
        <f t="shared" si="167"/>
        <v>E.MOORE, NYJ</v>
      </c>
    </row>
    <row r="3565" spans="1:22">
      <c r="A3565">
        <v>1387</v>
      </c>
      <c r="B3565" s="28">
        <v>2</v>
      </c>
      <c r="C3565" s="28" t="s">
        <v>23</v>
      </c>
      <c r="D3565" s="28" t="s">
        <v>12</v>
      </c>
      <c r="E3565" s="28">
        <v>26</v>
      </c>
      <c r="F3565" s="28">
        <v>74</v>
      </c>
      <c r="G3565" s="28" t="s">
        <v>4259</v>
      </c>
      <c r="H3565" s="28" t="s">
        <v>585</v>
      </c>
      <c r="I3565" s="28">
        <v>1</v>
      </c>
      <c r="J3565" s="28">
        <v>0</v>
      </c>
      <c r="K3565" s="28">
        <v>0</v>
      </c>
      <c r="L3565" s="28">
        <v>0</v>
      </c>
      <c r="M3565" s="28" t="s">
        <v>607</v>
      </c>
      <c r="N3565" s="28" t="s">
        <v>587</v>
      </c>
      <c r="O3565" s="21">
        <v>0</v>
      </c>
      <c r="P3565" s="21">
        <v>1</v>
      </c>
      <c r="Q3565" s="21">
        <v>0</v>
      </c>
      <c r="R3565">
        <f>IFERROR(IF(I3565=1,VLOOKUP(F3565,Lookup!$A$2:$B$15,2,FALSE),0),0.5)</f>
        <v>0.5</v>
      </c>
      <c r="S3565">
        <f>IF(K3565=1,1,IFERROR(IF(H3565="pass",VLOOKUP(F3565,Lookup!$D$2:$E$26,2,FALSE),0),1.6))</f>
        <v>0</v>
      </c>
      <c r="T3565" s="6">
        <f t="shared" si="168"/>
        <v>0</v>
      </c>
      <c r="U3565" s="6">
        <f t="shared" si="169"/>
        <v>0.5</v>
      </c>
      <c r="V3565" t="str">
        <f t="shared" si="167"/>
        <v>D.HARRIS, NE</v>
      </c>
    </row>
    <row r="3566" spans="1:22">
      <c r="A3566">
        <v>1388</v>
      </c>
      <c r="B3566" s="28">
        <v>2</v>
      </c>
      <c r="C3566" s="28" t="s">
        <v>12</v>
      </c>
      <c r="D3566" s="28" t="s">
        <v>23</v>
      </c>
      <c r="E3566" s="28">
        <v>90</v>
      </c>
      <c r="F3566" s="28">
        <v>10</v>
      </c>
      <c r="G3566" s="28" t="s">
        <v>4260</v>
      </c>
      <c r="H3566" s="28" t="s">
        <v>585</v>
      </c>
      <c r="I3566" s="28">
        <v>1</v>
      </c>
      <c r="J3566" s="28">
        <v>0</v>
      </c>
      <c r="K3566" s="28">
        <v>0</v>
      </c>
      <c r="L3566" s="28">
        <v>0</v>
      </c>
      <c r="M3566" s="28" t="s">
        <v>2095</v>
      </c>
      <c r="N3566" s="28" t="s">
        <v>587</v>
      </c>
      <c r="O3566" s="21">
        <v>0</v>
      </c>
      <c r="P3566" s="21">
        <v>1</v>
      </c>
      <c r="Q3566" s="21">
        <v>0</v>
      </c>
      <c r="R3566">
        <f>IFERROR(IF(I3566=1,VLOOKUP(F3566,Lookup!$A$2:$B$15,2,FALSE),0),0.5)</f>
        <v>0.5</v>
      </c>
      <c r="S3566">
        <f>IF(K3566=1,1,IFERROR(IF(H3566="pass",VLOOKUP(F3566,Lookup!$D$2:$E$26,2,FALSE),0),1.6))</f>
        <v>0</v>
      </c>
      <c r="T3566" s="6">
        <f t="shared" si="168"/>
        <v>0</v>
      </c>
      <c r="U3566" s="6">
        <f t="shared" si="169"/>
        <v>0.5</v>
      </c>
      <c r="V3566" t="str">
        <f t="shared" si="167"/>
        <v>T.COLEMAN, NYJ</v>
      </c>
    </row>
    <row r="3567" spans="1:22">
      <c r="A3567">
        <v>1389</v>
      </c>
      <c r="B3567" s="28">
        <v>2</v>
      </c>
      <c r="C3567" s="28" t="s">
        <v>12</v>
      </c>
      <c r="D3567" s="28" t="s">
        <v>23</v>
      </c>
      <c r="E3567" s="28">
        <v>86</v>
      </c>
      <c r="F3567" s="28">
        <v>14</v>
      </c>
      <c r="G3567" s="28" t="s">
        <v>4261</v>
      </c>
      <c r="H3567" s="28" t="s">
        <v>585</v>
      </c>
      <c r="I3567" s="28">
        <v>1</v>
      </c>
      <c r="J3567" s="28">
        <v>0</v>
      </c>
      <c r="K3567" s="28">
        <v>0</v>
      </c>
      <c r="L3567" s="28">
        <v>0</v>
      </c>
      <c r="M3567" s="28" t="s">
        <v>2095</v>
      </c>
      <c r="N3567" s="28" t="s">
        <v>587</v>
      </c>
      <c r="O3567" s="21">
        <v>0</v>
      </c>
      <c r="P3567" s="21">
        <v>1</v>
      </c>
      <c r="Q3567" s="21">
        <v>0</v>
      </c>
      <c r="R3567">
        <f>IFERROR(IF(I3567=1,VLOOKUP(F3567,Lookup!$A$2:$B$15,2,FALSE),0),0.5)</f>
        <v>0.5</v>
      </c>
      <c r="S3567">
        <f>IF(K3567=1,1,IFERROR(IF(H3567="pass",VLOOKUP(F3567,Lookup!$D$2:$E$26,2,FALSE),0),1.6))</f>
        <v>0</v>
      </c>
      <c r="T3567" s="6">
        <f t="shared" si="168"/>
        <v>0</v>
      </c>
      <c r="U3567" s="6">
        <f t="shared" si="169"/>
        <v>0.5</v>
      </c>
      <c r="V3567" t="str">
        <f t="shared" si="167"/>
        <v>T.COLEMAN, NYJ</v>
      </c>
    </row>
    <row r="3568" spans="1:22">
      <c r="A3568">
        <v>1390</v>
      </c>
      <c r="B3568" s="28">
        <v>2</v>
      </c>
      <c r="C3568" s="28" t="s">
        <v>12</v>
      </c>
      <c r="D3568" s="28" t="s">
        <v>23</v>
      </c>
      <c r="E3568" s="28">
        <v>88</v>
      </c>
      <c r="F3568" s="28">
        <v>12</v>
      </c>
      <c r="G3568" s="28" t="s">
        <v>4262</v>
      </c>
      <c r="H3568" s="28" t="s">
        <v>585</v>
      </c>
      <c r="I3568" s="28">
        <v>0</v>
      </c>
      <c r="J3568" s="28">
        <v>1</v>
      </c>
      <c r="K3568" s="28">
        <v>0</v>
      </c>
      <c r="L3568" s="28">
        <v>0</v>
      </c>
      <c r="M3568" s="28" t="s">
        <v>2193</v>
      </c>
      <c r="N3568" s="28" t="s">
        <v>587</v>
      </c>
      <c r="O3568" s="21">
        <v>0</v>
      </c>
      <c r="P3568" s="21">
        <v>0</v>
      </c>
      <c r="Q3568" s="21">
        <v>0</v>
      </c>
      <c r="R3568">
        <f>IFERROR(IF(I3568=1,VLOOKUP(F3568,Lookup!$A$2:$B$15,2,FALSE),0),0.5)</f>
        <v>0</v>
      </c>
      <c r="S3568">
        <f>IF(K3568=1,1,IFERROR(IF(H3568="pass",VLOOKUP(F3568,Lookup!$D$2:$E$26,2,FALSE),0),1.6))</f>
        <v>0</v>
      </c>
      <c r="T3568" s="6">
        <f t="shared" si="168"/>
        <v>0</v>
      </c>
      <c r="U3568" s="6">
        <f t="shared" si="169"/>
        <v>0</v>
      </c>
      <c r="V3568" t="str">
        <f t="shared" si="167"/>
        <v>Z.WILSON, NYJ</v>
      </c>
    </row>
    <row r="3569" spans="1:22">
      <c r="A3569">
        <v>1392</v>
      </c>
      <c r="B3569" s="28">
        <v>2</v>
      </c>
      <c r="C3569" s="28" t="s">
        <v>12</v>
      </c>
      <c r="D3569" s="28" t="s">
        <v>23</v>
      </c>
      <c r="E3569" s="28">
        <v>70</v>
      </c>
      <c r="F3569" s="28">
        <v>30</v>
      </c>
      <c r="G3569" s="28" t="s">
        <v>4264</v>
      </c>
      <c r="H3569" s="28" t="s">
        <v>585</v>
      </c>
      <c r="I3569" s="28">
        <v>1</v>
      </c>
      <c r="J3569" s="28">
        <v>0</v>
      </c>
      <c r="K3569" s="28">
        <v>0</v>
      </c>
      <c r="L3569" s="28">
        <v>0</v>
      </c>
      <c r="M3569" s="28" t="s">
        <v>1206</v>
      </c>
      <c r="N3569" s="28" t="s">
        <v>587</v>
      </c>
      <c r="O3569" s="21">
        <v>0</v>
      </c>
      <c r="P3569" s="21">
        <v>1</v>
      </c>
      <c r="Q3569" s="21">
        <v>0</v>
      </c>
      <c r="R3569">
        <f>IFERROR(IF(I3569=1,VLOOKUP(F3569,Lookup!$A$2:$B$15,2,FALSE),0),0.5)</f>
        <v>0.5</v>
      </c>
      <c r="S3569">
        <f>IF(K3569=1,1,IFERROR(IF(H3569="pass",VLOOKUP(F3569,Lookup!$D$2:$E$26,2,FALSE),0),1.6))</f>
        <v>0</v>
      </c>
      <c r="T3569" s="6">
        <f t="shared" si="168"/>
        <v>0</v>
      </c>
      <c r="U3569" s="6">
        <f t="shared" si="169"/>
        <v>0.5</v>
      </c>
      <c r="V3569" t="str">
        <f t="shared" si="167"/>
        <v>T.JOHNSON, NYJ</v>
      </c>
    </row>
    <row r="3570" spans="1:22">
      <c r="A3570">
        <v>1393</v>
      </c>
      <c r="B3570" s="28">
        <v>2</v>
      </c>
      <c r="C3570" s="28" t="s">
        <v>12</v>
      </c>
      <c r="D3570" s="28" t="s">
        <v>23</v>
      </c>
      <c r="E3570" s="28">
        <v>53</v>
      </c>
      <c r="F3570" s="28">
        <v>47</v>
      </c>
      <c r="G3570" s="28" t="s">
        <v>4265</v>
      </c>
      <c r="H3570" s="28" t="s">
        <v>585</v>
      </c>
      <c r="I3570" s="28">
        <v>1</v>
      </c>
      <c r="J3570" s="28">
        <v>0</v>
      </c>
      <c r="K3570" s="28">
        <v>0</v>
      </c>
      <c r="L3570" s="28">
        <v>0</v>
      </c>
      <c r="M3570" s="28" t="s">
        <v>1206</v>
      </c>
      <c r="N3570" s="28" t="s">
        <v>587</v>
      </c>
      <c r="O3570" s="21">
        <v>0</v>
      </c>
      <c r="P3570" s="21">
        <v>1</v>
      </c>
      <c r="Q3570" s="21">
        <v>0</v>
      </c>
      <c r="R3570">
        <f>IFERROR(IF(I3570=1,VLOOKUP(F3570,Lookup!$A$2:$B$15,2,FALSE),0),0.5)</f>
        <v>0.5</v>
      </c>
      <c r="S3570">
        <f>IF(K3570=1,1,IFERROR(IF(H3570="pass",VLOOKUP(F3570,Lookup!$D$2:$E$26,2,FALSE),0),1.6))</f>
        <v>0</v>
      </c>
      <c r="T3570" s="6">
        <f t="shared" si="168"/>
        <v>0</v>
      </c>
      <c r="U3570" s="6">
        <f t="shared" si="169"/>
        <v>0.5</v>
      </c>
      <c r="V3570" t="str">
        <f t="shared" si="167"/>
        <v>T.JOHNSON, NYJ</v>
      </c>
    </row>
    <row r="3571" spans="1:22">
      <c r="A3571">
        <v>1394</v>
      </c>
      <c r="B3571" s="28">
        <v>2</v>
      </c>
      <c r="C3571" s="28" t="s">
        <v>12</v>
      </c>
      <c r="D3571" s="28" t="s">
        <v>23</v>
      </c>
      <c r="E3571" s="28">
        <v>50</v>
      </c>
      <c r="F3571" s="28">
        <v>50</v>
      </c>
      <c r="G3571" s="28" t="s">
        <v>4266</v>
      </c>
      <c r="H3571" s="28" t="s">
        <v>2864</v>
      </c>
      <c r="I3571" s="28">
        <v>0</v>
      </c>
      <c r="J3571" s="28">
        <v>1</v>
      </c>
      <c r="K3571" s="28">
        <v>0</v>
      </c>
      <c r="L3571" s="28">
        <v>0</v>
      </c>
      <c r="M3571" s="28" t="s">
        <v>2110</v>
      </c>
      <c r="N3571" s="28">
        <v>38</v>
      </c>
      <c r="O3571" s="21">
        <v>38</v>
      </c>
      <c r="P3571" s="21">
        <v>0</v>
      </c>
      <c r="Q3571" s="21">
        <v>0</v>
      </c>
      <c r="R3571">
        <f>IFERROR(IF(I3571=1,VLOOKUP(F3571,Lookup!$A$2:$B$15,2,FALSE),0),0.5)</f>
        <v>0</v>
      </c>
      <c r="S3571">
        <f>IF(K3571=1,1,IFERROR(IF(H3571="pass",VLOOKUP(F3571,Lookup!$D$2:$E$26,2,FALSE),0),1.6))</f>
        <v>0</v>
      </c>
      <c r="T3571" s="6">
        <f t="shared" si="168"/>
        <v>2.2650000000000001</v>
      </c>
      <c r="U3571" s="6">
        <f t="shared" si="169"/>
        <v>2.2650000000000001</v>
      </c>
      <c r="V3571" t="str">
        <f t="shared" si="167"/>
        <v>C.DAVIS, NYJ</v>
      </c>
    </row>
    <row r="3572" spans="1:22">
      <c r="A3572">
        <v>1395</v>
      </c>
      <c r="B3572" s="28">
        <v>2</v>
      </c>
      <c r="C3572" s="28" t="s">
        <v>12</v>
      </c>
      <c r="D3572" s="28" t="s">
        <v>23</v>
      </c>
      <c r="E3572" s="28">
        <v>31</v>
      </c>
      <c r="F3572" s="28">
        <v>69</v>
      </c>
      <c r="G3572" s="28" t="s">
        <v>4267</v>
      </c>
      <c r="H3572" s="28" t="s">
        <v>585</v>
      </c>
      <c r="I3572" s="28">
        <v>1</v>
      </c>
      <c r="J3572" s="28">
        <v>0</v>
      </c>
      <c r="K3572" s="28">
        <v>0</v>
      </c>
      <c r="L3572" s="28">
        <v>0</v>
      </c>
      <c r="M3572" s="28" t="s">
        <v>2095</v>
      </c>
      <c r="N3572" s="28" t="s">
        <v>587</v>
      </c>
      <c r="O3572" s="21">
        <v>0</v>
      </c>
      <c r="P3572" s="21">
        <v>1</v>
      </c>
      <c r="Q3572" s="21">
        <v>0</v>
      </c>
      <c r="R3572">
        <f>IFERROR(IF(I3572=1,VLOOKUP(F3572,Lookup!$A$2:$B$15,2,FALSE),0),0.5)</f>
        <v>0.5</v>
      </c>
      <c r="S3572">
        <f>IF(K3572=1,1,IFERROR(IF(H3572="pass",VLOOKUP(F3572,Lookup!$D$2:$E$26,2,FALSE),0),1.6))</f>
        <v>0</v>
      </c>
      <c r="T3572" s="6">
        <f t="shared" si="168"/>
        <v>0</v>
      </c>
      <c r="U3572" s="6">
        <f t="shared" si="169"/>
        <v>0.5</v>
      </c>
      <c r="V3572" t="str">
        <f t="shared" si="167"/>
        <v>T.COLEMAN, NYJ</v>
      </c>
    </row>
    <row r="3573" spans="1:22">
      <c r="A3573">
        <v>1398</v>
      </c>
      <c r="B3573" s="28">
        <v>2</v>
      </c>
      <c r="C3573" s="28" t="s">
        <v>23</v>
      </c>
      <c r="D3573" s="28" t="s">
        <v>12</v>
      </c>
      <c r="E3573" s="28">
        <v>25</v>
      </c>
      <c r="F3573" s="28">
        <v>75</v>
      </c>
      <c r="G3573" s="28" t="s">
        <v>4270</v>
      </c>
      <c r="H3573" s="28" t="s">
        <v>585</v>
      </c>
      <c r="I3573" s="28">
        <v>1</v>
      </c>
      <c r="J3573" s="28">
        <v>0</v>
      </c>
      <c r="K3573" s="28">
        <v>0</v>
      </c>
      <c r="L3573" s="28">
        <v>0</v>
      </c>
      <c r="M3573" s="28" t="s">
        <v>2495</v>
      </c>
      <c r="N3573" s="28" t="s">
        <v>587</v>
      </c>
      <c r="O3573" s="21">
        <v>0</v>
      </c>
      <c r="P3573" s="21">
        <v>1</v>
      </c>
      <c r="Q3573" s="21">
        <v>0</v>
      </c>
      <c r="R3573">
        <f>IFERROR(IF(I3573=1,VLOOKUP(F3573,Lookup!$A$2:$B$15,2,FALSE),0),0.5)</f>
        <v>0.5</v>
      </c>
      <c r="S3573">
        <f>IF(K3573=1,1,IFERROR(IF(H3573="pass",VLOOKUP(F3573,Lookup!$D$2:$E$26,2,FALSE),0),1.6))</f>
        <v>0</v>
      </c>
      <c r="T3573" s="6">
        <f t="shared" si="168"/>
        <v>0</v>
      </c>
      <c r="U3573" s="6">
        <f t="shared" si="169"/>
        <v>0.5</v>
      </c>
      <c r="V3573" t="str">
        <f t="shared" si="167"/>
        <v>J.TAYLOR, NE</v>
      </c>
    </row>
    <row r="3574" spans="1:22">
      <c r="A3574">
        <v>1400</v>
      </c>
      <c r="B3574" s="28">
        <v>2</v>
      </c>
      <c r="C3574" s="28" t="s">
        <v>23</v>
      </c>
      <c r="D3574" s="28" t="s">
        <v>12</v>
      </c>
      <c r="E3574" s="28">
        <v>30</v>
      </c>
      <c r="F3574" s="28">
        <v>70</v>
      </c>
      <c r="G3574" s="28" t="s">
        <v>4272</v>
      </c>
      <c r="H3574" s="28" t="s">
        <v>585</v>
      </c>
      <c r="I3574" s="28">
        <v>1</v>
      </c>
      <c r="J3574" s="28">
        <v>0</v>
      </c>
      <c r="K3574" s="28">
        <v>0</v>
      </c>
      <c r="L3574" s="28">
        <v>0</v>
      </c>
      <c r="M3574" s="28" t="s">
        <v>1909</v>
      </c>
      <c r="N3574" s="28" t="s">
        <v>587</v>
      </c>
      <c r="O3574" s="21">
        <v>0</v>
      </c>
      <c r="P3574" s="21">
        <v>1</v>
      </c>
      <c r="Q3574" s="21">
        <v>0</v>
      </c>
      <c r="R3574">
        <f>IFERROR(IF(I3574=1,VLOOKUP(F3574,Lookup!$A$2:$B$15,2,FALSE),0),0.5)</f>
        <v>0.5</v>
      </c>
      <c r="S3574">
        <f>IF(K3574=1,1,IFERROR(IF(H3574="pass",VLOOKUP(F3574,Lookup!$D$2:$E$26,2,FALSE),0),1.6))</f>
        <v>0</v>
      </c>
      <c r="T3574" s="6">
        <f t="shared" si="168"/>
        <v>0</v>
      </c>
      <c r="U3574" s="6">
        <f t="shared" si="169"/>
        <v>0.5</v>
      </c>
      <c r="V3574" t="str">
        <f t="shared" si="167"/>
        <v>K.BOURNE, NE</v>
      </c>
    </row>
    <row r="3575" spans="1:22">
      <c r="A3575">
        <v>1401</v>
      </c>
      <c r="B3575" s="28">
        <v>2</v>
      </c>
      <c r="C3575" s="28" t="s">
        <v>23</v>
      </c>
      <c r="D3575" s="28" t="s">
        <v>12</v>
      </c>
      <c r="E3575" s="28">
        <v>14</v>
      </c>
      <c r="F3575" s="28">
        <v>86</v>
      </c>
      <c r="G3575" s="28" t="s">
        <v>4273</v>
      </c>
      <c r="H3575" s="28" t="s">
        <v>585</v>
      </c>
      <c r="I3575" s="28">
        <v>1</v>
      </c>
      <c r="J3575" s="28">
        <v>0</v>
      </c>
      <c r="K3575" s="28">
        <v>0</v>
      </c>
      <c r="L3575" s="28">
        <v>0</v>
      </c>
      <c r="M3575" s="28" t="s">
        <v>2495</v>
      </c>
      <c r="N3575" s="28" t="s">
        <v>587</v>
      </c>
      <c r="O3575" s="21">
        <v>0</v>
      </c>
      <c r="P3575" s="21">
        <v>1</v>
      </c>
      <c r="Q3575" s="21">
        <v>0</v>
      </c>
      <c r="R3575">
        <f>IFERROR(IF(I3575=1,VLOOKUP(F3575,Lookup!$A$2:$B$15,2,FALSE),0),0.5)</f>
        <v>0.6</v>
      </c>
      <c r="S3575">
        <f>IF(K3575=1,1,IFERROR(IF(H3575="pass",VLOOKUP(F3575,Lookup!$D$2:$E$26,2,FALSE),0),1.6))</f>
        <v>0</v>
      </c>
      <c r="T3575" s="6">
        <f t="shared" si="168"/>
        <v>0</v>
      </c>
      <c r="U3575" s="6">
        <f t="shared" si="169"/>
        <v>0.6</v>
      </c>
      <c r="V3575" t="str">
        <f t="shared" si="167"/>
        <v>J.TAYLOR, NE</v>
      </c>
    </row>
    <row r="3576" spans="1:22">
      <c r="A3576">
        <v>1406</v>
      </c>
      <c r="B3576" s="28">
        <v>2</v>
      </c>
      <c r="C3576" s="28" t="s">
        <v>12</v>
      </c>
      <c r="D3576" s="28" t="s">
        <v>23</v>
      </c>
      <c r="E3576" s="28">
        <v>54</v>
      </c>
      <c r="F3576" s="28">
        <v>46</v>
      </c>
      <c r="G3576" s="28" t="s">
        <v>4278</v>
      </c>
      <c r="H3576" s="28" t="s">
        <v>2864</v>
      </c>
      <c r="I3576" s="28">
        <v>0</v>
      </c>
      <c r="J3576" s="28">
        <v>1</v>
      </c>
      <c r="K3576" s="28">
        <v>0</v>
      </c>
      <c r="L3576" s="28">
        <v>0</v>
      </c>
      <c r="M3576" s="28" t="s">
        <v>2097</v>
      </c>
      <c r="N3576" s="28" t="s">
        <v>587</v>
      </c>
      <c r="O3576" s="21">
        <v>0</v>
      </c>
      <c r="P3576" s="21">
        <v>0</v>
      </c>
      <c r="Q3576" s="21">
        <v>0</v>
      </c>
      <c r="R3576">
        <f>IFERROR(IF(I3576=1,VLOOKUP(F3576,Lookup!$A$2:$B$15,2,FALSE),0),0.5)</f>
        <v>0</v>
      </c>
      <c r="S3576">
        <f>IF(K3576=1,1,IFERROR(IF(H3576="pass",VLOOKUP(F3576,Lookup!$D$2:$E$26,2,FALSE),0),1.6))</f>
        <v>0</v>
      </c>
      <c r="T3576" s="6">
        <f t="shared" si="168"/>
        <v>0</v>
      </c>
      <c r="U3576" s="6">
        <f t="shared" si="169"/>
        <v>0</v>
      </c>
      <c r="V3576" t="str">
        <f t="shared" si="167"/>
        <v>R.GRIFFIN, NYJ</v>
      </c>
    </row>
    <row r="3577" spans="1:22">
      <c r="A3577">
        <v>1408</v>
      </c>
      <c r="B3577" s="28">
        <v>2</v>
      </c>
      <c r="C3577" s="28" t="s">
        <v>12</v>
      </c>
      <c r="D3577" s="28" t="s">
        <v>23</v>
      </c>
      <c r="E3577" s="28">
        <v>60</v>
      </c>
      <c r="F3577" s="28">
        <v>40</v>
      </c>
      <c r="G3577" s="28" t="s">
        <v>4280</v>
      </c>
      <c r="H3577" s="28" t="s">
        <v>2864</v>
      </c>
      <c r="I3577" s="28">
        <v>0</v>
      </c>
      <c r="J3577" s="28">
        <v>1</v>
      </c>
      <c r="K3577" s="28">
        <v>0</v>
      </c>
      <c r="L3577" s="28">
        <v>0</v>
      </c>
      <c r="M3577" s="28" t="s">
        <v>2110</v>
      </c>
      <c r="N3577" s="28" t="s">
        <v>587</v>
      </c>
      <c r="O3577" s="21">
        <v>0</v>
      </c>
      <c r="P3577" s="21">
        <v>0</v>
      </c>
      <c r="Q3577" s="21">
        <v>0</v>
      </c>
      <c r="R3577">
        <f>IFERROR(IF(I3577=1,VLOOKUP(F3577,Lookup!$A$2:$B$15,2,FALSE),0),0.5)</f>
        <v>0</v>
      </c>
      <c r="S3577">
        <f>IF(K3577=1,1,IFERROR(IF(H3577="pass",VLOOKUP(F3577,Lookup!$D$2:$E$26,2,FALSE),0),1.6))</f>
        <v>0</v>
      </c>
      <c r="T3577" s="6">
        <f t="shared" si="168"/>
        <v>0</v>
      </c>
      <c r="U3577" s="6">
        <f t="shared" si="169"/>
        <v>0</v>
      </c>
      <c r="V3577" t="str">
        <f t="shared" si="167"/>
        <v>C.DAVIS, NYJ</v>
      </c>
    </row>
    <row r="3578" spans="1:22">
      <c r="A3578">
        <v>1414</v>
      </c>
      <c r="B3578" s="28">
        <v>2</v>
      </c>
      <c r="C3578" s="28" t="s">
        <v>23</v>
      </c>
      <c r="D3578" s="28" t="s">
        <v>12</v>
      </c>
      <c r="E3578" s="28">
        <v>51</v>
      </c>
      <c r="F3578" s="28">
        <v>49</v>
      </c>
      <c r="G3578" s="28" t="s">
        <v>4286</v>
      </c>
      <c r="H3578" s="28" t="s">
        <v>585</v>
      </c>
      <c r="I3578" s="28">
        <v>1</v>
      </c>
      <c r="J3578" s="28">
        <v>0</v>
      </c>
      <c r="K3578" s="28">
        <v>0</v>
      </c>
      <c r="L3578" s="28">
        <v>0</v>
      </c>
      <c r="M3578" s="28" t="s">
        <v>607</v>
      </c>
      <c r="N3578" s="28" t="s">
        <v>587</v>
      </c>
      <c r="O3578" s="21">
        <v>0</v>
      </c>
      <c r="P3578" s="21">
        <v>1</v>
      </c>
      <c r="Q3578" s="21">
        <v>0</v>
      </c>
      <c r="R3578">
        <f>IFERROR(IF(I3578=1,VLOOKUP(F3578,Lookup!$A$2:$B$15,2,FALSE),0),0.5)</f>
        <v>0.5</v>
      </c>
      <c r="S3578">
        <f>IF(K3578=1,1,IFERROR(IF(H3578="pass",VLOOKUP(F3578,Lookup!$D$2:$E$26,2,FALSE),0),1.6))</f>
        <v>0</v>
      </c>
      <c r="T3578" s="6">
        <f t="shared" si="168"/>
        <v>0</v>
      </c>
      <c r="U3578" s="6">
        <f t="shared" si="169"/>
        <v>0.5</v>
      </c>
      <c r="V3578" t="str">
        <f t="shared" si="167"/>
        <v>D.HARRIS, NE</v>
      </c>
    </row>
    <row r="3579" spans="1:22">
      <c r="A3579">
        <v>1416</v>
      </c>
      <c r="B3579" s="28">
        <v>2</v>
      </c>
      <c r="C3579" s="28" t="s">
        <v>12</v>
      </c>
      <c r="D3579" s="28" t="s">
        <v>23</v>
      </c>
      <c r="E3579" s="28">
        <v>83</v>
      </c>
      <c r="F3579" s="28">
        <v>17</v>
      </c>
      <c r="G3579" s="28" t="s">
        <v>4288</v>
      </c>
      <c r="H3579" s="28" t="s">
        <v>585</v>
      </c>
      <c r="I3579" s="28">
        <v>1</v>
      </c>
      <c r="J3579" s="28">
        <v>0</v>
      </c>
      <c r="K3579" s="28">
        <v>0</v>
      </c>
      <c r="L3579" s="28">
        <v>0</v>
      </c>
      <c r="M3579" s="28" t="s">
        <v>2101</v>
      </c>
      <c r="N3579" s="28" t="s">
        <v>587</v>
      </c>
      <c r="O3579" s="21">
        <v>0</v>
      </c>
      <c r="P3579" s="21">
        <v>1</v>
      </c>
      <c r="Q3579" s="21">
        <v>0</v>
      </c>
      <c r="R3579">
        <f>IFERROR(IF(I3579=1,VLOOKUP(F3579,Lookup!$A$2:$B$15,2,FALSE),0),0.5)</f>
        <v>0.5</v>
      </c>
      <c r="S3579">
        <f>IF(K3579=1,1,IFERROR(IF(H3579="pass",VLOOKUP(F3579,Lookup!$D$2:$E$26,2,FALSE),0),1.6))</f>
        <v>0</v>
      </c>
      <c r="T3579" s="6">
        <f t="shared" si="168"/>
        <v>0</v>
      </c>
      <c r="U3579" s="6">
        <f t="shared" si="169"/>
        <v>0.5</v>
      </c>
      <c r="V3579" t="str">
        <f t="shared" si="167"/>
        <v>M.CARTER, NYJ</v>
      </c>
    </row>
    <row r="3580" spans="1:22">
      <c r="A3580">
        <v>1419</v>
      </c>
      <c r="B3580" s="28">
        <v>2</v>
      </c>
      <c r="C3580" s="28" t="s">
        <v>12</v>
      </c>
      <c r="D3580" s="28" t="s">
        <v>23</v>
      </c>
      <c r="E3580" s="28">
        <v>56</v>
      </c>
      <c r="F3580" s="28">
        <v>44</v>
      </c>
      <c r="G3580" s="28" t="s">
        <v>4291</v>
      </c>
      <c r="H3580" s="28" t="s">
        <v>585</v>
      </c>
      <c r="I3580" s="28">
        <v>1</v>
      </c>
      <c r="J3580" s="28">
        <v>0</v>
      </c>
      <c r="K3580" s="28">
        <v>0</v>
      </c>
      <c r="L3580" s="28">
        <v>0</v>
      </c>
      <c r="M3580" s="28" t="s">
        <v>1206</v>
      </c>
      <c r="N3580" s="28" t="s">
        <v>587</v>
      </c>
      <c r="O3580" s="21">
        <v>0</v>
      </c>
      <c r="P3580" s="21">
        <v>1</v>
      </c>
      <c r="Q3580" s="21">
        <v>0</v>
      </c>
      <c r="R3580">
        <f>IFERROR(IF(I3580=1,VLOOKUP(F3580,Lookup!$A$2:$B$15,2,FALSE),0),0.5)</f>
        <v>0.5</v>
      </c>
      <c r="S3580">
        <f>IF(K3580=1,1,IFERROR(IF(H3580="pass",VLOOKUP(F3580,Lookup!$D$2:$E$26,2,FALSE),0),1.6))</f>
        <v>0</v>
      </c>
      <c r="T3580" s="6">
        <f t="shared" si="168"/>
        <v>0</v>
      </c>
      <c r="U3580" s="6">
        <f t="shared" si="169"/>
        <v>0.5</v>
      </c>
      <c r="V3580" t="str">
        <f t="shared" si="167"/>
        <v>T.JOHNSON, NYJ</v>
      </c>
    </row>
    <row r="3581" spans="1:22">
      <c r="A3581">
        <v>1420</v>
      </c>
      <c r="B3581" s="28">
        <v>2</v>
      </c>
      <c r="C3581" s="28" t="s">
        <v>12</v>
      </c>
      <c r="D3581" s="28" t="s">
        <v>23</v>
      </c>
      <c r="E3581" s="28">
        <v>52</v>
      </c>
      <c r="F3581" s="28">
        <v>48</v>
      </c>
      <c r="G3581" s="28" t="s">
        <v>4292</v>
      </c>
      <c r="H3581" s="28" t="s">
        <v>585</v>
      </c>
      <c r="I3581" s="28">
        <v>1</v>
      </c>
      <c r="J3581" s="28">
        <v>0</v>
      </c>
      <c r="K3581" s="28">
        <v>0</v>
      </c>
      <c r="L3581" s="28">
        <v>0</v>
      </c>
      <c r="M3581" s="28" t="s">
        <v>2101</v>
      </c>
      <c r="N3581" s="28" t="s">
        <v>587</v>
      </c>
      <c r="O3581" s="21">
        <v>0</v>
      </c>
      <c r="P3581" s="21">
        <v>1</v>
      </c>
      <c r="Q3581" s="21">
        <v>0</v>
      </c>
      <c r="R3581">
        <f>IFERROR(IF(I3581=1,VLOOKUP(F3581,Lookup!$A$2:$B$15,2,FALSE),0),0.5)</f>
        <v>0.5</v>
      </c>
      <c r="S3581">
        <f>IF(K3581=1,1,IFERROR(IF(H3581="pass",VLOOKUP(F3581,Lookup!$D$2:$E$26,2,FALSE),0),1.6))</f>
        <v>0</v>
      </c>
      <c r="T3581" s="6">
        <f t="shared" si="168"/>
        <v>0</v>
      </c>
      <c r="U3581" s="6">
        <f t="shared" si="169"/>
        <v>0.5</v>
      </c>
      <c r="V3581" t="str">
        <f t="shared" si="167"/>
        <v>M.CARTER, NYJ</v>
      </c>
    </row>
    <row r="3582" spans="1:22">
      <c r="A3582">
        <v>1421</v>
      </c>
      <c r="B3582" s="28">
        <v>2</v>
      </c>
      <c r="C3582" s="28" t="s">
        <v>12</v>
      </c>
      <c r="D3582" s="28" t="s">
        <v>23</v>
      </c>
      <c r="E3582" s="28">
        <v>48</v>
      </c>
      <c r="F3582" s="28">
        <v>52</v>
      </c>
      <c r="G3582" s="28" t="s">
        <v>4293</v>
      </c>
      <c r="H3582" s="28" t="s">
        <v>585</v>
      </c>
      <c r="I3582" s="28">
        <v>1</v>
      </c>
      <c r="J3582" s="28">
        <v>0</v>
      </c>
      <c r="K3582" s="28">
        <v>0</v>
      </c>
      <c r="L3582" s="28">
        <v>0</v>
      </c>
      <c r="M3582" s="28" t="s">
        <v>2101</v>
      </c>
      <c r="N3582" s="28" t="s">
        <v>587</v>
      </c>
      <c r="O3582" s="21">
        <v>0</v>
      </c>
      <c r="P3582" s="21">
        <v>1</v>
      </c>
      <c r="Q3582" s="21">
        <v>0</v>
      </c>
      <c r="R3582">
        <f>IFERROR(IF(I3582=1,VLOOKUP(F3582,Lookup!$A$2:$B$15,2,FALSE),0),0.5)</f>
        <v>0.5</v>
      </c>
      <c r="S3582">
        <f>IF(K3582=1,1,IFERROR(IF(H3582="pass",VLOOKUP(F3582,Lookup!$D$2:$E$26,2,FALSE),0),1.6))</f>
        <v>0</v>
      </c>
      <c r="T3582" s="6">
        <f t="shared" si="168"/>
        <v>0</v>
      </c>
      <c r="U3582" s="6">
        <f t="shared" si="169"/>
        <v>0.5</v>
      </c>
      <c r="V3582" t="str">
        <f t="shared" si="167"/>
        <v>M.CARTER, NYJ</v>
      </c>
    </row>
    <row r="3583" spans="1:22">
      <c r="A3583">
        <v>1423</v>
      </c>
      <c r="B3583" s="28">
        <v>2</v>
      </c>
      <c r="C3583" s="28" t="s">
        <v>12</v>
      </c>
      <c r="D3583" s="28" t="s">
        <v>23</v>
      </c>
      <c r="E3583" s="28">
        <v>29</v>
      </c>
      <c r="F3583" s="28">
        <v>71</v>
      </c>
      <c r="G3583" s="28" t="s">
        <v>4295</v>
      </c>
      <c r="H3583" s="28" t="s">
        <v>585</v>
      </c>
      <c r="I3583" s="28">
        <v>1</v>
      </c>
      <c r="J3583" s="28">
        <v>0</v>
      </c>
      <c r="K3583" s="28">
        <v>0</v>
      </c>
      <c r="L3583" s="28">
        <v>0</v>
      </c>
      <c r="M3583" s="28" t="s">
        <v>2101</v>
      </c>
      <c r="N3583" s="28" t="s">
        <v>587</v>
      </c>
      <c r="O3583" s="21">
        <v>0</v>
      </c>
      <c r="P3583" s="21">
        <v>1</v>
      </c>
      <c r="Q3583" s="21">
        <v>0</v>
      </c>
      <c r="R3583">
        <f>IFERROR(IF(I3583=1,VLOOKUP(F3583,Lookup!$A$2:$B$15,2,FALSE),0),0.5)</f>
        <v>0.5</v>
      </c>
      <c r="S3583">
        <f>IF(K3583=1,1,IFERROR(IF(H3583="pass",VLOOKUP(F3583,Lookup!$D$2:$E$26,2,FALSE),0),1.6))</f>
        <v>0</v>
      </c>
      <c r="T3583" s="6">
        <f t="shared" si="168"/>
        <v>0</v>
      </c>
      <c r="U3583" s="6">
        <f t="shared" si="169"/>
        <v>0.5</v>
      </c>
      <c r="V3583" t="str">
        <f t="shared" si="167"/>
        <v>M.CARTER, NYJ</v>
      </c>
    </row>
    <row r="3584" spans="1:22">
      <c r="A3584">
        <v>1425</v>
      </c>
      <c r="B3584" s="28">
        <v>2</v>
      </c>
      <c r="C3584" s="28" t="s">
        <v>12</v>
      </c>
      <c r="D3584" s="28" t="s">
        <v>23</v>
      </c>
      <c r="E3584" s="28">
        <v>18</v>
      </c>
      <c r="F3584" s="28">
        <v>82</v>
      </c>
      <c r="G3584" s="28" t="s">
        <v>4297</v>
      </c>
      <c r="H3584" s="28" t="s">
        <v>585</v>
      </c>
      <c r="I3584" s="28">
        <v>1</v>
      </c>
      <c r="J3584" s="28">
        <v>0</v>
      </c>
      <c r="K3584" s="28">
        <v>0</v>
      </c>
      <c r="L3584" s="28">
        <v>0</v>
      </c>
      <c r="M3584" s="28" t="s">
        <v>1206</v>
      </c>
      <c r="N3584" s="28" t="s">
        <v>587</v>
      </c>
      <c r="O3584" s="21">
        <v>0</v>
      </c>
      <c r="P3584" s="21">
        <v>1</v>
      </c>
      <c r="Q3584" s="21">
        <v>0</v>
      </c>
      <c r="R3584">
        <f>IFERROR(IF(I3584=1,VLOOKUP(F3584,Lookup!$A$2:$B$15,2,FALSE),0),0.5)</f>
        <v>0.5</v>
      </c>
      <c r="S3584">
        <f>IF(K3584=1,1,IFERROR(IF(H3584="pass",VLOOKUP(F3584,Lookup!$D$2:$E$26,2,FALSE),0),1.6))</f>
        <v>0</v>
      </c>
      <c r="T3584" s="6">
        <f t="shared" si="168"/>
        <v>0</v>
      </c>
      <c r="U3584" s="6">
        <f t="shared" si="169"/>
        <v>0.5</v>
      </c>
      <c r="V3584" t="str">
        <f t="shared" si="167"/>
        <v>T.JOHNSON, NYJ</v>
      </c>
    </row>
    <row r="3585" spans="1:22">
      <c r="A3585">
        <v>1426</v>
      </c>
      <c r="B3585" s="28">
        <v>2</v>
      </c>
      <c r="C3585" s="28" t="s">
        <v>23</v>
      </c>
      <c r="D3585" s="28" t="s">
        <v>12</v>
      </c>
      <c r="E3585" s="28">
        <v>79</v>
      </c>
      <c r="F3585" s="28">
        <v>21</v>
      </c>
      <c r="G3585" s="28" t="s">
        <v>4298</v>
      </c>
      <c r="H3585" s="28" t="s">
        <v>585</v>
      </c>
      <c r="I3585" s="28">
        <v>1</v>
      </c>
      <c r="J3585" s="28">
        <v>0</v>
      </c>
      <c r="K3585" s="28">
        <v>0</v>
      </c>
      <c r="L3585" s="28">
        <v>0</v>
      </c>
      <c r="M3585" s="28" t="s">
        <v>607</v>
      </c>
      <c r="N3585" s="28" t="s">
        <v>587</v>
      </c>
      <c r="O3585" s="21">
        <v>0</v>
      </c>
      <c r="P3585" s="21">
        <v>1</v>
      </c>
      <c r="Q3585" s="21">
        <v>0</v>
      </c>
      <c r="R3585">
        <f>IFERROR(IF(I3585=1,VLOOKUP(F3585,Lookup!$A$2:$B$15,2,FALSE),0),0.5)</f>
        <v>0.5</v>
      </c>
      <c r="S3585">
        <f>IF(K3585=1,1,IFERROR(IF(H3585="pass",VLOOKUP(F3585,Lookup!$D$2:$E$26,2,FALSE),0),1.6))</f>
        <v>0</v>
      </c>
      <c r="T3585" s="6">
        <f t="shared" si="168"/>
        <v>0</v>
      </c>
      <c r="U3585" s="6">
        <f t="shared" si="169"/>
        <v>0.5</v>
      </c>
      <c r="V3585" t="str">
        <f t="shared" si="167"/>
        <v>D.HARRIS, NE</v>
      </c>
    </row>
    <row r="3586" spans="1:22">
      <c r="A3586">
        <v>1433</v>
      </c>
      <c r="B3586" s="28">
        <v>2</v>
      </c>
      <c r="C3586" s="28" t="s">
        <v>23</v>
      </c>
      <c r="D3586" s="28" t="s">
        <v>12</v>
      </c>
      <c r="E3586" s="28">
        <v>25</v>
      </c>
      <c r="F3586" s="28">
        <v>75</v>
      </c>
      <c r="G3586" s="28" t="s">
        <v>4305</v>
      </c>
      <c r="H3586" s="28" t="s">
        <v>585</v>
      </c>
      <c r="I3586" s="28">
        <v>1</v>
      </c>
      <c r="J3586" s="28">
        <v>0</v>
      </c>
      <c r="K3586" s="28">
        <v>0</v>
      </c>
      <c r="L3586" s="28">
        <v>0</v>
      </c>
      <c r="M3586" s="28" t="s">
        <v>607</v>
      </c>
      <c r="N3586" s="28" t="s">
        <v>587</v>
      </c>
      <c r="O3586" s="21">
        <v>0</v>
      </c>
      <c r="P3586" s="21">
        <v>1</v>
      </c>
      <c r="Q3586" s="21">
        <v>0</v>
      </c>
      <c r="R3586">
        <f>IFERROR(IF(I3586=1,VLOOKUP(F3586,Lookup!$A$2:$B$15,2,FALSE),0),0.5)</f>
        <v>0.5</v>
      </c>
      <c r="S3586">
        <f>IF(K3586=1,1,IFERROR(IF(H3586="pass",VLOOKUP(F3586,Lookup!$D$2:$E$26,2,FALSE),0),1.6))</f>
        <v>0</v>
      </c>
      <c r="T3586" s="6">
        <f t="shared" si="168"/>
        <v>0</v>
      </c>
      <c r="U3586" s="6">
        <f t="shared" si="169"/>
        <v>0.5</v>
      </c>
      <c r="V3586" t="str">
        <f t="shared" ref="V3586:V3649" si="170">IF(M3586="A.St","A. ST. BROWN, DET",IF(M3586="Dj.Moore","D.MOORE, CAR",IF(M3586="Mi.Carter","M.CARTER, NYJ",UPPER(M3586)&amp;", "&amp;C3586)))</f>
        <v>D.HARRIS, NE</v>
      </c>
    </row>
    <row r="3587" spans="1:22">
      <c r="A3587">
        <v>1434</v>
      </c>
      <c r="B3587" s="28">
        <v>2</v>
      </c>
      <c r="C3587" s="28" t="s">
        <v>23</v>
      </c>
      <c r="D3587" s="28" t="s">
        <v>12</v>
      </c>
      <c r="E3587" s="28">
        <v>20</v>
      </c>
      <c r="F3587" s="28">
        <v>80</v>
      </c>
      <c r="G3587" s="28" t="s">
        <v>4306</v>
      </c>
      <c r="H3587" s="28" t="s">
        <v>585</v>
      </c>
      <c r="I3587" s="28">
        <v>1</v>
      </c>
      <c r="J3587" s="28">
        <v>0</v>
      </c>
      <c r="K3587" s="28">
        <v>0</v>
      </c>
      <c r="L3587" s="28">
        <v>0</v>
      </c>
      <c r="M3587" s="28" t="s">
        <v>607</v>
      </c>
      <c r="N3587" s="28" t="s">
        <v>587</v>
      </c>
      <c r="O3587" s="21">
        <v>0</v>
      </c>
      <c r="P3587" s="21">
        <v>1</v>
      </c>
      <c r="Q3587" s="21">
        <v>0</v>
      </c>
      <c r="R3587">
        <f>IFERROR(IF(I3587=1,VLOOKUP(F3587,Lookup!$A$2:$B$15,2,FALSE),0),0.5)</f>
        <v>0.5</v>
      </c>
      <c r="S3587">
        <f>IF(K3587=1,1,IFERROR(IF(H3587="pass",VLOOKUP(F3587,Lookup!$D$2:$E$26,2,FALSE),0),1.6))</f>
        <v>0</v>
      </c>
      <c r="T3587" s="6">
        <f t="shared" ref="T3587:T3650" si="171">IFERROR(1.6+0.7/40*N3587,0)</f>
        <v>0</v>
      </c>
      <c r="U3587" s="6">
        <f t="shared" ref="U3587:U3650" si="172">R3587+IF(S3587&gt;=3.2,S3587,IF(AND(S3587&lt;3.2,S3587&gt;=1.8),S3587*0.66+T3587*0.34,T3587))+K3587*0.4735*2</f>
        <v>0.5</v>
      </c>
      <c r="V3587" t="str">
        <f t="shared" si="170"/>
        <v>D.HARRIS, NE</v>
      </c>
    </row>
    <row r="3588" spans="1:22">
      <c r="A3588">
        <v>1435</v>
      </c>
      <c r="B3588" s="28">
        <v>2</v>
      </c>
      <c r="C3588" s="28" t="s">
        <v>23</v>
      </c>
      <c r="D3588" s="28" t="s">
        <v>12</v>
      </c>
      <c r="E3588" s="28">
        <v>22</v>
      </c>
      <c r="F3588" s="28">
        <v>78</v>
      </c>
      <c r="G3588" s="28" t="s">
        <v>4307</v>
      </c>
      <c r="H3588" s="28" t="s">
        <v>585</v>
      </c>
      <c r="I3588" s="28">
        <v>1</v>
      </c>
      <c r="J3588" s="28">
        <v>0</v>
      </c>
      <c r="K3588" s="28">
        <v>0</v>
      </c>
      <c r="L3588" s="28">
        <v>0</v>
      </c>
      <c r="M3588" s="28" t="s">
        <v>607</v>
      </c>
      <c r="N3588" s="28" t="s">
        <v>587</v>
      </c>
      <c r="O3588" s="21">
        <v>0</v>
      </c>
      <c r="P3588" s="21">
        <v>1</v>
      </c>
      <c r="Q3588" s="21">
        <v>0</v>
      </c>
      <c r="R3588">
        <f>IFERROR(IF(I3588=1,VLOOKUP(F3588,Lookup!$A$2:$B$15,2,FALSE),0),0.5)</f>
        <v>0.5</v>
      </c>
      <c r="S3588">
        <f>IF(K3588=1,1,IFERROR(IF(H3588="pass",VLOOKUP(F3588,Lookup!$D$2:$E$26,2,FALSE),0),1.6))</f>
        <v>0</v>
      </c>
      <c r="T3588" s="6">
        <f t="shared" si="171"/>
        <v>0</v>
      </c>
      <c r="U3588" s="6">
        <f t="shared" si="172"/>
        <v>0.5</v>
      </c>
      <c r="V3588" t="str">
        <f t="shared" si="170"/>
        <v>D.HARRIS, NE</v>
      </c>
    </row>
    <row r="3589" spans="1:22">
      <c r="A3589">
        <v>1436</v>
      </c>
      <c r="B3589" s="28">
        <v>2</v>
      </c>
      <c r="C3589" s="28" t="s">
        <v>23</v>
      </c>
      <c r="D3589" s="28" t="s">
        <v>12</v>
      </c>
      <c r="E3589" s="28">
        <v>5</v>
      </c>
      <c r="F3589" s="28">
        <v>95</v>
      </c>
      <c r="G3589" s="28" t="s">
        <v>4308</v>
      </c>
      <c r="H3589" s="28" t="s">
        <v>585</v>
      </c>
      <c r="I3589" s="28">
        <v>1</v>
      </c>
      <c r="J3589" s="28">
        <v>0</v>
      </c>
      <c r="K3589" s="28">
        <v>0</v>
      </c>
      <c r="L3589" s="28">
        <v>0</v>
      </c>
      <c r="M3589" s="28" t="s">
        <v>607</v>
      </c>
      <c r="N3589" s="28" t="s">
        <v>587</v>
      </c>
      <c r="O3589" s="21">
        <v>0</v>
      </c>
      <c r="P3589" s="21">
        <v>1</v>
      </c>
      <c r="Q3589" s="21">
        <v>0</v>
      </c>
      <c r="R3589">
        <f>IFERROR(IF(I3589=1,VLOOKUP(F3589,Lookup!$A$2:$B$15,2,FALSE),0),0.5)</f>
        <v>1.4</v>
      </c>
      <c r="S3589">
        <f>IF(K3589=1,1,IFERROR(IF(H3589="pass",VLOOKUP(F3589,Lookup!$D$2:$E$26,2,FALSE),0),1.6))</f>
        <v>0</v>
      </c>
      <c r="T3589" s="6">
        <f t="shared" si="171"/>
        <v>0</v>
      </c>
      <c r="U3589" s="6">
        <f t="shared" si="172"/>
        <v>1.4</v>
      </c>
      <c r="V3589" t="str">
        <f t="shared" si="170"/>
        <v>D.HARRIS, NE</v>
      </c>
    </row>
    <row r="3590" spans="1:22">
      <c r="A3590">
        <v>1437</v>
      </c>
      <c r="B3590" s="28">
        <v>2</v>
      </c>
      <c r="C3590" s="28" t="s">
        <v>23</v>
      </c>
      <c r="D3590" s="28" t="s">
        <v>12</v>
      </c>
      <c r="E3590" s="28">
        <v>2</v>
      </c>
      <c r="F3590" s="28">
        <v>98</v>
      </c>
      <c r="G3590" s="28" t="s">
        <v>4309</v>
      </c>
      <c r="H3590" s="28" t="s">
        <v>585</v>
      </c>
      <c r="I3590" s="28">
        <v>1</v>
      </c>
      <c r="J3590" s="28">
        <v>0</v>
      </c>
      <c r="K3590" s="28">
        <v>0</v>
      </c>
      <c r="L3590" s="28">
        <v>0</v>
      </c>
      <c r="M3590" s="28" t="s">
        <v>607</v>
      </c>
      <c r="N3590" s="28" t="s">
        <v>587</v>
      </c>
      <c r="O3590" s="21">
        <v>0</v>
      </c>
      <c r="P3590" s="21">
        <v>1</v>
      </c>
      <c r="Q3590" s="21">
        <v>0</v>
      </c>
      <c r="R3590">
        <f>IFERROR(IF(I3590=1,VLOOKUP(F3590,Lookup!$A$2:$B$15,2,FALSE),0),0.5)</f>
        <v>2.5</v>
      </c>
      <c r="S3590">
        <f>IF(K3590=1,1,IFERROR(IF(H3590="pass",VLOOKUP(F3590,Lookup!$D$2:$E$26,2,FALSE),0),1.6))</f>
        <v>0</v>
      </c>
      <c r="T3590" s="6">
        <f t="shared" si="171"/>
        <v>0</v>
      </c>
      <c r="U3590" s="6">
        <f t="shared" si="172"/>
        <v>2.5</v>
      </c>
      <c r="V3590" t="str">
        <f t="shared" si="170"/>
        <v>D.HARRIS, NE</v>
      </c>
    </row>
    <row r="3591" spans="1:22">
      <c r="A3591">
        <v>1438</v>
      </c>
      <c r="B3591" s="28">
        <v>2</v>
      </c>
      <c r="C3591" s="28" t="s">
        <v>23</v>
      </c>
      <c r="D3591" s="28" t="s">
        <v>12</v>
      </c>
      <c r="E3591" s="28">
        <v>3</v>
      </c>
      <c r="F3591" s="28">
        <v>97</v>
      </c>
      <c r="G3591" s="28" t="s">
        <v>4310</v>
      </c>
      <c r="H3591" s="28" t="s">
        <v>585</v>
      </c>
      <c r="I3591" s="28">
        <v>1</v>
      </c>
      <c r="J3591" s="28">
        <v>0</v>
      </c>
      <c r="K3591" s="28">
        <v>0</v>
      </c>
      <c r="L3591" s="28">
        <v>0</v>
      </c>
      <c r="M3591" s="28" t="s">
        <v>607</v>
      </c>
      <c r="N3591" s="28" t="s">
        <v>587</v>
      </c>
      <c r="O3591" s="21">
        <v>0</v>
      </c>
      <c r="P3591" s="21">
        <v>1</v>
      </c>
      <c r="Q3591" s="21">
        <v>0</v>
      </c>
      <c r="R3591">
        <f>IFERROR(IF(I3591=1,VLOOKUP(F3591,Lookup!$A$2:$B$15,2,FALSE),0),0.5)</f>
        <v>2.1</v>
      </c>
      <c r="S3591">
        <f>IF(K3591=1,1,IFERROR(IF(H3591="pass",VLOOKUP(F3591,Lookup!$D$2:$E$26,2,FALSE),0),1.6))</f>
        <v>0</v>
      </c>
      <c r="T3591" s="6">
        <f t="shared" si="171"/>
        <v>0</v>
      </c>
      <c r="U3591" s="6">
        <f t="shared" si="172"/>
        <v>2.1</v>
      </c>
      <c r="V3591" t="str">
        <f t="shared" si="170"/>
        <v>D.HARRIS, NE</v>
      </c>
    </row>
    <row r="3592" spans="1:22">
      <c r="A3592">
        <v>1445</v>
      </c>
      <c r="B3592" s="28">
        <v>2</v>
      </c>
      <c r="C3592" s="28" t="s">
        <v>21</v>
      </c>
      <c r="D3592" s="28" t="s">
        <v>29</v>
      </c>
      <c r="E3592" s="28">
        <v>75</v>
      </c>
      <c r="F3592" s="28">
        <v>25</v>
      </c>
      <c r="G3592" s="28" t="s">
        <v>4317</v>
      </c>
      <c r="H3592" s="28" t="s">
        <v>585</v>
      </c>
      <c r="I3592" s="28">
        <v>1</v>
      </c>
      <c r="J3592" s="28">
        <v>0</v>
      </c>
      <c r="K3592" s="28">
        <v>0</v>
      </c>
      <c r="L3592" s="28">
        <v>0</v>
      </c>
      <c r="M3592" s="28" t="s">
        <v>2103</v>
      </c>
      <c r="N3592" s="28" t="s">
        <v>587</v>
      </c>
      <c r="O3592" s="21">
        <v>0</v>
      </c>
      <c r="P3592" s="21">
        <v>1</v>
      </c>
      <c r="Q3592" s="21">
        <v>0</v>
      </c>
      <c r="R3592">
        <f>IFERROR(IF(I3592=1,VLOOKUP(F3592,Lookup!$A$2:$B$15,2,FALSE),0),0.5)</f>
        <v>0.5</v>
      </c>
      <c r="S3592">
        <f>IF(K3592=1,1,IFERROR(IF(H3592="pass",VLOOKUP(F3592,Lookup!$D$2:$E$26,2,FALSE),0),1.6))</f>
        <v>0</v>
      </c>
      <c r="T3592" s="6">
        <f t="shared" si="171"/>
        <v>0</v>
      </c>
      <c r="U3592" s="6">
        <f t="shared" si="172"/>
        <v>0.5</v>
      </c>
      <c r="V3592" t="str">
        <f t="shared" si="170"/>
        <v>C.MCCAFFREY, CAR</v>
      </c>
    </row>
    <row r="3593" spans="1:22">
      <c r="A3593">
        <v>1447</v>
      </c>
      <c r="B3593" s="28">
        <v>2</v>
      </c>
      <c r="C3593" s="28" t="s">
        <v>21</v>
      </c>
      <c r="D3593" s="28" t="s">
        <v>29</v>
      </c>
      <c r="E3593" s="28">
        <v>40</v>
      </c>
      <c r="F3593" s="28">
        <v>60</v>
      </c>
      <c r="G3593" s="28" t="s">
        <v>4319</v>
      </c>
      <c r="H3593" s="28" t="s">
        <v>585</v>
      </c>
      <c r="I3593" s="28">
        <v>1</v>
      </c>
      <c r="J3593" s="28">
        <v>0</v>
      </c>
      <c r="K3593" s="28">
        <v>0</v>
      </c>
      <c r="L3593" s="28">
        <v>0</v>
      </c>
      <c r="M3593" s="28" t="s">
        <v>2176</v>
      </c>
      <c r="N3593" s="28" t="s">
        <v>587</v>
      </c>
      <c r="O3593" s="21">
        <v>0</v>
      </c>
      <c r="P3593" s="21">
        <v>1</v>
      </c>
      <c r="Q3593" s="21">
        <v>0</v>
      </c>
      <c r="R3593">
        <f>IFERROR(IF(I3593=1,VLOOKUP(F3593,Lookup!$A$2:$B$15,2,FALSE),0),0.5)</f>
        <v>0.5</v>
      </c>
      <c r="S3593">
        <f>IF(K3593=1,1,IFERROR(IF(H3593="pass",VLOOKUP(F3593,Lookup!$D$2:$E$26,2,FALSE),0),1.6))</f>
        <v>0</v>
      </c>
      <c r="T3593" s="6">
        <f t="shared" si="171"/>
        <v>0</v>
      </c>
      <c r="U3593" s="6">
        <f t="shared" si="172"/>
        <v>0.5</v>
      </c>
      <c r="V3593" t="str">
        <f t="shared" si="170"/>
        <v>C.HUBBARD, CAR</v>
      </c>
    </row>
    <row r="3594" spans="1:22">
      <c r="A3594">
        <v>1450</v>
      </c>
      <c r="B3594" s="28">
        <v>2</v>
      </c>
      <c r="C3594" s="28" t="s">
        <v>29</v>
      </c>
      <c r="D3594" s="28" t="s">
        <v>21</v>
      </c>
      <c r="E3594" s="28">
        <v>65</v>
      </c>
      <c r="F3594" s="28">
        <v>35</v>
      </c>
      <c r="G3594" s="28" t="s">
        <v>4323</v>
      </c>
      <c r="H3594" s="28" t="s">
        <v>2864</v>
      </c>
      <c r="I3594" s="28">
        <v>0</v>
      </c>
      <c r="J3594" s="28">
        <v>1</v>
      </c>
      <c r="K3594" s="28">
        <v>0</v>
      </c>
      <c r="L3594" s="28">
        <v>0</v>
      </c>
      <c r="M3594" s="28" t="s">
        <v>1427</v>
      </c>
      <c r="N3594" s="28" t="s">
        <v>587</v>
      </c>
      <c r="O3594" s="21">
        <v>0</v>
      </c>
      <c r="P3594" s="21">
        <v>0</v>
      </c>
      <c r="Q3594" s="21">
        <v>0</v>
      </c>
      <c r="R3594">
        <f>IFERROR(IF(I3594=1,VLOOKUP(F3594,Lookup!$A$2:$B$15,2,FALSE),0),0.5)</f>
        <v>0</v>
      </c>
      <c r="S3594">
        <f>IF(K3594=1,1,IFERROR(IF(H3594="pass",VLOOKUP(F3594,Lookup!$D$2:$E$26,2,FALSE),0),1.6))</f>
        <v>0</v>
      </c>
      <c r="T3594" s="6">
        <f t="shared" si="171"/>
        <v>0</v>
      </c>
      <c r="U3594" s="6">
        <f t="shared" si="172"/>
        <v>0</v>
      </c>
      <c r="V3594" t="str">
        <f t="shared" si="170"/>
        <v>T.JONES, NO</v>
      </c>
    </row>
    <row r="3595" spans="1:22">
      <c r="A3595">
        <v>1453</v>
      </c>
      <c r="B3595" s="28">
        <v>2</v>
      </c>
      <c r="C3595" s="28" t="s">
        <v>21</v>
      </c>
      <c r="D3595" s="28" t="s">
        <v>29</v>
      </c>
      <c r="E3595" s="28">
        <v>93</v>
      </c>
      <c r="F3595" s="28">
        <v>7</v>
      </c>
      <c r="G3595" s="28" t="s">
        <v>4326</v>
      </c>
      <c r="H3595" s="28" t="s">
        <v>585</v>
      </c>
      <c r="I3595" s="28">
        <v>1</v>
      </c>
      <c r="J3595" s="28">
        <v>0</v>
      </c>
      <c r="K3595" s="28">
        <v>0</v>
      </c>
      <c r="L3595" s="28">
        <v>0</v>
      </c>
      <c r="M3595" s="28" t="s">
        <v>2103</v>
      </c>
      <c r="N3595" s="28" t="s">
        <v>587</v>
      </c>
      <c r="O3595" s="21">
        <v>0</v>
      </c>
      <c r="P3595" s="21">
        <v>1</v>
      </c>
      <c r="Q3595" s="21">
        <v>0</v>
      </c>
      <c r="R3595">
        <f>IFERROR(IF(I3595=1,VLOOKUP(F3595,Lookup!$A$2:$B$15,2,FALSE),0),0.5)</f>
        <v>0.5</v>
      </c>
      <c r="S3595">
        <f>IF(K3595=1,1,IFERROR(IF(H3595="pass",VLOOKUP(F3595,Lookup!$D$2:$E$26,2,FALSE),0),1.6))</f>
        <v>0</v>
      </c>
      <c r="T3595" s="6">
        <f t="shared" si="171"/>
        <v>0</v>
      </c>
      <c r="U3595" s="6">
        <f t="shared" si="172"/>
        <v>0.5</v>
      </c>
      <c r="V3595" t="str">
        <f t="shared" si="170"/>
        <v>C.MCCAFFREY, CAR</v>
      </c>
    </row>
    <row r="3596" spans="1:22">
      <c r="A3596">
        <v>1454</v>
      </c>
      <c r="B3596" s="28">
        <v>2</v>
      </c>
      <c r="C3596" s="28" t="s">
        <v>21</v>
      </c>
      <c r="D3596" s="28" t="s">
        <v>29</v>
      </c>
      <c r="E3596" s="28">
        <v>90</v>
      </c>
      <c r="F3596" s="28">
        <v>10</v>
      </c>
      <c r="G3596" s="28" t="s">
        <v>4327</v>
      </c>
      <c r="H3596" s="28" t="s">
        <v>2864</v>
      </c>
      <c r="I3596" s="28">
        <v>0</v>
      </c>
      <c r="J3596" s="28">
        <v>1</v>
      </c>
      <c r="K3596" s="28">
        <v>0</v>
      </c>
      <c r="L3596" s="28">
        <v>0</v>
      </c>
      <c r="M3596" s="28" t="s">
        <v>2176</v>
      </c>
      <c r="N3596" s="28" t="s">
        <v>587</v>
      </c>
      <c r="O3596" s="21">
        <v>0</v>
      </c>
      <c r="P3596" s="21">
        <v>0</v>
      </c>
      <c r="Q3596" s="21">
        <v>0</v>
      </c>
      <c r="R3596">
        <f>IFERROR(IF(I3596=1,VLOOKUP(F3596,Lookup!$A$2:$B$15,2,FALSE),0),0.5)</f>
        <v>0</v>
      </c>
      <c r="S3596">
        <f>IF(K3596=1,1,IFERROR(IF(H3596="pass",VLOOKUP(F3596,Lookup!$D$2:$E$26,2,FALSE),0),1.6))</f>
        <v>0</v>
      </c>
      <c r="T3596" s="6">
        <f t="shared" si="171"/>
        <v>0</v>
      </c>
      <c r="U3596" s="6">
        <f t="shared" si="172"/>
        <v>0</v>
      </c>
      <c r="V3596" t="str">
        <f t="shared" si="170"/>
        <v>C.HUBBARD, CAR</v>
      </c>
    </row>
    <row r="3597" spans="1:22">
      <c r="A3597">
        <v>1455</v>
      </c>
      <c r="B3597" s="28">
        <v>2</v>
      </c>
      <c r="C3597" s="28" t="s">
        <v>21</v>
      </c>
      <c r="D3597" s="28" t="s">
        <v>29</v>
      </c>
      <c r="E3597" s="28">
        <v>75</v>
      </c>
      <c r="F3597" s="28">
        <v>25</v>
      </c>
      <c r="G3597" s="28" t="s">
        <v>4328</v>
      </c>
      <c r="H3597" s="28" t="s">
        <v>585</v>
      </c>
      <c r="I3597" s="28">
        <v>1</v>
      </c>
      <c r="J3597" s="28">
        <v>0</v>
      </c>
      <c r="K3597" s="28">
        <v>0</v>
      </c>
      <c r="L3597" s="28">
        <v>0</v>
      </c>
      <c r="M3597" s="28" t="s">
        <v>2103</v>
      </c>
      <c r="N3597" s="28" t="s">
        <v>587</v>
      </c>
      <c r="O3597" s="21">
        <v>0</v>
      </c>
      <c r="P3597" s="21">
        <v>1</v>
      </c>
      <c r="Q3597" s="21">
        <v>0</v>
      </c>
      <c r="R3597">
        <f>IFERROR(IF(I3597=1,VLOOKUP(F3597,Lookup!$A$2:$B$15,2,FALSE),0),0.5)</f>
        <v>0.5</v>
      </c>
      <c r="S3597">
        <f>IF(K3597=1,1,IFERROR(IF(H3597="pass",VLOOKUP(F3597,Lookup!$D$2:$E$26,2,FALSE),0),1.6))</f>
        <v>0</v>
      </c>
      <c r="T3597" s="6">
        <f t="shared" si="171"/>
        <v>0</v>
      </c>
      <c r="U3597" s="6">
        <f t="shared" si="172"/>
        <v>0.5</v>
      </c>
      <c r="V3597" t="str">
        <f t="shared" si="170"/>
        <v>C.MCCAFFREY, CAR</v>
      </c>
    </row>
    <row r="3598" spans="1:22">
      <c r="A3598">
        <v>1460</v>
      </c>
      <c r="B3598" s="28">
        <v>2</v>
      </c>
      <c r="C3598" s="28" t="s">
        <v>29</v>
      </c>
      <c r="D3598" s="28" t="s">
        <v>21</v>
      </c>
      <c r="E3598" s="28">
        <v>90</v>
      </c>
      <c r="F3598" s="28">
        <v>10</v>
      </c>
      <c r="G3598" s="28" t="s">
        <v>4333</v>
      </c>
      <c r="H3598" s="28" t="s">
        <v>585</v>
      </c>
      <c r="I3598" s="28">
        <v>1</v>
      </c>
      <c r="J3598" s="28">
        <v>0</v>
      </c>
      <c r="K3598" s="28">
        <v>0</v>
      </c>
      <c r="L3598" s="28">
        <v>0</v>
      </c>
      <c r="M3598" s="28" t="s">
        <v>1407</v>
      </c>
      <c r="N3598" s="28" t="s">
        <v>587</v>
      </c>
      <c r="O3598" s="21">
        <v>0</v>
      </c>
      <c r="P3598" s="21">
        <v>1</v>
      </c>
      <c r="Q3598" s="21">
        <v>0</v>
      </c>
      <c r="R3598">
        <f>IFERROR(IF(I3598=1,VLOOKUP(F3598,Lookup!$A$2:$B$15,2,FALSE),0),0.5)</f>
        <v>0.5</v>
      </c>
      <c r="S3598">
        <f>IF(K3598=1,1,IFERROR(IF(H3598="pass",VLOOKUP(F3598,Lookup!$D$2:$E$26,2,FALSE),0),1.6))</f>
        <v>0</v>
      </c>
      <c r="T3598" s="6">
        <f t="shared" si="171"/>
        <v>0</v>
      </c>
      <c r="U3598" s="6">
        <f t="shared" si="172"/>
        <v>0.5</v>
      </c>
      <c r="V3598" t="str">
        <f t="shared" si="170"/>
        <v>A.KAMARA, NO</v>
      </c>
    </row>
    <row r="3599" spans="1:22">
      <c r="A3599">
        <v>1463</v>
      </c>
      <c r="B3599" s="28">
        <v>2</v>
      </c>
      <c r="C3599" s="28" t="s">
        <v>21</v>
      </c>
      <c r="D3599" s="28" t="s">
        <v>29</v>
      </c>
      <c r="E3599" s="28">
        <v>66</v>
      </c>
      <c r="F3599" s="28">
        <v>34</v>
      </c>
      <c r="G3599" s="28" t="s">
        <v>4336</v>
      </c>
      <c r="H3599" s="28" t="s">
        <v>585</v>
      </c>
      <c r="I3599" s="28">
        <v>1</v>
      </c>
      <c r="J3599" s="28">
        <v>0</v>
      </c>
      <c r="K3599" s="28">
        <v>0</v>
      </c>
      <c r="L3599" s="28">
        <v>0</v>
      </c>
      <c r="M3599" s="28" t="s">
        <v>2103</v>
      </c>
      <c r="N3599" s="28" t="s">
        <v>587</v>
      </c>
      <c r="O3599" s="21">
        <v>0</v>
      </c>
      <c r="P3599" s="21">
        <v>1</v>
      </c>
      <c r="Q3599" s="21">
        <v>0</v>
      </c>
      <c r="R3599">
        <f>IFERROR(IF(I3599=1,VLOOKUP(F3599,Lookup!$A$2:$B$15,2,FALSE),0),0.5)</f>
        <v>0.5</v>
      </c>
      <c r="S3599">
        <f>IF(K3599=1,1,IFERROR(IF(H3599="pass",VLOOKUP(F3599,Lookup!$D$2:$E$26,2,FALSE),0),1.6))</f>
        <v>0</v>
      </c>
      <c r="T3599" s="6">
        <f t="shared" si="171"/>
        <v>0</v>
      </c>
      <c r="U3599" s="6">
        <f t="shared" si="172"/>
        <v>0.5</v>
      </c>
      <c r="V3599" t="str">
        <f t="shared" si="170"/>
        <v>C.MCCAFFREY, CAR</v>
      </c>
    </row>
    <row r="3600" spans="1:22">
      <c r="A3600">
        <v>1465</v>
      </c>
      <c r="B3600" s="28">
        <v>2</v>
      </c>
      <c r="C3600" s="28" t="s">
        <v>21</v>
      </c>
      <c r="D3600" s="28" t="s">
        <v>29</v>
      </c>
      <c r="E3600" s="28">
        <v>58</v>
      </c>
      <c r="F3600" s="28">
        <v>42</v>
      </c>
      <c r="G3600" s="28" t="s">
        <v>4338</v>
      </c>
      <c r="H3600" s="28" t="s">
        <v>585</v>
      </c>
      <c r="I3600" s="28">
        <v>1</v>
      </c>
      <c r="J3600" s="28">
        <v>0</v>
      </c>
      <c r="K3600" s="28">
        <v>0</v>
      </c>
      <c r="L3600" s="28">
        <v>0</v>
      </c>
      <c r="M3600" s="28" t="s">
        <v>2103</v>
      </c>
      <c r="N3600" s="28" t="s">
        <v>587</v>
      </c>
      <c r="O3600" s="21">
        <v>0</v>
      </c>
      <c r="P3600" s="21">
        <v>1</v>
      </c>
      <c r="Q3600" s="21">
        <v>0</v>
      </c>
      <c r="R3600">
        <f>IFERROR(IF(I3600=1,VLOOKUP(F3600,Lookup!$A$2:$B$15,2,FALSE),0),0.5)</f>
        <v>0.5</v>
      </c>
      <c r="S3600">
        <f>IF(K3600=1,1,IFERROR(IF(H3600="pass",VLOOKUP(F3600,Lookup!$D$2:$E$26,2,FALSE),0),1.6))</f>
        <v>0</v>
      </c>
      <c r="T3600" s="6">
        <f t="shared" si="171"/>
        <v>0</v>
      </c>
      <c r="U3600" s="6">
        <f t="shared" si="172"/>
        <v>0.5</v>
      </c>
      <c r="V3600" t="str">
        <f t="shared" si="170"/>
        <v>C.MCCAFFREY, CAR</v>
      </c>
    </row>
    <row r="3601" spans="1:22">
      <c r="A3601">
        <v>1466</v>
      </c>
      <c r="B3601" s="28">
        <v>2</v>
      </c>
      <c r="C3601" s="28" t="s">
        <v>21</v>
      </c>
      <c r="D3601" s="28" t="s">
        <v>29</v>
      </c>
      <c r="E3601" s="28">
        <v>56</v>
      </c>
      <c r="F3601" s="28">
        <v>44</v>
      </c>
      <c r="G3601" s="28" t="s">
        <v>4339</v>
      </c>
      <c r="H3601" s="28" t="s">
        <v>585</v>
      </c>
      <c r="I3601" s="28">
        <v>1</v>
      </c>
      <c r="J3601" s="28">
        <v>0</v>
      </c>
      <c r="K3601" s="28">
        <v>0</v>
      </c>
      <c r="L3601" s="28">
        <v>0</v>
      </c>
      <c r="M3601" s="28" t="s">
        <v>2103</v>
      </c>
      <c r="N3601" s="28" t="s">
        <v>587</v>
      </c>
      <c r="O3601" s="21">
        <v>0</v>
      </c>
      <c r="P3601" s="21">
        <v>1</v>
      </c>
      <c r="Q3601" s="21">
        <v>0</v>
      </c>
      <c r="R3601">
        <f>IFERROR(IF(I3601=1,VLOOKUP(F3601,Lookup!$A$2:$B$15,2,FALSE),0),0.5)</f>
        <v>0.5</v>
      </c>
      <c r="S3601">
        <f>IF(K3601=1,1,IFERROR(IF(H3601="pass",VLOOKUP(F3601,Lookup!$D$2:$E$26,2,FALSE),0),1.6))</f>
        <v>0</v>
      </c>
      <c r="T3601" s="6">
        <f t="shared" si="171"/>
        <v>0</v>
      </c>
      <c r="U3601" s="6">
        <f t="shared" si="172"/>
        <v>0.5</v>
      </c>
      <c r="V3601" t="str">
        <f t="shared" si="170"/>
        <v>C.MCCAFFREY, CAR</v>
      </c>
    </row>
    <row r="3602" spans="1:22">
      <c r="A3602">
        <v>1467</v>
      </c>
      <c r="B3602" s="28">
        <v>2</v>
      </c>
      <c r="C3602" s="28" t="s">
        <v>21</v>
      </c>
      <c r="D3602" s="28" t="s">
        <v>29</v>
      </c>
      <c r="E3602" s="28">
        <v>50</v>
      </c>
      <c r="F3602" s="28">
        <v>50</v>
      </c>
      <c r="G3602" s="28" t="s">
        <v>4340</v>
      </c>
      <c r="H3602" s="28" t="s">
        <v>585</v>
      </c>
      <c r="I3602" s="28">
        <v>1</v>
      </c>
      <c r="J3602" s="28">
        <v>0</v>
      </c>
      <c r="K3602" s="28">
        <v>0</v>
      </c>
      <c r="L3602" s="28">
        <v>0</v>
      </c>
      <c r="M3602" s="28" t="s">
        <v>2103</v>
      </c>
      <c r="N3602" s="28" t="s">
        <v>587</v>
      </c>
      <c r="O3602" s="21">
        <v>0</v>
      </c>
      <c r="P3602" s="21">
        <v>1</v>
      </c>
      <c r="Q3602" s="21">
        <v>0</v>
      </c>
      <c r="R3602">
        <f>IFERROR(IF(I3602=1,VLOOKUP(F3602,Lookup!$A$2:$B$15,2,FALSE),0),0.5)</f>
        <v>0.5</v>
      </c>
      <c r="S3602">
        <f>IF(K3602=1,1,IFERROR(IF(H3602="pass",VLOOKUP(F3602,Lookup!$D$2:$E$26,2,FALSE),0),1.6))</f>
        <v>0</v>
      </c>
      <c r="T3602" s="6">
        <f t="shared" si="171"/>
        <v>0</v>
      </c>
      <c r="U3602" s="6">
        <f t="shared" si="172"/>
        <v>0.5</v>
      </c>
      <c r="V3602" t="str">
        <f t="shared" si="170"/>
        <v>C.MCCAFFREY, CAR</v>
      </c>
    </row>
    <row r="3603" spans="1:22">
      <c r="A3603">
        <v>1469</v>
      </c>
      <c r="B3603" s="28">
        <v>2</v>
      </c>
      <c r="C3603" s="28" t="s">
        <v>21</v>
      </c>
      <c r="D3603" s="28" t="s">
        <v>29</v>
      </c>
      <c r="E3603" s="28">
        <v>36</v>
      </c>
      <c r="F3603" s="28">
        <v>64</v>
      </c>
      <c r="G3603" s="28" t="s">
        <v>4342</v>
      </c>
      <c r="H3603" s="28" t="s">
        <v>585</v>
      </c>
      <c r="I3603" s="28">
        <v>1</v>
      </c>
      <c r="J3603" s="28">
        <v>0</v>
      </c>
      <c r="K3603" s="28">
        <v>0</v>
      </c>
      <c r="L3603" s="28">
        <v>0</v>
      </c>
      <c r="M3603" s="28" t="s">
        <v>2176</v>
      </c>
      <c r="N3603" s="28" t="s">
        <v>587</v>
      </c>
      <c r="O3603" s="21">
        <v>0</v>
      </c>
      <c r="P3603" s="21">
        <v>1</v>
      </c>
      <c r="Q3603" s="21">
        <v>0</v>
      </c>
      <c r="R3603">
        <f>IFERROR(IF(I3603=1,VLOOKUP(F3603,Lookup!$A$2:$B$15,2,FALSE),0),0.5)</f>
        <v>0.5</v>
      </c>
      <c r="S3603">
        <f>IF(K3603=1,1,IFERROR(IF(H3603="pass",VLOOKUP(F3603,Lookup!$D$2:$E$26,2,FALSE),0),1.6))</f>
        <v>0</v>
      </c>
      <c r="T3603" s="6">
        <f t="shared" si="171"/>
        <v>0</v>
      </c>
      <c r="U3603" s="6">
        <f t="shared" si="172"/>
        <v>0.5</v>
      </c>
      <c r="V3603" t="str">
        <f t="shared" si="170"/>
        <v>C.HUBBARD, CAR</v>
      </c>
    </row>
    <row r="3604" spans="1:22">
      <c r="A3604">
        <v>1471</v>
      </c>
      <c r="B3604" s="28">
        <v>2</v>
      </c>
      <c r="C3604" s="28" t="s">
        <v>21</v>
      </c>
      <c r="D3604" s="28" t="s">
        <v>29</v>
      </c>
      <c r="E3604" s="28">
        <v>17</v>
      </c>
      <c r="F3604" s="28">
        <v>83</v>
      </c>
      <c r="G3604" s="28" t="s">
        <v>4344</v>
      </c>
      <c r="H3604" s="28" t="s">
        <v>585</v>
      </c>
      <c r="I3604" s="28">
        <v>1</v>
      </c>
      <c r="J3604" s="28">
        <v>0</v>
      </c>
      <c r="K3604" s="28">
        <v>0</v>
      </c>
      <c r="L3604" s="28">
        <v>0</v>
      </c>
      <c r="M3604" s="28" t="s">
        <v>2103</v>
      </c>
      <c r="N3604" s="28" t="s">
        <v>587</v>
      </c>
      <c r="O3604" s="21">
        <v>0</v>
      </c>
      <c r="P3604" s="21">
        <v>1</v>
      </c>
      <c r="Q3604" s="21">
        <v>0</v>
      </c>
      <c r="R3604">
        <f>IFERROR(IF(I3604=1,VLOOKUP(F3604,Lookup!$A$2:$B$15,2,FALSE),0),0.5)</f>
        <v>0.5</v>
      </c>
      <c r="S3604">
        <f>IF(K3604=1,1,IFERROR(IF(H3604="pass",VLOOKUP(F3604,Lookup!$D$2:$E$26,2,FALSE),0),1.6))</f>
        <v>0</v>
      </c>
      <c r="T3604" s="6">
        <f t="shared" si="171"/>
        <v>0</v>
      </c>
      <c r="U3604" s="6">
        <f t="shared" si="172"/>
        <v>0.5</v>
      </c>
      <c r="V3604" t="str">
        <f t="shared" si="170"/>
        <v>C.MCCAFFREY, CAR</v>
      </c>
    </row>
    <row r="3605" spans="1:22">
      <c r="A3605">
        <v>1472</v>
      </c>
      <c r="B3605" s="28">
        <v>2</v>
      </c>
      <c r="C3605" s="28" t="s">
        <v>21</v>
      </c>
      <c r="D3605" s="28" t="s">
        <v>29</v>
      </c>
      <c r="E3605" s="28">
        <v>17</v>
      </c>
      <c r="F3605" s="28">
        <v>83</v>
      </c>
      <c r="G3605" s="28" t="s">
        <v>4345</v>
      </c>
      <c r="H3605" s="28" t="s">
        <v>2864</v>
      </c>
      <c r="I3605" s="28">
        <v>0</v>
      </c>
      <c r="J3605" s="28">
        <v>1</v>
      </c>
      <c r="K3605" s="28">
        <v>0</v>
      </c>
      <c r="L3605" s="28">
        <v>0</v>
      </c>
      <c r="M3605" s="28" t="s">
        <v>2113</v>
      </c>
      <c r="N3605" s="28" t="s">
        <v>587</v>
      </c>
      <c r="O3605" s="21">
        <v>0</v>
      </c>
      <c r="P3605" s="21">
        <v>0</v>
      </c>
      <c r="Q3605" s="21">
        <v>0</v>
      </c>
      <c r="R3605">
        <f>IFERROR(IF(I3605=1,VLOOKUP(F3605,Lookup!$A$2:$B$15,2,FALSE),0),0.5)</f>
        <v>0</v>
      </c>
      <c r="S3605">
        <f>IF(K3605=1,1,IFERROR(IF(H3605="pass",VLOOKUP(F3605,Lookup!$D$2:$E$26,2,FALSE),0),1.6))</f>
        <v>0</v>
      </c>
      <c r="T3605" s="6">
        <f t="shared" si="171"/>
        <v>0</v>
      </c>
      <c r="U3605" s="6">
        <f t="shared" si="172"/>
        <v>0</v>
      </c>
      <c r="V3605" t="str">
        <f t="shared" si="170"/>
        <v>D.MOORE, CAR</v>
      </c>
    </row>
    <row r="3606" spans="1:22">
      <c r="A3606">
        <v>1474</v>
      </c>
      <c r="B3606" s="28">
        <v>2</v>
      </c>
      <c r="C3606" s="28" t="s">
        <v>21</v>
      </c>
      <c r="D3606" s="28" t="s">
        <v>29</v>
      </c>
      <c r="E3606" s="28">
        <v>8</v>
      </c>
      <c r="F3606" s="28">
        <v>92</v>
      </c>
      <c r="G3606" s="28" t="s">
        <v>4347</v>
      </c>
      <c r="H3606" s="28" t="s">
        <v>585</v>
      </c>
      <c r="I3606" s="28">
        <v>1</v>
      </c>
      <c r="J3606" s="28">
        <v>0</v>
      </c>
      <c r="K3606" s="28">
        <v>0</v>
      </c>
      <c r="L3606" s="28">
        <v>0</v>
      </c>
      <c r="M3606" s="28" t="s">
        <v>2103</v>
      </c>
      <c r="N3606" s="28" t="s">
        <v>587</v>
      </c>
      <c r="O3606" s="21">
        <v>0</v>
      </c>
      <c r="P3606" s="21">
        <v>1</v>
      </c>
      <c r="Q3606" s="21">
        <v>0</v>
      </c>
      <c r="R3606">
        <f>IFERROR(IF(I3606=1,VLOOKUP(F3606,Lookup!$A$2:$B$15,2,FALSE),0),0.5)</f>
        <v>1.1000000000000001</v>
      </c>
      <c r="S3606">
        <f>IF(K3606=1,1,IFERROR(IF(H3606="pass",VLOOKUP(F3606,Lookup!$D$2:$E$26,2,FALSE),0),1.6))</f>
        <v>0</v>
      </c>
      <c r="T3606" s="6">
        <f t="shared" si="171"/>
        <v>0</v>
      </c>
      <c r="U3606" s="6">
        <f t="shared" si="172"/>
        <v>1.1000000000000001</v>
      </c>
      <c r="V3606" t="str">
        <f t="shared" si="170"/>
        <v>C.MCCAFFREY, CAR</v>
      </c>
    </row>
    <row r="3607" spans="1:22">
      <c r="A3607">
        <v>1475</v>
      </c>
      <c r="B3607" s="28">
        <v>2</v>
      </c>
      <c r="C3607" s="28" t="s">
        <v>21</v>
      </c>
      <c r="D3607" s="28" t="s">
        <v>29</v>
      </c>
      <c r="E3607" s="28">
        <v>6</v>
      </c>
      <c r="F3607" s="28">
        <v>94</v>
      </c>
      <c r="G3607" s="28" t="s">
        <v>4348</v>
      </c>
      <c r="H3607" s="28" t="s">
        <v>585</v>
      </c>
      <c r="I3607" s="28">
        <v>1</v>
      </c>
      <c r="J3607" s="28">
        <v>0</v>
      </c>
      <c r="K3607" s="28">
        <v>0</v>
      </c>
      <c r="L3607" s="28">
        <v>0</v>
      </c>
      <c r="M3607" s="28" t="s">
        <v>2103</v>
      </c>
      <c r="N3607" s="28" t="s">
        <v>587</v>
      </c>
      <c r="O3607" s="21">
        <v>0</v>
      </c>
      <c r="P3607" s="21">
        <v>1</v>
      </c>
      <c r="Q3607" s="21">
        <v>0</v>
      </c>
      <c r="R3607">
        <f>IFERROR(IF(I3607=1,VLOOKUP(F3607,Lookup!$A$2:$B$15,2,FALSE),0),0.5)</f>
        <v>1.3</v>
      </c>
      <c r="S3607">
        <f>IF(K3607=1,1,IFERROR(IF(H3607="pass",VLOOKUP(F3607,Lookup!$D$2:$E$26,2,FALSE),0),1.6))</f>
        <v>0</v>
      </c>
      <c r="T3607" s="6">
        <f t="shared" si="171"/>
        <v>0</v>
      </c>
      <c r="U3607" s="6">
        <f t="shared" si="172"/>
        <v>1.3</v>
      </c>
      <c r="V3607" t="str">
        <f t="shared" si="170"/>
        <v>C.MCCAFFREY, CAR</v>
      </c>
    </row>
    <row r="3608" spans="1:22">
      <c r="A3608">
        <v>1476</v>
      </c>
      <c r="B3608" s="28">
        <v>2</v>
      </c>
      <c r="C3608" s="28" t="s">
        <v>21</v>
      </c>
      <c r="D3608" s="28" t="s">
        <v>29</v>
      </c>
      <c r="E3608" s="28">
        <v>1</v>
      </c>
      <c r="F3608" s="28">
        <v>99</v>
      </c>
      <c r="G3608" s="28" t="s">
        <v>4349</v>
      </c>
      <c r="H3608" s="28" t="s">
        <v>585</v>
      </c>
      <c r="I3608" s="28">
        <v>1</v>
      </c>
      <c r="J3608" s="28">
        <v>0</v>
      </c>
      <c r="K3608" s="28">
        <v>0</v>
      </c>
      <c r="L3608" s="28">
        <v>0</v>
      </c>
      <c r="M3608" s="28" t="s">
        <v>2103</v>
      </c>
      <c r="N3608" s="28" t="s">
        <v>587</v>
      </c>
      <c r="O3608" s="21">
        <v>0</v>
      </c>
      <c r="P3608" s="21">
        <v>1</v>
      </c>
      <c r="Q3608" s="21">
        <v>0</v>
      </c>
      <c r="R3608">
        <f>IFERROR(IF(I3608=1,VLOOKUP(F3608,Lookup!$A$2:$B$15,2,FALSE),0),0.5)</f>
        <v>3.3</v>
      </c>
      <c r="S3608">
        <f>IF(K3608=1,1,IFERROR(IF(H3608="pass",VLOOKUP(F3608,Lookup!$D$2:$E$26,2,FALSE),0),1.6))</f>
        <v>0</v>
      </c>
      <c r="T3608" s="6">
        <f t="shared" si="171"/>
        <v>0</v>
      </c>
      <c r="U3608" s="6">
        <f t="shared" si="172"/>
        <v>3.3</v>
      </c>
      <c r="V3608" t="str">
        <f t="shared" si="170"/>
        <v>C.MCCAFFREY, CAR</v>
      </c>
    </row>
    <row r="3609" spans="1:22">
      <c r="A3609">
        <v>1477</v>
      </c>
      <c r="B3609" s="28">
        <v>2</v>
      </c>
      <c r="C3609" s="28" t="s">
        <v>29</v>
      </c>
      <c r="D3609" s="28" t="s">
        <v>21</v>
      </c>
      <c r="E3609" s="28">
        <v>75</v>
      </c>
      <c r="F3609" s="28">
        <v>25</v>
      </c>
      <c r="G3609" s="28" t="s">
        <v>4350</v>
      </c>
      <c r="H3609" s="28" t="s">
        <v>585</v>
      </c>
      <c r="I3609" s="28">
        <v>1</v>
      </c>
      <c r="J3609" s="28">
        <v>0</v>
      </c>
      <c r="K3609" s="28">
        <v>0</v>
      </c>
      <c r="L3609" s="28">
        <v>0</v>
      </c>
      <c r="M3609" s="28" t="s">
        <v>1407</v>
      </c>
      <c r="N3609" s="28" t="s">
        <v>587</v>
      </c>
      <c r="O3609" s="21">
        <v>0</v>
      </c>
      <c r="P3609" s="21">
        <v>1</v>
      </c>
      <c r="Q3609" s="21">
        <v>0</v>
      </c>
      <c r="R3609">
        <f>IFERROR(IF(I3609=1,VLOOKUP(F3609,Lookup!$A$2:$B$15,2,FALSE),0),0.5)</f>
        <v>0.5</v>
      </c>
      <c r="S3609">
        <f>IF(K3609=1,1,IFERROR(IF(H3609="pass",VLOOKUP(F3609,Lookup!$D$2:$E$26,2,FALSE),0),1.6))</f>
        <v>0</v>
      </c>
      <c r="T3609" s="6">
        <f t="shared" si="171"/>
        <v>0</v>
      </c>
      <c r="U3609" s="6">
        <f t="shared" si="172"/>
        <v>0.5</v>
      </c>
      <c r="V3609" t="str">
        <f t="shared" si="170"/>
        <v>A.KAMARA, NO</v>
      </c>
    </row>
    <row r="3610" spans="1:22">
      <c r="A3610">
        <v>1482</v>
      </c>
      <c r="B3610" s="28">
        <v>2</v>
      </c>
      <c r="C3610" s="28" t="s">
        <v>21</v>
      </c>
      <c r="D3610" s="28" t="s">
        <v>29</v>
      </c>
      <c r="E3610" s="28">
        <v>67</v>
      </c>
      <c r="F3610" s="28">
        <v>33</v>
      </c>
      <c r="G3610" s="28" t="s">
        <v>4355</v>
      </c>
      <c r="H3610" s="28" t="s">
        <v>585</v>
      </c>
      <c r="I3610" s="28">
        <v>1</v>
      </c>
      <c r="J3610" s="28">
        <v>0</v>
      </c>
      <c r="K3610" s="28">
        <v>0</v>
      </c>
      <c r="L3610" s="28">
        <v>0</v>
      </c>
      <c r="M3610" s="28" t="s">
        <v>2103</v>
      </c>
      <c r="N3610" s="28" t="s">
        <v>587</v>
      </c>
      <c r="O3610" s="21">
        <v>0</v>
      </c>
      <c r="P3610" s="21">
        <v>1</v>
      </c>
      <c r="Q3610" s="21">
        <v>0</v>
      </c>
      <c r="R3610">
        <f>IFERROR(IF(I3610=1,VLOOKUP(F3610,Lookup!$A$2:$B$15,2,FALSE),0),0.5)</f>
        <v>0.5</v>
      </c>
      <c r="S3610">
        <f>IF(K3610=1,1,IFERROR(IF(H3610="pass",VLOOKUP(F3610,Lookup!$D$2:$E$26,2,FALSE),0),1.6))</f>
        <v>0</v>
      </c>
      <c r="T3610" s="6">
        <f t="shared" si="171"/>
        <v>0</v>
      </c>
      <c r="U3610" s="6">
        <f t="shared" si="172"/>
        <v>0.5</v>
      </c>
      <c r="V3610" t="str">
        <f t="shared" si="170"/>
        <v>C.MCCAFFREY, CAR</v>
      </c>
    </row>
    <row r="3611" spans="1:22">
      <c r="A3611">
        <v>1484</v>
      </c>
      <c r="B3611" s="28">
        <v>2</v>
      </c>
      <c r="C3611" s="28" t="s">
        <v>21</v>
      </c>
      <c r="D3611" s="28" t="s">
        <v>29</v>
      </c>
      <c r="E3611" s="28">
        <v>52</v>
      </c>
      <c r="F3611" s="28">
        <v>48</v>
      </c>
      <c r="G3611" s="28" t="s">
        <v>4357</v>
      </c>
      <c r="H3611" s="28" t="s">
        <v>585</v>
      </c>
      <c r="I3611" s="28">
        <v>1</v>
      </c>
      <c r="J3611" s="28">
        <v>0</v>
      </c>
      <c r="K3611" s="28">
        <v>0</v>
      </c>
      <c r="L3611" s="28">
        <v>0</v>
      </c>
      <c r="M3611" s="28" t="s">
        <v>2103</v>
      </c>
      <c r="N3611" s="28" t="s">
        <v>587</v>
      </c>
      <c r="O3611" s="21">
        <v>0</v>
      </c>
      <c r="P3611" s="21">
        <v>1</v>
      </c>
      <c r="Q3611" s="21">
        <v>0</v>
      </c>
      <c r="R3611">
        <f>IFERROR(IF(I3611=1,VLOOKUP(F3611,Lookup!$A$2:$B$15,2,FALSE),0),0.5)</f>
        <v>0.5</v>
      </c>
      <c r="S3611">
        <f>IF(K3611=1,1,IFERROR(IF(H3611="pass",VLOOKUP(F3611,Lookup!$D$2:$E$26,2,FALSE),0),1.6))</f>
        <v>0</v>
      </c>
      <c r="T3611" s="6">
        <f t="shared" si="171"/>
        <v>0</v>
      </c>
      <c r="U3611" s="6">
        <f t="shared" si="172"/>
        <v>0.5</v>
      </c>
      <c r="V3611" t="str">
        <f t="shared" si="170"/>
        <v>C.MCCAFFREY, CAR</v>
      </c>
    </row>
    <row r="3612" spans="1:22">
      <c r="A3612">
        <v>1488</v>
      </c>
      <c r="B3612" s="28">
        <v>2</v>
      </c>
      <c r="C3612" s="28" t="s">
        <v>21</v>
      </c>
      <c r="D3612" s="28" t="s">
        <v>29</v>
      </c>
      <c r="E3612" s="28">
        <v>8</v>
      </c>
      <c r="F3612" s="28">
        <v>92</v>
      </c>
      <c r="G3612" s="28" t="s">
        <v>4361</v>
      </c>
      <c r="H3612" s="28" t="s">
        <v>585</v>
      </c>
      <c r="I3612" s="28">
        <v>1</v>
      </c>
      <c r="J3612" s="28">
        <v>0</v>
      </c>
      <c r="K3612" s="28">
        <v>0</v>
      </c>
      <c r="L3612" s="28">
        <v>0</v>
      </c>
      <c r="M3612" s="28" t="s">
        <v>2103</v>
      </c>
      <c r="N3612" s="28" t="s">
        <v>587</v>
      </c>
      <c r="O3612" s="21">
        <v>0</v>
      </c>
      <c r="P3612" s="21">
        <v>1</v>
      </c>
      <c r="Q3612" s="21">
        <v>0</v>
      </c>
      <c r="R3612">
        <f>IFERROR(IF(I3612=1,VLOOKUP(F3612,Lookup!$A$2:$B$15,2,FALSE),0),0.5)</f>
        <v>1.1000000000000001</v>
      </c>
      <c r="S3612">
        <f>IF(K3612=1,1,IFERROR(IF(H3612="pass",VLOOKUP(F3612,Lookup!$D$2:$E$26,2,FALSE),0),1.6))</f>
        <v>0</v>
      </c>
      <c r="T3612" s="6">
        <f t="shared" si="171"/>
        <v>0</v>
      </c>
      <c r="U3612" s="6">
        <f t="shared" si="172"/>
        <v>1.1000000000000001</v>
      </c>
      <c r="V3612" t="str">
        <f t="shared" si="170"/>
        <v>C.MCCAFFREY, CAR</v>
      </c>
    </row>
    <row r="3613" spans="1:22">
      <c r="A3613">
        <v>1489</v>
      </c>
      <c r="B3613" s="28">
        <v>2</v>
      </c>
      <c r="C3613" s="28" t="s">
        <v>21</v>
      </c>
      <c r="D3613" s="28" t="s">
        <v>29</v>
      </c>
      <c r="E3613" s="28">
        <v>2</v>
      </c>
      <c r="F3613" s="28">
        <v>98</v>
      </c>
      <c r="G3613" s="28" t="s">
        <v>4362</v>
      </c>
      <c r="H3613" s="28" t="s">
        <v>585</v>
      </c>
      <c r="I3613" s="28">
        <v>1</v>
      </c>
      <c r="J3613" s="28">
        <v>0</v>
      </c>
      <c r="K3613" s="28">
        <v>0</v>
      </c>
      <c r="L3613" s="28">
        <v>0</v>
      </c>
      <c r="M3613" s="28" t="s">
        <v>2103</v>
      </c>
      <c r="N3613" s="28" t="s">
        <v>587</v>
      </c>
      <c r="O3613" s="21">
        <v>0</v>
      </c>
      <c r="P3613" s="21">
        <v>1</v>
      </c>
      <c r="Q3613" s="21">
        <v>0</v>
      </c>
      <c r="R3613">
        <f>IFERROR(IF(I3613=1,VLOOKUP(F3613,Lookup!$A$2:$B$15,2,FALSE),0),0.5)</f>
        <v>2.5</v>
      </c>
      <c r="S3613">
        <f>IF(K3613=1,1,IFERROR(IF(H3613="pass",VLOOKUP(F3613,Lookup!$D$2:$E$26,2,FALSE),0),1.6))</f>
        <v>0</v>
      </c>
      <c r="T3613" s="6">
        <f t="shared" si="171"/>
        <v>0</v>
      </c>
      <c r="U3613" s="6">
        <f t="shared" si="172"/>
        <v>2.5</v>
      </c>
      <c r="V3613" t="str">
        <f t="shared" si="170"/>
        <v>C.MCCAFFREY, CAR</v>
      </c>
    </row>
    <row r="3614" spans="1:22">
      <c r="A3614">
        <v>1497</v>
      </c>
      <c r="B3614" s="28">
        <v>2</v>
      </c>
      <c r="C3614" s="28" t="s">
        <v>21</v>
      </c>
      <c r="D3614" s="28" t="s">
        <v>29</v>
      </c>
      <c r="E3614" s="28">
        <v>52</v>
      </c>
      <c r="F3614" s="28">
        <v>48</v>
      </c>
      <c r="G3614" s="28" t="s">
        <v>4371</v>
      </c>
      <c r="H3614" s="28" t="s">
        <v>585</v>
      </c>
      <c r="I3614" s="28">
        <v>0</v>
      </c>
      <c r="J3614" s="28">
        <v>1</v>
      </c>
      <c r="K3614" s="28">
        <v>0</v>
      </c>
      <c r="L3614" s="28">
        <v>0</v>
      </c>
      <c r="M3614" s="28" t="s">
        <v>2137</v>
      </c>
      <c r="N3614" s="28" t="s">
        <v>587</v>
      </c>
      <c r="O3614" s="21">
        <v>0</v>
      </c>
      <c r="P3614" s="21">
        <v>0</v>
      </c>
      <c r="Q3614" s="21">
        <v>0</v>
      </c>
      <c r="R3614">
        <f>IFERROR(IF(I3614=1,VLOOKUP(F3614,Lookup!$A$2:$B$15,2,FALSE),0),0.5)</f>
        <v>0</v>
      </c>
      <c r="S3614">
        <f>IF(K3614=1,1,IFERROR(IF(H3614="pass",VLOOKUP(F3614,Lookup!$D$2:$E$26,2,FALSE),0),1.6))</f>
        <v>0</v>
      </c>
      <c r="T3614" s="6">
        <f t="shared" si="171"/>
        <v>0</v>
      </c>
      <c r="U3614" s="6">
        <f t="shared" si="172"/>
        <v>0</v>
      </c>
      <c r="V3614" t="str">
        <f t="shared" si="170"/>
        <v>S.DARNOLD, CAR</v>
      </c>
    </row>
    <row r="3615" spans="1:22">
      <c r="A3615">
        <v>1499</v>
      </c>
      <c r="B3615" s="28">
        <v>2</v>
      </c>
      <c r="C3615" s="28" t="s">
        <v>29</v>
      </c>
      <c r="D3615" s="28" t="s">
        <v>21</v>
      </c>
      <c r="E3615" s="28">
        <v>75</v>
      </c>
      <c r="F3615" s="28">
        <v>25</v>
      </c>
      <c r="G3615" s="28" t="s">
        <v>4373</v>
      </c>
      <c r="H3615" s="28" t="s">
        <v>585</v>
      </c>
      <c r="I3615" s="28">
        <v>1</v>
      </c>
      <c r="J3615" s="28">
        <v>0</v>
      </c>
      <c r="K3615" s="28">
        <v>0</v>
      </c>
      <c r="L3615" s="28">
        <v>0</v>
      </c>
      <c r="M3615" s="28" t="s">
        <v>1407</v>
      </c>
      <c r="N3615" s="28" t="s">
        <v>587</v>
      </c>
      <c r="O3615" s="21">
        <v>0</v>
      </c>
      <c r="P3615" s="21">
        <v>1</v>
      </c>
      <c r="Q3615" s="21">
        <v>0</v>
      </c>
      <c r="R3615">
        <f>IFERROR(IF(I3615=1,VLOOKUP(F3615,Lookup!$A$2:$B$15,2,FALSE),0),0.5)</f>
        <v>0.5</v>
      </c>
      <c r="S3615">
        <f>IF(K3615=1,1,IFERROR(IF(H3615="pass",VLOOKUP(F3615,Lookup!$D$2:$E$26,2,FALSE),0),1.6))</f>
        <v>0</v>
      </c>
      <c r="T3615" s="6">
        <f t="shared" si="171"/>
        <v>0</v>
      </c>
      <c r="U3615" s="6">
        <f t="shared" si="172"/>
        <v>0.5</v>
      </c>
      <c r="V3615" t="str">
        <f t="shared" si="170"/>
        <v>A.KAMARA, NO</v>
      </c>
    </row>
    <row r="3616" spans="1:22">
      <c r="A3616">
        <v>1500</v>
      </c>
      <c r="B3616" s="28">
        <v>2</v>
      </c>
      <c r="C3616" s="28" t="s">
        <v>29</v>
      </c>
      <c r="D3616" s="28" t="s">
        <v>21</v>
      </c>
      <c r="E3616" s="28">
        <v>75</v>
      </c>
      <c r="F3616" s="28">
        <v>25</v>
      </c>
      <c r="G3616" s="28" t="s">
        <v>4374</v>
      </c>
      <c r="H3616" s="28" t="s">
        <v>585</v>
      </c>
      <c r="I3616" s="28">
        <v>1</v>
      </c>
      <c r="J3616" s="28">
        <v>0</v>
      </c>
      <c r="K3616" s="28">
        <v>0</v>
      </c>
      <c r="L3616" s="28">
        <v>0</v>
      </c>
      <c r="M3616" s="28" t="s">
        <v>1407</v>
      </c>
      <c r="N3616" s="28" t="s">
        <v>587</v>
      </c>
      <c r="O3616" s="21">
        <v>0</v>
      </c>
      <c r="P3616" s="21">
        <v>1</v>
      </c>
      <c r="Q3616" s="21">
        <v>0</v>
      </c>
      <c r="R3616">
        <f>IFERROR(IF(I3616=1,VLOOKUP(F3616,Lookup!$A$2:$B$15,2,FALSE),0),0.5)</f>
        <v>0.5</v>
      </c>
      <c r="S3616">
        <f>IF(K3616=1,1,IFERROR(IF(H3616="pass",VLOOKUP(F3616,Lookup!$D$2:$E$26,2,FALSE),0),1.6))</f>
        <v>0</v>
      </c>
      <c r="T3616" s="6">
        <f t="shared" si="171"/>
        <v>0</v>
      </c>
      <c r="U3616" s="6">
        <f t="shared" si="172"/>
        <v>0.5</v>
      </c>
      <c r="V3616" t="str">
        <f t="shared" si="170"/>
        <v>A.KAMARA, NO</v>
      </c>
    </row>
    <row r="3617" spans="1:22">
      <c r="A3617">
        <v>1502</v>
      </c>
      <c r="B3617" s="28">
        <v>2</v>
      </c>
      <c r="C3617" s="28" t="s">
        <v>21</v>
      </c>
      <c r="D3617" s="28" t="s">
        <v>29</v>
      </c>
      <c r="E3617" s="28">
        <v>77</v>
      </c>
      <c r="F3617" s="28">
        <v>23</v>
      </c>
      <c r="G3617" s="28" t="s">
        <v>4376</v>
      </c>
      <c r="H3617" s="28" t="s">
        <v>585</v>
      </c>
      <c r="I3617" s="28">
        <v>1</v>
      </c>
      <c r="J3617" s="28">
        <v>0</v>
      </c>
      <c r="K3617" s="28">
        <v>0</v>
      </c>
      <c r="L3617" s="28">
        <v>0</v>
      </c>
      <c r="M3617" s="28" t="s">
        <v>2103</v>
      </c>
      <c r="N3617" s="28" t="s">
        <v>587</v>
      </c>
      <c r="O3617" s="21">
        <v>0</v>
      </c>
      <c r="P3617" s="21">
        <v>1</v>
      </c>
      <c r="Q3617" s="21">
        <v>0</v>
      </c>
      <c r="R3617">
        <f>IFERROR(IF(I3617=1,VLOOKUP(F3617,Lookup!$A$2:$B$15,2,FALSE),0),0.5)</f>
        <v>0.5</v>
      </c>
      <c r="S3617">
        <f>IF(K3617=1,1,IFERROR(IF(H3617="pass",VLOOKUP(F3617,Lookup!$D$2:$E$26,2,FALSE),0),1.6))</f>
        <v>0</v>
      </c>
      <c r="T3617" s="6">
        <f t="shared" si="171"/>
        <v>0</v>
      </c>
      <c r="U3617" s="6">
        <f t="shared" si="172"/>
        <v>0.5</v>
      </c>
      <c r="V3617" t="str">
        <f t="shared" si="170"/>
        <v>C.MCCAFFREY, CAR</v>
      </c>
    </row>
    <row r="3618" spans="1:22">
      <c r="A3618">
        <v>1505</v>
      </c>
      <c r="B3618" s="28">
        <v>2</v>
      </c>
      <c r="C3618" s="28" t="s">
        <v>21</v>
      </c>
      <c r="D3618" s="28" t="s">
        <v>29</v>
      </c>
      <c r="E3618" s="28">
        <v>39</v>
      </c>
      <c r="F3618" s="28">
        <v>61</v>
      </c>
      <c r="G3618" s="28" t="s">
        <v>4379</v>
      </c>
      <c r="H3618" s="28" t="s">
        <v>585</v>
      </c>
      <c r="I3618" s="28">
        <v>1</v>
      </c>
      <c r="J3618" s="28">
        <v>0</v>
      </c>
      <c r="K3618" s="28">
        <v>0</v>
      </c>
      <c r="L3618" s="28">
        <v>0</v>
      </c>
      <c r="M3618" s="28" t="s">
        <v>2103</v>
      </c>
      <c r="N3618" s="28" t="s">
        <v>587</v>
      </c>
      <c r="O3618" s="21">
        <v>0</v>
      </c>
      <c r="P3618" s="21">
        <v>1</v>
      </c>
      <c r="Q3618" s="21">
        <v>0</v>
      </c>
      <c r="R3618">
        <f>IFERROR(IF(I3618=1,VLOOKUP(F3618,Lookup!$A$2:$B$15,2,FALSE),0),0.5)</f>
        <v>0.5</v>
      </c>
      <c r="S3618">
        <f>IF(K3618=1,1,IFERROR(IF(H3618="pass",VLOOKUP(F3618,Lookup!$D$2:$E$26,2,FALSE),0),1.6))</f>
        <v>0</v>
      </c>
      <c r="T3618" s="6">
        <f t="shared" si="171"/>
        <v>0</v>
      </c>
      <c r="U3618" s="6">
        <f t="shared" si="172"/>
        <v>0.5</v>
      </c>
      <c r="V3618" t="str">
        <f t="shared" si="170"/>
        <v>C.MCCAFFREY, CAR</v>
      </c>
    </row>
    <row r="3619" spans="1:22">
      <c r="A3619">
        <v>1509</v>
      </c>
      <c r="B3619" s="28">
        <v>2</v>
      </c>
      <c r="C3619" s="28" t="s">
        <v>29</v>
      </c>
      <c r="D3619" s="28" t="s">
        <v>21</v>
      </c>
      <c r="E3619" s="28">
        <v>38</v>
      </c>
      <c r="F3619" s="28">
        <v>62</v>
      </c>
      <c r="G3619" s="28" t="s">
        <v>4383</v>
      </c>
      <c r="H3619" s="28" t="s">
        <v>585</v>
      </c>
      <c r="I3619" s="28">
        <v>1</v>
      </c>
      <c r="J3619" s="28">
        <v>0</v>
      </c>
      <c r="K3619" s="28">
        <v>0</v>
      </c>
      <c r="L3619" s="28">
        <v>0</v>
      </c>
      <c r="M3619" s="28" t="s">
        <v>607</v>
      </c>
      <c r="N3619" s="28" t="s">
        <v>587</v>
      </c>
      <c r="O3619" s="21">
        <v>0</v>
      </c>
      <c r="P3619" s="21">
        <v>1</v>
      </c>
      <c r="Q3619" s="21">
        <v>0</v>
      </c>
      <c r="R3619">
        <f>IFERROR(IF(I3619=1,VLOOKUP(F3619,Lookup!$A$2:$B$15,2,FALSE),0),0.5)</f>
        <v>0.5</v>
      </c>
      <c r="S3619">
        <f>IF(K3619=1,1,IFERROR(IF(H3619="pass",VLOOKUP(F3619,Lookup!$D$2:$E$26,2,FALSE),0),1.6))</f>
        <v>0</v>
      </c>
      <c r="T3619" s="6">
        <f t="shared" si="171"/>
        <v>0</v>
      </c>
      <c r="U3619" s="6">
        <f t="shared" si="172"/>
        <v>0.5</v>
      </c>
      <c r="V3619" t="str">
        <f t="shared" si="170"/>
        <v>D.HARRIS, NO</v>
      </c>
    </row>
    <row r="3620" spans="1:22">
      <c r="A3620">
        <v>1510</v>
      </c>
      <c r="B3620" s="28">
        <v>2</v>
      </c>
      <c r="C3620" s="28" t="s">
        <v>29</v>
      </c>
      <c r="D3620" s="28" t="s">
        <v>21</v>
      </c>
      <c r="E3620" s="28">
        <v>47</v>
      </c>
      <c r="F3620" s="28">
        <v>53</v>
      </c>
      <c r="G3620" s="28" t="s">
        <v>4384</v>
      </c>
      <c r="H3620" s="28" t="s">
        <v>585</v>
      </c>
      <c r="I3620" s="28">
        <v>1</v>
      </c>
      <c r="J3620" s="28">
        <v>0</v>
      </c>
      <c r="K3620" s="28">
        <v>0</v>
      </c>
      <c r="L3620" s="28">
        <v>0</v>
      </c>
      <c r="M3620" s="28" t="s">
        <v>1407</v>
      </c>
      <c r="N3620" s="28" t="s">
        <v>587</v>
      </c>
      <c r="O3620" s="21">
        <v>0</v>
      </c>
      <c r="P3620" s="21">
        <v>1</v>
      </c>
      <c r="Q3620" s="21">
        <v>0</v>
      </c>
      <c r="R3620">
        <f>IFERROR(IF(I3620=1,VLOOKUP(F3620,Lookup!$A$2:$B$15,2,FALSE),0),0.5)</f>
        <v>0.5</v>
      </c>
      <c r="S3620">
        <f>IF(K3620=1,1,IFERROR(IF(H3620="pass",VLOOKUP(F3620,Lookup!$D$2:$E$26,2,FALSE),0),1.6))</f>
        <v>0</v>
      </c>
      <c r="T3620" s="6">
        <f t="shared" si="171"/>
        <v>0</v>
      </c>
      <c r="U3620" s="6">
        <f t="shared" si="172"/>
        <v>0.5</v>
      </c>
      <c r="V3620" t="str">
        <f t="shared" si="170"/>
        <v>A.KAMARA, NO</v>
      </c>
    </row>
    <row r="3621" spans="1:22">
      <c r="A3621">
        <v>1511</v>
      </c>
      <c r="B3621" s="28">
        <v>2</v>
      </c>
      <c r="C3621" s="28" t="s">
        <v>29</v>
      </c>
      <c r="D3621" s="28" t="s">
        <v>21</v>
      </c>
      <c r="E3621" s="28">
        <v>45</v>
      </c>
      <c r="F3621" s="28">
        <v>55</v>
      </c>
      <c r="G3621" s="28" t="s">
        <v>4385</v>
      </c>
      <c r="H3621" s="28" t="s">
        <v>585</v>
      </c>
      <c r="I3621" s="28">
        <v>0</v>
      </c>
      <c r="J3621" s="28">
        <v>1</v>
      </c>
      <c r="K3621" s="28">
        <v>0</v>
      </c>
      <c r="L3621" s="28">
        <v>0</v>
      </c>
      <c r="M3621" s="28" t="s">
        <v>1481</v>
      </c>
      <c r="N3621" s="28" t="s">
        <v>587</v>
      </c>
      <c r="O3621" s="21">
        <v>0</v>
      </c>
      <c r="P3621" s="21">
        <v>0</v>
      </c>
      <c r="Q3621" s="21">
        <v>0</v>
      </c>
      <c r="R3621">
        <f>IFERROR(IF(I3621=1,VLOOKUP(F3621,Lookup!$A$2:$B$15,2,FALSE),0),0.5)</f>
        <v>0</v>
      </c>
      <c r="S3621">
        <f>IF(K3621=1,1,IFERROR(IF(H3621="pass",VLOOKUP(F3621,Lookup!$D$2:$E$26,2,FALSE),0),1.6))</f>
        <v>0</v>
      </c>
      <c r="T3621" s="6">
        <f t="shared" si="171"/>
        <v>0</v>
      </c>
      <c r="U3621" s="6">
        <f t="shared" si="172"/>
        <v>0</v>
      </c>
      <c r="V3621" t="str">
        <f t="shared" si="170"/>
        <v>J.WINSTON, NO</v>
      </c>
    </row>
    <row r="3622" spans="1:22">
      <c r="A3622">
        <v>1512</v>
      </c>
      <c r="B3622" s="28">
        <v>2</v>
      </c>
      <c r="C3622" s="28" t="s">
        <v>29</v>
      </c>
      <c r="D3622" s="28" t="s">
        <v>21</v>
      </c>
      <c r="E3622" s="28">
        <v>33</v>
      </c>
      <c r="F3622" s="28">
        <v>67</v>
      </c>
      <c r="G3622" s="28" t="s">
        <v>4386</v>
      </c>
      <c r="H3622" s="28" t="s">
        <v>585</v>
      </c>
      <c r="I3622" s="28">
        <v>1</v>
      </c>
      <c r="J3622" s="28">
        <v>0</v>
      </c>
      <c r="K3622" s="28">
        <v>0</v>
      </c>
      <c r="L3622" s="28">
        <v>0</v>
      </c>
      <c r="M3622" s="28" t="s">
        <v>1427</v>
      </c>
      <c r="N3622" s="28" t="s">
        <v>587</v>
      </c>
      <c r="O3622" s="21">
        <v>0</v>
      </c>
      <c r="P3622" s="21">
        <v>1</v>
      </c>
      <c r="Q3622" s="21">
        <v>0</v>
      </c>
      <c r="R3622">
        <f>IFERROR(IF(I3622=1,VLOOKUP(F3622,Lookup!$A$2:$B$15,2,FALSE),0),0.5)</f>
        <v>0.5</v>
      </c>
      <c r="S3622">
        <f>IF(K3622=1,1,IFERROR(IF(H3622="pass",VLOOKUP(F3622,Lookup!$D$2:$E$26,2,FALSE),0),1.6))</f>
        <v>0</v>
      </c>
      <c r="T3622" s="6">
        <f t="shared" si="171"/>
        <v>0</v>
      </c>
      <c r="U3622" s="6">
        <f t="shared" si="172"/>
        <v>0.5</v>
      </c>
      <c r="V3622" t="str">
        <f t="shared" si="170"/>
        <v>T.JONES, NO</v>
      </c>
    </row>
    <row r="3623" spans="1:22">
      <c r="A3623">
        <v>1513</v>
      </c>
      <c r="B3623" s="28">
        <v>2</v>
      </c>
      <c r="C3623" s="28" t="s">
        <v>21</v>
      </c>
      <c r="D3623" s="28" t="s">
        <v>29</v>
      </c>
      <c r="E3623" s="28">
        <v>60</v>
      </c>
      <c r="F3623" s="28">
        <v>40</v>
      </c>
      <c r="G3623" s="28" t="s">
        <v>4387</v>
      </c>
      <c r="H3623" s="28" t="s">
        <v>585</v>
      </c>
      <c r="I3623" s="28">
        <v>1</v>
      </c>
      <c r="J3623" s="28">
        <v>0</v>
      </c>
      <c r="K3623" s="28">
        <v>0</v>
      </c>
      <c r="L3623" s="28">
        <v>0</v>
      </c>
      <c r="M3623" s="28" t="s">
        <v>2176</v>
      </c>
      <c r="N3623" s="28" t="s">
        <v>587</v>
      </c>
      <c r="O3623" s="21">
        <v>0</v>
      </c>
      <c r="P3623" s="21">
        <v>1</v>
      </c>
      <c r="Q3623" s="21">
        <v>0</v>
      </c>
      <c r="R3623">
        <f>IFERROR(IF(I3623=1,VLOOKUP(F3623,Lookup!$A$2:$B$15,2,FALSE),0),0.5)</f>
        <v>0.5</v>
      </c>
      <c r="S3623">
        <f>IF(K3623=1,1,IFERROR(IF(H3623="pass",VLOOKUP(F3623,Lookup!$D$2:$E$26,2,FALSE),0),1.6))</f>
        <v>0</v>
      </c>
      <c r="T3623" s="6">
        <f t="shared" si="171"/>
        <v>0</v>
      </c>
      <c r="U3623" s="6">
        <f t="shared" si="172"/>
        <v>0.5</v>
      </c>
      <c r="V3623" t="str">
        <f t="shared" si="170"/>
        <v>C.HUBBARD, CAR</v>
      </c>
    </row>
    <row r="3624" spans="1:22">
      <c r="A3624">
        <v>1515</v>
      </c>
      <c r="B3624" s="28">
        <v>2</v>
      </c>
      <c r="C3624" s="28" t="s">
        <v>21</v>
      </c>
      <c r="D3624" s="28" t="s">
        <v>29</v>
      </c>
      <c r="E3624" s="28">
        <v>51</v>
      </c>
      <c r="F3624" s="28">
        <v>49</v>
      </c>
      <c r="G3624" s="28" t="s">
        <v>4389</v>
      </c>
      <c r="H3624" s="28" t="s">
        <v>585</v>
      </c>
      <c r="I3624" s="28">
        <v>1</v>
      </c>
      <c r="J3624" s="28">
        <v>0</v>
      </c>
      <c r="K3624" s="28">
        <v>0</v>
      </c>
      <c r="L3624" s="28">
        <v>0</v>
      </c>
      <c r="M3624" s="28" t="s">
        <v>2176</v>
      </c>
      <c r="N3624" s="28" t="s">
        <v>587</v>
      </c>
      <c r="O3624" s="21">
        <v>0</v>
      </c>
      <c r="P3624" s="21">
        <v>1</v>
      </c>
      <c r="Q3624" s="21">
        <v>0</v>
      </c>
      <c r="R3624">
        <f>IFERROR(IF(I3624=1,VLOOKUP(F3624,Lookup!$A$2:$B$15,2,FALSE),0),0.5)</f>
        <v>0.5</v>
      </c>
      <c r="S3624">
        <f>IF(K3624=1,1,IFERROR(IF(H3624="pass",VLOOKUP(F3624,Lookup!$D$2:$E$26,2,FALSE),0),1.6))</f>
        <v>0</v>
      </c>
      <c r="T3624" s="6">
        <f t="shared" si="171"/>
        <v>0</v>
      </c>
      <c r="U3624" s="6">
        <f t="shared" si="172"/>
        <v>0.5</v>
      </c>
      <c r="V3624" t="str">
        <f t="shared" si="170"/>
        <v>C.HUBBARD, CAR</v>
      </c>
    </row>
    <row r="3625" spans="1:22">
      <c r="A3625">
        <v>1516</v>
      </c>
      <c r="B3625" s="28">
        <v>2</v>
      </c>
      <c r="C3625" s="28" t="s">
        <v>29</v>
      </c>
      <c r="D3625" s="28" t="s">
        <v>21</v>
      </c>
      <c r="E3625" s="28">
        <v>88</v>
      </c>
      <c r="F3625" s="28">
        <v>12</v>
      </c>
      <c r="G3625" s="28" t="s">
        <v>4390</v>
      </c>
      <c r="H3625" s="28" t="s">
        <v>585</v>
      </c>
      <c r="I3625" s="28">
        <v>1</v>
      </c>
      <c r="J3625" s="28">
        <v>0</v>
      </c>
      <c r="K3625" s="28">
        <v>0</v>
      </c>
      <c r="L3625" s="28">
        <v>0</v>
      </c>
      <c r="M3625" s="28" t="s">
        <v>1427</v>
      </c>
      <c r="N3625" s="28" t="s">
        <v>587</v>
      </c>
      <c r="O3625" s="21">
        <v>0</v>
      </c>
      <c r="P3625" s="21">
        <v>1</v>
      </c>
      <c r="Q3625" s="21">
        <v>0</v>
      </c>
      <c r="R3625">
        <f>IFERROR(IF(I3625=1,VLOOKUP(F3625,Lookup!$A$2:$B$15,2,FALSE),0),0.5)</f>
        <v>0.5</v>
      </c>
      <c r="S3625">
        <f>IF(K3625=1,1,IFERROR(IF(H3625="pass",VLOOKUP(F3625,Lookup!$D$2:$E$26,2,FALSE),0),1.6))</f>
        <v>0</v>
      </c>
      <c r="T3625" s="6">
        <f t="shared" si="171"/>
        <v>0</v>
      </c>
      <c r="U3625" s="6">
        <f t="shared" si="172"/>
        <v>0.5</v>
      </c>
      <c r="V3625" t="str">
        <f t="shared" si="170"/>
        <v>T.JONES, NO</v>
      </c>
    </row>
    <row r="3626" spans="1:22">
      <c r="A3626">
        <v>1517</v>
      </c>
      <c r="B3626" s="28">
        <v>2</v>
      </c>
      <c r="C3626" s="28" t="s">
        <v>29</v>
      </c>
      <c r="D3626" s="28" t="s">
        <v>21</v>
      </c>
      <c r="E3626" s="28">
        <v>87</v>
      </c>
      <c r="F3626" s="28">
        <v>13</v>
      </c>
      <c r="G3626" s="28" t="s">
        <v>4391</v>
      </c>
      <c r="H3626" s="28" t="s">
        <v>585</v>
      </c>
      <c r="I3626" s="28">
        <v>1</v>
      </c>
      <c r="J3626" s="28">
        <v>0</v>
      </c>
      <c r="K3626" s="28">
        <v>0</v>
      </c>
      <c r="L3626" s="28">
        <v>0</v>
      </c>
      <c r="M3626" s="28" t="s">
        <v>1028</v>
      </c>
      <c r="N3626" s="28" t="s">
        <v>587</v>
      </c>
      <c r="O3626" s="21">
        <v>0</v>
      </c>
      <c r="P3626" s="21">
        <v>1</v>
      </c>
      <c r="Q3626" s="21">
        <v>0</v>
      </c>
      <c r="R3626">
        <f>IFERROR(IF(I3626=1,VLOOKUP(F3626,Lookup!$A$2:$B$15,2,FALSE),0),0.5)</f>
        <v>0.5</v>
      </c>
      <c r="S3626">
        <f>IF(K3626=1,1,IFERROR(IF(H3626="pass",VLOOKUP(F3626,Lookup!$D$2:$E$26,2,FALSE),0),1.6))</f>
        <v>0</v>
      </c>
      <c r="T3626" s="6">
        <f t="shared" si="171"/>
        <v>0</v>
      </c>
      <c r="U3626" s="6">
        <f t="shared" si="172"/>
        <v>0.5</v>
      </c>
      <c r="V3626" t="str">
        <f t="shared" si="170"/>
        <v>T.HILL, NO</v>
      </c>
    </row>
    <row r="3627" spans="1:22">
      <c r="A3627">
        <v>1518</v>
      </c>
      <c r="B3627" s="28">
        <v>2</v>
      </c>
      <c r="C3627" s="28" t="s">
        <v>29</v>
      </c>
      <c r="D3627" s="28" t="s">
        <v>21</v>
      </c>
      <c r="E3627" s="28">
        <v>80</v>
      </c>
      <c r="F3627" s="28">
        <v>20</v>
      </c>
      <c r="G3627" s="28" t="s">
        <v>4392</v>
      </c>
      <c r="H3627" s="28" t="s">
        <v>585</v>
      </c>
      <c r="I3627" s="28">
        <v>1</v>
      </c>
      <c r="J3627" s="28">
        <v>0</v>
      </c>
      <c r="K3627" s="28">
        <v>0</v>
      </c>
      <c r="L3627" s="28">
        <v>0</v>
      </c>
      <c r="M3627" s="28" t="s">
        <v>1407</v>
      </c>
      <c r="N3627" s="28" t="s">
        <v>587</v>
      </c>
      <c r="O3627" s="21">
        <v>0</v>
      </c>
      <c r="P3627" s="21">
        <v>1</v>
      </c>
      <c r="Q3627" s="21">
        <v>0</v>
      </c>
      <c r="R3627">
        <f>IFERROR(IF(I3627=1,VLOOKUP(F3627,Lookup!$A$2:$B$15,2,FALSE),0),0.5)</f>
        <v>0.5</v>
      </c>
      <c r="S3627">
        <f>IF(K3627=1,1,IFERROR(IF(H3627="pass",VLOOKUP(F3627,Lookup!$D$2:$E$26,2,FALSE),0),1.6))</f>
        <v>0</v>
      </c>
      <c r="T3627" s="6">
        <f t="shared" si="171"/>
        <v>0</v>
      </c>
      <c r="U3627" s="6">
        <f t="shared" si="172"/>
        <v>0.5</v>
      </c>
      <c r="V3627" t="str">
        <f t="shared" si="170"/>
        <v>A.KAMARA, NO</v>
      </c>
    </row>
    <row r="3628" spans="1:22">
      <c r="A3628">
        <v>1519</v>
      </c>
      <c r="B3628" s="28">
        <v>2</v>
      </c>
      <c r="C3628" s="28" t="s">
        <v>29</v>
      </c>
      <c r="D3628" s="28" t="s">
        <v>21</v>
      </c>
      <c r="E3628" s="28">
        <v>18</v>
      </c>
      <c r="F3628" s="28">
        <v>82</v>
      </c>
      <c r="G3628" s="28" t="s">
        <v>4393</v>
      </c>
      <c r="H3628" s="28" t="s">
        <v>585</v>
      </c>
      <c r="I3628" s="28">
        <v>1</v>
      </c>
      <c r="J3628" s="28">
        <v>0</v>
      </c>
      <c r="K3628" s="28">
        <v>0</v>
      </c>
      <c r="L3628" s="28">
        <v>0</v>
      </c>
      <c r="M3628" s="28" t="s">
        <v>1407</v>
      </c>
      <c r="N3628" s="28" t="s">
        <v>587</v>
      </c>
      <c r="O3628" s="21">
        <v>0</v>
      </c>
      <c r="P3628" s="21">
        <v>1</v>
      </c>
      <c r="Q3628" s="21">
        <v>0</v>
      </c>
      <c r="R3628">
        <f>IFERROR(IF(I3628=1,VLOOKUP(F3628,Lookup!$A$2:$B$15,2,FALSE),0),0.5)</f>
        <v>0.5</v>
      </c>
      <c r="S3628">
        <f>IF(K3628=1,1,IFERROR(IF(H3628="pass",VLOOKUP(F3628,Lookup!$D$2:$E$26,2,FALSE),0),1.6))</f>
        <v>0</v>
      </c>
      <c r="T3628" s="6">
        <f t="shared" si="171"/>
        <v>0</v>
      </c>
      <c r="U3628" s="6">
        <f t="shared" si="172"/>
        <v>0.5</v>
      </c>
      <c r="V3628" t="str">
        <f t="shared" si="170"/>
        <v>A.KAMARA, NO</v>
      </c>
    </row>
    <row r="3629" spans="1:22">
      <c r="A3629">
        <v>1520</v>
      </c>
      <c r="B3629" s="28">
        <v>2</v>
      </c>
      <c r="C3629" s="28" t="s">
        <v>29</v>
      </c>
      <c r="D3629" s="28" t="s">
        <v>21</v>
      </c>
      <c r="E3629" s="28">
        <v>13</v>
      </c>
      <c r="F3629" s="28">
        <v>87</v>
      </c>
      <c r="G3629" s="28" t="s">
        <v>4394</v>
      </c>
      <c r="H3629" s="28" t="s">
        <v>585</v>
      </c>
      <c r="I3629" s="28">
        <v>0</v>
      </c>
      <c r="J3629" s="28">
        <v>1</v>
      </c>
      <c r="K3629" s="28">
        <v>0</v>
      </c>
      <c r="L3629" s="28">
        <v>0</v>
      </c>
      <c r="M3629" s="28" t="s">
        <v>1028</v>
      </c>
      <c r="N3629" s="28" t="s">
        <v>587</v>
      </c>
      <c r="O3629" s="21">
        <v>0</v>
      </c>
      <c r="P3629" s="21">
        <v>0</v>
      </c>
      <c r="Q3629" s="21">
        <v>0</v>
      </c>
      <c r="R3629">
        <f>IFERROR(IF(I3629=1,VLOOKUP(F3629,Lookup!$A$2:$B$15,2,FALSE),0),0.5)</f>
        <v>0</v>
      </c>
      <c r="S3629">
        <f>IF(K3629=1,1,IFERROR(IF(H3629="pass",VLOOKUP(F3629,Lookup!$D$2:$E$26,2,FALSE),0),1.6))</f>
        <v>0</v>
      </c>
      <c r="T3629" s="6">
        <f t="shared" si="171"/>
        <v>0</v>
      </c>
      <c r="U3629" s="6">
        <f t="shared" si="172"/>
        <v>0</v>
      </c>
      <c r="V3629" t="str">
        <f t="shared" si="170"/>
        <v>T.HILL, NO</v>
      </c>
    </row>
    <row r="3630" spans="1:22">
      <c r="A3630">
        <v>1522</v>
      </c>
      <c r="B3630" s="28">
        <v>2</v>
      </c>
      <c r="C3630" s="28" t="s">
        <v>29</v>
      </c>
      <c r="D3630" s="28" t="s">
        <v>21</v>
      </c>
      <c r="E3630" s="28">
        <v>1</v>
      </c>
      <c r="F3630" s="28">
        <v>99</v>
      </c>
      <c r="G3630" s="28" t="s">
        <v>4396</v>
      </c>
      <c r="H3630" s="28" t="s">
        <v>585</v>
      </c>
      <c r="I3630" s="28">
        <v>1</v>
      </c>
      <c r="J3630" s="28">
        <v>0</v>
      </c>
      <c r="K3630" s="28">
        <v>0</v>
      </c>
      <c r="L3630" s="28">
        <v>0</v>
      </c>
      <c r="M3630" s="28" t="s">
        <v>1407</v>
      </c>
      <c r="N3630" s="28" t="s">
        <v>587</v>
      </c>
      <c r="O3630" s="21">
        <v>0</v>
      </c>
      <c r="P3630" s="21">
        <v>1</v>
      </c>
      <c r="Q3630" s="21">
        <v>0</v>
      </c>
      <c r="R3630">
        <f>IFERROR(IF(I3630=1,VLOOKUP(F3630,Lookup!$A$2:$B$15,2,FALSE),0),0.5)</f>
        <v>3.3</v>
      </c>
      <c r="S3630">
        <f>IF(K3630=1,1,IFERROR(IF(H3630="pass",VLOOKUP(F3630,Lookup!$D$2:$E$26,2,FALSE),0),1.6))</f>
        <v>0</v>
      </c>
      <c r="T3630" s="6">
        <f t="shared" si="171"/>
        <v>0</v>
      </c>
      <c r="U3630" s="6">
        <f t="shared" si="172"/>
        <v>3.3</v>
      </c>
      <c r="V3630" t="str">
        <f t="shared" si="170"/>
        <v>A.KAMARA, NO</v>
      </c>
    </row>
    <row r="3631" spans="1:22">
      <c r="A3631">
        <v>1523</v>
      </c>
      <c r="B3631" s="28">
        <v>2</v>
      </c>
      <c r="C3631" s="28" t="s">
        <v>29</v>
      </c>
      <c r="D3631" s="28" t="s">
        <v>21</v>
      </c>
      <c r="E3631" s="28">
        <v>8</v>
      </c>
      <c r="F3631" s="28">
        <v>92</v>
      </c>
      <c r="G3631" s="28" t="s">
        <v>4397</v>
      </c>
      <c r="H3631" s="28" t="s">
        <v>585</v>
      </c>
      <c r="I3631" s="28">
        <v>0</v>
      </c>
      <c r="J3631" s="28">
        <v>1</v>
      </c>
      <c r="K3631" s="28">
        <v>0</v>
      </c>
      <c r="L3631" s="28">
        <v>0</v>
      </c>
      <c r="M3631" s="28" t="s">
        <v>1481</v>
      </c>
      <c r="N3631" s="28" t="s">
        <v>587</v>
      </c>
      <c r="O3631" s="21">
        <v>0</v>
      </c>
      <c r="P3631" s="21">
        <v>0</v>
      </c>
      <c r="Q3631" s="21">
        <v>0</v>
      </c>
      <c r="R3631">
        <f>IFERROR(IF(I3631=1,VLOOKUP(F3631,Lookup!$A$2:$B$15,2,FALSE),0),0.5)</f>
        <v>0</v>
      </c>
      <c r="S3631">
        <f>IF(K3631=1,1,IFERROR(IF(H3631="pass",VLOOKUP(F3631,Lookup!$D$2:$E$26,2,FALSE),0),1.6))</f>
        <v>0</v>
      </c>
      <c r="T3631" s="6">
        <f t="shared" si="171"/>
        <v>0</v>
      </c>
      <c r="U3631" s="6">
        <f t="shared" si="172"/>
        <v>0</v>
      </c>
      <c r="V3631" t="str">
        <f t="shared" si="170"/>
        <v>J.WINSTON, NO</v>
      </c>
    </row>
    <row r="3632" spans="1:22">
      <c r="A3632">
        <v>1524</v>
      </c>
      <c r="B3632" s="28">
        <v>2</v>
      </c>
      <c r="C3632" s="28" t="s">
        <v>21</v>
      </c>
      <c r="D3632" s="28" t="s">
        <v>29</v>
      </c>
      <c r="E3632" s="28">
        <v>75</v>
      </c>
      <c r="F3632" s="28">
        <v>25</v>
      </c>
      <c r="G3632" s="28" t="s">
        <v>4398</v>
      </c>
      <c r="H3632" s="28" t="s">
        <v>585</v>
      </c>
      <c r="I3632" s="28">
        <v>1</v>
      </c>
      <c r="J3632" s="28">
        <v>0</v>
      </c>
      <c r="K3632" s="28">
        <v>0</v>
      </c>
      <c r="L3632" s="28">
        <v>0</v>
      </c>
      <c r="M3632" s="28" t="s">
        <v>2103</v>
      </c>
      <c r="N3632" s="28" t="s">
        <v>587</v>
      </c>
      <c r="O3632" s="21">
        <v>0</v>
      </c>
      <c r="P3632" s="21">
        <v>1</v>
      </c>
      <c r="Q3632" s="21">
        <v>0</v>
      </c>
      <c r="R3632">
        <f>IFERROR(IF(I3632=1,VLOOKUP(F3632,Lookup!$A$2:$B$15,2,FALSE),0),0.5)</f>
        <v>0.5</v>
      </c>
      <c r="S3632">
        <f>IF(K3632=1,1,IFERROR(IF(H3632="pass",VLOOKUP(F3632,Lookup!$D$2:$E$26,2,FALSE),0),1.6))</f>
        <v>0</v>
      </c>
      <c r="T3632" s="6">
        <f t="shared" si="171"/>
        <v>0</v>
      </c>
      <c r="U3632" s="6">
        <f t="shared" si="172"/>
        <v>0.5</v>
      </c>
      <c r="V3632" t="str">
        <f t="shared" si="170"/>
        <v>C.MCCAFFREY, CAR</v>
      </c>
    </row>
    <row r="3633" spans="1:22">
      <c r="A3633">
        <v>1528</v>
      </c>
      <c r="B3633" s="28">
        <v>2</v>
      </c>
      <c r="C3633" s="28" t="s">
        <v>21</v>
      </c>
      <c r="D3633" s="28" t="s">
        <v>29</v>
      </c>
      <c r="E3633" s="28">
        <v>50</v>
      </c>
      <c r="F3633" s="28">
        <v>50</v>
      </c>
      <c r="G3633" s="28" t="s">
        <v>4402</v>
      </c>
      <c r="H3633" s="28" t="s">
        <v>585</v>
      </c>
      <c r="I3633" s="28">
        <v>1</v>
      </c>
      <c r="J3633" s="28">
        <v>0</v>
      </c>
      <c r="K3633" s="28">
        <v>0</v>
      </c>
      <c r="L3633" s="28">
        <v>0</v>
      </c>
      <c r="M3633" s="28" t="s">
        <v>2103</v>
      </c>
      <c r="N3633" s="28" t="s">
        <v>587</v>
      </c>
      <c r="O3633" s="21">
        <v>0</v>
      </c>
      <c r="P3633" s="21">
        <v>1</v>
      </c>
      <c r="Q3633" s="21">
        <v>0</v>
      </c>
      <c r="R3633">
        <f>IFERROR(IF(I3633=1,VLOOKUP(F3633,Lookup!$A$2:$B$15,2,FALSE),0),0.5)</f>
        <v>0.5</v>
      </c>
      <c r="S3633">
        <f>IF(K3633=1,1,IFERROR(IF(H3633="pass",VLOOKUP(F3633,Lookup!$D$2:$E$26,2,FALSE),0),1.6))</f>
        <v>0</v>
      </c>
      <c r="T3633" s="6">
        <f t="shared" si="171"/>
        <v>0</v>
      </c>
      <c r="U3633" s="6">
        <f t="shared" si="172"/>
        <v>0.5</v>
      </c>
      <c r="V3633" t="str">
        <f t="shared" si="170"/>
        <v>C.MCCAFFREY, CAR</v>
      </c>
    </row>
    <row r="3634" spans="1:22">
      <c r="A3634">
        <v>1531</v>
      </c>
      <c r="B3634" s="28">
        <v>2</v>
      </c>
      <c r="C3634" s="28" t="s">
        <v>29</v>
      </c>
      <c r="D3634" s="28" t="s">
        <v>21</v>
      </c>
      <c r="E3634" s="28">
        <v>90</v>
      </c>
      <c r="F3634" s="28">
        <v>10</v>
      </c>
      <c r="G3634" s="28" t="s">
        <v>4405</v>
      </c>
      <c r="H3634" s="28" t="s">
        <v>585</v>
      </c>
      <c r="I3634" s="28">
        <v>1</v>
      </c>
      <c r="J3634" s="28">
        <v>0</v>
      </c>
      <c r="K3634" s="28">
        <v>0</v>
      </c>
      <c r="L3634" s="28">
        <v>0</v>
      </c>
      <c r="M3634" s="28" t="s">
        <v>1427</v>
      </c>
      <c r="N3634" s="28" t="s">
        <v>587</v>
      </c>
      <c r="O3634" s="21">
        <v>0</v>
      </c>
      <c r="P3634" s="21">
        <v>1</v>
      </c>
      <c r="Q3634" s="21">
        <v>0</v>
      </c>
      <c r="R3634">
        <f>IFERROR(IF(I3634=1,VLOOKUP(F3634,Lookup!$A$2:$B$15,2,FALSE),0),0.5)</f>
        <v>0.5</v>
      </c>
      <c r="S3634">
        <f>IF(K3634=1,1,IFERROR(IF(H3634="pass",VLOOKUP(F3634,Lookup!$D$2:$E$26,2,FALSE),0),1.6))</f>
        <v>0</v>
      </c>
      <c r="T3634" s="6">
        <f t="shared" si="171"/>
        <v>0</v>
      </c>
      <c r="U3634" s="6">
        <f t="shared" si="172"/>
        <v>0.5</v>
      </c>
      <c r="V3634" t="str">
        <f t="shared" si="170"/>
        <v>T.JONES, NO</v>
      </c>
    </row>
    <row r="3635" spans="1:22">
      <c r="A3635">
        <v>1534</v>
      </c>
      <c r="B3635" s="28">
        <v>2</v>
      </c>
      <c r="C3635" s="28" t="s">
        <v>21</v>
      </c>
      <c r="D3635" s="28" t="s">
        <v>29</v>
      </c>
      <c r="E3635" s="28">
        <v>53</v>
      </c>
      <c r="F3635" s="28">
        <v>47</v>
      </c>
      <c r="G3635" s="28" t="s">
        <v>4408</v>
      </c>
      <c r="H3635" s="28" t="s">
        <v>2864</v>
      </c>
      <c r="I3635" s="28">
        <v>0</v>
      </c>
      <c r="J3635" s="28">
        <v>1</v>
      </c>
      <c r="K3635" s="28">
        <v>0</v>
      </c>
      <c r="L3635" s="28">
        <v>0</v>
      </c>
      <c r="M3635" s="28" t="s">
        <v>2103</v>
      </c>
      <c r="N3635" s="28" t="s">
        <v>587</v>
      </c>
      <c r="O3635" s="21">
        <v>0</v>
      </c>
      <c r="P3635" s="21">
        <v>0</v>
      </c>
      <c r="Q3635" s="21">
        <v>0</v>
      </c>
      <c r="R3635">
        <f>IFERROR(IF(I3635=1,VLOOKUP(F3635,Lookup!$A$2:$B$15,2,FALSE),0),0.5)</f>
        <v>0</v>
      </c>
      <c r="S3635">
        <f>IF(K3635=1,1,IFERROR(IF(H3635="pass",VLOOKUP(F3635,Lookup!$D$2:$E$26,2,FALSE),0),1.6))</f>
        <v>0</v>
      </c>
      <c r="T3635" s="6">
        <f t="shared" si="171"/>
        <v>0</v>
      </c>
      <c r="U3635" s="6">
        <f t="shared" si="172"/>
        <v>0</v>
      </c>
      <c r="V3635" t="str">
        <f t="shared" si="170"/>
        <v>C.MCCAFFREY, CAR</v>
      </c>
    </row>
    <row r="3636" spans="1:22">
      <c r="A3636">
        <v>1538</v>
      </c>
      <c r="B3636" s="28">
        <v>2</v>
      </c>
      <c r="C3636" s="28" t="s">
        <v>21</v>
      </c>
      <c r="D3636" s="28" t="s">
        <v>29</v>
      </c>
      <c r="E3636" s="28">
        <v>27</v>
      </c>
      <c r="F3636" s="28">
        <v>73</v>
      </c>
      <c r="G3636" s="28" t="s">
        <v>4412</v>
      </c>
      <c r="H3636" s="28" t="s">
        <v>585</v>
      </c>
      <c r="I3636" s="28">
        <v>1</v>
      </c>
      <c r="J3636" s="28">
        <v>0</v>
      </c>
      <c r="K3636" s="28">
        <v>0</v>
      </c>
      <c r="L3636" s="28">
        <v>0</v>
      </c>
      <c r="M3636" s="28" t="s">
        <v>2103</v>
      </c>
      <c r="N3636" s="28" t="s">
        <v>587</v>
      </c>
      <c r="O3636" s="21">
        <v>0</v>
      </c>
      <c r="P3636" s="21">
        <v>1</v>
      </c>
      <c r="Q3636" s="21">
        <v>0</v>
      </c>
      <c r="R3636">
        <f>IFERROR(IF(I3636=1,VLOOKUP(F3636,Lookup!$A$2:$B$15,2,FALSE),0),0.5)</f>
        <v>0.5</v>
      </c>
      <c r="S3636">
        <f>IF(K3636=1,1,IFERROR(IF(H3636="pass",VLOOKUP(F3636,Lookup!$D$2:$E$26,2,FALSE),0),1.6))</f>
        <v>0</v>
      </c>
      <c r="T3636" s="6">
        <f t="shared" si="171"/>
        <v>0</v>
      </c>
      <c r="U3636" s="6">
        <f t="shared" si="172"/>
        <v>0.5</v>
      </c>
      <c r="V3636" t="str">
        <f t="shared" si="170"/>
        <v>C.MCCAFFREY, CAR</v>
      </c>
    </row>
    <row r="3637" spans="1:22">
      <c r="A3637">
        <v>1540</v>
      </c>
      <c r="B3637" s="28">
        <v>2</v>
      </c>
      <c r="C3637" s="28" t="s">
        <v>21</v>
      </c>
      <c r="D3637" s="28" t="s">
        <v>29</v>
      </c>
      <c r="E3637" s="28">
        <v>11</v>
      </c>
      <c r="F3637" s="28">
        <v>89</v>
      </c>
      <c r="G3637" s="28" t="s">
        <v>4414</v>
      </c>
      <c r="H3637" s="28" t="s">
        <v>585</v>
      </c>
      <c r="I3637" s="28">
        <v>1</v>
      </c>
      <c r="J3637" s="28">
        <v>0</v>
      </c>
      <c r="K3637" s="28">
        <v>0</v>
      </c>
      <c r="L3637" s="28">
        <v>0</v>
      </c>
      <c r="M3637" s="28" t="s">
        <v>2103</v>
      </c>
      <c r="N3637" s="28" t="s">
        <v>587</v>
      </c>
      <c r="O3637" s="21">
        <v>0</v>
      </c>
      <c r="P3637" s="21">
        <v>1</v>
      </c>
      <c r="Q3637" s="21">
        <v>0</v>
      </c>
      <c r="R3637">
        <f>IFERROR(IF(I3637=1,VLOOKUP(F3637,Lookup!$A$2:$B$15,2,FALSE),0),0.5)</f>
        <v>0.7</v>
      </c>
      <c r="S3637">
        <f>IF(K3637=1,1,IFERROR(IF(H3637="pass",VLOOKUP(F3637,Lookup!$D$2:$E$26,2,FALSE),0),1.6))</f>
        <v>0</v>
      </c>
      <c r="T3637" s="6">
        <f t="shared" si="171"/>
        <v>0</v>
      </c>
      <c r="U3637" s="6">
        <f t="shared" si="172"/>
        <v>0.7</v>
      </c>
      <c r="V3637" t="str">
        <f t="shared" si="170"/>
        <v>C.MCCAFFREY, CAR</v>
      </c>
    </row>
    <row r="3638" spans="1:22">
      <c r="A3638">
        <v>1544</v>
      </c>
      <c r="B3638" s="28">
        <v>2</v>
      </c>
      <c r="C3638" s="28" t="s">
        <v>21</v>
      </c>
      <c r="D3638" s="28" t="s">
        <v>29</v>
      </c>
      <c r="E3638" s="28">
        <v>32</v>
      </c>
      <c r="F3638" s="28">
        <v>68</v>
      </c>
      <c r="G3638" s="28" t="s">
        <v>4418</v>
      </c>
      <c r="H3638" s="28" t="s">
        <v>585</v>
      </c>
      <c r="I3638" s="28">
        <v>1</v>
      </c>
      <c r="J3638" s="28">
        <v>0</v>
      </c>
      <c r="K3638" s="28">
        <v>0</v>
      </c>
      <c r="L3638" s="28">
        <v>0</v>
      </c>
      <c r="M3638" s="28" t="s">
        <v>2176</v>
      </c>
      <c r="N3638" s="28" t="s">
        <v>587</v>
      </c>
      <c r="O3638" s="21">
        <v>0</v>
      </c>
      <c r="P3638" s="21">
        <v>1</v>
      </c>
      <c r="Q3638" s="21">
        <v>0</v>
      </c>
      <c r="R3638">
        <f>IFERROR(IF(I3638=1,VLOOKUP(F3638,Lookup!$A$2:$B$15,2,FALSE),0),0.5)</f>
        <v>0.5</v>
      </c>
      <c r="S3638">
        <f>IF(K3638=1,1,IFERROR(IF(H3638="pass",VLOOKUP(F3638,Lookup!$D$2:$E$26,2,FALSE),0),1.6))</f>
        <v>0</v>
      </c>
      <c r="T3638" s="6">
        <f t="shared" si="171"/>
        <v>0</v>
      </c>
      <c r="U3638" s="6">
        <f t="shared" si="172"/>
        <v>0.5</v>
      </c>
      <c r="V3638" t="str">
        <f t="shared" si="170"/>
        <v>C.HUBBARD, CAR</v>
      </c>
    </row>
    <row r="3639" spans="1:22">
      <c r="A3639">
        <v>1545</v>
      </c>
      <c r="B3639" s="28">
        <v>2</v>
      </c>
      <c r="C3639" s="28" t="s">
        <v>21</v>
      </c>
      <c r="D3639" s="28" t="s">
        <v>29</v>
      </c>
      <c r="E3639" s="28">
        <v>32</v>
      </c>
      <c r="F3639" s="28">
        <v>68</v>
      </c>
      <c r="G3639" s="28" t="s">
        <v>4419</v>
      </c>
      <c r="H3639" s="28" t="s">
        <v>585</v>
      </c>
      <c r="I3639" s="28">
        <v>1</v>
      </c>
      <c r="J3639" s="28">
        <v>0</v>
      </c>
      <c r="K3639" s="28">
        <v>0</v>
      </c>
      <c r="L3639" s="28">
        <v>0</v>
      </c>
      <c r="M3639" s="28" t="s">
        <v>2103</v>
      </c>
      <c r="N3639" s="28" t="s">
        <v>587</v>
      </c>
      <c r="O3639" s="21">
        <v>0</v>
      </c>
      <c r="P3639" s="21">
        <v>1</v>
      </c>
      <c r="Q3639" s="21">
        <v>0</v>
      </c>
      <c r="R3639">
        <f>IFERROR(IF(I3639=1,VLOOKUP(F3639,Lookup!$A$2:$B$15,2,FALSE),0),0.5)</f>
        <v>0.5</v>
      </c>
      <c r="S3639">
        <f>IF(K3639=1,1,IFERROR(IF(H3639="pass",VLOOKUP(F3639,Lookup!$D$2:$E$26,2,FALSE),0),1.6))</f>
        <v>0</v>
      </c>
      <c r="T3639" s="6">
        <f t="shared" si="171"/>
        <v>0</v>
      </c>
      <c r="U3639" s="6">
        <f t="shared" si="172"/>
        <v>0.5</v>
      </c>
      <c r="V3639" t="str">
        <f t="shared" si="170"/>
        <v>C.MCCAFFREY, CAR</v>
      </c>
    </row>
    <row r="3640" spans="1:22">
      <c r="A3640">
        <v>1549</v>
      </c>
      <c r="B3640" s="28">
        <v>2</v>
      </c>
      <c r="C3640" s="28" t="s">
        <v>21</v>
      </c>
      <c r="D3640" s="28" t="s">
        <v>29</v>
      </c>
      <c r="E3640" s="28">
        <v>86</v>
      </c>
      <c r="F3640" s="28">
        <v>14</v>
      </c>
      <c r="G3640" s="28" t="s">
        <v>4423</v>
      </c>
      <c r="H3640" s="28" t="s">
        <v>585</v>
      </c>
      <c r="I3640" s="28">
        <v>1</v>
      </c>
      <c r="J3640" s="28">
        <v>0</v>
      </c>
      <c r="K3640" s="28">
        <v>0</v>
      </c>
      <c r="L3640" s="28">
        <v>0</v>
      </c>
      <c r="M3640" s="28" t="s">
        <v>2103</v>
      </c>
      <c r="N3640" s="28" t="s">
        <v>587</v>
      </c>
      <c r="O3640" s="21">
        <v>0</v>
      </c>
      <c r="P3640" s="21">
        <v>1</v>
      </c>
      <c r="Q3640" s="21">
        <v>0</v>
      </c>
      <c r="R3640">
        <f>IFERROR(IF(I3640=1,VLOOKUP(F3640,Lookup!$A$2:$B$15,2,FALSE),0),0.5)</f>
        <v>0.5</v>
      </c>
      <c r="S3640">
        <f>IF(K3640=1,1,IFERROR(IF(H3640="pass",VLOOKUP(F3640,Lookup!$D$2:$E$26,2,FALSE),0),1.6))</f>
        <v>0</v>
      </c>
      <c r="T3640" s="6">
        <f t="shared" si="171"/>
        <v>0</v>
      </c>
      <c r="U3640" s="6">
        <f t="shared" si="172"/>
        <v>0.5</v>
      </c>
      <c r="V3640" t="str">
        <f t="shared" si="170"/>
        <v>C.MCCAFFREY, CAR</v>
      </c>
    </row>
    <row r="3641" spans="1:22">
      <c r="A3641">
        <v>1550</v>
      </c>
      <c r="B3641" s="28">
        <v>2</v>
      </c>
      <c r="C3641" s="28" t="s">
        <v>21</v>
      </c>
      <c r="D3641" s="28" t="s">
        <v>29</v>
      </c>
      <c r="E3641" s="28">
        <v>85</v>
      </c>
      <c r="F3641" s="28">
        <v>15</v>
      </c>
      <c r="G3641" s="28" t="s">
        <v>4424</v>
      </c>
      <c r="H3641" s="28" t="s">
        <v>585</v>
      </c>
      <c r="I3641" s="28">
        <v>1</v>
      </c>
      <c r="J3641" s="28">
        <v>0</v>
      </c>
      <c r="K3641" s="28">
        <v>0</v>
      </c>
      <c r="L3641" s="28">
        <v>0</v>
      </c>
      <c r="M3641" s="28" t="s">
        <v>2103</v>
      </c>
      <c r="N3641" s="28" t="s">
        <v>587</v>
      </c>
      <c r="O3641" s="21">
        <v>0</v>
      </c>
      <c r="P3641" s="21">
        <v>1</v>
      </c>
      <c r="Q3641" s="21">
        <v>0</v>
      </c>
      <c r="R3641">
        <f>IFERROR(IF(I3641=1,VLOOKUP(F3641,Lookup!$A$2:$B$15,2,FALSE),0),0.5)</f>
        <v>0.5</v>
      </c>
      <c r="S3641">
        <f>IF(K3641=1,1,IFERROR(IF(H3641="pass",VLOOKUP(F3641,Lookup!$D$2:$E$26,2,FALSE),0),1.6))</f>
        <v>0</v>
      </c>
      <c r="T3641" s="6">
        <f t="shared" si="171"/>
        <v>0</v>
      </c>
      <c r="U3641" s="6">
        <f t="shared" si="172"/>
        <v>0.5</v>
      </c>
      <c r="V3641" t="str">
        <f t="shared" si="170"/>
        <v>C.MCCAFFREY, CAR</v>
      </c>
    </row>
    <row r="3642" spans="1:22">
      <c r="A3642">
        <v>1551</v>
      </c>
      <c r="B3642" s="28">
        <v>2</v>
      </c>
      <c r="C3642" s="28" t="s">
        <v>21</v>
      </c>
      <c r="D3642" s="28" t="s">
        <v>29</v>
      </c>
      <c r="E3642" s="28">
        <v>67</v>
      </c>
      <c r="F3642" s="28">
        <v>33</v>
      </c>
      <c r="G3642" s="28" t="s">
        <v>4425</v>
      </c>
      <c r="H3642" s="28" t="s">
        <v>585</v>
      </c>
      <c r="I3642" s="28">
        <v>1</v>
      </c>
      <c r="J3642" s="28">
        <v>0</v>
      </c>
      <c r="K3642" s="28">
        <v>0</v>
      </c>
      <c r="L3642" s="28">
        <v>0</v>
      </c>
      <c r="M3642" s="28" t="s">
        <v>2176</v>
      </c>
      <c r="N3642" s="28" t="s">
        <v>587</v>
      </c>
      <c r="O3642" s="21">
        <v>0</v>
      </c>
      <c r="P3642" s="21">
        <v>1</v>
      </c>
      <c r="Q3642" s="21">
        <v>0</v>
      </c>
      <c r="R3642">
        <f>IFERROR(IF(I3642=1,VLOOKUP(F3642,Lookup!$A$2:$B$15,2,FALSE),0),0.5)</f>
        <v>0.5</v>
      </c>
      <c r="S3642">
        <f>IF(K3642=1,1,IFERROR(IF(H3642="pass",VLOOKUP(F3642,Lookup!$D$2:$E$26,2,FALSE),0),1.6))</f>
        <v>0</v>
      </c>
      <c r="T3642" s="6">
        <f t="shared" si="171"/>
        <v>0</v>
      </c>
      <c r="U3642" s="6">
        <f t="shared" si="172"/>
        <v>0.5</v>
      </c>
      <c r="V3642" t="str">
        <f t="shared" si="170"/>
        <v>C.HUBBARD, CAR</v>
      </c>
    </row>
    <row r="3643" spans="1:22">
      <c r="A3643">
        <v>1552</v>
      </c>
      <c r="B3643" s="28">
        <v>2</v>
      </c>
      <c r="C3643" s="28" t="s">
        <v>21</v>
      </c>
      <c r="D3643" s="28" t="s">
        <v>29</v>
      </c>
      <c r="E3643" s="28">
        <v>65</v>
      </c>
      <c r="F3643" s="28">
        <v>35</v>
      </c>
      <c r="G3643" s="28" t="s">
        <v>4426</v>
      </c>
      <c r="H3643" s="28" t="s">
        <v>585</v>
      </c>
      <c r="I3643" s="28">
        <v>1</v>
      </c>
      <c r="J3643" s="28">
        <v>0</v>
      </c>
      <c r="K3643" s="28">
        <v>0</v>
      </c>
      <c r="L3643" s="28">
        <v>0</v>
      </c>
      <c r="M3643" s="28" t="s">
        <v>2176</v>
      </c>
      <c r="N3643" s="28" t="s">
        <v>587</v>
      </c>
      <c r="O3643" s="21">
        <v>0</v>
      </c>
      <c r="P3643" s="21">
        <v>1</v>
      </c>
      <c r="Q3643" s="21">
        <v>0</v>
      </c>
      <c r="R3643">
        <f>IFERROR(IF(I3643=1,VLOOKUP(F3643,Lookup!$A$2:$B$15,2,FALSE),0),0.5)</f>
        <v>0.5</v>
      </c>
      <c r="S3643">
        <f>IF(K3643=1,1,IFERROR(IF(H3643="pass",VLOOKUP(F3643,Lookup!$D$2:$E$26,2,FALSE),0),1.6))</f>
        <v>0</v>
      </c>
      <c r="T3643" s="6">
        <f t="shared" si="171"/>
        <v>0</v>
      </c>
      <c r="U3643" s="6">
        <f t="shared" si="172"/>
        <v>0.5</v>
      </c>
      <c r="V3643" t="str">
        <f t="shared" si="170"/>
        <v>C.HUBBARD, CAR</v>
      </c>
    </row>
    <row r="3644" spans="1:22">
      <c r="A3644">
        <v>1553</v>
      </c>
      <c r="B3644" s="28">
        <v>2</v>
      </c>
      <c r="C3644" s="28" t="s">
        <v>21</v>
      </c>
      <c r="D3644" s="28" t="s">
        <v>29</v>
      </c>
      <c r="E3644" s="28">
        <v>70</v>
      </c>
      <c r="F3644" s="28">
        <v>30</v>
      </c>
      <c r="G3644" s="28" t="s">
        <v>4427</v>
      </c>
      <c r="H3644" s="28" t="s">
        <v>585</v>
      </c>
      <c r="I3644" s="28">
        <v>1</v>
      </c>
      <c r="J3644" s="28">
        <v>0</v>
      </c>
      <c r="K3644" s="28">
        <v>0</v>
      </c>
      <c r="L3644" s="28">
        <v>0</v>
      </c>
      <c r="M3644" s="28" t="s">
        <v>2176</v>
      </c>
      <c r="N3644" s="28" t="s">
        <v>587</v>
      </c>
      <c r="O3644" s="21">
        <v>0</v>
      </c>
      <c r="P3644" s="21">
        <v>1</v>
      </c>
      <c r="Q3644" s="21">
        <v>0</v>
      </c>
      <c r="R3644">
        <f>IFERROR(IF(I3644=1,VLOOKUP(F3644,Lookup!$A$2:$B$15,2,FALSE),0),0.5)</f>
        <v>0.5</v>
      </c>
      <c r="S3644">
        <f>IF(K3644=1,1,IFERROR(IF(H3644="pass",VLOOKUP(F3644,Lookup!$D$2:$E$26,2,FALSE),0),1.6))</f>
        <v>0</v>
      </c>
      <c r="T3644" s="6">
        <f t="shared" si="171"/>
        <v>0</v>
      </c>
      <c r="U3644" s="6">
        <f t="shared" si="172"/>
        <v>0.5</v>
      </c>
      <c r="V3644" t="str">
        <f t="shared" si="170"/>
        <v>C.HUBBARD, CAR</v>
      </c>
    </row>
    <row r="3645" spans="1:22">
      <c r="A3645">
        <v>1554</v>
      </c>
      <c r="B3645" s="28">
        <v>2</v>
      </c>
      <c r="C3645" s="28" t="s">
        <v>29</v>
      </c>
      <c r="D3645" s="28" t="s">
        <v>21</v>
      </c>
      <c r="E3645" s="28">
        <v>70</v>
      </c>
      <c r="F3645" s="28">
        <v>30</v>
      </c>
      <c r="G3645" s="28" t="s">
        <v>4428</v>
      </c>
      <c r="H3645" s="28" t="s">
        <v>2963</v>
      </c>
      <c r="I3645" s="28">
        <v>0</v>
      </c>
      <c r="J3645" s="28">
        <v>0</v>
      </c>
      <c r="K3645" s="28">
        <v>0</v>
      </c>
      <c r="L3645" s="28">
        <v>0</v>
      </c>
      <c r="M3645" s="28" t="s">
        <v>1481</v>
      </c>
      <c r="N3645" s="28" t="s">
        <v>587</v>
      </c>
      <c r="O3645" s="21">
        <v>0</v>
      </c>
      <c r="P3645" s="21">
        <v>0</v>
      </c>
      <c r="Q3645" s="21">
        <v>0</v>
      </c>
      <c r="R3645">
        <f>IFERROR(IF(I3645=1,VLOOKUP(F3645,Lookup!$A$2:$B$15,2,FALSE),0),0.5)</f>
        <v>0</v>
      </c>
      <c r="S3645">
        <f>IF(K3645=1,1,IFERROR(IF(H3645="pass",VLOOKUP(F3645,Lookup!$D$2:$E$26,2,FALSE),0),1.6))</f>
        <v>0</v>
      </c>
      <c r="T3645" s="6">
        <f t="shared" si="171"/>
        <v>0</v>
      </c>
      <c r="U3645" s="6">
        <f t="shared" si="172"/>
        <v>0</v>
      </c>
      <c r="V3645" t="str">
        <f t="shared" si="170"/>
        <v>J.WINSTON, NO</v>
      </c>
    </row>
    <row r="3646" spans="1:22">
      <c r="A3646">
        <v>1557</v>
      </c>
      <c r="B3646" s="28">
        <v>2</v>
      </c>
      <c r="C3646" s="28" t="s">
        <v>3</v>
      </c>
      <c r="D3646" s="28" t="s">
        <v>14</v>
      </c>
      <c r="E3646" s="28">
        <v>79</v>
      </c>
      <c r="F3646" s="28">
        <v>21</v>
      </c>
      <c r="G3646" s="28" t="s">
        <v>4431</v>
      </c>
      <c r="H3646" s="28" t="s">
        <v>585</v>
      </c>
      <c r="I3646" s="28">
        <v>1</v>
      </c>
      <c r="J3646" s="28">
        <v>0</v>
      </c>
      <c r="K3646" s="28">
        <v>0</v>
      </c>
      <c r="L3646" s="28">
        <v>0</v>
      </c>
      <c r="M3646" s="28" t="s">
        <v>1276</v>
      </c>
      <c r="N3646" s="28" t="s">
        <v>587</v>
      </c>
      <c r="O3646" s="21">
        <v>0</v>
      </c>
      <c r="P3646" s="21">
        <v>1</v>
      </c>
      <c r="Q3646" s="21">
        <v>0</v>
      </c>
      <c r="R3646">
        <f>IFERROR(IF(I3646=1,VLOOKUP(F3646,Lookup!$A$2:$B$15,2,FALSE),0),0.5)</f>
        <v>0.5</v>
      </c>
      <c r="S3646">
        <f>IF(K3646=1,1,IFERROR(IF(H3646="pass",VLOOKUP(F3646,Lookup!$D$2:$E$26,2,FALSE),0),1.6))</f>
        <v>0</v>
      </c>
      <c r="T3646" s="6">
        <f t="shared" si="171"/>
        <v>0</v>
      </c>
      <c r="U3646" s="6">
        <f t="shared" si="172"/>
        <v>0.5</v>
      </c>
      <c r="V3646" t="str">
        <f t="shared" si="170"/>
        <v>S.BARKLEY, NYG</v>
      </c>
    </row>
    <row r="3647" spans="1:22">
      <c r="A3647">
        <v>1560</v>
      </c>
      <c r="B3647" s="28">
        <v>2</v>
      </c>
      <c r="C3647" s="28" t="s">
        <v>3</v>
      </c>
      <c r="D3647" s="28" t="s">
        <v>14</v>
      </c>
      <c r="E3647" s="28">
        <v>46</v>
      </c>
      <c r="F3647" s="28">
        <v>54</v>
      </c>
      <c r="G3647" s="28" t="s">
        <v>4434</v>
      </c>
      <c r="H3647" s="28" t="s">
        <v>585</v>
      </c>
      <c r="I3647" s="28">
        <v>0</v>
      </c>
      <c r="J3647" s="28">
        <v>1</v>
      </c>
      <c r="K3647" s="28">
        <v>0</v>
      </c>
      <c r="L3647" s="28">
        <v>0</v>
      </c>
      <c r="M3647" s="28" t="s">
        <v>1405</v>
      </c>
      <c r="N3647" s="28" t="s">
        <v>587</v>
      </c>
      <c r="O3647" s="21">
        <v>0</v>
      </c>
      <c r="P3647" s="21">
        <v>0</v>
      </c>
      <c r="Q3647" s="21">
        <v>0</v>
      </c>
      <c r="R3647">
        <f>IFERROR(IF(I3647=1,VLOOKUP(F3647,Lookup!$A$2:$B$15,2,FALSE),0),0.5)</f>
        <v>0</v>
      </c>
      <c r="S3647">
        <f>IF(K3647=1,1,IFERROR(IF(H3647="pass",VLOOKUP(F3647,Lookup!$D$2:$E$26,2,FALSE),0),1.6))</f>
        <v>0</v>
      </c>
      <c r="T3647" s="6">
        <f t="shared" si="171"/>
        <v>0</v>
      </c>
      <c r="U3647" s="6">
        <f t="shared" si="172"/>
        <v>0</v>
      </c>
      <c r="V3647" t="str">
        <f t="shared" si="170"/>
        <v>D.JONES, NYG</v>
      </c>
    </row>
    <row r="3648" spans="1:22">
      <c r="A3648">
        <v>1563</v>
      </c>
      <c r="B3648" s="28">
        <v>2</v>
      </c>
      <c r="C3648" s="28" t="s">
        <v>3</v>
      </c>
      <c r="D3648" s="28" t="s">
        <v>14</v>
      </c>
      <c r="E3648" s="28">
        <v>29</v>
      </c>
      <c r="F3648" s="28">
        <v>71</v>
      </c>
      <c r="G3648" s="28" t="s">
        <v>4437</v>
      </c>
      <c r="H3648" s="28" t="s">
        <v>585</v>
      </c>
      <c r="I3648" s="28">
        <v>1</v>
      </c>
      <c r="J3648" s="28">
        <v>0</v>
      </c>
      <c r="K3648" s="28">
        <v>0</v>
      </c>
      <c r="L3648" s="28">
        <v>0</v>
      </c>
      <c r="M3648" s="28" t="s">
        <v>1405</v>
      </c>
      <c r="N3648" s="28" t="s">
        <v>587</v>
      </c>
      <c r="O3648" s="21">
        <v>0</v>
      </c>
      <c r="P3648" s="21">
        <v>1</v>
      </c>
      <c r="Q3648" s="21">
        <v>0</v>
      </c>
      <c r="R3648">
        <f>IFERROR(IF(I3648=1,VLOOKUP(F3648,Lookup!$A$2:$B$15,2,FALSE),0),0.5)</f>
        <v>0.5</v>
      </c>
      <c r="S3648">
        <f>IF(K3648=1,1,IFERROR(IF(H3648="pass",VLOOKUP(F3648,Lookup!$D$2:$E$26,2,FALSE),0),1.6))</f>
        <v>0</v>
      </c>
      <c r="T3648" s="6">
        <f t="shared" si="171"/>
        <v>0</v>
      </c>
      <c r="U3648" s="6">
        <f t="shared" si="172"/>
        <v>0.5</v>
      </c>
      <c r="V3648" t="str">
        <f t="shared" si="170"/>
        <v>D.JONES, NYG</v>
      </c>
    </row>
    <row r="3649" spans="1:22">
      <c r="A3649">
        <v>1564</v>
      </c>
      <c r="B3649" s="28">
        <v>2</v>
      </c>
      <c r="C3649" s="28" t="s">
        <v>3</v>
      </c>
      <c r="D3649" s="28" t="s">
        <v>14</v>
      </c>
      <c r="E3649" s="28">
        <v>14</v>
      </c>
      <c r="F3649" s="28">
        <v>86</v>
      </c>
      <c r="G3649" s="28" t="s">
        <v>4438</v>
      </c>
      <c r="H3649" s="28" t="s">
        <v>585</v>
      </c>
      <c r="I3649" s="28">
        <v>1</v>
      </c>
      <c r="J3649" s="28">
        <v>0</v>
      </c>
      <c r="K3649" s="28">
        <v>0</v>
      </c>
      <c r="L3649" s="28">
        <v>0</v>
      </c>
      <c r="M3649" s="28" t="s">
        <v>1276</v>
      </c>
      <c r="N3649" s="28" t="s">
        <v>587</v>
      </c>
      <c r="O3649" s="21">
        <v>0</v>
      </c>
      <c r="P3649" s="21">
        <v>1</v>
      </c>
      <c r="Q3649" s="21">
        <v>0</v>
      </c>
      <c r="R3649">
        <f>IFERROR(IF(I3649=1,VLOOKUP(F3649,Lookup!$A$2:$B$15,2,FALSE),0),0.5)</f>
        <v>0.6</v>
      </c>
      <c r="S3649">
        <f>IF(K3649=1,1,IFERROR(IF(H3649="pass",VLOOKUP(F3649,Lookup!$D$2:$E$26,2,FALSE),0),1.6))</f>
        <v>0</v>
      </c>
      <c r="T3649" s="6">
        <f t="shared" si="171"/>
        <v>0</v>
      </c>
      <c r="U3649" s="6">
        <f t="shared" si="172"/>
        <v>0.6</v>
      </c>
      <c r="V3649" t="str">
        <f t="shared" si="170"/>
        <v>S.BARKLEY, NYG</v>
      </c>
    </row>
    <row r="3650" spans="1:22">
      <c r="A3650">
        <v>1565</v>
      </c>
      <c r="B3650" s="28">
        <v>2</v>
      </c>
      <c r="C3650" s="28" t="s">
        <v>3</v>
      </c>
      <c r="D3650" s="28" t="s">
        <v>14</v>
      </c>
      <c r="E3650" s="28">
        <v>16</v>
      </c>
      <c r="F3650" s="28">
        <v>84</v>
      </c>
      <c r="G3650" s="28" t="s">
        <v>4439</v>
      </c>
      <c r="H3650" s="28" t="s">
        <v>2864</v>
      </c>
      <c r="I3650" s="28">
        <v>0</v>
      </c>
      <c r="J3650" s="28">
        <v>1</v>
      </c>
      <c r="K3650" s="28">
        <v>0</v>
      </c>
      <c r="L3650" s="28">
        <v>0</v>
      </c>
      <c r="M3650" s="28" t="s">
        <v>1285</v>
      </c>
      <c r="N3650" s="28" t="s">
        <v>587</v>
      </c>
      <c r="O3650" s="21">
        <v>0</v>
      </c>
      <c r="P3650" s="21">
        <v>0</v>
      </c>
      <c r="Q3650" s="21">
        <v>0</v>
      </c>
      <c r="R3650">
        <f>IFERROR(IF(I3650=1,VLOOKUP(F3650,Lookup!$A$2:$B$15,2,FALSE),0),0.5)</f>
        <v>0</v>
      </c>
      <c r="S3650">
        <f>IF(K3650=1,1,IFERROR(IF(H3650="pass",VLOOKUP(F3650,Lookup!$D$2:$E$26,2,FALSE),0),1.6))</f>
        <v>0</v>
      </c>
      <c r="T3650" s="6">
        <f t="shared" si="171"/>
        <v>0</v>
      </c>
      <c r="U3650" s="6">
        <f t="shared" si="172"/>
        <v>0</v>
      </c>
      <c r="V3650" t="str">
        <f t="shared" ref="V3650:V3713" si="173">IF(M3650="A.St","A. ST. BROWN, DET",IF(M3650="Dj.Moore","D.MOORE, CAR",IF(M3650="Mi.Carter","M.CARTER, NYJ",UPPER(M3650)&amp;", "&amp;C3650)))</f>
        <v>S.SHEPARD, NYG</v>
      </c>
    </row>
    <row r="3651" spans="1:22">
      <c r="A3651">
        <v>1566</v>
      </c>
      <c r="B3651" s="28">
        <v>2</v>
      </c>
      <c r="C3651" s="28" t="s">
        <v>3</v>
      </c>
      <c r="D3651" s="28" t="s">
        <v>14</v>
      </c>
      <c r="E3651" s="28">
        <v>8</v>
      </c>
      <c r="F3651" s="28">
        <v>92</v>
      </c>
      <c r="G3651" s="28" t="s">
        <v>4440</v>
      </c>
      <c r="H3651" s="28" t="s">
        <v>585</v>
      </c>
      <c r="I3651" s="28">
        <v>1</v>
      </c>
      <c r="J3651" s="28">
        <v>0</v>
      </c>
      <c r="K3651" s="28">
        <v>0</v>
      </c>
      <c r="L3651" s="28">
        <v>0</v>
      </c>
      <c r="M3651" s="28" t="s">
        <v>1276</v>
      </c>
      <c r="N3651" s="28" t="s">
        <v>587</v>
      </c>
      <c r="O3651" s="21">
        <v>0</v>
      </c>
      <c r="P3651" s="21">
        <v>1</v>
      </c>
      <c r="Q3651" s="21">
        <v>0</v>
      </c>
      <c r="R3651">
        <f>IFERROR(IF(I3651=1,VLOOKUP(F3651,Lookup!$A$2:$B$15,2,FALSE),0),0.5)</f>
        <v>1.1000000000000001</v>
      </c>
      <c r="S3651">
        <f>IF(K3651=1,1,IFERROR(IF(H3651="pass",VLOOKUP(F3651,Lookup!$D$2:$E$26,2,FALSE),0),1.6))</f>
        <v>0</v>
      </c>
      <c r="T3651" s="6">
        <f t="shared" ref="T3651:T3714" si="174">IFERROR(1.6+0.7/40*N3651,0)</f>
        <v>0</v>
      </c>
      <c r="U3651" s="6">
        <f t="shared" ref="U3651:U3714" si="175">R3651+IF(S3651&gt;=3.2,S3651,IF(AND(S3651&lt;3.2,S3651&gt;=1.8),S3651*0.66+T3651*0.34,T3651))+K3651*0.4735*2</f>
        <v>1.1000000000000001</v>
      </c>
      <c r="V3651" t="str">
        <f t="shared" si="173"/>
        <v>S.BARKLEY, NYG</v>
      </c>
    </row>
    <row r="3652" spans="1:22">
      <c r="A3652">
        <v>1567</v>
      </c>
      <c r="B3652" s="28">
        <v>2</v>
      </c>
      <c r="C3652" s="28" t="s">
        <v>3</v>
      </c>
      <c r="D3652" s="28" t="s">
        <v>14</v>
      </c>
      <c r="E3652" s="28">
        <v>6</v>
      </c>
      <c r="F3652" s="28">
        <v>94</v>
      </c>
      <c r="G3652" s="28" t="s">
        <v>4441</v>
      </c>
      <c r="H3652" s="28" t="s">
        <v>585</v>
      </c>
      <c r="I3652" s="28">
        <v>1</v>
      </c>
      <c r="J3652" s="28">
        <v>0</v>
      </c>
      <c r="K3652" s="28">
        <v>0</v>
      </c>
      <c r="L3652" s="28">
        <v>0</v>
      </c>
      <c r="M3652" s="28" t="s">
        <v>1405</v>
      </c>
      <c r="N3652" s="28" t="s">
        <v>587</v>
      </c>
      <c r="O3652" s="21">
        <v>0</v>
      </c>
      <c r="P3652" s="21">
        <v>1</v>
      </c>
      <c r="Q3652" s="21">
        <v>0</v>
      </c>
      <c r="R3652">
        <f>IFERROR(IF(I3652=1,VLOOKUP(F3652,Lookup!$A$2:$B$15,2,FALSE),0),0.5)</f>
        <v>1.3</v>
      </c>
      <c r="S3652">
        <f>IF(K3652=1,1,IFERROR(IF(H3652="pass",VLOOKUP(F3652,Lookup!$D$2:$E$26,2,FALSE),0),1.6))</f>
        <v>0</v>
      </c>
      <c r="T3652" s="6">
        <f t="shared" si="174"/>
        <v>0</v>
      </c>
      <c r="U3652" s="6">
        <f t="shared" si="175"/>
        <v>1.3</v>
      </c>
      <c r="V3652" t="str">
        <f t="shared" si="173"/>
        <v>D.JONES, NYG</v>
      </c>
    </row>
    <row r="3653" spans="1:22">
      <c r="A3653">
        <v>1569</v>
      </c>
      <c r="B3653" s="28">
        <v>2</v>
      </c>
      <c r="C3653" s="28" t="s">
        <v>14</v>
      </c>
      <c r="D3653" s="28" t="s">
        <v>3</v>
      </c>
      <c r="E3653" s="28">
        <v>65</v>
      </c>
      <c r="F3653" s="28">
        <v>35</v>
      </c>
      <c r="G3653" s="28" t="s">
        <v>4443</v>
      </c>
      <c r="H3653" s="28" t="s">
        <v>585</v>
      </c>
      <c r="I3653" s="28">
        <v>1</v>
      </c>
      <c r="J3653" s="28">
        <v>0</v>
      </c>
      <c r="K3653" s="28">
        <v>0</v>
      </c>
      <c r="L3653" s="28">
        <v>0</v>
      </c>
      <c r="M3653" s="28" t="s">
        <v>1694</v>
      </c>
      <c r="N3653" s="28" t="s">
        <v>587</v>
      </c>
      <c r="O3653" s="21">
        <v>0</v>
      </c>
      <c r="P3653" s="21">
        <v>1</v>
      </c>
      <c r="Q3653" s="21">
        <v>0</v>
      </c>
      <c r="R3653">
        <f>IFERROR(IF(I3653=1,VLOOKUP(F3653,Lookup!$A$2:$B$15,2,FALSE),0),0.5)</f>
        <v>0.5</v>
      </c>
      <c r="S3653">
        <f>IF(K3653=1,1,IFERROR(IF(H3653="pass",VLOOKUP(F3653,Lookup!$D$2:$E$26,2,FALSE),0),1.6))</f>
        <v>0</v>
      </c>
      <c r="T3653" s="6">
        <f t="shared" si="174"/>
        <v>0</v>
      </c>
      <c r="U3653" s="6">
        <f t="shared" si="175"/>
        <v>0.5</v>
      </c>
      <c r="V3653" t="str">
        <f t="shared" si="173"/>
        <v>A.GIBSON, WAS</v>
      </c>
    </row>
    <row r="3654" spans="1:22">
      <c r="A3654">
        <v>1571</v>
      </c>
      <c r="B3654" s="28">
        <v>2</v>
      </c>
      <c r="C3654" s="28" t="s">
        <v>3</v>
      </c>
      <c r="D3654" s="28" t="s">
        <v>14</v>
      </c>
      <c r="E3654" s="28">
        <v>76</v>
      </c>
      <c r="F3654" s="28">
        <v>24</v>
      </c>
      <c r="G3654" s="28" t="s">
        <v>4445</v>
      </c>
      <c r="H3654" s="28" t="s">
        <v>585</v>
      </c>
      <c r="I3654" s="28">
        <v>1</v>
      </c>
      <c r="J3654" s="28">
        <v>0</v>
      </c>
      <c r="K3654" s="28">
        <v>0</v>
      </c>
      <c r="L3654" s="28">
        <v>0</v>
      </c>
      <c r="M3654" s="28" t="s">
        <v>1276</v>
      </c>
      <c r="N3654" s="28" t="s">
        <v>587</v>
      </c>
      <c r="O3654" s="21">
        <v>0</v>
      </c>
      <c r="P3654" s="21">
        <v>1</v>
      </c>
      <c r="Q3654" s="21">
        <v>0</v>
      </c>
      <c r="R3654">
        <f>IFERROR(IF(I3654=1,VLOOKUP(F3654,Lookup!$A$2:$B$15,2,FALSE),0),0.5)</f>
        <v>0.5</v>
      </c>
      <c r="S3654">
        <f>IF(K3654=1,1,IFERROR(IF(H3654="pass",VLOOKUP(F3654,Lookup!$D$2:$E$26,2,FALSE),0),1.6))</f>
        <v>0</v>
      </c>
      <c r="T3654" s="6">
        <f t="shared" si="174"/>
        <v>0</v>
      </c>
      <c r="U3654" s="6">
        <f t="shared" si="175"/>
        <v>0.5</v>
      </c>
      <c r="V3654" t="str">
        <f t="shared" si="173"/>
        <v>S.BARKLEY, NYG</v>
      </c>
    </row>
    <row r="3655" spans="1:22">
      <c r="A3655">
        <v>1572</v>
      </c>
      <c r="B3655" s="28">
        <v>2</v>
      </c>
      <c r="C3655" s="28" t="s">
        <v>3</v>
      </c>
      <c r="D3655" s="28" t="s">
        <v>14</v>
      </c>
      <c r="E3655" s="28">
        <v>35</v>
      </c>
      <c r="F3655" s="28">
        <v>65</v>
      </c>
      <c r="G3655" s="28" t="s">
        <v>4446</v>
      </c>
      <c r="H3655" s="28" t="s">
        <v>585</v>
      </c>
      <c r="I3655" s="28">
        <v>1</v>
      </c>
      <c r="J3655" s="28">
        <v>0</v>
      </c>
      <c r="K3655" s="28">
        <v>0</v>
      </c>
      <c r="L3655" s="28">
        <v>0</v>
      </c>
      <c r="M3655" s="28" t="s">
        <v>1403</v>
      </c>
      <c r="N3655" s="28" t="s">
        <v>587</v>
      </c>
      <c r="O3655" s="21">
        <v>0</v>
      </c>
      <c r="P3655" s="21">
        <v>1</v>
      </c>
      <c r="Q3655" s="21">
        <v>0</v>
      </c>
      <c r="R3655">
        <f>IFERROR(IF(I3655=1,VLOOKUP(F3655,Lookup!$A$2:$B$15,2,FALSE),0),0.5)</f>
        <v>0.5</v>
      </c>
      <c r="S3655">
        <f>IF(K3655=1,1,IFERROR(IF(H3655="pass",VLOOKUP(F3655,Lookup!$D$2:$E$26,2,FALSE),0),1.6))</f>
        <v>0</v>
      </c>
      <c r="T3655" s="6">
        <f t="shared" si="174"/>
        <v>0</v>
      </c>
      <c r="U3655" s="6">
        <f t="shared" si="175"/>
        <v>0.5</v>
      </c>
      <c r="V3655" t="str">
        <f t="shared" si="173"/>
        <v>C.BOARD, NYG</v>
      </c>
    </row>
    <row r="3656" spans="1:22">
      <c r="A3656">
        <v>1573</v>
      </c>
      <c r="B3656" s="28">
        <v>2</v>
      </c>
      <c r="C3656" s="28" t="s">
        <v>3</v>
      </c>
      <c r="D3656" s="28" t="s">
        <v>14</v>
      </c>
      <c r="E3656" s="28">
        <v>29</v>
      </c>
      <c r="F3656" s="28">
        <v>71</v>
      </c>
      <c r="G3656" s="28" t="s">
        <v>4447</v>
      </c>
      <c r="H3656" s="28" t="s">
        <v>585</v>
      </c>
      <c r="I3656" s="28">
        <v>1</v>
      </c>
      <c r="J3656" s="28">
        <v>0</v>
      </c>
      <c r="K3656" s="28">
        <v>0</v>
      </c>
      <c r="L3656" s="28">
        <v>0</v>
      </c>
      <c r="M3656" s="28" t="s">
        <v>1283</v>
      </c>
      <c r="N3656" s="28" t="s">
        <v>587</v>
      </c>
      <c r="O3656" s="21">
        <v>0</v>
      </c>
      <c r="P3656" s="21">
        <v>1</v>
      </c>
      <c r="Q3656" s="21">
        <v>0</v>
      </c>
      <c r="R3656">
        <f>IFERROR(IF(I3656=1,VLOOKUP(F3656,Lookup!$A$2:$B$15,2,FALSE),0),0.5)</f>
        <v>0.5</v>
      </c>
      <c r="S3656">
        <f>IF(K3656=1,1,IFERROR(IF(H3656="pass",VLOOKUP(F3656,Lookup!$D$2:$E$26,2,FALSE),0),1.6))</f>
        <v>0</v>
      </c>
      <c r="T3656" s="6">
        <f t="shared" si="174"/>
        <v>0</v>
      </c>
      <c r="U3656" s="6">
        <f t="shared" si="175"/>
        <v>0.5</v>
      </c>
      <c r="V3656" t="str">
        <f t="shared" si="173"/>
        <v>D.BOOKER, NYG</v>
      </c>
    </row>
    <row r="3657" spans="1:22">
      <c r="A3657">
        <v>1574</v>
      </c>
      <c r="B3657" s="28">
        <v>2</v>
      </c>
      <c r="C3657" s="28" t="s">
        <v>14</v>
      </c>
      <c r="D3657" s="28" t="s">
        <v>3</v>
      </c>
      <c r="E3657" s="28">
        <v>90</v>
      </c>
      <c r="F3657" s="28">
        <v>10</v>
      </c>
      <c r="G3657" s="28" t="s">
        <v>4448</v>
      </c>
      <c r="H3657" s="28" t="s">
        <v>585</v>
      </c>
      <c r="I3657" s="28">
        <v>1</v>
      </c>
      <c r="J3657" s="28">
        <v>0</v>
      </c>
      <c r="K3657" s="28">
        <v>0</v>
      </c>
      <c r="L3657" s="28">
        <v>0</v>
      </c>
      <c r="M3657" s="28" t="s">
        <v>1694</v>
      </c>
      <c r="N3657" s="28" t="s">
        <v>587</v>
      </c>
      <c r="O3657" s="21">
        <v>0</v>
      </c>
      <c r="P3657" s="21">
        <v>1</v>
      </c>
      <c r="Q3657" s="21">
        <v>0</v>
      </c>
      <c r="R3657">
        <f>IFERROR(IF(I3657=1,VLOOKUP(F3657,Lookup!$A$2:$B$15,2,FALSE),0),0.5)</f>
        <v>0.5</v>
      </c>
      <c r="S3657">
        <f>IF(K3657=1,1,IFERROR(IF(H3657="pass",VLOOKUP(F3657,Lookup!$D$2:$E$26,2,FALSE),0),1.6))</f>
        <v>0</v>
      </c>
      <c r="T3657" s="6">
        <f t="shared" si="174"/>
        <v>0</v>
      </c>
      <c r="U3657" s="6">
        <f t="shared" si="175"/>
        <v>0.5</v>
      </c>
      <c r="V3657" t="str">
        <f t="shared" si="173"/>
        <v>A.GIBSON, WAS</v>
      </c>
    </row>
    <row r="3658" spans="1:22">
      <c r="A3658">
        <v>1576</v>
      </c>
      <c r="B3658" s="28">
        <v>2</v>
      </c>
      <c r="C3658" s="28" t="s">
        <v>14</v>
      </c>
      <c r="D3658" s="28" t="s">
        <v>3</v>
      </c>
      <c r="E3658" s="28">
        <v>62</v>
      </c>
      <c r="F3658" s="28">
        <v>38</v>
      </c>
      <c r="G3658" s="28" t="s">
        <v>4450</v>
      </c>
      <c r="H3658" s="28" t="s">
        <v>585</v>
      </c>
      <c r="I3658" s="28">
        <v>1</v>
      </c>
      <c r="J3658" s="28">
        <v>0</v>
      </c>
      <c r="K3658" s="28">
        <v>0</v>
      </c>
      <c r="L3658" s="28">
        <v>0</v>
      </c>
      <c r="M3658" s="28" t="s">
        <v>4451</v>
      </c>
      <c r="N3658" s="28" t="s">
        <v>587</v>
      </c>
      <c r="O3658" s="21">
        <v>0</v>
      </c>
      <c r="P3658" s="21">
        <v>1</v>
      </c>
      <c r="Q3658" s="21">
        <v>0</v>
      </c>
      <c r="R3658">
        <f>IFERROR(IF(I3658=1,VLOOKUP(F3658,Lookup!$A$2:$B$15,2,FALSE),0),0.5)</f>
        <v>0.5</v>
      </c>
      <c r="S3658">
        <f>IF(K3658=1,1,IFERROR(IF(H3658="pass",VLOOKUP(F3658,Lookup!$D$2:$E$26,2,FALSE),0),1.6))</f>
        <v>0</v>
      </c>
      <c r="T3658" s="6">
        <f t="shared" si="174"/>
        <v>0</v>
      </c>
      <c r="U3658" s="6">
        <f t="shared" si="175"/>
        <v>0.5</v>
      </c>
      <c r="V3658" t="str">
        <f t="shared" si="173"/>
        <v>D.CARTER, WAS</v>
      </c>
    </row>
    <row r="3659" spans="1:22">
      <c r="A3659">
        <v>1578</v>
      </c>
      <c r="B3659" s="28">
        <v>2</v>
      </c>
      <c r="C3659" s="28" t="s">
        <v>14</v>
      </c>
      <c r="D3659" s="28" t="s">
        <v>3</v>
      </c>
      <c r="E3659" s="28">
        <v>48</v>
      </c>
      <c r="F3659" s="28">
        <v>52</v>
      </c>
      <c r="G3659" s="28" t="s">
        <v>4453</v>
      </c>
      <c r="H3659" s="28" t="s">
        <v>585</v>
      </c>
      <c r="I3659" s="28">
        <v>1</v>
      </c>
      <c r="J3659" s="28">
        <v>0</v>
      </c>
      <c r="K3659" s="28">
        <v>0</v>
      </c>
      <c r="L3659" s="28">
        <v>0</v>
      </c>
      <c r="M3659" s="28" t="s">
        <v>1694</v>
      </c>
      <c r="N3659" s="28" t="s">
        <v>587</v>
      </c>
      <c r="O3659" s="21">
        <v>0</v>
      </c>
      <c r="P3659" s="21">
        <v>1</v>
      </c>
      <c r="Q3659" s="21">
        <v>0</v>
      </c>
      <c r="R3659">
        <f>IFERROR(IF(I3659=1,VLOOKUP(F3659,Lookup!$A$2:$B$15,2,FALSE),0),0.5)</f>
        <v>0.5</v>
      </c>
      <c r="S3659">
        <f>IF(K3659=1,1,IFERROR(IF(H3659="pass",VLOOKUP(F3659,Lookup!$D$2:$E$26,2,FALSE),0),1.6))</f>
        <v>0</v>
      </c>
      <c r="T3659" s="6">
        <f t="shared" si="174"/>
        <v>0</v>
      </c>
      <c r="U3659" s="6">
        <f t="shared" si="175"/>
        <v>0.5</v>
      </c>
      <c r="V3659" t="str">
        <f t="shared" si="173"/>
        <v>A.GIBSON, WAS</v>
      </c>
    </row>
    <row r="3660" spans="1:22">
      <c r="A3660">
        <v>1580</v>
      </c>
      <c r="B3660" s="28">
        <v>2</v>
      </c>
      <c r="C3660" s="28" t="s">
        <v>14</v>
      </c>
      <c r="D3660" s="28" t="s">
        <v>3</v>
      </c>
      <c r="E3660" s="28">
        <v>39</v>
      </c>
      <c r="F3660" s="28">
        <v>61</v>
      </c>
      <c r="G3660" s="28" t="s">
        <v>4455</v>
      </c>
      <c r="H3660" s="28" t="s">
        <v>585</v>
      </c>
      <c r="I3660" s="28">
        <v>1</v>
      </c>
      <c r="J3660" s="28">
        <v>0</v>
      </c>
      <c r="K3660" s="28">
        <v>0</v>
      </c>
      <c r="L3660" s="28">
        <v>0</v>
      </c>
      <c r="M3660" s="28" t="s">
        <v>1694</v>
      </c>
      <c r="N3660" s="28" t="s">
        <v>587</v>
      </c>
      <c r="O3660" s="21">
        <v>0</v>
      </c>
      <c r="P3660" s="21">
        <v>1</v>
      </c>
      <c r="Q3660" s="21">
        <v>0</v>
      </c>
      <c r="R3660">
        <f>IFERROR(IF(I3660=1,VLOOKUP(F3660,Lookup!$A$2:$B$15,2,FALSE),0),0.5)</f>
        <v>0.5</v>
      </c>
      <c r="S3660">
        <f>IF(K3660=1,1,IFERROR(IF(H3660="pass",VLOOKUP(F3660,Lookup!$D$2:$E$26,2,FALSE),0),1.6))</f>
        <v>0</v>
      </c>
      <c r="T3660" s="6">
        <f t="shared" si="174"/>
        <v>0</v>
      </c>
      <c r="U3660" s="6">
        <f t="shared" si="175"/>
        <v>0.5</v>
      </c>
      <c r="V3660" t="str">
        <f t="shared" si="173"/>
        <v>A.GIBSON, WAS</v>
      </c>
    </row>
    <row r="3661" spans="1:22">
      <c r="A3661">
        <v>1581</v>
      </c>
      <c r="B3661" s="28">
        <v>2</v>
      </c>
      <c r="C3661" s="28" t="s">
        <v>14</v>
      </c>
      <c r="D3661" s="28" t="s">
        <v>3</v>
      </c>
      <c r="E3661" s="28">
        <v>39</v>
      </c>
      <c r="F3661" s="28">
        <v>61</v>
      </c>
      <c r="G3661" s="28" t="s">
        <v>4456</v>
      </c>
      <c r="H3661" s="28" t="s">
        <v>585</v>
      </c>
      <c r="I3661" s="28">
        <v>1</v>
      </c>
      <c r="J3661" s="28">
        <v>0</v>
      </c>
      <c r="K3661" s="28">
        <v>0</v>
      </c>
      <c r="L3661" s="28">
        <v>0</v>
      </c>
      <c r="M3661" s="28" t="s">
        <v>4457</v>
      </c>
      <c r="N3661" s="28" t="s">
        <v>587</v>
      </c>
      <c r="O3661" s="21">
        <v>0</v>
      </c>
      <c r="P3661" s="21">
        <v>1</v>
      </c>
      <c r="Q3661" s="21">
        <v>0</v>
      </c>
      <c r="R3661">
        <f>IFERROR(IF(I3661=1,VLOOKUP(F3661,Lookup!$A$2:$B$15,2,FALSE),0),0.5)</f>
        <v>0.5</v>
      </c>
      <c r="S3661">
        <f>IF(K3661=1,1,IFERROR(IF(H3661="pass",VLOOKUP(F3661,Lookup!$D$2:$E$26,2,FALSE),0),1.6))</f>
        <v>0</v>
      </c>
      <c r="T3661" s="6">
        <f t="shared" si="174"/>
        <v>0</v>
      </c>
      <c r="U3661" s="6">
        <f t="shared" si="175"/>
        <v>0.5</v>
      </c>
      <c r="V3661" t="str">
        <f t="shared" si="173"/>
        <v>T.HEINICKE, WAS</v>
      </c>
    </row>
    <row r="3662" spans="1:22">
      <c r="A3662">
        <v>1582</v>
      </c>
      <c r="B3662" s="28">
        <v>2</v>
      </c>
      <c r="C3662" s="28" t="s">
        <v>14</v>
      </c>
      <c r="D3662" s="28" t="s">
        <v>3</v>
      </c>
      <c r="E3662" s="28">
        <v>37</v>
      </c>
      <c r="F3662" s="28">
        <v>63</v>
      </c>
      <c r="G3662" s="28" t="s">
        <v>4458</v>
      </c>
      <c r="H3662" s="28" t="s">
        <v>585</v>
      </c>
      <c r="I3662" s="28">
        <v>1</v>
      </c>
      <c r="J3662" s="28">
        <v>0</v>
      </c>
      <c r="K3662" s="28">
        <v>0</v>
      </c>
      <c r="L3662" s="28">
        <v>0</v>
      </c>
      <c r="M3662" s="28" t="s">
        <v>1694</v>
      </c>
      <c r="N3662" s="28" t="s">
        <v>587</v>
      </c>
      <c r="O3662" s="21">
        <v>0</v>
      </c>
      <c r="P3662" s="21">
        <v>1</v>
      </c>
      <c r="Q3662" s="21">
        <v>0</v>
      </c>
      <c r="R3662">
        <f>IFERROR(IF(I3662=1,VLOOKUP(F3662,Lookup!$A$2:$B$15,2,FALSE),0),0.5)</f>
        <v>0.5</v>
      </c>
      <c r="S3662">
        <f>IF(K3662=1,1,IFERROR(IF(H3662="pass",VLOOKUP(F3662,Lookup!$D$2:$E$26,2,FALSE),0),1.6))</f>
        <v>0</v>
      </c>
      <c r="T3662" s="6">
        <f t="shared" si="174"/>
        <v>0</v>
      </c>
      <c r="U3662" s="6">
        <f t="shared" si="175"/>
        <v>0.5</v>
      </c>
      <c r="V3662" t="str">
        <f t="shared" si="173"/>
        <v>A.GIBSON, WAS</v>
      </c>
    </row>
    <row r="3663" spans="1:22">
      <c r="A3663">
        <v>1584</v>
      </c>
      <c r="B3663" s="28">
        <v>2</v>
      </c>
      <c r="C3663" s="28" t="s">
        <v>14</v>
      </c>
      <c r="D3663" s="28" t="s">
        <v>3</v>
      </c>
      <c r="E3663" s="28">
        <v>28</v>
      </c>
      <c r="F3663" s="28">
        <v>72</v>
      </c>
      <c r="G3663" s="28" t="s">
        <v>4460</v>
      </c>
      <c r="H3663" s="28" t="s">
        <v>585</v>
      </c>
      <c r="I3663" s="28">
        <v>1</v>
      </c>
      <c r="J3663" s="28">
        <v>0</v>
      </c>
      <c r="K3663" s="28">
        <v>0</v>
      </c>
      <c r="L3663" s="28">
        <v>0</v>
      </c>
      <c r="M3663" s="28" t="s">
        <v>1694</v>
      </c>
      <c r="N3663" s="28" t="s">
        <v>587</v>
      </c>
      <c r="O3663" s="21">
        <v>0</v>
      </c>
      <c r="P3663" s="21">
        <v>1</v>
      </c>
      <c r="Q3663" s="21">
        <v>0</v>
      </c>
      <c r="R3663">
        <f>IFERROR(IF(I3663=1,VLOOKUP(F3663,Lookup!$A$2:$B$15,2,FALSE),0),0.5)</f>
        <v>0.5</v>
      </c>
      <c r="S3663">
        <f>IF(K3663=1,1,IFERROR(IF(H3663="pass",VLOOKUP(F3663,Lookup!$D$2:$E$26,2,FALSE),0),1.6))</f>
        <v>0</v>
      </c>
      <c r="T3663" s="6">
        <f t="shared" si="174"/>
        <v>0</v>
      </c>
      <c r="U3663" s="6">
        <f t="shared" si="175"/>
        <v>0.5</v>
      </c>
      <c r="V3663" t="str">
        <f t="shared" si="173"/>
        <v>A.GIBSON, WAS</v>
      </c>
    </row>
    <row r="3664" spans="1:22">
      <c r="A3664">
        <v>1588</v>
      </c>
      <c r="B3664" s="28">
        <v>2</v>
      </c>
      <c r="C3664" s="28" t="s">
        <v>3</v>
      </c>
      <c r="D3664" s="28" t="s">
        <v>14</v>
      </c>
      <c r="E3664" s="28">
        <v>75</v>
      </c>
      <c r="F3664" s="28">
        <v>25</v>
      </c>
      <c r="G3664" s="28" t="s">
        <v>4464</v>
      </c>
      <c r="H3664" s="28" t="s">
        <v>585</v>
      </c>
      <c r="I3664" s="28">
        <v>1</v>
      </c>
      <c r="J3664" s="28">
        <v>0</v>
      </c>
      <c r="K3664" s="28">
        <v>0</v>
      </c>
      <c r="L3664" s="28">
        <v>0</v>
      </c>
      <c r="M3664" s="28" t="s">
        <v>1283</v>
      </c>
      <c r="N3664" s="28" t="s">
        <v>587</v>
      </c>
      <c r="O3664" s="21">
        <v>0</v>
      </c>
      <c r="P3664" s="21">
        <v>1</v>
      </c>
      <c r="Q3664" s="21">
        <v>0</v>
      </c>
      <c r="R3664">
        <f>IFERROR(IF(I3664=1,VLOOKUP(F3664,Lookup!$A$2:$B$15,2,FALSE),0),0.5)</f>
        <v>0.5</v>
      </c>
      <c r="S3664">
        <f>IF(K3664=1,1,IFERROR(IF(H3664="pass",VLOOKUP(F3664,Lookup!$D$2:$E$26,2,FALSE),0),1.6))</f>
        <v>0</v>
      </c>
      <c r="T3664" s="6">
        <f t="shared" si="174"/>
        <v>0</v>
      </c>
      <c r="U3664" s="6">
        <f t="shared" si="175"/>
        <v>0.5</v>
      </c>
      <c r="V3664" t="str">
        <f t="shared" si="173"/>
        <v>D.BOOKER, NYG</v>
      </c>
    </row>
    <row r="3665" spans="1:22">
      <c r="A3665">
        <v>1594</v>
      </c>
      <c r="B3665" s="28">
        <v>2</v>
      </c>
      <c r="C3665" s="28" t="s">
        <v>3</v>
      </c>
      <c r="D3665" s="28" t="s">
        <v>14</v>
      </c>
      <c r="E3665" s="28">
        <v>74</v>
      </c>
      <c r="F3665" s="28">
        <v>26</v>
      </c>
      <c r="G3665" s="28" t="s">
        <v>4470</v>
      </c>
      <c r="H3665" s="28" t="s">
        <v>585</v>
      </c>
      <c r="I3665" s="28">
        <v>1</v>
      </c>
      <c r="J3665" s="28">
        <v>0</v>
      </c>
      <c r="K3665" s="28">
        <v>0</v>
      </c>
      <c r="L3665" s="28">
        <v>0</v>
      </c>
      <c r="M3665" s="28" t="s">
        <v>1405</v>
      </c>
      <c r="N3665" s="28" t="s">
        <v>587</v>
      </c>
      <c r="O3665" s="21">
        <v>0</v>
      </c>
      <c r="P3665" s="21">
        <v>1</v>
      </c>
      <c r="Q3665" s="21">
        <v>0</v>
      </c>
      <c r="R3665">
        <f>IFERROR(IF(I3665=1,VLOOKUP(F3665,Lookup!$A$2:$B$15,2,FALSE),0),0.5)</f>
        <v>0.5</v>
      </c>
      <c r="S3665">
        <f>IF(K3665=1,1,IFERROR(IF(H3665="pass",VLOOKUP(F3665,Lookup!$D$2:$E$26,2,FALSE),0),1.6))</f>
        <v>0</v>
      </c>
      <c r="T3665" s="6">
        <f t="shared" si="174"/>
        <v>0</v>
      </c>
      <c r="U3665" s="6">
        <f t="shared" si="175"/>
        <v>0.5</v>
      </c>
      <c r="V3665" t="str">
        <f t="shared" si="173"/>
        <v>D.JONES, NYG</v>
      </c>
    </row>
    <row r="3666" spans="1:22">
      <c r="A3666">
        <v>1595</v>
      </c>
      <c r="B3666" s="28">
        <v>2</v>
      </c>
      <c r="C3666" s="28" t="s">
        <v>3</v>
      </c>
      <c r="D3666" s="28" t="s">
        <v>14</v>
      </c>
      <c r="E3666" s="28">
        <v>69</v>
      </c>
      <c r="F3666" s="28">
        <v>31</v>
      </c>
      <c r="G3666" s="28" t="s">
        <v>4471</v>
      </c>
      <c r="H3666" s="28" t="s">
        <v>585</v>
      </c>
      <c r="I3666" s="28">
        <v>1</v>
      </c>
      <c r="J3666" s="28">
        <v>0</v>
      </c>
      <c r="K3666" s="28">
        <v>0</v>
      </c>
      <c r="L3666" s="28">
        <v>0</v>
      </c>
      <c r="M3666" s="28" t="s">
        <v>1332</v>
      </c>
      <c r="N3666" s="28" t="s">
        <v>587</v>
      </c>
      <c r="O3666" s="21">
        <v>0</v>
      </c>
      <c r="P3666" s="21">
        <v>1</v>
      </c>
      <c r="Q3666" s="21">
        <v>0</v>
      </c>
      <c r="R3666">
        <f>IFERROR(IF(I3666=1,VLOOKUP(F3666,Lookup!$A$2:$B$15,2,FALSE),0),0.5)</f>
        <v>0.5</v>
      </c>
      <c r="S3666">
        <f>IF(K3666=1,1,IFERROR(IF(H3666="pass",VLOOKUP(F3666,Lookup!$D$2:$E$26,2,FALSE),0),1.6))</f>
        <v>0</v>
      </c>
      <c r="T3666" s="6">
        <f t="shared" si="174"/>
        <v>0</v>
      </c>
      <c r="U3666" s="6">
        <f t="shared" si="175"/>
        <v>0.5</v>
      </c>
      <c r="V3666" t="str">
        <f t="shared" si="173"/>
        <v>E.PENNY, NYG</v>
      </c>
    </row>
    <row r="3667" spans="1:22">
      <c r="A3667">
        <v>1597</v>
      </c>
      <c r="B3667" s="28">
        <v>2</v>
      </c>
      <c r="C3667" s="28" t="s">
        <v>3</v>
      </c>
      <c r="D3667" s="28" t="s">
        <v>14</v>
      </c>
      <c r="E3667" s="28">
        <v>58</v>
      </c>
      <c r="F3667" s="28">
        <v>42</v>
      </c>
      <c r="G3667" s="28" t="s">
        <v>4473</v>
      </c>
      <c r="H3667" s="28" t="s">
        <v>585</v>
      </c>
      <c r="I3667" s="28">
        <v>1</v>
      </c>
      <c r="J3667" s="28">
        <v>0</v>
      </c>
      <c r="K3667" s="28">
        <v>0</v>
      </c>
      <c r="L3667" s="28">
        <v>0</v>
      </c>
      <c r="M3667" s="28" t="s">
        <v>1405</v>
      </c>
      <c r="N3667" s="28" t="s">
        <v>587</v>
      </c>
      <c r="O3667" s="21">
        <v>0</v>
      </c>
      <c r="P3667" s="21">
        <v>1</v>
      </c>
      <c r="Q3667" s="21">
        <v>0</v>
      </c>
      <c r="R3667">
        <f>IFERROR(IF(I3667=1,VLOOKUP(F3667,Lookup!$A$2:$B$15,2,FALSE),0),0.5)</f>
        <v>0.5</v>
      </c>
      <c r="S3667">
        <f>IF(K3667=1,1,IFERROR(IF(H3667="pass",VLOOKUP(F3667,Lookup!$D$2:$E$26,2,FALSE),0),1.6))</f>
        <v>0</v>
      </c>
      <c r="T3667" s="6">
        <f t="shared" si="174"/>
        <v>0</v>
      </c>
      <c r="U3667" s="6">
        <f t="shared" si="175"/>
        <v>0.5</v>
      </c>
      <c r="V3667" t="str">
        <f t="shared" si="173"/>
        <v>D.JONES, NYG</v>
      </c>
    </row>
    <row r="3668" spans="1:22">
      <c r="A3668">
        <v>1599</v>
      </c>
      <c r="B3668" s="28">
        <v>2</v>
      </c>
      <c r="C3668" s="28" t="s">
        <v>3</v>
      </c>
      <c r="D3668" s="28" t="s">
        <v>14</v>
      </c>
      <c r="E3668" s="28">
        <v>22</v>
      </c>
      <c r="F3668" s="28">
        <v>78</v>
      </c>
      <c r="G3668" s="28" t="s">
        <v>4475</v>
      </c>
      <c r="H3668" s="28" t="s">
        <v>2864</v>
      </c>
      <c r="I3668" s="28">
        <v>0</v>
      </c>
      <c r="J3668" s="28">
        <v>1</v>
      </c>
      <c r="K3668" s="28">
        <v>0</v>
      </c>
      <c r="L3668" s="28">
        <v>0</v>
      </c>
      <c r="M3668" s="28" t="s">
        <v>1315</v>
      </c>
      <c r="N3668" s="28" t="s">
        <v>587</v>
      </c>
      <c r="O3668" s="21">
        <v>0</v>
      </c>
      <c r="P3668" s="21">
        <v>0</v>
      </c>
      <c r="Q3668" s="21">
        <v>0</v>
      </c>
      <c r="R3668">
        <f>IFERROR(IF(I3668=1,VLOOKUP(F3668,Lookup!$A$2:$B$15,2,FALSE),0),0.5)</f>
        <v>0</v>
      </c>
      <c r="S3668">
        <f>IF(K3668=1,1,IFERROR(IF(H3668="pass",VLOOKUP(F3668,Lookup!$D$2:$E$26,2,FALSE),0),1.6))</f>
        <v>0</v>
      </c>
      <c r="T3668" s="6">
        <f t="shared" si="174"/>
        <v>0</v>
      </c>
      <c r="U3668" s="6">
        <f t="shared" si="175"/>
        <v>0</v>
      </c>
      <c r="V3668" t="str">
        <f t="shared" si="173"/>
        <v>K.GOLLADAY, NYG</v>
      </c>
    </row>
    <row r="3669" spans="1:22">
      <c r="A3669">
        <v>1601</v>
      </c>
      <c r="B3669" s="28">
        <v>2</v>
      </c>
      <c r="C3669" s="28" t="s">
        <v>3</v>
      </c>
      <c r="D3669" s="28" t="s">
        <v>14</v>
      </c>
      <c r="E3669" s="28">
        <v>11</v>
      </c>
      <c r="F3669" s="28">
        <v>89</v>
      </c>
      <c r="G3669" s="28" t="s">
        <v>4477</v>
      </c>
      <c r="H3669" s="28" t="s">
        <v>585</v>
      </c>
      <c r="I3669" s="28">
        <v>1</v>
      </c>
      <c r="J3669" s="28">
        <v>0</v>
      </c>
      <c r="K3669" s="28">
        <v>0</v>
      </c>
      <c r="L3669" s="28">
        <v>0</v>
      </c>
      <c r="M3669" s="28" t="s">
        <v>1276</v>
      </c>
      <c r="N3669" s="28" t="s">
        <v>587</v>
      </c>
      <c r="O3669" s="21">
        <v>0</v>
      </c>
      <c r="P3669" s="21">
        <v>1</v>
      </c>
      <c r="Q3669" s="21">
        <v>0</v>
      </c>
      <c r="R3669">
        <f>IFERROR(IF(I3669=1,VLOOKUP(F3669,Lookup!$A$2:$B$15,2,FALSE),0),0.5)</f>
        <v>0.7</v>
      </c>
      <c r="S3669">
        <f>IF(K3669=1,1,IFERROR(IF(H3669="pass",VLOOKUP(F3669,Lookup!$D$2:$E$26,2,FALSE),0),1.6))</f>
        <v>0</v>
      </c>
      <c r="T3669" s="6">
        <f t="shared" si="174"/>
        <v>0</v>
      </c>
      <c r="U3669" s="6">
        <f t="shared" si="175"/>
        <v>0.7</v>
      </c>
      <c r="V3669" t="str">
        <f t="shared" si="173"/>
        <v>S.BARKLEY, NYG</v>
      </c>
    </row>
    <row r="3670" spans="1:22">
      <c r="A3670">
        <v>1603</v>
      </c>
      <c r="B3670" s="28">
        <v>2</v>
      </c>
      <c r="C3670" s="28" t="s">
        <v>14</v>
      </c>
      <c r="D3670" s="28" t="s">
        <v>3</v>
      </c>
      <c r="E3670" s="28">
        <v>84</v>
      </c>
      <c r="F3670" s="28">
        <v>16</v>
      </c>
      <c r="G3670" s="28" t="s">
        <v>4479</v>
      </c>
      <c r="H3670" s="28" t="s">
        <v>585</v>
      </c>
      <c r="I3670" s="28">
        <v>1</v>
      </c>
      <c r="J3670" s="28">
        <v>0</v>
      </c>
      <c r="K3670" s="28">
        <v>0</v>
      </c>
      <c r="L3670" s="28">
        <v>0</v>
      </c>
      <c r="M3670" s="28" t="s">
        <v>1694</v>
      </c>
      <c r="N3670" s="28" t="s">
        <v>587</v>
      </c>
      <c r="O3670" s="21">
        <v>0</v>
      </c>
      <c r="P3670" s="21">
        <v>1</v>
      </c>
      <c r="Q3670" s="21">
        <v>0</v>
      </c>
      <c r="R3670">
        <f>IFERROR(IF(I3670=1,VLOOKUP(F3670,Lookup!$A$2:$B$15,2,FALSE),0),0.5)</f>
        <v>0.5</v>
      </c>
      <c r="S3670">
        <f>IF(K3670=1,1,IFERROR(IF(H3670="pass",VLOOKUP(F3670,Lookup!$D$2:$E$26,2,FALSE),0),1.6))</f>
        <v>0</v>
      </c>
      <c r="T3670" s="6">
        <f t="shared" si="174"/>
        <v>0</v>
      </c>
      <c r="U3670" s="6">
        <f t="shared" si="175"/>
        <v>0.5</v>
      </c>
      <c r="V3670" t="str">
        <f t="shared" si="173"/>
        <v>A.GIBSON, WAS</v>
      </c>
    </row>
    <row r="3671" spans="1:22">
      <c r="A3671">
        <v>1608</v>
      </c>
      <c r="B3671" s="28">
        <v>2</v>
      </c>
      <c r="C3671" s="28" t="s">
        <v>14</v>
      </c>
      <c r="D3671" s="28" t="s">
        <v>3</v>
      </c>
      <c r="E3671" s="28">
        <v>31</v>
      </c>
      <c r="F3671" s="28">
        <v>69</v>
      </c>
      <c r="G3671" s="28" t="s">
        <v>4484</v>
      </c>
      <c r="H3671" s="28" t="s">
        <v>585</v>
      </c>
      <c r="I3671" s="28">
        <v>1</v>
      </c>
      <c r="J3671" s="28">
        <v>0</v>
      </c>
      <c r="K3671" s="28">
        <v>0</v>
      </c>
      <c r="L3671" s="28">
        <v>0</v>
      </c>
      <c r="M3671" s="28" t="s">
        <v>1726</v>
      </c>
      <c r="N3671" s="28" t="s">
        <v>587</v>
      </c>
      <c r="O3671" s="21">
        <v>0</v>
      </c>
      <c r="P3671" s="21">
        <v>1</v>
      </c>
      <c r="Q3671" s="21">
        <v>0</v>
      </c>
      <c r="R3671">
        <f>IFERROR(IF(I3671=1,VLOOKUP(F3671,Lookup!$A$2:$B$15,2,FALSE),0),0.5)</f>
        <v>0.5</v>
      </c>
      <c r="S3671">
        <f>IF(K3671=1,1,IFERROR(IF(H3671="pass",VLOOKUP(F3671,Lookup!$D$2:$E$26,2,FALSE),0),1.6))</f>
        <v>0</v>
      </c>
      <c r="T3671" s="6">
        <f t="shared" si="174"/>
        <v>0</v>
      </c>
      <c r="U3671" s="6">
        <f t="shared" si="175"/>
        <v>0.5</v>
      </c>
      <c r="V3671" t="str">
        <f t="shared" si="173"/>
        <v>J.MCKISSIC, WAS</v>
      </c>
    </row>
    <row r="3672" spans="1:22">
      <c r="A3672">
        <v>1609</v>
      </c>
      <c r="B3672" s="28">
        <v>2</v>
      </c>
      <c r="C3672" s="28" t="s">
        <v>14</v>
      </c>
      <c r="D3672" s="28" t="s">
        <v>3</v>
      </c>
      <c r="E3672" s="28">
        <v>29</v>
      </c>
      <c r="F3672" s="28">
        <v>71</v>
      </c>
      <c r="G3672" s="28" t="s">
        <v>4485</v>
      </c>
      <c r="H3672" s="28" t="s">
        <v>585</v>
      </c>
      <c r="I3672" s="28">
        <v>1</v>
      </c>
      <c r="J3672" s="28">
        <v>0</v>
      </c>
      <c r="K3672" s="28">
        <v>0</v>
      </c>
      <c r="L3672" s="28">
        <v>0</v>
      </c>
      <c r="M3672" s="28" t="s">
        <v>1726</v>
      </c>
      <c r="N3672" s="28" t="s">
        <v>587</v>
      </c>
      <c r="O3672" s="21">
        <v>0</v>
      </c>
      <c r="P3672" s="21">
        <v>1</v>
      </c>
      <c r="Q3672" s="21">
        <v>0</v>
      </c>
      <c r="R3672">
        <f>IFERROR(IF(I3672=1,VLOOKUP(F3672,Lookup!$A$2:$B$15,2,FALSE),0),0.5)</f>
        <v>0.5</v>
      </c>
      <c r="S3672">
        <f>IF(K3672=1,1,IFERROR(IF(H3672="pass",VLOOKUP(F3672,Lookup!$D$2:$E$26,2,FALSE),0),1.6))</f>
        <v>0</v>
      </c>
      <c r="T3672" s="6">
        <f t="shared" si="174"/>
        <v>0</v>
      </c>
      <c r="U3672" s="6">
        <f t="shared" si="175"/>
        <v>0.5</v>
      </c>
      <c r="V3672" t="str">
        <f t="shared" si="173"/>
        <v>J.MCKISSIC, WAS</v>
      </c>
    </row>
    <row r="3673" spans="1:22">
      <c r="A3673">
        <v>1613</v>
      </c>
      <c r="B3673" s="28">
        <v>2</v>
      </c>
      <c r="C3673" s="28" t="s">
        <v>14</v>
      </c>
      <c r="D3673" s="28" t="s">
        <v>3</v>
      </c>
      <c r="E3673" s="28">
        <v>4</v>
      </c>
      <c r="F3673" s="28">
        <v>96</v>
      </c>
      <c r="G3673" s="28" t="s">
        <v>4489</v>
      </c>
      <c r="H3673" s="28" t="s">
        <v>585</v>
      </c>
      <c r="I3673" s="28">
        <v>0</v>
      </c>
      <c r="J3673" s="28">
        <v>1</v>
      </c>
      <c r="K3673" s="28">
        <v>0</v>
      </c>
      <c r="L3673" s="28">
        <v>0</v>
      </c>
      <c r="M3673" s="28" t="s">
        <v>4457</v>
      </c>
      <c r="N3673" s="28" t="s">
        <v>587</v>
      </c>
      <c r="O3673" s="21">
        <v>0</v>
      </c>
      <c r="P3673" s="21">
        <v>0</v>
      </c>
      <c r="Q3673" s="21">
        <v>0</v>
      </c>
      <c r="R3673">
        <f>IFERROR(IF(I3673=1,VLOOKUP(F3673,Lookup!$A$2:$B$15,2,FALSE),0),0.5)</f>
        <v>0</v>
      </c>
      <c r="S3673">
        <f>IF(K3673=1,1,IFERROR(IF(H3673="pass",VLOOKUP(F3673,Lookup!$D$2:$E$26,2,FALSE),0),1.6))</f>
        <v>0</v>
      </c>
      <c r="T3673" s="6">
        <f t="shared" si="174"/>
        <v>0</v>
      </c>
      <c r="U3673" s="6">
        <f t="shared" si="175"/>
        <v>0</v>
      </c>
      <c r="V3673" t="str">
        <f t="shared" si="173"/>
        <v>T.HEINICKE, WAS</v>
      </c>
    </row>
    <row r="3674" spans="1:22">
      <c r="A3674">
        <v>1614</v>
      </c>
      <c r="B3674" s="28">
        <v>2</v>
      </c>
      <c r="C3674" s="28" t="s">
        <v>14</v>
      </c>
      <c r="D3674" s="28" t="s">
        <v>3</v>
      </c>
      <c r="E3674" s="28">
        <v>2</v>
      </c>
      <c r="F3674" s="28">
        <v>98</v>
      </c>
      <c r="G3674" s="28" t="s">
        <v>4490</v>
      </c>
      <c r="H3674" s="28" t="s">
        <v>585</v>
      </c>
      <c r="I3674" s="28">
        <v>1</v>
      </c>
      <c r="J3674" s="28">
        <v>0</v>
      </c>
      <c r="K3674" s="28">
        <v>0</v>
      </c>
      <c r="L3674" s="28">
        <v>0</v>
      </c>
      <c r="M3674" s="28" t="s">
        <v>1726</v>
      </c>
      <c r="N3674" s="28" t="s">
        <v>587</v>
      </c>
      <c r="O3674" s="21">
        <v>0</v>
      </c>
      <c r="P3674" s="21">
        <v>1</v>
      </c>
      <c r="Q3674" s="21">
        <v>0</v>
      </c>
      <c r="R3674">
        <f>IFERROR(IF(I3674=1,VLOOKUP(F3674,Lookup!$A$2:$B$15,2,FALSE),0),0.5)</f>
        <v>2.5</v>
      </c>
      <c r="S3674">
        <f>IF(K3674=1,1,IFERROR(IF(H3674="pass",VLOOKUP(F3674,Lookup!$D$2:$E$26,2,FALSE),0),1.6))</f>
        <v>0</v>
      </c>
      <c r="T3674" s="6">
        <f t="shared" si="174"/>
        <v>0</v>
      </c>
      <c r="U3674" s="6">
        <f t="shared" si="175"/>
        <v>2.5</v>
      </c>
      <c r="V3674" t="str">
        <f t="shared" si="173"/>
        <v>J.MCKISSIC, WAS</v>
      </c>
    </row>
    <row r="3675" spans="1:22">
      <c r="A3675">
        <v>1615</v>
      </c>
      <c r="B3675" s="28">
        <v>2</v>
      </c>
      <c r="C3675" s="28" t="s">
        <v>3</v>
      </c>
      <c r="D3675" s="28" t="s">
        <v>14</v>
      </c>
      <c r="E3675" s="28">
        <v>76</v>
      </c>
      <c r="F3675" s="28">
        <v>24</v>
      </c>
      <c r="G3675" s="28" t="s">
        <v>4491</v>
      </c>
      <c r="H3675" s="28" t="s">
        <v>2963</v>
      </c>
      <c r="I3675" s="28">
        <v>0</v>
      </c>
      <c r="J3675" s="28">
        <v>0</v>
      </c>
      <c r="K3675" s="28">
        <v>0</v>
      </c>
      <c r="L3675" s="28">
        <v>0</v>
      </c>
      <c r="M3675" s="28" t="s">
        <v>1405</v>
      </c>
      <c r="N3675" s="28" t="s">
        <v>587</v>
      </c>
      <c r="O3675" s="21">
        <v>0</v>
      </c>
      <c r="P3675" s="21">
        <v>0</v>
      </c>
      <c r="Q3675" s="21">
        <v>0</v>
      </c>
      <c r="R3675">
        <f>IFERROR(IF(I3675=1,VLOOKUP(F3675,Lookup!$A$2:$B$15,2,FALSE),0),0.5)</f>
        <v>0</v>
      </c>
      <c r="S3675">
        <f>IF(K3675=1,1,IFERROR(IF(H3675="pass",VLOOKUP(F3675,Lookup!$D$2:$E$26,2,FALSE),0),1.6))</f>
        <v>0</v>
      </c>
      <c r="T3675" s="6">
        <f t="shared" si="174"/>
        <v>0</v>
      </c>
      <c r="U3675" s="6">
        <f t="shared" si="175"/>
        <v>0</v>
      </c>
      <c r="V3675" t="str">
        <f t="shared" si="173"/>
        <v>D.JONES, NYG</v>
      </c>
    </row>
    <row r="3676" spans="1:22">
      <c r="A3676">
        <v>1618</v>
      </c>
      <c r="B3676" s="28">
        <v>2</v>
      </c>
      <c r="C3676" s="28" t="s">
        <v>3</v>
      </c>
      <c r="D3676" s="28" t="s">
        <v>14</v>
      </c>
      <c r="E3676" s="28">
        <v>50</v>
      </c>
      <c r="F3676" s="28">
        <v>50</v>
      </c>
      <c r="G3676" s="28" t="s">
        <v>4494</v>
      </c>
      <c r="H3676" s="28" t="s">
        <v>585</v>
      </c>
      <c r="I3676" s="28">
        <v>1</v>
      </c>
      <c r="J3676" s="28">
        <v>0</v>
      </c>
      <c r="K3676" s="28">
        <v>0</v>
      </c>
      <c r="L3676" s="28">
        <v>0</v>
      </c>
      <c r="M3676" s="28" t="s">
        <v>1405</v>
      </c>
      <c r="N3676" s="28" t="s">
        <v>587</v>
      </c>
      <c r="O3676" s="21">
        <v>0</v>
      </c>
      <c r="P3676" s="21">
        <v>1</v>
      </c>
      <c r="Q3676" s="21">
        <v>0</v>
      </c>
      <c r="R3676">
        <f>IFERROR(IF(I3676=1,VLOOKUP(F3676,Lookup!$A$2:$B$15,2,FALSE),0),0.5)</f>
        <v>0.5</v>
      </c>
      <c r="S3676">
        <f>IF(K3676=1,1,IFERROR(IF(H3676="pass",VLOOKUP(F3676,Lookup!$D$2:$E$26,2,FALSE),0),1.6))</f>
        <v>0</v>
      </c>
      <c r="T3676" s="6">
        <f t="shared" si="174"/>
        <v>0</v>
      </c>
      <c r="U3676" s="6">
        <f t="shared" si="175"/>
        <v>0.5</v>
      </c>
      <c r="V3676" t="str">
        <f t="shared" si="173"/>
        <v>D.JONES, NYG</v>
      </c>
    </row>
    <row r="3677" spans="1:22">
      <c r="A3677">
        <v>1620</v>
      </c>
      <c r="B3677" s="28">
        <v>2</v>
      </c>
      <c r="C3677" s="28" t="s">
        <v>3</v>
      </c>
      <c r="D3677" s="28" t="s">
        <v>14</v>
      </c>
      <c r="E3677" s="28">
        <v>37</v>
      </c>
      <c r="F3677" s="28">
        <v>63</v>
      </c>
      <c r="G3677" s="28" t="s">
        <v>4496</v>
      </c>
      <c r="H3677" s="28" t="s">
        <v>585</v>
      </c>
      <c r="I3677" s="28">
        <v>1</v>
      </c>
      <c r="J3677" s="28">
        <v>0</v>
      </c>
      <c r="K3677" s="28">
        <v>0</v>
      </c>
      <c r="L3677" s="28">
        <v>0</v>
      </c>
      <c r="M3677" s="28" t="s">
        <v>1276</v>
      </c>
      <c r="N3677" s="28" t="s">
        <v>587</v>
      </c>
      <c r="O3677" s="21">
        <v>0</v>
      </c>
      <c r="P3677" s="21">
        <v>1</v>
      </c>
      <c r="Q3677" s="21">
        <v>0</v>
      </c>
      <c r="R3677">
        <f>IFERROR(IF(I3677=1,VLOOKUP(F3677,Lookup!$A$2:$B$15,2,FALSE),0),0.5)</f>
        <v>0.5</v>
      </c>
      <c r="S3677">
        <f>IF(K3677=1,1,IFERROR(IF(H3677="pass",VLOOKUP(F3677,Lookup!$D$2:$E$26,2,FALSE),0),1.6))</f>
        <v>0</v>
      </c>
      <c r="T3677" s="6">
        <f t="shared" si="174"/>
        <v>0</v>
      </c>
      <c r="U3677" s="6">
        <f t="shared" si="175"/>
        <v>0.5</v>
      </c>
      <c r="V3677" t="str">
        <f t="shared" si="173"/>
        <v>S.BARKLEY, NYG</v>
      </c>
    </row>
    <row r="3678" spans="1:22">
      <c r="A3678">
        <v>1621</v>
      </c>
      <c r="B3678" s="28">
        <v>2</v>
      </c>
      <c r="C3678" s="28" t="s">
        <v>3</v>
      </c>
      <c r="D3678" s="28" t="s">
        <v>14</v>
      </c>
      <c r="E3678" s="28">
        <v>38</v>
      </c>
      <c r="F3678" s="28">
        <v>62</v>
      </c>
      <c r="G3678" s="28" t="s">
        <v>4497</v>
      </c>
      <c r="H3678" s="28" t="s">
        <v>2864</v>
      </c>
      <c r="I3678" s="28">
        <v>0</v>
      </c>
      <c r="J3678" s="28">
        <v>1</v>
      </c>
      <c r="K3678" s="28">
        <v>0</v>
      </c>
      <c r="L3678" s="28">
        <v>0</v>
      </c>
      <c r="M3678" s="28" t="s">
        <v>1285</v>
      </c>
      <c r="N3678" s="28" t="s">
        <v>587</v>
      </c>
      <c r="O3678" s="21">
        <v>0</v>
      </c>
      <c r="P3678" s="21">
        <v>0</v>
      </c>
      <c r="Q3678" s="21">
        <v>0</v>
      </c>
      <c r="R3678">
        <f>IFERROR(IF(I3678=1,VLOOKUP(F3678,Lookup!$A$2:$B$15,2,FALSE),0),0.5)</f>
        <v>0</v>
      </c>
      <c r="S3678">
        <f>IF(K3678=1,1,IFERROR(IF(H3678="pass",VLOOKUP(F3678,Lookup!$D$2:$E$26,2,FALSE),0),1.6))</f>
        <v>0</v>
      </c>
      <c r="T3678" s="6">
        <f t="shared" si="174"/>
        <v>0</v>
      </c>
      <c r="U3678" s="6">
        <f t="shared" si="175"/>
        <v>0</v>
      </c>
      <c r="V3678" t="str">
        <f t="shared" si="173"/>
        <v>S.SHEPARD, NYG</v>
      </c>
    </row>
    <row r="3679" spans="1:22">
      <c r="A3679">
        <v>1622</v>
      </c>
      <c r="B3679" s="28">
        <v>2</v>
      </c>
      <c r="C3679" s="28" t="s">
        <v>3</v>
      </c>
      <c r="D3679" s="28" t="s">
        <v>14</v>
      </c>
      <c r="E3679" s="28">
        <v>33</v>
      </c>
      <c r="F3679" s="28">
        <v>67</v>
      </c>
      <c r="G3679" s="28" t="s">
        <v>4498</v>
      </c>
      <c r="H3679" s="28" t="s">
        <v>585</v>
      </c>
      <c r="I3679" s="28">
        <v>1</v>
      </c>
      <c r="J3679" s="28">
        <v>0</v>
      </c>
      <c r="K3679" s="28">
        <v>0</v>
      </c>
      <c r="L3679" s="28">
        <v>0</v>
      </c>
      <c r="M3679" s="28" t="s">
        <v>1276</v>
      </c>
      <c r="N3679" s="28" t="s">
        <v>587</v>
      </c>
      <c r="O3679" s="21">
        <v>0</v>
      </c>
      <c r="P3679" s="21">
        <v>1</v>
      </c>
      <c r="Q3679" s="21">
        <v>0</v>
      </c>
      <c r="R3679">
        <f>IFERROR(IF(I3679=1,VLOOKUP(F3679,Lookup!$A$2:$B$15,2,FALSE),0),0.5)</f>
        <v>0.5</v>
      </c>
      <c r="S3679">
        <f>IF(K3679=1,1,IFERROR(IF(H3679="pass",VLOOKUP(F3679,Lookup!$D$2:$E$26,2,FALSE),0),1.6))</f>
        <v>0</v>
      </c>
      <c r="T3679" s="6">
        <f t="shared" si="174"/>
        <v>0</v>
      </c>
      <c r="U3679" s="6">
        <f t="shared" si="175"/>
        <v>0.5</v>
      </c>
      <c r="V3679" t="str">
        <f t="shared" si="173"/>
        <v>S.BARKLEY, NYG</v>
      </c>
    </row>
    <row r="3680" spans="1:22">
      <c r="A3680">
        <v>1629</v>
      </c>
      <c r="B3680" s="28">
        <v>2</v>
      </c>
      <c r="C3680" s="28" t="s">
        <v>3</v>
      </c>
      <c r="D3680" s="28" t="s">
        <v>14</v>
      </c>
      <c r="E3680" s="28">
        <v>70</v>
      </c>
      <c r="F3680" s="28">
        <v>30</v>
      </c>
      <c r="G3680" s="28" t="s">
        <v>4505</v>
      </c>
      <c r="H3680" s="28" t="s">
        <v>585</v>
      </c>
      <c r="I3680" s="28">
        <v>1</v>
      </c>
      <c r="J3680" s="28">
        <v>0</v>
      </c>
      <c r="K3680" s="28">
        <v>0</v>
      </c>
      <c r="L3680" s="28">
        <v>0</v>
      </c>
      <c r="M3680" s="28" t="s">
        <v>1276</v>
      </c>
      <c r="N3680" s="28" t="s">
        <v>587</v>
      </c>
      <c r="O3680" s="21">
        <v>0</v>
      </c>
      <c r="P3680" s="21">
        <v>1</v>
      </c>
      <c r="Q3680" s="21">
        <v>0</v>
      </c>
      <c r="R3680">
        <f>IFERROR(IF(I3680=1,VLOOKUP(F3680,Lookup!$A$2:$B$15,2,FALSE),0),0.5)</f>
        <v>0.5</v>
      </c>
      <c r="S3680">
        <f>IF(K3680=1,1,IFERROR(IF(H3680="pass",VLOOKUP(F3680,Lookup!$D$2:$E$26,2,FALSE),0),1.6))</f>
        <v>0</v>
      </c>
      <c r="T3680" s="6">
        <f t="shared" si="174"/>
        <v>0</v>
      </c>
      <c r="U3680" s="6">
        <f t="shared" si="175"/>
        <v>0.5</v>
      </c>
      <c r="V3680" t="str">
        <f t="shared" si="173"/>
        <v>S.BARKLEY, NYG</v>
      </c>
    </row>
    <row r="3681" spans="1:22">
      <c r="A3681">
        <v>1630</v>
      </c>
      <c r="B3681" s="28">
        <v>2</v>
      </c>
      <c r="C3681" s="28" t="s">
        <v>3</v>
      </c>
      <c r="D3681" s="28" t="s">
        <v>14</v>
      </c>
      <c r="E3681" s="28">
        <v>68</v>
      </c>
      <c r="F3681" s="28">
        <v>32</v>
      </c>
      <c r="G3681" s="28" t="s">
        <v>4506</v>
      </c>
      <c r="H3681" s="28" t="s">
        <v>2864</v>
      </c>
      <c r="I3681" s="28">
        <v>0</v>
      </c>
      <c r="J3681" s="28">
        <v>1</v>
      </c>
      <c r="K3681" s="28">
        <v>0</v>
      </c>
      <c r="L3681" s="28">
        <v>0</v>
      </c>
      <c r="M3681" s="28" t="s">
        <v>1285</v>
      </c>
      <c r="N3681" s="28" t="s">
        <v>587</v>
      </c>
      <c r="O3681" s="21">
        <v>0</v>
      </c>
      <c r="P3681" s="21">
        <v>0</v>
      </c>
      <c r="Q3681" s="21">
        <v>0</v>
      </c>
      <c r="R3681">
        <f>IFERROR(IF(I3681=1,VLOOKUP(F3681,Lookup!$A$2:$B$15,2,FALSE),0),0.5)</f>
        <v>0</v>
      </c>
      <c r="S3681">
        <f>IF(K3681=1,1,IFERROR(IF(H3681="pass",VLOOKUP(F3681,Lookup!$D$2:$E$26,2,FALSE),0),1.6))</f>
        <v>0</v>
      </c>
      <c r="T3681" s="6">
        <f t="shared" si="174"/>
        <v>0</v>
      </c>
      <c r="U3681" s="6">
        <f t="shared" si="175"/>
        <v>0</v>
      </c>
      <c r="V3681" t="str">
        <f t="shared" si="173"/>
        <v>S.SHEPARD, NYG</v>
      </c>
    </row>
    <row r="3682" spans="1:22">
      <c r="A3682">
        <v>1631</v>
      </c>
      <c r="B3682" s="28">
        <v>2</v>
      </c>
      <c r="C3682" s="28" t="s">
        <v>3</v>
      </c>
      <c r="D3682" s="28" t="s">
        <v>14</v>
      </c>
      <c r="E3682" s="28">
        <v>55</v>
      </c>
      <c r="F3682" s="28">
        <v>45</v>
      </c>
      <c r="G3682" s="28" t="s">
        <v>4507</v>
      </c>
      <c r="H3682" s="28" t="s">
        <v>585</v>
      </c>
      <c r="I3682" s="28">
        <v>1</v>
      </c>
      <c r="J3682" s="28">
        <v>0</v>
      </c>
      <c r="K3682" s="28">
        <v>0</v>
      </c>
      <c r="L3682" s="28">
        <v>0</v>
      </c>
      <c r="M3682" s="28" t="s">
        <v>1285</v>
      </c>
      <c r="N3682" s="28" t="s">
        <v>587</v>
      </c>
      <c r="O3682" s="21">
        <v>0</v>
      </c>
      <c r="P3682" s="21">
        <v>1</v>
      </c>
      <c r="Q3682" s="21">
        <v>0</v>
      </c>
      <c r="R3682">
        <f>IFERROR(IF(I3682=1,VLOOKUP(F3682,Lookup!$A$2:$B$15,2,FALSE),0),0.5)</f>
        <v>0.5</v>
      </c>
      <c r="S3682">
        <f>IF(K3682=1,1,IFERROR(IF(H3682="pass",VLOOKUP(F3682,Lookup!$D$2:$E$26,2,FALSE),0),1.6))</f>
        <v>0</v>
      </c>
      <c r="T3682" s="6">
        <f t="shared" si="174"/>
        <v>0</v>
      </c>
      <c r="U3682" s="6">
        <f t="shared" si="175"/>
        <v>0.5</v>
      </c>
      <c r="V3682" t="str">
        <f t="shared" si="173"/>
        <v>S.SHEPARD, NYG</v>
      </c>
    </row>
    <row r="3683" spans="1:22">
      <c r="A3683">
        <v>1636</v>
      </c>
      <c r="B3683" s="28">
        <v>2</v>
      </c>
      <c r="C3683" s="28" t="s">
        <v>14</v>
      </c>
      <c r="D3683" s="28" t="s">
        <v>3</v>
      </c>
      <c r="E3683" s="28">
        <v>75</v>
      </c>
      <c r="F3683" s="28">
        <v>25</v>
      </c>
      <c r="G3683" s="28" t="s">
        <v>4512</v>
      </c>
      <c r="H3683" s="28" t="s">
        <v>585</v>
      </c>
      <c r="I3683" s="28">
        <v>1</v>
      </c>
      <c r="J3683" s="28">
        <v>0</v>
      </c>
      <c r="K3683" s="28">
        <v>0</v>
      </c>
      <c r="L3683" s="28">
        <v>0</v>
      </c>
      <c r="M3683" s="28" t="s">
        <v>1694</v>
      </c>
      <c r="N3683" s="28" t="s">
        <v>587</v>
      </c>
      <c r="O3683" s="21">
        <v>0</v>
      </c>
      <c r="P3683" s="21">
        <v>1</v>
      </c>
      <c r="Q3683" s="21">
        <v>0</v>
      </c>
      <c r="R3683">
        <f>IFERROR(IF(I3683=1,VLOOKUP(F3683,Lookup!$A$2:$B$15,2,FALSE),0),0.5)</f>
        <v>0.5</v>
      </c>
      <c r="S3683">
        <f>IF(K3683=1,1,IFERROR(IF(H3683="pass",VLOOKUP(F3683,Lookup!$D$2:$E$26,2,FALSE),0),1.6))</f>
        <v>0</v>
      </c>
      <c r="T3683" s="6">
        <f t="shared" si="174"/>
        <v>0</v>
      </c>
      <c r="U3683" s="6">
        <f t="shared" si="175"/>
        <v>0.5</v>
      </c>
      <c r="V3683" t="str">
        <f t="shared" si="173"/>
        <v>A.GIBSON, WAS</v>
      </c>
    </row>
    <row r="3684" spans="1:22">
      <c r="A3684">
        <v>1637</v>
      </c>
      <c r="B3684" s="28">
        <v>2</v>
      </c>
      <c r="C3684" s="28" t="s">
        <v>14</v>
      </c>
      <c r="D3684" s="28" t="s">
        <v>3</v>
      </c>
      <c r="E3684" s="28">
        <v>68</v>
      </c>
      <c r="F3684" s="28">
        <v>32</v>
      </c>
      <c r="G3684" s="28" t="s">
        <v>4513</v>
      </c>
      <c r="H3684" s="28" t="s">
        <v>2864</v>
      </c>
      <c r="I3684" s="28">
        <v>0</v>
      </c>
      <c r="J3684" s="28">
        <v>1</v>
      </c>
      <c r="K3684" s="28">
        <v>0</v>
      </c>
      <c r="L3684" s="28">
        <v>0</v>
      </c>
      <c r="M3684" s="28" t="s">
        <v>1706</v>
      </c>
      <c r="N3684" s="28" t="s">
        <v>587</v>
      </c>
      <c r="O3684" s="21">
        <v>0</v>
      </c>
      <c r="P3684" s="21">
        <v>0</v>
      </c>
      <c r="Q3684" s="21">
        <v>0</v>
      </c>
      <c r="R3684">
        <f>IFERROR(IF(I3684=1,VLOOKUP(F3684,Lookup!$A$2:$B$15,2,FALSE),0),0.5)</f>
        <v>0</v>
      </c>
      <c r="S3684">
        <f>IF(K3684=1,1,IFERROR(IF(H3684="pass",VLOOKUP(F3684,Lookup!$D$2:$E$26,2,FALSE),0),1.6))</f>
        <v>0</v>
      </c>
      <c r="T3684" s="6">
        <f t="shared" si="174"/>
        <v>0</v>
      </c>
      <c r="U3684" s="6">
        <f t="shared" si="175"/>
        <v>0</v>
      </c>
      <c r="V3684" t="str">
        <f t="shared" si="173"/>
        <v>A.HUMPHRIES, WAS</v>
      </c>
    </row>
    <row r="3685" spans="1:22">
      <c r="A3685">
        <v>1639</v>
      </c>
      <c r="B3685" s="28">
        <v>2</v>
      </c>
      <c r="C3685" s="28" t="s">
        <v>14</v>
      </c>
      <c r="D3685" s="28" t="s">
        <v>3</v>
      </c>
      <c r="E3685" s="28">
        <v>39</v>
      </c>
      <c r="F3685" s="28">
        <v>61</v>
      </c>
      <c r="G3685" s="28" t="s">
        <v>4515</v>
      </c>
      <c r="H3685" s="28" t="s">
        <v>585</v>
      </c>
      <c r="I3685" s="28">
        <v>1</v>
      </c>
      <c r="J3685" s="28">
        <v>0</v>
      </c>
      <c r="K3685" s="28">
        <v>0</v>
      </c>
      <c r="L3685" s="28">
        <v>0</v>
      </c>
      <c r="M3685" s="28" t="s">
        <v>1694</v>
      </c>
      <c r="N3685" s="28" t="s">
        <v>587</v>
      </c>
      <c r="O3685" s="21">
        <v>0</v>
      </c>
      <c r="P3685" s="21">
        <v>1</v>
      </c>
      <c r="Q3685" s="21">
        <v>0</v>
      </c>
      <c r="R3685">
        <f>IFERROR(IF(I3685=1,VLOOKUP(F3685,Lookup!$A$2:$B$15,2,FALSE),0),0.5)</f>
        <v>0.5</v>
      </c>
      <c r="S3685">
        <f>IF(K3685=1,1,IFERROR(IF(H3685="pass",VLOOKUP(F3685,Lookup!$D$2:$E$26,2,FALSE),0),1.6))</f>
        <v>0</v>
      </c>
      <c r="T3685" s="6">
        <f t="shared" si="174"/>
        <v>0</v>
      </c>
      <c r="U3685" s="6">
        <f t="shared" si="175"/>
        <v>0.5</v>
      </c>
      <c r="V3685" t="str">
        <f t="shared" si="173"/>
        <v>A.GIBSON, WAS</v>
      </c>
    </row>
    <row r="3686" spans="1:22">
      <c r="A3686">
        <v>1641</v>
      </c>
      <c r="B3686" s="28">
        <v>2</v>
      </c>
      <c r="C3686" s="28" t="s">
        <v>14</v>
      </c>
      <c r="D3686" s="28" t="s">
        <v>3</v>
      </c>
      <c r="E3686" s="28">
        <v>25</v>
      </c>
      <c r="F3686" s="28">
        <v>75</v>
      </c>
      <c r="G3686" s="28" t="s">
        <v>4517</v>
      </c>
      <c r="H3686" s="28" t="s">
        <v>585</v>
      </c>
      <c r="I3686" s="28">
        <v>1</v>
      </c>
      <c r="J3686" s="28">
        <v>0</v>
      </c>
      <c r="K3686" s="28">
        <v>0</v>
      </c>
      <c r="L3686" s="28">
        <v>0</v>
      </c>
      <c r="M3686" s="28" t="s">
        <v>1694</v>
      </c>
      <c r="N3686" s="28" t="s">
        <v>587</v>
      </c>
      <c r="O3686" s="21">
        <v>0</v>
      </c>
      <c r="P3686" s="21">
        <v>1</v>
      </c>
      <c r="Q3686" s="21">
        <v>0</v>
      </c>
      <c r="R3686">
        <f>IFERROR(IF(I3686=1,VLOOKUP(F3686,Lookup!$A$2:$B$15,2,FALSE),0),0.5)</f>
        <v>0.5</v>
      </c>
      <c r="S3686">
        <f>IF(K3686=1,1,IFERROR(IF(H3686="pass",VLOOKUP(F3686,Lookup!$D$2:$E$26,2,FALSE),0),1.6))</f>
        <v>0</v>
      </c>
      <c r="T3686" s="6">
        <f t="shared" si="174"/>
        <v>0</v>
      </c>
      <c r="U3686" s="6">
        <f t="shared" si="175"/>
        <v>0.5</v>
      </c>
      <c r="V3686" t="str">
        <f t="shared" si="173"/>
        <v>A.GIBSON, WAS</v>
      </c>
    </row>
    <row r="3687" spans="1:22">
      <c r="A3687">
        <v>1642</v>
      </c>
      <c r="B3687" s="28">
        <v>2</v>
      </c>
      <c r="C3687" s="28" t="s">
        <v>14</v>
      </c>
      <c r="D3687" s="28" t="s">
        <v>3</v>
      </c>
      <c r="E3687" s="28">
        <v>22</v>
      </c>
      <c r="F3687" s="28">
        <v>78</v>
      </c>
      <c r="G3687" s="28" t="s">
        <v>4518</v>
      </c>
      <c r="H3687" s="28" t="s">
        <v>2864</v>
      </c>
      <c r="I3687" s="28">
        <v>0</v>
      </c>
      <c r="J3687" s="28">
        <v>1</v>
      </c>
      <c r="K3687" s="28">
        <v>0</v>
      </c>
      <c r="L3687" s="28">
        <v>0</v>
      </c>
      <c r="M3687" s="28" t="s">
        <v>1706</v>
      </c>
      <c r="N3687" s="28" t="s">
        <v>587</v>
      </c>
      <c r="O3687" s="21">
        <v>0</v>
      </c>
      <c r="P3687" s="21">
        <v>0</v>
      </c>
      <c r="Q3687" s="21">
        <v>0</v>
      </c>
      <c r="R3687">
        <f>IFERROR(IF(I3687=1,VLOOKUP(F3687,Lookup!$A$2:$B$15,2,FALSE),0),0.5)</f>
        <v>0</v>
      </c>
      <c r="S3687">
        <f>IF(K3687=1,1,IFERROR(IF(H3687="pass",VLOOKUP(F3687,Lookup!$D$2:$E$26,2,FALSE),0),1.6))</f>
        <v>0</v>
      </c>
      <c r="T3687" s="6">
        <f t="shared" si="174"/>
        <v>0</v>
      </c>
      <c r="U3687" s="6">
        <f t="shared" si="175"/>
        <v>0</v>
      </c>
      <c r="V3687" t="str">
        <f t="shared" si="173"/>
        <v>A.HUMPHRIES, WAS</v>
      </c>
    </row>
    <row r="3688" spans="1:22">
      <c r="A3688">
        <v>1643</v>
      </c>
      <c r="B3688" s="28">
        <v>2</v>
      </c>
      <c r="C3688" s="28" t="s">
        <v>14</v>
      </c>
      <c r="D3688" s="28" t="s">
        <v>3</v>
      </c>
      <c r="E3688" s="28">
        <v>32</v>
      </c>
      <c r="F3688" s="28">
        <v>68</v>
      </c>
      <c r="G3688" s="28" t="s">
        <v>4519</v>
      </c>
      <c r="H3688" s="28" t="s">
        <v>585</v>
      </c>
      <c r="I3688" s="28">
        <v>0</v>
      </c>
      <c r="J3688" s="28">
        <v>1</v>
      </c>
      <c r="K3688" s="28">
        <v>0</v>
      </c>
      <c r="L3688" s="28">
        <v>0</v>
      </c>
      <c r="M3688" s="28" t="s">
        <v>4457</v>
      </c>
      <c r="N3688" s="28" t="s">
        <v>587</v>
      </c>
      <c r="O3688" s="21">
        <v>0</v>
      </c>
      <c r="P3688" s="21">
        <v>0</v>
      </c>
      <c r="Q3688" s="21">
        <v>0</v>
      </c>
      <c r="R3688">
        <f>IFERROR(IF(I3688=1,VLOOKUP(F3688,Lookup!$A$2:$B$15,2,FALSE),0),0.5)</f>
        <v>0</v>
      </c>
      <c r="S3688">
        <f>IF(K3688=1,1,IFERROR(IF(H3688="pass",VLOOKUP(F3688,Lookup!$D$2:$E$26,2,FALSE),0),1.6))</f>
        <v>0</v>
      </c>
      <c r="T3688" s="6">
        <f t="shared" si="174"/>
        <v>0</v>
      </c>
      <c r="U3688" s="6">
        <f t="shared" si="175"/>
        <v>0</v>
      </c>
      <c r="V3688" t="str">
        <f t="shared" si="173"/>
        <v>T.HEINICKE, WAS</v>
      </c>
    </row>
    <row r="3689" spans="1:22">
      <c r="A3689">
        <v>1646</v>
      </c>
      <c r="B3689" s="28">
        <v>2</v>
      </c>
      <c r="C3689" s="28" t="s">
        <v>3</v>
      </c>
      <c r="D3689" s="28" t="s">
        <v>14</v>
      </c>
      <c r="E3689" s="28">
        <v>41</v>
      </c>
      <c r="F3689" s="28">
        <v>59</v>
      </c>
      <c r="G3689" s="28" t="s">
        <v>4522</v>
      </c>
      <c r="H3689" s="28" t="s">
        <v>2864</v>
      </c>
      <c r="I3689" s="28">
        <v>0</v>
      </c>
      <c r="J3689" s="28">
        <v>1</v>
      </c>
      <c r="K3689" s="28">
        <v>0</v>
      </c>
      <c r="L3689" s="28">
        <v>0</v>
      </c>
      <c r="M3689" s="28" t="s">
        <v>1315</v>
      </c>
      <c r="N3689" s="28" t="s">
        <v>587</v>
      </c>
      <c r="O3689" s="21">
        <v>0</v>
      </c>
      <c r="P3689" s="21">
        <v>0</v>
      </c>
      <c r="Q3689" s="21">
        <v>0</v>
      </c>
      <c r="R3689">
        <f>IFERROR(IF(I3689=1,VLOOKUP(F3689,Lookup!$A$2:$B$15,2,FALSE),0),0.5)</f>
        <v>0</v>
      </c>
      <c r="S3689">
        <f>IF(K3689=1,1,IFERROR(IF(H3689="pass",VLOOKUP(F3689,Lookup!$D$2:$E$26,2,FALSE),0),1.6))</f>
        <v>0</v>
      </c>
      <c r="T3689" s="6">
        <f t="shared" si="174"/>
        <v>0</v>
      </c>
      <c r="U3689" s="6">
        <f t="shared" si="175"/>
        <v>0</v>
      </c>
      <c r="V3689" t="str">
        <f t="shared" si="173"/>
        <v>K.GOLLADAY, NYG</v>
      </c>
    </row>
    <row r="3690" spans="1:22">
      <c r="A3690">
        <v>1650</v>
      </c>
      <c r="B3690" s="28">
        <v>2</v>
      </c>
      <c r="C3690" s="28" t="s">
        <v>14</v>
      </c>
      <c r="D3690" s="28" t="s">
        <v>3</v>
      </c>
      <c r="E3690" s="28">
        <v>57</v>
      </c>
      <c r="F3690" s="28">
        <v>43</v>
      </c>
      <c r="G3690" s="28" t="s">
        <v>4526</v>
      </c>
      <c r="H3690" s="28" t="s">
        <v>585</v>
      </c>
      <c r="I3690" s="28">
        <v>1</v>
      </c>
      <c r="J3690" s="28">
        <v>0</v>
      </c>
      <c r="K3690" s="28">
        <v>0</v>
      </c>
      <c r="L3690" s="28">
        <v>0</v>
      </c>
      <c r="M3690" s="28" t="s">
        <v>1694</v>
      </c>
      <c r="N3690" s="28" t="s">
        <v>587</v>
      </c>
      <c r="O3690" s="21">
        <v>0</v>
      </c>
      <c r="P3690" s="21">
        <v>1</v>
      </c>
      <c r="Q3690" s="21">
        <v>0</v>
      </c>
      <c r="R3690">
        <f>IFERROR(IF(I3690=1,VLOOKUP(F3690,Lookup!$A$2:$B$15,2,FALSE),0),0.5)</f>
        <v>0.5</v>
      </c>
      <c r="S3690">
        <f>IF(K3690=1,1,IFERROR(IF(H3690="pass",VLOOKUP(F3690,Lookup!$D$2:$E$26,2,FALSE),0),1.6))</f>
        <v>0</v>
      </c>
      <c r="T3690" s="6">
        <f t="shared" si="174"/>
        <v>0</v>
      </c>
      <c r="U3690" s="6">
        <f t="shared" si="175"/>
        <v>0.5</v>
      </c>
      <c r="V3690" t="str">
        <f t="shared" si="173"/>
        <v>A.GIBSON, WAS</v>
      </c>
    </row>
    <row r="3691" spans="1:22">
      <c r="A3691">
        <v>1654</v>
      </c>
      <c r="B3691" s="28">
        <v>2</v>
      </c>
      <c r="C3691" s="28" t="s">
        <v>14</v>
      </c>
      <c r="D3691" s="28" t="s">
        <v>3</v>
      </c>
      <c r="E3691" s="28">
        <v>42</v>
      </c>
      <c r="F3691" s="28">
        <v>58</v>
      </c>
      <c r="G3691" s="28" t="s">
        <v>4530</v>
      </c>
      <c r="H3691" s="28" t="s">
        <v>585</v>
      </c>
      <c r="I3691" s="28">
        <v>0</v>
      </c>
      <c r="J3691" s="28">
        <v>1</v>
      </c>
      <c r="K3691" s="28">
        <v>0</v>
      </c>
      <c r="L3691" s="28">
        <v>0</v>
      </c>
      <c r="M3691" s="28" t="s">
        <v>4457</v>
      </c>
      <c r="N3691" s="28" t="s">
        <v>587</v>
      </c>
      <c r="O3691" s="21">
        <v>0</v>
      </c>
      <c r="P3691" s="21">
        <v>0</v>
      </c>
      <c r="Q3691" s="21">
        <v>0</v>
      </c>
      <c r="R3691">
        <f>IFERROR(IF(I3691=1,VLOOKUP(F3691,Lookup!$A$2:$B$15,2,FALSE),0),0.5)</f>
        <v>0</v>
      </c>
      <c r="S3691">
        <f>IF(K3691=1,1,IFERROR(IF(H3691="pass",VLOOKUP(F3691,Lookup!$D$2:$E$26,2,FALSE),0),1.6))</f>
        <v>0</v>
      </c>
      <c r="T3691" s="6">
        <f t="shared" si="174"/>
        <v>0</v>
      </c>
      <c r="U3691" s="6">
        <f t="shared" si="175"/>
        <v>0</v>
      </c>
      <c r="V3691" t="str">
        <f t="shared" si="173"/>
        <v>T.HEINICKE, WAS</v>
      </c>
    </row>
    <row r="3692" spans="1:22">
      <c r="A3692">
        <v>1660</v>
      </c>
      <c r="B3692" s="28">
        <v>2</v>
      </c>
      <c r="C3692" s="28" t="s">
        <v>3</v>
      </c>
      <c r="D3692" s="28" t="s">
        <v>14</v>
      </c>
      <c r="E3692" s="28">
        <v>54</v>
      </c>
      <c r="F3692" s="28">
        <v>46</v>
      </c>
      <c r="G3692" s="28" t="s">
        <v>4536</v>
      </c>
      <c r="H3692" s="28" t="s">
        <v>585</v>
      </c>
      <c r="I3692" s="28">
        <v>1</v>
      </c>
      <c r="J3692" s="28">
        <v>0</v>
      </c>
      <c r="K3692" s="28">
        <v>0</v>
      </c>
      <c r="L3692" s="28">
        <v>0</v>
      </c>
      <c r="M3692" s="28" t="s">
        <v>1276</v>
      </c>
      <c r="N3692" s="28" t="s">
        <v>587</v>
      </c>
      <c r="O3692" s="21">
        <v>0</v>
      </c>
      <c r="P3692" s="21">
        <v>1</v>
      </c>
      <c r="Q3692" s="21">
        <v>0</v>
      </c>
      <c r="R3692">
        <f>IFERROR(IF(I3692=1,VLOOKUP(F3692,Lookup!$A$2:$B$15,2,FALSE),0),0.5)</f>
        <v>0.5</v>
      </c>
      <c r="S3692">
        <f>IF(K3692=1,1,IFERROR(IF(H3692="pass",VLOOKUP(F3692,Lookup!$D$2:$E$26,2,FALSE),0),1.6))</f>
        <v>0</v>
      </c>
      <c r="T3692" s="6">
        <f t="shared" si="174"/>
        <v>0</v>
      </c>
      <c r="U3692" s="6">
        <f t="shared" si="175"/>
        <v>0.5</v>
      </c>
      <c r="V3692" t="str">
        <f t="shared" si="173"/>
        <v>S.BARKLEY, NYG</v>
      </c>
    </row>
    <row r="3693" spans="1:22">
      <c r="A3693">
        <v>1661</v>
      </c>
      <c r="B3693" s="28">
        <v>2</v>
      </c>
      <c r="C3693" s="28" t="s">
        <v>3</v>
      </c>
      <c r="D3693" s="28" t="s">
        <v>14</v>
      </c>
      <c r="E3693" s="28">
        <v>47</v>
      </c>
      <c r="F3693" s="28">
        <v>53</v>
      </c>
      <c r="G3693" s="28" t="s">
        <v>4537</v>
      </c>
      <c r="H3693" s="28" t="s">
        <v>585</v>
      </c>
      <c r="I3693" s="28">
        <v>1</v>
      </c>
      <c r="J3693" s="28">
        <v>0</v>
      </c>
      <c r="K3693" s="28">
        <v>0</v>
      </c>
      <c r="L3693" s="28">
        <v>0</v>
      </c>
      <c r="M3693" s="28" t="s">
        <v>1405</v>
      </c>
      <c r="N3693" s="28" t="s">
        <v>587</v>
      </c>
      <c r="O3693" s="21">
        <v>0</v>
      </c>
      <c r="P3693" s="21">
        <v>1</v>
      </c>
      <c r="Q3693" s="21">
        <v>0</v>
      </c>
      <c r="R3693">
        <f>IFERROR(IF(I3693=1,VLOOKUP(F3693,Lookup!$A$2:$B$15,2,FALSE),0),0.5)</f>
        <v>0.5</v>
      </c>
      <c r="S3693">
        <f>IF(K3693=1,1,IFERROR(IF(H3693="pass",VLOOKUP(F3693,Lookup!$D$2:$E$26,2,FALSE),0),1.6))</f>
        <v>0</v>
      </c>
      <c r="T3693" s="6">
        <f t="shared" si="174"/>
        <v>0</v>
      </c>
      <c r="U3693" s="6">
        <f t="shared" si="175"/>
        <v>0.5</v>
      </c>
      <c r="V3693" t="str">
        <f t="shared" si="173"/>
        <v>D.JONES, NYG</v>
      </c>
    </row>
    <row r="3694" spans="1:22">
      <c r="A3694">
        <v>1662</v>
      </c>
      <c r="B3694" s="28">
        <v>2</v>
      </c>
      <c r="C3694" s="28" t="s">
        <v>3</v>
      </c>
      <c r="D3694" s="28" t="s">
        <v>14</v>
      </c>
      <c r="E3694" s="28">
        <v>45</v>
      </c>
      <c r="F3694" s="28">
        <v>55</v>
      </c>
      <c r="G3694" s="28" t="s">
        <v>4538</v>
      </c>
      <c r="H3694" s="28" t="s">
        <v>585</v>
      </c>
      <c r="I3694" s="28">
        <v>1</v>
      </c>
      <c r="J3694" s="28">
        <v>0</v>
      </c>
      <c r="K3694" s="28">
        <v>0</v>
      </c>
      <c r="L3694" s="28">
        <v>0</v>
      </c>
      <c r="M3694" s="28" t="s">
        <v>1332</v>
      </c>
      <c r="N3694" s="28" t="s">
        <v>587</v>
      </c>
      <c r="O3694" s="21">
        <v>0</v>
      </c>
      <c r="P3694" s="21">
        <v>1</v>
      </c>
      <c r="Q3694" s="21">
        <v>0</v>
      </c>
      <c r="R3694">
        <f>IFERROR(IF(I3694=1,VLOOKUP(F3694,Lookup!$A$2:$B$15,2,FALSE),0),0.5)</f>
        <v>0.5</v>
      </c>
      <c r="S3694">
        <f>IF(K3694=1,1,IFERROR(IF(H3694="pass",VLOOKUP(F3694,Lookup!$D$2:$E$26,2,FALSE),0),1.6))</f>
        <v>0</v>
      </c>
      <c r="T3694" s="6">
        <f t="shared" si="174"/>
        <v>0</v>
      </c>
      <c r="U3694" s="6">
        <f t="shared" si="175"/>
        <v>0.5</v>
      </c>
      <c r="V3694" t="str">
        <f t="shared" si="173"/>
        <v>E.PENNY, NYG</v>
      </c>
    </row>
    <row r="3695" spans="1:22">
      <c r="A3695">
        <v>1664</v>
      </c>
      <c r="B3695" s="28">
        <v>2</v>
      </c>
      <c r="C3695" s="28" t="s">
        <v>3</v>
      </c>
      <c r="D3695" s="28" t="s">
        <v>14</v>
      </c>
      <c r="E3695" s="28">
        <v>43</v>
      </c>
      <c r="F3695" s="28">
        <v>57</v>
      </c>
      <c r="G3695" s="28" t="s">
        <v>4540</v>
      </c>
      <c r="H3695" s="28" t="s">
        <v>585</v>
      </c>
      <c r="I3695" s="28">
        <v>1</v>
      </c>
      <c r="J3695" s="28">
        <v>0</v>
      </c>
      <c r="K3695" s="28">
        <v>0</v>
      </c>
      <c r="L3695" s="28">
        <v>0</v>
      </c>
      <c r="M3695" s="28" t="s">
        <v>1276</v>
      </c>
      <c r="N3695" s="28" t="s">
        <v>587</v>
      </c>
      <c r="O3695" s="21">
        <v>0</v>
      </c>
      <c r="P3695" s="21">
        <v>1</v>
      </c>
      <c r="Q3695" s="21">
        <v>0</v>
      </c>
      <c r="R3695">
        <f>IFERROR(IF(I3695=1,VLOOKUP(F3695,Lookup!$A$2:$B$15,2,FALSE),0),0.5)</f>
        <v>0.5</v>
      </c>
      <c r="S3695">
        <f>IF(K3695=1,1,IFERROR(IF(H3695="pass",VLOOKUP(F3695,Lookup!$D$2:$E$26,2,FALSE),0),1.6))</f>
        <v>0</v>
      </c>
      <c r="T3695" s="6">
        <f t="shared" si="174"/>
        <v>0</v>
      </c>
      <c r="U3695" s="6">
        <f t="shared" si="175"/>
        <v>0.5</v>
      </c>
      <c r="V3695" t="str">
        <f t="shared" si="173"/>
        <v>S.BARKLEY, NYG</v>
      </c>
    </row>
    <row r="3696" spans="1:22">
      <c r="A3696">
        <v>1665</v>
      </c>
      <c r="B3696" s="28">
        <v>2</v>
      </c>
      <c r="C3696" s="28" t="s">
        <v>3</v>
      </c>
      <c r="D3696" s="28" t="s">
        <v>14</v>
      </c>
      <c r="E3696" s="28">
        <v>48</v>
      </c>
      <c r="F3696" s="28">
        <v>52</v>
      </c>
      <c r="G3696" s="28" t="s">
        <v>4541</v>
      </c>
      <c r="H3696" s="28" t="s">
        <v>585</v>
      </c>
      <c r="I3696" s="28">
        <v>0</v>
      </c>
      <c r="J3696" s="28">
        <v>1</v>
      </c>
      <c r="K3696" s="28">
        <v>0</v>
      </c>
      <c r="L3696" s="28">
        <v>0</v>
      </c>
      <c r="M3696" s="28" t="s">
        <v>1405</v>
      </c>
      <c r="N3696" s="28" t="s">
        <v>587</v>
      </c>
      <c r="O3696" s="21">
        <v>0</v>
      </c>
      <c r="P3696" s="21">
        <v>0</v>
      </c>
      <c r="Q3696" s="21">
        <v>0</v>
      </c>
      <c r="R3696">
        <f>IFERROR(IF(I3696=1,VLOOKUP(F3696,Lookup!$A$2:$B$15,2,FALSE),0),0.5)</f>
        <v>0</v>
      </c>
      <c r="S3696">
        <f>IF(K3696=1,1,IFERROR(IF(H3696="pass",VLOOKUP(F3696,Lookup!$D$2:$E$26,2,FALSE),0),1.6))</f>
        <v>0</v>
      </c>
      <c r="T3696" s="6">
        <f t="shared" si="174"/>
        <v>0</v>
      </c>
      <c r="U3696" s="6">
        <f t="shared" si="175"/>
        <v>0</v>
      </c>
      <c r="V3696" t="str">
        <f t="shared" si="173"/>
        <v>D.JONES, NYG</v>
      </c>
    </row>
    <row r="3697" spans="1:22">
      <c r="A3697">
        <v>1670</v>
      </c>
      <c r="B3697" s="28">
        <v>2</v>
      </c>
      <c r="C3697" s="28" t="s">
        <v>3</v>
      </c>
      <c r="D3697" s="28" t="s">
        <v>14</v>
      </c>
      <c r="E3697" s="28">
        <v>62</v>
      </c>
      <c r="F3697" s="28">
        <v>38</v>
      </c>
      <c r="G3697" s="28" t="s">
        <v>4547</v>
      </c>
      <c r="H3697" s="28" t="s">
        <v>585</v>
      </c>
      <c r="I3697" s="28">
        <v>1</v>
      </c>
      <c r="J3697" s="28">
        <v>0</v>
      </c>
      <c r="K3697" s="28">
        <v>0</v>
      </c>
      <c r="L3697" s="28">
        <v>0</v>
      </c>
      <c r="M3697" s="28" t="s">
        <v>1276</v>
      </c>
      <c r="N3697" s="28" t="s">
        <v>587</v>
      </c>
      <c r="O3697" s="21">
        <v>0</v>
      </c>
      <c r="P3697" s="21">
        <v>1</v>
      </c>
      <c r="Q3697" s="21">
        <v>0</v>
      </c>
      <c r="R3697">
        <f>IFERROR(IF(I3697=1,VLOOKUP(F3697,Lookup!$A$2:$B$15,2,FALSE),0),0.5)</f>
        <v>0.5</v>
      </c>
      <c r="S3697">
        <f>IF(K3697=1,1,IFERROR(IF(H3697="pass",VLOOKUP(F3697,Lookup!$D$2:$E$26,2,FALSE),0),1.6))</f>
        <v>0</v>
      </c>
      <c r="T3697" s="6">
        <f t="shared" si="174"/>
        <v>0</v>
      </c>
      <c r="U3697" s="6">
        <f t="shared" si="175"/>
        <v>0.5</v>
      </c>
      <c r="V3697" t="str">
        <f t="shared" si="173"/>
        <v>S.BARKLEY, NYG</v>
      </c>
    </row>
    <row r="3698" spans="1:22">
      <c r="A3698">
        <v>1673</v>
      </c>
      <c r="B3698" s="28">
        <v>2</v>
      </c>
      <c r="C3698" s="28" t="s">
        <v>14</v>
      </c>
      <c r="D3698" s="28" t="s">
        <v>3</v>
      </c>
      <c r="E3698" s="28">
        <v>92</v>
      </c>
      <c r="F3698" s="28">
        <v>8</v>
      </c>
      <c r="G3698" s="28" t="s">
        <v>4550</v>
      </c>
      <c r="H3698" s="28" t="s">
        <v>585</v>
      </c>
      <c r="I3698" s="28">
        <v>1</v>
      </c>
      <c r="J3698" s="28">
        <v>0</v>
      </c>
      <c r="K3698" s="28">
        <v>0</v>
      </c>
      <c r="L3698" s="28">
        <v>0</v>
      </c>
      <c r="M3698" s="28" t="s">
        <v>1694</v>
      </c>
      <c r="N3698" s="28" t="s">
        <v>587</v>
      </c>
      <c r="O3698" s="21">
        <v>0</v>
      </c>
      <c r="P3698" s="21">
        <v>1</v>
      </c>
      <c r="Q3698" s="21">
        <v>0</v>
      </c>
      <c r="R3698">
        <f>IFERROR(IF(I3698=1,VLOOKUP(F3698,Lookup!$A$2:$B$15,2,FALSE),0),0.5)</f>
        <v>0.5</v>
      </c>
      <c r="S3698">
        <f>IF(K3698=1,1,IFERROR(IF(H3698="pass",VLOOKUP(F3698,Lookup!$D$2:$E$26,2,FALSE),0),1.6))</f>
        <v>0</v>
      </c>
      <c r="T3698" s="6">
        <f t="shared" si="174"/>
        <v>0</v>
      </c>
      <c r="U3698" s="6">
        <f t="shared" si="175"/>
        <v>0.5</v>
      </c>
      <c r="V3698" t="str">
        <f t="shared" si="173"/>
        <v>A.GIBSON, WAS</v>
      </c>
    </row>
    <row r="3699" spans="1:22">
      <c r="A3699">
        <v>1674</v>
      </c>
      <c r="B3699" s="28">
        <v>2</v>
      </c>
      <c r="C3699" s="28" t="s">
        <v>14</v>
      </c>
      <c r="D3699" s="28" t="s">
        <v>3</v>
      </c>
      <c r="E3699" s="28">
        <v>81</v>
      </c>
      <c r="F3699" s="28">
        <v>19</v>
      </c>
      <c r="G3699" s="28" t="s">
        <v>4551</v>
      </c>
      <c r="H3699" s="28" t="s">
        <v>585</v>
      </c>
      <c r="I3699" s="28">
        <v>1</v>
      </c>
      <c r="J3699" s="28">
        <v>0</v>
      </c>
      <c r="K3699" s="28">
        <v>0</v>
      </c>
      <c r="L3699" s="28">
        <v>0</v>
      </c>
      <c r="M3699" s="28" t="s">
        <v>1694</v>
      </c>
      <c r="N3699" s="28" t="s">
        <v>587</v>
      </c>
      <c r="O3699" s="21">
        <v>0</v>
      </c>
      <c r="P3699" s="21">
        <v>1</v>
      </c>
      <c r="Q3699" s="21">
        <v>0</v>
      </c>
      <c r="R3699">
        <f>IFERROR(IF(I3699=1,VLOOKUP(F3699,Lookup!$A$2:$B$15,2,FALSE),0),0.5)</f>
        <v>0.5</v>
      </c>
      <c r="S3699">
        <f>IF(K3699=1,1,IFERROR(IF(H3699="pass",VLOOKUP(F3699,Lookup!$D$2:$E$26,2,FALSE),0),1.6))</f>
        <v>0</v>
      </c>
      <c r="T3699" s="6">
        <f t="shared" si="174"/>
        <v>0</v>
      </c>
      <c r="U3699" s="6">
        <f t="shared" si="175"/>
        <v>0.5</v>
      </c>
      <c r="V3699" t="str">
        <f t="shared" si="173"/>
        <v>A.GIBSON, WAS</v>
      </c>
    </row>
    <row r="3700" spans="1:22">
      <c r="A3700">
        <v>1676</v>
      </c>
      <c r="B3700" s="28">
        <v>2</v>
      </c>
      <c r="C3700" s="28" t="s">
        <v>3</v>
      </c>
      <c r="D3700" s="28" t="s">
        <v>14</v>
      </c>
      <c r="E3700" s="28">
        <v>20</v>
      </c>
      <c r="F3700" s="28">
        <v>80</v>
      </c>
      <c r="G3700" s="28" t="s">
        <v>4553</v>
      </c>
      <c r="H3700" s="28" t="s">
        <v>585</v>
      </c>
      <c r="I3700" s="28">
        <v>1</v>
      </c>
      <c r="J3700" s="28">
        <v>0</v>
      </c>
      <c r="K3700" s="28">
        <v>0</v>
      </c>
      <c r="L3700" s="28">
        <v>0</v>
      </c>
      <c r="M3700" s="28" t="s">
        <v>1276</v>
      </c>
      <c r="N3700" s="28" t="s">
        <v>587</v>
      </c>
      <c r="O3700" s="21">
        <v>0</v>
      </c>
      <c r="P3700" s="21">
        <v>1</v>
      </c>
      <c r="Q3700" s="21">
        <v>0</v>
      </c>
      <c r="R3700">
        <f>IFERROR(IF(I3700=1,VLOOKUP(F3700,Lookup!$A$2:$B$15,2,FALSE),0),0.5)</f>
        <v>0.5</v>
      </c>
      <c r="S3700">
        <f>IF(K3700=1,1,IFERROR(IF(H3700="pass",VLOOKUP(F3700,Lookup!$D$2:$E$26,2,FALSE),0),1.6))</f>
        <v>0</v>
      </c>
      <c r="T3700" s="6">
        <f t="shared" si="174"/>
        <v>0</v>
      </c>
      <c r="U3700" s="6">
        <f t="shared" si="175"/>
        <v>0.5</v>
      </c>
      <c r="V3700" t="str">
        <f t="shared" si="173"/>
        <v>S.BARKLEY, NYG</v>
      </c>
    </row>
    <row r="3701" spans="1:22">
      <c r="A3701">
        <v>1677</v>
      </c>
      <c r="B3701" s="28">
        <v>2</v>
      </c>
      <c r="C3701" s="28" t="s">
        <v>3</v>
      </c>
      <c r="D3701" s="28" t="s">
        <v>14</v>
      </c>
      <c r="E3701" s="28">
        <v>19</v>
      </c>
      <c r="F3701" s="28">
        <v>81</v>
      </c>
      <c r="G3701" s="28" t="s">
        <v>4554</v>
      </c>
      <c r="H3701" s="28" t="s">
        <v>585</v>
      </c>
      <c r="I3701" s="28">
        <v>1</v>
      </c>
      <c r="J3701" s="28">
        <v>0</v>
      </c>
      <c r="K3701" s="28">
        <v>0</v>
      </c>
      <c r="L3701" s="28">
        <v>0</v>
      </c>
      <c r="M3701" s="28" t="s">
        <v>1276</v>
      </c>
      <c r="N3701" s="28" t="s">
        <v>587</v>
      </c>
      <c r="O3701" s="21">
        <v>0</v>
      </c>
      <c r="P3701" s="21">
        <v>1</v>
      </c>
      <c r="Q3701" s="21">
        <v>0</v>
      </c>
      <c r="R3701">
        <f>IFERROR(IF(I3701=1,VLOOKUP(F3701,Lookup!$A$2:$B$15,2,FALSE),0),0.5)</f>
        <v>0.5</v>
      </c>
      <c r="S3701">
        <f>IF(K3701=1,1,IFERROR(IF(H3701="pass",VLOOKUP(F3701,Lookup!$D$2:$E$26,2,FALSE),0),1.6))</f>
        <v>0</v>
      </c>
      <c r="T3701" s="6">
        <f t="shared" si="174"/>
        <v>0</v>
      </c>
      <c r="U3701" s="6">
        <f t="shared" si="175"/>
        <v>0.5</v>
      </c>
      <c r="V3701" t="str">
        <f t="shared" si="173"/>
        <v>S.BARKLEY, NYG</v>
      </c>
    </row>
    <row r="3702" spans="1:22">
      <c r="A3702">
        <v>1682</v>
      </c>
      <c r="B3702" s="28">
        <v>2</v>
      </c>
      <c r="C3702" s="28" t="s">
        <v>14</v>
      </c>
      <c r="D3702" s="28" t="s">
        <v>3</v>
      </c>
      <c r="E3702" s="28">
        <v>66</v>
      </c>
      <c r="F3702" s="28">
        <v>34</v>
      </c>
      <c r="G3702" s="28" t="s">
        <v>4559</v>
      </c>
      <c r="H3702" s="28" t="s">
        <v>585</v>
      </c>
      <c r="I3702" s="28">
        <v>1</v>
      </c>
      <c r="J3702" s="28">
        <v>0</v>
      </c>
      <c r="K3702" s="28">
        <v>0</v>
      </c>
      <c r="L3702" s="28">
        <v>0</v>
      </c>
      <c r="M3702" s="28" t="s">
        <v>1726</v>
      </c>
      <c r="N3702" s="28" t="s">
        <v>587</v>
      </c>
      <c r="O3702" s="21">
        <v>0</v>
      </c>
      <c r="P3702" s="21">
        <v>1</v>
      </c>
      <c r="Q3702" s="21">
        <v>0</v>
      </c>
      <c r="R3702">
        <f>IFERROR(IF(I3702=1,VLOOKUP(F3702,Lookup!$A$2:$B$15,2,FALSE),0),0.5)</f>
        <v>0.5</v>
      </c>
      <c r="S3702">
        <f>IF(K3702=1,1,IFERROR(IF(H3702="pass",VLOOKUP(F3702,Lookup!$D$2:$E$26,2,FALSE),0),1.6))</f>
        <v>0</v>
      </c>
      <c r="T3702" s="6">
        <f t="shared" si="174"/>
        <v>0</v>
      </c>
      <c r="U3702" s="6">
        <f t="shared" si="175"/>
        <v>0.5</v>
      </c>
      <c r="V3702" t="str">
        <f t="shared" si="173"/>
        <v>J.MCKISSIC, WAS</v>
      </c>
    </row>
    <row r="3703" spans="1:22">
      <c r="A3703">
        <v>1688</v>
      </c>
      <c r="B3703" s="28">
        <v>2</v>
      </c>
      <c r="C3703" s="28" t="s">
        <v>11</v>
      </c>
      <c r="D3703" s="28" t="s">
        <v>16</v>
      </c>
      <c r="E3703" s="28">
        <v>75</v>
      </c>
      <c r="F3703" s="28">
        <v>25</v>
      </c>
      <c r="G3703" s="28" t="s">
        <v>4565</v>
      </c>
      <c r="H3703" s="28" t="s">
        <v>585</v>
      </c>
      <c r="I3703" s="28">
        <v>1</v>
      </c>
      <c r="J3703" s="28">
        <v>0</v>
      </c>
      <c r="K3703" s="28">
        <v>0</v>
      </c>
      <c r="L3703" s="28">
        <v>0</v>
      </c>
      <c r="M3703" s="28" t="s">
        <v>2646</v>
      </c>
      <c r="N3703" s="28" t="s">
        <v>587</v>
      </c>
      <c r="O3703" s="21">
        <v>0</v>
      </c>
      <c r="P3703" s="21">
        <v>1</v>
      </c>
      <c r="Q3703" s="21">
        <v>0</v>
      </c>
      <c r="R3703">
        <f>IFERROR(IF(I3703=1,VLOOKUP(F3703,Lookup!$A$2:$B$15,2,FALSE),0),0.5)</f>
        <v>0.5</v>
      </c>
      <c r="S3703">
        <f>IF(K3703=1,1,IFERROR(IF(H3703="pass",VLOOKUP(F3703,Lookup!$D$2:$E$26,2,FALSE),0),1.6))</f>
        <v>0</v>
      </c>
      <c r="T3703" s="6">
        <f t="shared" si="174"/>
        <v>0</v>
      </c>
      <c r="U3703" s="6">
        <f t="shared" si="175"/>
        <v>0.5</v>
      </c>
      <c r="V3703" t="str">
        <f t="shared" si="173"/>
        <v>E.MITCHELL, SF</v>
      </c>
    </row>
    <row r="3704" spans="1:22">
      <c r="A3704">
        <v>1691</v>
      </c>
      <c r="B3704" s="28">
        <v>2</v>
      </c>
      <c r="C3704" s="28" t="s">
        <v>16</v>
      </c>
      <c r="D3704" s="28" t="s">
        <v>11</v>
      </c>
      <c r="E3704" s="28">
        <v>68</v>
      </c>
      <c r="F3704" s="28">
        <v>32</v>
      </c>
      <c r="G3704" s="28" t="s">
        <v>4568</v>
      </c>
      <c r="H3704" s="28" t="s">
        <v>585</v>
      </c>
      <c r="I3704" s="28">
        <v>1</v>
      </c>
      <c r="J3704" s="28">
        <v>0</v>
      </c>
      <c r="K3704" s="28">
        <v>0</v>
      </c>
      <c r="L3704" s="28">
        <v>0</v>
      </c>
      <c r="M3704" s="28" t="s">
        <v>2248</v>
      </c>
      <c r="N3704" s="28" t="s">
        <v>587</v>
      </c>
      <c r="O3704" s="21">
        <v>0</v>
      </c>
      <c r="P3704" s="21">
        <v>1</v>
      </c>
      <c r="Q3704" s="21">
        <v>0</v>
      </c>
      <c r="R3704">
        <f>IFERROR(IF(I3704=1,VLOOKUP(F3704,Lookup!$A$2:$B$15,2,FALSE),0),0.5)</f>
        <v>0.5</v>
      </c>
      <c r="S3704">
        <f>IF(K3704=1,1,IFERROR(IF(H3704="pass",VLOOKUP(F3704,Lookup!$D$2:$E$26,2,FALSE),0),1.6))</f>
        <v>0</v>
      </c>
      <c r="T3704" s="6">
        <f t="shared" si="174"/>
        <v>0</v>
      </c>
      <c r="U3704" s="6">
        <f t="shared" si="175"/>
        <v>0.5</v>
      </c>
      <c r="V3704" t="str">
        <f t="shared" si="173"/>
        <v>M.SANDERS, PHI</v>
      </c>
    </row>
    <row r="3705" spans="1:22">
      <c r="A3705">
        <v>1692</v>
      </c>
      <c r="B3705" s="28">
        <v>2</v>
      </c>
      <c r="C3705" s="28" t="s">
        <v>16</v>
      </c>
      <c r="D3705" s="28" t="s">
        <v>11</v>
      </c>
      <c r="E3705" s="28">
        <v>66</v>
      </c>
      <c r="F3705" s="28">
        <v>34</v>
      </c>
      <c r="G3705" s="28" t="s">
        <v>4569</v>
      </c>
      <c r="H3705" s="28" t="s">
        <v>585</v>
      </c>
      <c r="I3705" s="28">
        <v>1</v>
      </c>
      <c r="J3705" s="28">
        <v>0</v>
      </c>
      <c r="K3705" s="28">
        <v>0</v>
      </c>
      <c r="L3705" s="28">
        <v>0</v>
      </c>
      <c r="M3705" s="28" t="s">
        <v>2248</v>
      </c>
      <c r="N3705" s="28" t="s">
        <v>587</v>
      </c>
      <c r="O3705" s="21">
        <v>0</v>
      </c>
      <c r="P3705" s="21">
        <v>1</v>
      </c>
      <c r="Q3705" s="21">
        <v>0</v>
      </c>
      <c r="R3705">
        <f>IFERROR(IF(I3705=1,VLOOKUP(F3705,Lookup!$A$2:$B$15,2,FALSE),0),0.5)</f>
        <v>0.5</v>
      </c>
      <c r="S3705">
        <f>IF(K3705=1,1,IFERROR(IF(H3705="pass",VLOOKUP(F3705,Lookup!$D$2:$E$26,2,FALSE),0),1.6))</f>
        <v>0</v>
      </c>
      <c r="T3705" s="6">
        <f t="shared" si="174"/>
        <v>0</v>
      </c>
      <c r="U3705" s="6">
        <f t="shared" si="175"/>
        <v>0.5</v>
      </c>
      <c r="V3705" t="str">
        <f t="shared" si="173"/>
        <v>M.SANDERS, PHI</v>
      </c>
    </row>
    <row r="3706" spans="1:22">
      <c r="A3706">
        <v>1693</v>
      </c>
      <c r="B3706" s="28">
        <v>2</v>
      </c>
      <c r="C3706" s="28" t="s">
        <v>16</v>
      </c>
      <c r="D3706" s="28" t="s">
        <v>11</v>
      </c>
      <c r="E3706" s="28">
        <v>64</v>
      </c>
      <c r="F3706" s="28">
        <v>36</v>
      </c>
      <c r="G3706" s="28" t="s">
        <v>4570</v>
      </c>
      <c r="H3706" s="28" t="s">
        <v>2864</v>
      </c>
      <c r="I3706" s="28">
        <v>0</v>
      </c>
      <c r="J3706" s="28">
        <v>1</v>
      </c>
      <c r="K3706" s="28">
        <v>0</v>
      </c>
      <c r="L3706" s="28">
        <v>0</v>
      </c>
      <c r="M3706" s="28" t="s">
        <v>1593</v>
      </c>
      <c r="N3706" s="28" t="s">
        <v>587</v>
      </c>
      <c r="O3706" s="21">
        <v>0</v>
      </c>
      <c r="P3706" s="21">
        <v>0</v>
      </c>
      <c r="Q3706" s="21">
        <v>0</v>
      </c>
      <c r="R3706">
        <f>IFERROR(IF(I3706=1,VLOOKUP(F3706,Lookup!$A$2:$B$15,2,FALSE),0),0.5)</f>
        <v>0</v>
      </c>
      <c r="S3706">
        <f>IF(K3706=1,1,IFERROR(IF(H3706="pass",VLOOKUP(F3706,Lookup!$D$2:$E$26,2,FALSE),0),1.6))</f>
        <v>0</v>
      </c>
      <c r="T3706" s="6">
        <f t="shared" si="174"/>
        <v>0</v>
      </c>
      <c r="U3706" s="6">
        <f t="shared" si="175"/>
        <v>0</v>
      </c>
      <c r="V3706" t="str">
        <f t="shared" si="173"/>
        <v>D.SMITH, PHI</v>
      </c>
    </row>
    <row r="3707" spans="1:22">
      <c r="A3707">
        <v>1696</v>
      </c>
      <c r="B3707" s="28">
        <v>2</v>
      </c>
      <c r="C3707" s="28" t="s">
        <v>16</v>
      </c>
      <c r="D3707" s="28" t="s">
        <v>11</v>
      </c>
      <c r="E3707" s="28">
        <v>50</v>
      </c>
      <c r="F3707" s="28">
        <v>50</v>
      </c>
      <c r="G3707" s="28" t="s">
        <v>4573</v>
      </c>
      <c r="H3707" s="28" t="s">
        <v>585</v>
      </c>
      <c r="I3707" s="28">
        <v>1</v>
      </c>
      <c r="J3707" s="28">
        <v>0</v>
      </c>
      <c r="K3707" s="28">
        <v>0</v>
      </c>
      <c r="L3707" s="28">
        <v>0</v>
      </c>
      <c r="M3707" s="28" t="s">
        <v>2248</v>
      </c>
      <c r="N3707" s="28" t="s">
        <v>587</v>
      </c>
      <c r="O3707" s="21">
        <v>0</v>
      </c>
      <c r="P3707" s="21">
        <v>1</v>
      </c>
      <c r="Q3707" s="21">
        <v>0</v>
      </c>
      <c r="R3707">
        <f>IFERROR(IF(I3707=1,VLOOKUP(F3707,Lookup!$A$2:$B$15,2,FALSE),0),0.5)</f>
        <v>0.5</v>
      </c>
      <c r="S3707">
        <f>IF(K3707=1,1,IFERROR(IF(H3707="pass",VLOOKUP(F3707,Lookup!$D$2:$E$26,2,FALSE),0),1.6))</f>
        <v>0</v>
      </c>
      <c r="T3707" s="6">
        <f t="shared" si="174"/>
        <v>0</v>
      </c>
      <c r="U3707" s="6">
        <f t="shared" si="175"/>
        <v>0.5</v>
      </c>
      <c r="V3707" t="str">
        <f t="shared" si="173"/>
        <v>M.SANDERS, PHI</v>
      </c>
    </row>
    <row r="3708" spans="1:22">
      <c r="A3708">
        <v>1697</v>
      </c>
      <c r="B3708" s="28">
        <v>2</v>
      </c>
      <c r="C3708" s="28" t="s">
        <v>11</v>
      </c>
      <c r="D3708" s="28" t="s">
        <v>16</v>
      </c>
      <c r="E3708" s="28">
        <v>80</v>
      </c>
      <c r="F3708" s="28">
        <v>20</v>
      </c>
      <c r="G3708" s="28" t="s">
        <v>4574</v>
      </c>
      <c r="H3708" s="28" t="s">
        <v>585</v>
      </c>
      <c r="I3708" s="28">
        <v>1</v>
      </c>
      <c r="J3708" s="28">
        <v>0</v>
      </c>
      <c r="K3708" s="28">
        <v>0</v>
      </c>
      <c r="L3708" s="28">
        <v>0</v>
      </c>
      <c r="M3708" s="28" t="s">
        <v>2646</v>
      </c>
      <c r="N3708" s="28" t="s">
        <v>587</v>
      </c>
      <c r="O3708" s="21">
        <v>0</v>
      </c>
      <c r="P3708" s="21">
        <v>1</v>
      </c>
      <c r="Q3708" s="21">
        <v>0</v>
      </c>
      <c r="R3708">
        <f>IFERROR(IF(I3708=1,VLOOKUP(F3708,Lookup!$A$2:$B$15,2,FALSE),0),0.5)</f>
        <v>0.5</v>
      </c>
      <c r="S3708">
        <f>IF(K3708=1,1,IFERROR(IF(H3708="pass",VLOOKUP(F3708,Lookup!$D$2:$E$26,2,FALSE),0),1.6))</f>
        <v>0</v>
      </c>
      <c r="T3708" s="6">
        <f t="shared" si="174"/>
        <v>0</v>
      </c>
      <c r="U3708" s="6">
        <f t="shared" si="175"/>
        <v>0.5</v>
      </c>
      <c r="V3708" t="str">
        <f t="shared" si="173"/>
        <v>E.MITCHELL, SF</v>
      </c>
    </row>
    <row r="3709" spans="1:22">
      <c r="A3709">
        <v>1701</v>
      </c>
      <c r="B3709" s="28">
        <v>2</v>
      </c>
      <c r="C3709" s="28" t="s">
        <v>16</v>
      </c>
      <c r="D3709" s="28" t="s">
        <v>11</v>
      </c>
      <c r="E3709" s="28">
        <v>68</v>
      </c>
      <c r="F3709" s="28">
        <v>32</v>
      </c>
      <c r="G3709" s="28" t="s">
        <v>4578</v>
      </c>
      <c r="H3709" s="28" t="s">
        <v>585</v>
      </c>
      <c r="I3709" s="28">
        <v>1</v>
      </c>
      <c r="J3709" s="28">
        <v>0</v>
      </c>
      <c r="K3709" s="28">
        <v>0</v>
      </c>
      <c r="L3709" s="28">
        <v>0</v>
      </c>
      <c r="M3709" s="28" t="s">
        <v>2248</v>
      </c>
      <c r="N3709" s="28" t="s">
        <v>587</v>
      </c>
      <c r="O3709" s="21">
        <v>0</v>
      </c>
      <c r="P3709" s="21">
        <v>1</v>
      </c>
      <c r="Q3709" s="21">
        <v>0</v>
      </c>
      <c r="R3709">
        <f>IFERROR(IF(I3709=1,VLOOKUP(F3709,Lookup!$A$2:$B$15,2,FALSE),0),0.5)</f>
        <v>0.5</v>
      </c>
      <c r="S3709">
        <f>IF(K3709=1,1,IFERROR(IF(H3709="pass",VLOOKUP(F3709,Lookup!$D$2:$E$26,2,FALSE),0),1.6))</f>
        <v>0</v>
      </c>
      <c r="T3709" s="6">
        <f t="shared" si="174"/>
        <v>0</v>
      </c>
      <c r="U3709" s="6">
        <f t="shared" si="175"/>
        <v>0.5</v>
      </c>
      <c r="V3709" t="str">
        <f t="shared" si="173"/>
        <v>M.SANDERS, PHI</v>
      </c>
    </row>
    <row r="3710" spans="1:22">
      <c r="A3710">
        <v>1703</v>
      </c>
      <c r="B3710" s="28">
        <v>2</v>
      </c>
      <c r="C3710" s="28" t="s">
        <v>16</v>
      </c>
      <c r="D3710" s="28" t="s">
        <v>11</v>
      </c>
      <c r="E3710" s="28">
        <v>59</v>
      </c>
      <c r="F3710" s="28">
        <v>41</v>
      </c>
      <c r="G3710" s="28" t="s">
        <v>4580</v>
      </c>
      <c r="H3710" s="28" t="s">
        <v>585</v>
      </c>
      <c r="I3710" s="28">
        <v>1</v>
      </c>
      <c r="J3710" s="28">
        <v>0</v>
      </c>
      <c r="K3710" s="28">
        <v>0</v>
      </c>
      <c r="L3710" s="28">
        <v>0</v>
      </c>
      <c r="M3710" s="28" t="s">
        <v>2248</v>
      </c>
      <c r="N3710" s="28" t="s">
        <v>587</v>
      </c>
      <c r="O3710" s="21">
        <v>0</v>
      </c>
      <c r="P3710" s="21">
        <v>1</v>
      </c>
      <c r="Q3710" s="21">
        <v>0</v>
      </c>
      <c r="R3710">
        <f>IFERROR(IF(I3710=1,VLOOKUP(F3710,Lookup!$A$2:$B$15,2,FALSE),0),0.5)</f>
        <v>0.5</v>
      </c>
      <c r="S3710">
        <f>IF(K3710=1,1,IFERROR(IF(H3710="pass",VLOOKUP(F3710,Lookup!$D$2:$E$26,2,FALSE),0),1.6))</f>
        <v>0</v>
      </c>
      <c r="T3710" s="6">
        <f t="shared" si="174"/>
        <v>0</v>
      </c>
      <c r="U3710" s="6">
        <f t="shared" si="175"/>
        <v>0.5</v>
      </c>
      <c r="V3710" t="str">
        <f t="shared" si="173"/>
        <v>M.SANDERS, PHI</v>
      </c>
    </row>
    <row r="3711" spans="1:22">
      <c r="A3711">
        <v>1704</v>
      </c>
      <c r="B3711" s="28">
        <v>2</v>
      </c>
      <c r="C3711" s="28" t="s">
        <v>16</v>
      </c>
      <c r="D3711" s="28" t="s">
        <v>11</v>
      </c>
      <c r="E3711" s="28">
        <v>49</v>
      </c>
      <c r="F3711" s="28">
        <v>51</v>
      </c>
      <c r="G3711" s="28" t="s">
        <v>4581</v>
      </c>
      <c r="H3711" s="28" t="s">
        <v>585</v>
      </c>
      <c r="I3711" s="28">
        <v>1</v>
      </c>
      <c r="J3711" s="28">
        <v>0</v>
      </c>
      <c r="K3711" s="28">
        <v>0</v>
      </c>
      <c r="L3711" s="28">
        <v>0</v>
      </c>
      <c r="M3711" s="28" t="s">
        <v>2286</v>
      </c>
      <c r="N3711" s="28" t="s">
        <v>587</v>
      </c>
      <c r="O3711" s="21">
        <v>0</v>
      </c>
      <c r="P3711" s="21">
        <v>1</v>
      </c>
      <c r="Q3711" s="21">
        <v>0</v>
      </c>
      <c r="R3711">
        <f>IFERROR(IF(I3711=1,VLOOKUP(F3711,Lookup!$A$2:$B$15,2,FALSE),0),0.5)</f>
        <v>0.5</v>
      </c>
      <c r="S3711">
        <f>IF(K3711=1,1,IFERROR(IF(H3711="pass",VLOOKUP(F3711,Lookup!$D$2:$E$26,2,FALSE),0),1.6))</f>
        <v>0</v>
      </c>
      <c r="T3711" s="6">
        <f t="shared" si="174"/>
        <v>0</v>
      </c>
      <c r="U3711" s="6">
        <f t="shared" si="175"/>
        <v>0.5</v>
      </c>
      <c r="V3711" t="str">
        <f t="shared" si="173"/>
        <v>K.GAINWELL, PHI</v>
      </c>
    </row>
    <row r="3712" spans="1:22">
      <c r="A3712">
        <v>1705</v>
      </c>
      <c r="B3712" s="28">
        <v>2</v>
      </c>
      <c r="C3712" s="28" t="s">
        <v>16</v>
      </c>
      <c r="D3712" s="28" t="s">
        <v>11</v>
      </c>
      <c r="E3712" s="28">
        <v>44</v>
      </c>
      <c r="F3712" s="28">
        <v>56</v>
      </c>
      <c r="G3712" s="28" t="s">
        <v>4582</v>
      </c>
      <c r="H3712" s="28" t="s">
        <v>585</v>
      </c>
      <c r="I3712" s="28">
        <v>1</v>
      </c>
      <c r="J3712" s="28">
        <v>0</v>
      </c>
      <c r="K3712" s="28">
        <v>0</v>
      </c>
      <c r="L3712" s="28">
        <v>0</v>
      </c>
      <c r="M3712" s="28" t="s">
        <v>2286</v>
      </c>
      <c r="N3712" s="28" t="s">
        <v>587</v>
      </c>
      <c r="O3712" s="21">
        <v>0</v>
      </c>
      <c r="P3712" s="21">
        <v>1</v>
      </c>
      <c r="Q3712" s="21">
        <v>0</v>
      </c>
      <c r="R3712">
        <f>IFERROR(IF(I3712=1,VLOOKUP(F3712,Lookup!$A$2:$B$15,2,FALSE),0),0.5)</f>
        <v>0.5</v>
      </c>
      <c r="S3712">
        <f>IF(K3712=1,1,IFERROR(IF(H3712="pass",VLOOKUP(F3712,Lookup!$D$2:$E$26,2,FALSE),0),1.6))</f>
        <v>0</v>
      </c>
      <c r="T3712" s="6">
        <f t="shared" si="174"/>
        <v>0</v>
      </c>
      <c r="U3712" s="6">
        <f t="shared" si="175"/>
        <v>0.5</v>
      </c>
      <c r="V3712" t="str">
        <f t="shared" si="173"/>
        <v>K.GAINWELL, PHI</v>
      </c>
    </row>
    <row r="3713" spans="1:22">
      <c r="A3713">
        <v>1707</v>
      </c>
      <c r="B3713" s="28">
        <v>2</v>
      </c>
      <c r="C3713" s="28" t="s">
        <v>16</v>
      </c>
      <c r="D3713" s="28" t="s">
        <v>11</v>
      </c>
      <c r="E3713" s="28">
        <v>33</v>
      </c>
      <c r="F3713" s="28">
        <v>67</v>
      </c>
      <c r="G3713" s="28" t="s">
        <v>4584</v>
      </c>
      <c r="H3713" s="28" t="s">
        <v>585</v>
      </c>
      <c r="I3713" s="28">
        <v>1</v>
      </c>
      <c r="J3713" s="28">
        <v>0</v>
      </c>
      <c r="K3713" s="28">
        <v>0</v>
      </c>
      <c r="L3713" s="28">
        <v>0</v>
      </c>
      <c r="M3713" s="28" t="s">
        <v>2286</v>
      </c>
      <c r="N3713" s="28" t="s">
        <v>587</v>
      </c>
      <c r="O3713" s="21">
        <v>0</v>
      </c>
      <c r="P3713" s="21">
        <v>1</v>
      </c>
      <c r="Q3713" s="21">
        <v>0</v>
      </c>
      <c r="R3713">
        <f>IFERROR(IF(I3713=1,VLOOKUP(F3713,Lookup!$A$2:$B$15,2,FALSE),0),0.5)</f>
        <v>0.5</v>
      </c>
      <c r="S3713">
        <f>IF(K3713=1,1,IFERROR(IF(H3713="pass",VLOOKUP(F3713,Lookup!$D$2:$E$26,2,FALSE),0),1.6))</f>
        <v>0</v>
      </c>
      <c r="T3713" s="6">
        <f t="shared" si="174"/>
        <v>0</v>
      </c>
      <c r="U3713" s="6">
        <f t="shared" si="175"/>
        <v>0.5</v>
      </c>
      <c r="V3713" t="str">
        <f t="shared" si="173"/>
        <v>K.GAINWELL, PHI</v>
      </c>
    </row>
    <row r="3714" spans="1:22">
      <c r="A3714">
        <v>1713</v>
      </c>
      <c r="B3714" s="28">
        <v>2</v>
      </c>
      <c r="C3714" s="28" t="s">
        <v>16</v>
      </c>
      <c r="D3714" s="28" t="s">
        <v>11</v>
      </c>
      <c r="E3714" s="28">
        <v>83</v>
      </c>
      <c r="F3714" s="28">
        <v>17</v>
      </c>
      <c r="G3714" s="28" t="s">
        <v>4591</v>
      </c>
      <c r="H3714" s="28" t="s">
        <v>585</v>
      </c>
      <c r="I3714" s="28">
        <v>1</v>
      </c>
      <c r="J3714" s="28">
        <v>0</v>
      </c>
      <c r="K3714" s="28">
        <v>0</v>
      </c>
      <c r="L3714" s="28">
        <v>0</v>
      </c>
      <c r="M3714" s="28" t="s">
        <v>2248</v>
      </c>
      <c r="N3714" s="28" t="s">
        <v>587</v>
      </c>
      <c r="O3714" s="21">
        <v>0</v>
      </c>
      <c r="P3714" s="21">
        <v>1</v>
      </c>
      <c r="Q3714" s="21">
        <v>0</v>
      </c>
      <c r="R3714">
        <f>IFERROR(IF(I3714=1,VLOOKUP(F3714,Lookup!$A$2:$B$15,2,FALSE),0),0.5)</f>
        <v>0.5</v>
      </c>
      <c r="S3714">
        <f>IF(K3714=1,1,IFERROR(IF(H3714="pass",VLOOKUP(F3714,Lookup!$D$2:$E$26,2,FALSE),0),1.6))</f>
        <v>0</v>
      </c>
      <c r="T3714" s="6">
        <f t="shared" si="174"/>
        <v>0</v>
      </c>
      <c r="U3714" s="6">
        <f t="shared" si="175"/>
        <v>0.5</v>
      </c>
      <c r="V3714" t="str">
        <f t="shared" ref="V3714:V3777" si="176">IF(M3714="A.St","A. ST. BROWN, DET",IF(M3714="Dj.Moore","D.MOORE, CAR",IF(M3714="Mi.Carter","M.CARTER, NYJ",UPPER(M3714)&amp;", "&amp;C3714)))</f>
        <v>M.SANDERS, PHI</v>
      </c>
    </row>
    <row r="3715" spans="1:22">
      <c r="A3715">
        <v>1715</v>
      </c>
      <c r="B3715" s="28">
        <v>2</v>
      </c>
      <c r="C3715" s="28" t="s">
        <v>16</v>
      </c>
      <c r="D3715" s="28" t="s">
        <v>11</v>
      </c>
      <c r="E3715" s="28">
        <v>77</v>
      </c>
      <c r="F3715" s="28">
        <v>23</v>
      </c>
      <c r="G3715" s="28" t="s">
        <v>4593</v>
      </c>
      <c r="H3715" s="28" t="s">
        <v>585</v>
      </c>
      <c r="I3715" s="28">
        <v>0</v>
      </c>
      <c r="J3715" s="28">
        <v>1</v>
      </c>
      <c r="K3715" s="28">
        <v>0</v>
      </c>
      <c r="L3715" s="28">
        <v>0</v>
      </c>
      <c r="M3715" s="28" t="s">
        <v>2246</v>
      </c>
      <c r="N3715" s="28" t="s">
        <v>587</v>
      </c>
      <c r="O3715" s="21">
        <v>0</v>
      </c>
      <c r="P3715" s="21">
        <v>0</v>
      </c>
      <c r="Q3715" s="21">
        <v>0</v>
      </c>
      <c r="R3715">
        <f>IFERROR(IF(I3715=1,VLOOKUP(F3715,Lookup!$A$2:$B$15,2,FALSE),0),0.5)</f>
        <v>0</v>
      </c>
      <c r="S3715">
        <f>IF(K3715=1,1,IFERROR(IF(H3715="pass",VLOOKUP(F3715,Lookup!$D$2:$E$26,2,FALSE),0),1.6))</f>
        <v>0</v>
      </c>
      <c r="T3715" s="6">
        <f t="shared" ref="T3715:T3778" si="177">IFERROR(1.6+0.7/40*N3715,0)</f>
        <v>0</v>
      </c>
      <c r="U3715" s="6">
        <f t="shared" ref="U3715:U3778" si="178">R3715+IF(S3715&gt;=3.2,S3715,IF(AND(S3715&lt;3.2,S3715&gt;=1.8),S3715*0.66+T3715*0.34,T3715))+K3715*0.4735*2</f>
        <v>0</v>
      </c>
      <c r="V3715" t="str">
        <f t="shared" si="176"/>
        <v>J.HURTS, PHI</v>
      </c>
    </row>
    <row r="3716" spans="1:22">
      <c r="A3716">
        <v>1717</v>
      </c>
      <c r="B3716" s="28">
        <v>2</v>
      </c>
      <c r="C3716" s="28" t="s">
        <v>16</v>
      </c>
      <c r="D3716" s="28" t="s">
        <v>11</v>
      </c>
      <c r="E3716" s="28">
        <v>60</v>
      </c>
      <c r="F3716" s="28">
        <v>40</v>
      </c>
      <c r="G3716" s="28" t="s">
        <v>4595</v>
      </c>
      <c r="H3716" s="28" t="s">
        <v>585</v>
      </c>
      <c r="I3716" s="28">
        <v>1</v>
      </c>
      <c r="J3716" s="28">
        <v>0</v>
      </c>
      <c r="K3716" s="28">
        <v>0</v>
      </c>
      <c r="L3716" s="28">
        <v>0</v>
      </c>
      <c r="M3716" s="28" t="s">
        <v>2286</v>
      </c>
      <c r="N3716" s="28" t="s">
        <v>587</v>
      </c>
      <c r="O3716" s="21">
        <v>0</v>
      </c>
      <c r="P3716" s="21">
        <v>1</v>
      </c>
      <c r="Q3716" s="21">
        <v>0</v>
      </c>
      <c r="R3716">
        <f>IFERROR(IF(I3716=1,VLOOKUP(F3716,Lookup!$A$2:$B$15,2,FALSE),0),0.5)</f>
        <v>0.5</v>
      </c>
      <c r="S3716">
        <f>IF(K3716=1,1,IFERROR(IF(H3716="pass",VLOOKUP(F3716,Lookup!$D$2:$E$26,2,FALSE),0),1.6))</f>
        <v>0</v>
      </c>
      <c r="T3716" s="6">
        <f t="shared" si="177"/>
        <v>0</v>
      </c>
      <c r="U3716" s="6">
        <f t="shared" si="178"/>
        <v>0.5</v>
      </c>
      <c r="V3716" t="str">
        <f t="shared" si="176"/>
        <v>K.GAINWELL, PHI</v>
      </c>
    </row>
    <row r="3717" spans="1:22">
      <c r="A3717">
        <v>1720</v>
      </c>
      <c r="B3717" s="28">
        <v>2</v>
      </c>
      <c r="C3717" s="28" t="s">
        <v>16</v>
      </c>
      <c r="D3717" s="28" t="s">
        <v>11</v>
      </c>
      <c r="E3717" s="28">
        <v>36</v>
      </c>
      <c r="F3717" s="28">
        <v>64</v>
      </c>
      <c r="G3717" s="28" t="s">
        <v>4598</v>
      </c>
      <c r="H3717" s="28" t="s">
        <v>585</v>
      </c>
      <c r="I3717" s="28">
        <v>1</v>
      </c>
      <c r="J3717" s="28">
        <v>0</v>
      </c>
      <c r="K3717" s="28">
        <v>0</v>
      </c>
      <c r="L3717" s="28">
        <v>0</v>
      </c>
      <c r="M3717" s="28" t="s">
        <v>2248</v>
      </c>
      <c r="N3717" s="28" t="s">
        <v>587</v>
      </c>
      <c r="O3717" s="21">
        <v>0</v>
      </c>
      <c r="P3717" s="21">
        <v>1</v>
      </c>
      <c r="Q3717" s="21">
        <v>0</v>
      </c>
      <c r="R3717">
        <f>IFERROR(IF(I3717=1,VLOOKUP(F3717,Lookup!$A$2:$B$15,2,FALSE),0),0.5)</f>
        <v>0.5</v>
      </c>
      <c r="S3717">
        <f>IF(K3717=1,1,IFERROR(IF(H3717="pass",VLOOKUP(F3717,Lookup!$D$2:$E$26,2,FALSE),0),1.6))</f>
        <v>0</v>
      </c>
      <c r="T3717" s="6">
        <f t="shared" si="177"/>
        <v>0</v>
      </c>
      <c r="U3717" s="6">
        <f t="shared" si="178"/>
        <v>0.5</v>
      </c>
      <c r="V3717" t="str">
        <f t="shared" si="176"/>
        <v>M.SANDERS, PHI</v>
      </c>
    </row>
    <row r="3718" spans="1:22">
      <c r="A3718">
        <v>1721</v>
      </c>
      <c r="B3718" s="28">
        <v>2</v>
      </c>
      <c r="C3718" s="28" t="s">
        <v>16</v>
      </c>
      <c r="D3718" s="28" t="s">
        <v>11</v>
      </c>
      <c r="E3718" s="28">
        <v>27</v>
      </c>
      <c r="F3718" s="28">
        <v>73</v>
      </c>
      <c r="G3718" s="28" t="s">
        <v>4599</v>
      </c>
      <c r="H3718" s="28" t="s">
        <v>585</v>
      </c>
      <c r="I3718" s="28">
        <v>1</v>
      </c>
      <c r="J3718" s="28">
        <v>0</v>
      </c>
      <c r="K3718" s="28">
        <v>0</v>
      </c>
      <c r="L3718" s="28">
        <v>0</v>
      </c>
      <c r="M3718" s="28" t="s">
        <v>2248</v>
      </c>
      <c r="N3718" s="28" t="s">
        <v>587</v>
      </c>
      <c r="O3718" s="21">
        <v>0</v>
      </c>
      <c r="P3718" s="21">
        <v>1</v>
      </c>
      <c r="Q3718" s="21">
        <v>0</v>
      </c>
      <c r="R3718">
        <f>IFERROR(IF(I3718=1,VLOOKUP(F3718,Lookup!$A$2:$B$15,2,FALSE),0),0.5)</f>
        <v>0.5</v>
      </c>
      <c r="S3718">
        <f>IF(K3718=1,1,IFERROR(IF(H3718="pass",VLOOKUP(F3718,Lookup!$D$2:$E$26,2,FALSE),0),1.6))</f>
        <v>0</v>
      </c>
      <c r="T3718" s="6">
        <f t="shared" si="177"/>
        <v>0</v>
      </c>
      <c r="U3718" s="6">
        <f t="shared" si="178"/>
        <v>0.5</v>
      </c>
      <c r="V3718" t="str">
        <f t="shared" si="176"/>
        <v>M.SANDERS, PHI</v>
      </c>
    </row>
    <row r="3719" spans="1:22">
      <c r="A3719">
        <v>1722</v>
      </c>
      <c r="B3719" s="28">
        <v>2</v>
      </c>
      <c r="C3719" s="28" t="s">
        <v>11</v>
      </c>
      <c r="D3719" s="28" t="s">
        <v>16</v>
      </c>
      <c r="E3719" s="28">
        <v>73</v>
      </c>
      <c r="F3719" s="28">
        <v>27</v>
      </c>
      <c r="G3719" s="28" t="s">
        <v>4600</v>
      </c>
      <c r="H3719" s="28" t="s">
        <v>585</v>
      </c>
      <c r="I3719" s="28">
        <v>1</v>
      </c>
      <c r="J3719" s="28">
        <v>0</v>
      </c>
      <c r="K3719" s="28">
        <v>0</v>
      </c>
      <c r="L3719" s="28">
        <v>0</v>
      </c>
      <c r="M3719" s="28" t="s">
        <v>2646</v>
      </c>
      <c r="N3719" s="28" t="s">
        <v>587</v>
      </c>
      <c r="O3719" s="21">
        <v>0</v>
      </c>
      <c r="P3719" s="21">
        <v>1</v>
      </c>
      <c r="Q3719" s="21">
        <v>0</v>
      </c>
      <c r="R3719">
        <f>IFERROR(IF(I3719=1,VLOOKUP(F3719,Lookup!$A$2:$B$15,2,FALSE),0),0.5)</f>
        <v>0.5</v>
      </c>
      <c r="S3719">
        <f>IF(K3719=1,1,IFERROR(IF(H3719="pass",VLOOKUP(F3719,Lookup!$D$2:$E$26,2,FALSE),0),1.6))</f>
        <v>0</v>
      </c>
      <c r="T3719" s="6">
        <f t="shared" si="177"/>
        <v>0</v>
      </c>
      <c r="U3719" s="6">
        <f t="shared" si="178"/>
        <v>0.5</v>
      </c>
      <c r="V3719" t="str">
        <f t="shared" si="176"/>
        <v>E.MITCHELL, SF</v>
      </c>
    </row>
    <row r="3720" spans="1:22">
      <c r="A3720">
        <v>1725</v>
      </c>
      <c r="B3720" s="28">
        <v>2</v>
      </c>
      <c r="C3720" s="28" t="s">
        <v>11</v>
      </c>
      <c r="D3720" s="28" t="s">
        <v>16</v>
      </c>
      <c r="E3720" s="28">
        <v>57</v>
      </c>
      <c r="F3720" s="28">
        <v>43</v>
      </c>
      <c r="G3720" s="28" t="s">
        <v>4603</v>
      </c>
      <c r="H3720" s="28" t="s">
        <v>585</v>
      </c>
      <c r="I3720" s="28">
        <v>1</v>
      </c>
      <c r="J3720" s="28">
        <v>0</v>
      </c>
      <c r="K3720" s="28">
        <v>0</v>
      </c>
      <c r="L3720" s="28">
        <v>0</v>
      </c>
      <c r="M3720" s="28" t="s">
        <v>2646</v>
      </c>
      <c r="N3720" s="28" t="s">
        <v>587</v>
      </c>
      <c r="O3720" s="21">
        <v>0</v>
      </c>
      <c r="P3720" s="21">
        <v>1</v>
      </c>
      <c r="Q3720" s="21">
        <v>0</v>
      </c>
      <c r="R3720">
        <f>IFERROR(IF(I3720=1,VLOOKUP(F3720,Lookup!$A$2:$B$15,2,FALSE),0),0.5)</f>
        <v>0.5</v>
      </c>
      <c r="S3720">
        <f>IF(K3720=1,1,IFERROR(IF(H3720="pass",VLOOKUP(F3720,Lookup!$D$2:$E$26,2,FALSE),0),1.6))</f>
        <v>0</v>
      </c>
      <c r="T3720" s="6">
        <f t="shared" si="177"/>
        <v>0</v>
      </c>
      <c r="U3720" s="6">
        <f t="shared" si="178"/>
        <v>0.5</v>
      </c>
      <c r="V3720" t="str">
        <f t="shared" si="176"/>
        <v>E.MITCHELL, SF</v>
      </c>
    </row>
    <row r="3721" spans="1:22">
      <c r="A3721">
        <v>1726</v>
      </c>
      <c r="B3721" s="28">
        <v>2</v>
      </c>
      <c r="C3721" s="28" t="s">
        <v>11</v>
      </c>
      <c r="D3721" s="28" t="s">
        <v>16</v>
      </c>
      <c r="E3721" s="28">
        <v>54</v>
      </c>
      <c r="F3721" s="28">
        <v>46</v>
      </c>
      <c r="G3721" s="28" t="s">
        <v>4604</v>
      </c>
      <c r="H3721" s="28" t="s">
        <v>585</v>
      </c>
      <c r="I3721" s="28">
        <v>1</v>
      </c>
      <c r="J3721" s="28">
        <v>0</v>
      </c>
      <c r="K3721" s="28">
        <v>0</v>
      </c>
      <c r="L3721" s="28">
        <v>0</v>
      </c>
      <c r="M3721" s="28" t="s">
        <v>2646</v>
      </c>
      <c r="N3721" s="28" t="s">
        <v>587</v>
      </c>
      <c r="O3721" s="21">
        <v>0</v>
      </c>
      <c r="P3721" s="21">
        <v>1</v>
      </c>
      <c r="Q3721" s="21">
        <v>0</v>
      </c>
      <c r="R3721">
        <f>IFERROR(IF(I3721=1,VLOOKUP(F3721,Lookup!$A$2:$B$15,2,FALSE),0),0.5)</f>
        <v>0.5</v>
      </c>
      <c r="S3721">
        <f>IF(K3721=1,1,IFERROR(IF(H3721="pass",VLOOKUP(F3721,Lookup!$D$2:$E$26,2,FALSE),0),1.6))</f>
        <v>0</v>
      </c>
      <c r="T3721" s="6">
        <f t="shared" si="177"/>
        <v>0</v>
      </c>
      <c r="U3721" s="6">
        <f t="shared" si="178"/>
        <v>0.5</v>
      </c>
      <c r="V3721" t="str">
        <f t="shared" si="176"/>
        <v>E.MITCHELL, SF</v>
      </c>
    </row>
    <row r="3722" spans="1:22">
      <c r="A3722">
        <v>1727</v>
      </c>
      <c r="B3722" s="28">
        <v>2</v>
      </c>
      <c r="C3722" s="28" t="s">
        <v>11</v>
      </c>
      <c r="D3722" s="28" t="s">
        <v>16</v>
      </c>
      <c r="E3722" s="28">
        <v>54</v>
      </c>
      <c r="F3722" s="28">
        <v>46</v>
      </c>
      <c r="G3722" s="28" t="s">
        <v>4605</v>
      </c>
      <c r="H3722" s="28" t="s">
        <v>585</v>
      </c>
      <c r="I3722" s="28">
        <v>1</v>
      </c>
      <c r="J3722" s="28">
        <v>0</v>
      </c>
      <c r="K3722" s="28">
        <v>0</v>
      </c>
      <c r="L3722" s="28">
        <v>0</v>
      </c>
      <c r="M3722" s="28" t="s">
        <v>2629</v>
      </c>
      <c r="N3722" s="28" t="s">
        <v>587</v>
      </c>
      <c r="O3722" s="21">
        <v>0</v>
      </c>
      <c r="P3722" s="21">
        <v>1</v>
      </c>
      <c r="Q3722" s="21">
        <v>0</v>
      </c>
      <c r="R3722">
        <f>IFERROR(IF(I3722=1,VLOOKUP(F3722,Lookup!$A$2:$B$15,2,FALSE),0),0.5)</f>
        <v>0.5</v>
      </c>
      <c r="S3722">
        <f>IF(K3722=1,1,IFERROR(IF(H3722="pass",VLOOKUP(F3722,Lookup!$D$2:$E$26,2,FALSE),0),1.6))</f>
        <v>0</v>
      </c>
      <c r="T3722" s="6">
        <f t="shared" si="177"/>
        <v>0</v>
      </c>
      <c r="U3722" s="6">
        <f t="shared" si="178"/>
        <v>0.5</v>
      </c>
      <c r="V3722" t="str">
        <f t="shared" si="176"/>
        <v>J.GAROPPOLO, SF</v>
      </c>
    </row>
    <row r="3723" spans="1:22">
      <c r="A3723">
        <v>1730</v>
      </c>
      <c r="B3723" s="28">
        <v>2</v>
      </c>
      <c r="C3723" s="28" t="s">
        <v>11</v>
      </c>
      <c r="D3723" s="28" t="s">
        <v>16</v>
      </c>
      <c r="E3723" s="28">
        <v>41</v>
      </c>
      <c r="F3723" s="28">
        <v>59</v>
      </c>
      <c r="G3723" s="28" t="s">
        <v>4608</v>
      </c>
      <c r="H3723" s="28" t="s">
        <v>2864</v>
      </c>
      <c r="I3723" s="28">
        <v>1</v>
      </c>
      <c r="J3723" s="28">
        <v>0</v>
      </c>
      <c r="K3723" s="28">
        <v>0</v>
      </c>
      <c r="L3723" s="28">
        <v>0</v>
      </c>
      <c r="M3723" s="28" t="s">
        <v>2646</v>
      </c>
      <c r="N3723" s="28" t="s">
        <v>587</v>
      </c>
      <c r="O3723" s="21">
        <v>0</v>
      </c>
      <c r="P3723" s="21">
        <v>1</v>
      </c>
      <c r="Q3723" s="21">
        <v>0</v>
      </c>
      <c r="R3723">
        <f>IFERROR(IF(I3723=1,VLOOKUP(F3723,Lookup!$A$2:$B$15,2,FALSE),0),0.5)</f>
        <v>0.5</v>
      </c>
      <c r="S3723">
        <f>IF(K3723=1,1,IFERROR(IF(H3723="pass",VLOOKUP(F3723,Lookup!$D$2:$E$26,2,FALSE),0),1.6))</f>
        <v>0</v>
      </c>
      <c r="T3723" s="6">
        <f t="shared" si="177"/>
        <v>0</v>
      </c>
      <c r="U3723" s="6">
        <f t="shared" si="178"/>
        <v>0.5</v>
      </c>
      <c r="V3723" t="str">
        <f t="shared" si="176"/>
        <v>E.MITCHELL, SF</v>
      </c>
    </row>
    <row r="3724" spans="1:22">
      <c r="A3724">
        <v>1733</v>
      </c>
      <c r="B3724" s="28">
        <v>2</v>
      </c>
      <c r="C3724" s="28" t="s">
        <v>11</v>
      </c>
      <c r="D3724" s="28" t="s">
        <v>16</v>
      </c>
      <c r="E3724" s="28">
        <v>39</v>
      </c>
      <c r="F3724" s="28">
        <v>61</v>
      </c>
      <c r="G3724" s="28" t="s">
        <v>4611</v>
      </c>
      <c r="H3724" s="28" t="s">
        <v>585</v>
      </c>
      <c r="I3724" s="28">
        <v>1</v>
      </c>
      <c r="J3724" s="28">
        <v>0</v>
      </c>
      <c r="K3724" s="28">
        <v>0</v>
      </c>
      <c r="L3724" s="28">
        <v>0</v>
      </c>
      <c r="M3724" s="28" t="s">
        <v>2665</v>
      </c>
      <c r="N3724" s="28" t="s">
        <v>587</v>
      </c>
      <c r="O3724" s="21">
        <v>0</v>
      </c>
      <c r="P3724" s="21">
        <v>1</v>
      </c>
      <c r="Q3724" s="21">
        <v>0</v>
      </c>
      <c r="R3724">
        <f>IFERROR(IF(I3724=1,VLOOKUP(F3724,Lookup!$A$2:$B$15,2,FALSE),0),0.5)</f>
        <v>0.5</v>
      </c>
      <c r="S3724">
        <f>IF(K3724=1,1,IFERROR(IF(H3724="pass",VLOOKUP(F3724,Lookup!$D$2:$E$26,2,FALSE),0),1.6))</f>
        <v>0</v>
      </c>
      <c r="T3724" s="6">
        <f t="shared" si="177"/>
        <v>0</v>
      </c>
      <c r="U3724" s="6">
        <f t="shared" si="178"/>
        <v>0.5</v>
      </c>
      <c r="V3724" t="str">
        <f t="shared" si="176"/>
        <v>D.SAMUEL, SF</v>
      </c>
    </row>
    <row r="3725" spans="1:22">
      <c r="A3725">
        <v>1736</v>
      </c>
      <c r="B3725" s="28">
        <v>2</v>
      </c>
      <c r="C3725" s="28" t="s">
        <v>16</v>
      </c>
      <c r="D3725" s="28" t="s">
        <v>11</v>
      </c>
      <c r="E3725" s="28">
        <v>11</v>
      </c>
      <c r="F3725" s="28">
        <v>89</v>
      </c>
      <c r="G3725" s="28" t="s">
        <v>4614</v>
      </c>
      <c r="H3725" s="28" t="s">
        <v>2864</v>
      </c>
      <c r="I3725" s="28">
        <v>0</v>
      </c>
      <c r="J3725" s="28">
        <v>1</v>
      </c>
      <c r="K3725" s="28">
        <v>0</v>
      </c>
      <c r="L3725" s="28">
        <v>0</v>
      </c>
      <c r="M3725" s="28" t="s">
        <v>1593</v>
      </c>
      <c r="N3725" s="28" t="s">
        <v>587</v>
      </c>
      <c r="O3725" s="21">
        <v>0</v>
      </c>
      <c r="P3725" s="21">
        <v>0</v>
      </c>
      <c r="Q3725" s="21">
        <v>0</v>
      </c>
      <c r="R3725">
        <f>IFERROR(IF(I3725=1,VLOOKUP(F3725,Lookup!$A$2:$B$15,2,FALSE),0),0.5)</f>
        <v>0</v>
      </c>
      <c r="S3725">
        <f>IF(K3725=1,1,IFERROR(IF(H3725="pass",VLOOKUP(F3725,Lookup!$D$2:$E$26,2,FALSE),0),1.6))</f>
        <v>0</v>
      </c>
      <c r="T3725" s="6">
        <f t="shared" si="177"/>
        <v>0</v>
      </c>
      <c r="U3725" s="6">
        <f t="shared" si="178"/>
        <v>0</v>
      </c>
      <c r="V3725" t="str">
        <f t="shared" si="176"/>
        <v>D.SMITH, PHI</v>
      </c>
    </row>
    <row r="3726" spans="1:22">
      <c r="A3726">
        <v>1738</v>
      </c>
      <c r="B3726" s="28">
        <v>2</v>
      </c>
      <c r="C3726" s="28" t="s">
        <v>16</v>
      </c>
      <c r="D3726" s="28" t="s">
        <v>11</v>
      </c>
      <c r="E3726" s="28">
        <v>1</v>
      </c>
      <c r="F3726" s="28">
        <v>99</v>
      </c>
      <c r="G3726" s="28" t="s">
        <v>4616</v>
      </c>
      <c r="H3726" s="28" t="s">
        <v>585</v>
      </c>
      <c r="I3726" s="28">
        <v>1</v>
      </c>
      <c r="J3726" s="28">
        <v>0</v>
      </c>
      <c r="K3726" s="28">
        <v>0</v>
      </c>
      <c r="L3726" s="28">
        <v>0</v>
      </c>
      <c r="M3726" s="28" t="s">
        <v>2248</v>
      </c>
      <c r="N3726" s="28" t="s">
        <v>587</v>
      </c>
      <c r="O3726" s="21">
        <v>0</v>
      </c>
      <c r="P3726" s="21">
        <v>1</v>
      </c>
      <c r="Q3726" s="21">
        <v>0</v>
      </c>
      <c r="R3726">
        <f>IFERROR(IF(I3726=1,VLOOKUP(F3726,Lookup!$A$2:$B$15,2,FALSE),0),0.5)</f>
        <v>3.3</v>
      </c>
      <c r="S3726">
        <f>IF(K3726=1,1,IFERROR(IF(H3726="pass",VLOOKUP(F3726,Lookup!$D$2:$E$26,2,FALSE),0),1.6))</f>
        <v>0</v>
      </c>
      <c r="T3726" s="6">
        <f t="shared" si="177"/>
        <v>0</v>
      </c>
      <c r="U3726" s="6">
        <f t="shared" si="178"/>
        <v>3.3</v>
      </c>
      <c r="V3726" t="str">
        <f t="shared" si="176"/>
        <v>M.SANDERS, PHI</v>
      </c>
    </row>
    <row r="3727" spans="1:22">
      <c r="A3727">
        <v>1739</v>
      </c>
      <c r="B3727" s="28">
        <v>2</v>
      </c>
      <c r="C3727" s="28" t="s">
        <v>16</v>
      </c>
      <c r="D3727" s="28" t="s">
        <v>11</v>
      </c>
      <c r="E3727" s="28">
        <v>4</v>
      </c>
      <c r="F3727" s="28">
        <v>96</v>
      </c>
      <c r="G3727" s="28" t="s">
        <v>4617</v>
      </c>
      <c r="H3727" s="28" t="s">
        <v>585</v>
      </c>
      <c r="I3727" s="28">
        <v>1</v>
      </c>
      <c r="J3727" s="28">
        <v>0</v>
      </c>
      <c r="K3727" s="28">
        <v>0</v>
      </c>
      <c r="L3727" s="28">
        <v>0</v>
      </c>
      <c r="M3727" s="28" t="s">
        <v>2246</v>
      </c>
      <c r="N3727" s="28" t="s">
        <v>587</v>
      </c>
      <c r="O3727" s="21">
        <v>0</v>
      </c>
      <c r="P3727" s="21">
        <v>1</v>
      </c>
      <c r="Q3727" s="21">
        <v>0</v>
      </c>
      <c r="R3727">
        <f>IFERROR(IF(I3727=1,VLOOKUP(F3727,Lookup!$A$2:$B$15,2,FALSE),0),0.5)</f>
        <v>1.8</v>
      </c>
      <c r="S3727">
        <f>IF(K3727=1,1,IFERROR(IF(H3727="pass",VLOOKUP(F3727,Lookup!$D$2:$E$26,2,FALSE),0),1.6))</f>
        <v>0</v>
      </c>
      <c r="T3727" s="6">
        <f t="shared" si="177"/>
        <v>0</v>
      </c>
      <c r="U3727" s="6">
        <f t="shared" si="178"/>
        <v>1.8</v>
      </c>
      <c r="V3727" t="str">
        <f t="shared" si="176"/>
        <v>J.HURTS, PHI</v>
      </c>
    </row>
    <row r="3728" spans="1:22">
      <c r="A3728">
        <v>1741</v>
      </c>
      <c r="B3728" s="28">
        <v>2</v>
      </c>
      <c r="C3728" s="28" t="s">
        <v>11</v>
      </c>
      <c r="D3728" s="28" t="s">
        <v>16</v>
      </c>
      <c r="E3728" s="28">
        <v>97</v>
      </c>
      <c r="F3728" s="28">
        <v>3</v>
      </c>
      <c r="G3728" s="28" t="s">
        <v>4619</v>
      </c>
      <c r="H3728" s="28" t="s">
        <v>585</v>
      </c>
      <c r="I3728" s="28">
        <v>1</v>
      </c>
      <c r="J3728" s="28">
        <v>0</v>
      </c>
      <c r="K3728" s="28">
        <v>0</v>
      </c>
      <c r="L3728" s="28">
        <v>0</v>
      </c>
      <c r="M3728" s="28" t="s">
        <v>2678</v>
      </c>
      <c r="N3728" s="28" t="s">
        <v>587</v>
      </c>
      <c r="O3728" s="21">
        <v>0</v>
      </c>
      <c r="P3728" s="21">
        <v>1</v>
      </c>
      <c r="Q3728" s="21">
        <v>0</v>
      </c>
      <c r="R3728">
        <f>IFERROR(IF(I3728=1,VLOOKUP(F3728,Lookup!$A$2:$B$15,2,FALSE),0),0.5)</f>
        <v>0.5</v>
      </c>
      <c r="S3728">
        <f>IF(K3728=1,1,IFERROR(IF(H3728="pass",VLOOKUP(F3728,Lookup!$D$2:$E$26,2,FALSE),0),1.6))</f>
        <v>0</v>
      </c>
      <c r="T3728" s="6">
        <f t="shared" si="177"/>
        <v>0</v>
      </c>
      <c r="U3728" s="6">
        <f t="shared" si="178"/>
        <v>0.5</v>
      </c>
      <c r="V3728" t="str">
        <f t="shared" si="176"/>
        <v>K.JUSZCZYK, SF</v>
      </c>
    </row>
    <row r="3729" spans="1:22">
      <c r="A3729">
        <v>1742</v>
      </c>
      <c r="B3729" s="28">
        <v>2</v>
      </c>
      <c r="C3729" s="28" t="s">
        <v>11</v>
      </c>
      <c r="D3729" s="28" t="s">
        <v>16</v>
      </c>
      <c r="E3729" s="28">
        <v>95</v>
      </c>
      <c r="F3729" s="28">
        <v>5</v>
      </c>
      <c r="G3729" s="28" t="s">
        <v>4620</v>
      </c>
      <c r="H3729" s="28" t="s">
        <v>585</v>
      </c>
      <c r="I3729" s="28">
        <v>1</v>
      </c>
      <c r="J3729" s="28">
        <v>0</v>
      </c>
      <c r="K3729" s="28">
        <v>0</v>
      </c>
      <c r="L3729" s="28">
        <v>0</v>
      </c>
      <c r="M3729" s="28" t="s">
        <v>2646</v>
      </c>
      <c r="N3729" s="28" t="s">
        <v>587</v>
      </c>
      <c r="O3729" s="21">
        <v>0</v>
      </c>
      <c r="P3729" s="21">
        <v>1</v>
      </c>
      <c r="Q3729" s="21">
        <v>0</v>
      </c>
      <c r="R3729">
        <f>IFERROR(IF(I3729=1,VLOOKUP(F3729,Lookup!$A$2:$B$15,2,FALSE),0),0.5)</f>
        <v>0.5</v>
      </c>
      <c r="S3729">
        <f>IF(K3729=1,1,IFERROR(IF(H3729="pass",VLOOKUP(F3729,Lookup!$D$2:$E$26,2,FALSE),0),1.6))</f>
        <v>0</v>
      </c>
      <c r="T3729" s="6">
        <f t="shared" si="177"/>
        <v>0</v>
      </c>
      <c r="U3729" s="6">
        <f t="shared" si="178"/>
        <v>0.5</v>
      </c>
      <c r="V3729" t="str">
        <f t="shared" si="176"/>
        <v>E.MITCHELL, SF</v>
      </c>
    </row>
    <row r="3730" spans="1:22">
      <c r="A3730">
        <v>1744</v>
      </c>
      <c r="B3730" s="28">
        <v>2</v>
      </c>
      <c r="C3730" s="28" t="s">
        <v>11</v>
      </c>
      <c r="D3730" s="28" t="s">
        <v>16</v>
      </c>
      <c r="E3730" s="28">
        <v>85</v>
      </c>
      <c r="F3730" s="28">
        <v>15</v>
      </c>
      <c r="G3730" s="28" t="s">
        <v>4622</v>
      </c>
      <c r="H3730" s="28" t="s">
        <v>585</v>
      </c>
      <c r="I3730" s="28">
        <v>1</v>
      </c>
      <c r="J3730" s="28">
        <v>0</v>
      </c>
      <c r="K3730" s="28">
        <v>0</v>
      </c>
      <c r="L3730" s="28">
        <v>0</v>
      </c>
      <c r="M3730" s="28" t="s">
        <v>2646</v>
      </c>
      <c r="N3730" s="28" t="s">
        <v>587</v>
      </c>
      <c r="O3730" s="21">
        <v>0</v>
      </c>
      <c r="P3730" s="21">
        <v>1</v>
      </c>
      <c r="Q3730" s="21">
        <v>0</v>
      </c>
      <c r="R3730">
        <f>IFERROR(IF(I3730=1,VLOOKUP(F3730,Lookup!$A$2:$B$15,2,FALSE),0),0.5)</f>
        <v>0.5</v>
      </c>
      <c r="S3730">
        <f>IF(K3730=1,1,IFERROR(IF(H3730="pass",VLOOKUP(F3730,Lookup!$D$2:$E$26,2,FALSE),0),1.6))</f>
        <v>0</v>
      </c>
      <c r="T3730" s="6">
        <f t="shared" si="177"/>
        <v>0</v>
      </c>
      <c r="U3730" s="6">
        <f t="shared" si="178"/>
        <v>0.5</v>
      </c>
      <c r="V3730" t="str">
        <f t="shared" si="176"/>
        <v>E.MITCHELL, SF</v>
      </c>
    </row>
    <row r="3731" spans="1:22">
      <c r="A3731">
        <v>1748</v>
      </c>
      <c r="B3731" s="28">
        <v>2</v>
      </c>
      <c r="C3731" s="28" t="s">
        <v>11</v>
      </c>
      <c r="D3731" s="28" t="s">
        <v>16</v>
      </c>
      <c r="E3731" s="28">
        <v>64</v>
      </c>
      <c r="F3731" s="28">
        <v>36</v>
      </c>
      <c r="G3731" s="28" t="s">
        <v>4626</v>
      </c>
      <c r="H3731" s="28" t="s">
        <v>585</v>
      </c>
      <c r="I3731" s="28">
        <v>0</v>
      </c>
      <c r="J3731" s="28">
        <v>1</v>
      </c>
      <c r="K3731" s="28">
        <v>0</v>
      </c>
      <c r="L3731" s="28">
        <v>0</v>
      </c>
      <c r="M3731" s="28" t="s">
        <v>2629</v>
      </c>
      <c r="N3731" s="28" t="s">
        <v>587</v>
      </c>
      <c r="O3731" s="21">
        <v>0</v>
      </c>
      <c r="P3731" s="21">
        <v>0</v>
      </c>
      <c r="Q3731" s="21">
        <v>0</v>
      </c>
      <c r="R3731">
        <f>IFERROR(IF(I3731=1,VLOOKUP(F3731,Lookup!$A$2:$B$15,2,FALSE),0),0.5)</f>
        <v>0</v>
      </c>
      <c r="S3731">
        <f>IF(K3731=1,1,IFERROR(IF(H3731="pass",VLOOKUP(F3731,Lookup!$D$2:$E$26,2,FALSE),0),1.6))</f>
        <v>0</v>
      </c>
      <c r="T3731" s="6">
        <f t="shared" si="177"/>
        <v>0</v>
      </c>
      <c r="U3731" s="6">
        <f t="shared" si="178"/>
        <v>0</v>
      </c>
      <c r="V3731" t="str">
        <f t="shared" si="176"/>
        <v>J.GAROPPOLO, SF</v>
      </c>
    </row>
    <row r="3732" spans="1:22">
      <c r="A3732">
        <v>1750</v>
      </c>
      <c r="B3732" s="28">
        <v>2</v>
      </c>
      <c r="C3732" s="28" t="s">
        <v>11</v>
      </c>
      <c r="D3732" s="28" t="s">
        <v>16</v>
      </c>
      <c r="E3732" s="28">
        <v>55</v>
      </c>
      <c r="F3732" s="28">
        <v>45</v>
      </c>
      <c r="G3732" s="28" t="s">
        <v>4628</v>
      </c>
      <c r="H3732" s="28" t="s">
        <v>585</v>
      </c>
      <c r="I3732" s="28">
        <v>1</v>
      </c>
      <c r="J3732" s="28">
        <v>0</v>
      </c>
      <c r="K3732" s="28">
        <v>0</v>
      </c>
      <c r="L3732" s="28">
        <v>0</v>
      </c>
      <c r="M3732" s="28" t="s">
        <v>2629</v>
      </c>
      <c r="N3732" s="28" t="s">
        <v>587</v>
      </c>
      <c r="O3732" s="21">
        <v>0</v>
      </c>
      <c r="P3732" s="21">
        <v>1</v>
      </c>
      <c r="Q3732" s="21">
        <v>0</v>
      </c>
      <c r="R3732">
        <f>IFERROR(IF(I3732=1,VLOOKUP(F3732,Lookup!$A$2:$B$15,2,FALSE),0),0.5)</f>
        <v>0.5</v>
      </c>
      <c r="S3732">
        <f>IF(K3732=1,1,IFERROR(IF(H3732="pass",VLOOKUP(F3732,Lookup!$D$2:$E$26,2,FALSE),0),1.6))</f>
        <v>0</v>
      </c>
      <c r="T3732" s="6">
        <f t="shared" si="177"/>
        <v>0</v>
      </c>
      <c r="U3732" s="6">
        <f t="shared" si="178"/>
        <v>0.5</v>
      </c>
      <c r="V3732" t="str">
        <f t="shared" si="176"/>
        <v>J.GAROPPOLO, SF</v>
      </c>
    </row>
    <row r="3733" spans="1:22">
      <c r="A3733">
        <v>1753</v>
      </c>
      <c r="B3733" s="28">
        <v>2</v>
      </c>
      <c r="C3733" s="28" t="s">
        <v>16</v>
      </c>
      <c r="D3733" s="28" t="s">
        <v>11</v>
      </c>
      <c r="E3733" s="28">
        <v>75</v>
      </c>
      <c r="F3733" s="28">
        <v>25</v>
      </c>
      <c r="G3733" s="28" t="s">
        <v>4632</v>
      </c>
      <c r="H3733" s="28" t="s">
        <v>2963</v>
      </c>
      <c r="I3733" s="28">
        <v>0</v>
      </c>
      <c r="J3733" s="28">
        <v>0</v>
      </c>
      <c r="K3733" s="28">
        <v>0</v>
      </c>
      <c r="L3733" s="28">
        <v>0</v>
      </c>
      <c r="M3733" s="28" t="s">
        <v>2246</v>
      </c>
      <c r="N3733" s="28" t="s">
        <v>587</v>
      </c>
      <c r="O3733" s="21">
        <v>0</v>
      </c>
      <c r="P3733" s="21">
        <v>0</v>
      </c>
      <c r="Q3733" s="21">
        <v>0</v>
      </c>
      <c r="R3733">
        <f>IFERROR(IF(I3733=1,VLOOKUP(F3733,Lookup!$A$2:$B$15,2,FALSE),0),0.5)</f>
        <v>0</v>
      </c>
      <c r="S3733">
        <f>IF(K3733=1,1,IFERROR(IF(H3733="pass",VLOOKUP(F3733,Lookup!$D$2:$E$26,2,FALSE),0),1.6))</f>
        <v>0</v>
      </c>
      <c r="T3733" s="6">
        <f t="shared" si="177"/>
        <v>0</v>
      </c>
      <c r="U3733" s="6">
        <f t="shared" si="178"/>
        <v>0</v>
      </c>
      <c r="V3733" t="str">
        <f t="shared" si="176"/>
        <v>J.HURTS, PHI</v>
      </c>
    </row>
    <row r="3734" spans="1:22">
      <c r="A3734">
        <v>1754</v>
      </c>
      <c r="B3734" s="28">
        <v>2</v>
      </c>
      <c r="C3734" s="28" t="s">
        <v>16</v>
      </c>
      <c r="D3734" s="28" t="s">
        <v>11</v>
      </c>
      <c r="E3734" s="28">
        <v>75</v>
      </c>
      <c r="F3734" s="28">
        <v>25</v>
      </c>
      <c r="G3734" s="28" t="s">
        <v>4633</v>
      </c>
      <c r="H3734" s="28" t="s">
        <v>585</v>
      </c>
      <c r="I3734" s="28">
        <v>1</v>
      </c>
      <c r="J3734" s="28">
        <v>0</v>
      </c>
      <c r="K3734" s="28">
        <v>0</v>
      </c>
      <c r="L3734" s="28">
        <v>0</v>
      </c>
      <c r="M3734" s="28" t="s">
        <v>2248</v>
      </c>
      <c r="N3734" s="28" t="s">
        <v>587</v>
      </c>
      <c r="O3734" s="21">
        <v>0</v>
      </c>
      <c r="P3734" s="21">
        <v>1</v>
      </c>
      <c r="Q3734" s="21">
        <v>0</v>
      </c>
      <c r="R3734">
        <f>IFERROR(IF(I3734=1,VLOOKUP(F3734,Lookup!$A$2:$B$15,2,FALSE),0),0.5)</f>
        <v>0.5</v>
      </c>
      <c r="S3734">
        <f>IF(K3734=1,1,IFERROR(IF(H3734="pass",VLOOKUP(F3734,Lookup!$D$2:$E$26,2,FALSE),0),1.6))</f>
        <v>0</v>
      </c>
      <c r="T3734" s="6">
        <f t="shared" si="177"/>
        <v>0</v>
      </c>
      <c r="U3734" s="6">
        <f t="shared" si="178"/>
        <v>0.5</v>
      </c>
      <c r="V3734" t="str">
        <f t="shared" si="176"/>
        <v>M.SANDERS, PHI</v>
      </c>
    </row>
    <row r="3735" spans="1:22">
      <c r="A3735">
        <v>1756</v>
      </c>
      <c r="B3735" s="28">
        <v>2</v>
      </c>
      <c r="C3735" s="28" t="s">
        <v>11</v>
      </c>
      <c r="D3735" s="28" t="s">
        <v>16</v>
      </c>
      <c r="E3735" s="28">
        <v>69</v>
      </c>
      <c r="F3735" s="28">
        <v>31</v>
      </c>
      <c r="G3735" s="28" t="s">
        <v>4635</v>
      </c>
      <c r="H3735" s="28" t="s">
        <v>585</v>
      </c>
      <c r="I3735" s="28">
        <v>1</v>
      </c>
      <c r="J3735" s="28">
        <v>0</v>
      </c>
      <c r="K3735" s="28">
        <v>0</v>
      </c>
      <c r="L3735" s="28">
        <v>0</v>
      </c>
      <c r="M3735" s="28" t="s">
        <v>2646</v>
      </c>
      <c r="N3735" s="28" t="s">
        <v>587</v>
      </c>
      <c r="O3735" s="21">
        <v>0</v>
      </c>
      <c r="P3735" s="21">
        <v>1</v>
      </c>
      <c r="Q3735" s="21">
        <v>0</v>
      </c>
      <c r="R3735">
        <f>IFERROR(IF(I3735=1,VLOOKUP(F3735,Lookup!$A$2:$B$15,2,FALSE),0),0.5)</f>
        <v>0.5</v>
      </c>
      <c r="S3735">
        <f>IF(K3735=1,1,IFERROR(IF(H3735="pass",VLOOKUP(F3735,Lookup!$D$2:$E$26,2,FALSE),0),1.6))</f>
        <v>0</v>
      </c>
      <c r="T3735" s="6">
        <f t="shared" si="177"/>
        <v>0</v>
      </c>
      <c r="U3735" s="6">
        <f t="shared" si="178"/>
        <v>0.5</v>
      </c>
      <c r="V3735" t="str">
        <f t="shared" si="176"/>
        <v>E.MITCHELL, SF</v>
      </c>
    </row>
    <row r="3736" spans="1:22">
      <c r="A3736">
        <v>1758</v>
      </c>
      <c r="B3736" s="28">
        <v>2</v>
      </c>
      <c r="C3736" s="28" t="s">
        <v>11</v>
      </c>
      <c r="D3736" s="28" t="s">
        <v>16</v>
      </c>
      <c r="E3736" s="28">
        <v>55</v>
      </c>
      <c r="F3736" s="28">
        <v>45</v>
      </c>
      <c r="G3736" s="28" t="s">
        <v>4637</v>
      </c>
      <c r="H3736" s="28" t="s">
        <v>585</v>
      </c>
      <c r="I3736" s="28">
        <v>1</v>
      </c>
      <c r="J3736" s="28">
        <v>0</v>
      </c>
      <c r="K3736" s="28">
        <v>0</v>
      </c>
      <c r="L3736" s="28">
        <v>0</v>
      </c>
      <c r="M3736" s="28" t="s">
        <v>2646</v>
      </c>
      <c r="N3736" s="28" t="s">
        <v>587</v>
      </c>
      <c r="O3736" s="21">
        <v>0</v>
      </c>
      <c r="P3736" s="21">
        <v>1</v>
      </c>
      <c r="Q3736" s="21">
        <v>0</v>
      </c>
      <c r="R3736">
        <f>IFERROR(IF(I3736=1,VLOOKUP(F3736,Lookup!$A$2:$B$15,2,FALSE),0),0.5)</f>
        <v>0.5</v>
      </c>
      <c r="S3736">
        <f>IF(K3736=1,1,IFERROR(IF(H3736="pass",VLOOKUP(F3736,Lookup!$D$2:$E$26,2,FALSE),0),1.6))</f>
        <v>0</v>
      </c>
      <c r="T3736" s="6">
        <f t="shared" si="177"/>
        <v>0</v>
      </c>
      <c r="U3736" s="6">
        <f t="shared" si="178"/>
        <v>0.5</v>
      </c>
      <c r="V3736" t="str">
        <f t="shared" si="176"/>
        <v>E.MITCHELL, SF</v>
      </c>
    </row>
    <row r="3737" spans="1:22">
      <c r="A3737">
        <v>1759</v>
      </c>
      <c r="B3737" s="28">
        <v>2</v>
      </c>
      <c r="C3737" s="28" t="s">
        <v>11</v>
      </c>
      <c r="D3737" s="28" t="s">
        <v>16</v>
      </c>
      <c r="E3737" s="28">
        <v>53</v>
      </c>
      <c r="F3737" s="28">
        <v>47</v>
      </c>
      <c r="G3737" s="28" t="s">
        <v>4638</v>
      </c>
      <c r="H3737" s="28" t="s">
        <v>585</v>
      </c>
      <c r="I3737" s="28">
        <v>0</v>
      </c>
      <c r="J3737" s="28">
        <v>1</v>
      </c>
      <c r="K3737" s="28">
        <v>0</v>
      </c>
      <c r="L3737" s="28">
        <v>0</v>
      </c>
      <c r="M3737" s="28" t="s">
        <v>2629</v>
      </c>
      <c r="N3737" s="28" t="s">
        <v>587</v>
      </c>
      <c r="O3737" s="21">
        <v>0</v>
      </c>
      <c r="P3737" s="21">
        <v>0</v>
      </c>
      <c r="Q3737" s="21">
        <v>0</v>
      </c>
      <c r="R3737">
        <f>IFERROR(IF(I3737=1,VLOOKUP(F3737,Lookup!$A$2:$B$15,2,FALSE),0),0.5)</f>
        <v>0</v>
      </c>
      <c r="S3737">
        <f>IF(K3737=1,1,IFERROR(IF(H3737="pass",VLOOKUP(F3737,Lookup!$D$2:$E$26,2,FALSE),0),1.6))</f>
        <v>0</v>
      </c>
      <c r="T3737" s="6">
        <f t="shared" si="177"/>
        <v>0</v>
      </c>
      <c r="U3737" s="6">
        <f t="shared" si="178"/>
        <v>0</v>
      </c>
      <c r="V3737" t="str">
        <f t="shared" si="176"/>
        <v>J.GAROPPOLO, SF</v>
      </c>
    </row>
    <row r="3738" spans="1:22">
      <c r="A3738">
        <v>1762</v>
      </c>
      <c r="B3738" s="28">
        <v>2</v>
      </c>
      <c r="C3738" s="28" t="s">
        <v>16</v>
      </c>
      <c r="D3738" s="28" t="s">
        <v>11</v>
      </c>
      <c r="E3738" s="28">
        <v>93</v>
      </c>
      <c r="F3738" s="28">
        <v>7</v>
      </c>
      <c r="G3738" s="28" t="s">
        <v>4641</v>
      </c>
      <c r="H3738" s="28" t="s">
        <v>585</v>
      </c>
      <c r="I3738" s="28">
        <v>1</v>
      </c>
      <c r="J3738" s="28">
        <v>0</v>
      </c>
      <c r="K3738" s="28">
        <v>0</v>
      </c>
      <c r="L3738" s="28">
        <v>0</v>
      </c>
      <c r="M3738" s="28" t="s">
        <v>2246</v>
      </c>
      <c r="N3738" s="28" t="s">
        <v>587</v>
      </c>
      <c r="O3738" s="21">
        <v>0</v>
      </c>
      <c r="P3738" s="21">
        <v>1</v>
      </c>
      <c r="Q3738" s="21">
        <v>0</v>
      </c>
      <c r="R3738">
        <f>IFERROR(IF(I3738=1,VLOOKUP(F3738,Lookup!$A$2:$B$15,2,FALSE),0),0.5)</f>
        <v>0.5</v>
      </c>
      <c r="S3738">
        <f>IF(K3738=1,1,IFERROR(IF(H3738="pass",VLOOKUP(F3738,Lookup!$D$2:$E$26,2,FALSE),0),1.6))</f>
        <v>0</v>
      </c>
      <c r="T3738" s="6">
        <f t="shared" si="177"/>
        <v>0</v>
      </c>
      <c r="U3738" s="6">
        <f t="shared" si="178"/>
        <v>0.5</v>
      </c>
      <c r="V3738" t="str">
        <f t="shared" si="176"/>
        <v>J.HURTS, PHI</v>
      </c>
    </row>
    <row r="3739" spans="1:22">
      <c r="A3739">
        <v>1763</v>
      </c>
      <c r="B3739" s="28">
        <v>2</v>
      </c>
      <c r="C3739" s="28" t="s">
        <v>16</v>
      </c>
      <c r="D3739" s="28" t="s">
        <v>11</v>
      </c>
      <c r="E3739" s="28">
        <v>84</v>
      </c>
      <c r="F3739" s="28">
        <v>16</v>
      </c>
      <c r="G3739" s="28" t="s">
        <v>4642</v>
      </c>
      <c r="H3739" s="28" t="s">
        <v>585</v>
      </c>
      <c r="I3739" s="28">
        <v>1</v>
      </c>
      <c r="J3739" s="28">
        <v>0</v>
      </c>
      <c r="K3739" s="28">
        <v>0</v>
      </c>
      <c r="L3739" s="28">
        <v>0</v>
      </c>
      <c r="M3739" s="28" t="s">
        <v>2248</v>
      </c>
      <c r="N3739" s="28" t="s">
        <v>587</v>
      </c>
      <c r="O3739" s="21">
        <v>0</v>
      </c>
      <c r="P3739" s="21">
        <v>1</v>
      </c>
      <c r="Q3739" s="21">
        <v>0</v>
      </c>
      <c r="R3739">
        <f>IFERROR(IF(I3739=1,VLOOKUP(F3739,Lookup!$A$2:$B$15,2,FALSE),0),0.5)</f>
        <v>0.5</v>
      </c>
      <c r="S3739">
        <f>IF(K3739=1,1,IFERROR(IF(H3739="pass",VLOOKUP(F3739,Lookup!$D$2:$E$26,2,FALSE),0),1.6))</f>
        <v>0</v>
      </c>
      <c r="T3739" s="6">
        <f t="shared" si="177"/>
        <v>0</v>
      </c>
      <c r="U3739" s="6">
        <f t="shared" si="178"/>
        <v>0.5</v>
      </c>
      <c r="V3739" t="str">
        <f t="shared" si="176"/>
        <v>M.SANDERS, PHI</v>
      </c>
    </row>
    <row r="3740" spans="1:22">
      <c r="A3740">
        <v>1764</v>
      </c>
      <c r="B3740" s="28">
        <v>2</v>
      </c>
      <c r="C3740" s="28" t="s">
        <v>16</v>
      </c>
      <c r="D3740" s="28" t="s">
        <v>11</v>
      </c>
      <c r="E3740" s="28">
        <v>77</v>
      </c>
      <c r="F3740" s="28">
        <v>23</v>
      </c>
      <c r="G3740" s="28" t="s">
        <v>4643</v>
      </c>
      <c r="H3740" s="28" t="s">
        <v>585</v>
      </c>
      <c r="I3740" s="28">
        <v>1</v>
      </c>
      <c r="J3740" s="28">
        <v>0</v>
      </c>
      <c r="K3740" s="28">
        <v>0</v>
      </c>
      <c r="L3740" s="28">
        <v>0</v>
      </c>
      <c r="M3740" s="28" t="s">
        <v>2248</v>
      </c>
      <c r="N3740" s="28" t="s">
        <v>587</v>
      </c>
      <c r="O3740" s="21">
        <v>0</v>
      </c>
      <c r="P3740" s="21">
        <v>1</v>
      </c>
      <c r="Q3740" s="21">
        <v>0</v>
      </c>
      <c r="R3740">
        <f>IFERROR(IF(I3740=1,VLOOKUP(F3740,Lookup!$A$2:$B$15,2,FALSE),0),0.5)</f>
        <v>0.5</v>
      </c>
      <c r="S3740">
        <f>IF(K3740=1,1,IFERROR(IF(H3740="pass",VLOOKUP(F3740,Lookup!$D$2:$E$26,2,FALSE),0),1.6))</f>
        <v>0</v>
      </c>
      <c r="T3740" s="6">
        <f t="shared" si="177"/>
        <v>0</v>
      </c>
      <c r="U3740" s="6">
        <f t="shared" si="178"/>
        <v>0.5</v>
      </c>
      <c r="V3740" t="str">
        <f t="shared" si="176"/>
        <v>M.SANDERS, PHI</v>
      </c>
    </row>
    <row r="3741" spans="1:22">
      <c r="A3741">
        <v>1765</v>
      </c>
      <c r="B3741" s="28">
        <v>2</v>
      </c>
      <c r="C3741" s="28" t="s">
        <v>16</v>
      </c>
      <c r="D3741" s="28" t="s">
        <v>11</v>
      </c>
      <c r="E3741" s="28">
        <v>71</v>
      </c>
      <c r="F3741" s="28">
        <v>29</v>
      </c>
      <c r="G3741" s="28" t="s">
        <v>4644</v>
      </c>
      <c r="H3741" s="28" t="s">
        <v>585</v>
      </c>
      <c r="I3741" s="28">
        <v>1</v>
      </c>
      <c r="J3741" s="28">
        <v>0</v>
      </c>
      <c r="K3741" s="28">
        <v>0</v>
      </c>
      <c r="L3741" s="28">
        <v>0</v>
      </c>
      <c r="M3741" s="28" t="s">
        <v>2248</v>
      </c>
      <c r="N3741" s="28" t="s">
        <v>587</v>
      </c>
      <c r="O3741" s="21">
        <v>0</v>
      </c>
      <c r="P3741" s="21">
        <v>1</v>
      </c>
      <c r="Q3741" s="21">
        <v>0</v>
      </c>
      <c r="R3741">
        <f>IFERROR(IF(I3741=1,VLOOKUP(F3741,Lookup!$A$2:$B$15,2,FALSE),0),0.5)</f>
        <v>0.5</v>
      </c>
      <c r="S3741">
        <f>IF(K3741=1,1,IFERROR(IF(H3741="pass",VLOOKUP(F3741,Lookup!$D$2:$E$26,2,FALSE),0),1.6))</f>
        <v>0</v>
      </c>
      <c r="T3741" s="6">
        <f t="shared" si="177"/>
        <v>0</v>
      </c>
      <c r="U3741" s="6">
        <f t="shared" si="178"/>
        <v>0.5</v>
      </c>
      <c r="V3741" t="str">
        <f t="shared" si="176"/>
        <v>M.SANDERS, PHI</v>
      </c>
    </row>
    <row r="3742" spans="1:22">
      <c r="A3742">
        <v>1766</v>
      </c>
      <c r="B3742" s="28">
        <v>2</v>
      </c>
      <c r="C3742" s="28" t="s">
        <v>16</v>
      </c>
      <c r="D3742" s="28" t="s">
        <v>11</v>
      </c>
      <c r="E3742" s="28">
        <v>65</v>
      </c>
      <c r="F3742" s="28">
        <v>35</v>
      </c>
      <c r="G3742" s="28" t="s">
        <v>4645</v>
      </c>
      <c r="H3742" s="28" t="s">
        <v>585</v>
      </c>
      <c r="I3742" s="28">
        <v>0</v>
      </c>
      <c r="J3742" s="28">
        <v>1</v>
      </c>
      <c r="K3742" s="28">
        <v>0</v>
      </c>
      <c r="L3742" s="28">
        <v>0</v>
      </c>
      <c r="M3742" s="28" t="s">
        <v>2246</v>
      </c>
      <c r="N3742" s="28" t="s">
        <v>587</v>
      </c>
      <c r="O3742" s="21">
        <v>0</v>
      </c>
      <c r="P3742" s="21">
        <v>0</v>
      </c>
      <c r="Q3742" s="21">
        <v>0</v>
      </c>
      <c r="R3742">
        <f>IFERROR(IF(I3742=1,VLOOKUP(F3742,Lookup!$A$2:$B$15,2,FALSE),0),0.5)</f>
        <v>0</v>
      </c>
      <c r="S3742">
        <f>IF(K3742=1,1,IFERROR(IF(H3742="pass",VLOOKUP(F3742,Lookup!$D$2:$E$26,2,FALSE),0),1.6))</f>
        <v>0</v>
      </c>
      <c r="T3742" s="6">
        <f t="shared" si="177"/>
        <v>0</v>
      </c>
      <c r="U3742" s="6">
        <f t="shared" si="178"/>
        <v>0</v>
      </c>
      <c r="V3742" t="str">
        <f t="shared" si="176"/>
        <v>J.HURTS, PHI</v>
      </c>
    </row>
    <row r="3743" spans="1:22">
      <c r="A3743">
        <v>1767</v>
      </c>
      <c r="B3743" s="28">
        <v>2</v>
      </c>
      <c r="C3743" s="28" t="s">
        <v>16</v>
      </c>
      <c r="D3743" s="28" t="s">
        <v>11</v>
      </c>
      <c r="E3743" s="28">
        <v>52</v>
      </c>
      <c r="F3743" s="28">
        <v>48</v>
      </c>
      <c r="G3743" s="28" t="s">
        <v>4646</v>
      </c>
      <c r="H3743" s="28" t="s">
        <v>585</v>
      </c>
      <c r="I3743" s="28">
        <v>1</v>
      </c>
      <c r="J3743" s="28">
        <v>0</v>
      </c>
      <c r="K3743" s="28">
        <v>0</v>
      </c>
      <c r="L3743" s="28">
        <v>0</v>
      </c>
      <c r="M3743" s="28" t="s">
        <v>2246</v>
      </c>
      <c r="N3743" s="28" t="s">
        <v>587</v>
      </c>
      <c r="O3743" s="21">
        <v>0</v>
      </c>
      <c r="P3743" s="21">
        <v>1</v>
      </c>
      <c r="Q3743" s="21">
        <v>0</v>
      </c>
      <c r="R3743">
        <f>IFERROR(IF(I3743=1,VLOOKUP(F3743,Lookup!$A$2:$B$15,2,FALSE),0),0.5)</f>
        <v>0.5</v>
      </c>
      <c r="S3743">
        <f>IF(K3743=1,1,IFERROR(IF(H3743="pass",VLOOKUP(F3743,Lookup!$D$2:$E$26,2,FALSE),0),1.6))</f>
        <v>0</v>
      </c>
      <c r="T3743" s="6">
        <f t="shared" si="177"/>
        <v>0</v>
      </c>
      <c r="U3743" s="6">
        <f t="shared" si="178"/>
        <v>0.5</v>
      </c>
      <c r="V3743" t="str">
        <f t="shared" si="176"/>
        <v>J.HURTS, PHI</v>
      </c>
    </row>
    <row r="3744" spans="1:22">
      <c r="A3744">
        <v>1768</v>
      </c>
      <c r="B3744" s="28">
        <v>2</v>
      </c>
      <c r="C3744" s="28" t="s">
        <v>16</v>
      </c>
      <c r="D3744" s="28" t="s">
        <v>11</v>
      </c>
      <c r="E3744" s="28">
        <v>49</v>
      </c>
      <c r="F3744" s="28">
        <v>51</v>
      </c>
      <c r="G3744" s="28" t="s">
        <v>4647</v>
      </c>
      <c r="H3744" s="28" t="s">
        <v>585</v>
      </c>
      <c r="I3744" s="28">
        <v>1</v>
      </c>
      <c r="J3744" s="28">
        <v>0</v>
      </c>
      <c r="K3744" s="28">
        <v>0</v>
      </c>
      <c r="L3744" s="28">
        <v>0</v>
      </c>
      <c r="M3744" s="28" t="s">
        <v>2286</v>
      </c>
      <c r="N3744" s="28" t="s">
        <v>587</v>
      </c>
      <c r="O3744" s="21">
        <v>0</v>
      </c>
      <c r="P3744" s="21">
        <v>1</v>
      </c>
      <c r="Q3744" s="21">
        <v>0</v>
      </c>
      <c r="R3744">
        <f>IFERROR(IF(I3744=1,VLOOKUP(F3744,Lookup!$A$2:$B$15,2,FALSE),0),0.5)</f>
        <v>0.5</v>
      </c>
      <c r="S3744">
        <f>IF(K3744=1,1,IFERROR(IF(H3744="pass",VLOOKUP(F3744,Lookup!$D$2:$E$26,2,FALSE),0),1.6))</f>
        <v>0</v>
      </c>
      <c r="T3744" s="6">
        <f t="shared" si="177"/>
        <v>0</v>
      </c>
      <c r="U3744" s="6">
        <f t="shared" si="178"/>
        <v>0.5</v>
      </c>
      <c r="V3744" t="str">
        <f t="shared" si="176"/>
        <v>K.GAINWELL, PHI</v>
      </c>
    </row>
    <row r="3745" spans="1:22">
      <c r="A3745">
        <v>1770</v>
      </c>
      <c r="B3745" s="28">
        <v>2</v>
      </c>
      <c r="C3745" s="28" t="s">
        <v>16</v>
      </c>
      <c r="D3745" s="28" t="s">
        <v>11</v>
      </c>
      <c r="E3745" s="28">
        <v>40</v>
      </c>
      <c r="F3745" s="28">
        <v>60</v>
      </c>
      <c r="G3745" s="28" t="s">
        <v>4649</v>
      </c>
      <c r="H3745" s="28" t="s">
        <v>585</v>
      </c>
      <c r="I3745" s="28">
        <v>1</v>
      </c>
      <c r="J3745" s="28">
        <v>0</v>
      </c>
      <c r="K3745" s="28">
        <v>0</v>
      </c>
      <c r="L3745" s="28">
        <v>0</v>
      </c>
      <c r="M3745" s="28" t="s">
        <v>2286</v>
      </c>
      <c r="N3745" s="28" t="s">
        <v>587</v>
      </c>
      <c r="O3745" s="21">
        <v>0</v>
      </c>
      <c r="P3745" s="21">
        <v>1</v>
      </c>
      <c r="Q3745" s="21">
        <v>0</v>
      </c>
      <c r="R3745">
        <f>IFERROR(IF(I3745=1,VLOOKUP(F3745,Lookup!$A$2:$B$15,2,FALSE),0),0.5)</f>
        <v>0.5</v>
      </c>
      <c r="S3745">
        <f>IF(K3745=1,1,IFERROR(IF(H3745="pass",VLOOKUP(F3745,Lookup!$D$2:$E$26,2,FALSE),0),1.6))</f>
        <v>0</v>
      </c>
      <c r="T3745" s="6">
        <f t="shared" si="177"/>
        <v>0</v>
      </c>
      <c r="U3745" s="6">
        <f t="shared" si="178"/>
        <v>0.5</v>
      </c>
      <c r="V3745" t="str">
        <f t="shared" si="176"/>
        <v>K.GAINWELL, PHI</v>
      </c>
    </row>
    <row r="3746" spans="1:22">
      <c r="A3746">
        <v>1774</v>
      </c>
      <c r="B3746" s="28">
        <v>2</v>
      </c>
      <c r="C3746" s="28" t="s">
        <v>11</v>
      </c>
      <c r="D3746" s="28" t="s">
        <v>16</v>
      </c>
      <c r="E3746" s="28">
        <v>86</v>
      </c>
      <c r="F3746" s="28">
        <v>14</v>
      </c>
      <c r="G3746" s="28" t="s">
        <v>4653</v>
      </c>
      <c r="H3746" s="28" t="s">
        <v>585</v>
      </c>
      <c r="I3746" s="28">
        <v>1</v>
      </c>
      <c r="J3746" s="28">
        <v>0</v>
      </c>
      <c r="K3746" s="28">
        <v>0</v>
      </c>
      <c r="L3746" s="28">
        <v>0</v>
      </c>
      <c r="M3746" s="28" t="s">
        <v>2646</v>
      </c>
      <c r="N3746" s="28" t="s">
        <v>587</v>
      </c>
      <c r="O3746" s="21">
        <v>0</v>
      </c>
      <c r="P3746" s="21">
        <v>1</v>
      </c>
      <c r="Q3746" s="21">
        <v>0</v>
      </c>
      <c r="R3746">
        <f>IFERROR(IF(I3746=1,VLOOKUP(F3746,Lookup!$A$2:$B$15,2,FALSE),0),0.5)</f>
        <v>0.5</v>
      </c>
      <c r="S3746">
        <f>IF(K3746=1,1,IFERROR(IF(H3746="pass",VLOOKUP(F3746,Lookup!$D$2:$E$26,2,FALSE),0),1.6))</f>
        <v>0</v>
      </c>
      <c r="T3746" s="6">
        <f t="shared" si="177"/>
        <v>0</v>
      </c>
      <c r="U3746" s="6">
        <f t="shared" si="178"/>
        <v>0.5</v>
      </c>
      <c r="V3746" t="str">
        <f t="shared" si="176"/>
        <v>E.MITCHELL, SF</v>
      </c>
    </row>
    <row r="3747" spans="1:22">
      <c r="A3747">
        <v>1775</v>
      </c>
      <c r="B3747" s="28">
        <v>2</v>
      </c>
      <c r="C3747" s="28" t="s">
        <v>11</v>
      </c>
      <c r="D3747" s="28" t="s">
        <v>16</v>
      </c>
      <c r="E3747" s="28">
        <v>76</v>
      </c>
      <c r="F3747" s="28">
        <v>24</v>
      </c>
      <c r="G3747" s="28" t="s">
        <v>4654</v>
      </c>
      <c r="H3747" s="28" t="s">
        <v>585</v>
      </c>
      <c r="I3747" s="28">
        <v>1</v>
      </c>
      <c r="J3747" s="28">
        <v>0</v>
      </c>
      <c r="K3747" s="28">
        <v>0</v>
      </c>
      <c r="L3747" s="28">
        <v>0</v>
      </c>
      <c r="M3747" s="28" t="s">
        <v>2646</v>
      </c>
      <c r="N3747" s="28" t="s">
        <v>587</v>
      </c>
      <c r="O3747" s="21">
        <v>0</v>
      </c>
      <c r="P3747" s="21">
        <v>1</v>
      </c>
      <c r="Q3747" s="21">
        <v>0</v>
      </c>
      <c r="R3747">
        <f>IFERROR(IF(I3747=1,VLOOKUP(F3747,Lookup!$A$2:$B$15,2,FALSE),0),0.5)</f>
        <v>0.5</v>
      </c>
      <c r="S3747">
        <f>IF(K3747=1,1,IFERROR(IF(H3747="pass",VLOOKUP(F3747,Lookup!$D$2:$E$26,2,FALSE),0),1.6))</f>
        <v>0</v>
      </c>
      <c r="T3747" s="6">
        <f t="shared" si="177"/>
        <v>0</v>
      </c>
      <c r="U3747" s="6">
        <f t="shared" si="178"/>
        <v>0.5</v>
      </c>
      <c r="V3747" t="str">
        <f t="shared" si="176"/>
        <v>E.MITCHELL, SF</v>
      </c>
    </row>
    <row r="3748" spans="1:22">
      <c r="A3748">
        <v>1778</v>
      </c>
      <c r="B3748" s="28">
        <v>2</v>
      </c>
      <c r="C3748" s="28" t="s">
        <v>11</v>
      </c>
      <c r="D3748" s="28" t="s">
        <v>16</v>
      </c>
      <c r="E3748" s="28">
        <v>62</v>
      </c>
      <c r="F3748" s="28">
        <v>38</v>
      </c>
      <c r="G3748" s="28" t="s">
        <v>4657</v>
      </c>
      <c r="H3748" s="28" t="s">
        <v>585</v>
      </c>
      <c r="I3748" s="28">
        <v>1</v>
      </c>
      <c r="J3748" s="28">
        <v>0</v>
      </c>
      <c r="K3748" s="28">
        <v>0</v>
      </c>
      <c r="L3748" s="28">
        <v>0</v>
      </c>
      <c r="M3748" s="28" t="s">
        <v>2646</v>
      </c>
      <c r="N3748" s="28" t="s">
        <v>587</v>
      </c>
      <c r="O3748" s="21">
        <v>0</v>
      </c>
      <c r="P3748" s="21">
        <v>1</v>
      </c>
      <c r="Q3748" s="21">
        <v>0</v>
      </c>
      <c r="R3748">
        <f>IFERROR(IF(I3748=1,VLOOKUP(F3748,Lookup!$A$2:$B$15,2,FALSE),0),0.5)</f>
        <v>0.5</v>
      </c>
      <c r="S3748">
        <f>IF(K3748=1,1,IFERROR(IF(H3748="pass",VLOOKUP(F3748,Lookup!$D$2:$E$26,2,FALSE),0),1.6))</f>
        <v>0</v>
      </c>
      <c r="T3748" s="6">
        <f t="shared" si="177"/>
        <v>0</v>
      </c>
      <c r="U3748" s="6">
        <f t="shared" si="178"/>
        <v>0.5</v>
      </c>
      <c r="V3748" t="str">
        <f t="shared" si="176"/>
        <v>E.MITCHELL, SF</v>
      </c>
    </row>
    <row r="3749" spans="1:22">
      <c r="A3749">
        <v>1781</v>
      </c>
      <c r="B3749" s="28">
        <v>2</v>
      </c>
      <c r="C3749" s="28" t="s">
        <v>11</v>
      </c>
      <c r="D3749" s="28" t="s">
        <v>16</v>
      </c>
      <c r="E3749" s="28">
        <v>44</v>
      </c>
      <c r="F3749" s="28">
        <v>56</v>
      </c>
      <c r="G3749" s="28" t="s">
        <v>4660</v>
      </c>
      <c r="H3749" s="28" t="s">
        <v>585</v>
      </c>
      <c r="I3749" s="28">
        <v>1</v>
      </c>
      <c r="J3749" s="28">
        <v>0</v>
      </c>
      <c r="K3749" s="28">
        <v>0</v>
      </c>
      <c r="L3749" s="28">
        <v>0</v>
      </c>
      <c r="M3749" s="28" t="s">
        <v>2646</v>
      </c>
      <c r="N3749" s="28" t="s">
        <v>587</v>
      </c>
      <c r="O3749" s="21">
        <v>0</v>
      </c>
      <c r="P3749" s="21">
        <v>1</v>
      </c>
      <c r="Q3749" s="21">
        <v>0</v>
      </c>
      <c r="R3749">
        <f>IFERROR(IF(I3749=1,VLOOKUP(F3749,Lookup!$A$2:$B$15,2,FALSE),0),0.5)</f>
        <v>0.5</v>
      </c>
      <c r="S3749">
        <f>IF(K3749=1,1,IFERROR(IF(H3749="pass",VLOOKUP(F3749,Lookup!$D$2:$E$26,2,FALSE),0),1.6))</f>
        <v>0</v>
      </c>
      <c r="T3749" s="6">
        <f t="shared" si="177"/>
        <v>0</v>
      </c>
      <c r="U3749" s="6">
        <f t="shared" si="178"/>
        <v>0.5</v>
      </c>
      <c r="V3749" t="str">
        <f t="shared" si="176"/>
        <v>E.MITCHELL, SF</v>
      </c>
    </row>
    <row r="3750" spans="1:22">
      <c r="A3750">
        <v>1782</v>
      </c>
      <c r="B3750" s="28">
        <v>2</v>
      </c>
      <c r="C3750" s="28" t="s">
        <v>11</v>
      </c>
      <c r="D3750" s="28" t="s">
        <v>16</v>
      </c>
      <c r="E3750" s="28">
        <v>42</v>
      </c>
      <c r="F3750" s="28">
        <v>58</v>
      </c>
      <c r="G3750" s="28" t="s">
        <v>4661</v>
      </c>
      <c r="H3750" s="28" t="s">
        <v>585</v>
      </c>
      <c r="I3750" s="28">
        <v>1</v>
      </c>
      <c r="J3750" s="28">
        <v>0</v>
      </c>
      <c r="K3750" s="28">
        <v>0</v>
      </c>
      <c r="L3750" s="28">
        <v>0</v>
      </c>
      <c r="M3750" s="28" t="s">
        <v>2665</v>
      </c>
      <c r="N3750" s="28" t="s">
        <v>587</v>
      </c>
      <c r="O3750" s="21">
        <v>0</v>
      </c>
      <c r="P3750" s="21">
        <v>1</v>
      </c>
      <c r="Q3750" s="21">
        <v>0</v>
      </c>
      <c r="R3750">
        <f>IFERROR(IF(I3750=1,VLOOKUP(F3750,Lookup!$A$2:$B$15,2,FALSE),0),0.5)</f>
        <v>0.5</v>
      </c>
      <c r="S3750">
        <f>IF(K3750=1,1,IFERROR(IF(H3750="pass",VLOOKUP(F3750,Lookup!$D$2:$E$26,2,FALSE),0),1.6))</f>
        <v>0</v>
      </c>
      <c r="T3750" s="6">
        <f t="shared" si="177"/>
        <v>0</v>
      </c>
      <c r="U3750" s="6">
        <f t="shared" si="178"/>
        <v>0.5</v>
      </c>
      <c r="V3750" t="str">
        <f t="shared" si="176"/>
        <v>D.SAMUEL, SF</v>
      </c>
    </row>
    <row r="3751" spans="1:22">
      <c r="A3751">
        <v>1783</v>
      </c>
      <c r="B3751" s="28">
        <v>2</v>
      </c>
      <c r="C3751" s="28" t="s">
        <v>11</v>
      </c>
      <c r="D3751" s="28" t="s">
        <v>16</v>
      </c>
      <c r="E3751" s="28">
        <v>35</v>
      </c>
      <c r="F3751" s="28">
        <v>65</v>
      </c>
      <c r="G3751" s="28" t="s">
        <v>4662</v>
      </c>
      <c r="H3751" s="28" t="s">
        <v>585</v>
      </c>
      <c r="I3751" s="28">
        <v>0</v>
      </c>
      <c r="J3751" s="28">
        <v>1</v>
      </c>
      <c r="K3751" s="28">
        <v>0</v>
      </c>
      <c r="L3751" s="28">
        <v>0</v>
      </c>
      <c r="M3751" s="28" t="s">
        <v>2629</v>
      </c>
      <c r="N3751" s="28" t="s">
        <v>587</v>
      </c>
      <c r="O3751" s="21">
        <v>0</v>
      </c>
      <c r="P3751" s="21">
        <v>0</v>
      </c>
      <c r="Q3751" s="21">
        <v>0</v>
      </c>
      <c r="R3751">
        <f>IFERROR(IF(I3751=1,VLOOKUP(F3751,Lookup!$A$2:$B$15,2,FALSE),0),0.5)</f>
        <v>0</v>
      </c>
      <c r="S3751">
        <f>IF(K3751=1,1,IFERROR(IF(H3751="pass",VLOOKUP(F3751,Lookup!$D$2:$E$26,2,FALSE),0),1.6))</f>
        <v>0</v>
      </c>
      <c r="T3751" s="6">
        <f t="shared" si="177"/>
        <v>0</v>
      </c>
      <c r="U3751" s="6">
        <f t="shared" si="178"/>
        <v>0</v>
      </c>
      <c r="V3751" t="str">
        <f t="shared" si="176"/>
        <v>J.GAROPPOLO, SF</v>
      </c>
    </row>
    <row r="3752" spans="1:22">
      <c r="A3752">
        <v>1784</v>
      </c>
      <c r="B3752" s="28">
        <v>2</v>
      </c>
      <c r="C3752" s="28" t="s">
        <v>11</v>
      </c>
      <c r="D3752" s="28" t="s">
        <v>16</v>
      </c>
      <c r="E3752" s="28">
        <v>26</v>
      </c>
      <c r="F3752" s="28">
        <v>74</v>
      </c>
      <c r="G3752" s="28" t="s">
        <v>4663</v>
      </c>
      <c r="H3752" s="28" t="s">
        <v>585</v>
      </c>
      <c r="I3752" s="28">
        <v>1</v>
      </c>
      <c r="J3752" s="28">
        <v>0</v>
      </c>
      <c r="K3752" s="28">
        <v>0</v>
      </c>
      <c r="L3752" s="28">
        <v>0</v>
      </c>
      <c r="M3752" s="28" t="s">
        <v>2685</v>
      </c>
      <c r="N3752" s="28" t="s">
        <v>587</v>
      </c>
      <c r="O3752" s="21">
        <v>0</v>
      </c>
      <c r="P3752" s="21">
        <v>1</v>
      </c>
      <c r="Q3752" s="21">
        <v>0</v>
      </c>
      <c r="R3752">
        <f>IFERROR(IF(I3752=1,VLOOKUP(F3752,Lookup!$A$2:$B$15,2,FALSE),0),0.5)</f>
        <v>0.5</v>
      </c>
      <c r="S3752">
        <f>IF(K3752=1,1,IFERROR(IF(H3752="pass",VLOOKUP(F3752,Lookup!$D$2:$E$26,2,FALSE),0),1.6))</f>
        <v>0</v>
      </c>
      <c r="T3752" s="6">
        <f t="shared" si="177"/>
        <v>0</v>
      </c>
      <c r="U3752" s="6">
        <f t="shared" si="178"/>
        <v>0.5</v>
      </c>
      <c r="V3752" t="str">
        <f t="shared" si="176"/>
        <v>J.HASTY, SF</v>
      </c>
    </row>
    <row r="3753" spans="1:22">
      <c r="A3753">
        <v>1785</v>
      </c>
      <c r="B3753" s="28">
        <v>2</v>
      </c>
      <c r="C3753" s="28" t="s">
        <v>11</v>
      </c>
      <c r="D3753" s="28" t="s">
        <v>16</v>
      </c>
      <c r="E3753" s="28">
        <v>5</v>
      </c>
      <c r="F3753" s="28">
        <v>95</v>
      </c>
      <c r="G3753" s="28" t="s">
        <v>4664</v>
      </c>
      <c r="H3753" s="28" t="s">
        <v>585</v>
      </c>
      <c r="I3753" s="28">
        <v>1</v>
      </c>
      <c r="J3753" s="28">
        <v>0</v>
      </c>
      <c r="K3753" s="28">
        <v>0</v>
      </c>
      <c r="L3753" s="28">
        <v>0</v>
      </c>
      <c r="M3753" s="28" t="s">
        <v>2685</v>
      </c>
      <c r="N3753" s="28" t="s">
        <v>587</v>
      </c>
      <c r="O3753" s="21">
        <v>0</v>
      </c>
      <c r="P3753" s="21">
        <v>1</v>
      </c>
      <c r="Q3753" s="21">
        <v>0</v>
      </c>
      <c r="R3753">
        <f>IFERROR(IF(I3753=1,VLOOKUP(F3753,Lookup!$A$2:$B$15,2,FALSE),0),0.5)</f>
        <v>1.4</v>
      </c>
      <c r="S3753">
        <f>IF(K3753=1,1,IFERROR(IF(H3753="pass",VLOOKUP(F3753,Lookup!$D$2:$E$26,2,FALSE),0),1.6))</f>
        <v>0</v>
      </c>
      <c r="T3753" s="6">
        <f t="shared" si="177"/>
        <v>0</v>
      </c>
      <c r="U3753" s="6">
        <f t="shared" si="178"/>
        <v>1.4</v>
      </c>
      <c r="V3753" t="str">
        <f t="shared" si="176"/>
        <v>J.HASTY, SF</v>
      </c>
    </row>
    <row r="3754" spans="1:22">
      <c r="A3754">
        <v>1787</v>
      </c>
      <c r="B3754" s="28">
        <v>2</v>
      </c>
      <c r="C3754" s="28" t="s">
        <v>11</v>
      </c>
      <c r="D3754" s="28" t="s">
        <v>16</v>
      </c>
      <c r="E3754" s="28">
        <v>3</v>
      </c>
      <c r="F3754" s="28">
        <v>97</v>
      </c>
      <c r="G3754" s="28" t="s">
        <v>4666</v>
      </c>
      <c r="H3754" s="28" t="s">
        <v>2864</v>
      </c>
      <c r="I3754" s="28">
        <v>0</v>
      </c>
      <c r="J3754" s="28">
        <v>1</v>
      </c>
      <c r="K3754" s="28">
        <v>0</v>
      </c>
      <c r="L3754" s="28">
        <v>0</v>
      </c>
      <c r="M3754" s="28" t="s">
        <v>2648</v>
      </c>
      <c r="N3754" s="28" t="s">
        <v>587</v>
      </c>
      <c r="O3754" s="21">
        <v>0</v>
      </c>
      <c r="P3754" s="21">
        <v>0</v>
      </c>
      <c r="Q3754" s="21">
        <v>0</v>
      </c>
      <c r="R3754">
        <f>IFERROR(IF(I3754=1,VLOOKUP(F3754,Lookup!$A$2:$B$15,2,FALSE),0),0.5)</f>
        <v>0</v>
      </c>
      <c r="S3754">
        <f>IF(K3754=1,1,IFERROR(IF(H3754="pass",VLOOKUP(F3754,Lookup!$D$2:$E$26,2,FALSE),0),1.6))</f>
        <v>0</v>
      </c>
      <c r="T3754" s="6">
        <f t="shared" si="177"/>
        <v>0</v>
      </c>
      <c r="U3754" s="6">
        <f t="shared" si="178"/>
        <v>0</v>
      </c>
      <c r="V3754" t="str">
        <f t="shared" si="176"/>
        <v>M.SANU, SF</v>
      </c>
    </row>
    <row r="3755" spans="1:22">
      <c r="A3755">
        <v>1788</v>
      </c>
      <c r="B3755" s="28">
        <v>2</v>
      </c>
      <c r="C3755" s="28" t="s">
        <v>11</v>
      </c>
      <c r="D3755" s="28" t="s">
        <v>16</v>
      </c>
      <c r="E3755" s="28">
        <v>1</v>
      </c>
      <c r="F3755" s="28">
        <v>99</v>
      </c>
      <c r="G3755" s="28" t="s">
        <v>4667</v>
      </c>
      <c r="H3755" s="28" t="s">
        <v>585</v>
      </c>
      <c r="I3755" s="28">
        <v>1</v>
      </c>
      <c r="J3755" s="28">
        <v>0</v>
      </c>
      <c r="K3755" s="28">
        <v>0</v>
      </c>
      <c r="L3755" s="28">
        <v>0</v>
      </c>
      <c r="M3755" s="28" t="s">
        <v>2646</v>
      </c>
      <c r="N3755" s="28" t="s">
        <v>587</v>
      </c>
      <c r="O3755" s="21">
        <v>0</v>
      </c>
      <c r="P3755" s="21">
        <v>1</v>
      </c>
      <c r="Q3755" s="21">
        <v>0</v>
      </c>
      <c r="R3755">
        <f>IFERROR(IF(I3755=1,VLOOKUP(F3755,Lookup!$A$2:$B$15,2,FALSE),0),0.5)</f>
        <v>3.3</v>
      </c>
      <c r="S3755">
        <f>IF(K3755=1,1,IFERROR(IF(H3755="pass",VLOOKUP(F3755,Lookup!$D$2:$E$26,2,FALSE),0),1.6))</f>
        <v>0</v>
      </c>
      <c r="T3755" s="6">
        <f t="shared" si="177"/>
        <v>0</v>
      </c>
      <c r="U3755" s="6">
        <f t="shared" si="178"/>
        <v>3.3</v>
      </c>
      <c r="V3755" t="str">
        <f t="shared" si="176"/>
        <v>E.MITCHELL, SF</v>
      </c>
    </row>
    <row r="3756" spans="1:22">
      <c r="A3756">
        <v>1789</v>
      </c>
      <c r="B3756" s="28">
        <v>2</v>
      </c>
      <c r="C3756" s="28" t="s">
        <v>11</v>
      </c>
      <c r="D3756" s="28" t="s">
        <v>16</v>
      </c>
      <c r="E3756" s="28">
        <v>1</v>
      </c>
      <c r="F3756" s="28">
        <v>99</v>
      </c>
      <c r="G3756" s="28" t="s">
        <v>4668</v>
      </c>
      <c r="H3756" s="28" t="s">
        <v>585</v>
      </c>
      <c r="I3756" s="28">
        <v>1</v>
      </c>
      <c r="J3756" s="28">
        <v>0</v>
      </c>
      <c r="K3756" s="28">
        <v>0</v>
      </c>
      <c r="L3756" s="28">
        <v>0</v>
      </c>
      <c r="M3756" s="28" t="s">
        <v>2629</v>
      </c>
      <c r="N3756" s="28" t="s">
        <v>587</v>
      </c>
      <c r="O3756" s="21">
        <v>0</v>
      </c>
      <c r="P3756" s="21">
        <v>1</v>
      </c>
      <c r="Q3756" s="21">
        <v>0</v>
      </c>
      <c r="R3756">
        <f>IFERROR(IF(I3756=1,VLOOKUP(F3756,Lookup!$A$2:$B$15,2,FALSE),0),0.5)</f>
        <v>3.3</v>
      </c>
      <c r="S3756">
        <f>IF(K3756=1,1,IFERROR(IF(H3756="pass",VLOOKUP(F3756,Lookup!$D$2:$E$26,2,FALSE),0),1.6))</f>
        <v>0</v>
      </c>
      <c r="T3756" s="6">
        <f t="shared" si="177"/>
        <v>0</v>
      </c>
      <c r="U3756" s="6">
        <f t="shared" si="178"/>
        <v>3.3</v>
      </c>
      <c r="V3756" t="str">
        <f t="shared" si="176"/>
        <v>J.GAROPPOLO, SF</v>
      </c>
    </row>
    <row r="3757" spans="1:22">
      <c r="A3757">
        <v>1793</v>
      </c>
      <c r="B3757" s="28">
        <v>2</v>
      </c>
      <c r="C3757" s="28" t="s">
        <v>16</v>
      </c>
      <c r="D3757" s="28" t="s">
        <v>11</v>
      </c>
      <c r="E3757" s="28">
        <v>70</v>
      </c>
      <c r="F3757" s="28">
        <v>30</v>
      </c>
      <c r="G3757" s="28" t="s">
        <v>4672</v>
      </c>
      <c r="H3757" s="28" t="s">
        <v>585</v>
      </c>
      <c r="I3757" s="28">
        <v>0</v>
      </c>
      <c r="J3757" s="28">
        <v>1</v>
      </c>
      <c r="K3757" s="28">
        <v>0</v>
      </c>
      <c r="L3757" s="28">
        <v>0</v>
      </c>
      <c r="M3757" s="28" t="s">
        <v>2246</v>
      </c>
      <c r="N3757" s="28" t="s">
        <v>587</v>
      </c>
      <c r="O3757" s="21">
        <v>0</v>
      </c>
      <c r="P3757" s="21">
        <v>0</v>
      </c>
      <c r="Q3757" s="21">
        <v>0</v>
      </c>
      <c r="R3757">
        <f>IFERROR(IF(I3757=1,VLOOKUP(F3757,Lookup!$A$2:$B$15,2,FALSE),0),0.5)</f>
        <v>0</v>
      </c>
      <c r="S3757">
        <f>IF(K3757=1,1,IFERROR(IF(H3757="pass",VLOOKUP(F3757,Lookup!$D$2:$E$26,2,FALSE),0),1.6))</f>
        <v>0</v>
      </c>
      <c r="T3757" s="6">
        <f t="shared" si="177"/>
        <v>0</v>
      </c>
      <c r="U3757" s="6">
        <f t="shared" si="178"/>
        <v>0</v>
      </c>
      <c r="V3757" t="str">
        <f t="shared" si="176"/>
        <v>J.HURTS, PHI</v>
      </c>
    </row>
    <row r="3758" spans="1:22">
      <c r="A3758">
        <v>1794</v>
      </c>
      <c r="B3758" s="28">
        <v>2</v>
      </c>
      <c r="C3758" s="28" t="s">
        <v>11</v>
      </c>
      <c r="D3758" s="28" t="s">
        <v>16</v>
      </c>
      <c r="E3758" s="28">
        <v>80</v>
      </c>
      <c r="F3758" s="28">
        <v>20</v>
      </c>
      <c r="G3758" s="28" t="s">
        <v>4673</v>
      </c>
      <c r="H3758" s="28" t="s">
        <v>585</v>
      </c>
      <c r="I3758" s="28">
        <v>1</v>
      </c>
      <c r="J3758" s="28">
        <v>0</v>
      </c>
      <c r="K3758" s="28">
        <v>0</v>
      </c>
      <c r="L3758" s="28">
        <v>0</v>
      </c>
      <c r="M3758" s="28" t="s">
        <v>2685</v>
      </c>
      <c r="N3758" s="28" t="s">
        <v>587</v>
      </c>
      <c r="O3758" s="21">
        <v>0</v>
      </c>
      <c r="P3758" s="21">
        <v>1</v>
      </c>
      <c r="Q3758" s="21">
        <v>0</v>
      </c>
      <c r="R3758">
        <f>IFERROR(IF(I3758=1,VLOOKUP(F3758,Lookup!$A$2:$B$15,2,FALSE),0),0.5)</f>
        <v>0.5</v>
      </c>
      <c r="S3758">
        <f>IF(K3758=1,1,IFERROR(IF(H3758="pass",VLOOKUP(F3758,Lookup!$D$2:$E$26,2,FALSE),0),1.6))</f>
        <v>0</v>
      </c>
      <c r="T3758" s="6">
        <f t="shared" si="177"/>
        <v>0</v>
      </c>
      <c r="U3758" s="6">
        <f t="shared" si="178"/>
        <v>0.5</v>
      </c>
      <c r="V3758" t="str">
        <f t="shared" si="176"/>
        <v>J.HASTY, SF</v>
      </c>
    </row>
    <row r="3759" spans="1:22">
      <c r="A3759">
        <v>1795</v>
      </c>
      <c r="B3759" s="28">
        <v>2</v>
      </c>
      <c r="C3759" s="28" t="s">
        <v>11</v>
      </c>
      <c r="D3759" s="28" t="s">
        <v>16</v>
      </c>
      <c r="E3759" s="28">
        <v>77</v>
      </c>
      <c r="F3759" s="28">
        <v>23</v>
      </c>
      <c r="G3759" s="28" t="s">
        <v>4674</v>
      </c>
      <c r="H3759" s="28" t="s">
        <v>585</v>
      </c>
      <c r="I3759" s="28">
        <v>1</v>
      </c>
      <c r="J3759" s="28">
        <v>0</v>
      </c>
      <c r="K3759" s="28">
        <v>0</v>
      </c>
      <c r="L3759" s="28">
        <v>0</v>
      </c>
      <c r="M3759" s="28" t="s">
        <v>2685</v>
      </c>
      <c r="N3759" s="28" t="s">
        <v>587</v>
      </c>
      <c r="O3759" s="21">
        <v>0</v>
      </c>
      <c r="P3759" s="21">
        <v>1</v>
      </c>
      <c r="Q3759" s="21">
        <v>0</v>
      </c>
      <c r="R3759">
        <f>IFERROR(IF(I3759=1,VLOOKUP(F3759,Lookup!$A$2:$B$15,2,FALSE),0),0.5)</f>
        <v>0.5</v>
      </c>
      <c r="S3759">
        <f>IF(K3759=1,1,IFERROR(IF(H3759="pass",VLOOKUP(F3759,Lookup!$D$2:$E$26,2,FALSE),0),1.6))</f>
        <v>0</v>
      </c>
      <c r="T3759" s="6">
        <f t="shared" si="177"/>
        <v>0</v>
      </c>
      <c r="U3759" s="6">
        <f t="shared" si="178"/>
        <v>0.5</v>
      </c>
      <c r="V3759" t="str">
        <f t="shared" si="176"/>
        <v>J.HASTY, SF</v>
      </c>
    </row>
    <row r="3760" spans="1:22">
      <c r="A3760">
        <v>1796</v>
      </c>
      <c r="B3760" s="28">
        <v>2</v>
      </c>
      <c r="C3760" s="28" t="s">
        <v>11</v>
      </c>
      <c r="D3760" s="28" t="s">
        <v>16</v>
      </c>
      <c r="E3760" s="28">
        <v>68</v>
      </c>
      <c r="F3760" s="28">
        <v>32</v>
      </c>
      <c r="G3760" s="28" t="s">
        <v>4675</v>
      </c>
      <c r="H3760" s="28" t="s">
        <v>585</v>
      </c>
      <c r="I3760" s="28">
        <v>1</v>
      </c>
      <c r="J3760" s="28">
        <v>0</v>
      </c>
      <c r="K3760" s="28">
        <v>0</v>
      </c>
      <c r="L3760" s="28">
        <v>0</v>
      </c>
      <c r="M3760" s="28" t="s">
        <v>2685</v>
      </c>
      <c r="N3760" s="28" t="s">
        <v>587</v>
      </c>
      <c r="O3760" s="21">
        <v>0</v>
      </c>
      <c r="P3760" s="21">
        <v>1</v>
      </c>
      <c r="Q3760" s="21">
        <v>0</v>
      </c>
      <c r="R3760">
        <f>IFERROR(IF(I3760=1,VLOOKUP(F3760,Lookup!$A$2:$B$15,2,FALSE),0),0.5)</f>
        <v>0.5</v>
      </c>
      <c r="S3760">
        <f>IF(K3760=1,1,IFERROR(IF(H3760="pass",VLOOKUP(F3760,Lookup!$D$2:$E$26,2,FALSE),0),1.6))</f>
        <v>0</v>
      </c>
      <c r="T3760" s="6">
        <f t="shared" si="177"/>
        <v>0</v>
      </c>
      <c r="U3760" s="6">
        <f t="shared" si="178"/>
        <v>0.5</v>
      </c>
      <c r="V3760" t="str">
        <f t="shared" si="176"/>
        <v>J.HASTY, SF</v>
      </c>
    </row>
    <row r="3761" spans="1:22">
      <c r="A3761">
        <v>1797</v>
      </c>
      <c r="B3761" s="28">
        <v>2</v>
      </c>
      <c r="C3761" s="28" t="s">
        <v>11</v>
      </c>
      <c r="D3761" s="28" t="s">
        <v>16</v>
      </c>
      <c r="E3761" s="28">
        <v>65</v>
      </c>
      <c r="F3761" s="28">
        <v>35</v>
      </c>
      <c r="G3761" s="28" t="s">
        <v>4676</v>
      </c>
      <c r="H3761" s="28" t="s">
        <v>585</v>
      </c>
      <c r="I3761" s="28">
        <v>1</v>
      </c>
      <c r="J3761" s="28">
        <v>0</v>
      </c>
      <c r="K3761" s="28">
        <v>0</v>
      </c>
      <c r="L3761" s="28">
        <v>0</v>
      </c>
      <c r="M3761" s="28" t="s">
        <v>2629</v>
      </c>
      <c r="N3761" s="28" t="s">
        <v>587</v>
      </c>
      <c r="O3761" s="21">
        <v>0</v>
      </c>
      <c r="P3761" s="21">
        <v>1</v>
      </c>
      <c r="Q3761" s="21">
        <v>0</v>
      </c>
      <c r="R3761">
        <f>IFERROR(IF(I3761=1,VLOOKUP(F3761,Lookup!$A$2:$B$15,2,FALSE),0),0.5)</f>
        <v>0.5</v>
      </c>
      <c r="S3761">
        <f>IF(K3761=1,1,IFERROR(IF(H3761="pass",VLOOKUP(F3761,Lookup!$D$2:$E$26,2,FALSE),0),1.6))</f>
        <v>0</v>
      </c>
      <c r="T3761" s="6">
        <f t="shared" si="177"/>
        <v>0</v>
      </c>
      <c r="U3761" s="6">
        <f t="shared" si="178"/>
        <v>0.5</v>
      </c>
      <c r="V3761" t="str">
        <f t="shared" si="176"/>
        <v>J.GAROPPOLO, SF</v>
      </c>
    </row>
    <row r="3762" spans="1:22">
      <c r="A3762">
        <v>1798</v>
      </c>
      <c r="B3762" s="28">
        <v>2</v>
      </c>
      <c r="C3762" s="28" t="s">
        <v>11</v>
      </c>
      <c r="D3762" s="28" t="s">
        <v>16</v>
      </c>
      <c r="E3762" s="28">
        <v>58</v>
      </c>
      <c r="F3762" s="28">
        <v>42</v>
      </c>
      <c r="G3762" s="28" t="s">
        <v>4677</v>
      </c>
      <c r="H3762" s="28" t="s">
        <v>585</v>
      </c>
      <c r="I3762" s="28">
        <v>1</v>
      </c>
      <c r="J3762" s="28">
        <v>0</v>
      </c>
      <c r="K3762" s="28">
        <v>0</v>
      </c>
      <c r="L3762" s="28">
        <v>0</v>
      </c>
      <c r="M3762" s="28" t="s">
        <v>4678</v>
      </c>
      <c r="N3762" s="28" t="s">
        <v>587</v>
      </c>
      <c r="O3762" s="21">
        <v>0</v>
      </c>
      <c r="P3762" s="21">
        <v>1</v>
      </c>
      <c r="Q3762" s="21">
        <v>0</v>
      </c>
      <c r="R3762">
        <f>IFERROR(IF(I3762=1,VLOOKUP(F3762,Lookup!$A$2:$B$15,2,FALSE),0),0.5)</f>
        <v>0.5</v>
      </c>
      <c r="S3762">
        <f>IF(K3762=1,1,IFERROR(IF(H3762="pass",VLOOKUP(F3762,Lookup!$D$2:$E$26,2,FALSE),0),1.6))</f>
        <v>0</v>
      </c>
      <c r="T3762" s="6">
        <f t="shared" si="177"/>
        <v>0</v>
      </c>
      <c r="U3762" s="6">
        <f t="shared" si="178"/>
        <v>0.5</v>
      </c>
      <c r="V3762" t="str">
        <f t="shared" si="176"/>
        <v>T.SERMON, SF</v>
      </c>
    </row>
    <row r="3763" spans="1:22">
      <c r="A3763">
        <v>1799</v>
      </c>
      <c r="B3763" s="28">
        <v>2</v>
      </c>
      <c r="C3763" s="28" t="s">
        <v>11</v>
      </c>
      <c r="D3763" s="28" t="s">
        <v>16</v>
      </c>
      <c r="E3763" s="28">
        <v>35</v>
      </c>
      <c r="F3763" s="28">
        <v>65</v>
      </c>
      <c r="G3763" s="28" t="s">
        <v>4679</v>
      </c>
      <c r="H3763" s="28" t="s">
        <v>585</v>
      </c>
      <c r="I3763" s="28">
        <v>1</v>
      </c>
      <c r="J3763" s="28">
        <v>0</v>
      </c>
      <c r="K3763" s="28">
        <v>0</v>
      </c>
      <c r="L3763" s="28">
        <v>0</v>
      </c>
      <c r="M3763" s="28" t="s">
        <v>749</v>
      </c>
      <c r="N3763" s="28" t="s">
        <v>587</v>
      </c>
      <c r="O3763" s="21">
        <v>0</v>
      </c>
      <c r="P3763" s="21">
        <v>1</v>
      </c>
      <c r="Q3763" s="21">
        <v>0</v>
      </c>
      <c r="R3763">
        <f>IFERROR(IF(I3763=1,VLOOKUP(F3763,Lookup!$A$2:$B$15,2,FALSE),0),0.5)</f>
        <v>0.5</v>
      </c>
      <c r="S3763">
        <f>IF(K3763=1,1,IFERROR(IF(H3763="pass",VLOOKUP(F3763,Lookup!$D$2:$E$26,2,FALSE),0),1.6))</f>
        <v>0</v>
      </c>
      <c r="T3763" s="6">
        <f t="shared" si="177"/>
        <v>0</v>
      </c>
      <c r="U3763" s="6">
        <f t="shared" si="178"/>
        <v>0.5</v>
      </c>
      <c r="V3763" t="str">
        <f t="shared" si="176"/>
        <v>T.CANNON, SF</v>
      </c>
    </row>
    <row r="3764" spans="1:22">
      <c r="A3764">
        <v>1800</v>
      </c>
      <c r="B3764" s="28">
        <v>2</v>
      </c>
      <c r="C3764" s="28" t="s">
        <v>11</v>
      </c>
      <c r="D3764" s="28" t="s">
        <v>16</v>
      </c>
      <c r="E3764" s="28">
        <v>36</v>
      </c>
      <c r="F3764" s="28">
        <v>64</v>
      </c>
      <c r="G3764" s="28" t="s">
        <v>4680</v>
      </c>
      <c r="H3764" s="28" t="s">
        <v>585</v>
      </c>
      <c r="I3764" s="28">
        <v>1</v>
      </c>
      <c r="J3764" s="28">
        <v>0</v>
      </c>
      <c r="K3764" s="28">
        <v>0</v>
      </c>
      <c r="L3764" s="28">
        <v>0</v>
      </c>
      <c r="M3764" s="28" t="s">
        <v>2646</v>
      </c>
      <c r="N3764" s="28" t="s">
        <v>587</v>
      </c>
      <c r="O3764" s="21">
        <v>0</v>
      </c>
      <c r="P3764" s="21">
        <v>1</v>
      </c>
      <c r="Q3764" s="21">
        <v>0</v>
      </c>
      <c r="R3764">
        <f>IFERROR(IF(I3764=1,VLOOKUP(F3764,Lookup!$A$2:$B$15,2,FALSE),0),0.5)</f>
        <v>0.5</v>
      </c>
      <c r="S3764">
        <f>IF(K3764=1,1,IFERROR(IF(H3764="pass",VLOOKUP(F3764,Lookup!$D$2:$E$26,2,FALSE),0),1.6))</f>
        <v>0</v>
      </c>
      <c r="T3764" s="6">
        <f t="shared" si="177"/>
        <v>0</v>
      </c>
      <c r="U3764" s="6">
        <f t="shared" si="178"/>
        <v>0.5</v>
      </c>
      <c r="V3764" t="str">
        <f t="shared" si="176"/>
        <v>E.MITCHELL, SF</v>
      </c>
    </row>
    <row r="3765" spans="1:22">
      <c r="A3765">
        <v>1801</v>
      </c>
      <c r="B3765" s="28">
        <v>2</v>
      </c>
      <c r="C3765" s="28" t="s">
        <v>11</v>
      </c>
      <c r="D3765" s="28" t="s">
        <v>16</v>
      </c>
      <c r="E3765" s="28">
        <v>28</v>
      </c>
      <c r="F3765" s="28">
        <v>72</v>
      </c>
      <c r="G3765" s="28" t="s">
        <v>4681</v>
      </c>
      <c r="H3765" s="28" t="s">
        <v>585</v>
      </c>
      <c r="I3765" s="28">
        <v>1</v>
      </c>
      <c r="J3765" s="28">
        <v>0</v>
      </c>
      <c r="K3765" s="28">
        <v>0</v>
      </c>
      <c r="L3765" s="28">
        <v>0</v>
      </c>
      <c r="M3765" s="28" t="s">
        <v>2646</v>
      </c>
      <c r="N3765" s="28" t="s">
        <v>587</v>
      </c>
      <c r="O3765" s="21">
        <v>0</v>
      </c>
      <c r="P3765" s="21">
        <v>1</v>
      </c>
      <c r="Q3765" s="21">
        <v>0</v>
      </c>
      <c r="R3765">
        <f>IFERROR(IF(I3765=1,VLOOKUP(F3765,Lookup!$A$2:$B$15,2,FALSE),0),0.5)</f>
        <v>0.5</v>
      </c>
      <c r="S3765">
        <f>IF(K3765=1,1,IFERROR(IF(H3765="pass",VLOOKUP(F3765,Lookup!$D$2:$E$26,2,FALSE),0),1.6))</f>
        <v>0</v>
      </c>
      <c r="T3765" s="6">
        <f t="shared" si="177"/>
        <v>0</v>
      </c>
      <c r="U3765" s="6">
        <f t="shared" si="178"/>
        <v>0.5</v>
      </c>
      <c r="V3765" t="str">
        <f t="shared" si="176"/>
        <v>E.MITCHELL, SF</v>
      </c>
    </row>
    <row r="3766" spans="1:22">
      <c r="A3766">
        <v>1803</v>
      </c>
      <c r="B3766" s="28">
        <v>2</v>
      </c>
      <c r="C3766" s="28" t="s">
        <v>16</v>
      </c>
      <c r="D3766" s="28" t="s">
        <v>11</v>
      </c>
      <c r="E3766" s="28">
        <v>66</v>
      </c>
      <c r="F3766" s="28">
        <v>34</v>
      </c>
      <c r="G3766" s="28" t="s">
        <v>4683</v>
      </c>
      <c r="H3766" s="28" t="s">
        <v>585</v>
      </c>
      <c r="I3766" s="28">
        <v>0</v>
      </c>
      <c r="J3766" s="28">
        <v>1</v>
      </c>
      <c r="K3766" s="28">
        <v>0</v>
      </c>
      <c r="L3766" s="28">
        <v>0</v>
      </c>
      <c r="M3766" s="28" t="s">
        <v>2246</v>
      </c>
      <c r="N3766" s="28" t="s">
        <v>587</v>
      </c>
      <c r="O3766" s="21">
        <v>0</v>
      </c>
      <c r="P3766" s="21">
        <v>0</v>
      </c>
      <c r="Q3766" s="21">
        <v>0</v>
      </c>
      <c r="R3766">
        <f>IFERROR(IF(I3766=1,VLOOKUP(F3766,Lookup!$A$2:$B$15,2,FALSE),0),0.5)</f>
        <v>0</v>
      </c>
      <c r="S3766">
        <f>IF(K3766=1,1,IFERROR(IF(H3766="pass",VLOOKUP(F3766,Lookup!$D$2:$E$26,2,FALSE),0),1.6))</f>
        <v>0</v>
      </c>
      <c r="T3766" s="6">
        <f t="shared" si="177"/>
        <v>0</v>
      </c>
      <c r="U3766" s="6">
        <f t="shared" si="178"/>
        <v>0</v>
      </c>
      <c r="V3766" t="str">
        <f t="shared" si="176"/>
        <v>J.HURTS, PHI</v>
      </c>
    </row>
    <row r="3767" spans="1:22">
      <c r="A3767">
        <v>1804</v>
      </c>
      <c r="B3767" s="28">
        <v>2</v>
      </c>
      <c r="C3767" s="28" t="s">
        <v>16</v>
      </c>
      <c r="D3767" s="28" t="s">
        <v>11</v>
      </c>
      <c r="E3767" s="28">
        <v>57</v>
      </c>
      <c r="F3767" s="28">
        <v>43</v>
      </c>
      <c r="G3767" s="28" t="s">
        <v>4684</v>
      </c>
      <c r="H3767" s="28" t="s">
        <v>585</v>
      </c>
      <c r="I3767" s="28">
        <v>0</v>
      </c>
      <c r="J3767" s="28">
        <v>1</v>
      </c>
      <c r="K3767" s="28">
        <v>0</v>
      </c>
      <c r="L3767" s="28">
        <v>0</v>
      </c>
      <c r="M3767" s="28" t="s">
        <v>2246</v>
      </c>
      <c r="N3767" s="28" t="s">
        <v>587</v>
      </c>
      <c r="O3767" s="21">
        <v>0</v>
      </c>
      <c r="P3767" s="21">
        <v>0</v>
      </c>
      <c r="Q3767" s="21">
        <v>0</v>
      </c>
      <c r="R3767">
        <f>IFERROR(IF(I3767=1,VLOOKUP(F3767,Lookup!$A$2:$B$15,2,FALSE),0),0.5)</f>
        <v>0</v>
      </c>
      <c r="S3767">
        <f>IF(K3767=1,1,IFERROR(IF(H3767="pass",VLOOKUP(F3767,Lookup!$D$2:$E$26,2,FALSE),0),1.6))</f>
        <v>0</v>
      </c>
      <c r="T3767" s="6">
        <f t="shared" si="177"/>
        <v>0</v>
      </c>
      <c r="U3767" s="6">
        <f t="shared" si="178"/>
        <v>0</v>
      </c>
      <c r="V3767" t="str">
        <f t="shared" si="176"/>
        <v>J.HURTS, PHI</v>
      </c>
    </row>
    <row r="3768" spans="1:22">
      <c r="A3768">
        <v>1806</v>
      </c>
      <c r="B3768" s="28">
        <v>2</v>
      </c>
      <c r="C3768" s="28" t="s">
        <v>16</v>
      </c>
      <c r="D3768" s="28" t="s">
        <v>11</v>
      </c>
      <c r="E3768" s="28">
        <v>1</v>
      </c>
      <c r="F3768" s="28">
        <v>99</v>
      </c>
      <c r="G3768" s="28" t="s">
        <v>4686</v>
      </c>
      <c r="H3768" s="28" t="s">
        <v>585</v>
      </c>
      <c r="I3768" s="28">
        <v>1</v>
      </c>
      <c r="J3768" s="28">
        <v>0</v>
      </c>
      <c r="K3768" s="28">
        <v>0</v>
      </c>
      <c r="L3768" s="28">
        <v>0</v>
      </c>
      <c r="M3768" s="28" t="s">
        <v>2246</v>
      </c>
      <c r="N3768" s="28" t="s">
        <v>587</v>
      </c>
      <c r="O3768" s="21">
        <v>0</v>
      </c>
      <c r="P3768" s="21">
        <v>1</v>
      </c>
      <c r="Q3768" s="21">
        <v>0</v>
      </c>
      <c r="R3768">
        <f>IFERROR(IF(I3768=1,VLOOKUP(F3768,Lookup!$A$2:$B$15,2,FALSE),0),0.5)</f>
        <v>3.3</v>
      </c>
      <c r="S3768">
        <f>IF(K3768=1,1,IFERROR(IF(H3768="pass",VLOOKUP(F3768,Lookup!$D$2:$E$26,2,FALSE),0),1.6))</f>
        <v>0</v>
      </c>
      <c r="T3768" s="6">
        <f t="shared" si="177"/>
        <v>0</v>
      </c>
      <c r="U3768" s="6">
        <f t="shared" si="178"/>
        <v>3.3</v>
      </c>
      <c r="V3768" t="str">
        <f t="shared" si="176"/>
        <v>J.HURTS, PHI</v>
      </c>
    </row>
    <row r="3769" spans="1:22">
      <c r="A3769">
        <v>1808</v>
      </c>
      <c r="B3769" s="28">
        <v>2</v>
      </c>
      <c r="C3769" s="28" t="s">
        <v>11</v>
      </c>
      <c r="D3769" s="28" t="s">
        <v>16</v>
      </c>
      <c r="E3769" s="28">
        <v>86</v>
      </c>
      <c r="F3769" s="28">
        <v>14</v>
      </c>
      <c r="G3769" s="28" t="s">
        <v>4688</v>
      </c>
      <c r="H3769" s="28" t="s">
        <v>585</v>
      </c>
      <c r="I3769" s="28">
        <v>1</v>
      </c>
      <c r="J3769" s="28">
        <v>0</v>
      </c>
      <c r="K3769" s="28">
        <v>0</v>
      </c>
      <c r="L3769" s="28">
        <v>0</v>
      </c>
      <c r="M3769" s="28" t="s">
        <v>2646</v>
      </c>
      <c r="N3769" s="28" t="s">
        <v>587</v>
      </c>
      <c r="O3769" s="21">
        <v>0</v>
      </c>
      <c r="P3769" s="21">
        <v>1</v>
      </c>
      <c r="Q3769" s="21">
        <v>0</v>
      </c>
      <c r="R3769">
        <f>IFERROR(IF(I3769=1,VLOOKUP(F3769,Lookup!$A$2:$B$15,2,FALSE),0),0.5)</f>
        <v>0.5</v>
      </c>
      <c r="S3769">
        <f>IF(K3769=1,1,IFERROR(IF(H3769="pass",VLOOKUP(F3769,Lookup!$D$2:$E$26,2,FALSE),0),1.6))</f>
        <v>0</v>
      </c>
      <c r="T3769" s="6">
        <f t="shared" si="177"/>
        <v>0</v>
      </c>
      <c r="U3769" s="6">
        <f t="shared" si="178"/>
        <v>0.5</v>
      </c>
      <c r="V3769" t="str">
        <f t="shared" si="176"/>
        <v>E.MITCHELL, SF</v>
      </c>
    </row>
    <row r="3770" spans="1:22">
      <c r="A3770">
        <v>1810</v>
      </c>
      <c r="B3770" s="28">
        <v>2</v>
      </c>
      <c r="C3770" s="28" t="s">
        <v>11</v>
      </c>
      <c r="D3770" s="28" t="s">
        <v>16</v>
      </c>
      <c r="E3770" s="28">
        <v>77</v>
      </c>
      <c r="F3770" s="28">
        <v>23</v>
      </c>
      <c r="G3770" s="28" t="s">
        <v>4690</v>
      </c>
      <c r="H3770" s="28" t="s">
        <v>585</v>
      </c>
      <c r="I3770" s="28">
        <v>1</v>
      </c>
      <c r="J3770" s="28">
        <v>0</v>
      </c>
      <c r="K3770" s="28">
        <v>0</v>
      </c>
      <c r="L3770" s="28">
        <v>0</v>
      </c>
      <c r="M3770" s="28" t="s">
        <v>2629</v>
      </c>
      <c r="N3770" s="28" t="s">
        <v>587</v>
      </c>
      <c r="O3770" s="21">
        <v>0</v>
      </c>
      <c r="P3770" s="21">
        <v>1</v>
      </c>
      <c r="Q3770" s="21">
        <v>0</v>
      </c>
      <c r="R3770">
        <f>IFERROR(IF(I3770=1,VLOOKUP(F3770,Lookup!$A$2:$B$15,2,FALSE),0),0.5)</f>
        <v>0.5</v>
      </c>
      <c r="S3770">
        <f>IF(K3770=1,1,IFERROR(IF(H3770="pass",VLOOKUP(F3770,Lookup!$D$2:$E$26,2,FALSE),0),1.6))</f>
        <v>0</v>
      </c>
      <c r="T3770" s="6">
        <f t="shared" si="177"/>
        <v>0</v>
      </c>
      <c r="U3770" s="6">
        <f t="shared" si="178"/>
        <v>0.5</v>
      </c>
      <c r="V3770" t="str">
        <f t="shared" si="176"/>
        <v>J.GAROPPOLO, SF</v>
      </c>
    </row>
    <row r="3771" spans="1:22">
      <c r="A3771">
        <v>1811</v>
      </c>
      <c r="B3771" s="28">
        <v>2</v>
      </c>
      <c r="C3771" s="28" t="s">
        <v>11</v>
      </c>
      <c r="D3771" s="28" t="s">
        <v>16</v>
      </c>
      <c r="E3771" s="28">
        <v>74</v>
      </c>
      <c r="F3771" s="28">
        <v>26</v>
      </c>
      <c r="G3771" s="28" t="s">
        <v>4691</v>
      </c>
      <c r="H3771" s="28" t="s">
        <v>2963</v>
      </c>
      <c r="I3771" s="28">
        <v>0</v>
      </c>
      <c r="J3771" s="28">
        <v>0</v>
      </c>
      <c r="K3771" s="28">
        <v>0</v>
      </c>
      <c r="L3771" s="28">
        <v>0</v>
      </c>
      <c r="M3771" s="28" t="s">
        <v>2629</v>
      </c>
      <c r="N3771" s="28" t="s">
        <v>587</v>
      </c>
      <c r="O3771" s="21">
        <v>0</v>
      </c>
      <c r="P3771" s="21">
        <v>0</v>
      </c>
      <c r="Q3771" s="21">
        <v>0</v>
      </c>
      <c r="R3771">
        <f>IFERROR(IF(I3771=1,VLOOKUP(F3771,Lookup!$A$2:$B$15,2,FALSE),0),0.5)</f>
        <v>0</v>
      </c>
      <c r="S3771">
        <f>IF(K3771=1,1,IFERROR(IF(H3771="pass",VLOOKUP(F3771,Lookup!$D$2:$E$26,2,FALSE),0),1.6))</f>
        <v>0</v>
      </c>
      <c r="T3771" s="6">
        <f t="shared" si="177"/>
        <v>0</v>
      </c>
      <c r="U3771" s="6">
        <f t="shared" si="178"/>
        <v>0</v>
      </c>
      <c r="V3771" t="str">
        <f t="shared" si="176"/>
        <v>J.GAROPPOLO, SF</v>
      </c>
    </row>
    <row r="3772" spans="1:22">
      <c r="A3772">
        <v>1812</v>
      </c>
      <c r="B3772" s="28">
        <v>2</v>
      </c>
      <c r="C3772" s="28" t="s">
        <v>11</v>
      </c>
      <c r="D3772" s="28" t="s">
        <v>16</v>
      </c>
      <c r="E3772" s="28">
        <v>75</v>
      </c>
      <c r="F3772" s="28">
        <v>25</v>
      </c>
      <c r="G3772" s="28" t="s">
        <v>4692</v>
      </c>
      <c r="H3772" s="28" t="s">
        <v>2963</v>
      </c>
      <c r="I3772" s="28">
        <v>0</v>
      </c>
      <c r="J3772" s="28">
        <v>0</v>
      </c>
      <c r="K3772" s="28">
        <v>0</v>
      </c>
      <c r="L3772" s="28">
        <v>0</v>
      </c>
      <c r="M3772" s="28" t="s">
        <v>2629</v>
      </c>
      <c r="N3772" s="28" t="s">
        <v>587</v>
      </c>
      <c r="O3772" s="21">
        <v>0</v>
      </c>
      <c r="P3772" s="21">
        <v>0</v>
      </c>
      <c r="Q3772" s="21">
        <v>0</v>
      </c>
      <c r="R3772">
        <f>IFERROR(IF(I3772=1,VLOOKUP(F3772,Lookup!$A$2:$B$15,2,FALSE),0),0.5)</f>
        <v>0</v>
      </c>
      <c r="S3772">
        <f>IF(K3772=1,1,IFERROR(IF(H3772="pass",VLOOKUP(F3772,Lookup!$D$2:$E$26,2,FALSE),0),1.6))</f>
        <v>0</v>
      </c>
      <c r="T3772" s="6">
        <f t="shared" si="177"/>
        <v>0</v>
      </c>
      <c r="U3772" s="6">
        <f t="shared" si="178"/>
        <v>0</v>
      </c>
      <c r="V3772" t="str">
        <f t="shared" si="176"/>
        <v>J.GAROPPOLO, SF</v>
      </c>
    </row>
    <row r="3773" spans="1:22">
      <c r="A3773">
        <v>1813</v>
      </c>
      <c r="B3773" s="28">
        <v>2</v>
      </c>
      <c r="C3773" s="28" t="s">
        <v>11</v>
      </c>
      <c r="D3773" s="28" t="s">
        <v>16</v>
      </c>
      <c r="E3773" s="28">
        <v>76</v>
      </c>
      <c r="F3773" s="28">
        <v>24</v>
      </c>
      <c r="G3773" s="28" t="s">
        <v>4693</v>
      </c>
      <c r="H3773" s="28" t="s">
        <v>2963</v>
      </c>
      <c r="I3773" s="28">
        <v>0</v>
      </c>
      <c r="J3773" s="28">
        <v>0</v>
      </c>
      <c r="K3773" s="28">
        <v>0</v>
      </c>
      <c r="L3773" s="28">
        <v>0</v>
      </c>
      <c r="M3773" s="28" t="s">
        <v>2629</v>
      </c>
      <c r="N3773" s="28" t="s">
        <v>587</v>
      </c>
      <c r="O3773" s="21">
        <v>0</v>
      </c>
      <c r="P3773" s="21">
        <v>0</v>
      </c>
      <c r="Q3773" s="21">
        <v>0</v>
      </c>
      <c r="R3773">
        <f>IFERROR(IF(I3773=1,VLOOKUP(F3773,Lookup!$A$2:$B$15,2,FALSE),0),0.5)</f>
        <v>0</v>
      </c>
      <c r="S3773">
        <f>IF(K3773=1,1,IFERROR(IF(H3773="pass",VLOOKUP(F3773,Lookup!$D$2:$E$26,2,FALSE),0),1.6))</f>
        <v>0</v>
      </c>
      <c r="T3773" s="6">
        <f t="shared" si="177"/>
        <v>0</v>
      </c>
      <c r="U3773" s="6">
        <f t="shared" si="178"/>
        <v>0</v>
      </c>
      <c r="V3773" t="str">
        <f t="shared" si="176"/>
        <v>J.GAROPPOLO, SF</v>
      </c>
    </row>
    <row r="3774" spans="1:22">
      <c r="A3774">
        <v>1814</v>
      </c>
      <c r="B3774" s="28">
        <v>2</v>
      </c>
      <c r="C3774" s="28" t="s">
        <v>6</v>
      </c>
      <c r="D3774" s="28" t="s">
        <v>30</v>
      </c>
      <c r="E3774" s="28">
        <v>75</v>
      </c>
      <c r="F3774" s="28">
        <v>25</v>
      </c>
      <c r="G3774" s="28" t="s">
        <v>4694</v>
      </c>
      <c r="H3774" s="28" t="s">
        <v>585</v>
      </c>
      <c r="I3774" s="28">
        <v>1</v>
      </c>
      <c r="J3774" s="28">
        <v>0</v>
      </c>
      <c r="K3774" s="28">
        <v>0</v>
      </c>
      <c r="L3774" s="28">
        <v>0</v>
      </c>
      <c r="M3774" s="28" t="s">
        <v>2512</v>
      </c>
      <c r="N3774" s="28" t="s">
        <v>587</v>
      </c>
      <c r="O3774" s="21">
        <v>0</v>
      </c>
      <c r="P3774" s="21">
        <v>1</v>
      </c>
      <c r="Q3774" s="21">
        <v>0</v>
      </c>
      <c r="R3774">
        <f>IFERROR(IF(I3774=1,VLOOKUP(F3774,Lookup!$A$2:$B$15,2,FALSE),0),0.5)</f>
        <v>0.5</v>
      </c>
      <c r="S3774">
        <f>IF(K3774=1,1,IFERROR(IF(H3774="pass",VLOOKUP(F3774,Lookup!$D$2:$E$26,2,FALSE),0),1.6))</f>
        <v>0</v>
      </c>
      <c r="T3774" s="6">
        <f t="shared" si="177"/>
        <v>0</v>
      </c>
      <c r="U3774" s="6">
        <f t="shared" si="178"/>
        <v>0.5</v>
      </c>
      <c r="V3774" t="str">
        <f t="shared" si="176"/>
        <v>C.CARSON, SEA</v>
      </c>
    </row>
    <row r="3775" spans="1:22">
      <c r="A3775">
        <v>1816</v>
      </c>
      <c r="B3775" s="28">
        <v>2</v>
      </c>
      <c r="C3775" s="28" t="s">
        <v>6</v>
      </c>
      <c r="D3775" s="28" t="s">
        <v>30</v>
      </c>
      <c r="E3775" s="28">
        <v>73</v>
      </c>
      <c r="F3775" s="28">
        <v>27</v>
      </c>
      <c r="G3775" s="28" t="s">
        <v>4696</v>
      </c>
      <c r="H3775" s="28" t="s">
        <v>585</v>
      </c>
      <c r="I3775" s="28">
        <v>0</v>
      </c>
      <c r="J3775" s="28">
        <v>1</v>
      </c>
      <c r="K3775" s="28">
        <v>0</v>
      </c>
      <c r="L3775" s="28">
        <v>0</v>
      </c>
      <c r="M3775" s="28" t="s">
        <v>2554</v>
      </c>
      <c r="N3775" s="28" t="s">
        <v>587</v>
      </c>
      <c r="O3775" s="21">
        <v>0</v>
      </c>
      <c r="P3775" s="21">
        <v>0</v>
      </c>
      <c r="Q3775" s="21">
        <v>0</v>
      </c>
      <c r="R3775">
        <f>IFERROR(IF(I3775=1,VLOOKUP(F3775,Lookup!$A$2:$B$15,2,FALSE),0),0.5)</f>
        <v>0</v>
      </c>
      <c r="S3775">
        <f>IF(K3775=1,1,IFERROR(IF(H3775="pass",VLOOKUP(F3775,Lookup!$D$2:$E$26,2,FALSE),0),1.6))</f>
        <v>0</v>
      </c>
      <c r="T3775" s="6">
        <f t="shared" si="177"/>
        <v>0</v>
      </c>
      <c r="U3775" s="6">
        <f t="shared" si="178"/>
        <v>0</v>
      </c>
      <c r="V3775" t="str">
        <f t="shared" si="176"/>
        <v>R.WILSON, SEA</v>
      </c>
    </row>
    <row r="3776" spans="1:22">
      <c r="A3776">
        <v>1817</v>
      </c>
      <c r="B3776" s="28">
        <v>2</v>
      </c>
      <c r="C3776" s="28" t="s">
        <v>30</v>
      </c>
      <c r="D3776" s="28" t="s">
        <v>6</v>
      </c>
      <c r="E3776" s="28">
        <v>80</v>
      </c>
      <c r="F3776" s="28">
        <v>20</v>
      </c>
      <c r="G3776" s="28" t="s">
        <v>4697</v>
      </c>
      <c r="H3776" s="28" t="s">
        <v>585</v>
      </c>
      <c r="I3776" s="28">
        <v>1</v>
      </c>
      <c r="J3776" s="28">
        <v>0</v>
      </c>
      <c r="K3776" s="28">
        <v>0</v>
      </c>
      <c r="L3776" s="28">
        <v>0</v>
      </c>
      <c r="M3776" s="28" t="s">
        <v>586</v>
      </c>
      <c r="N3776" s="28" t="s">
        <v>587</v>
      </c>
      <c r="O3776" s="21">
        <v>0</v>
      </c>
      <c r="P3776" s="21">
        <v>1</v>
      </c>
      <c r="Q3776" s="21">
        <v>0</v>
      </c>
      <c r="R3776">
        <f>IFERROR(IF(I3776=1,VLOOKUP(F3776,Lookup!$A$2:$B$15,2,FALSE),0),0.5)</f>
        <v>0.5</v>
      </c>
      <c r="S3776">
        <f>IF(K3776=1,1,IFERROR(IF(H3776="pass",VLOOKUP(F3776,Lookup!$D$2:$E$26,2,FALSE),0),1.6))</f>
        <v>0</v>
      </c>
      <c r="T3776" s="6">
        <f t="shared" si="177"/>
        <v>0</v>
      </c>
      <c r="U3776" s="6">
        <f t="shared" si="178"/>
        <v>0.5</v>
      </c>
      <c r="V3776" t="str">
        <f t="shared" si="176"/>
        <v>D.HENRY, TEN</v>
      </c>
    </row>
    <row r="3777" spans="1:22">
      <c r="A3777">
        <v>1818</v>
      </c>
      <c r="B3777" s="28">
        <v>2</v>
      </c>
      <c r="C3777" s="28" t="s">
        <v>30</v>
      </c>
      <c r="D3777" s="28" t="s">
        <v>6</v>
      </c>
      <c r="E3777" s="28">
        <v>79</v>
      </c>
      <c r="F3777" s="28">
        <v>21</v>
      </c>
      <c r="G3777" s="28" t="s">
        <v>4698</v>
      </c>
      <c r="H3777" s="28" t="s">
        <v>585</v>
      </c>
      <c r="I3777" s="28">
        <v>1</v>
      </c>
      <c r="J3777" s="28">
        <v>0</v>
      </c>
      <c r="K3777" s="28">
        <v>0</v>
      </c>
      <c r="L3777" s="28">
        <v>0</v>
      </c>
      <c r="M3777" s="28" t="s">
        <v>586</v>
      </c>
      <c r="N3777" s="28" t="s">
        <v>587</v>
      </c>
      <c r="O3777" s="21">
        <v>0</v>
      </c>
      <c r="P3777" s="21">
        <v>1</v>
      </c>
      <c r="Q3777" s="21">
        <v>0</v>
      </c>
      <c r="R3777">
        <f>IFERROR(IF(I3777=1,VLOOKUP(F3777,Lookup!$A$2:$B$15,2,FALSE),0),0.5)</f>
        <v>0.5</v>
      </c>
      <c r="S3777">
        <f>IF(K3777=1,1,IFERROR(IF(H3777="pass",VLOOKUP(F3777,Lookup!$D$2:$E$26,2,FALSE),0),1.6))</f>
        <v>0</v>
      </c>
      <c r="T3777" s="6">
        <f t="shared" si="177"/>
        <v>0</v>
      </c>
      <c r="U3777" s="6">
        <f t="shared" si="178"/>
        <v>0.5</v>
      </c>
      <c r="V3777" t="str">
        <f t="shared" si="176"/>
        <v>D.HENRY, TEN</v>
      </c>
    </row>
    <row r="3778" spans="1:22">
      <c r="A3778">
        <v>1821</v>
      </c>
      <c r="B3778" s="28">
        <v>2</v>
      </c>
      <c r="C3778" s="28" t="s">
        <v>6</v>
      </c>
      <c r="D3778" s="28" t="s">
        <v>30</v>
      </c>
      <c r="E3778" s="28">
        <v>19</v>
      </c>
      <c r="F3778" s="28">
        <v>81</v>
      </c>
      <c r="G3778" s="28" t="s">
        <v>4701</v>
      </c>
      <c r="H3778" s="28" t="s">
        <v>585</v>
      </c>
      <c r="I3778" s="28">
        <v>1</v>
      </c>
      <c r="J3778" s="28">
        <v>0</v>
      </c>
      <c r="K3778" s="28">
        <v>0</v>
      </c>
      <c r="L3778" s="28">
        <v>0</v>
      </c>
      <c r="M3778" s="28" t="s">
        <v>2512</v>
      </c>
      <c r="N3778" s="28" t="s">
        <v>587</v>
      </c>
      <c r="O3778" s="21">
        <v>0</v>
      </c>
      <c r="P3778" s="21">
        <v>1</v>
      </c>
      <c r="Q3778" s="21">
        <v>0</v>
      </c>
      <c r="R3778">
        <f>IFERROR(IF(I3778=1,VLOOKUP(F3778,Lookup!$A$2:$B$15,2,FALSE),0),0.5)</f>
        <v>0.5</v>
      </c>
      <c r="S3778">
        <f>IF(K3778=1,1,IFERROR(IF(H3778="pass",VLOOKUP(F3778,Lookup!$D$2:$E$26,2,FALSE),0),1.6))</f>
        <v>0</v>
      </c>
      <c r="T3778" s="6">
        <f t="shared" si="177"/>
        <v>0</v>
      </c>
      <c r="U3778" s="6">
        <f t="shared" si="178"/>
        <v>0.5</v>
      </c>
      <c r="V3778" t="str">
        <f t="shared" ref="V3778:V3841" si="179">IF(M3778="A.St","A. ST. BROWN, DET",IF(M3778="Dj.Moore","D.MOORE, CAR",IF(M3778="Mi.Carter","M.CARTER, NYJ",UPPER(M3778)&amp;", "&amp;C3778)))</f>
        <v>C.CARSON, SEA</v>
      </c>
    </row>
    <row r="3779" spans="1:22">
      <c r="A3779">
        <v>1822</v>
      </c>
      <c r="B3779" s="28">
        <v>2</v>
      </c>
      <c r="C3779" s="28" t="s">
        <v>6</v>
      </c>
      <c r="D3779" s="28" t="s">
        <v>30</v>
      </c>
      <c r="E3779" s="28">
        <v>14</v>
      </c>
      <c r="F3779" s="28">
        <v>86</v>
      </c>
      <c r="G3779" s="28" t="s">
        <v>4702</v>
      </c>
      <c r="H3779" s="28" t="s">
        <v>585</v>
      </c>
      <c r="I3779" s="28">
        <v>1</v>
      </c>
      <c r="J3779" s="28">
        <v>0</v>
      </c>
      <c r="K3779" s="28">
        <v>0</v>
      </c>
      <c r="L3779" s="28">
        <v>0</v>
      </c>
      <c r="M3779" s="28" t="s">
        <v>2512</v>
      </c>
      <c r="N3779" s="28" t="s">
        <v>587</v>
      </c>
      <c r="O3779" s="21">
        <v>0</v>
      </c>
      <c r="P3779" s="21">
        <v>1</v>
      </c>
      <c r="Q3779" s="21">
        <v>0</v>
      </c>
      <c r="R3779">
        <f>IFERROR(IF(I3779=1,VLOOKUP(F3779,Lookup!$A$2:$B$15,2,FALSE),0),0.5)</f>
        <v>0.6</v>
      </c>
      <c r="S3779">
        <f>IF(K3779=1,1,IFERROR(IF(H3779="pass",VLOOKUP(F3779,Lookup!$D$2:$E$26,2,FALSE),0),1.6))</f>
        <v>0</v>
      </c>
      <c r="T3779" s="6">
        <f t="shared" ref="T3779:T3838" si="180">IFERROR(1.6+0.7/40*N3779,0)</f>
        <v>0</v>
      </c>
      <c r="U3779" s="6">
        <f t="shared" ref="U3779:U3838" si="181">R3779+IF(S3779&gt;=3.2,S3779,IF(AND(S3779&lt;3.2,S3779&gt;=1.8),S3779*0.66+T3779*0.34,T3779))+K3779*0.4735*2</f>
        <v>0.6</v>
      </c>
      <c r="V3779" t="str">
        <f t="shared" si="179"/>
        <v>C.CARSON, SEA</v>
      </c>
    </row>
    <row r="3780" spans="1:22">
      <c r="A3780">
        <v>1825</v>
      </c>
      <c r="B3780" s="28">
        <v>2</v>
      </c>
      <c r="C3780" s="28" t="s">
        <v>30</v>
      </c>
      <c r="D3780" s="28" t="s">
        <v>6</v>
      </c>
      <c r="E3780" s="28">
        <v>79</v>
      </c>
      <c r="F3780" s="28">
        <v>21</v>
      </c>
      <c r="G3780" s="28" t="s">
        <v>4705</v>
      </c>
      <c r="H3780" s="28" t="s">
        <v>585</v>
      </c>
      <c r="I3780" s="28">
        <v>1</v>
      </c>
      <c r="J3780" s="28">
        <v>0</v>
      </c>
      <c r="K3780" s="28">
        <v>0</v>
      </c>
      <c r="L3780" s="28">
        <v>0</v>
      </c>
      <c r="M3780" s="28" t="s">
        <v>586</v>
      </c>
      <c r="N3780" s="28" t="s">
        <v>587</v>
      </c>
      <c r="O3780" s="21">
        <v>0</v>
      </c>
      <c r="P3780" s="21">
        <v>1</v>
      </c>
      <c r="Q3780" s="21">
        <v>0</v>
      </c>
      <c r="R3780">
        <f>IFERROR(IF(I3780=1,VLOOKUP(F3780,Lookup!$A$2:$B$15,2,FALSE),0),0.5)</f>
        <v>0.5</v>
      </c>
      <c r="S3780">
        <f>IF(K3780=1,1,IFERROR(IF(H3780="pass",VLOOKUP(F3780,Lookup!$D$2:$E$26,2,FALSE),0),1.6))</f>
        <v>0</v>
      </c>
      <c r="T3780" s="6">
        <f t="shared" si="180"/>
        <v>0</v>
      </c>
      <c r="U3780" s="6">
        <f t="shared" si="181"/>
        <v>0.5</v>
      </c>
      <c r="V3780" t="str">
        <f t="shared" si="179"/>
        <v>D.HENRY, TEN</v>
      </c>
    </row>
    <row r="3781" spans="1:22">
      <c r="A3781">
        <v>1827</v>
      </c>
      <c r="B3781" s="28">
        <v>2</v>
      </c>
      <c r="C3781" s="28" t="s">
        <v>30</v>
      </c>
      <c r="D3781" s="28" t="s">
        <v>6</v>
      </c>
      <c r="E3781" s="28">
        <v>72</v>
      </c>
      <c r="F3781" s="28">
        <v>28</v>
      </c>
      <c r="G3781" s="28" t="s">
        <v>4707</v>
      </c>
      <c r="H3781" s="28" t="s">
        <v>585</v>
      </c>
      <c r="I3781" s="28">
        <v>1</v>
      </c>
      <c r="J3781" s="28">
        <v>0</v>
      </c>
      <c r="K3781" s="28">
        <v>0</v>
      </c>
      <c r="L3781" s="28">
        <v>0</v>
      </c>
      <c r="M3781" s="28" t="s">
        <v>586</v>
      </c>
      <c r="N3781" s="28" t="s">
        <v>587</v>
      </c>
      <c r="O3781" s="21">
        <v>0</v>
      </c>
      <c r="P3781" s="21">
        <v>1</v>
      </c>
      <c r="Q3781" s="21">
        <v>0</v>
      </c>
      <c r="R3781">
        <f>IFERROR(IF(I3781=1,VLOOKUP(F3781,Lookup!$A$2:$B$15,2,FALSE),0),0.5)</f>
        <v>0.5</v>
      </c>
      <c r="S3781">
        <f>IF(K3781=1,1,IFERROR(IF(H3781="pass",VLOOKUP(F3781,Lookup!$D$2:$E$26,2,FALSE),0),1.6))</f>
        <v>0</v>
      </c>
      <c r="T3781" s="6">
        <f t="shared" si="180"/>
        <v>0</v>
      </c>
      <c r="U3781" s="6">
        <f t="shared" si="181"/>
        <v>0.5</v>
      </c>
      <c r="V3781" t="str">
        <f t="shared" si="179"/>
        <v>D.HENRY, TEN</v>
      </c>
    </row>
    <row r="3782" spans="1:22">
      <c r="A3782">
        <v>1830</v>
      </c>
      <c r="B3782" s="28">
        <v>2</v>
      </c>
      <c r="C3782" s="28" t="s">
        <v>30</v>
      </c>
      <c r="D3782" s="28" t="s">
        <v>6</v>
      </c>
      <c r="E3782" s="28">
        <v>38</v>
      </c>
      <c r="F3782" s="28">
        <v>62</v>
      </c>
      <c r="G3782" s="28" t="s">
        <v>4711</v>
      </c>
      <c r="H3782" s="28" t="s">
        <v>585</v>
      </c>
      <c r="I3782" s="28">
        <v>1</v>
      </c>
      <c r="J3782" s="28">
        <v>0</v>
      </c>
      <c r="K3782" s="28">
        <v>0</v>
      </c>
      <c r="L3782" s="28">
        <v>0</v>
      </c>
      <c r="M3782" s="28" t="s">
        <v>586</v>
      </c>
      <c r="N3782" s="28" t="s">
        <v>587</v>
      </c>
      <c r="O3782" s="21">
        <v>0</v>
      </c>
      <c r="P3782" s="21">
        <v>1</v>
      </c>
      <c r="Q3782" s="21">
        <v>0</v>
      </c>
      <c r="R3782">
        <f>IFERROR(IF(I3782=1,VLOOKUP(F3782,Lookup!$A$2:$B$15,2,FALSE),0),0.5)</f>
        <v>0.5</v>
      </c>
      <c r="S3782">
        <f>IF(K3782=1,1,IFERROR(IF(H3782="pass",VLOOKUP(F3782,Lookup!$D$2:$E$26,2,FALSE),0),1.6))</f>
        <v>0</v>
      </c>
      <c r="T3782" s="6">
        <f t="shared" si="180"/>
        <v>0</v>
      </c>
      <c r="U3782" s="6">
        <f t="shared" si="181"/>
        <v>0.5</v>
      </c>
      <c r="V3782" t="str">
        <f t="shared" si="179"/>
        <v>D.HENRY, TEN</v>
      </c>
    </row>
    <row r="3783" spans="1:22">
      <c r="A3783">
        <v>1833</v>
      </c>
      <c r="B3783" s="28">
        <v>2</v>
      </c>
      <c r="C3783" s="28" t="s">
        <v>30</v>
      </c>
      <c r="D3783" s="28" t="s">
        <v>6</v>
      </c>
      <c r="E3783" s="28">
        <v>16</v>
      </c>
      <c r="F3783" s="28">
        <v>84</v>
      </c>
      <c r="G3783" s="28" t="s">
        <v>4714</v>
      </c>
      <c r="H3783" s="28" t="s">
        <v>585</v>
      </c>
      <c r="I3783" s="28">
        <v>1</v>
      </c>
      <c r="J3783" s="28">
        <v>0</v>
      </c>
      <c r="K3783" s="28">
        <v>0</v>
      </c>
      <c r="L3783" s="28">
        <v>0</v>
      </c>
      <c r="M3783" s="28" t="s">
        <v>586</v>
      </c>
      <c r="N3783" s="28" t="s">
        <v>587</v>
      </c>
      <c r="O3783" s="21">
        <v>0</v>
      </c>
      <c r="P3783" s="21">
        <v>1</v>
      </c>
      <c r="Q3783" s="21">
        <v>0</v>
      </c>
      <c r="R3783">
        <f>IFERROR(IF(I3783=1,VLOOKUP(F3783,Lookup!$A$2:$B$15,2,FALSE),0),0.5)</f>
        <v>0.5</v>
      </c>
      <c r="S3783">
        <f>IF(K3783=1,1,IFERROR(IF(H3783="pass",VLOOKUP(F3783,Lookup!$D$2:$E$26,2,FALSE),0),1.6))</f>
        <v>0</v>
      </c>
      <c r="T3783" s="6">
        <f t="shared" si="180"/>
        <v>0</v>
      </c>
      <c r="U3783" s="6">
        <f t="shared" si="181"/>
        <v>0.5</v>
      </c>
      <c r="V3783" t="str">
        <f t="shared" si="179"/>
        <v>D.HENRY, TEN</v>
      </c>
    </row>
    <row r="3784" spans="1:22">
      <c r="A3784">
        <v>1836</v>
      </c>
      <c r="B3784" s="28">
        <v>2</v>
      </c>
      <c r="C3784" s="28" t="s">
        <v>6</v>
      </c>
      <c r="D3784" s="28" t="s">
        <v>30</v>
      </c>
      <c r="E3784" s="28">
        <v>75</v>
      </c>
      <c r="F3784" s="28">
        <v>25</v>
      </c>
      <c r="G3784" s="28" t="s">
        <v>4717</v>
      </c>
      <c r="H3784" s="28" t="s">
        <v>585</v>
      </c>
      <c r="I3784" s="28">
        <v>1</v>
      </c>
      <c r="J3784" s="28">
        <v>0</v>
      </c>
      <c r="K3784" s="28">
        <v>0</v>
      </c>
      <c r="L3784" s="28">
        <v>0</v>
      </c>
      <c r="M3784" s="28" t="s">
        <v>2512</v>
      </c>
      <c r="N3784" s="28" t="s">
        <v>587</v>
      </c>
      <c r="O3784" s="21">
        <v>0</v>
      </c>
      <c r="P3784" s="21">
        <v>1</v>
      </c>
      <c r="Q3784" s="21">
        <v>0</v>
      </c>
      <c r="R3784">
        <f>IFERROR(IF(I3784=1,VLOOKUP(F3784,Lookup!$A$2:$B$15,2,FALSE),0),0.5)</f>
        <v>0.5</v>
      </c>
      <c r="S3784">
        <f>IF(K3784=1,1,IFERROR(IF(H3784="pass",VLOOKUP(F3784,Lookup!$D$2:$E$26,2,FALSE),0),1.6))</f>
        <v>0</v>
      </c>
      <c r="T3784" s="6">
        <f t="shared" si="180"/>
        <v>0</v>
      </c>
      <c r="U3784" s="6">
        <f t="shared" si="181"/>
        <v>0.5</v>
      </c>
      <c r="V3784" t="str">
        <f t="shared" si="179"/>
        <v>C.CARSON, SEA</v>
      </c>
    </row>
    <row r="3785" spans="1:22">
      <c r="A3785">
        <v>1839</v>
      </c>
      <c r="B3785" s="28">
        <v>2</v>
      </c>
      <c r="C3785" s="28" t="s">
        <v>6</v>
      </c>
      <c r="D3785" s="28" t="s">
        <v>30</v>
      </c>
      <c r="E3785" s="28">
        <v>62</v>
      </c>
      <c r="F3785" s="28">
        <v>38</v>
      </c>
      <c r="G3785" s="28" t="s">
        <v>4720</v>
      </c>
      <c r="H3785" s="28" t="s">
        <v>585</v>
      </c>
      <c r="I3785" s="28">
        <v>1</v>
      </c>
      <c r="J3785" s="28">
        <v>0</v>
      </c>
      <c r="K3785" s="28">
        <v>0</v>
      </c>
      <c r="L3785" s="28">
        <v>0</v>
      </c>
      <c r="M3785" s="28" t="s">
        <v>2512</v>
      </c>
      <c r="N3785" s="28" t="s">
        <v>587</v>
      </c>
      <c r="O3785" s="21">
        <v>0</v>
      </c>
      <c r="P3785" s="21">
        <v>1</v>
      </c>
      <c r="Q3785" s="21">
        <v>0</v>
      </c>
      <c r="R3785">
        <f>IFERROR(IF(I3785=1,VLOOKUP(F3785,Lookup!$A$2:$B$15,2,FALSE),0),0.5)</f>
        <v>0.5</v>
      </c>
      <c r="S3785">
        <f>IF(K3785=1,1,IFERROR(IF(H3785="pass",VLOOKUP(F3785,Lookup!$D$2:$E$26,2,FALSE),0),1.6))</f>
        <v>0</v>
      </c>
      <c r="T3785" s="6">
        <f t="shared" si="180"/>
        <v>0</v>
      </c>
      <c r="U3785" s="6">
        <f t="shared" si="181"/>
        <v>0.5</v>
      </c>
      <c r="V3785" t="str">
        <f t="shared" si="179"/>
        <v>C.CARSON, SEA</v>
      </c>
    </row>
    <row r="3786" spans="1:22">
      <c r="A3786">
        <v>1843</v>
      </c>
      <c r="B3786" s="28">
        <v>2</v>
      </c>
      <c r="C3786" s="28" t="s">
        <v>30</v>
      </c>
      <c r="D3786" s="28" t="s">
        <v>6</v>
      </c>
      <c r="E3786" s="28">
        <v>80</v>
      </c>
      <c r="F3786" s="28">
        <v>20</v>
      </c>
      <c r="G3786" s="28" t="s">
        <v>4724</v>
      </c>
      <c r="H3786" s="28" t="s">
        <v>585</v>
      </c>
      <c r="I3786" s="28">
        <v>1</v>
      </c>
      <c r="J3786" s="28">
        <v>0</v>
      </c>
      <c r="K3786" s="28">
        <v>0</v>
      </c>
      <c r="L3786" s="28">
        <v>0</v>
      </c>
      <c r="M3786" s="28" t="s">
        <v>586</v>
      </c>
      <c r="N3786" s="28" t="s">
        <v>587</v>
      </c>
      <c r="O3786" s="21">
        <v>0</v>
      </c>
      <c r="P3786" s="21">
        <v>1</v>
      </c>
      <c r="Q3786" s="21">
        <v>0</v>
      </c>
      <c r="R3786">
        <f>IFERROR(IF(I3786=1,VLOOKUP(F3786,Lookup!$A$2:$B$15,2,FALSE),0),0.5)</f>
        <v>0.5</v>
      </c>
      <c r="S3786">
        <f>IF(K3786=1,1,IFERROR(IF(H3786="pass",VLOOKUP(F3786,Lookup!$D$2:$E$26,2,FALSE),0),1.6))</f>
        <v>0</v>
      </c>
      <c r="T3786" s="6">
        <f t="shared" si="180"/>
        <v>0</v>
      </c>
      <c r="U3786" s="6">
        <f t="shared" si="181"/>
        <v>0.5</v>
      </c>
      <c r="V3786" t="str">
        <f t="shared" si="179"/>
        <v>D.HENRY, TEN</v>
      </c>
    </row>
    <row r="3787" spans="1:22">
      <c r="A3787">
        <v>1846</v>
      </c>
      <c r="B3787" s="28">
        <v>2</v>
      </c>
      <c r="C3787" s="28" t="s">
        <v>30</v>
      </c>
      <c r="D3787" s="28" t="s">
        <v>6</v>
      </c>
      <c r="E3787" s="28">
        <v>10</v>
      </c>
      <c r="F3787" s="28">
        <v>90</v>
      </c>
      <c r="G3787" s="28" t="s">
        <v>4727</v>
      </c>
      <c r="H3787" s="28" t="s">
        <v>2864</v>
      </c>
      <c r="I3787" s="28">
        <v>1</v>
      </c>
      <c r="J3787" s="28">
        <v>0</v>
      </c>
      <c r="K3787" s="28">
        <v>0</v>
      </c>
      <c r="L3787" s="28">
        <v>0</v>
      </c>
      <c r="M3787" s="28" t="s">
        <v>586</v>
      </c>
      <c r="N3787" s="28" t="s">
        <v>587</v>
      </c>
      <c r="O3787" s="21">
        <v>0</v>
      </c>
      <c r="P3787" s="21">
        <v>1</v>
      </c>
      <c r="Q3787" s="21">
        <v>0</v>
      </c>
      <c r="R3787">
        <f>IFERROR(IF(I3787=1,VLOOKUP(F3787,Lookup!$A$2:$B$15,2,FALSE),0),0.5)</f>
        <v>0.8</v>
      </c>
      <c r="S3787">
        <f>IF(K3787=1,1,IFERROR(IF(H3787="pass",VLOOKUP(F3787,Lookup!$D$2:$E$26,2,FALSE),0),1.6))</f>
        <v>0</v>
      </c>
      <c r="T3787" s="6">
        <f t="shared" si="180"/>
        <v>0</v>
      </c>
      <c r="U3787" s="6">
        <f t="shared" si="181"/>
        <v>0.8</v>
      </c>
      <c r="V3787" t="str">
        <f t="shared" si="179"/>
        <v>D.HENRY, TEN</v>
      </c>
    </row>
    <row r="3788" spans="1:22">
      <c r="A3788">
        <v>1847</v>
      </c>
      <c r="B3788" s="28">
        <v>2</v>
      </c>
      <c r="C3788" s="28" t="s">
        <v>30</v>
      </c>
      <c r="D3788" s="28" t="s">
        <v>6</v>
      </c>
      <c r="E3788" s="28">
        <v>15</v>
      </c>
      <c r="F3788" s="28">
        <v>85</v>
      </c>
      <c r="G3788" s="28" t="s">
        <v>4728</v>
      </c>
      <c r="H3788" s="28" t="s">
        <v>585</v>
      </c>
      <c r="I3788" s="28">
        <v>0</v>
      </c>
      <c r="J3788" s="28">
        <v>1</v>
      </c>
      <c r="K3788" s="28">
        <v>0</v>
      </c>
      <c r="L3788" s="28">
        <v>0</v>
      </c>
      <c r="M3788" s="28" t="s">
        <v>4729</v>
      </c>
      <c r="N3788" s="28" t="s">
        <v>587</v>
      </c>
      <c r="O3788" s="21">
        <v>0</v>
      </c>
      <c r="P3788" s="21">
        <v>0</v>
      </c>
      <c r="Q3788" s="21">
        <v>0</v>
      </c>
      <c r="R3788">
        <f>IFERROR(IF(I3788=1,VLOOKUP(F3788,Lookup!$A$2:$B$15,2,FALSE),0),0.5)</f>
        <v>0</v>
      </c>
      <c r="S3788">
        <f>IF(K3788=1,1,IFERROR(IF(H3788="pass",VLOOKUP(F3788,Lookup!$D$2:$E$26,2,FALSE),0),1.6))</f>
        <v>0</v>
      </c>
      <c r="T3788" s="6">
        <f t="shared" si="180"/>
        <v>0</v>
      </c>
      <c r="U3788" s="6">
        <f t="shared" si="181"/>
        <v>0</v>
      </c>
      <c r="V3788" t="str">
        <f t="shared" si="179"/>
        <v>R.TANNEHILL, TEN</v>
      </c>
    </row>
    <row r="3789" spans="1:22">
      <c r="A3789">
        <v>1848</v>
      </c>
      <c r="B3789" s="28">
        <v>2</v>
      </c>
      <c r="C3789" s="28" t="s">
        <v>30</v>
      </c>
      <c r="D3789" s="28" t="s">
        <v>6</v>
      </c>
      <c r="E3789" s="28">
        <v>8</v>
      </c>
      <c r="F3789" s="28">
        <v>92</v>
      </c>
      <c r="G3789" s="28" t="s">
        <v>4730</v>
      </c>
      <c r="H3789" s="28" t="s">
        <v>585</v>
      </c>
      <c r="I3789" s="28">
        <v>1</v>
      </c>
      <c r="J3789" s="28">
        <v>0</v>
      </c>
      <c r="K3789" s="28">
        <v>0</v>
      </c>
      <c r="L3789" s="28">
        <v>0</v>
      </c>
      <c r="M3789" s="28" t="s">
        <v>586</v>
      </c>
      <c r="N3789" s="28" t="s">
        <v>587</v>
      </c>
      <c r="O3789" s="21">
        <v>0</v>
      </c>
      <c r="P3789" s="21">
        <v>1</v>
      </c>
      <c r="Q3789" s="21">
        <v>0</v>
      </c>
      <c r="R3789">
        <f>IFERROR(IF(I3789=1,VLOOKUP(F3789,Lookup!$A$2:$B$15,2,FALSE),0),0.5)</f>
        <v>1.1000000000000001</v>
      </c>
      <c r="S3789">
        <f>IF(K3789=1,1,IFERROR(IF(H3789="pass",VLOOKUP(F3789,Lookup!$D$2:$E$26,2,FALSE),0),1.6))</f>
        <v>0</v>
      </c>
      <c r="T3789" s="6">
        <f t="shared" si="180"/>
        <v>0</v>
      </c>
      <c r="U3789" s="6">
        <f t="shared" si="181"/>
        <v>1.1000000000000001</v>
      </c>
      <c r="V3789" t="str">
        <f t="shared" si="179"/>
        <v>D.HENRY, TEN</v>
      </c>
    </row>
    <row r="3790" spans="1:22">
      <c r="A3790">
        <v>1850</v>
      </c>
      <c r="B3790" s="28">
        <v>2</v>
      </c>
      <c r="C3790" s="28" t="s">
        <v>6</v>
      </c>
      <c r="D3790" s="28" t="s">
        <v>30</v>
      </c>
      <c r="E3790" s="28">
        <v>67</v>
      </c>
      <c r="F3790" s="28">
        <v>33</v>
      </c>
      <c r="G3790" s="28" t="s">
        <v>4732</v>
      </c>
      <c r="H3790" s="28" t="s">
        <v>585</v>
      </c>
      <c r="I3790" s="28">
        <v>1</v>
      </c>
      <c r="J3790" s="28">
        <v>0</v>
      </c>
      <c r="K3790" s="28">
        <v>0</v>
      </c>
      <c r="L3790" s="28">
        <v>0</v>
      </c>
      <c r="M3790" s="28" t="s">
        <v>2512</v>
      </c>
      <c r="N3790" s="28" t="s">
        <v>587</v>
      </c>
      <c r="O3790" s="21">
        <v>0</v>
      </c>
      <c r="P3790" s="21">
        <v>1</v>
      </c>
      <c r="Q3790" s="21">
        <v>0</v>
      </c>
      <c r="R3790">
        <f>IFERROR(IF(I3790=1,VLOOKUP(F3790,Lookup!$A$2:$B$15,2,FALSE),0),0.5)</f>
        <v>0.5</v>
      </c>
      <c r="S3790">
        <f>IF(K3790=1,1,IFERROR(IF(H3790="pass",VLOOKUP(F3790,Lookup!$D$2:$E$26,2,FALSE),0),1.6))</f>
        <v>0</v>
      </c>
      <c r="T3790" s="6">
        <f t="shared" si="180"/>
        <v>0</v>
      </c>
      <c r="U3790" s="6">
        <f t="shared" si="181"/>
        <v>0.5</v>
      </c>
      <c r="V3790" t="str">
        <f t="shared" si="179"/>
        <v>C.CARSON, SEA</v>
      </c>
    </row>
    <row r="3791" spans="1:22">
      <c r="A3791">
        <v>1852</v>
      </c>
      <c r="B3791" s="28">
        <v>2</v>
      </c>
      <c r="C3791" s="28" t="s">
        <v>30</v>
      </c>
      <c r="D3791" s="28" t="s">
        <v>6</v>
      </c>
      <c r="E3791" s="28">
        <v>84</v>
      </c>
      <c r="F3791" s="28">
        <v>16</v>
      </c>
      <c r="G3791" s="28" t="s">
        <v>4734</v>
      </c>
      <c r="H3791" s="28" t="s">
        <v>585</v>
      </c>
      <c r="I3791" s="28">
        <v>1</v>
      </c>
      <c r="J3791" s="28">
        <v>0</v>
      </c>
      <c r="K3791" s="28">
        <v>0</v>
      </c>
      <c r="L3791" s="28">
        <v>0</v>
      </c>
      <c r="M3791" s="28" t="s">
        <v>586</v>
      </c>
      <c r="N3791" s="28" t="s">
        <v>587</v>
      </c>
      <c r="O3791" s="21">
        <v>0</v>
      </c>
      <c r="P3791" s="21">
        <v>1</v>
      </c>
      <c r="Q3791" s="21">
        <v>0</v>
      </c>
      <c r="R3791">
        <f>IFERROR(IF(I3791=1,VLOOKUP(F3791,Lookup!$A$2:$B$15,2,FALSE),0),0.5)</f>
        <v>0.5</v>
      </c>
      <c r="S3791">
        <f>IF(K3791=1,1,IFERROR(IF(H3791="pass",VLOOKUP(F3791,Lookup!$D$2:$E$26,2,FALSE),0),1.6))</f>
        <v>0</v>
      </c>
      <c r="T3791" s="6">
        <f t="shared" si="180"/>
        <v>0</v>
      </c>
      <c r="U3791" s="6">
        <f t="shared" si="181"/>
        <v>0.5</v>
      </c>
      <c r="V3791" t="str">
        <f t="shared" si="179"/>
        <v>D.HENRY, TEN</v>
      </c>
    </row>
    <row r="3792" spans="1:22">
      <c r="A3792">
        <v>1853</v>
      </c>
      <c r="B3792" s="28">
        <v>2</v>
      </c>
      <c r="C3792" s="28" t="s">
        <v>6</v>
      </c>
      <c r="D3792" s="28" t="s">
        <v>30</v>
      </c>
      <c r="E3792" s="28">
        <v>6</v>
      </c>
      <c r="F3792" s="28">
        <v>94</v>
      </c>
      <c r="G3792" s="28" t="s">
        <v>4735</v>
      </c>
      <c r="H3792" s="28" t="s">
        <v>585</v>
      </c>
      <c r="I3792" s="28">
        <v>1</v>
      </c>
      <c r="J3792" s="28">
        <v>0</v>
      </c>
      <c r="K3792" s="28">
        <v>0</v>
      </c>
      <c r="L3792" s="28">
        <v>0</v>
      </c>
      <c r="M3792" s="28" t="s">
        <v>2512</v>
      </c>
      <c r="N3792" s="28" t="s">
        <v>587</v>
      </c>
      <c r="O3792" s="21">
        <v>0</v>
      </c>
      <c r="P3792" s="21">
        <v>1</v>
      </c>
      <c r="Q3792" s="21">
        <v>0</v>
      </c>
      <c r="R3792">
        <f>IFERROR(IF(I3792=1,VLOOKUP(F3792,Lookup!$A$2:$B$15,2,FALSE),0),0.5)</f>
        <v>1.3</v>
      </c>
      <c r="S3792">
        <f>IF(K3792=1,1,IFERROR(IF(H3792="pass",VLOOKUP(F3792,Lookup!$D$2:$E$26,2,FALSE),0),1.6))</f>
        <v>0</v>
      </c>
      <c r="T3792" s="6">
        <f t="shared" si="180"/>
        <v>0</v>
      </c>
      <c r="U3792" s="6">
        <f t="shared" si="181"/>
        <v>1.3</v>
      </c>
      <c r="V3792" t="str">
        <f t="shared" si="179"/>
        <v>C.CARSON, SEA</v>
      </c>
    </row>
    <row r="3793" spans="1:22">
      <c r="A3793">
        <v>1854</v>
      </c>
      <c r="B3793" s="28">
        <v>2</v>
      </c>
      <c r="C3793" s="28" t="s">
        <v>6</v>
      </c>
      <c r="D3793" s="28" t="s">
        <v>30</v>
      </c>
      <c r="E3793" s="28">
        <v>2</v>
      </c>
      <c r="F3793" s="28">
        <v>98</v>
      </c>
      <c r="G3793" s="28" t="s">
        <v>4736</v>
      </c>
      <c r="H3793" s="28" t="s">
        <v>585</v>
      </c>
      <c r="I3793" s="28">
        <v>1</v>
      </c>
      <c r="J3793" s="28">
        <v>0</v>
      </c>
      <c r="K3793" s="28">
        <v>0</v>
      </c>
      <c r="L3793" s="28">
        <v>0</v>
      </c>
      <c r="M3793" s="28" t="s">
        <v>2512</v>
      </c>
      <c r="N3793" s="28" t="s">
        <v>587</v>
      </c>
      <c r="O3793" s="21">
        <v>0</v>
      </c>
      <c r="P3793" s="21">
        <v>1</v>
      </c>
      <c r="Q3793" s="21">
        <v>0</v>
      </c>
      <c r="R3793">
        <f>IFERROR(IF(I3793=1,VLOOKUP(F3793,Lookup!$A$2:$B$15,2,FALSE),0),0.5)</f>
        <v>2.5</v>
      </c>
      <c r="S3793">
        <f>IF(K3793=1,1,IFERROR(IF(H3793="pass",VLOOKUP(F3793,Lookup!$D$2:$E$26,2,FALSE),0),1.6))</f>
        <v>0</v>
      </c>
      <c r="T3793" s="6">
        <f t="shared" si="180"/>
        <v>0</v>
      </c>
      <c r="U3793" s="6">
        <f t="shared" si="181"/>
        <v>2.5</v>
      </c>
      <c r="V3793" t="str">
        <f t="shared" si="179"/>
        <v>C.CARSON, SEA</v>
      </c>
    </row>
    <row r="3794" spans="1:22">
      <c r="A3794">
        <v>1855</v>
      </c>
      <c r="B3794" s="28">
        <v>2</v>
      </c>
      <c r="C3794" s="28" t="s">
        <v>30</v>
      </c>
      <c r="D3794" s="28" t="s">
        <v>6</v>
      </c>
      <c r="E3794" s="28">
        <v>69</v>
      </c>
      <c r="F3794" s="28">
        <v>31</v>
      </c>
      <c r="G3794" s="28" t="s">
        <v>4737</v>
      </c>
      <c r="H3794" s="28" t="s">
        <v>585</v>
      </c>
      <c r="I3794" s="28">
        <v>1</v>
      </c>
      <c r="J3794" s="28">
        <v>0</v>
      </c>
      <c r="K3794" s="28">
        <v>0</v>
      </c>
      <c r="L3794" s="28">
        <v>0</v>
      </c>
      <c r="M3794" s="28" t="s">
        <v>586</v>
      </c>
      <c r="N3794" s="28" t="s">
        <v>587</v>
      </c>
      <c r="O3794" s="21">
        <v>0</v>
      </c>
      <c r="P3794" s="21">
        <v>1</v>
      </c>
      <c r="Q3794" s="21">
        <v>0</v>
      </c>
      <c r="R3794">
        <f>IFERROR(IF(I3794=1,VLOOKUP(F3794,Lookup!$A$2:$B$15,2,FALSE),0),0.5)</f>
        <v>0.5</v>
      </c>
      <c r="S3794">
        <f>IF(K3794=1,1,IFERROR(IF(H3794="pass",VLOOKUP(F3794,Lookup!$D$2:$E$26,2,FALSE),0),1.6))</f>
        <v>0</v>
      </c>
      <c r="T3794" s="6">
        <f t="shared" si="180"/>
        <v>0</v>
      </c>
      <c r="U3794" s="6">
        <f t="shared" si="181"/>
        <v>0.5</v>
      </c>
      <c r="V3794" t="str">
        <f t="shared" si="179"/>
        <v>D.HENRY, TEN</v>
      </c>
    </row>
    <row r="3795" spans="1:22">
      <c r="A3795">
        <v>1858</v>
      </c>
      <c r="B3795" s="28">
        <v>2</v>
      </c>
      <c r="C3795" s="28" t="s">
        <v>30</v>
      </c>
      <c r="D3795" s="28" t="s">
        <v>6</v>
      </c>
      <c r="E3795" s="28">
        <v>31</v>
      </c>
      <c r="F3795" s="28">
        <v>69</v>
      </c>
      <c r="G3795" s="28" t="s">
        <v>4740</v>
      </c>
      <c r="H3795" s="28" t="s">
        <v>585</v>
      </c>
      <c r="I3795" s="28">
        <v>1</v>
      </c>
      <c r="J3795" s="28">
        <v>0</v>
      </c>
      <c r="K3795" s="28">
        <v>0</v>
      </c>
      <c r="L3795" s="28">
        <v>0</v>
      </c>
      <c r="M3795" s="28" t="s">
        <v>586</v>
      </c>
      <c r="N3795" s="28" t="s">
        <v>587</v>
      </c>
      <c r="O3795" s="21">
        <v>0</v>
      </c>
      <c r="P3795" s="21">
        <v>1</v>
      </c>
      <c r="Q3795" s="21">
        <v>0</v>
      </c>
      <c r="R3795">
        <f>IFERROR(IF(I3795=1,VLOOKUP(F3795,Lookup!$A$2:$B$15,2,FALSE),0),0.5)</f>
        <v>0.5</v>
      </c>
      <c r="S3795">
        <f>IF(K3795=1,1,IFERROR(IF(H3795="pass",VLOOKUP(F3795,Lookup!$D$2:$E$26,2,FALSE),0),1.6))</f>
        <v>0</v>
      </c>
      <c r="T3795" s="6">
        <f t="shared" si="180"/>
        <v>0</v>
      </c>
      <c r="U3795" s="6">
        <f t="shared" si="181"/>
        <v>0.5</v>
      </c>
      <c r="V3795" t="str">
        <f t="shared" si="179"/>
        <v>D.HENRY, TEN</v>
      </c>
    </row>
    <row r="3796" spans="1:22">
      <c r="A3796">
        <v>1859</v>
      </c>
      <c r="B3796" s="28">
        <v>2</v>
      </c>
      <c r="C3796" s="28" t="s">
        <v>30</v>
      </c>
      <c r="D3796" s="28" t="s">
        <v>6</v>
      </c>
      <c r="E3796" s="28">
        <v>23</v>
      </c>
      <c r="F3796" s="28">
        <v>77</v>
      </c>
      <c r="G3796" s="28" t="s">
        <v>4741</v>
      </c>
      <c r="H3796" s="28" t="s">
        <v>2864</v>
      </c>
      <c r="I3796" s="28">
        <v>0</v>
      </c>
      <c r="J3796" s="28">
        <v>1</v>
      </c>
      <c r="K3796" s="28">
        <v>0</v>
      </c>
      <c r="L3796" s="28">
        <v>0</v>
      </c>
      <c r="M3796" s="28" t="s">
        <v>643</v>
      </c>
      <c r="N3796" s="28">
        <v>23</v>
      </c>
      <c r="O3796" s="21">
        <v>23</v>
      </c>
      <c r="P3796" s="21">
        <v>0</v>
      </c>
      <c r="Q3796" s="21">
        <v>0</v>
      </c>
      <c r="R3796">
        <f>IFERROR(IF(I3796=1,VLOOKUP(F3796,Lookup!$A$2:$B$15,2,FALSE),0),0.5)</f>
        <v>0</v>
      </c>
      <c r="S3796">
        <f>IF(K3796=1,1,IFERROR(IF(H3796="pass",VLOOKUP(F3796,Lookup!$D$2:$E$26,2,FALSE),0),1.6))</f>
        <v>0</v>
      </c>
      <c r="T3796" s="6">
        <f t="shared" si="180"/>
        <v>2.0024999999999999</v>
      </c>
      <c r="U3796" s="6">
        <f t="shared" si="181"/>
        <v>2.0024999999999999</v>
      </c>
      <c r="V3796" t="str">
        <f t="shared" si="179"/>
        <v>N.WESTBROOK-IKHINE, TEN</v>
      </c>
    </row>
    <row r="3797" spans="1:22">
      <c r="A3797">
        <v>1860</v>
      </c>
      <c r="B3797" s="28">
        <v>2</v>
      </c>
      <c r="C3797" s="28" t="s">
        <v>30</v>
      </c>
      <c r="D3797" s="28" t="s">
        <v>6</v>
      </c>
      <c r="E3797" s="28">
        <v>11</v>
      </c>
      <c r="F3797" s="28">
        <v>89</v>
      </c>
      <c r="G3797" s="28" t="s">
        <v>4742</v>
      </c>
      <c r="H3797" s="28" t="s">
        <v>585</v>
      </c>
      <c r="I3797" s="28">
        <v>1</v>
      </c>
      <c r="J3797" s="28">
        <v>0</v>
      </c>
      <c r="K3797" s="28">
        <v>0</v>
      </c>
      <c r="L3797" s="28">
        <v>0</v>
      </c>
      <c r="M3797" s="28" t="s">
        <v>586</v>
      </c>
      <c r="N3797" s="28" t="s">
        <v>587</v>
      </c>
      <c r="O3797" s="21">
        <v>0</v>
      </c>
      <c r="P3797" s="21">
        <v>1</v>
      </c>
      <c r="Q3797" s="21">
        <v>0</v>
      </c>
      <c r="R3797">
        <f>IFERROR(IF(I3797=1,VLOOKUP(F3797,Lookup!$A$2:$B$15,2,FALSE),0),0.5)</f>
        <v>0.7</v>
      </c>
      <c r="S3797">
        <f>IF(K3797=1,1,IFERROR(IF(H3797="pass",VLOOKUP(F3797,Lookup!$D$2:$E$26,2,FALSE),0),1.6))</f>
        <v>0</v>
      </c>
      <c r="T3797" s="6">
        <f t="shared" si="180"/>
        <v>0</v>
      </c>
      <c r="U3797" s="6">
        <f t="shared" si="181"/>
        <v>0.7</v>
      </c>
      <c r="V3797" t="str">
        <f t="shared" si="179"/>
        <v>D.HENRY, TEN</v>
      </c>
    </row>
    <row r="3798" spans="1:22">
      <c r="A3798">
        <v>1861</v>
      </c>
      <c r="B3798" s="28">
        <v>2</v>
      </c>
      <c r="C3798" s="28" t="s">
        <v>30</v>
      </c>
      <c r="D3798" s="28" t="s">
        <v>6</v>
      </c>
      <c r="E3798" s="28">
        <v>7</v>
      </c>
      <c r="F3798" s="28">
        <v>93</v>
      </c>
      <c r="G3798" s="28" t="s">
        <v>4743</v>
      </c>
      <c r="H3798" s="28" t="s">
        <v>585</v>
      </c>
      <c r="I3798" s="28">
        <v>1</v>
      </c>
      <c r="J3798" s="28">
        <v>0</v>
      </c>
      <c r="K3798" s="28">
        <v>0</v>
      </c>
      <c r="L3798" s="28">
        <v>0</v>
      </c>
      <c r="M3798" s="28" t="s">
        <v>586</v>
      </c>
      <c r="N3798" s="28" t="s">
        <v>587</v>
      </c>
      <c r="O3798" s="21">
        <v>0</v>
      </c>
      <c r="P3798" s="21">
        <v>1</v>
      </c>
      <c r="Q3798" s="21">
        <v>0</v>
      </c>
      <c r="R3798">
        <f>IFERROR(IF(I3798=1,VLOOKUP(F3798,Lookup!$A$2:$B$15,2,FALSE),0),0.5)</f>
        <v>1.2</v>
      </c>
      <c r="S3798">
        <f>IF(K3798=1,1,IFERROR(IF(H3798="pass",VLOOKUP(F3798,Lookup!$D$2:$E$26,2,FALSE),0),1.6))</f>
        <v>0</v>
      </c>
      <c r="T3798" s="6">
        <f t="shared" si="180"/>
        <v>0</v>
      </c>
      <c r="U3798" s="6">
        <f t="shared" si="181"/>
        <v>1.2</v>
      </c>
      <c r="V3798" t="str">
        <f t="shared" si="179"/>
        <v>D.HENRY, TEN</v>
      </c>
    </row>
    <row r="3799" spans="1:22">
      <c r="A3799">
        <v>1867</v>
      </c>
      <c r="B3799" s="28">
        <v>2</v>
      </c>
      <c r="C3799" s="28" t="s">
        <v>6</v>
      </c>
      <c r="D3799" s="28" t="s">
        <v>30</v>
      </c>
      <c r="E3799" s="28">
        <v>36</v>
      </c>
      <c r="F3799" s="28">
        <v>64</v>
      </c>
      <c r="G3799" s="28" t="s">
        <v>4750</v>
      </c>
      <c r="H3799" s="28" t="s">
        <v>585</v>
      </c>
      <c r="I3799" s="28">
        <v>1</v>
      </c>
      <c r="J3799" s="28">
        <v>0</v>
      </c>
      <c r="K3799" s="28">
        <v>0</v>
      </c>
      <c r="L3799" s="28">
        <v>0</v>
      </c>
      <c r="M3799" s="28" t="s">
        <v>4751</v>
      </c>
      <c r="N3799" s="28" t="s">
        <v>587</v>
      </c>
      <c r="O3799" s="21">
        <v>0</v>
      </c>
      <c r="P3799" s="21">
        <v>1</v>
      </c>
      <c r="Q3799" s="21">
        <v>0</v>
      </c>
      <c r="R3799">
        <f>IFERROR(IF(I3799=1,VLOOKUP(F3799,Lookup!$A$2:$B$15,2,FALSE),0),0.5)</f>
        <v>0.5</v>
      </c>
      <c r="S3799">
        <f>IF(K3799=1,1,IFERROR(IF(H3799="pass",VLOOKUP(F3799,Lookup!$D$2:$E$26,2,FALSE),0),1.6))</f>
        <v>0</v>
      </c>
      <c r="T3799" s="6">
        <f t="shared" si="180"/>
        <v>0</v>
      </c>
      <c r="U3799" s="6">
        <f t="shared" si="181"/>
        <v>0.5</v>
      </c>
      <c r="V3799" t="str">
        <f t="shared" si="179"/>
        <v>A.COLLINS, SEA</v>
      </c>
    </row>
    <row r="3800" spans="1:22">
      <c r="A3800">
        <v>1869</v>
      </c>
      <c r="B3800" s="28">
        <v>2</v>
      </c>
      <c r="C3800" s="28" t="s">
        <v>6</v>
      </c>
      <c r="D3800" s="28" t="s">
        <v>30</v>
      </c>
      <c r="E3800" s="28">
        <v>11</v>
      </c>
      <c r="F3800" s="28">
        <v>89</v>
      </c>
      <c r="G3800" s="28" t="s">
        <v>4753</v>
      </c>
      <c r="H3800" s="28" t="s">
        <v>2864</v>
      </c>
      <c r="I3800" s="28">
        <v>0</v>
      </c>
      <c r="J3800" s="28">
        <v>1</v>
      </c>
      <c r="K3800" s="28">
        <v>0</v>
      </c>
      <c r="L3800" s="28">
        <v>0</v>
      </c>
      <c r="M3800" s="28" t="s">
        <v>2519</v>
      </c>
      <c r="N3800" s="28" t="s">
        <v>587</v>
      </c>
      <c r="O3800" s="21">
        <v>0</v>
      </c>
      <c r="P3800" s="21">
        <v>0</v>
      </c>
      <c r="Q3800" s="21">
        <v>0</v>
      </c>
      <c r="R3800">
        <f>IFERROR(IF(I3800=1,VLOOKUP(F3800,Lookup!$A$2:$B$15,2,FALSE),0),0.5)</f>
        <v>0</v>
      </c>
      <c r="S3800">
        <f>IF(K3800=1,1,IFERROR(IF(H3800="pass",VLOOKUP(F3800,Lookup!$D$2:$E$26,2,FALSE),0),1.6))</f>
        <v>0</v>
      </c>
      <c r="T3800" s="6">
        <f t="shared" si="180"/>
        <v>0</v>
      </c>
      <c r="U3800" s="6">
        <f t="shared" si="181"/>
        <v>0</v>
      </c>
      <c r="V3800" t="str">
        <f t="shared" si="179"/>
        <v>T.LOCKETT, SEA</v>
      </c>
    </row>
    <row r="3801" spans="1:22">
      <c r="A3801">
        <v>1870</v>
      </c>
      <c r="B3801" s="28">
        <v>2</v>
      </c>
      <c r="C3801" s="28" t="s">
        <v>6</v>
      </c>
      <c r="D3801" s="28" t="s">
        <v>30</v>
      </c>
      <c r="E3801" s="28">
        <v>1</v>
      </c>
      <c r="F3801" s="28">
        <v>99</v>
      </c>
      <c r="G3801" s="28" t="s">
        <v>4754</v>
      </c>
      <c r="H3801" s="28" t="s">
        <v>585</v>
      </c>
      <c r="I3801" s="28">
        <v>1</v>
      </c>
      <c r="J3801" s="28">
        <v>0</v>
      </c>
      <c r="K3801" s="28">
        <v>0</v>
      </c>
      <c r="L3801" s="28">
        <v>0</v>
      </c>
      <c r="M3801" s="28" t="s">
        <v>2512</v>
      </c>
      <c r="N3801" s="28" t="s">
        <v>587</v>
      </c>
      <c r="O3801" s="21">
        <v>0</v>
      </c>
      <c r="P3801" s="21">
        <v>1</v>
      </c>
      <c r="Q3801" s="21">
        <v>0</v>
      </c>
      <c r="R3801">
        <f>IFERROR(IF(I3801=1,VLOOKUP(F3801,Lookup!$A$2:$B$15,2,FALSE),0),0.5)</f>
        <v>3.3</v>
      </c>
      <c r="S3801">
        <f>IF(K3801=1,1,IFERROR(IF(H3801="pass",VLOOKUP(F3801,Lookup!$D$2:$E$26,2,FALSE),0),1.6))</f>
        <v>0</v>
      </c>
      <c r="T3801" s="6">
        <f t="shared" si="180"/>
        <v>0</v>
      </c>
      <c r="U3801" s="6">
        <f t="shared" si="181"/>
        <v>3.3</v>
      </c>
      <c r="V3801" t="str">
        <f t="shared" si="179"/>
        <v>C.CARSON, SEA</v>
      </c>
    </row>
    <row r="3802" spans="1:22">
      <c r="A3802">
        <v>1871</v>
      </c>
      <c r="B3802" s="28">
        <v>2</v>
      </c>
      <c r="C3802" s="28" t="s">
        <v>30</v>
      </c>
      <c r="D3802" s="28" t="s">
        <v>6</v>
      </c>
      <c r="E3802" s="28">
        <v>73</v>
      </c>
      <c r="F3802" s="28">
        <v>27</v>
      </c>
      <c r="G3802" s="28" t="s">
        <v>4755</v>
      </c>
      <c r="H3802" s="28" t="s">
        <v>2963</v>
      </c>
      <c r="I3802" s="28">
        <v>0</v>
      </c>
      <c r="J3802" s="28">
        <v>0</v>
      </c>
      <c r="K3802" s="28">
        <v>0</v>
      </c>
      <c r="L3802" s="28">
        <v>0</v>
      </c>
      <c r="M3802" s="28" t="s">
        <v>4729</v>
      </c>
      <c r="N3802" s="28" t="s">
        <v>587</v>
      </c>
      <c r="O3802" s="21">
        <v>0</v>
      </c>
      <c r="P3802" s="21">
        <v>0</v>
      </c>
      <c r="Q3802" s="21">
        <v>0</v>
      </c>
      <c r="R3802">
        <f>IFERROR(IF(I3802=1,VLOOKUP(F3802,Lookup!$A$2:$B$15,2,FALSE),0),0.5)</f>
        <v>0</v>
      </c>
      <c r="S3802">
        <f>IF(K3802=1,1,IFERROR(IF(H3802="pass",VLOOKUP(F3802,Lookup!$D$2:$E$26,2,FALSE),0),1.6))</f>
        <v>0</v>
      </c>
      <c r="T3802" s="6">
        <f t="shared" si="180"/>
        <v>0</v>
      </c>
      <c r="U3802" s="6">
        <f t="shared" si="181"/>
        <v>0</v>
      </c>
      <c r="V3802" t="str">
        <f t="shared" si="179"/>
        <v>R.TANNEHILL, TEN</v>
      </c>
    </row>
    <row r="3803" spans="1:22">
      <c r="A3803">
        <v>1872</v>
      </c>
      <c r="B3803" s="28">
        <v>2</v>
      </c>
      <c r="C3803" s="28" t="s">
        <v>30</v>
      </c>
      <c r="D3803" s="28" t="s">
        <v>6</v>
      </c>
      <c r="E3803" s="28">
        <v>80</v>
      </c>
      <c r="F3803" s="28">
        <v>20</v>
      </c>
      <c r="G3803" s="28" t="s">
        <v>4756</v>
      </c>
      <c r="H3803" s="28" t="s">
        <v>585</v>
      </c>
      <c r="I3803" s="28">
        <v>1</v>
      </c>
      <c r="J3803" s="28">
        <v>0</v>
      </c>
      <c r="K3803" s="28">
        <v>0</v>
      </c>
      <c r="L3803" s="28">
        <v>0</v>
      </c>
      <c r="M3803" s="28" t="s">
        <v>586</v>
      </c>
      <c r="N3803" s="28" t="s">
        <v>587</v>
      </c>
      <c r="O3803" s="21">
        <v>0</v>
      </c>
      <c r="P3803" s="21">
        <v>1</v>
      </c>
      <c r="Q3803" s="21">
        <v>0</v>
      </c>
      <c r="R3803">
        <f>IFERROR(IF(I3803=1,VLOOKUP(F3803,Lookup!$A$2:$B$15,2,FALSE),0),0.5)</f>
        <v>0.5</v>
      </c>
      <c r="S3803">
        <f>IF(K3803=1,1,IFERROR(IF(H3803="pass",VLOOKUP(F3803,Lookup!$D$2:$E$26,2,FALSE),0),1.6))</f>
        <v>0</v>
      </c>
      <c r="T3803" s="6">
        <f t="shared" si="180"/>
        <v>0</v>
      </c>
      <c r="U3803" s="6">
        <f t="shared" si="181"/>
        <v>0.5</v>
      </c>
      <c r="V3803" t="str">
        <f t="shared" si="179"/>
        <v>D.HENRY, TEN</v>
      </c>
    </row>
    <row r="3804" spans="1:22">
      <c r="A3804">
        <v>1873</v>
      </c>
      <c r="B3804" s="28">
        <v>2</v>
      </c>
      <c r="C3804" s="28" t="s">
        <v>30</v>
      </c>
      <c r="D3804" s="28" t="s">
        <v>6</v>
      </c>
      <c r="E3804" s="28">
        <v>69</v>
      </c>
      <c r="F3804" s="28">
        <v>31</v>
      </c>
      <c r="G3804" s="28" t="s">
        <v>4757</v>
      </c>
      <c r="H3804" s="28" t="s">
        <v>585</v>
      </c>
      <c r="I3804" s="28">
        <v>1</v>
      </c>
      <c r="J3804" s="28">
        <v>0</v>
      </c>
      <c r="K3804" s="28">
        <v>0</v>
      </c>
      <c r="L3804" s="28">
        <v>0</v>
      </c>
      <c r="M3804" s="28" t="s">
        <v>586</v>
      </c>
      <c r="N3804" s="28" t="s">
        <v>587</v>
      </c>
      <c r="O3804" s="21">
        <v>0</v>
      </c>
      <c r="P3804" s="21">
        <v>1</v>
      </c>
      <c r="Q3804" s="21">
        <v>0</v>
      </c>
      <c r="R3804">
        <f>IFERROR(IF(I3804=1,VLOOKUP(F3804,Lookup!$A$2:$B$15,2,FALSE),0),0.5)</f>
        <v>0.5</v>
      </c>
      <c r="S3804">
        <f>IF(K3804=1,1,IFERROR(IF(H3804="pass",VLOOKUP(F3804,Lookup!$D$2:$E$26,2,FALSE),0),1.6))</f>
        <v>0</v>
      </c>
      <c r="T3804" s="6">
        <f t="shared" si="180"/>
        <v>0</v>
      </c>
      <c r="U3804" s="6">
        <f t="shared" si="181"/>
        <v>0.5</v>
      </c>
      <c r="V3804" t="str">
        <f t="shared" si="179"/>
        <v>D.HENRY, TEN</v>
      </c>
    </row>
    <row r="3805" spans="1:22">
      <c r="A3805">
        <v>1875</v>
      </c>
      <c r="B3805" s="28">
        <v>2</v>
      </c>
      <c r="C3805" s="28" t="s">
        <v>30</v>
      </c>
      <c r="D3805" s="28" t="s">
        <v>6</v>
      </c>
      <c r="E3805" s="28">
        <v>60</v>
      </c>
      <c r="F3805" s="28">
        <v>40</v>
      </c>
      <c r="G3805" s="28" t="s">
        <v>4760</v>
      </c>
      <c r="H3805" s="28" t="s">
        <v>585</v>
      </c>
      <c r="I3805" s="28">
        <v>1</v>
      </c>
      <c r="J3805" s="28">
        <v>0</v>
      </c>
      <c r="K3805" s="28">
        <v>0</v>
      </c>
      <c r="L3805" s="28">
        <v>0</v>
      </c>
      <c r="M3805" s="28" t="s">
        <v>586</v>
      </c>
      <c r="N3805" s="28" t="s">
        <v>587</v>
      </c>
      <c r="O3805" s="21">
        <v>0</v>
      </c>
      <c r="P3805" s="21">
        <v>1</v>
      </c>
      <c r="Q3805" s="21">
        <v>0</v>
      </c>
      <c r="R3805">
        <f>IFERROR(IF(I3805=1,VLOOKUP(F3805,Lookup!$A$2:$B$15,2,FALSE),0),0.5)</f>
        <v>0.5</v>
      </c>
      <c r="S3805">
        <f>IF(K3805=1,1,IFERROR(IF(H3805="pass",VLOOKUP(F3805,Lookup!$D$2:$E$26,2,FALSE),0),1.6))</f>
        <v>0</v>
      </c>
      <c r="T3805" s="6">
        <f t="shared" si="180"/>
        <v>0</v>
      </c>
      <c r="U3805" s="6">
        <f t="shared" si="181"/>
        <v>0.5</v>
      </c>
      <c r="V3805" t="str">
        <f t="shared" si="179"/>
        <v>D.HENRY, TEN</v>
      </c>
    </row>
    <row r="3806" spans="1:22">
      <c r="A3806">
        <v>1877</v>
      </c>
      <c r="B3806" s="28">
        <v>2</v>
      </c>
      <c r="C3806" s="28" t="s">
        <v>30</v>
      </c>
      <c r="D3806" s="28" t="s">
        <v>6</v>
      </c>
      <c r="E3806" s="28">
        <v>41</v>
      </c>
      <c r="F3806" s="28">
        <v>59</v>
      </c>
      <c r="G3806" s="28" t="s">
        <v>4762</v>
      </c>
      <c r="H3806" s="28" t="s">
        <v>585</v>
      </c>
      <c r="I3806" s="28">
        <v>1</v>
      </c>
      <c r="J3806" s="28">
        <v>0</v>
      </c>
      <c r="K3806" s="28">
        <v>0</v>
      </c>
      <c r="L3806" s="28">
        <v>0</v>
      </c>
      <c r="M3806" s="28" t="s">
        <v>586</v>
      </c>
      <c r="N3806" s="28" t="s">
        <v>587</v>
      </c>
      <c r="O3806" s="21">
        <v>0</v>
      </c>
      <c r="P3806" s="21">
        <v>1</v>
      </c>
      <c r="Q3806" s="21">
        <v>0</v>
      </c>
      <c r="R3806">
        <f>IFERROR(IF(I3806=1,VLOOKUP(F3806,Lookup!$A$2:$B$15,2,FALSE),0),0.5)</f>
        <v>0.5</v>
      </c>
      <c r="S3806">
        <f>IF(K3806=1,1,IFERROR(IF(H3806="pass",VLOOKUP(F3806,Lookup!$D$2:$E$26,2,FALSE),0),1.6))</f>
        <v>0</v>
      </c>
      <c r="T3806" s="6">
        <f t="shared" si="180"/>
        <v>0</v>
      </c>
      <c r="U3806" s="6">
        <f t="shared" si="181"/>
        <v>0.5</v>
      </c>
      <c r="V3806" t="str">
        <f t="shared" si="179"/>
        <v>D.HENRY, TEN</v>
      </c>
    </row>
    <row r="3807" spans="1:22">
      <c r="A3807">
        <v>1879</v>
      </c>
      <c r="B3807" s="28">
        <v>2</v>
      </c>
      <c r="C3807" s="28" t="s">
        <v>30</v>
      </c>
      <c r="D3807" s="28" t="s">
        <v>6</v>
      </c>
      <c r="E3807" s="28">
        <v>14</v>
      </c>
      <c r="F3807" s="28">
        <v>86</v>
      </c>
      <c r="G3807" s="28" t="s">
        <v>4764</v>
      </c>
      <c r="H3807" s="28" t="s">
        <v>2864</v>
      </c>
      <c r="I3807" s="28">
        <v>0</v>
      </c>
      <c r="J3807" s="28">
        <v>1</v>
      </c>
      <c r="K3807" s="28">
        <v>0</v>
      </c>
      <c r="L3807" s="28">
        <v>0</v>
      </c>
      <c r="M3807" s="28" t="s">
        <v>4759</v>
      </c>
      <c r="N3807" s="28" t="s">
        <v>587</v>
      </c>
      <c r="O3807" s="21">
        <v>0</v>
      </c>
      <c r="P3807" s="21">
        <v>0</v>
      </c>
      <c r="Q3807" s="21">
        <v>0</v>
      </c>
      <c r="R3807">
        <f>IFERROR(IF(I3807=1,VLOOKUP(F3807,Lookup!$A$2:$B$15,2,FALSE),0),0.5)</f>
        <v>0</v>
      </c>
      <c r="S3807">
        <f>IF(K3807=1,1,IFERROR(IF(H3807="pass",VLOOKUP(F3807,Lookup!$D$2:$E$26,2,FALSE),0),1.6))</f>
        <v>0</v>
      </c>
      <c r="T3807" s="6">
        <f t="shared" si="180"/>
        <v>0</v>
      </c>
      <c r="U3807" s="6">
        <f t="shared" si="181"/>
        <v>0</v>
      </c>
      <c r="V3807" t="str">
        <f t="shared" si="179"/>
        <v>M.PRUITT, TEN</v>
      </c>
    </row>
    <row r="3808" spans="1:22">
      <c r="A3808">
        <v>1880</v>
      </c>
      <c r="B3808" s="28">
        <v>2</v>
      </c>
      <c r="C3808" s="28" t="s">
        <v>30</v>
      </c>
      <c r="D3808" s="28" t="s">
        <v>6</v>
      </c>
      <c r="E3808" s="28">
        <v>9</v>
      </c>
      <c r="F3808" s="28">
        <v>91</v>
      </c>
      <c r="G3808" s="28" t="s">
        <v>4765</v>
      </c>
      <c r="H3808" s="28" t="s">
        <v>585</v>
      </c>
      <c r="I3808" s="28">
        <v>1</v>
      </c>
      <c r="J3808" s="28">
        <v>0</v>
      </c>
      <c r="K3808" s="28">
        <v>0</v>
      </c>
      <c r="L3808" s="28">
        <v>0</v>
      </c>
      <c r="M3808" s="28" t="s">
        <v>586</v>
      </c>
      <c r="N3808" s="28" t="s">
        <v>587</v>
      </c>
      <c r="O3808" s="21">
        <v>0</v>
      </c>
      <c r="P3808" s="21">
        <v>1</v>
      </c>
      <c r="Q3808" s="21">
        <v>0</v>
      </c>
      <c r="R3808">
        <f>IFERROR(IF(I3808=1,VLOOKUP(F3808,Lookup!$A$2:$B$15,2,FALSE),0),0.5)</f>
        <v>0.8</v>
      </c>
      <c r="S3808">
        <f>IF(K3808=1,1,IFERROR(IF(H3808="pass",VLOOKUP(F3808,Lookup!$D$2:$E$26,2,FALSE),0),1.6))</f>
        <v>0</v>
      </c>
      <c r="T3808" s="6">
        <f t="shared" si="180"/>
        <v>0</v>
      </c>
      <c r="U3808" s="6">
        <f t="shared" si="181"/>
        <v>0.8</v>
      </c>
      <c r="V3808" t="str">
        <f t="shared" si="179"/>
        <v>D.HENRY, TEN</v>
      </c>
    </row>
    <row r="3809" spans="1:22">
      <c r="A3809">
        <v>1881</v>
      </c>
      <c r="B3809" s="28">
        <v>2</v>
      </c>
      <c r="C3809" s="28" t="s">
        <v>6</v>
      </c>
      <c r="D3809" s="28" t="s">
        <v>30</v>
      </c>
      <c r="E3809" s="28">
        <v>89</v>
      </c>
      <c r="F3809" s="28">
        <v>11</v>
      </c>
      <c r="G3809" s="28" t="s">
        <v>4766</v>
      </c>
      <c r="H3809" s="28" t="s">
        <v>585</v>
      </c>
      <c r="I3809" s="28">
        <v>1</v>
      </c>
      <c r="J3809" s="28">
        <v>0</v>
      </c>
      <c r="K3809" s="28">
        <v>0</v>
      </c>
      <c r="L3809" s="28">
        <v>0</v>
      </c>
      <c r="M3809" s="28" t="s">
        <v>2512</v>
      </c>
      <c r="N3809" s="28" t="s">
        <v>587</v>
      </c>
      <c r="O3809" s="21">
        <v>0</v>
      </c>
      <c r="P3809" s="21">
        <v>1</v>
      </c>
      <c r="Q3809" s="21">
        <v>0</v>
      </c>
      <c r="R3809">
        <f>IFERROR(IF(I3809=1,VLOOKUP(F3809,Lookup!$A$2:$B$15,2,FALSE),0),0.5)</f>
        <v>0.5</v>
      </c>
      <c r="S3809">
        <f>IF(K3809=1,1,IFERROR(IF(H3809="pass",VLOOKUP(F3809,Lookup!$D$2:$E$26,2,FALSE),0),1.6))</f>
        <v>0</v>
      </c>
      <c r="T3809" s="6">
        <f t="shared" si="180"/>
        <v>0</v>
      </c>
      <c r="U3809" s="6">
        <f t="shared" si="181"/>
        <v>0.5</v>
      </c>
      <c r="V3809" t="str">
        <f t="shared" si="179"/>
        <v>C.CARSON, SEA</v>
      </c>
    </row>
    <row r="3810" spans="1:22">
      <c r="A3810">
        <v>1883</v>
      </c>
      <c r="B3810" s="28">
        <v>2</v>
      </c>
      <c r="C3810" s="28" t="s">
        <v>6</v>
      </c>
      <c r="D3810" s="28" t="s">
        <v>30</v>
      </c>
      <c r="E3810" s="28">
        <v>80</v>
      </c>
      <c r="F3810" s="28">
        <v>20</v>
      </c>
      <c r="G3810" s="28" t="s">
        <v>4768</v>
      </c>
      <c r="H3810" s="28" t="s">
        <v>585</v>
      </c>
      <c r="I3810" s="28">
        <v>1</v>
      </c>
      <c r="J3810" s="28">
        <v>0</v>
      </c>
      <c r="K3810" s="28">
        <v>0</v>
      </c>
      <c r="L3810" s="28">
        <v>0</v>
      </c>
      <c r="M3810" s="28" t="s">
        <v>2512</v>
      </c>
      <c r="N3810" s="28" t="s">
        <v>587</v>
      </c>
      <c r="O3810" s="21">
        <v>0</v>
      </c>
      <c r="P3810" s="21">
        <v>1</v>
      </c>
      <c r="Q3810" s="21">
        <v>0</v>
      </c>
      <c r="R3810">
        <f>IFERROR(IF(I3810=1,VLOOKUP(F3810,Lookup!$A$2:$B$15,2,FALSE),0),0.5)</f>
        <v>0.5</v>
      </c>
      <c r="S3810">
        <f>IF(K3810=1,1,IFERROR(IF(H3810="pass",VLOOKUP(F3810,Lookup!$D$2:$E$26,2,FALSE),0),1.6))</f>
        <v>0</v>
      </c>
      <c r="T3810" s="6">
        <f t="shared" si="180"/>
        <v>0</v>
      </c>
      <c r="U3810" s="6">
        <f t="shared" si="181"/>
        <v>0.5</v>
      </c>
      <c r="V3810" t="str">
        <f t="shared" si="179"/>
        <v>C.CARSON, SEA</v>
      </c>
    </row>
    <row r="3811" spans="1:22">
      <c r="A3811">
        <v>1886</v>
      </c>
      <c r="B3811" s="28">
        <v>2</v>
      </c>
      <c r="C3811" s="28" t="s">
        <v>6</v>
      </c>
      <c r="D3811" s="28" t="s">
        <v>30</v>
      </c>
      <c r="E3811" s="28">
        <v>55</v>
      </c>
      <c r="F3811" s="28">
        <v>45</v>
      </c>
      <c r="G3811" s="28" t="s">
        <v>4771</v>
      </c>
      <c r="H3811" s="28" t="s">
        <v>585</v>
      </c>
      <c r="I3811" s="28">
        <v>1</v>
      </c>
      <c r="J3811" s="28">
        <v>0</v>
      </c>
      <c r="K3811" s="28">
        <v>0</v>
      </c>
      <c r="L3811" s="28">
        <v>0</v>
      </c>
      <c r="M3811" s="28" t="s">
        <v>2554</v>
      </c>
      <c r="N3811" s="28" t="s">
        <v>587</v>
      </c>
      <c r="O3811" s="21">
        <v>0</v>
      </c>
      <c r="P3811" s="21">
        <v>1</v>
      </c>
      <c r="Q3811" s="21">
        <v>0</v>
      </c>
      <c r="R3811">
        <f>IFERROR(IF(I3811=1,VLOOKUP(F3811,Lookup!$A$2:$B$15,2,FALSE),0),0.5)</f>
        <v>0.5</v>
      </c>
      <c r="S3811">
        <f>IF(K3811=1,1,IFERROR(IF(H3811="pass",VLOOKUP(F3811,Lookup!$D$2:$E$26,2,FALSE),0),1.6))</f>
        <v>0</v>
      </c>
      <c r="T3811" s="6">
        <f t="shared" si="180"/>
        <v>0</v>
      </c>
      <c r="U3811" s="6">
        <f t="shared" si="181"/>
        <v>0.5</v>
      </c>
      <c r="V3811" t="str">
        <f t="shared" si="179"/>
        <v>R.WILSON, SEA</v>
      </c>
    </row>
    <row r="3812" spans="1:22">
      <c r="A3812">
        <v>1888</v>
      </c>
      <c r="B3812" s="28">
        <v>2</v>
      </c>
      <c r="C3812" s="28" t="s">
        <v>6</v>
      </c>
      <c r="D3812" s="28" t="s">
        <v>30</v>
      </c>
      <c r="E3812" s="28">
        <v>47</v>
      </c>
      <c r="F3812" s="28">
        <v>53</v>
      </c>
      <c r="G3812" s="28" t="s">
        <v>4773</v>
      </c>
      <c r="H3812" s="28" t="s">
        <v>585</v>
      </c>
      <c r="I3812" s="28">
        <v>1</v>
      </c>
      <c r="J3812" s="28">
        <v>0</v>
      </c>
      <c r="K3812" s="28">
        <v>0</v>
      </c>
      <c r="L3812" s="28">
        <v>0</v>
      </c>
      <c r="M3812" s="28" t="s">
        <v>2512</v>
      </c>
      <c r="N3812" s="28" t="s">
        <v>587</v>
      </c>
      <c r="O3812" s="21">
        <v>0</v>
      </c>
      <c r="P3812" s="21">
        <v>1</v>
      </c>
      <c r="Q3812" s="21">
        <v>0</v>
      </c>
      <c r="R3812">
        <f>IFERROR(IF(I3812=1,VLOOKUP(F3812,Lookup!$A$2:$B$15,2,FALSE),0),0.5)</f>
        <v>0.5</v>
      </c>
      <c r="S3812">
        <f>IF(K3812=1,1,IFERROR(IF(H3812="pass",VLOOKUP(F3812,Lookup!$D$2:$E$26,2,FALSE),0),1.6))</f>
        <v>0</v>
      </c>
      <c r="T3812" s="6">
        <f t="shared" si="180"/>
        <v>0</v>
      </c>
      <c r="U3812" s="6">
        <f t="shared" si="181"/>
        <v>0.5</v>
      </c>
      <c r="V3812" t="str">
        <f t="shared" si="179"/>
        <v>C.CARSON, SEA</v>
      </c>
    </row>
    <row r="3813" spans="1:22">
      <c r="A3813">
        <v>1889</v>
      </c>
      <c r="B3813" s="28">
        <v>2</v>
      </c>
      <c r="C3813" s="28" t="s">
        <v>30</v>
      </c>
      <c r="D3813" s="28" t="s">
        <v>6</v>
      </c>
      <c r="E3813" s="28">
        <v>92</v>
      </c>
      <c r="F3813" s="28">
        <v>8</v>
      </c>
      <c r="G3813" s="28" t="s">
        <v>4774</v>
      </c>
      <c r="H3813" s="28" t="s">
        <v>585</v>
      </c>
      <c r="I3813" s="28">
        <v>1</v>
      </c>
      <c r="J3813" s="28">
        <v>0</v>
      </c>
      <c r="K3813" s="28">
        <v>0</v>
      </c>
      <c r="L3813" s="28">
        <v>0</v>
      </c>
      <c r="M3813" s="28" t="s">
        <v>586</v>
      </c>
      <c r="N3813" s="28" t="s">
        <v>587</v>
      </c>
      <c r="O3813" s="21">
        <v>0</v>
      </c>
      <c r="P3813" s="21">
        <v>1</v>
      </c>
      <c r="Q3813" s="21">
        <v>0</v>
      </c>
      <c r="R3813">
        <f>IFERROR(IF(I3813=1,VLOOKUP(F3813,Lookup!$A$2:$B$15,2,FALSE),0),0.5)</f>
        <v>0.5</v>
      </c>
      <c r="S3813">
        <f>IF(K3813=1,1,IFERROR(IF(H3813="pass",VLOOKUP(F3813,Lookup!$D$2:$E$26,2,FALSE),0),1.6))</f>
        <v>0</v>
      </c>
      <c r="T3813" s="6">
        <f t="shared" si="180"/>
        <v>0</v>
      </c>
      <c r="U3813" s="6">
        <f t="shared" si="181"/>
        <v>0.5</v>
      </c>
      <c r="V3813" t="str">
        <f t="shared" si="179"/>
        <v>D.HENRY, TEN</v>
      </c>
    </row>
    <row r="3814" spans="1:22">
      <c r="A3814">
        <v>1892</v>
      </c>
      <c r="B3814" s="28">
        <v>2</v>
      </c>
      <c r="C3814" s="28" t="s">
        <v>30</v>
      </c>
      <c r="D3814" s="28" t="s">
        <v>6</v>
      </c>
      <c r="E3814" s="28">
        <v>56</v>
      </c>
      <c r="F3814" s="28">
        <v>44</v>
      </c>
      <c r="G3814" s="28" t="s">
        <v>4777</v>
      </c>
      <c r="H3814" s="28" t="s">
        <v>585</v>
      </c>
      <c r="I3814" s="28">
        <v>1</v>
      </c>
      <c r="J3814" s="28">
        <v>0</v>
      </c>
      <c r="K3814" s="28">
        <v>0</v>
      </c>
      <c r="L3814" s="28">
        <v>0</v>
      </c>
      <c r="M3814" s="28" t="s">
        <v>586</v>
      </c>
      <c r="N3814" s="28" t="s">
        <v>587</v>
      </c>
      <c r="O3814" s="21">
        <v>0</v>
      </c>
      <c r="P3814" s="21">
        <v>1</v>
      </c>
      <c r="Q3814" s="21">
        <v>0</v>
      </c>
      <c r="R3814">
        <f>IFERROR(IF(I3814=1,VLOOKUP(F3814,Lookup!$A$2:$B$15,2,FALSE),0),0.5)</f>
        <v>0.5</v>
      </c>
      <c r="S3814">
        <f>IF(K3814=1,1,IFERROR(IF(H3814="pass",VLOOKUP(F3814,Lookup!$D$2:$E$26,2,FALSE),0),1.6))</f>
        <v>0</v>
      </c>
      <c r="T3814" s="6">
        <f t="shared" si="180"/>
        <v>0</v>
      </c>
      <c r="U3814" s="6">
        <f t="shared" si="181"/>
        <v>0.5</v>
      </c>
      <c r="V3814" t="str">
        <f t="shared" si="179"/>
        <v>D.HENRY, TEN</v>
      </c>
    </row>
    <row r="3815" spans="1:22">
      <c r="A3815">
        <v>1893</v>
      </c>
      <c r="B3815" s="28">
        <v>2</v>
      </c>
      <c r="C3815" s="28" t="s">
        <v>30</v>
      </c>
      <c r="D3815" s="28" t="s">
        <v>6</v>
      </c>
      <c r="E3815" s="28">
        <v>50</v>
      </c>
      <c r="F3815" s="28">
        <v>50</v>
      </c>
      <c r="G3815" s="28" t="s">
        <v>4778</v>
      </c>
      <c r="H3815" s="28" t="s">
        <v>585</v>
      </c>
      <c r="I3815" s="28">
        <v>1</v>
      </c>
      <c r="J3815" s="28">
        <v>0</v>
      </c>
      <c r="K3815" s="28">
        <v>0</v>
      </c>
      <c r="L3815" s="28">
        <v>0</v>
      </c>
      <c r="M3815" s="28" t="s">
        <v>586</v>
      </c>
      <c r="N3815" s="28" t="s">
        <v>587</v>
      </c>
      <c r="O3815" s="21">
        <v>0</v>
      </c>
      <c r="P3815" s="21">
        <v>1</v>
      </c>
      <c r="Q3815" s="21">
        <v>0</v>
      </c>
      <c r="R3815">
        <f>IFERROR(IF(I3815=1,VLOOKUP(F3815,Lookup!$A$2:$B$15,2,FALSE),0),0.5)</f>
        <v>0.5</v>
      </c>
      <c r="S3815">
        <f>IF(K3815=1,1,IFERROR(IF(H3815="pass",VLOOKUP(F3815,Lookup!$D$2:$E$26,2,FALSE),0),1.6))</f>
        <v>0</v>
      </c>
      <c r="T3815" s="6">
        <f t="shared" si="180"/>
        <v>0</v>
      </c>
      <c r="U3815" s="6">
        <f t="shared" si="181"/>
        <v>0.5</v>
      </c>
      <c r="V3815" t="str">
        <f t="shared" si="179"/>
        <v>D.HENRY, TEN</v>
      </c>
    </row>
    <row r="3816" spans="1:22">
      <c r="A3816">
        <v>1897</v>
      </c>
      <c r="B3816" s="28">
        <v>2</v>
      </c>
      <c r="C3816" s="28" t="s">
        <v>30</v>
      </c>
      <c r="D3816" s="28" t="s">
        <v>6</v>
      </c>
      <c r="E3816" s="28">
        <v>31</v>
      </c>
      <c r="F3816" s="28">
        <v>69</v>
      </c>
      <c r="G3816" s="28" t="s">
        <v>4782</v>
      </c>
      <c r="H3816" s="28" t="s">
        <v>585</v>
      </c>
      <c r="I3816" s="28">
        <v>1</v>
      </c>
      <c r="J3816" s="28">
        <v>0</v>
      </c>
      <c r="K3816" s="28">
        <v>0</v>
      </c>
      <c r="L3816" s="28">
        <v>0</v>
      </c>
      <c r="M3816" s="28" t="s">
        <v>586</v>
      </c>
      <c r="N3816" s="28" t="s">
        <v>587</v>
      </c>
      <c r="O3816" s="21">
        <v>0</v>
      </c>
      <c r="P3816" s="21">
        <v>1</v>
      </c>
      <c r="Q3816" s="21">
        <v>0</v>
      </c>
      <c r="R3816">
        <f>IFERROR(IF(I3816=1,VLOOKUP(F3816,Lookup!$A$2:$B$15,2,FALSE),0),0.5)</f>
        <v>0.5</v>
      </c>
      <c r="S3816">
        <f>IF(K3816=1,1,IFERROR(IF(H3816="pass",VLOOKUP(F3816,Lookup!$D$2:$E$26,2,FALSE),0),1.6))</f>
        <v>0</v>
      </c>
      <c r="T3816" s="6">
        <f t="shared" si="180"/>
        <v>0</v>
      </c>
      <c r="U3816" s="6">
        <f t="shared" si="181"/>
        <v>0.5</v>
      </c>
      <c r="V3816" t="str">
        <f t="shared" si="179"/>
        <v>D.HENRY, TEN</v>
      </c>
    </row>
    <row r="3817" spans="1:22">
      <c r="A3817">
        <v>1899</v>
      </c>
      <c r="B3817" s="28">
        <v>2</v>
      </c>
      <c r="C3817" s="28" t="s">
        <v>6</v>
      </c>
      <c r="D3817" s="28" t="s">
        <v>30</v>
      </c>
      <c r="E3817" s="28">
        <v>66</v>
      </c>
      <c r="F3817" s="28">
        <v>34</v>
      </c>
      <c r="G3817" s="28" t="s">
        <v>4784</v>
      </c>
      <c r="H3817" s="28" t="s">
        <v>2864</v>
      </c>
      <c r="I3817" s="28">
        <v>0</v>
      </c>
      <c r="J3817" s="28">
        <v>1</v>
      </c>
      <c r="K3817" s="28">
        <v>0</v>
      </c>
      <c r="L3817" s="28">
        <v>0</v>
      </c>
      <c r="M3817" s="28" t="s">
        <v>2512</v>
      </c>
      <c r="N3817" s="28" t="s">
        <v>587</v>
      </c>
      <c r="O3817" s="21">
        <v>0</v>
      </c>
      <c r="P3817" s="21">
        <v>0</v>
      </c>
      <c r="Q3817" s="21">
        <v>0</v>
      </c>
      <c r="R3817">
        <f>IFERROR(IF(I3817=1,VLOOKUP(F3817,Lookup!$A$2:$B$15,2,FALSE),0),0.5)</f>
        <v>0</v>
      </c>
      <c r="S3817">
        <f>IF(K3817=1,1,IFERROR(IF(H3817="pass",VLOOKUP(F3817,Lookup!$D$2:$E$26,2,FALSE),0),1.6))</f>
        <v>0</v>
      </c>
      <c r="T3817" s="6">
        <f t="shared" si="180"/>
        <v>0</v>
      </c>
      <c r="U3817" s="6">
        <f t="shared" si="181"/>
        <v>0</v>
      </c>
      <c r="V3817" t="str">
        <f t="shared" si="179"/>
        <v>C.CARSON, SEA</v>
      </c>
    </row>
    <row r="3818" spans="1:22">
      <c r="A3818">
        <v>1904</v>
      </c>
      <c r="B3818" s="28">
        <v>2</v>
      </c>
      <c r="C3818" s="28" t="s">
        <v>30</v>
      </c>
      <c r="D3818" s="28" t="s">
        <v>6</v>
      </c>
      <c r="E3818" s="28">
        <v>60</v>
      </c>
      <c r="F3818" s="28">
        <v>40</v>
      </c>
      <c r="G3818" s="28" t="s">
        <v>4789</v>
      </c>
      <c r="H3818" s="28" t="s">
        <v>585</v>
      </c>
      <c r="I3818" s="28">
        <v>1</v>
      </c>
      <c r="J3818" s="28">
        <v>0</v>
      </c>
      <c r="K3818" s="28">
        <v>0</v>
      </c>
      <c r="L3818" s="28">
        <v>0</v>
      </c>
      <c r="M3818" s="28" t="s">
        <v>586</v>
      </c>
      <c r="N3818" s="28" t="s">
        <v>587</v>
      </c>
      <c r="O3818" s="21">
        <v>0</v>
      </c>
      <c r="P3818" s="21">
        <v>1</v>
      </c>
      <c r="Q3818" s="21">
        <v>0</v>
      </c>
      <c r="R3818">
        <f>IFERROR(IF(I3818=1,VLOOKUP(F3818,Lookup!$A$2:$B$15,2,FALSE),0),0.5)</f>
        <v>0.5</v>
      </c>
      <c r="S3818">
        <f>IF(K3818=1,1,IFERROR(IF(H3818="pass",VLOOKUP(F3818,Lookup!$D$2:$E$26,2,FALSE),0),1.6))</f>
        <v>0</v>
      </c>
      <c r="T3818" s="6">
        <f t="shared" si="180"/>
        <v>0</v>
      </c>
      <c r="U3818" s="6">
        <f t="shared" si="181"/>
        <v>0.5</v>
      </c>
      <c r="V3818" t="str">
        <f t="shared" si="179"/>
        <v>D.HENRY, TEN</v>
      </c>
    </row>
    <row r="3819" spans="1:22">
      <c r="A3819">
        <v>1905</v>
      </c>
      <c r="B3819" s="28">
        <v>2</v>
      </c>
      <c r="C3819" s="28" t="s">
        <v>6</v>
      </c>
      <c r="D3819" s="28" t="s">
        <v>30</v>
      </c>
      <c r="E3819" s="28">
        <v>75</v>
      </c>
      <c r="F3819" s="28">
        <v>25</v>
      </c>
      <c r="G3819" s="28" t="s">
        <v>4790</v>
      </c>
      <c r="H3819" s="28" t="s">
        <v>585</v>
      </c>
      <c r="I3819" s="28">
        <v>1</v>
      </c>
      <c r="J3819" s="28">
        <v>0</v>
      </c>
      <c r="K3819" s="28">
        <v>0</v>
      </c>
      <c r="L3819" s="28">
        <v>0</v>
      </c>
      <c r="M3819" s="28" t="s">
        <v>2544</v>
      </c>
      <c r="N3819" s="28" t="s">
        <v>587</v>
      </c>
      <c r="O3819" s="21">
        <v>0</v>
      </c>
      <c r="P3819" s="21">
        <v>1</v>
      </c>
      <c r="Q3819" s="21">
        <v>0</v>
      </c>
      <c r="R3819">
        <f>IFERROR(IF(I3819=1,VLOOKUP(F3819,Lookup!$A$2:$B$15,2,FALSE),0),0.5)</f>
        <v>0.5</v>
      </c>
      <c r="S3819">
        <f>IF(K3819=1,1,IFERROR(IF(H3819="pass",VLOOKUP(F3819,Lookup!$D$2:$E$26,2,FALSE),0),1.6))</f>
        <v>0</v>
      </c>
      <c r="T3819" s="6">
        <f t="shared" si="180"/>
        <v>0</v>
      </c>
      <c r="U3819" s="6">
        <f t="shared" si="181"/>
        <v>0.5</v>
      </c>
      <c r="V3819" t="str">
        <f t="shared" si="179"/>
        <v>F.SWAIN, SEA</v>
      </c>
    </row>
    <row r="3820" spans="1:22">
      <c r="A3820">
        <v>1908</v>
      </c>
      <c r="B3820" s="28">
        <v>2</v>
      </c>
      <c r="C3820" s="28" t="s">
        <v>30</v>
      </c>
      <c r="D3820" s="28" t="s">
        <v>6</v>
      </c>
      <c r="E3820" s="28">
        <v>82</v>
      </c>
      <c r="F3820" s="28">
        <v>18</v>
      </c>
      <c r="G3820" s="28" t="s">
        <v>4793</v>
      </c>
      <c r="H3820" s="28" t="s">
        <v>585</v>
      </c>
      <c r="I3820" s="28">
        <v>1</v>
      </c>
      <c r="J3820" s="28">
        <v>0</v>
      </c>
      <c r="K3820" s="28">
        <v>0</v>
      </c>
      <c r="L3820" s="28">
        <v>0</v>
      </c>
      <c r="M3820" s="28" t="s">
        <v>586</v>
      </c>
      <c r="N3820" s="28" t="s">
        <v>587</v>
      </c>
      <c r="O3820" s="21">
        <v>0</v>
      </c>
      <c r="P3820" s="21">
        <v>1</v>
      </c>
      <c r="Q3820" s="21">
        <v>0</v>
      </c>
      <c r="R3820">
        <f>IFERROR(IF(I3820=1,VLOOKUP(F3820,Lookup!$A$2:$B$15,2,FALSE),0),0.5)</f>
        <v>0.5</v>
      </c>
      <c r="S3820">
        <f>IF(K3820=1,1,IFERROR(IF(H3820="pass",VLOOKUP(F3820,Lookup!$D$2:$E$26,2,FALSE),0),1.6))</f>
        <v>0</v>
      </c>
      <c r="T3820" s="6">
        <f t="shared" si="180"/>
        <v>0</v>
      </c>
      <c r="U3820" s="6">
        <f t="shared" si="181"/>
        <v>0.5</v>
      </c>
      <c r="V3820" t="str">
        <f t="shared" si="179"/>
        <v>D.HENRY, TEN</v>
      </c>
    </row>
    <row r="3821" spans="1:22">
      <c r="A3821">
        <v>1909</v>
      </c>
      <c r="B3821" s="28">
        <v>2</v>
      </c>
      <c r="C3821" s="28" t="s">
        <v>30</v>
      </c>
      <c r="D3821" s="28" t="s">
        <v>6</v>
      </c>
      <c r="E3821" s="28">
        <v>79</v>
      </c>
      <c r="F3821" s="28">
        <v>21</v>
      </c>
      <c r="G3821" s="28" t="s">
        <v>4794</v>
      </c>
      <c r="H3821" s="28" t="s">
        <v>585</v>
      </c>
      <c r="I3821" s="28">
        <v>1</v>
      </c>
      <c r="J3821" s="28">
        <v>0</v>
      </c>
      <c r="K3821" s="28">
        <v>0</v>
      </c>
      <c r="L3821" s="28">
        <v>0</v>
      </c>
      <c r="M3821" s="28" t="s">
        <v>586</v>
      </c>
      <c r="N3821" s="28" t="s">
        <v>587</v>
      </c>
      <c r="O3821" s="21">
        <v>0</v>
      </c>
      <c r="P3821" s="21">
        <v>1</v>
      </c>
      <c r="Q3821" s="21">
        <v>0</v>
      </c>
      <c r="R3821">
        <f>IFERROR(IF(I3821=1,VLOOKUP(F3821,Lookup!$A$2:$B$15,2,FALSE),0),0.5)</f>
        <v>0.5</v>
      </c>
      <c r="S3821">
        <f>IF(K3821=1,1,IFERROR(IF(H3821="pass",VLOOKUP(F3821,Lookup!$D$2:$E$26,2,FALSE),0),1.6))</f>
        <v>0</v>
      </c>
      <c r="T3821" s="6">
        <f t="shared" si="180"/>
        <v>0</v>
      </c>
      <c r="U3821" s="6">
        <f t="shared" si="181"/>
        <v>0.5</v>
      </c>
      <c r="V3821" t="str">
        <f t="shared" si="179"/>
        <v>D.HENRY, TEN</v>
      </c>
    </row>
    <row r="3822" spans="1:22">
      <c r="A3822">
        <v>1910</v>
      </c>
      <c r="B3822" s="28">
        <v>2</v>
      </c>
      <c r="C3822" s="28" t="s">
        <v>30</v>
      </c>
      <c r="D3822" s="28" t="s">
        <v>6</v>
      </c>
      <c r="E3822" s="28">
        <v>73</v>
      </c>
      <c r="F3822" s="28">
        <v>27</v>
      </c>
      <c r="G3822" s="28" t="s">
        <v>4795</v>
      </c>
      <c r="H3822" s="28" t="s">
        <v>585</v>
      </c>
      <c r="I3822" s="28">
        <v>1</v>
      </c>
      <c r="J3822" s="28">
        <v>0</v>
      </c>
      <c r="K3822" s="28">
        <v>0</v>
      </c>
      <c r="L3822" s="28">
        <v>0</v>
      </c>
      <c r="M3822" s="28" t="s">
        <v>4729</v>
      </c>
      <c r="N3822" s="28" t="s">
        <v>587</v>
      </c>
      <c r="O3822" s="21">
        <v>0</v>
      </c>
      <c r="P3822" s="21">
        <v>1</v>
      </c>
      <c r="Q3822" s="21">
        <v>0</v>
      </c>
      <c r="R3822">
        <f>IFERROR(IF(I3822=1,VLOOKUP(F3822,Lookup!$A$2:$B$15,2,FALSE),0),0.5)</f>
        <v>0.5</v>
      </c>
      <c r="S3822">
        <f>IF(K3822=1,1,IFERROR(IF(H3822="pass",VLOOKUP(F3822,Lookup!$D$2:$E$26,2,FALSE),0),1.6))</f>
        <v>0</v>
      </c>
      <c r="T3822" s="6">
        <f t="shared" si="180"/>
        <v>0</v>
      </c>
      <c r="U3822" s="6">
        <f t="shared" si="181"/>
        <v>0.5</v>
      </c>
      <c r="V3822" t="str">
        <f t="shared" si="179"/>
        <v>R.TANNEHILL, TEN</v>
      </c>
    </row>
    <row r="3823" spans="1:22">
      <c r="A3823">
        <v>1912</v>
      </c>
      <c r="B3823" s="28">
        <v>2</v>
      </c>
      <c r="C3823" s="28" t="s">
        <v>30</v>
      </c>
      <c r="D3823" s="28" t="s">
        <v>6</v>
      </c>
      <c r="E3823" s="28">
        <v>71</v>
      </c>
      <c r="F3823" s="28">
        <v>29</v>
      </c>
      <c r="G3823" s="28" t="s">
        <v>4797</v>
      </c>
      <c r="H3823" s="28" t="s">
        <v>585</v>
      </c>
      <c r="I3823" s="28">
        <v>0</v>
      </c>
      <c r="J3823" s="28">
        <v>1</v>
      </c>
      <c r="K3823" s="28">
        <v>0</v>
      </c>
      <c r="L3823" s="28">
        <v>0</v>
      </c>
      <c r="M3823" s="28" t="s">
        <v>4729</v>
      </c>
      <c r="N3823" s="28" t="s">
        <v>587</v>
      </c>
      <c r="O3823" s="21">
        <v>0</v>
      </c>
      <c r="P3823" s="21">
        <v>0</v>
      </c>
      <c r="Q3823" s="21">
        <v>0</v>
      </c>
      <c r="R3823">
        <f>IFERROR(IF(I3823=1,VLOOKUP(F3823,Lookup!$A$2:$B$15,2,FALSE),0),0.5)</f>
        <v>0</v>
      </c>
      <c r="S3823">
        <f>IF(K3823=1,1,IFERROR(IF(H3823="pass",VLOOKUP(F3823,Lookup!$D$2:$E$26,2,FALSE),0),1.6))</f>
        <v>0</v>
      </c>
      <c r="T3823" s="6">
        <f t="shared" si="180"/>
        <v>0</v>
      </c>
      <c r="U3823" s="6">
        <f t="shared" si="181"/>
        <v>0</v>
      </c>
      <c r="V3823" t="str">
        <f t="shared" si="179"/>
        <v>R.TANNEHILL, TEN</v>
      </c>
    </row>
    <row r="3824" spans="1:22">
      <c r="A3824">
        <v>1914</v>
      </c>
      <c r="B3824" s="28">
        <v>2</v>
      </c>
      <c r="C3824" s="28" t="s">
        <v>30</v>
      </c>
      <c r="D3824" s="28" t="s">
        <v>6</v>
      </c>
      <c r="E3824" s="28">
        <v>37</v>
      </c>
      <c r="F3824" s="28">
        <v>63</v>
      </c>
      <c r="G3824" s="28" t="s">
        <v>4799</v>
      </c>
      <c r="H3824" s="28" t="s">
        <v>585</v>
      </c>
      <c r="I3824" s="28">
        <v>1</v>
      </c>
      <c r="J3824" s="28">
        <v>0</v>
      </c>
      <c r="K3824" s="28">
        <v>0</v>
      </c>
      <c r="L3824" s="28">
        <v>0</v>
      </c>
      <c r="M3824" s="28" t="s">
        <v>586</v>
      </c>
      <c r="N3824" s="28" t="s">
        <v>587</v>
      </c>
      <c r="O3824" s="21">
        <v>0</v>
      </c>
      <c r="P3824" s="21">
        <v>1</v>
      </c>
      <c r="Q3824" s="21">
        <v>0</v>
      </c>
      <c r="R3824">
        <f>IFERROR(IF(I3824=1,VLOOKUP(F3824,Lookup!$A$2:$B$15,2,FALSE),0),0.5)</f>
        <v>0.5</v>
      </c>
      <c r="S3824">
        <f>IF(K3824=1,1,IFERROR(IF(H3824="pass",VLOOKUP(F3824,Lookup!$D$2:$E$26,2,FALSE),0),1.6))</f>
        <v>0</v>
      </c>
      <c r="T3824" s="6">
        <f t="shared" si="180"/>
        <v>0</v>
      </c>
      <c r="U3824" s="6">
        <f t="shared" si="181"/>
        <v>0.5</v>
      </c>
      <c r="V3824" t="str">
        <f t="shared" si="179"/>
        <v>D.HENRY, TEN</v>
      </c>
    </row>
    <row r="3825" spans="1:22">
      <c r="A3825">
        <v>1917</v>
      </c>
      <c r="B3825" s="28">
        <v>2</v>
      </c>
      <c r="C3825" s="28" t="s">
        <v>6</v>
      </c>
      <c r="D3825" s="28" t="s">
        <v>30</v>
      </c>
      <c r="E3825" s="28">
        <v>70</v>
      </c>
      <c r="F3825" s="28">
        <v>30</v>
      </c>
      <c r="G3825" s="28" t="s">
        <v>4802</v>
      </c>
      <c r="H3825" s="28" t="s">
        <v>585</v>
      </c>
      <c r="I3825" s="28">
        <v>1</v>
      </c>
      <c r="J3825" s="28">
        <v>0</v>
      </c>
      <c r="K3825" s="28">
        <v>0</v>
      </c>
      <c r="L3825" s="28">
        <v>0</v>
      </c>
      <c r="M3825" s="28" t="s">
        <v>2512</v>
      </c>
      <c r="N3825" s="28" t="s">
        <v>587</v>
      </c>
      <c r="O3825" s="21">
        <v>0</v>
      </c>
      <c r="P3825" s="21">
        <v>1</v>
      </c>
      <c r="Q3825" s="21">
        <v>0</v>
      </c>
      <c r="R3825">
        <f>IFERROR(IF(I3825=1,VLOOKUP(F3825,Lookup!$A$2:$B$15,2,FALSE),0),0.5)</f>
        <v>0.5</v>
      </c>
      <c r="S3825">
        <f>IF(K3825=1,1,IFERROR(IF(H3825="pass",VLOOKUP(F3825,Lookup!$D$2:$E$26,2,FALSE),0),1.6))</f>
        <v>0</v>
      </c>
      <c r="T3825" s="6">
        <f t="shared" si="180"/>
        <v>0</v>
      </c>
      <c r="U3825" s="6">
        <f t="shared" si="181"/>
        <v>0.5</v>
      </c>
      <c r="V3825" t="str">
        <f t="shared" si="179"/>
        <v>C.CARSON, SEA</v>
      </c>
    </row>
    <row r="3826" spans="1:22">
      <c r="A3826">
        <v>1920</v>
      </c>
      <c r="B3826" s="28">
        <v>2</v>
      </c>
      <c r="C3826" s="28" t="s">
        <v>30</v>
      </c>
      <c r="D3826" s="28" t="s">
        <v>6</v>
      </c>
      <c r="E3826" s="28">
        <v>68</v>
      </c>
      <c r="F3826" s="28">
        <v>32</v>
      </c>
      <c r="G3826" s="28" t="s">
        <v>4805</v>
      </c>
      <c r="H3826" s="28" t="s">
        <v>2864</v>
      </c>
      <c r="I3826" s="28">
        <v>1</v>
      </c>
      <c r="J3826" s="28">
        <v>0</v>
      </c>
      <c r="K3826" s="28">
        <v>0</v>
      </c>
      <c r="L3826" s="28">
        <v>0</v>
      </c>
      <c r="M3826" s="28" t="s">
        <v>586</v>
      </c>
      <c r="N3826" s="28" t="s">
        <v>587</v>
      </c>
      <c r="O3826" s="21">
        <v>0</v>
      </c>
      <c r="P3826" s="21">
        <v>1</v>
      </c>
      <c r="Q3826" s="21">
        <v>0</v>
      </c>
      <c r="R3826">
        <f>IFERROR(IF(I3826=1,VLOOKUP(F3826,Lookup!$A$2:$B$15,2,FALSE),0),0.5)</f>
        <v>0.5</v>
      </c>
      <c r="S3826">
        <f>IF(K3826=1,1,IFERROR(IF(H3826="pass",VLOOKUP(F3826,Lookup!$D$2:$E$26,2,FALSE),0),1.6))</f>
        <v>0</v>
      </c>
      <c r="T3826" s="6">
        <f t="shared" si="180"/>
        <v>0</v>
      </c>
      <c r="U3826" s="6">
        <f t="shared" si="181"/>
        <v>0.5</v>
      </c>
      <c r="V3826" t="str">
        <f t="shared" si="179"/>
        <v>D.HENRY, TEN</v>
      </c>
    </row>
    <row r="3827" spans="1:22">
      <c r="A3827">
        <v>1925</v>
      </c>
      <c r="B3827" s="28">
        <v>2</v>
      </c>
      <c r="C3827" s="28" t="s">
        <v>30</v>
      </c>
      <c r="D3827" s="28" t="s">
        <v>6</v>
      </c>
      <c r="E3827" s="28">
        <v>41</v>
      </c>
      <c r="F3827" s="28">
        <v>59</v>
      </c>
      <c r="G3827" s="28" t="s">
        <v>4810</v>
      </c>
      <c r="H3827" s="28" t="s">
        <v>585</v>
      </c>
      <c r="I3827" s="28">
        <v>1</v>
      </c>
      <c r="J3827" s="28">
        <v>0</v>
      </c>
      <c r="K3827" s="28">
        <v>0</v>
      </c>
      <c r="L3827" s="28">
        <v>0</v>
      </c>
      <c r="M3827" s="28" t="s">
        <v>612</v>
      </c>
      <c r="N3827" s="28" t="s">
        <v>587</v>
      </c>
      <c r="O3827" s="21">
        <v>0</v>
      </c>
      <c r="P3827" s="21">
        <v>1</v>
      </c>
      <c r="Q3827" s="21">
        <v>0</v>
      </c>
      <c r="R3827">
        <f>IFERROR(IF(I3827=1,VLOOKUP(F3827,Lookup!$A$2:$B$15,2,FALSE),0),0.5)</f>
        <v>0.5</v>
      </c>
      <c r="S3827">
        <f>IF(K3827=1,1,IFERROR(IF(H3827="pass",VLOOKUP(F3827,Lookup!$D$2:$E$26,2,FALSE),0),1.6))</f>
        <v>0</v>
      </c>
      <c r="T3827" s="6">
        <f t="shared" si="180"/>
        <v>0</v>
      </c>
      <c r="U3827" s="6">
        <f t="shared" si="181"/>
        <v>0.5</v>
      </c>
      <c r="V3827" t="str">
        <f t="shared" si="179"/>
        <v>J.MCNICHOLS, TEN</v>
      </c>
    </row>
    <row r="3828" spans="1:22">
      <c r="A3828">
        <v>1927</v>
      </c>
      <c r="B3828" s="28">
        <v>2</v>
      </c>
      <c r="C3828" s="28" t="s">
        <v>30</v>
      </c>
      <c r="D3828" s="28" t="s">
        <v>6</v>
      </c>
      <c r="E3828" s="28">
        <v>26</v>
      </c>
      <c r="F3828" s="28">
        <v>74</v>
      </c>
      <c r="G3828" s="28" t="s">
        <v>4812</v>
      </c>
      <c r="H3828" s="28" t="s">
        <v>585</v>
      </c>
      <c r="I3828" s="28">
        <v>1</v>
      </c>
      <c r="J3828" s="28">
        <v>0</v>
      </c>
      <c r="K3828" s="28">
        <v>0</v>
      </c>
      <c r="L3828" s="28">
        <v>0</v>
      </c>
      <c r="M3828" s="28" t="s">
        <v>586</v>
      </c>
      <c r="N3828" s="28" t="s">
        <v>587</v>
      </c>
      <c r="O3828" s="21">
        <v>0</v>
      </c>
      <c r="P3828" s="21">
        <v>1</v>
      </c>
      <c r="Q3828" s="21">
        <v>0</v>
      </c>
      <c r="R3828">
        <f>IFERROR(IF(I3828=1,VLOOKUP(F3828,Lookup!$A$2:$B$15,2,FALSE),0),0.5)</f>
        <v>0.5</v>
      </c>
      <c r="S3828">
        <f>IF(K3828=1,1,IFERROR(IF(H3828="pass",VLOOKUP(F3828,Lookup!$D$2:$E$26,2,FALSE),0),1.6))</f>
        <v>0</v>
      </c>
      <c r="T3828" s="6">
        <f t="shared" si="180"/>
        <v>0</v>
      </c>
      <c r="U3828" s="6">
        <f t="shared" si="181"/>
        <v>0.5</v>
      </c>
      <c r="V3828" t="str">
        <f t="shared" si="179"/>
        <v>D.HENRY, TEN</v>
      </c>
    </row>
    <row r="3829" spans="1:22">
      <c r="A3829">
        <v>1928</v>
      </c>
      <c r="B3829" s="28">
        <v>2</v>
      </c>
      <c r="C3829" s="28" t="s">
        <v>30</v>
      </c>
      <c r="D3829" s="28" t="s">
        <v>6</v>
      </c>
      <c r="E3829" s="28">
        <v>18</v>
      </c>
      <c r="F3829" s="28">
        <v>82</v>
      </c>
      <c r="G3829" s="28" t="s">
        <v>4813</v>
      </c>
      <c r="H3829" s="28" t="s">
        <v>585</v>
      </c>
      <c r="I3829" s="28">
        <v>1</v>
      </c>
      <c r="J3829" s="28">
        <v>0</v>
      </c>
      <c r="K3829" s="28">
        <v>0</v>
      </c>
      <c r="L3829" s="28">
        <v>0</v>
      </c>
      <c r="M3829" s="28" t="s">
        <v>586</v>
      </c>
      <c r="N3829" s="28" t="s">
        <v>587</v>
      </c>
      <c r="O3829" s="21">
        <v>0</v>
      </c>
      <c r="P3829" s="21">
        <v>1</v>
      </c>
      <c r="Q3829" s="21">
        <v>0</v>
      </c>
      <c r="R3829">
        <f>IFERROR(IF(I3829=1,VLOOKUP(F3829,Lookup!$A$2:$B$15,2,FALSE),0),0.5)</f>
        <v>0.5</v>
      </c>
      <c r="S3829">
        <f>IF(K3829=1,1,IFERROR(IF(H3829="pass",VLOOKUP(F3829,Lookup!$D$2:$E$26,2,FALSE),0),1.6))</f>
        <v>0</v>
      </c>
      <c r="T3829" s="6">
        <f t="shared" si="180"/>
        <v>0</v>
      </c>
      <c r="U3829" s="6">
        <f t="shared" si="181"/>
        <v>0.5</v>
      </c>
      <c r="V3829" t="str">
        <f t="shared" si="179"/>
        <v>D.HENRY, TEN</v>
      </c>
    </row>
    <row r="3830" spans="1:22">
      <c r="A3830">
        <v>1931</v>
      </c>
      <c r="B3830" s="28">
        <v>2</v>
      </c>
      <c r="C3830" s="28" t="s">
        <v>30</v>
      </c>
      <c r="D3830" s="28" t="s">
        <v>6</v>
      </c>
      <c r="E3830" s="28">
        <v>5</v>
      </c>
      <c r="F3830" s="28">
        <v>95</v>
      </c>
      <c r="G3830" s="28" t="s">
        <v>4816</v>
      </c>
      <c r="H3830" s="28" t="s">
        <v>585</v>
      </c>
      <c r="I3830" s="28">
        <v>1</v>
      </c>
      <c r="J3830" s="28">
        <v>0</v>
      </c>
      <c r="K3830" s="28">
        <v>0</v>
      </c>
      <c r="L3830" s="28">
        <v>0</v>
      </c>
      <c r="M3830" s="28" t="s">
        <v>586</v>
      </c>
      <c r="N3830" s="28" t="s">
        <v>587</v>
      </c>
      <c r="O3830" s="21">
        <v>0</v>
      </c>
      <c r="P3830" s="21">
        <v>1</v>
      </c>
      <c r="Q3830" s="21">
        <v>0</v>
      </c>
      <c r="R3830">
        <f>IFERROR(IF(I3830=1,VLOOKUP(F3830,Lookup!$A$2:$B$15,2,FALSE),0),0.5)</f>
        <v>1.4</v>
      </c>
      <c r="S3830">
        <f>IF(K3830=1,1,IFERROR(IF(H3830="pass",VLOOKUP(F3830,Lookup!$D$2:$E$26,2,FALSE),0),1.6))</f>
        <v>0</v>
      </c>
      <c r="T3830" s="6">
        <f t="shared" si="180"/>
        <v>0</v>
      </c>
      <c r="U3830" s="6">
        <f t="shared" si="181"/>
        <v>1.4</v>
      </c>
      <c r="V3830" t="str">
        <f t="shared" si="179"/>
        <v>D.HENRY, TEN</v>
      </c>
    </row>
    <row r="3831" spans="1:22">
      <c r="A3831">
        <v>1932</v>
      </c>
      <c r="B3831" s="28">
        <v>2</v>
      </c>
      <c r="C3831" s="28" t="s">
        <v>30</v>
      </c>
      <c r="D3831" s="28" t="s">
        <v>6</v>
      </c>
      <c r="E3831" s="28">
        <v>1</v>
      </c>
      <c r="F3831" s="28">
        <v>99</v>
      </c>
      <c r="G3831" s="28" t="s">
        <v>4817</v>
      </c>
      <c r="H3831" s="28" t="s">
        <v>585</v>
      </c>
      <c r="I3831" s="28">
        <v>1</v>
      </c>
      <c r="J3831" s="28">
        <v>0</v>
      </c>
      <c r="K3831" s="28">
        <v>0</v>
      </c>
      <c r="L3831" s="28">
        <v>0</v>
      </c>
      <c r="M3831" s="28" t="s">
        <v>586</v>
      </c>
      <c r="N3831" s="28" t="s">
        <v>587</v>
      </c>
      <c r="O3831" s="21">
        <v>0</v>
      </c>
      <c r="P3831" s="21">
        <v>1</v>
      </c>
      <c r="Q3831" s="21">
        <v>0</v>
      </c>
      <c r="R3831">
        <f>IFERROR(IF(I3831=1,VLOOKUP(F3831,Lookup!$A$2:$B$15,2,FALSE),0),0.5)</f>
        <v>3.3</v>
      </c>
      <c r="S3831">
        <f>IF(K3831=1,1,IFERROR(IF(H3831="pass",VLOOKUP(F3831,Lookup!$D$2:$E$26,2,FALSE),0),1.6))</f>
        <v>0</v>
      </c>
      <c r="T3831" s="6">
        <f t="shared" si="180"/>
        <v>0</v>
      </c>
      <c r="U3831" s="6">
        <f t="shared" si="181"/>
        <v>3.3</v>
      </c>
      <c r="V3831" t="str">
        <f t="shared" si="179"/>
        <v>D.HENRY, TEN</v>
      </c>
    </row>
    <row r="3832" spans="1:22">
      <c r="A3832">
        <v>1935</v>
      </c>
      <c r="B3832" s="28">
        <v>2</v>
      </c>
      <c r="C3832" s="28" t="s">
        <v>6</v>
      </c>
      <c r="D3832" s="28" t="s">
        <v>30</v>
      </c>
      <c r="E3832" s="28">
        <v>69</v>
      </c>
      <c r="F3832" s="28">
        <v>31</v>
      </c>
      <c r="G3832" s="28" t="s">
        <v>4820</v>
      </c>
      <c r="H3832" s="28" t="s">
        <v>585</v>
      </c>
      <c r="I3832" s="28">
        <v>0</v>
      </c>
      <c r="J3832" s="28">
        <v>1</v>
      </c>
      <c r="K3832" s="28">
        <v>0</v>
      </c>
      <c r="L3832" s="28">
        <v>0</v>
      </c>
      <c r="M3832" s="28" t="s">
        <v>2554</v>
      </c>
      <c r="N3832" s="28" t="s">
        <v>587</v>
      </c>
      <c r="O3832" s="21">
        <v>0</v>
      </c>
      <c r="P3832" s="21">
        <v>0</v>
      </c>
      <c r="Q3832" s="21">
        <v>0</v>
      </c>
      <c r="R3832">
        <f>IFERROR(IF(I3832=1,VLOOKUP(F3832,Lookup!$A$2:$B$15,2,FALSE),0),0.5)</f>
        <v>0</v>
      </c>
      <c r="S3832">
        <f>IF(K3832=1,1,IFERROR(IF(H3832="pass",VLOOKUP(F3832,Lookup!$D$2:$E$26,2,FALSE),0),1.6))</f>
        <v>0</v>
      </c>
      <c r="T3832" s="6">
        <f t="shared" si="180"/>
        <v>0</v>
      </c>
      <c r="U3832" s="6">
        <f t="shared" si="181"/>
        <v>0</v>
      </c>
      <c r="V3832" t="str">
        <f t="shared" si="179"/>
        <v>R.WILSON, SEA</v>
      </c>
    </row>
    <row r="3833" spans="1:22">
      <c r="A3833">
        <v>1938</v>
      </c>
      <c r="B3833" s="28">
        <v>2</v>
      </c>
      <c r="C3833" s="28" t="s">
        <v>30</v>
      </c>
      <c r="D3833" s="28" t="s">
        <v>6</v>
      </c>
      <c r="E3833" s="28">
        <v>76</v>
      </c>
      <c r="F3833" s="28">
        <v>24</v>
      </c>
      <c r="G3833" s="28" t="s">
        <v>4823</v>
      </c>
      <c r="H3833" s="28" t="s">
        <v>585</v>
      </c>
      <c r="I3833" s="28">
        <v>1</v>
      </c>
      <c r="J3833" s="28">
        <v>0</v>
      </c>
      <c r="K3833" s="28">
        <v>0</v>
      </c>
      <c r="L3833" s="28">
        <v>0</v>
      </c>
      <c r="M3833" s="28" t="s">
        <v>586</v>
      </c>
      <c r="N3833" s="28" t="s">
        <v>587</v>
      </c>
      <c r="O3833" s="21">
        <v>0</v>
      </c>
      <c r="P3833" s="21">
        <v>1</v>
      </c>
      <c r="Q3833" s="21">
        <v>0</v>
      </c>
      <c r="R3833">
        <f>IFERROR(IF(I3833=1,VLOOKUP(F3833,Lookup!$A$2:$B$15,2,FALSE),0),0.5)</f>
        <v>0.5</v>
      </c>
      <c r="S3833">
        <f>IF(K3833=1,1,IFERROR(IF(H3833="pass",VLOOKUP(F3833,Lookup!$D$2:$E$26,2,FALSE),0),1.6))</f>
        <v>0</v>
      </c>
      <c r="T3833" s="6">
        <f t="shared" si="180"/>
        <v>0</v>
      </c>
      <c r="U3833" s="6">
        <f t="shared" si="181"/>
        <v>0.5</v>
      </c>
      <c r="V3833" t="str">
        <f t="shared" si="179"/>
        <v>D.HENRY, TEN</v>
      </c>
    </row>
    <row r="3834" spans="1:22">
      <c r="A3834">
        <v>1939</v>
      </c>
      <c r="B3834" s="28">
        <v>2</v>
      </c>
      <c r="C3834" s="28" t="s">
        <v>30</v>
      </c>
      <c r="D3834" s="28" t="s">
        <v>6</v>
      </c>
      <c r="E3834" s="28">
        <v>76</v>
      </c>
      <c r="F3834" s="28">
        <v>24</v>
      </c>
      <c r="G3834" s="28" t="s">
        <v>4824</v>
      </c>
      <c r="H3834" s="28" t="s">
        <v>2864</v>
      </c>
      <c r="I3834" s="28">
        <v>0</v>
      </c>
      <c r="J3834" s="28">
        <v>1</v>
      </c>
      <c r="K3834" s="28">
        <v>0</v>
      </c>
      <c r="L3834" s="28">
        <v>0</v>
      </c>
      <c r="M3834" s="28" t="s">
        <v>590</v>
      </c>
      <c r="N3834" s="28" t="s">
        <v>587</v>
      </c>
      <c r="O3834" s="21">
        <v>0</v>
      </c>
      <c r="P3834" s="21">
        <v>0</v>
      </c>
      <c r="Q3834" s="21">
        <v>0</v>
      </c>
      <c r="R3834">
        <f>IFERROR(IF(I3834=1,VLOOKUP(F3834,Lookup!$A$2:$B$15,2,FALSE),0),0.5)</f>
        <v>0</v>
      </c>
      <c r="S3834">
        <f>IF(K3834=1,1,IFERROR(IF(H3834="pass",VLOOKUP(F3834,Lookup!$D$2:$E$26,2,FALSE),0),1.6))</f>
        <v>0</v>
      </c>
      <c r="T3834" s="6">
        <f t="shared" si="180"/>
        <v>0</v>
      </c>
      <c r="U3834" s="6">
        <f t="shared" si="181"/>
        <v>0</v>
      </c>
      <c r="V3834" t="str">
        <f t="shared" si="179"/>
        <v>C.ROGERS, TEN</v>
      </c>
    </row>
    <row r="3835" spans="1:22">
      <c r="A3835">
        <v>1945</v>
      </c>
      <c r="B3835" s="28">
        <v>2</v>
      </c>
      <c r="C3835" s="28" t="s">
        <v>30</v>
      </c>
      <c r="D3835" s="28" t="s">
        <v>6</v>
      </c>
      <c r="E3835" s="28">
        <v>39</v>
      </c>
      <c r="F3835" s="28">
        <v>61</v>
      </c>
      <c r="G3835" s="28" t="s">
        <v>4830</v>
      </c>
      <c r="H3835" s="28" t="s">
        <v>585</v>
      </c>
      <c r="I3835" s="28">
        <v>1</v>
      </c>
      <c r="J3835" s="28">
        <v>0</v>
      </c>
      <c r="K3835" s="28">
        <v>0</v>
      </c>
      <c r="L3835" s="28">
        <v>0</v>
      </c>
      <c r="M3835" s="28" t="s">
        <v>586</v>
      </c>
      <c r="N3835" s="28" t="s">
        <v>587</v>
      </c>
      <c r="O3835" s="21">
        <v>0</v>
      </c>
      <c r="P3835" s="21">
        <v>1</v>
      </c>
      <c r="Q3835" s="21">
        <v>0</v>
      </c>
      <c r="R3835">
        <f>IFERROR(IF(I3835=1,VLOOKUP(F3835,Lookup!$A$2:$B$15,2,FALSE),0),0.5)</f>
        <v>0.5</v>
      </c>
      <c r="S3835">
        <f>IF(K3835=1,1,IFERROR(IF(H3835="pass",VLOOKUP(F3835,Lookup!$D$2:$E$26,2,FALSE),0),1.6))</f>
        <v>0</v>
      </c>
      <c r="T3835" s="6">
        <f t="shared" si="180"/>
        <v>0</v>
      </c>
      <c r="U3835" s="6">
        <f t="shared" si="181"/>
        <v>0.5</v>
      </c>
      <c r="V3835" t="str">
        <f t="shared" si="179"/>
        <v>D.HENRY, TEN</v>
      </c>
    </row>
    <row r="3836" spans="1:22">
      <c r="A3836">
        <v>1946</v>
      </c>
      <c r="B3836" s="28">
        <v>2</v>
      </c>
      <c r="C3836" s="28" t="s">
        <v>30</v>
      </c>
      <c r="D3836" s="28" t="s">
        <v>6</v>
      </c>
      <c r="E3836" s="28">
        <v>27</v>
      </c>
      <c r="F3836" s="28">
        <v>73</v>
      </c>
      <c r="G3836" s="28" t="s">
        <v>4831</v>
      </c>
      <c r="H3836" s="28" t="s">
        <v>585</v>
      </c>
      <c r="I3836" s="28">
        <v>1</v>
      </c>
      <c r="J3836" s="28">
        <v>0</v>
      </c>
      <c r="K3836" s="28">
        <v>0</v>
      </c>
      <c r="L3836" s="28">
        <v>0</v>
      </c>
      <c r="M3836" s="28" t="s">
        <v>586</v>
      </c>
      <c r="N3836" s="28" t="s">
        <v>587</v>
      </c>
      <c r="O3836" s="21">
        <v>0</v>
      </c>
      <c r="P3836" s="21">
        <v>1</v>
      </c>
      <c r="Q3836" s="21">
        <v>0</v>
      </c>
      <c r="R3836">
        <f>IFERROR(IF(I3836=1,VLOOKUP(F3836,Lookup!$A$2:$B$15,2,FALSE),0),0.5)</f>
        <v>0.5</v>
      </c>
      <c r="S3836">
        <f>IF(K3836=1,1,IFERROR(IF(H3836="pass",VLOOKUP(F3836,Lookup!$D$2:$E$26,2,FALSE),0),1.6))</f>
        <v>0</v>
      </c>
      <c r="T3836" s="6">
        <f t="shared" si="180"/>
        <v>0</v>
      </c>
      <c r="U3836" s="6">
        <f t="shared" si="181"/>
        <v>0.5</v>
      </c>
      <c r="V3836" t="str">
        <f t="shared" si="179"/>
        <v>D.HENRY, TEN</v>
      </c>
    </row>
    <row r="3837" spans="1:22">
      <c r="A3837">
        <v>1947</v>
      </c>
      <c r="B3837" s="28">
        <v>2</v>
      </c>
      <c r="C3837" s="28" t="s">
        <v>30</v>
      </c>
      <c r="D3837" s="28" t="s">
        <v>6</v>
      </c>
      <c r="E3837" s="28">
        <v>23</v>
      </c>
      <c r="F3837" s="28">
        <v>77</v>
      </c>
      <c r="G3837" s="28" t="s">
        <v>4832</v>
      </c>
      <c r="H3837" s="28" t="s">
        <v>585</v>
      </c>
      <c r="I3837" s="28">
        <v>1</v>
      </c>
      <c r="J3837" s="28">
        <v>0</v>
      </c>
      <c r="K3837" s="28">
        <v>0</v>
      </c>
      <c r="L3837" s="28">
        <v>0</v>
      </c>
      <c r="M3837" s="28" t="s">
        <v>586</v>
      </c>
      <c r="N3837" s="28" t="s">
        <v>587</v>
      </c>
      <c r="O3837" s="21">
        <v>0</v>
      </c>
      <c r="P3837" s="21">
        <v>1</v>
      </c>
      <c r="Q3837" s="21">
        <v>0</v>
      </c>
      <c r="R3837">
        <f>IFERROR(IF(I3837=1,VLOOKUP(F3837,Lookup!$A$2:$B$15,2,FALSE),0),0.5)</f>
        <v>0.5</v>
      </c>
      <c r="S3837">
        <f>IF(K3837=1,1,IFERROR(IF(H3837="pass",VLOOKUP(F3837,Lookup!$D$2:$E$26,2,FALSE),0),1.6))</f>
        <v>0</v>
      </c>
      <c r="T3837" s="6">
        <f t="shared" si="180"/>
        <v>0</v>
      </c>
      <c r="U3837" s="6">
        <f t="shared" si="181"/>
        <v>0.5</v>
      </c>
      <c r="V3837" t="str">
        <f t="shared" si="179"/>
        <v>D.HENRY, TEN</v>
      </c>
    </row>
    <row r="3838" spans="1:22">
      <c r="A3838">
        <v>1948</v>
      </c>
      <c r="B3838" s="28">
        <v>2</v>
      </c>
      <c r="C3838" s="28" t="s">
        <v>30</v>
      </c>
      <c r="D3838" s="28" t="s">
        <v>6</v>
      </c>
      <c r="E3838" s="28">
        <v>22</v>
      </c>
      <c r="F3838" s="28">
        <v>78</v>
      </c>
      <c r="G3838" s="28" t="s">
        <v>4833</v>
      </c>
      <c r="H3838" s="28" t="s">
        <v>585</v>
      </c>
      <c r="I3838" s="28">
        <v>1</v>
      </c>
      <c r="J3838" s="28">
        <v>0</v>
      </c>
      <c r="K3838" s="28">
        <v>0</v>
      </c>
      <c r="L3838" s="28">
        <v>0</v>
      </c>
      <c r="M3838" s="28" t="s">
        <v>586</v>
      </c>
      <c r="N3838" s="28" t="s">
        <v>587</v>
      </c>
      <c r="O3838" s="21">
        <v>0</v>
      </c>
      <c r="P3838" s="21">
        <v>1</v>
      </c>
      <c r="Q3838" s="21">
        <v>0</v>
      </c>
      <c r="R3838">
        <f>IFERROR(IF(I3838=1,VLOOKUP(F3838,Lookup!$A$2:$B$15,2,FALSE),0),0.5)</f>
        <v>0.5</v>
      </c>
      <c r="S3838">
        <f>IF(K3838=1,1,IFERROR(IF(H3838="pass",VLOOKUP(F3838,Lookup!$D$2:$E$26,2,FALSE),0),1.6))</f>
        <v>0</v>
      </c>
      <c r="T3838" s="6">
        <f t="shared" si="180"/>
        <v>0</v>
      </c>
      <c r="U3838" s="6">
        <f t="shared" si="181"/>
        <v>0.5</v>
      </c>
      <c r="V3838" t="str">
        <f t="shared" si="179"/>
        <v>D.HENRY, TEN</v>
      </c>
    </row>
    <row r="3839" spans="1:22">
      <c r="A3839">
        <v>2</v>
      </c>
      <c r="B3839" s="21">
        <v>3</v>
      </c>
      <c r="C3839" s="21" t="s">
        <v>20</v>
      </c>
      <c r="D3839" s="21" t="s">
        <v>13</v>
      </c>
      <c r="E3839" s="21">
        <v>75</v>
      </c>
      <c r="F3839" s="21">
        <v>25</v>
      </c>
      <c r="G3839" s="21" t="s">
        <v>4905</v>
      </c>
      <c r="H3839" s="21" t="s">
        <v>585</v>
      </c>
      <c r="I3839" s="21">
        <v>1</v>
      </c>
      <c r="J3839" s="21">
        <v>0</v>
      </c>
      <c r="K3839" s="21">
        <v>0</v>
      </c>
      <c r="L3839" s="21">
        <v>0</v>
      </c>
      <c r="M3839" s="21" t="s">
        <v>1576</v>
      </c>
      <c r="N3839" s="21" t="s">
        <v>587</v>
      </c>
      <c r="O3839" s="21">
        <f>IF(N3839="NA",0,N3839)</f>
        <v>0</v>
      </c>
      <c r="P3839" s="21">
        <f t="shared" ref="P3839" si="182">IF(R3839&gt;0,1,0)</f>
        <v>1</v>
      </c>
      <c r="Q3839" s="21">
        <f t="shared" ref="Q3839" si="183">IF(AND(S3839&gt;0,T3839&gt;0),1,0)</f>
        <v>0</v>
      </c>
      <c r="R3839">
        <f>IFERROR(IF(I3839=1,VLOOKUP(F3839,Lookup!$A$2:$B$15,2,FALSE),0),0.5)</f>
        <v>0.5</v>
      </c>
      <c r="S3839">
        <f>IF(K3839=1,1,IFERROR(IF(H3839="pass",VLOOKUP(F3839,Lookup!$D$2:$E$26,2,FALSE),0),1.6))</f>
        <v>0</v>
      </c>
      <c r="T3839" s="6">
        <f t="shared" ref="T3839" si="184">IFERROR(1.6+0.7/40*N3839,0)</f>
        <v>0</v>
      </c>
      <c r="U3839" s="6">
        <f t="shared" ref="U3839" si="185">R3839+IF(S3839&gt;=3.2,S3839,IF(AND(S3839&lt;3.2,S3839&gt;=1.8),S3839*0.66+T3839*0.34,T3839))+K3839*0.4735*2</f>
        <v>0.5</v>
      </c>
      <c r="V3839" t="str">
        <f t="shared" si="179"/>
        <v>J.ROBINSON, JAX</v>
      </c>
    </row>
    <row r="3840" spans="1:22">
      <c r="A3840">
        <v>3</v>
      </c>
      <c r="B3840" s="21">
        <v>3</v>
      </c>
      <c r="C3840" s="21" t="s">
        <v>20</v>
      </c>
      <c r="D3840" s="21" t="s">
        <v>13</v>
      </c>
      <c r="E3840" s="21">
        <v>74</v>
      </c>
      <c r="F3840" s="21">
        <v>26</v>
      </c>
      <c r="G3840" s="21" t="s">
        <v>4906</v>
      </c>
      <c r="H3840" s="21" t="s">
        <v>439</v>
      </c>
      <c r="I3840" s="21">
        <v>0</v>
      </c>
      <c r="J3840" s="21">
        <v>1</v>
      </c>
      <c r="K3840" s="21">
        <v>0</v>
      </c>
      <c r="L3840" s="21">
        <v>0</v>
      </c>
      <c r="M3840" s="21" t="s">
        <v>4907</v>
      </c>
      <c r="N3840" s="21">
        <v>6</v>
      </c>
      <c r="O3840" s="21">
        <f t="shared" ref="O3840:O3903" si="186">IF(N3840="NA",0,N3840)</f>
        <v>6</v>
      </c>
      <c r="P3840" s="21">
        <f t="shared" ref="P3840:P3903" si="187">IF(R3840&gt;0,1,0)</f>
        <v>0</v>
      </c>
      <c r="Q3840" s="21">
        <f t="shared" ref="Q3840:Q3903" si="188">IF(AND(S3840&gt;0,T3840&gt;0),1,0)</f>
        <v>1</v>
      </c>
      <c r="R3840">
        <f>IFERROR(IF(I3840=1,VLOOKUP(F3840,Lookup!$A$2:$B$15,2,FALSE),0),0.5)</f>
        <v>0</v>
      </c>
      <c r="S3840">
        <f>IF(K3840=1,1,IFERROR(IF(H3840="pass",VLOOKUP(F3840,Lookup!$D$2:$E$26,2,FALSE),0),1.6))</f>
        <v>1.6</v>
      </c>
      <c r="T3840" s="6">
        <f t="shared" ref="T3840:T3903" si="189">IFERROR(1.6+0.7/40*N3840,0)</f>
        <v>1.7050000000000001</v>
      </c>
      <c r="U3840" s="6">
        <f t="shared" ref="U3840:U3903" si="190">R3840+IF(S3840&gt;=3.2,S3840,IF(AND(S3840&lt;3.2,S3840&gt;=1.8),S3840*0.66+T3840*0.34,T3840))+K3840*0.4735*2</f>
        <v>1.7050000000000001</v>
      </c>
      <c r="V3840" t="str">
        <f t="shared" si="179"/>
        <v>J.HOLLISTER, JAX</v>
      </c>
    </row>
    <row r="3841" spans="1:22">
      <c r="A3841">
        <v>4</v>
      </c>
      <c r="B3841" s="21">
        <v>3</v>
      </c>
      <c r="C3841" s="21" t="s">
        <v>20</v>
      </c>
      <c r="D3841" s="21" t="s">
        <v>13</v>
      </c>
      <c r="E3841" s="21">
        <v>68</v>
      </c>
      <c r="F3841" s="21">
        <v>32</v>
      </c>
      <c r="G3841" s="21" t="s">
        <v>4908</v>
      </c>
      <c r="H3841" s="21" t="s">
        <v>439</v>
      </c>
      <c r="I3841" s="21">
        <v>0</v>
      </c>
      <c r="J3841" s="21">
        <v>1</v>
      </c>
      <c r="K3841" s="21">
        <v>0</v>
      </c>
      <c r="L3841" s="21">
        <v>0</v>
      </c>
      <c r="M3841" s="21" t="s">
        <v>1554</v>
      </c>
      <c r="N3841" s="21">
        <v>4</v>
      </c>
      <c r="O3841" s="21">
        <f t="shared" si="186"/>
        <v>4</v>
      </c>
      <c r="P3841" s="21">
        <f t="shared" si="187"/>
        <v>0</v>
      </c>
      <c r="Q3841" s="21">
        <f t="shared" si="188"/>
        <v>1</v>
      </c>
      <c r="R3841">
        <f>IFERROR(IF(I3841=1,VLOOKUP(F3841,Lookup!$A$2:$B$15,2,FALSE),0),0.5)</f>
        <v>0</v>
      </c>
      <c r="S3841">
        <f>IF(K3841=1,1,IFERROR(IF(H3841="pass",VLOOKUP(F3841,Lookup!$D$2:$E$26,2,FALSE),0),1.6))</f>
        <v>1.6</v>
      </c>
      <c r="T3841" s="6">
        <f t="shared" si="189"/>
        <v>1.6700000000000002</v>
      </c>
      <c r="U3841" s="6">
        <f t="shared" si="190"/>
        <v>1.6700000000000002</v>
      </c>
      <c r="V3841" t="str">
        <f t="shared" si="179"/>
        <v>M.JONES, JAX</v>
      </c>
    </row>
    <row r="3842" spans="1:22">
      <c r="A3842">
        <v>5</v>
      </c>
      <c r="B3842" s="21">
        <v>3</v>
      </c>
      <c r="C3842" s="21" t="s">
        <v>13</v>
      </c>
      <c r="D3842" s="21" t="s">
        <v>20</v>
      </c>
      <c r="E3842" s="21">
        <v>91</v>
      </c>
      <c r="F3842" s="21">
        <v>9</v>
      </c>
      <c r="G3842" s="21" t="s">
        <v>4909</v>
      </c>
      <c r="H3842" s="21" t="s">
        <v>585</v>
      </c>
      <c r="I3842" s="21">
        <v>1</v>
      </c>
      <c r="J3842" s="21">
        <v>0</v>
      </c>
      <c r="K3842" s="21">
        <v>0</v>
      </c>
      <c r="L3842" s="21">
        <v>0</v>
      </c>
      <c r="M3842" s="21" t="s">
        <v>596</v>
      </c>
      <c r="N3842" s="21" t="s">
        <v>587</v>
      </c>
      <c r="O3842" s="21">
        <f t="shared" si="186"/>
        <v>0</v>
      </c>
      <c r="P3842" s="21">
        <f t="shared" si="187"/>
        <v>1</v>
      </c>
      <c r="Q3842" s="21">
        <f t="shared" si="188"/>
        <v>0</v>
      </c>
      <c r="R3842">
        <f>IFERROR(IF(I3842=1,VLOOKUP(F3842,Lookup!$A$2:$B$15,2,FALSE),0),0.5)</f>
        <v>0.5</v>
      </c>
      <c r="S3842">
        <f>IF(K3842=1,1,IFERROR(IF(H3842="pass",VLOOKUP(F3842,Lookup!$D$2:$E$26,2,FALSE),0),1.6))</f>
        <v>0</v>
      </c>
      <c r="T3842" s="6">
        <f t="shared" si="189"/>
        <v>0</v>
      </c>
      <c r="U3842" s="6">
        <f t="shared" si="190"/>
        <v>0.5</v>
      </c>
      <c r="V3842" t="str">
        <f t="shared" ref="V3842:V3905" si="191">IF(M3842="A.St","A. ST. BROWN, DET",IF(M3842="Dj.Moore","D.MOORE, CAR",IF(M3842="Mi.Carter","M.CARTER, NYJ",UPPER(M3842)&amp;", "&amp;C3842)))</f>
        <v>C.EDMONDS, ARI</v>
      </c>
    </row>
    <row r="3843" spans="1:22">
      <c r="A3843">
        <v>6</v>
      </c>
      <c r="B3843" s="21">
        <v>3</v>
      </c>
      <c r="C3843" s="21" t="s">
        <v>13</v>
      </c>
      <c r="D3843" s="21" t="s">
        <v>20</v>
      </c>
      <c r="E3843" s="21">
        <v>89</v>
      </c>
      <c r="F3843" s="21">
        <v>11</v>
      </c>
      <c r="G3843" s="21" t="s">
        <v>4910</v>
      </c>
      <c r="H3843" s="21" t="s">
        <v>439</v>
      </c>
      <c r="I3843" s="21">
        <v>0</v>
      </c>
      <c r="J3843" s="21">
        <v>1</v>
      </c>
      <c r="K3843" s="21">
        <v>0</v>
      </c>
      <c r="L3843" s="21">
        <v>0</v>
      </c>
      <c r="M3843" s="21" t="s">
        <v>592</v>
      </c>
      <c r="N3843" s="21">
        <v>4</v>
      </c>
      <c r="O3843" s="21">
        <f t="shared" si="186"/>
        <v>4</v>
      </c>
      <c r="P3843" s="21">
        <f t="shared" si="187"/>
        <v>0</v>
      </c>
      <c r="Q3843" s="21">
        <f t="shared" si="188"/>
        <v>1</v>
      </c>
      <c r="R3843">
        <f>IFERROR(IF(I3843=1,VLOOKUP(F3843,Lookup!$A$2:$B$15,2,FALSE),0),0.5)</f>
        <v>0</v>
      </c>
      <c r="S3843">
        <f>IF(K3843=1,1,IFERROR(IF(H3843="pass",VLOOKUP(F3843,Lookup!$D$2:$E$26,2,FALSE),0),1.6))</f>
        <v>1.6</v>
      </c>
      <c r="T3843" s="6">
        <f t="shared" si="189"/>
        <v>1.6700000000000002</v>
      </c>
      <c r="U3843" s="6">
        <f t="shared" si="190"/>
        <v>1.6700000000000002</v>
      </c>
      <c r="V3843" t="str">
        <f t="shared" si="191"/>
        <v>D.HOPKINS, ARI</v>
      </c>
    </row>
    <row r="3844" spans="1:22">
      <c r="A3844">
        <v>7</v>
      </c>
      <c r="B3844" s="21">
        <v>3</v>
      </c>
      <c r="C3844" s="21" t="s">
        <v>13</v>
      </c>
      <c r="D3844" s="21" t="s">
        <v>20</v>
      </c>
      <c r="E3844" s="21">
        <v>82</v>
      </c>
      <c r="F3844" s="21">
        <v>18</v>
      </c>
      <c r="G3844" s="21" t="s">
        <v>4911</v>
      </c>
      <c r="H3844" s="21" t="s">
        <v>439</v>
      </c>
      <c r="I3844" s="21">
        <v>0</v>
      </c>
      <c r="J3844" s="21">
        <v>1</v>
      </c>
      <c r="K3844" s="21">
        <v>0</v>
      </c>
      <c r="L3844" s="21">
        <v>0</v>
      </c>
      <c r="M3844" s="21" t="s">
        <v>598</v>
      </c>
      <c r="N3844" s="21">
        <v>9</v>
      </c>
      <c r="O3844" s="21">
        <f t="shared" si="186"/>
        <v>9</v>
      </c>
      <c r="P3844" s="21">
        <f t="shared" si="187"/>
        <v>0</v>
      </c>
      <c r="Q3844" s="21">
        <f t="shared" si="188"/>
        <v>1</v>
      </c>
      <c r="R3844">
        <f>IFERROR(IF(I3844=1,VLOOKUP(F3844,Lookup!$A$2:$B$15,2,FALSE),0),0.5)</f>
        <v>0</v>
      </c>
      <c r="S3844">
        <f>IF(K3844=1,1,IFERROR(IF(H3844="pass",VLOOKUP(F3844,Lookup!$D$2:$E$26,2,FALSE),0),1.6))</f>
        <v>1.6</v>
      </c>
      <c r="T3844" s="6">
        <f t="shared" si="189"/>
        <v>1.7575000000000001</v>
      </c>
      <c r="U3844" s="6">
        <f t="shared" si="190"/>
        <v>1.7575000000000001</v>
      </c>
      <c r="V3844" t="str">
        <f t="shared" si="191"/>
        <v>A.GREEN, ARI</v>
      </c>
    </row>
    <row r="3845" spans="1:22">
      <c r="A3845">
        <v>8</v>
      </c>
      <c r="B3845" s="21">
        <v>3</v>
      </c>
      <c r="C3845" s="21" t="s">
        <v>20</v>
      </c>
      <c r="D3845" s="21" t="s">
        <v>13</v>
      </c>
      <c r="E3845" s="21">
        <v>77</v>
      </c>
      <c r="F3845" s="21">
        <v>23</v>
      </c>
      <c r="G3845" s="21" t="s">
        <v>4912</v>
      </c>
      <c r="H3845" s="21" t="s">
        <v>585</v>
      </c>
      <c r="I3845" s="21">
        <v>1</v>
      </c>
      <c r="J3845" s="21">
        <v>0</v>
      </c>
      <c r="K3845" s="21">
        <v>0</v>
      </c>
      <c r="L3845" s="21">
        <v>0</v>
      </c>
      <c r="M3845" s="21" t="s">
        <v>1576</v>
      </c>
      <c r="N3845" s="21" t="s">
        <v>587</v>
      </c>
      <c r="O3845" s="21">
        <f t="shared" si="186"/>
        <v>0</v>
      </c>
      <c r="P3845" s="21">
        <f t="shared" si="187"/>
        <v>1</v>
      </c>
      <c r="Q3845" s="21">
        <f t="shared" si="188"/>
        <v>0</v>
      </c>
      <c r="R3845">
        <f>IFERROR(IF(I3845=1,VLOOKUP(F3845,Lookup!$A$2:$B$15,2,FALSE),0),0.5)</f>
        <v>0.5</v>
      </c>
      <c r="S3845">
        <f>IF(K3845=1,1,IFERROR(IF(H3845="pass",VLOOKUP(F3845,Lookup!$D$2:$E$26,2,FALSE),0),1.6))</f>
        <v>0</v>
      </c>
      <c r="T3845" s="6">
        <f t="shared" si="189"/>
        <v>0</v>
      </c>
      <c r="U3845" s="6">
        <f t="shared" si="190"/>
        <v>0.5</v>
      </c>
      <c r="V3845" t="str">
        <f t="shared" si="191"/>
        <v>J.ROBINSON, JAX</v>
      </c>
    </row>
    <row r="3846" spans="1:22">
      <c r="A3846">
        <v>9</v>
      </c>
      <c r="B3846" s="21">
        <v>3</v>
      </c>
      <c r="C3846" s="21" t="s">
        <v>20</v>
      </c>
      <c r="D3846" s="21" t="s">
        <v>13</v>
      </c>
      <c r="E3846" s="21">
        <v>71</v>
      </c>
      <c r="F3846" s="21">
        <v>29</v>
      </c>
      <c r="G3846" s="21" t="s">
        <v>4913</v>
      </c>
      <c r="H3846" s="21" t="s">
        <v>585</v>
      </c>
      <c r="I3846" s="21">
        <v>1</v>
      </c>
      <c r="J3846" s="21">
        <v>0</v>
      </c>
      <c r="K3846" s="21">
        <v>0</v>
      </c>
      <c r="L3846" s="21">
        <v>0</v>
      </c>
      <c r="M3846" s="21" t="s">
        <v>1576</v>
      </c>
      <c r="N3846" s="21" t="s">
        <v>587</v>
      </c>
      <c r="O3846" s="21">
        <f t="shared" si="186"/>
        <v>0</v>
      </c>
      <c r="P3846" s="21">
        <f t="shared" si="187"/>
        <v>1</v>
      </c>
      <c r="Q3846" s="21">
        <f t="shared" si="188"/>
        <v>0</v>
      </c>
      <c r="R3846">
        <f>IFERROR(IF(I3846=1,VLOOKUP(F3846,Lookup!$A$2:$B$15,2,FALSE),0),0.5)</f>
        <v>0.5</v>
      </c>
      <c r="S3846">
        <f>IF(K3846=1,1,IFERROR(IF(H3846="pass",VLOOKUP(F3846,Lookup!$D$2:$E$26,2,FALSE),0),1.6))</f>
        <v>0</v>
      </c>
      <c r="T3846" s="6">
        <f t="shared" si="189"/>
        <v>0</v>
      </c>
      <c r="U3846" s="6">
        <f t="shared" si="190"/>
        <v>0.5</v>
      </c>
      <c r="V3846" t="str">
        <f t="shared" si="191"/>
        <v>J.ROBINSON, JAX</v>
      </c>
    </row>
    <row r="3847" spans="1:22">
      <c r="A3847">
        <v>10</v>
      </c>
      <c r="B3847" s="21">
        <v>3</v>
      </c>
      <c r="C3847" s="21" t="s">
        <v>20</v>
      </c>
      <c r="D3847" s="21" t="s">
        <v>13</v>
      </c>
      <c r="E3847" s="21">
        <v>72</v>
      </c>
      <c r="F3847" s="21">
        <v>28</v>
      </c>
      <c r="G3847" s="21" t="s">
        <v>4914</v>
      </c>
      <c r="H3847" s="21" t="s">
        <v>439</v>
      </c>
      <c r="I3847" s="21">
        <v>0</v>
      </c>
      <c r="J3847" s="21">
        <v>1</v>
      </c>
      <c r="K3847" s="21">
        <v>0</v>
      </c>
      <c r="L3847" s="21">
        <v>0</v>
      </c>
      <c r="M3847" s="21" t="s">
        <v>1576</v>
      </c>
      <c r="N3847" s="21">
        <v>-1</v>
      </c>
      <c r="O3847" s="21">
        <f t="shared" si="186"/>
        <v>-1</v>
      </c>
      <c r="P3847" s="21">
        <f t="shared" si="187"/>
        <v>0</v>
      </c>
      <c r="Q3847" s="21">
        <f t="shared" si="188"/>
        <v>1</v>
      </c>
      <c r="R3847">
        <f>IFERROR(IF(I3847=1,VLOOKUP(F3847,Lookup!$A$2:$B$15,2,FALSE),0),0.5)</f>
        <v>0</v>
      </c>
      <c r="S3847">
        <f>IF(K3847=1,1,IFERROR(IF(H3847="pass",VLOOKUP(F3847,Lookup!$D$2:$E$26,2,FALSE),0),1.6))</f>
        <v>1.6</v>
      </c>
      <c r="T3847" s="6">
        <f t="shared" si="189"/>
        <v>1.5825</v>
      </c>
      <c r="U3847" s="6">
        <f t="shared" si="190"/>
        <v>1.5825</v>
      </c>
      <c r="V3847" t="str">
        <f t="shared" si="191"/>
        <v>J.ROBINSON, JAX</v>
      </c>
    </row>
    <row r="3848" spans="1:22">
      <c r="A3848">
        <v>11</v>
      </c>
      <c r="B3848" s="21">
        <v>3</v>
      </c>
      <c r="C3848" s="21" t="s">
        <v>13</v>
      </c>
      <c r="D3848" s="21" t="s">
        <v>20</v>
      </c>
      <c r="E3848" s="21">
        <v>56</v>
      </c>
      <c r="F3848" s="21">
        <v>44</v>
      </c>
      <c r="G3848" s="21" t="s">
        <v>4915</v>
      </c>
      <c r="H3848" s="21" t="s">
        <v>439</v>
      </c>
      <c r="I3848" s="21">
        <v>0</v>
      </c>
      <c r="J3848" s="21">
        <v>1</v>
      </c>
      <c r="K3848" s="21">
        <v>0</v>
      </c>
      <c r="L3848" s="21">
        <v>0</v>
      </c>
      <c r="M3848" s="21" t="s">
        <v>647</v>
      </c>
      <c r="N3848" s="21">
        <v>6</v>
      </c>
      <c r="O3848" s="21">
        <f t="shared" si="186"/>
        <v>6</v>
      </c>
      <c r="P3848" s="21">
        <f t="shared" si="187"/>
        <v>0</v>
      </c>
      <c r="Q3848" s="21">
        <f t="shared" si="188"/>
        <v>1</v>
      </c>
      <c r="R3848">
        <f>IFERROR(IF(I3848=1,VLOOKUP(F3848,Lookup!$A$2:$B$15,2,FALSE),0),0.5)</f>
        <v>0</v>
      </c>
      <c r="S3848">
        <f>IF(K3848=1,1,IFERROR(IF(H3848="pass",VLOOKUP(F3848,Lookup!$D$2:$E$26,2,FALSE),0),1.6))</f>
        <v>1.6</v>
      </c>
      <c r="T3848" s="6">
        <f t="shared" si="189"/>
        <v>1.7050000000000001</v>
      </c>
      <c r="U3848" s="6">
        <f t="shared" si="190"/>
        <v>1.7050000000000001</v>
      </c>
      <c r="V3848" t="str">
        <f t="shared" si="191"/>
        <v>M.WILLIAMS, ARI</v>
      </c>
    </row>
    <row r="3849" spans="1:22">
      <c r="A3849">
        <v>12</v>
      </c>
      <c r="B3849" s="21">
        <v>3</v>
      </c>
      <c r="C3849" s="21" t="s">
        <v>13</v>
      </c>
      <c r="D3849" s="21" t="s">
        <v>20</v>
      </c>
      <c r="E3849" s="21">
        <v>49</v>
      </c>
      <c r="F3849" s="21">
        <v>51</v>
      </c>
      <c r="G3849" s="21" t="s">
        <v>4916</v>
      </c>
      <c r="H3849" s="21" t="s">
        <v>439</v>
      </c>
      <c r="I3849" s="21">
        <v>0</v>
      </c>
      <c r="J3849" s="21">
        <v>1</v>
      </c>
      <c r="K3849" s="21">
        <v>0</v>
      </c>
      <c r="L3849" s="21">
        <v>0</v>
      </c>
      <c r="M3849" s="21" t="s">
        <v>647</v>
      </c>
      <c r="N3849" s="21">
        <v>1</v>
      </c>
      <c r="O3849" s="21">
        <f t="shared" si="186"/>
        <v>1</v>
      </c>
      <c r="P3849" s="21">
        <f t="shared" si="187"/>
        <v>0</v>
      </c>
      <c r="Q3849" s="21">
        <f t="shared" si="188"/>
        <v>1</v>
      </c>
      <c r="R3849">
        <f>IFERROR(IF(I3849=1,VLOOKUP(F3849,Lookup!$A$2:$B$15,2,FALSE),0),0.5)</f>
        <v>0</v>
      </c>
      <c r="S3849">
        <f>IF(K3849=1,1,IFERROR(IF(H3849="pass",VLOOKUP(F3849,Lookup!$D$2:$E$26,2,FALSE),0),1.6))</f>
        <v>1.6</v>
      </c>
      <c r="T3849" s="6">
        <f t="shared" si="189"/>
        <v>1.6175000000000002</v>
      </c>
      <c r="U3849" s="6">
        <f t="shared" si="190"/>
        <v>1.6175000000000002</v>
      </c>
      <c r="V3849" t="str">
        <f t="shared" si="191"/>
        <v>M.WILLIAMS, ARI</v>
      </c>
    </row>
    <row r="3850" spans="1:22">
      <c r="A3850">
        <v>13</v>
      </c>
      <c r="B3850" s="21">
        <v>3</v>
      </c>
      <c r="C3850" s="21" t="s">
        <v>13</v>
      </c>
      <c r="D3850" s="21" t="s">
        <v>20</v>
      </c>
      <c r="E3850" s="21">
        <v>44</v>
      </c>
      <c r="F3850" s="21">
        <v>56</v>
      </c>
      <c r="G3850" s="21" t="s">
        <v>4917</v>
      </c>
      <c r="H3850" s="21" t="s">
        <v>439</v>
      </c>
      <c r="I3850" s="21">
        <v>0</v>
      </c>
      <c r="J3850" s="21">
        <v>1</v>
      </c>
      <c r="K3850" s="21">
        <v>0</v>
      </c>
      <c r="L3850" s="21">
        <v>0</v>
      </c>
      <c r="M3850" s="21" t="s">
        <v>601</v>
      </c>
      <c r="N3850" s="21">
        <v>20</v>
      </c>
      <c r="O3850" s="21">
        <f t="shared" si="186"/>
        <v>20</v>
      </c>
      <c r="P3850" s="21">
        <f t="shared" si="187"/>
        <v>0</v>
      </c>
      <c r="Q3850" s="21">
        <f t="shared" si="188"/>
        <v>1</v>
      </c>
      <c r="R3850">
        <f>IFERROR(IF(I3850=1,VLOOKUP(F3850,Lookup!$A$2:$B$15,2,FALSE),0),0.5)</f>
        <v>0</v>
      </c>
      <c r="S3850">
        <f>IF(K3850=1,1,IFERROR(IF(H3850="pass",VLOOKUP(F3850,Lookup!$D$2:$E$26,2,FALSE),0),1.6))</f>
        <v>1.6</v>
      </c>
      <c r="T3850" s="6">
        <f t="shared" si="189"/>
        <v>1.9500000000000002</v>
      </c>
      <c r="U3850" s="6">
        <f t="shared" si="190"/>
        <v>1.9500000000000002</v>
      </c>
      <c r="V3850" t="str">
        <f t="shared" si="191"/>
        <v>C.KIRK, ARI</v>
      </c>
    </row>
    <row r="3851" spans="1:22">
      <c r="A3851">
        <v>14</v>
      </c>
      <c r="B3851" s="21">
        <v>3</v>
      </c>
      <c r="C3851" s="21" t="s">
        <v>13</v>
      </c>
      <c r="D3851" s="21" t="s">
        <v>20</v>
      </c>
      <c r="E3851" s="21">
        <v>16</v>
      </c>
      <c r="F3851" s="21">
        <v>84</v>
      </c>
      <c r="G3851" s="21" t="s">
        <v>4918</v>
      </c>
      <c r="H3851" s="21" t="s">
        <v>585</v>
      </c>
      <c r="I3851" s="21">
        <v>1</v>
      </c>
      <c r="J3851" s="21">
        <v>0</v>
      </c>
      <c r="K3851" s="21">
        <v>0</v>
      </c>
      <c r="L3851" s="21">
        <v>0</v>
      </c>
      <c r="M3851" s="21" t="s">
        <v>624</v>
      </c>
      <c r="N3851" s="21" t="s">
        <v>587</v>
      </c>
      <c r="O3851" s="21">
        <f t="shared" si="186"/>
        <v>0</v>
      </c>
      <c r="P3851" s="21">
        <f t="shared" si="187"/>
        <v>1</v>
      </c>
      <c r="Q3851" s="21">
        <f t="shared" si="188"/>
        <v>0</v>
      </c>
      <c r="R3851">
        <f>IFERROR(IF(I3851=1,VLOOKUP(F3851,Lookup!$A$2:$B$15,2,FALSE),0),0.5)</f>
        <v>0.5</v>
      </c>
      <c r="S3851">
        <f>IF(K3851=1,1,IFERROR(IF(H3851="pass",VLOOKUP(F3851,Lookup!$D$2:$E$26,2,FALSE),0),1.6))</f>
        <v>0</v>
      </c>
      <c r="T3851" s="6">
        <f t="shared" si="189"/>
        <v>0</v>
      </c>
      <c r="U3851" s="6">
        <f t="shared" si="190"/>
        <v>0.5</v>
      </c>
      <c r="V3851" t="str">
        <f t="shared" si="191"/>
        <v>J.CONNER, ARI</v>
      </c>
    </row>
    <row r="3852" spans="1:22">
      <c r="A3852">
        <v>15</v>
      </c>
      <c r="B3852" s="21">
        <v>3</v>
      </c>
      <c r="C3852" s="21" t="s">
        <v>13</v>
      </c>
      <c r="D3852" s="21" t="s">
        <v>20</v>
      </c>
      <c r="E3852" s="21">
        <v>11</v>
      </c>
      <c r="F3852" s="21">
        <v>89</v>
      </c>
      <c r="G3852" s="21" t="s">
        <v>4919</v>
      </c>
      <c r="H3852" s="21" t="s">
        <v>439</v>
      </c>
      <c r="I3852" s="21">
        <v>0</v>
      </c>
      <c r="J3852" s="21">
        <v>1</v>
      </c>
      <c r="K3852" s="21">
        <v>0</v>
      </c>
      <c r="L3852" s="21">
        <v>0</v>
      </c>
      <c r="M3852" s="21" t="s">
        <v>601</v>
      </c>
      <c r="N3852" s="21">
        <v>4</v>
      </c>
      <c r="O3852" s="21">
        <f t="shared" si="186"/>
        <v>4</v>
      </c>
      <c r="P3852" s="21">
        <f t="shared" si="187"/>
        <v>0</v>
      </c>
      <c r="Q3852" s="21">
        <f t="shared" si="188"/>
        <v>1</v>
      </c>
      <c r="R3852">
        <f>IFERROR(IF(I3852=1,VLOOKUP(F3852,Lookup!$A$2:$B$15,2,FALSE),0),0.5)</f>
        <v>0</v>
      </c>
      <c r="S3852">
        <f>IF(K3852=1,1,IFERROR(IF(H3852="pass",VLOOKUP(F3852,Lookup!$D$2:$E$26,2,FALSE),0),1.6))</f>
        <v>2.2000000000000002</v>
      </c>
      <c r="T3852" s="6">
        <f t="shared" si="189"/>
        <v>1.6700000000000002</v>
      </c>
      <c r="U3852" s="6">
        <f t="shared" si="190"/>
        <v>2.0198</v>
      </c>
      <c r="V3852" t="str">
        <f t="shared" si="191"/>
        <v>C.KIRK, ARI</v>
      </c>
    </row>
    <row r="3853" spans="1:22">
      <c r="A3853">
        <v>16</v>
      </c>
      <c r="B3853" s="21">
        <v>3</v>
      </c>
      <c r="C3853" s="21" t="s">
        <v>13</v>
      </c>
      <c r="D3853" s="21" t="s">
        <v>20</v>
      </c>
      <c r="E3853" s="21">
        <v>2</v>
      </c>
      <c r="F3853" s="21">
        <v>98</v>
      </c>
      <c r="G3853" s="21" t="s">
        <v>4920</v>
      </c>
      <c r="H3853" s="21" t="s">
        <v>585</v>
      </c>
      <c r="I3853" s="21">
        <v>1</v>
      </c>
      <c r="J3853" s="21">
        <v>0</v>
      </c>
      <c r="K3853" s="21">
        <v>0</v>
      </c>
      <c r="L3853" s="21">
        <v>0</v>
      </c>
      <c r="M3853" s="21" t="s">
        <v>596</v>
      </c>
      <c r="N3853" s="21" t="s">
        <v>587</v>
      </c>
      <c r="O3853" s="21">
        <f t="shared" si="186"/>
        <v>0</v>
      </c>
      <c r="P3853" s="21">
        <f t="shared" si="187"/>
        <v>1</v>
      </c>
      <c r="Q3853" s="21">
        <f t="shared" si="188"/>
        <v>0</v>
      </c>
      <c r="R3853">
        <f>IFERROR(IF(I3853=1,VLOOKUP(F3853,Lookup!$A$2:$B$15,2,FALSE),0),0.5)</f>
        <v>2.5</v>
      </c>
      <c r="S3853">
        <f>IF(K3853=1,1,IFERROR(IF(H3853="pass",VLOOKUP(F3853,Lookup!$D$2:$E$26,2,FALSE),0),1.6))</f>
        <v>0</v>
      </c>
      <c r="T3853" s="6">
        <f t="shared" si="189"/>
        <v>0</v>
      </c>
      <c r="U3853" s="6">
        <f t="shared" si="190"/>
        <v>2.5</v>
      </c>
      <c r="V3853" t="str">
        <f t="shared" si="191"/>
        <v>C.EDMONDS, ARI</v>
      </c>
    </row>
    <row r="3854" spans="1:22">
      <c r="A3854">
        <v>17</v>
      </c>
      <c r="B3854" s="21">
        <v>3</v>
      </c>
      <c r="C3854" s="21" t="s">
        <v>13</v>
      </c>
      <c r="D3854" s="21" t="s">
        <v>20</v>
      </c>
      <c r="E3854" s="21">
        <v>1</v>
      </c>
      <c r="F3854" s="21">
        <v>99</v>
      </c>
      <c r="G3854" s="21" t="s">
        <v>4921</v>
      </c>
      <c r="H3854" s="21" t="s">
        <v>585</v>
      </c>
      <c r="I3854" s="21">
        <v>1</v>
      </c>
      <c r="J3854" s="21">
        <v>0</v>
      </c>
      <c r="K3854" s="21">
        <v>0</v>
      </c>
      <c r="L3854" s="21">
        <v>0</v>
      </c>
      <c r="M3854" s="21" t="s">
        <v>594</v>
      </c>
      <c r="N3854" s="21" t="s">
        <v>587</v>
      </c>
      <c r="O3854" s="21">
        <f t="shared" si="186"/>
        <v>0</v>
      </c>
      <c r="P3854" s="21">
        <f t="shared" si="187"/>
        <v>1</v>
      </c>
      <c r="Q3854" s="21">
        <f t="shared" si="188"/>
        <v>0</v>
      </c>
      <c r="R3854">
        <f>IFERROR(IF(I3854=1,VLOOKUP(F3854,Lookup!$A$2:$B$15,2,FALSE),0),0.5)</f>
        <v>3.3</v>
      </c>
      <c r="S3854">
        <f>IF(K3854=1,1,IFERROR(IF(H3854="pass",VLOOKUP(F3854,Lookup!$D$2:$E$26,2,FALSE),0),1.6))</f>
        <v>0</v>
      </c>
      <c r="T3854" s="6">
        <f t="shared" si="189"/>
        <v>0</v>
      </c>
      <c r="U3854" s="6">
        <f t="shared" si="190"/>
        <v>3.3</v>
      </c>
      <c r="V3854" t="str">
        <f t="shared" si="191"/>
        <v>K.MURRAY, ARI</v>
      </c>
    </row>
    <row r="3855" spans="1:22">
      <c r="A3855">
        <v>18</v>
      </c>
      <c r="B3855" s="21">
        <v>3</v>
      </c>
      <c r="C3855" s="21" t="s">
        <v>20</v>
      </c>
      <c r="D3855" s="21" t="s">
        <v>13</v>
      </c>
      <c r="E3855" s="21">
        <v>75</v>
      </c>
      <c r="F3855" s="21">
        <v>25</v>
      </c>
      <c r="G3855" s="21" t="s">
        <v>4922</v>
      </c>
      <c r="H3855" s="21" t="s">
        <v>439</v>
      </c>
      <c r="I3855" s="21">
        <v>0</v>
      </c>
      <c r="J3855" s="21">
        <v>1</v>
      </c>
      <c r="K3855" s="21">
        <v>0</v>
      </c>
      <c r="L3855" s="21">
        <v>0</v>
      </c>
      <c r="M3855" s="21" t="s">
        <v>1534</v>
      </c>
      <c r="N3855" s="21">
        <v>32</v>
      </c>
      <c r="O3855" s="21">
        <f t="shared" si="186"/>
        <v>32</v>
      </c>
      <c r="P3855" s="21">
        <f t="shared" si="187"/>
        <v>0</v>
      </c>
      <c r="Q3855" s="21">
        <f t="shared" si="188"/>
        <v>1</v>
      </c>
      <c r="R3855">
        <f>IFERROR(IF(I3855=1,VLOOKUP(F3855,Lookup!$A$2:$B$15,2,FALSE),0),0.5)</f>
        <v>0</v>
      </c>
      <c r="S3855">
        <f>IF(K3855=1,1,IFERROR(IF(H3855="pass",VLOOKUP(F3855,Lookup!$D$2:$E$26,2,FALSE),0),1.6))</f>
        <v>1.6</v>
      </c>
      <c r="T3855" s="6">
        <f t="shared" si="189"/>
        <v>2.16</v>
      </c>
      <c r="U3855" s="6">
        <f t="shared" si="190"/>
        <v>2.16</v>
      </c>
      <c r="V3855" t="str">
        <f t="shared" si="191"/>
        <v>D.CHARK, JAX</v>
      </c>
    </row>
    <row r="3856" spans="1:22">
      <c r="A3856">
        <v>19</v>
      </c>
      <c r="B3856" s="21">
        <v>3</v>
      </c>
      <c r="C3856" s="21" t="s">
        <v>20</v>
      </c>
      <c r="D3856" s="21" t="s">
        <v>13</v>
      </c>
      <c r="E3856" s="21">
        <v>75</v>
      </c>
      <c r="F3856" s="21">
        <v>25</v>
      </c>
      <c r="G3856" s="21" t="s">
        <v>4923</v>
      </c>
      <c r="H3856" s="21" t="s">
        <v>439</v>
      </c>
      <c r="I3856" s="21">
        <v>0</v>
      </c>
      <c r="J3856" s="21">
        <v>1</v>
      </c>
      <c r="K3856" s="21">
        <v>0</v>
      </c>
      <c r="L3856" s="21">
        <v>0</v>
      </c>
      <c r="M3856" s="21" t="s">
        <v>1554</v>
      </c>
      <c r="N3856" s="21">
        <v>-1</v>
      </c>
      <c r="O3856" s="21">
        <f t="shared" si="186"/>
        <v>-1</v>
      </c>
      <c r="P3856" s="21">
        <f t="shared" si="187"/>
        <v>0</v>
      </c>
      <c r="Q3856" s="21">
        <f t="shared" si="188"/>
        <v>1</v>
      </c>
      <c r="R3856">
        <f>IFERROR(IF(I3856=1,VLOOKUP(F3856,Lookup!$A$2:$B$15,2,FALSE),0),0.5)</f>
        <v>0</v>
      </c>
      <c r="S3856">
        <f>IF(K3856=1,1,IFERROR(IF(H3856="pass",VLOOKUP(F3856,Lookup!$D$2:$E$26,2,FALSE),0),1.6))</f>
        <v>1.6</v>
      </c>
      <c r="T3856" s="6">
        <f t="shared" si="189"/>
        <v>1.5825</v>
      </c>
      <c r="U3856" s="6">
        <f t="shared" si="190"/>
        <v>1.5825</v>
      </c>
      <c r="V3856" t="str">
        <f t="shared" si="191"/>
        <v>M.JONES, JAX</v>
      </c>
    </row>
    <row r="3857" spans="1:22">
      <c r="A3857">
        <v>20</v>
      </c>
      <c r="B3857" s="21">
        <v>3</v>
      </c>
      <c r="C3857" s="21" t="s">
        <v>20</v>
      </c>
      <c r="D3857" s="21" t="s">
        <v>13</v>
      </c>
      <c r="E3857" s="21">
        <v>67</v>
      </c>
      <c r="F3857" s="21">
        <v>33</v>
      </c>
      <c r="G3857" s="21" t="s">
        <v>4924</v>
      </c>
      <c r="H3857" s="21" t="s">
        <v>585</v>
      </c>
      <c r="I3857" s="21">
        <v>1</v>
      </c>
      <c r="J3857" s="21">
        <v>0</v>
      </c>
      <c r="K3857" s="21">
        <v>0</v>
      </c>
      <c r="L3857" s="21">
        <v>0</v>
      </c>
      <c r="M3857" s="21" t="s">
        <v>1568</v>
      </c>
      <c r="N3857" s="21" t="s">
        <v>587</v>
      </c>
      <c r="O3857" s="21">
        <f t="shared" si="186"/>
        <v>0</v>
      </c>
      <c r="P3857" s="21">
        <f t="shared" si="187"/>
        <v>1</v>
      </c>
      <c r="Q3857" s="21">
        <f t="shared" si="188"/>
        <v>0</v>
      </c>
      <c r="R3857">
        <f>IFERROR(IF(I3857=1,VLOOKUP(F3857,Lookup!$A$2:$B$15,2,FALSE),0),0.5)</f>
        <v>0.5</v>
      </c>
      <c r="S3857">
        <f>IF(K3857=1,1,IFERROR(IF(H3857="pass",VLOOKUP(F3857,Lookup!$D$2:$E$26,2,FALSE),0),1.6))</f>
        <v>0</v>
      </c>
      <c r="T3857" s="6">
        <f t="shared" si="189"/>
        <v>0</v>
      </c>
      <c r="U3857" s="6">
        <f t="shared" si="190"/>
        <v>0.5</v>
      </c>
      <c r="V3857" t="str">
        <f t="shared" si="191"/>
        <v>C.HYDE, JAX</v>
      </c>
    </row>
    <row r="3858" spans="1:22">
      <c r="A3858">
        <v>21</v>
      </c>
      <c r="B3858" s="21">
        <v>3</v>
      </c>
      <c r="C3858" s="21" t="s">
        <v>20</v>
      </c>
      <c r="D3858" s="21" t="s">
        <v>13</v>
      </c>
      <c r="E3858" s="21">
        <v>62</v>
      </c>
      <c r="F3858" s="21">
        <v>38</v>
      </c>
      <c r="G3858" s="21" t="s">
        <v>4925</v>
      </c>
      <c r="H3858" s="21" t="s">
        <v>439</v>
      </c>
      <c r="I3858" s="21">
        <v>0</v>
      </c>
      <c r="J3858" s="21">
        <v>1</v>
      </c>
      <c r="K3858" s="21">
        <v>0</v>
      </c>
      <c r="L3858" s="21">
        <v>0</v>
      </c>
      <c r="M3858" s="21" t="s">
        <v>1554</v>
      </c>
      <c r="N3858" s="21">
        <v>14</v>
      </c>
      <c r="O3858" s="21">
        <f t="shared" si="186"/>
        <v>14</v>
      </c>
      <c r="P3858" s="21">
        <f t="shared" si="187"/>
        <v>0</v>
      </c>
      <c r="Q3858" s="21">
        <f t="shared" si="188"/>
        <v>1</v>
      </c>
      <c r="R3858">
        <f>IFERROR(IF(I3858=1,VLOOKUP(F3858,Lookup!$A$2:$B$15,2,FALSE),0),0.5)</f>
        <v>0</v>
      </c>
      <c r="S3858">
        <f>IF(K3858=1,1,IFERROR(IF(H3858="pass",VLOOKUP(F3858,Lookup!$D$2:$E$26,2,FALSE),0),1.6))</f>
        <v>1.6</v>
      </c>
      <c r="T3858" s="6">
        <f t="shared" si="189"/>
        <v>1.845</v>
      </c>
      <c r="U3858" s="6">
        <f t="shared" si="190"/>
        <v>1.845</v>
      </c>
      <c r="V3858" t="str">
        <f t="shared" si="191"/>
        <v>M.JONES, JAX</v>
      </c>
    </row>
    <row r="3859" spans="1:22">
      <c r="A3859">
        <v>22</v>
      </c>
      <c r="B3859" s="21">
        <v>3</v>
      </c>
      <c r="C3859" s="21" t="s">
        <v>20</v>
      </c>
      <c r="D3859" s="21" t="s">
        <v>13</v>
      </c>
      <c r="E3859" s="21">
        <v>48</v>
      </c>
      <c r="F3859" s="21">
        <v>52</v>
      </c>
      <c r="G3859" s="21" t="s">
        <v>4926</v>
      </c>
      <c r="H3859" s="21" t="s">
        <v>585</v>
      </c>
      <c r="I3859" s="21">
        <v>1</v>
      </c>
      <c r="J3859" s="21">
        <v>0</v>
      </c>
      <c r="K3859" s="21">
        <v>0</v>
      </c>
      <c r="L3859" s="21">
        <v>0</v>
      </c>
      <c r="M3859" s="21" t="s">
        <v>1568</v>
      </c>
      <c r="N3859" s="21" t="s">
        <v>587</v>
      </c>
      <c r="O3859" s="21">
        <f t="shared" si="186"/>
        <v>0</v>
      </c>
      <c r="P3859" s="21">
        <f t="shared" si="187"/>
        <v>1</v>
      </c>
      <c r="Q3859" s="21">
        <f t="shared" si="188"/>
        <v>0</v>
      </c>
      <c r="R3859">
        <f>IFERROR(IF(I3859=1,VLOOKUP(F3859,Lookup!$A$2:$B$15,2,FALSE),0),0.5)</f>
        <v>0.5</v>
      </c>
      <c r="S3859">
        <f>IF(K3859=1,1,IFERROR(IF(H3859="pass",VLOOKUP(F3859,Lookup!$D$2:$E$26,2,FALSE),0),1.6))</f>
        <v>0</v>
      </c>
      <c r="T3859" s="6">
        <f t="shared" si="189"/>
        <v>0</v>
      </c>
      <c r="U3859" s="6">
        <f t="shared" si="190"/>
        <v>0.5</v>
      </c>
      <c r="V3859" t="str">
        <f t="shared" si="191"/>
        <v>C.HYDE, JAX</v>
      </c>
    </row>
    <row r="3860" spans="1:22">
      <c r="A3860">
        <v>23</v>
      </c>
      <c r="B3860" s="21">
        <v>3</v>
      </c>
      <c r="C3860" s="21" t="s">
        <v>20</v>
      </c>
      <c r="D3860" s="21" t="s">
        <v>13</v>
      </c>
      <c r="E3860" s="21">
        <v>44</v>
      </c>
      <c r="F3860" s="21">
        <v>56</v>
      </c>
      <c r="G3860" s="21" t="s">
        <v>4927</v>
      </c>
      <c r="H3860" s="21" t="s">
        <v>585</v>
      </c>
      <c r="I3860" s="21">
        <v>1</v>
      </c>
      <c r="J3860" s="21">
        <v>0</v>
      </c>
      <c r="K3860" s="21">
        <v>0</v>
      </c>
      <c r="L3860" s="21">
        <v>0</v>
      </c>
      <c r="M3860" s="21" t="s">
        <v>1568</v>
      </c>
      <c r="N3860" s="21" t="s">
        <v>587</v>
      </c>
      <c r="O3860" s="21">
        <f t="shared" si="186"/>
        <v>0</v>
      </c>
      <c r="P3860" s="21">
        <f t="shared" si="187"/>
        <v>1</v>
      </c>
      <c r="Q3860" s="21">
        <f t="shared" si="188"/>
        <v>0</v>
      </c>
      <c r="R3860">
        <f>IFERROR(IF(I3860=1,VLOOKUP(F3860,Lookup!$A$2:$B$15,2,FALSE),0),0.5)</f>
        <v>0.5</v>
      </c>
      <c r="S3860">
        <f>IF(K3860=1,1,IFERROR(IF(H3860="pass",VLOOKUP(F3860,Lookup!$D$2:$E$26,2,FALSE),0),1.6))</f>
        <v>0</v>
      </c>
      <c r="T3860" s="6">
        <f t="shared" si="189"/>
        <v>0</v>
      </c>
      <c r="U3860" s="6">
        <f t="shared" si="190"/>
        <v>0.5</v>
      </c>
      <c r="V3860" t="str">
        <f t="shared" si="191"/>
        <v>C.HYDE, JAX</v>
      </c>
    </row>
    <row r="3861" spans="1:22">
      <c r="A3861">
        <v>24</v>
      </c>
      <c r="B3861" s="21">
        <v>3</v>
      </c>
      <c r="C3861" s="21" t="s">
        <v>20</v>
      </c>
      <c r="D3861" s="21" t="s">
        <v>13</v>
      </c>
      <c r="E3861" s="21">
        <v>45</v>
      </c>
      <c r="F3861" s="21">
        <v>55</v>
      </c>
      <c r="G3861" s="21" t="s">
        <v>4928</v>
      </c>
      <c r="H3861" s="21" t="s">
        <v>439</v>
      </c>
      <c r="I3861" s="21">
        <v>0</v>
      </c>
      <c r="J3861" s="21">
        <v>1</v>
      </c>
      <c r="K3861" s="21">
        <v>0</v>
      </c>
      <c r="L3861" s="21">
        <v>0</v>
      </c>
      <c r="M3861" s="21" t="s">
        <v>4907</v>
      </c>
      <c r="N3861" s="21">
        <v>27</v>
      </c>
      <c r="O3861" s="21">
        <f t="shared" si="186"/>
        <v>27</v>
      </c>
      <c r="P3861" s="21">
        <f t="shared" si="187"/>
        <v>0</v>
      </c>
      <c r="Q3861" s="21">
        <f t="shared" si="188"/>
        <v>1</v>
      </c>
      <c r="R3861">
        <f>IFERROR(IF(I3861=1,VLOOKUP(F3861,Lookup!$A$2:$B$15,2,FALSE),0),0.5)</f>
        <v>0</v>
      </c>
      <c r="S3861">
        <f>IF(K3861=1,1,IFERROR(IF(H3861="pass",VLOOKUP(F3861,Lookup!$D$2:$E$26,2,FALSE),0),1.6))</f>
        <v>1.6</v>
      </c>
      <c r="T3861" s="6">
        <f t="shared" si="189"/>
        <v>2.0725000000000002</v>
      </c>
      <c r="U3861" s="6">
        <f t="shared" si="190"/>
        <v>2.0725000000000002</v>
      </c>
      <c r="V3861" t="str">
        <f t="shared" si="191"/>
        <v>J.HOLLISTER, JAX</v>
      </c>
    </row>
    <row r="3862" spans="1:22">
      <c r="A3862">
        <v>25</v>
      </c>
      <c r="B3862" s="21">
        <v>3</v>
      </c>
      <c r="C3862" s="21" t="s">
        <v>13</v>
      </c>
      <c r="D3862" s="21" t="s">
        <v>20</v>
      </c>
      <c r="E3862" s="21">
        <v>99</v>
      </c>
      <c r="F3862" s="21">
        <v>1</v>
      </c>
      <c r="G3862" s="21" t="s">
        <v>4929</v>
      </c>
      <c r="H3862" s="21" t="s">
        <v>585</v>
      </c>
      <c r="I3862" s="21">
        <v>1</v>
      </c>
      <c r="J3862" s="21">
        <v>0</v>
      </c>
      <c r="K3862" s="21">
        <v>0</v>
      </c>
      <c r="L3862" s="21">
        <v>0</v>
      </c>
      <c r="M3862" s="21" t="s">
        <v>624</v>
      </c>
      <c r="N3862" s="21" t="s">
        <v>587</v>
      </c>
      <c r="O3862" s="21">
        <f t="shared" si="186"/>
        <v>0</v>
      </c>
      <c r="P3862" s="21">
        <f t="shared" si="187"/>
        <v>1</v>
      </c>
      <c r="Q3862" s="21">
        <f t="shared" si="188"/>
        <v>0</v>
      </c>
      <c r="R3862">
        <f>IFERROR(IF(I3862=1,VLOOKUP(F3862,Lookup!$A$2:$B$15,2,FALSE),0),0.5)</f>
        <v>0.5</v>
      </c>
      <c r="S3862">
        <f>IF(K3862=1,1,IFERROR(IF(H3862="pass",VLOOKUP(F3862,Lookup!$D$2:$E$26,2,FALSE),0),1.6))</f>
        <v>0</v>
      </c>
      <c r="T3862" s="6">
        <f t="shared" si="189"/>
        <v>0</v>
      </c>
      <c r="U3862" s="6">
        <f t="shared" si="190"/>
        <v>0.5</v>
      </c>
      <c r="V3862" t="str">
        <f t="shared" si="191"/>
        <v>J.CONNER, ARI</v>
      </c>
    </row>
    <row r="3863" spans="1:22">
      <c r="A3863">
        <v>26</v>
      </c>
      <c r="B3863" s="21">
        <v>3</v>
      </c>
      <c r="C3863" s="21" t="s">
        <v>13</v>
      </c>
      <c r="D3863" s="21" t="s">
        <v>20</v>
      </c>
      <c r="E3863" s="21">
        <v>97</v>
      </c>
      <c r="F3863" s="21">
        <v>3</v>
      </c>
      <c r="G3863" s="21" t="s">
        <v>4930</v>
      </c>
      <c r="H3863" s="21" t="s">
        <v>439</v>
      </c>
      <c r="I3863" s="21">
        <v>0</v>
      </c>
      <c r="J3863" s="21">
        <v>1</v>
      </c>
      <c r="K3863" s="21">
        <v>0</v>
      </c>
      <c r="L3863" s="21">
        <v>0</v>
      </c>
      <c r="M3863" s="21" t="s">
        <v>647</v>
      </c>
      <c r="N3863" s="21">
        <v>5</v>
      </c>
      <c r="O3863" s="21">
        <f t="shared" si="186"/>
        <v>5</v>
      </c>
      <c r="P3863" s="21">
        <f t="shared" si="187"/>
        <v>0</v>
      </c>
      <c r="Q3863" s="21">
        <f t="shared" si="188"/>
        <v>1</v>
      </c>
      <c r="R3863">
        <f>IFERROR(IF(I3863=1,VLOOKUP(F3863,Lookup!$A$2:$B$15,2,FALSE),0),0.5)</f>
        <v>0</v>
      </c>
      <c r="S3863">
        <f>IF(K3863=1,1,IFERROR(IF(H3863="pass",VLOOKUP(F3863,Lookup!$D$2:$E$26,2,FALSE),0),1.6))</f>
        <v>1.6</v>
      </c>
      <c r="T3863" s="6">
        <f t="shared" si="189"/>
        <v>1.6875</v>
      </c>
      <c r="U3863" s="6">
        <f t="shared" si="190"/>
        <v>1.6875</v>
      </c>
      <c r="V3863" t="str">
        <f t="shared" si="191"/>
        <v>M.WILLIAMS, ARI</v>
      </c>
    </row>
    <row r="3864" spans="1:22">
      <c r="A3864">
        <v>27</v>
      </c>
      <c r="B3864" s="21">
        <v>3</v>
      </c>
      <c r="C3864" s="21" t="s">
        <v>13</v>
      </c>
      <c r="D3864" s="21" t="s">
        <v>20</v>
      </c>
      <c r="E3864" s="21">
        <v>90</v>
      </c>
      <c r="F3864" s="21">
        <v>10</v>
      </c>
      <c r="G3864" s="21" t="s">
        <v>4931</v>
      </c>
      <c r="H3864" s="21" t="s">
        <v>585</v>
      </c>
      <c r="I3864" s="21">
        <v>1</v>
      </c>
      <c r="J3864" s="21">
        <v>0</v>
      </c>
      <c r="K3864" s="21">
        <v>0</v>
      </c>
      <c r="L3864" s="21">
        <v>0</v>
      </c>
      <c r="M3864" s="21" t="s">
        <v>624</v>
      </c>
      <c r="N3864" s="21" t="s">
        <v>587</v>
      </c>
      <c r="O3864" s="21">
        <f t="shared" si="186"/>
        <v>0</v>
      </c>
      <c r="P3864" s="21">
        <f t="shared" si="187"/>
        <v>1</v>
      </c>
      <c r="Q3864" s="21">
        <f t="shared" si="188"/>
        <v>0</v>
      </c>
      <c r="R3864">
        <f>IFERROR(IF(I3864=1,VLOOKUP(F3864,Lookup!$A$2:$B$15,2,FALSE),0),0.5)</f>
        <v>0.5</v>
      </c>
      <c r="S3864">
        <f>IF(K3864=1,1,IFERROR(IF(H3864="pass",VLOOKUP(F3864,Lookup!$D$2:$E$26,2,FALSE),0),1.6))</f>
        <v>0</v>
      </c>
      <c r="T3864" s="6">
        <f t="shared" si="189"/>
        <v>0</v>
      </c>
      <c r="U3864" s="6">
        <f t="shared" si="190"/>
        <v>0.5</v>
      </c>
      <c r="V3864" t="str">
        <f t="shared" si="191"/>
        <v>J.CONNER, ARI</v>
      </c>
    </row>
    <row r="3865" spans="1:22">
      <c r="A3865">
        <v>28</v>
      </c>
      <c r="B3865" s="21">
        <v>3</v>
      </c>
      <c r="C3865" s="21" t="s">
        <v>20</v>
      </c>
      <c r="D3865" s="21" t="s">
        <v>13</v>
      </c>
      <c r="E3865" s="21">
        <v>50</v>
      </c>
      <c r="F3865" s="21">
        <v>50</v>
      </c>
      <c r="G3865" s="21" t="s">
        <v>4932</v>
      </c>
      <c r="H3865" s="21" t="s">
        <v>585</v>
      </c>
      <c r="I3865" s="21">
        <v>1</v>
      </c>
      <c r="J3865" s="21">
        <v>0</v>
      </c>
      <c r="K3865" s="21">
        <v>0</v>
      </c>
      <c r="L3865" s="21">
        <v>0</v>
      </c>
      <c r="M3865" s="21" t="s">
        <v>1576</v>
      </c>
      <c r="N3865" s="21" t="s">
        <v>587</v>
      </c>
      <c r="O3865" s="21">
        <f t="shared" si="186"/>
        <v>0</v>
      </c>
      <c r="P3865" s="21">
        <f t="shared" si="187"/>
        <v>1</v>
      </c>
      <c r="Q3865" s="21">
        <f t="shared" si="188"/>
        <v>0</v>
      </c>
      <c r="R3865">
        <f>IFERROR(IF(I3865=1,VLOOKUP(F3865,Lookup!$A$2:$B$15,2,FALSE),0),0.5)</f>
        <v>0.5</v>
      </c>
      <c r="S3865">
        <f>IF(K3865=1,1,IFERROR(IF(H3865="pass",VLOOKUP(F3865,Lookup!$D$2:$E$26,2,FALSE),0),1.6))</f>
        <v>0</v>
      </c>
      <c r="T3865" s="6">
        <f t="shared" si="189"/>
        <v>0</v>
      </c>
      <c r="U3865" s="6">
        <f t="shared" si="190"/>
        <v>0.5</v>
      </c>
      <c r="V3865" t="str">
        <f t="shared" si="191"/>
        <v>J.ROBINSON, JAX</v>
      </c>
    </row>
    <row r="3866" spans="1:22">
      <c r="A3866">
        <v>29</v>
      </c>
      <c r="B3866" s="21">
        <v>3</v>
      </c>
      <c r="C3866" s="21" t="s">
        <v>20</v>
      </c>
      <c r="D3866" s="21" t="s">
        <v>13</v>
      </c>
      <c r="E3866" s="21">
        <v>48</v>
      </c>
      <c r="F3866" s="21">
        <v>52</v>
      </c>
      <c r="G3866" s="21" t="s">
        <v>4933</v>
      </c>
      <c r="H3866" s="21" t="s">
        <v>439</v>
      </c>
      <c r="I3866" s="21">
        <v>0</v>
      </c>
      <c r="J3866" s="21">
        <v>1</v>
      </c>
      <c r="K3866" s="21">
        <v>0</v>
      </c>
      <c r="L3866" s="21">
        <v>0</v>
      </c>
      <c r="M3866" s="21" t="s">
        <v>1554</v>
      </c>
      <c r="N3866" s="21">
        <v>10</v>
      </c>
      <c r="O3866" s="21">
        <f t="shared" si="186"/>
        <v>10</v>
      </c>
      <c r="P3866" s="21">
        <f t="shared" si="187"/>
        <v>0</v>
      </c>
      <c r="Q3866" s="21">
        <f t="shared" si="188"/>
        <v>1</v>
      </c>
      <c r="R3866">
        <f>IFERROR(IF(I3866=1,VLOOKUP(F3866,Lookup!$A$2:$B$15,2,FALSE),0),0.5)</f>
        <v>0</v>
      </c>
      <c r="S3866">
        <f>IF(K3866=1,1,IFERROR(IF(H3866="pass",VLOOKUP(F3866,Lookup!$D$2:$E$26,2,FALSE),0),1.6))</f>
        <v>1.6</v>
      </c>
      <c r="T3866" s="6">
        <f t="shared" si="189"/>
        <v>1.7750000000000001</v>
      </c>
      <c r="U3866" s="6">
        <f t="shared" si="190"/>
        <v>1.7750000000000001</v>
      </c>
      <c r="V3866" t="str">
        <f t="shared" si="191"/>
        <v>M.JONES, JAX</v>
      </c>
    </row>
    <row r="3867" spans="1:22">
      <c r="A3867">
        <v>30</v>
      </c>
      <c r="B3867" s="21">
        <v>3</v>
      </c>
      <c r="C3867" s="21" t="s">
        <v>20</v>
      </c>
      <c r="D3867" s="21" t="s">
        <v>13</v>
      </c>
      <c r="E3867" s="21">
        <v>37</v>
      </c>
      <c r="F3867" s="21">
        <v>63</v>
      </c>
      <c r="G3867" s="21" t="s">
        <v>4934</v>
      </c>
      <c r="H3867" s="21" t="s">
        <v>585</v>
      </c>
      <c r="I3867" s="21">
        <v>1</v>
      </c>
      <c r="J3867" s="21">
        <v>0</v>
      </c>
      <c r="K3867" s="21">
        <v>0</v>
      </c>
      <c r="L3867" s="21">
        <v>0</v>
      </c>
      <c r="M3867" s="21" t="s">
        <v>1576</v>
      </c>
      <c r="N3867" s="21" t="s">
        <v>587</v>
      </c>
      <c r="O3867" s="21">
        <f t="shared" si="186"/>
        <v>0</v>
      </c>
      <c r="P3867" s="21">
        <f t="shared" si="187"/>
        <v>1</v>
      </c>
      <c r="Q3867" s="21">
        <f t="shared" si="188"/>
        <v>0</v>
      </c>
      <c r="R3867">
        <f>IFERROR(IF(I3867=1,VLOOKUP(F3867,Lookup!$A$2:$B$15,2,FALSE),0),0.5)</f>
        <v>0.5</v>
      </c>
      <c r="S3867">
        <f>IF(K3867=1,1,IFERROR(IF(H3867="pass",VLOOKUP(F3867,Lookup!$D$2:$E$26,2,FALSE),0),1.6))</f>
        <v>0</v>
      </c>
      <c r="T3867" s="6">
        <f t="shared" si="189"/>
        <v>0</v>
      </c>
      <c r="U3867" s="6">
        <f t="shared" si="190"/>
        <v>0.5</v>
      </c>
      <c r="V3867" t="str">
        <f t="shared" si="191"/>
        <v>J.ROBINSON, JAX</v>
      </c>
    </row>
    <row r="3868" spans="1:22">
      <c r="A3868">
        <v>31</v>
      </c>
      <c r="B3868" s="21">
        <v>3</v>
      </c>
      <c r="C3868" s="21" t="s">
        <v>20</v>
      </c>
      <c r="D3868" s="21" t="s">
        <v>13</v>
      </c>
      <c r="E3868" s="21">
        <v>39</v>
      </c>
      <c r="F3868" s="21">
        <v>61</v>
      </c>
      <c r="G3868" s="21" t="s">
        <v>4935</v>
      </c>
      <c r="H3868" s="21" t="s">
        <v>439</v>
      </c>
      <c r="I3868" s="21">
        <v>0</v>
      </c>
      <c r="J3868" s="21">
        <v>1</v>
      </c>
      <c r="K3868" s="21">
        <v>0</v>
      </c>
      <c r="L3868" s="21">
        <v>0</v>
      </c>
      <c r="M3868" s="21" t="s">
        <v>1536</v>
      </c>
      <c r="N3868" s="21">
        <v>13</v>
      </c>
      <c r="O3868" s="21">
        <f t="shared" si="186"/>
        <v>13</v>
      </c>
      <c r="P3868" s="21">
        <f t="shared" si="187"/>
        <v>0</v>
      </c>
      <c r="Q3868" s="21">
        <f t="shared" si="188"/>
        <v>1</v>
      </c>
      <c r="R3868">
        <f>IFERROR(IF(I3868=1,VLOOKUP(F3868,Lookup!$A$2:$B$15,2,FALSE),0),0.5)</f>
        <v>0</v>
      </c>
      <c r="S3868">
        <f>IF(K3868=1,1,IFERROR(IF(H3868="pass",VLOOKUP(F3868,Lookup!$D$2:$E$26,2,FALSE),0),1.6))</f>
        <v>1.6</v>
      </c>
      <c r="T3868" s="6">
        <f t="shared" si="189"/>
        <v>1.8275000000000001</v>
      </c>
      <c r="U3868" s="6">
        <f t="shared" si="190"/>
        <v>1.8275000000000001</v>
      </c>
      <c r="V3868" t="str">
        <f t="shared" si="191"/>
        <v>L.SHENAULT, JAX</v>
      </c>
    </row>
    <row r="3869" spans="1:22">
      <c r="A3869">
        <v>32</v>
      </c>
      <c r="B3869" s="21">
        <v>3</v>
      </c>
      <c r="C3869" s="21" t="s">
        <v>20</v>
      </c>
      <c r="D3869" s="21" t="s">
        <v>13</v>
      </c>
      <c r="E3869" s="21">
        <v>19</v>
      </c>
      <c r="F3869" s="21">
        <v>81</v>
      </c>
      <c r="G3869" s="21" t="s">
        <v>4936</v>
      </c>
      <c r="H3869" s="21" t="s">
        <v>585</v>
      </c>
      <c r="I3869" s="21">
        <v>1</v>
      </c>
      <c r="J3869" s="21">
        <v>0</v>
      </c>
      <c r="K3869" s="21">
        <v>0</v>
      </c>
      <c r="L3869" s="21">
        <v>0</v>
      </c>
      <c r="M3869" s="21" t="s">
        <v>3401</v>
      </c>
      <c r="N3869" s="21" t="s">
        <v>587</v>
      </c>
      <c r="O3869" s="21">
        <f t="shared" si="186"/>
        <v>0</v>
      </c>
      <c r="P3869" s="21">
        <f t="shared" si="187"/>
        <v>1</v>
      </c>
      <c r="Q3869" s="21">
        <f t="shared" si="188"/>
        <v>0</v>
      </c>
      <c r="R3869">
        <f>IFERROR(IF(I3869=1,VLOOKUP(F3869,Lookup!$A$2:$B$15,2,FALSE),0),0.5)</f>
        <v>0.5</v>
      </c>
      <c r="S3869">
        <f>IF(K3869=1,1,IFERROR(IF(H3869="pass",VLOOKUP(F3869,Lookup!$D$2:$E$26,2,FALSE),0),1.6))</f>
        <v>0</v>
      </c>
      <c r="T3869" s="6">
        <f t="shared" si="189"/>
        <v>0</v>
      </c>
      <c r="U3869" s="6">
        <f t="shared" si="190"/>
        <v>0.5</v>
      </c>
      <c r="V3869" t="str">
        <f t="shared" si="191"/>
        <v>T.LAWRENCE, JAX</v>
      </c>
    </row>
    <row r="3870" spans="1:22">
      <c r="A3870">
        <v>33</v>
      </c>
      <c r="B3870" s="21">
        <v>3</v>
      </c>
      <c r="C3870" s="21" t="s">
        <v>20</v>
      </c>
      <c r="D3870" s="21" t="s">
        <v>13</v>
      </c>
      <c r="E3870" s="21">
        <v>15</v>
      </c>
      <c r="F3870" s="21">
        <v>85</v>
      </c>
      <c r="G3870" s="21" t="s">
        <v>4937</v>
      </c>
      <c r="H3870" s="21" t="s">
        <v>585</v>
      </c>
      <c r="I3870" s="21">
        <v>1</v>
      </c>
      <c r="J3870" s="21">
        <v>0</v>
      </c>
      <c r="K3870" s="21">
        <v>0</v>
      </c>
      <c r="L3870" s="21">
        <v>0</v>
      </c>
      <c r="M3870" s="21" t="s">
        <v>1576</v>
      </c>
      <c r="N3870" s="21" t="s">
        <v>587</v>
      </c>
      <c r="O3870" s="21">
        <f t="shared" si="186"/>
        <v>0</v>
      </c>
      <c r="P3870" s="21">
        <f t="shared" si="187"/>
        <v>1</v>
      </c>
      <c r="Q3870" s="21">
        <f t="shared" si="188"/>
        <v>0</v>
      </c>
      <c r="R3870">
        <f>IFERROR(IF(I3870=1,VLOOKUP(F3870,Lookup!$A$2:$B$15,2,FALSE),0),0.5)</f>
        <v>0.5</v>
      </c>
      <c r="S3870">
        <f>IF(K3870=1,1,IFERROR(IF(H3870="pass",VLOOKUP(F3870,Lookup!$D$2:$E$26,2,FALSE),0),1.6))</f>
        <v>0</v>
      </c>
      <c r="T3870" s="6">
        <f t="shared" si="189"/>
        <v>0</v>
      </c>
      <c r="U3870" s="6">
        <f t="shared" si="190"/>
        <v>0.5</v>
      </c>
      <c r="V3870" t="str">
        <f t="shared" si="191"/>
        <v>J.ROBINSON, JAX</v>
      </c>
    </row>
    <row r="3871" spans="1:22">
      <c r="A3871">
        <v>34</v>
      </c>
      <c r="B3871" s="21">
        <v>3</v>
      </c>
      <c r="C3871" s="21" t="s">
        <v>20</v>
      </c>
      <c r="D3871" s="21" t="s">
        <v>13</v>
      </c>
      <c r="E3871" s="21">
        <v>17</v>
      </c>
      <c r="F3871" s="21">
        <v>83</v>
      </c>
      <c r="G3871" s="21" t="s">
        <v>4938</v>
      </c>
      <c r="H3871" s="21" t="s">
        <v>439</v>
      </c>
      <c r="I3871" s="21">
        <v>0</v>
      </c>
      <c r="J3871" s="21">
        <v>1</v>
      </c>
      <c r="K3871" s="21">
        <v>0</v>
      </c>
      <c r="L3871" s="21">
        <v>0</v>
      </c>
      <c r="M3871" s="21" t="s">
        <v>4907</v>
      </c>
      <c r="N3871" s="21">
        <v>10</v>
      </c>
      <c r="O3871" s="21">
        <f t="shared" si="186"/>
        <v>10</v>
      </c>
      <c r="P3871" s="21">
        <f t="shared" si="187"/>
        <v>0</v>
      </c>
      <c r="Q3871" s="21">
        <f t="shared" si="188"/>
        <v>1</v>
      </c>
      <c r="R3871">
        <f>IFERROR(IF(I3871=1,VLOOKUP(F3871,Lookup!$A$2:$B$15,2,FALSE),0),0.5)</f>
        <v>0</v>
      </c>
      <c r="S3871">
        <f>IF(K3871=1,1,IFERROR(IF(H3871="pass",VLOOKUP(F3871,Lookup!$D$2:$E$26,2,FALSE),0),1.6))</f>
        <v>2</v>
      </c>
      <c r="T3871" s="6">
        <f t="shared" si="189"/>
        <v>1.7750000000000001</v>
      </c>
      <c r="U3871" s="6">
        <f t="shared" si="190"/>
        <v>1.9235000000000002</v>
      </c>
      <c r="V3871" t="str">
        <f t="shared" si="191"/>
        <v>J.HOLLISTER, JAX</v>
      </c>
    </row>
    <row r="3872" spans="1:22">
      <c r="A3872">
        <v>35</v>
      </c>
      <c r="B3872" s="21">
        <v>3</v>
      </c>
      <c r="C3872" s="21" t="s">
        <v>13</v>
      </c>
      <c r="D3872" s="21" t="s">
        <v>20</v>
      </c>
      <c r="E3872" s="21">
        <v>86</v>
      </c>
      <c r="F3872" s="21">
        <v>14</v>
      </c>
      <c r="G3872" s="21" t="s">
        <v>4939</v>
      </c>
      <c r="H3872" s="21" t="s">
        <v>585</v>
      </c>
      <c r="I3872" s="21">
        <v>0</v>
      </c>
      <c r="J3872" s="21">
        <v>1</v>
      </c>
      <c r="K3872" s="21">
        <v>0</v>
      </c>
      <c r="L3872" s="21">
        <v>0</v>
      </c>
      <c r="M3872" s="21" t="s">
        <v>594</v>
      </c>
      <c r="N3872" s="21" t="s">
        <v>587</v>
      </c>
      <c r="O3872" s="21">
        <f t="shared" si="186"/>
        <v>0</v>
      </c>
      <c r="P3872" s="21">
        <f t="shared" si="187"/>
        <v>0</v>
      </c>
      <c r="Q3872" s="21">
        <f t="shared" si="188"/>
        <v>0</v>
      </c>
      <c r="R3872">
        <f>IFERROR(IF(I3872=1,VLOOKUP(F3872,Lookup!$A$2:$B$15,2,FALSE),0),0.5)</f>
        <v>0</v>
      </c>
      <c r="S3872">
        <f>IF(K3872=1,1,IFERROR(IF(H3872="pass",VLOOKUP(F3872,Lookup!$D$2:$E$26,2,FALSE),0),1.6))</f>
        <v>0</v>
      </c>
      <c r="T3872" s="6">
        <f t="shared" si="189"/>
        <v>0</v>
      </c>
      <c r="U3872" s="6">
        <f t="shared" si="190"/>
        <v>0</v>
      </c>
      <c r="V3872" t="str">
        <f t="shared" si="191"/>
        <v>K.MURRAY, ARI</v>
      </c>
    </row>
    <row r="3873" spans="1:22">
      <c r="A3873">
        <v>36</v>
      </c>
      <c r="B3873" s="21">
        <v>3</v>
      </c>
      <c r="C3873" s="21" t="s">
        <v>13</v>
      </c>
      <c r="D3873" s="21" t="s">
        <v>20</v>
      </c>
      <c r="E3873" s="21">
        <v>82</v>
      </c>
      <c r="F3873" s="21">
        <v>18</v>
      </c>
      <c r="G3873" s="21" t="s">
        <v>4940</v>
      </c>
      <c r="H3873" s="21" t="s">
        <v>439</v>
      </c>
      <c r="I3873" s="21">
        <v>0</v>
      </c>
      <c r="J3873" s="21">
        <v>1</v>
      </c>
      <c r="K3873" s="21">
        <v>0</v>
      </c>
      <c r="L3873" s="21">
        <v>0</v>
      </c>
      <c r="M3873" s="21" t="s">
        <v>592</v>
      </c>
      <c r="N3873" s="21">
        <v>-1</v>
      </c>
      <c r="O3873" s="21">
        <f t="shared" si="186"/>
        <v>-1</v>
      </c>
      <c r="P3873" s="21">
        <f t="shared" si="187"/>
        <v>0</v>
      </c>
      <c r="Q3873" s="21">
        <f t="shared" si="188"/>
        <v>1</v>
      </c>
      <c r="R3873">
        <f>IFERROR(IF(I3873=1,VLOOKUP(F3873,Lookup!$A$2:$B$15,2,FALSE),0),0.5)</f>
        <v>0</v>
      </c>
      <c r="S3873">
        <f>IF(K3873=1,1,IFERROR(IF(H3873="pass",VLOOKUP(F3873,Lookup!$D$2:$E$26,2,FALSE),0),1.6))</f>
        <v>1.6</v>
      </c>
      <c r="T3873" s="6">
        <f t="shared" si="189"/>
        <v>1.5825</v>
      </c>
      <c r="U3873" s="6">
        <f t="shared" si="190"/>
        <v>1.5825</v>
      </c>
      <c r="V3873" t="str">
        <f t="shared" si="191"/>
        <v>D.HOPKINS, ARI</v>
      </c>
    </row>
    <row r="3874" spans="1:22">
      <c r="A3874">
        <v>37</v>
      </c>
      <c r="B3874" s="21">
        <v>3</v>
      </c>
      <c r="C3874" s="21" t="s">
        <v>13</v>
      </c>
      <c r="D3874" s="21" t="s">
        <v>20</v>
      </c>
      <c r="E3874" s="21">
        <v>74</v>
      </c>
      <c r="F3874" s="21">
        <v>26</v>
      </c>
      <c r="G3874" s="21" t="s">
        <v>4941</v>
      </c>
      <c r="H3874" s="21" t="s">
        <v>2864</v>
      </c>
      <c r="I3874" s="21">
        <v>0</v>
      </c>
      <c r="J3874" s="21">
        <v>1</v>
      </c>
      <c r="K3874" s="21">
        <v>0</v>
      </c>
      <c r="L3874" s="21">
        <v>0</v>
      </c>
      <c r="M3874" s="21" t="s">
        <v>594</v>
      </c>
      <c r="N3874" s="21" t="s">
        <v>587</v>
      </c>
      <c r="O3874" s="21">
        <f t="shared" si="186"/>
        <v>0</v>
      </c>
      <c r="P3874" s="21">
        <f t="shared" si="187"/>
        <v>0</v>
      </c>
      <c r="Q3874" s="21">
        <f t="shared" si="188"/>
        <v>0</v>
      </c>
      <c r="R3874">
        <f>IFERROR(IF(I3874=1,VLOOKUP(F3874,Lookup!$A$2:$B$15,2,FALSE),0),0.5)</f>
        <v>0</v>
      </c>
      <c r="S3874">
        <f>IF(K3874=1,1,IFERROR(IF(H3874="pass",VLOOKUP(F3874,Lookup!$D$2:$E$26,2,FALSE),0),1.6))</f>
        <v>0</v>
      </c>
      <c r="T3874" s="6">
        <f t="shared" si="189"/>
        <v>0</v>
      </c>
      <c r="U3874" s="6">
        <f t="shared" si="190"/>
        <v>0</v>
      </c>
      <c r="V3874" t="str">
        <f t="shared" si="191"/>
        <v>K.MURRAY, ARI</v>
      </c>
    </row>
    <row r="3875" spans="1:22">
      <c r="A3875">
        <v>38</v>
      </c>
      <c r="B3875" s="21">
        <v>3</v>
      </c>
      <c r="C3875" s="21" t="s">
        <v>13</v>
      </c>
      <c r="D3875" s="21" t="s">
        <v>20</v>
      </c>
      <c r="E3875" s="21">
        <v>84</v>
      </c>
      <c r="F3875" s="21">
        <v>16</v>
      </c>
      <c r="G3875" s="21" t="s">
        <v>4942</v>
      </c>
      <c r="H3875" s="21" t="s">
        <v>439</v>
      </c>
      <c r="I3875" s="21">
        <v>0</v>
      </c>
      <c r="J3875" s="21">
        <v>1</v>
      </c>
      <c r="K3875" s="21">
        <v>0</v>
      </c>
      <c r="L3875" s="21">
        <v>0</v>
      </c>
      <c r="M3875" s="21" t="s">
        <v>596</v>
      </c>
      <c r="N3875" s="21">
        <v>-3</v>
      </c>
      <c r="O3875" s="21">
        <f t="shared" si="186"/>
        <v>-3</v>
      </c>
      <c r="P3875" s="21">
        <f t="shared" si="187"/>
        <v>0</v>
      </c>
      <c r="Q3875" s="21">
        <f t="shared" si="188"/>
        <v>1</v>
      </c>
      <c r="R3875">
        <f>IFERROR(IF(I3875=1,VLOOKUP(F3875,Lookup!$A$2:$B$15,2,FALSE),0),0.5)</f>
        <v>0</v>
      </c>
      <c r="S3875">
        <f>IF(K3875=1,1,IFERROR(IF(H3875="pass",VLOOKUP(F3875,Lookup!$D$2:$E$26,2,FALSE),0),1.6))</f>
        <v>1.6</v>
      </c>
      <c r="T3875" s="6">
        <f t="shared" si="189"/>
        <v>1.5475000000000001</v>
      </c>
      <c r="U3875" s="6">
        <f t="shared" si="190"/>
        <v>1.5475000000000001</v>
      </c>
      <c r="V3875" t="str">
        <f t="shared" si="191"/>
        <v>C.EDMONDS, ARI</v>
      </c>
    </row>
    <row r="3876" spans="1:22">
      <c r="A3876">
        <v>39</v>
      </c>
      <c r="B3876" s="21">
        <v>3</v>
      </c>
      <c r="C3876" s="21" t="s">
        <v>13</v>
      </c>
      <c r="D3876" s="21" t="s">
        <v>20</v>
      </c>
      <c r="E3876" s="21">
        <v>78</v>
      </c>
      <c r="F3876" s="21">
        <v>22</v>
      </c>
      <c r="G3876" s="21" t="s">
        <v>4943</v>
      </c>
      <c r="H3876" s="21" t="s">
        <v>439</v>
      </c>
      <c r="I3876" s="21">
        <v>0</v>
      </c>
      <c r="J3876" s="21">
        <v>1</v>
      </c>
      <c r="K3876" s="21">
        <v>0</v>
      </c>
      <c r="L3876" s="21">
        <v>0</v>
      </c>
      <c r="M3876" s="21" t="s">
        <v>598</v>
      </c>
      <c r="N3876" s="21">
        <v>9</v>
      </c>
      <c r="O3876" s="21">
        <f t="shared" si="186"/>
        <v>9</v>
      </c>
      <c r="P3876" s="21">
        <f t="shared" si="187"/>
        <v>0</v>
      </c>
      <c r="Q3876" s="21">
        <f t="shared" si="188"/>
        <v>1</v>
      </c>
      <c r="R3876">
        <f>IFERROR(IF(I3876=1,VLOOKUP(F3876,Lookup!$A$2:$B$15,2,FALSE),0),0.5)</f>
        <v>0</v>
      </c>
      <c r="S3876">
        <f>IF(K3876=1,1,IFERROR(IF(H3876="pass",VLOOKUP(F3876,Lookup!$D$2:$E$26,2,FALSE),0),1.6))</f>
        <v>1.6</v>
      </c>
      <c r="T3876" s="6">
        <f t="shared" si="189"/>
        <v>1.7575000000000001</v>
      </c>
      <c r="U3876" s="6">
        <f t="shared" si="190"/>
        <v>1.7575000000000001</v>
      </c>
      <c r="V3876" t="str">
        <f t="shared" si="191"/>
        <v>A.GREEN, ARI</v>
      </c>
    </row>
    <row r="3877" spans="1:22">
      <c r="A3877">
        <v>40</v>
      </c>
      <c r="B3877" s="21">
        <v>3</v>
      </c>
      <c r="C3877" s="21" t="s">
        <v>13</v>
      </c>
      <c r="D3877" s="21" t="s">
        <v>20</v>
      </c>
      <c r="E3877" s="21">
        <v>68</v>
      </c>
      <c r="F3877" s="21">
        <v>32</v>
      </c>
      <c r="G3877" s="21" t="s">
        <v>4944</v>
      </c>
      <c r="H3877" s="21" t="s">
        <v>439</v>
      </c>
      <c r="I3877" s="21">
        <v>0</v>
      </c>
      <c r="J3877" s="21">
        <v>1</v>
      </c>
      <c r="K3877" s="21">
        <v>0</v>
      </c>
      <c r="L3877" s="21">
        <v>0</v>
      </c>
      <c r="M3877" s="21" t="s">
        <v>592</v>
      </c>
      <c r="N3877" s="21">
        <v>13</v>
      </c>
      <c r="O3877" s="21">
        <f t="shared" si="186"/>
        <v>13</v>
      </c>
      <c r="P3877" s="21">
        <f t="shared" si="187"/>
        <v>0</v>
      </c>
      <c r="Q3877" s="21">
        <f t="shared" si="188"/>
        <v>1</v>
      </c>
      <c r="R3877">
        <f>IFERROR(IF(I3877=1,VLOOKUP(F3877,Lookup!$A$2:$B$15,2,FALSE),0),0.5)</f>
        <v>0</v>
      </c>
      <c r="S3877">
        <f>IF(K3877=1,1,IFERROR(IF(H3877="pass",VLOOKUP(F3877,Lookup!$D$2:$E$26,2,FALSE),0),1.6))</f>
        <v>1.6</v>
      </c>
      <c r="T3877" s="6">
        <f t="shared" si="189"/>
        <v>1.8275000000000001</v>
      </c>
      <c r="U3877" s="6">
        <f t="shared" si="190"/>
        <v>1.8275000000000001</v>
      </c>
      <c r="V3877" t="str">
        <f t="shared" si="191"/>
        <v>D.HOPKINS, ARI</v>
      </c>
    </row>
    <row r="3878" spans="1:22">
      <c r="A3878">
        <v>41</v>
      </c>
      <c r="B3878" s="21">
        <v>3</v>
      </c>
      <c r="C3878" s="21" t="s">
        <v>20</v>
      </c>
      <c r="D3878" s="21" t="s">
        <v>13</v>
      </c>
      <c r="E3878" s="21">
        <v>79</v>
      </c>
      <c r="F3878" s="21">
        <v>21</v>
      </c>
      <c r="G3878" s="21" t="s">
        <v>4945</v>
      </c>
      <c r="H3878" s="21" t="s">
        <v>585</v>
      </c>
      <c r="I3878" s="21">
        <v>1</v>
      </c>
      <c r="J3878" s="21">
        <v>0</v>
      </c>
      <c r="K3878" s="21">
        <v>0</v>
      </c>
      <c r="L3878" s="21">
        <v>0</v>
      </c>
      <c r="M3878" s="21" t="s">
        <v>1576</v>
      </c>
      <c r="N3878" s="21" t="s">
        <v>587</v>
      </c>
      <c r="O3878" s="21">
        <f t="shared" si="186"/>
        <v>0</v>
      </c>
      <c r="P3878" s="21">
        <f t="shared" si="187"/>
        <v>1</v>
      </c>
      <c r="Q3878" s="21">
        <f t="shared" si="188"/>
        <v>0</v>
      </c>
      <c r="R3878">
        <f>IFERROR(IF(I3878=1,VLOOKUP(F3878,Lookup!$A$2:$B$15,2,FALSE),0),0.5)</f>
        <v>0.5</v>
      </c>
      <c r="S3878">
        <f>IF(K3878=1,1,IFERROR(IF(H3878="pass",VLOOKUP(F3878,Lookup!$D$2:$E$26,2,FALSE),0),1.6))</f>
        <v>0</v>
      </c>
      <c r="T3878" s="6">
        <f t="shared" si="189"/>
        <v>0</v>
      </c>
      <c r="U3878" s="6">
        <f t="shared" si="190"/>
        <v>0.5</v>
      </c>
      <c r="V3878" t="str">
        <f t="shared" si="191"/>
        <v>J.ROBINSON, JAX</v>
      </c>
    </row>
    <row r="3879" spans="1:22">
      <c r="A3879">
        <v>42</v>
      </c>
      <c r="B3879" s="21">
        <v>3</v>
      </c>
      <c r="C3879" s="21" t="s">
        <v>20</v>
      </c>
      <c r="D3879" s="21" t="s">
        <v>13</v>
      </c>
      <c r="E3879" s="21">
        <v>75</v>
      </c>
      <c r="F3879" s="21">
        <v>25</v>
      </c>
      <c r="G3879" s="21" t="s">
        <v>4946</v>
      </c>
      <c r="H3879" s="21" t="s">
        <v>439</v>
      </c>
      <c r="I3879" s="21">
        <v>0</v>
      </c>
      <c r="J3879" s="21">
        <v>1</v>
      </c>
      <c r="K3879" s="21">
        <v>0</v>
      </c>
      <c r="L3879" s="21">
        <v>0</v>
      </c>
      <c r="M3879" s="21" t="s">
        <v>1534</v>
      </c>
      <c r="N3879" s="21">
        <v>18</v>
      </c>
      <c r="O3879" s="21">
        <f t="shared" si="186"/>
        <v>18</v>
      </c>
      <c r="P3879" s="21">
        <f t="shared" si="187"/>
        <v>0</v>
      </c>
      <c r="Q3879" s="21">
        <f t="shared" si="188"/>
        <v>1</v>
      </c>
      <c r="R3879">
        <f>IFERROR(IF(I3879=1,VLOOKUP(F3879,Lookup!$A$2:$B$15,2,FALSE),0),0.5)</f>
        <v>0</v>
      </c>
      <c r="S3879">
        <f>IF(K3879=1,1,IFERROR(IF(H3879="pass",VLOOKUP(F3879,Lookup!$D$2:$E$26,2,FALSE),0),1.6))</f>
        <v>1.6</v>
      </c>
      <c r="T3879" s="6">
        <f t="shared" si="189"/>
        <v>1.915</v>
      </c>
      <c r="U3879" s="6">
        <f t="shared" si="190"/>
        <v>1.915</v>
      </c>
      <c r="V3879" t="str">
        <f t="shared" si="191"/>
        <v>D.CHARK, JAX</v>
      </c>
    </row>
    <row r="3880" spans="1:22">
      <c r="A3880">
        <v>43</v>
      </c>
      <c r="B3880" s="21">
        <v>3</v>
      </c>
      <c r="C3880" s="21" t="s">
        <v>20</v>
      </c>
      <c r="D3880" s="21" t="s">
        <v>13</v>
      </c>
      <c r="E3880" s="21">
        <v>75</v>
      </c>
      <c r="F3880" s="21">
        <v>25</v>
      </c>
      <c r="G3880" s="21" t="s">
        <v>4947</v>
      </c>
      <c r="H3880" s="21" t="s">
        <v>585</v>
      </c>
      <c r="I3880" s="21">
        <v>0</v>
      </c>
      <c r="J3880" s="21">
        <v>1</v>
      </c>
      <c r="K3880" s="21">
        <v>0</v>
      </c>
      <c r="L3880" s="21">
        <v>0</v>
      </c>
      <c r="M3880" s="21" t="s">
        <v>3401</v>
      </c>
      <c r="N3880" s="21" t="s">
        <v>587</v>
      </c>
      <c r="O3880" s="21">
        <f t="shared" si="186"/>
        <v>0</v>
      </c>
      <c r="P3880" s="21">
        <f t="shared" si="187"/>
        <v>0</v>
      </c>
      <c r="Q3880" s="21">
        <f t="shared" si="188"/>
        <v>0</v>
      </c>
      <c r="R3880">
        <f>IFERROR(IF(I3880=1,VLOOKUP(F3880,Lookup!$A$2:$B$15,2,FALSE),0),0.5)</f>
        <v>0</v>
      </c>
      <c r="S3880">
        <f>IF(K3880=1,1,IFERROR(IF(H3880="pass",VLOOKUP(F3880,Lookup!$D$2:$E$26,2,FALSE),0),1.6))</f>
        <v>0</v>
      </c>
      <c r="T3880" s="6">
        <f t="shared" si="189"/>
        <v>0</v>
      </c>
      <c r="U3880" s="6">
        <f t="shared" si="190"/>
        <v>0</v>
      </c>
      <c r="V3880" t="str">
        <f t="shared" si="191"/>
        <v>T.LAWRENCE, JAX</v>
      </c>
    </row>
    <row r="3881" spans="1:22">
      <c r="A3881">
        <v>44</v>
      </c>
      <c r="B3881" s="21">
        <v>3</v>
      </c>
      <c r="C3881" s="21" t="s">
        <v>13</v>
      </c>
      <c r="D3881" s="21" t="s">
        <v>20</v>
      </c>
      <c r="E3881" s="21">
        <v>77</v>
      </c>
      <c r="F3881" s="21">
        <v>23</v>
      </c>
      <c r="G3881" s="21" t="s">
        <v>4948</v>
      </c>
      <c r="H3881" s="21" t="s">
        <v>585</v>
      </c>
      <c r="I3881" s="21">
        <v>1</v>
      </c>
      <c r="J3881" s="21">
        <v>0</v>
      </c>
      <c r="K3881" s="21">
        <v>0</v>
      </c>
      <c r="L3881" s="21">
        <v>0</v>
      </c>
      <c r="M3881" s="21" t="s">
        <v>596</v>
      </c>
      <c r="N3881" s="21" t="s">
        <v>587</v>
      </c>
      <c r="O3881" s="21">
        <f t="shared" si="186"/>
        <v>0</v>
      </c>
      <c r="P3881" s="21">
        <f t="shared" si="187"/>
        <v>1</v>
      </c>
      <c r="Q3881" s="21">
        <f t="shared" si="188"/>
        <v>0</v>
      </c>
      <c r="R3881">
        <f>IFERROR(IF(I3881=1,VLOOKUP(F3881,Lookup!$A$2:$B$15,2,FALSE),0),0.5)</f>
        <v>0.5</v>
      </c>
      <c r="S3881">
        <f>IF(K3881=1,1,IFERROR(IF(H3881="pass",VLOOKUP(F3881,Lookup!$D$2:$E$26,2,FALSE),0),1.6))</f>
        <v>0</v>
      </c>
      <c r="T3881" s="6">
        <f t="shared" si="189"/>
        <v>0</v>
      </c>
      <c r="U3881" s="6">
        <f t="shared" si="190"/>
        <v>0.5</v>
      </c>
      <c r="V3881" t="str">
        <f t="shared" si="191"/>
        <v>C.EDMONDS, ARI</v>
      </c>
    </row>
    <row r="3882" spans="1:22">
      <c r="A3882">
        <v>45</v>
      </c>
      <c r="B3882" s="21">
        <v>3</v>
      </c>
      <c r="C3882" s="21" t="s">
        <v>13</v>
      </c>
      <c r="D3882" s="21" t="s">
        <v>20</v>
      </c>
      <c r="E3882" s="21">
        <v>70</v>
      </c>
      <c r="F3882" s="21">
        <v>30</v>
      </c>
      <c r="G3882" s="21" t="s">
        <v>4949</v>
      </c>
      <c r="H3882" s="21" t="s">
        <v>585</v>
      </c>
      <c r="I3882" s="21">
        <v>1</v>
      </c>
      <c r="J3882" s="21">
        <v>0</v>
      </c>
      <c r="K3882" s="21">
        <v>0</v>
      </c>
      <c r="L3882" s="21">
        <v>0</v>
      </c>
      <c r="M3882" s="21" t="s">
        <v>624</v>
      </c>
      <c r="N3882" s="21" t="s">
        <v>587</v>
      </c>
      <c r="O3882" s="21">
        <f t="shared" si="186"/>
        <v>0</v>
      </c>
      <c r="P3882" s="21">
        <f t="shared" si="187"/>
        <v>1</v>
      </c>
      <c r="Q3882" s="21">
        <f t="shared" si="188"/>
        <v>0</v>
      </c>
      <c r="R3882">
        <f>IFERROR(IF(I3882=1,VLOOKUP(F3882,Lookup!$A$2:$B$15,2,FALSE),0),0.5)</f>
        <v>0.5</v>
      </c>
      <c r="S3882">
        <f>IF(K3882=1,1,IFERROR(IF(H3882="pass",VLOOKUP(F3882,Lookup!$D$2:$E$26,2,FALSE),0),1.6))</f>
        <v>0</v>
      </c>
      <c r="T3882" s="6">
        <f t="shared" si="189"/>
        <v>0</v>
      </c>
      <c r="U3882" s="6">
        <f t="shared" si="190"/>
        <v>0.5</v>
      </c>
      <c r="V3882" t="str">
        <f t="shared" si="191"/>
        <v>J.CONNER, ARI</v>
      </c>
    </row>
    <row r="3883" spans="1:22">
      <c r="A3883">
        <v>46</v>
      </c>
      <c r="B3883" s="21">
        <v>3</v>
      </c>
      <c r="C3883" s="21" t="s">
        <v>13</v>
      </c>
      <c r="D3883" s="21" t="s">
        <v>20</v>
      </c>
      <c r="E3883" s="21">
        <v>64</v>
      </c>
      <c r="F3883" s="21">
        <v>36</v>
      </c>
      <c r="G3883" s="21" t="s">
        <v>4950</v>
      </c>
      <c r="H3883" s="21" t="s">
        <v>439</v>
      </c>
      <c r="I3883" s="21">
        <v>0</v>
      </c>
      <c r="J3883" s="21">
        <v>1</v>
      </c>
      <c r="K3883" s="21">
        <v>0</v>
      </c>
      <c r="L3883" s="21">
        <v>0</v>
      </c>
      <c r="M3883" s="21" t="s">
        <v>624</v>
      </c>
      <c r="N3883" s="21">
        <v>2</v>
      </c>
      <c r="O3883" s="21">
        <f t="shared" si="186"/>
        <v>2</v>
      </c>
      <c r="P3883" s="21">
        <f t="shared" si="187"/>
        <v>0</v>
      </c>
      <c r="Q3883" s="21">
        <f t="shared" si="188"/>
        <v>1</v>
      </c>
      <c r="R3883">
        <f>IFERROR(IF(I3883=1,VLOOKUP(F3883,Lookup!$A$2:$B$15,2,FALSE),0),0.5)</f>
        <v>0</v>
      </c>
      <c r="S3883">
        <f>IF(K3883=1,1,IFERROR(IF(H3883="pass",VLOOKUP(F3883,Lookup!$D$2:$E$26,2,FALSE),0),1.6))</f>
        <v>1.6</v>
      </c>
      <c r="T3883" s="6">
        <f t="shared" si="189"/>
        <v>1.635</v>
      </c>
      <c r="U3883" s="6">
        <f t="shared" si="190"/>
        <v>1.635</v>
      </c>
      <c r="V3883" t="str">
        <f t="shared" si="191"/>
        <v>J.CONNER, ARI</v>
      </c>
    </row>
    <row r="3884" spans="1:22">
      <c r="A3884">
        <v>47</v>
      </c>
      <c r="B3884" s="21">
        <v>3</v>
      </c>
      <c r="C3884" s="21" t="s">
        <v>13</v>
      </c>
      <c r="D3884" s="21" t="s">
        <v>20</v>
      </c>
      <c r="E3884" s="21">
        <v>54</v>
      </c>
      <c r="F3884" s="21">
        <v>46</v>
      </c>
      <c r="G3884" s="21" t="s">
        <v>4951</v>
      </c>
      <c r="H3884" s="21" t="s">
        <v>585</v>
      </c>
      <c r="I3884" s="21">
        <v>1</v>
      </c>
      <c r="J3884" s="21">
        <v>0</v>
      </c>
      <c r="K3884" s="21">
        <v>0</v>
      </c>
      <c r="L3884" s="21">
        <v>0</v>
      </c>
      <c r="M3884" s="21" t="s">
        <v>624</v>
      </c>
      <c r="N3884" s="21" t="s">
        <v>587</v>
      </c>
      <c r="O3884" s="21">
        <f t="shared" si="186"/>
        <v>0</v>
      </c>
      <c r="P3884" s="21">
        <f t="shared" si="187"/>
        <v>1</v>
      </c>
      <c r="Q3884" s="21">
        <f t="shared" si="188"/>
        <v>0</v>
      </c>
      <c r="R3884">
        <f>IFERROR(IF(I3884=1,VLOOKUP(F3884,Lookup!$A$2:$B$15,2,FALSE),0),0.5)</f>
        <v>0.5</v>
      </c>
      <c r="S3884">
        <f>IF(K3884=1,1,IFERROR(IF(H3884="pass",VLOOKUP(F3884,Lookup!$D$2:$E$26,2,FALSE),0),1.6))</f>
        <v>0</v>
      </c>
      <c r="T3884" s="6">
        <f t="shared" si="189"/>
        <v>0</v>
      </c>
      <c r="U3884" s="6">
        <f t="shared" si="190"/>
        <v>0.5</v>
      </c>
      <c r="V3884" t="str">
        <f t="shared" si="191"/>
        <v>J.CONNER, ARI</v>
      </c>
    </row>
    <row r="3885" spans="1:22">
      <c r="A3885">
        <v>48</v>
      </c>
      <c r="B3885" s="21">
        <v>3</v>
      </c>
      <c r="C3885" s="21" t="s">
        <v>13</v>
      </c>
      <c r="D3885" s="21" t="s">
        <v>20</v>
      </c>
      <c r="E3885" s="21">
        <v>48</v>
      </c>
      <c r="F3885" s="21">
        <v>52</v>
      </c>
      <c r="G3885" s="21" t="s">
        <v>4952</v>
      </c>
      <c r="H3885" s="21" t="s">
        <v>585</v>
      </c>
      <c r="I3885" s="21">
        <v>1</v>
      </c>
      <c r="J3885" s="21">
        <v>0</v>
      </c>
      <c r="K3885" s="21">
        <v>0</v>
      </c>
      <c r="L3885" s="21">
        <v>0</v>
      </c>
      <c r="M3885" s="21" t="s">
        <v>596</v>
      </c>
      <c r="N3885" s="21" t="s">
        <v>587</v>
      </c>
      <c r="O3885" s="21">
        <f t="shared" si="186"/>
        <v>0</v>
      </c>
      <c r="P3885" s="21">
        <f t="shared" si="187"/>
        <v>1</v>
      </c>
      <c r="Q3885" s="21">
        <f t="shared" si="188"/>
        <v>0</v>
      </c>
      <c r="R3885">
        <f>IFERROR(IF(I3885=1,VLOOKUP(F3885,Lookup!$A$2:$B$15,2,FALSE),0),0.5)</f>
        <v>0.5</v>
      </c>
      <c r="S3885">
        <f>IF(K3885=1,1,IFERROR(IF(H3885="pass",VLOOKUP(F3885,Lookup!$D$2:$E$26,2,FALSE),0),1.6))</f>
        <v>0</v>
      </c>
      <c r="T3885" s="6">
        <f t="shared" si="189"/>
        <v>0</v>
      </c>
      <c r="U3885" s="6">
        <f t="shared" si="190"/>
        <v>0.5</v>
      </c>
      <c r="V3885" t="str">
        <f t="shared" si="191"/>
        <v>C.EDMONDS, ARI</v>
      </c>
    </row>
    <row r="3886" spans="1:22">
      <c r="A3886">
        <v>49</v>
      </c>
      <c r="B3886" s="21">
        <v>3</v>
      </c>
      <c r="C3886" s="21" t="s">
        <v>13</v>
      </c>
      <c r="D3886" s="21" t="s">
        <v>20</v>
      </c>
      <c r="E3886" s="21">
        <v>47</v>
      </c>
      <c r="F3886" s="21">
        <v>53</v>
      </c>
      <c r="G3886" s="21" t="s">
        <v>4953</v>
      </c>
      <c r="H3886" s="21" t="s">
        <v>2864</v>
      </c>
      <c r="I3886" s="21">
        <v>0</v>
      </c>
      <c r="J3886" s="21">
        <v>1</v>
      </c>
      <c r="K3886" s="21">
        <v>0</v>
      </c>
      <c r="L3886" s="21">
        <v>0</v>
      </c>
      <c r="M3886" s="21" t="s">
        <v>592</v>
      </c>
      <c r="N3886" s="21" t="s">
        <v>587</v>
      </c>
      <c r="O3886" s="21">
        <f t="shared" si="186"/>
        <v>0</v>
      </c>
      <c r="P3886" s="21">
        <f t="shared" si="187"/>
        <v>0</v>
      </c>
      <c r="Q3886" s="21">
        <f t="shared" si="188"/>
        <v>0</v>
      </c>
      <c r="R3886">
        <f>IFERROR(IF(I3886=1,VLOOKUP(F3886,Lookup!$A$2:$B$15,2,FALSE),0),0.5)</f>
        <v>0</v>
      </c>
      <c r="S3886">
        <f>IF(K3886=1,1,IFERROR(IF(H3886="pass",VLOOKUP(F3886,Lookup!$D$2:$E$26,2,FALSE),0),1.6))</f>
        <v>0</v>
      </c>
      <c r="T3886" s="6">
        <f t="shared" si="189"/>
        <v>0</v>
      </c>
      <c r="U3886" s="6">
        <f t="shared" si="190"/>
        <v>0</v>
      </c>
      <c r="V3886" t="str">
        <f t="shared" si="191"/>
        <v>D.HOPKINS, ARI</v>
      </c>
    </row>
    <row r="3887" spans="1:22">
      <c r="A3887">
        <v>50</v>
      </c>
      <c r="B3887" s="21">
        <v>3</v>
      </c>
      <c r="C3887" s="21" t="s">
        <v>13</v>
      </c>
      <c r="D3887" s="21" t="s">
        <v>20</v>
      </c>
      <c r="E3887" s="21">
        <v>57</v>
      </c>
      <c r="F3887" s="21">
        <v>43</v>
      </c>
      <c r="G3887" s="21" t="s">
        <v>4954</v>
      </c>
      <c r="H3887" s="21" t="s">
        <v>439</v>
      </c>
      <c r="I3887" s="21">
        <v>0</v>
      </c>
      <c r="J3887" s="21">
        <v>1</v>
      </c>
      <c r="K3887" s="21">
        <v>0</v>
      </c>
      <c r="L3887" s="21">
        <v>0</v>
      </c>
      <c r="M3887" s="21" t="s">
        <v>603</v>
      </c>
      <c r="N3887" s="21">
        <v>-6</v>
      </c>
      <c r="O3887" s="21">
        <f t="shared" si="186"/>
        <v>-6</v>
      </c>
      <c r="P3887" s="21">
        <f t="shared" si="187"/>
        <v>0</v>
      </c>
      <c r="Q3887" s="21">
        <f t="shared" si="188"/>
        <v>1</v>
      </c>
      <c r="R3887">
        <f>IFERROR(IF(I3887=1,VLOOKUP(F3887,Lookup!$A$2:$B$15,2,FALSE),0),0.5)</f>
        <v>0</v>
      </c>
      <c r="S3887">
        <f>IF(K3887=1,1,IFERROR(IF(H3887="pass",VLOOKUP(F3887,Lookup!$D$2:$E$26,2,FALSE),0),1.6))</f>
        <v>1.6</v>
      </c>
      <c r="T3887" s="6">
        <f t="shared" si="189"/>
        <v>1.4950000000000001</v>
      </c>
      <c r="U3887" s="6">
        <f t="shared" si="190"/>
        <v>1.4950000000000001</v>
      </c>
      <c r="V3887" t="str">
        <f t="shared" si="191"/>
        <v>R.MOORE, ARI</v>
      </c>
    </row>
    <row r="3888" spans="1:22">
      <c r="A3888">
        <v>51</v>
      </c>
      <c r="B3888" s="21">
        <v>3</v>
      </c>
      <c r="C3888" s="21" t="s">
        <v>20</v>
      </c>
      <c r="D3888" s="21" t="s">
        <v>13</v>
      </c>
      <c r="E3888" s="21">
        <v>74</v>
      </c>
      <c r="F3888" s="21">
        <v>26</v>
      </c>
      <c r="G3888" s="21" t="s">
        <v>4955</v>
      </c>
      <c r="H3888" s="21" t="s">
        <v>439</v>
      </c>
      <c r="I3888" s="21">
        <v>0</v>
      </c>
      <c r="J3888" s="21">
        <v>1</v>
      </c>
      <c r="K3888" s="21">
        <v>0</v>
      </c>
      <c r="L3888" s="21">
        <v>0</v>
      </c>
      <c r="M3888" s="21" t="s">
        <v>1536</v>
      </c>
      <c r="N3888" s="21">
        <v>5</v>
      </c>
      <c r="O3888" s="21">
        <f t="shared" si="186"/>
        <v>5</v>
      </c>
      <c r="P3888" s="21">
        <f t="shared" si="187"/>
        <v>0</v>
      </c>
      <c r="Q3888" s="21">
        <f t="shared" si="188"/>
        <v>1</v>
      </c>
      <c r="R3888">
        <f>IFERROR(IF(I3888=1,VLOOKUP(F3888,Lookup!$A$2:$B$15,2,FALSE),0),0.5)</f>
        <v>0</v>
      </c>
      <c r="S3888">
        <f>IF(K3888=1,1,IFERROR(IF(H3888="pass",VLOOKUP(F3888,Lookup!$D$2:$E$26,2,FALSE),0),1.6))</f>
        <v>1.6</v>
      </c>
      <c r="T3888" s="6">
        <f t="shared" si="189"/>
        <v>1.6875</v>
      </c>
      <c r="U3888" s="6">
        <f t="shared" si="190"/>
        <v>1.6875</v>
      </c>
      <c r="V3888" t="str">
        <f t="shared" si="191"/>
        <v>L.SHENAULT, JAX</v>
      </c>
    </row>
    <row r="3889" spans="1:22">
      <c r="A3889">
        <v>52</v>
      </c>
      <c r="B3889" s="21">
        <v>3</v>
      </c>
      <c r="C3889" s="21" t="s">
        <v>20</v>
      </c>
      <c r="D3889" s="21" t="s">
        <v>13</v>
      </c>
      <c r="E3889" s="21">
        <v>67</v>
      </c>
      <c r="F3889" s="21">
        <v>33</v>
      </c>
      <c r="G3889" s="21" t="s">
        <v>4956</v>
      </c>
      <c r="H3889" s="21" t="s">
        <v>585</v>
      </c>
      <c r="I3889" s="21">
        <v>1</v>
      </c>
      <c r="J3889" s="21">
        <v>0</v>
      </c>
      <c r="K3889" s="21">
        <v>0</v>
      </c>
      <c r="L3889" s="21">
        <v>0</v>
      </c>
      <c r="M3889" s="21" t="s">
        <v>1568</v>
      </c>
      <c r="N3889" s="21" t="s">
        <v>587</v>
      </c>
      <c r="O3889" s="21">
        <f t="shared" si="186"/>
        <v>0</v>
      </c>
      <c r="P3889" s="21">
        <f t="shared" si="187"/>
        <v>1</v>
      </c>
      <c r="Q3889" s="21">
        <f t="shared" si="188"/>
        <v>0</v>
      </c>
      <c r="R3889">
        <f>IFERROR(IF(I3889=1,VLOOKUP(F3889,Lookup!$A$2:$B$15,2,FALSE),0),0.5)</f>
        <v>0.5</v>
      </c>
      <c r="S3889">
        <f>IF(K3889=1,1,IFERROR(IF(H3889="pass",VLOOKUP(F3889,Lookup!$D$2:$E$26,2,FALSE),0),1.6))</f>
        <v>0</v>
      </c>
      <c r="T3889" s="6">
        <f t="shared" si="189"/>
        <v>0</v>
      </c>
      <c r="U3889" s="6">
        <f t="shared" si="190"/>
        <v>0.5</v>
      </c>
      <c r="V3889" t="str">
        <f t="shared" si="191"/>
        <v>C.HYDE, JAX</v>
      </c>
    </row>
    <row r="3890" spans="1:22">
      <c r="A3890">
        <v>53</v>
      </c>
      <c r="B3890" s="21">
        <v>3</v>
      </c>
      <c r="C3890" s="21" t="s">
        <v>20</v>
      </c>
      <c r="D3890" s="21" t="s">
        <v>13</v>
      </c>
      <c r="E3890" s="21">
        <v>63</v>
      </c>
      <c r="F3890" s="21">
        <v>37</v>
      </c>
      <c r="G3890" s="21" t="s">
        <v>4957</v>
      </c>
      <c r="H3890" s="21" t="s">
        <v>439</v>
      </c>
      <c r="I3890" s="21">
        <v>0</v>
      </c>
      <c r="J3890" s="21">
        <v>1</v>
      </c>
      <c r="K3890" s="21">
        <v>0</v>
      </c>
      <c r="L3890" s="21">
        <v>0</v>
      </c>
      <c r="M3890" s="21" t="s">
        <v>1536</v>
      </c>
      <c r="N3890" s="21">
        <v>2</v>
      </c>
      <c r="O3890" s="21">
        <f t="shared" si="186"/>
        <v>2</v>
      </c>
      <c r="P3890" s="21">
        <f t="shared" si="187"/>
        <v>0</v>
      </c>
      <c r="Q3890" s="21">
        <f t="shared" si="188"/>
        <v>1</v>
      </c>
      <c r="R3890">
        <f>IFERROR(IF(I3890=1,VLOOKUP(F3890,Lookup!$A$2:$B$15,2,FALSE),0),0.5)</f>
        <v>0</v>
      </c>
      <c r="S3890">
        <f>IF(K3890=1,1,IFERROR(IF(H3890="pass",VLOOKUP(F3890,Lookup!$D$2:$E$26,2,FALSE),0),1.6))</f>
        <v>1.6</v>
      </c>
      <c r="T3890" s="6">
        <f t="shared" si="189"/>
        <v>1.635</v>
      </c>
      <c r="U3890" s="6">
        <f t="shared" si="190"/>
        <v>1.635</v>
      </c>
      <c r="V3890" t="str">
        <f t="shared" si="191"/>
        <v>L.SHENAULT, JAX</v>
      </c>
    </row>
    <row r="3891" spans="1:22">
      <c r="A3891">
        <v>54</v>
      </c>
      <c r="B3891" s="21">
        <v>3</v>
      </c>
      <c r="C3891" s="21" t="s">
        <v>20</v>
      </c>
      <c r="D3891" s="21" t="s">
        <v>13</v>
      </c>
      <c r="E3891" s="21">
        <v>54</v>
      </c>
      <c r="F3891" s="21">
        <v>46</v>
      </c>
      <c r="G3891" s="21" t="s">
        <v>4958</v>
      </c>
      <c r="H3891" s="21" t="s">
        <v>585</v>
      </c>
      <c r="I3891" s="21">
        <v>1</v>
      </c>
      <c r="J3891" s="21">
        <v>0</v>
      </c>
      <c r="K3891" s="21">
        <v>0</v>
      </c>
      <c r="L3891" s="21">
        <v>0</v>
      </c>
      <c r="M3891" s="21" t="s">
        <v>1568</v>
      </c>
      <c r="N3891" s="21" t="s">
        <v>587</v>
      </c>
      <c r="O3891" s="21">
        <f t="shared" si="186"/>
        <v>0</v>
      </c>
      <c r="P3891" s="21">
        <f t="shared" si="187"/>
        <v>1</v>
      </c>
      <c r="Q3891" s="21">
        <f t="shared" si="188"/>
        <v>0</v>
      </c>
      <c r="R3891">
        <f>IFERROR(IF(I3891=1,VLOOKUP(F3891,Lookup!$A$2:$B$15,2,FALSE),0),0.5)</f>
        <v>0.5</v>
      </c>
      <c r="S3891">
        <f>IF(K3891=1,1,IFERROR(IF(H3891="pass",VLOOKUP(F3891,Lookup!$D$2:$E$26,2,FALSE),0),1.6))</f>
        <v>0</v>
      </c>
      <c r="T3891" s="6">
        <f t="shared" si="189"/>
        <v>0</v>
      </c>
      <c r="U3891" s="6">
        <f t="shared" si="190"/>
        <v>0.5</v>
      </c>
      <c r="V3891" t="str">
        <f t="shared" si="191"/>
        <v>C.HYDE, JAX</v>
      </c>
    </row>
    <row r="3892" spans="1:22">
      <c r="A3892">
        <v>55</v>
      </c>
      <c r="B3892" s="21">
        <v>3</v>
      </c>
      <c r="C3892" s="21" t="s">
        <v>20</v>
      </c>
      <c r="D3892" s="21" t="s">
        <v>13</v>
      </c>
      <c r="E3892" s="21">
        <v>36</v>
      </c>
      <c r="F3892" s="21">
        <v>64</v>
      </c>
      <c r="G3892" s="21" t="s">
        <v>4959</v>
      </c>
      <c r="H3892" s="21" t="s">
        <v>585</v>
      </c>
      <c r="I3892" s="21">
        <v>1</v>
      </c>
      <c r="J3892" s="21">
        <v>0</v>
      </c>
      <c r="K3892" s="21">
        <v>0</v>
      </c>
      <c r="L3892" s="21">
        <v>0</v>
      </c>
      <c r="M3892" s="21" t="s">
        <v>3401</v>
      </c>
      <c r="N3892" s="21" t="s">
        <v>587</v>
      </c>
      <c r="O3892" s="21">
        <f t="shared" si="186"/>
        <v>0</v>
      </c>
      <c r="P3892" s="21">
        <f t="shared" si="187"/>
        <v>1</v>
      </c>
      <c r="Q3892" s="21">
        <f t="shared" si="188"/>
        <v>0</v>
      </c>
      <c r="R3892">
        <f>IFERROR(IF(I3892=1,VLOOKUP(F3892,Lookup!$A$2:$B$15,2,FALSE),0),0.5)</f>
        <v>0.5</v>
      </c>
      <c r="S3892">
        <f>IF(K3892=1,1,IFERROR(IF(H3892="pass",VLOOKUP(F3892,Lookup!$D$2:$E$26,2,FALSE),0),1.6))</f>
        <v>0</v>
      </c>
      <c r="T3892" s="6">
        <f t="shared" si="189"/>
        <v>0</v>
      </c>
      <c r="U3892" s="6">
        <f t="shared" si="190"/>
        <v>0.5</v>
      </c>
      <c r="V3892" t="str">
        <f t="shared" si="191"/>
        <v>T.LAWRENCE, JAX</v>
      </c>
    </row>
    <row r="3893" spans="1:22">
      <c r="A3893">
        <v>56</v>
      </c>
      <c r="B3893" s="21">
        <v>3</v>
      </c>
      <c r="C3893" s="21" t="s">
        <v>20</v>
      </c>
      <c r="D3893" s="21" t="s">
        <v>13</v>
      </c>
      <c r="E3893" s="21">
        <v>42</v>
      </c>
      <c r="F3893" s="21">
        <v>58</v>
      </c>
      <c r="G3893" s="21" t="s">
        <v>4960</v>
      </c>
      <c r="H3893" s="21" t="s">
        <v>439</v>
      </c>
      <c r="I3893" s="21">
        <v>0</v>
      </c>
      <c r="J3893" s="21">
        <v>1</v>
      </c>
      <c r="K3893" s="21">
        <v>0</v>
      </c>
      <c r="L3893" s="21">
        <v>0</v>
      </c>
      <c r="M3893" s="21" t="s">
        <v>1536</v>
      </c>
      <c r="N3893" s="21">
        <v>6</v>
      </c>
      <c r="O3893" s="21">
        <f t="shared" si="186"/>
        <v>6</v>
      </c>
      <c r="P3893" s="21">
        <f t="shared" si="187"/>
        <v>0</v>
      </c>
      <c r="Q3893" s="21">
        <f t="shared" si="188"/>
        <v>1</v>
      </c>
      <c r="R3893">
        <f>IFERROR(IF(I3893=1,VLOOKUP(F3893,Lookup!$A$2:$B$15,2,FALSE),0),0.5)</f>
        <v>0</v>
      </c>
      <c r="S3893">
        <f>IF(K3893=1,1,IFERROR(IF(H3893="pass",VLOOKUP(F3893,Lookup!$D$2:$E$26,2,FALSE),0),1.6))</f>
        <v>1.6</v>
      </c>
      <c r="T3893" s="6">
        <f t="shared" si="189"/>
        <v>1.7050000000000001</v>
      </c>
      <c r="U3893" s="6">
        <f t="shared" si="190"/>
        <v>1.7050000000000001</v>
      </c>
      <c r="V3893" t="str">
        <f t="shared" si="191"/>
        <v>L.SHENAULT, JAX</v>
      </c>
    </row>
    <row r="3894" spans="1:22">
      <c r="A3894">
        <v>57</v>
      </c>
      <c r="B3894" s="21">
        <v>3</v>
      </c>
      <c r="C3894" s="21" t="s">
        <v>20</v>
      </c>
      <c r="D3894" s="21" t="s">
        <v>13</v>
      </c>
      <c r="E3894" s="21">
        <v>30</v>
      </c>
      <c r="F3894" s="21">
        <v>70</v>
      </c>
      <c r="G3894" s="21" t="s">
        <v>4961</v>
      </c>
      <c r="H3894" s="21" t="s">
        <v>439</v>
      </c>
      <c r="I3894" s="21">
        <v>0</v>
      </c>
      <c r="J3894" s="21">
        <v>1</v>
      </c>
      <c r="K3894" s="21">
        <v>0</v>
      </c>
      <c r="L3894" s="21">
        <v>0</v>
      </c>
      <c r="M3894" s="21" t="s">
        <v>1554</v>
      </c>
      <c r="N3894" s="21">
        <v>13</v>
      </c>
      <c r="O3894" s="21">
        <f t="shared" si="186"/>
        <v>13</v>
      </c>
      <c r="P3894" s="21">
        <f t="shared" si="187"/>
        <v>0</v>
      </c>
      <c r="Q3894" s="21">
        <f t="shared" si="188"/>
        <v>1</v>
      </c>
      <c r="R3894">
        <f>IFERROR(IF(I3894=1,VLOOKUP(F3894,Lookup!$A$2:$B$15,2,FALSE),0),0.5)</f>
        <v>0</v>
      </c>
      <c r="S3894">
        <f>IF(K3894=1,1,IFERROR(IF(H3894="pass",VLOOKUP(F3894,Lookup!$D$2:$E$26,2,FALSE),0),1.6))</f>
        <v>1.6</v>
      </c>
      <c r="T3894" s="6">
        <f t="shared" si="189"/>
        <v>1.8275000000000001</v>
      </c>
      <c r="U3894" s="6">
        <f t="shared" si="190"/>
        <v>1.8275000000000001</v>
      </c>
      <c r="V3894" t="str">
        <f t="shared" si="191"/>
        <v>M.JONES, JAX</v>
      </c>
    </row>
    <row r="3895" spans="1:22">
      <c r="A3895">
        <v>58</v>
      </c>
      <c r="B3895" s="21">
        <v>3</v>
      </c>
      <c r="C3895" s="21" t="s">
        <v>20</v>
      </c>
      <c r="D3895" s="21" t="s">
        <v>13</v>
      </c>
      <c r="E3895" s="21">
        <v>17</v>
      </c>
      <c r="F3895" s="21">
        <v>83</v>
      </c>
      <c r="G3895" s="21" t="s">
        <v>4962</v>
      </c>
      <c r="H3895" s="21" t="s">
        <v>439</v>
      </c>
      <c r="I3895" s="21">
        <v>0</v>
      </c>
      <c r="J3895" s="21">
        <v>1</v>
      </c>
      <c r="K3895" s="21">
        <v>0</v>
      </c>
      <c r="L3895" s="21">
        <v>0</v>
      </c>
      <c r="M3895" s="21" t="s">
        <v>1554</v>
      </c>
      <c r="N3895" s="21">
        <v>5</v>
      </c>
      <c r="O3895" s="21">
        <f t="shared" si="186"/>
        <v>5</v>
      </c>
      <c r="P3895" s="21">
        <f t="shared" si="187"/>
        <v>0</v>
      </c>
      <c r="Q3895" s="21">
        <f t="shared" si="188"/>
        <v>1</v>
      </c>
      <c r="R3895">
        <f>IFERROR(IF(I3895=1,VLOOKUP(F3895,Lookup!$A$2:$B$15,2,FALSE),0),0.5)</f>
        <v>0</v>
      </c>
      <c r="S3895">
        <f>IF(K3895=1,1,IFERROR(IF(H3895="pass",VLOOKUP(F3895,Lookup!$D$2:$E$26,2,FALSE),0),1.6))</f>
        <v>2</v>
      </c>
      <c r="T3895" s="6">
        <f t="shared" si="189"/>
        <v>1.6875</v>
      </c>
      <c r="U3895" s="6">
        <f t="shared" si="190"/>
        <v>1.8937500000000003</v>
      </c>
      <c r="V3895" t="str">
        <f t="shared" si="191"/>
        <v>M.JONES, JAX</v>
      </c>
    </row>
    <row r="3896" spans="1:22">
      <c r="A3896">
        <v>59</v>
      </c>
      <c r="B3896" s="21">
        <v>3</v>
      </c>
      <c r="C3896" s="21" t="s">
        <v>20</v>
      </c>
      <c r="D3896" s="21" t="s">
        <v>13</v>
      </c>
      <c r="E3896" s="21">
        <v>12</v>
      </c>
      <c r="F3896" s="21">
        <v>88</v>
      </c>
      <c r="G3896" s="21" t="s">
        <v>4963</v>
      </c>
      <c r="H3896" s="21" t="s">
        <v>439</v>
      </c>
      <c r="I3896" s="21">
        <v>0</v>
      </c>
      <c r="J3896" s="21">
        <v>1</v>
      </c>
      <c r="K3896" s="21">
        <v>0</v>
      </c>
      <c r="L3896" s="21">
        <v>0</v>
      </c>
      <c r="M3896" s="21" t="s">
        <v>1534</v>
      </c>
      <c r="N3896" s="21">
        <v>12</v>
      </c>
      <c r="O3896" s="21">
        <f t="shared" si="186"/>
        <v>12</v>
      </c>
      <c r="P3896" s="21">
        <f t="shared" si="187"/>
        <v>0</v>
      </c>
      <c r="Q3896" s="21">
        <f t="shared" si="188"/>
        <v>1</v>
      </c>
      <c r="R3896">
        <f>IFERROR(IF(I3896=1,VLOOKUP(F3896,Lookup!$A$2:$B$15,2,FALSE),0),0.5)</f>
        <v>0</v>
      </c>
      <c r="S3896">
        <f>IF(K3896=1,1,IFERROR(IF(H3896="pass",VLOOKUP(F3896,Lookup!$D$2:$E$26,2,FALSE),0),1.6))</f>
        <v>2.2000000000000002</v>
      </c>
      <c r="T3896" s="6">
        <f t="shared" si="189"/>
        <v>1.81</v>
      </c>
      <c r="U3896" s="6">
        <f t="shared" si="190"/>
        <v>2.0674000000000001</v>
      </c>
      <c r="V3896" t="str">
        <f t="shared" si="191"/>
        <v>D.CHARK, JAX</v>
      </c>
    </row>
    <row r="3897" spans="1:22">
      <c r="A3897">
        <v>60</v>
      </c>
      <c r="B3897" s="21">
        <v>3</v>
      </c>
      <c r="C3897" s="21" t="s">
        <v>13</v>
      </c>
      <c r="D3897" s="21" t="s">
        <v>20</v>
      </c>
      <c r="E3897" s="21">
        <v>75</v>
      </c>
      <c r="F3897" s="21">
        <v>25</v>
      </c>
      <c r="G3897" s="21" t="s">
        <v>4964</v>
      </c>
      <c r="H3897" s="21" t="s">
        <v>585</v>
      </c>
      <c r="I3897" s="21">
        <v>0</v>
      </c>
      <c r="J3897" s="21">
        <v>1</v>
      </c>
      <c r="K3897" s="21">
        <v>0</v>
      </c>
      <c r="L3897" s="21">
        <v>0</v>
      </c>
      <c r="M3897" s="21" t="s">
        <v>594</v>
      </c>
      <c r="N3897" s="21" t="s">
        <v>587</v>
      </c>
      <c r="O3897" s="21">
        <f t="shared" si="186"/>
        <v>0</v>
      </c>
      <c r="P3897" s="21">
        <f t="shared" si="187"/>
        <v>0</v>
      </c>
      <c r="Q3897" s="21">
        <f t="shared" si="188"/>
        <v>0</v>
      </c>
      <c r="R3897">
        <f>IFERROR(IF(I3897=1,VLOOKUP(F3897,Lookup!$A$2:$B$15,2,FALSE),0),0.5)</f>
        <v>0</v>
      </c>
      <c r="S3897">
        <f>IF(K3897=1,1,IFERROR(IF(H3897="pass",VLOOKUP(F3897,Lookup!$D$2:$E$26,2,FALSE),0),1.6))</f>
        <v>0</v>
      </c>
      <c r="T3897" s="6">
        <f t="shared" si="189"/>
        <v>0</v>
      </c>
      <c r="U3897" s="6">
        <f t="shared" si="190"/>
        <v>0</v>
      </c>
      <c r="V3897" t="str">
        <f t="shared" si="191"/>
        <v>K.MURRAY, ARI</v>
      </c>
    </row>
    <row r="3898" spans="1:22">
      <c r="A3898">
        <v>61</v>
      </c>
      <c r="B3898" s="21">
        <v>3</v>
      </c>
      <c r="C3898" s="21" t="s">
        <v>13</v>
      </c>
      <c r="D3898" s="21" t="s">
        <v>20</v>
      </c>
      <c r="E3898" s="21">
        <v>66</v>
      </c>
      <c r="F3898" s="21">
        <v>34</v>
      </c>
      <c r="G3898" s="21" t="s">
        <v>4965</v>
      </c>
      <c r="H3898" s="21" t="s">
        <v>585</v>
      </c>
      <c r="I3898" s="21">
        <v>1</v>
      </c>
      <c r="J3898" s="21">
        <v>0</v>
      </c>
      <c r="K3898" s="21">
        <v>0</v>
      </c>
      <c r="L3898" s="21">
        <v>0</v>
      </c>
      <c r="M3898" s="21" t="s">
        <v>596</v>
      </c>
      <c r="N3898" s="21" t="s">
        <v>587</v>
      </c>
      <c r="O3898" s="21">
        <f t="shared" si="186"/>
        <v>0</v>
      </c>
      <c r="P3898" s="21">
        <f t="shared" si="187"/>
        <v>1</v>
      </c>
      <c r="Q3898" s="21">
        <f t="shared" si="188"/>
        <v>0</v>
      </c>
      <c r="R3898">
        <f>IFERROR(IF(I3898=1,VLOOKUP(F3898,Lookup!$A$2:$B$15,2,FALSE),0),0.5)</f>
        <v>0.5</v>
      </c>
      <c r="S3898">
        <f>IF(K3898=1,1,IFERROR(IF(H3898="pass",VLOOKUP(F3898,Lookup!$D$2:$E$26,2,FALSE),0),1.6))</f>
        <v>0</v>
      </c>
      <c r="T3898" s="6">
        <f t="shared" si="189"/>
        <v>0</v>
      </c>
      <c r="U3898" s="6">
        <f t="shared" si="190"/>
        <v>0.5</v>
      </c>
      <c r="V3898" t="str">
        <f t="shared" si="191"/>
        <v>C.EDMONDS, ARI</v>
      </c>
    </row>
    <row r="3899" spans="1:22">
      <c r="A3899">
        <v>62</v>
      </c>
      <c r="B3899" s="21">
        <v>3</v>
      </c>
      <c r="C3899" s="21" t="s">
        <v>13</v>
      </c>
      <c r="D3899" s="21" t="s">
        <v>20</v>
      </c>
      <c r="E3899" s="21">
        <v>62</v>
      </c>
      <c r="F3899" s="21">
        <v>38</v>
      </c>
      <c r="G3899" s="21" t="s">
        <v>4966</v>
      </c>
      <c r="H3899" s="21" t="s">
        <v>439</v>
      </c>
      <c r="I3899" s="21">
        <v>0</v>
      </c>
      <c r="J3899" s="21">
        <v>1</v>
      </c>
      <c r="K3899" s="21">
        <v>0</v>
      </c>
      <c r="L3899" s="21">
        <v>0</v>
      </c>
      <c r="M3899" s="21" t="s">
        <v>596</v>
      </c>
      <c r="N3899" s="21">
        <v>5</v>
      </c>
      <c r="O3899" s="21">
        <f t="shared" si="186"/>
        <v>5</v>
      </c>
      <c r="P3899" s="21">
        <f t="shared" si="187"/>
        <v>0</v>
      </c>
      <c r="Q3899" s="21">
        <f t="shared" si="188"/>
        <v>1</v>
      </c>
      <c r="R3899">
        <f>IFERROR(IF(I3899=1,VLOOKUP(F3899,Lookup!$A$2:$B$15,2,FALSE),0),0.5)</f>
        <v>0</v>
      </c>
      <c r="S3899">
        <f>IF(K3899=1,1,IFERROR(IF(H3899="pass",VLOOKUP(F3899,Lookup!$D$2:$E$26,2,FALSE),0),1.6))</f>
        <v>1.6</v>
      </c>
      <c r="T3899" s="6">
        <f t="shared" si="189"/>
        <v>1.6875</v>
      </c>
      <c r="U3899" s="6">
        <f t="shared" si="190"/>
        <v>1.6875</v>
      </c>
      <c r="V3899" t="str">
        <f t="shared" si="191"/>
        <v>C.EDMONDS, ARI</v>
      </c>
    </row>
    <row r="3900" spans="1:22">
      <c r="A3900">
        <v>63</v>
      </c>
      <c r="B3900" s="21">
        <v>3</v>
      </c>
      <c r="C3900" s="21" t="s">
        <v>13</v>
      </c>
      <c r="D3900" s="21" t="s">
        <v>20</v>
      </c>
      <c r="E3900" s="21">
        <v>75</v>
      </c>
      <c r="F3900" s="21">
        <v>25</v>
      </c>
      <c r="G3900" s="21" t="s">
        <v>4967</v>
      </c>
      <c r="H3900" s="21" t="s">
        <v>439</v>
      </c>
      <c r="I3900" s="21">
        <v>0</v>
      </c>
      <c r="J3900" s="21">
        <v>1</v>
      </c>
      <c r="K3900" s="21">
        <v>0</v>
      </c>
      <c r="L3900" s="21">
        <v>0</v>
      </c>
      <c r="M3900" s="21" t="s">
        <v>601</v>
      </c>
      <c r="N3900" s="21">
        <v>5</v>
      </c>
      <c r="O3900" s="21">
        <f t="shared" si="186"/>
        <v>5</v>
      </c>
      <c r="P3900" s="21">
        <f t="shared" si="187"/>
        <v>0</v>
      </c>
      <c r="Q3900" s="21">
        <f t="shared" si="188"/>
        <v>1</v>
      </c>
      <c r="R3900">
        <f>IFERROR(IF(I3900=1,VLOOKUP(F3900,Lookup!$A$2:$B$15,2,FALSE),0),0.5)</f>
        <v>0</v>
      </c>
      <c r="S3900">
        <f>IF(K3900=1,1,IFERROR(IF(H3900="pass",VLOOKUP(F3900,Lookup!$D$2:$E$26,2,FALSE),0),1.6))</f>
        <v>1.6</v>
      </c>
      <c r="T3900" s="6">
        <f t="shared" si="189"/>
        <v>1.6875</v>
      </c>
      <c r="U3900" s="6">
        <f t="shared" si="190"/>
        <v>1.6875</v>
      </c>
      <c r="V3900" t="str">
        <f t="shared" si="191"/>
        <v>C.KIRK, ARI</v>
      </c>
    </row>
    <row r="3901" spans="1:22">
      <c r="A3901">
        <v>64</v>
      </c>
      <c r="B3901" s="21">
        <v>3</v>
      </c>
      <c r="C3901" s="21" t="s">
        <v>13</v>
      </c>
      <c r="D3901" s="21" t="s">
        <v>20</v>
      </c>
      <c r="E3901" s="21">
        <v>70</v>
      </c>
      <c r="F3901" s="21">
        <v>30</v>
      </c>
      <c r="G3901" s="21" t="s">
        <v>4968</v>
      </c>
      <c r="H3901" s="21" t="s">
        <v>439</v>
      </c>
      <c r="I3901" s="21">
        <v>0</v>
      </c>
      <c r="J3901" s="21">
        <v>1</v>
      </c>
      <c r="K3901" s="21">
        <v>0</v>
      </c>
      <c r="L3901" s="21">
        <v>0</v>
      </c>
      <c r="M3901" s="21" t="s">
        <v>592</v>
      </c>
      <c r="N3901" s="21">
        <v>6</v>
      </c>
      <c r="O3901" s="21">
        <f t="shared" si="186"/>
        <v>6</v>
      </c>
      <c r="P3901" s="21">
        <f t="shared" si="187"/>
        <v>0</v>
      </c>
      <c r="Q3901" s="21">
        <f t="shared" si="188"/>
        <v>1</v>
      </c>
      <c r="R3901">
        <f>IFERROR(IF(I3901=1,VLOOKUP(F3901,Lookup!$A$2:$B$15,2,FALSE),0),0.5)</f>
        <v>0</v>
      </c>
      <c r="S3901">
        <f>IF(K3901=1,1,IFERROR(IF(H3901="pass",VLOOKUP(F3901,Lookup!$D$2:$E$26,2,FALSE),0),1.6))</f>
        <v>1.6</v>
      </c>
      <c r="T3901" s="6">
        <f t="shared" si="189"/>
        <v>1.7050000000000001</v>
      </c>
      <c r="U3901" s="6">
        <f t="shared" si="190"/>
        <v>1.7050000000000001</v>
      </c>
      <c r="V3901" t="str">
        <f t="shared" si="191"/>
        <v>D.HOPKINS, ARI</v>
      </c>
    </row>
    <row r="3902" spans="1:22">
      <c r="A3902">
        <v>65</v>
      </c>
      <c r="B3902" s="21">
        <v>3</v>
      </c>
      <c r="C3902" s="21" t="s">
        <v>13</v>
      </c>
      <c r="D3902" s="21" t="s">
        <v>20</v>
      </c>
      <c r="E3902" s="21">
        <v>64</v>
      </c>
      <c r="F3902" s="21">
        <v>36</v>
      </c>
      <c r="G3902" s="21" t="s">
        <v>4969</v>
      </c>
      <c r="H3902" s="21" t="s">
        <v>585</v>
      </c>
      <c r="I3902" s="21">
        <v>1</v>
      </c>
      <c r="J3902" s="21">
        <v>0</v>
      </c>
      <c r="K3902" s="21">
        <v>0</v>
      </c>
      <c r="L3902" s="21">
        <v>0</v>
      </c>
      <c r="M3902" s="21" t="s">
        <v>596</v>
      </c>
      <c r="N3902" s="21" t="s">
        <v>587</v>
      </c>
      <c r="O3902" s="21">
        <f t="shared" si="186"/>
        <v>0</v>
      </c>
      <c r="P3902" s="21">
        <f t="shared" si="187"/>
        <v>1</v>
      </c>
      <c r="Q3902" s="21">
        <f t="shared" si="188"/>
        <v>0</v>
      </c>
      <c r="R3902">
        <f>IFERROR(IF(I3902=1,VLOOKUP(F3902,Lookup!$A$2:$B$15,2,FALSE),0),0.5)</f>
        <v>0.5</v>
      </c>
      <c r="S3902">
        <f>IF(K3902=1,1,IFERROR(IF(H3902="pass",VLOOKUP(F3902,Lookup!$D$2:$E$26,2,FALSE),0),1.6))</f>
        <v>0</v>
      </c>
      <c r="T3902" s="6">
        <f t="shared" si="189"/>
        <v>0</v>
      </c>
      <c r="U3902" s="6">
        <f t="shared" si="190"/>
        <v>0.5</v>
      </c>
      <c r="V3902" t="str">
        <f t="shared" si="191"/>
        <v>C.EDMONDS, ARI</v>
      </c>
    </row>
    <row r="3903" spans="1:22">
      <c r="A3903">
        <v>66</v>
      </c>
      <c r="B3903" s="21">
        <v>3</v>
      </c>
      <c r="C3903" s="21" t="s">
        <v>13</v>
      </c>
      <c r="D3903" s="21" t="s">
        <v>20</v>
      </c>
      <c r="E3903" s="21">
        <v>62</v>
      </c>
      <c r="F3903" s="21">
        <v>38</v>
      </c>
      <c r="G3903" s="21" t="s">
        <v>4970</v>
      </c>
      <c r="H3903" s="21" t="s">
        <v>585</v>
      </c>
      <c r="I3903" s="21">
        <v>1</v>
      </c>
      <c r="J3903" s="21">
        <v>0</v>
      </c>
      <c r="K3903" s="21">
        <v>0</v>
      </c>
      <c r="L3903" s="21">
        <v>0</v>
      </c>
      <c r="M3903" s="21" t="s">
        <v>596</v>
      </c>
      <c r="N3903" s="21" t="s">
        <v>587</v>
      </c>
      <c r="O3903" s="21">
        <f t="shared" si="186"/>
        <v>0</v>
      </c>
      <c r="P3903" s="21">
        <f t="shared" si="187"/>
        <v>1</v>
      </c>
      <c r="Q3903" s="21">
        <f t="shared" si="188"/>
        <v>0</v>
      </c>
      <c r="R3903">
        <f>IFERROR(IF(I3903=1,VLOOKUP(F3903,Lookup!$A$2:$B$15,2,FALSE),0),0.5)</f>
        <v>0.5</v>
      </c>
      <c r="S3903">
        <f>IF(K3903=1,1,IFERROR(IF(H3903="pass",VLOOKUP(F3903,Lookup!$D$2:$E$26,2,FALSE),0),1.6))</f>
        <v>0</v>
      </c>
      <c r="T3903" s="6">
        <f t="shared" si="189"/>
        <v>0</v>
      </c>
      <c r="U3903" s="6">
        <f t="shared" si="190"/>
        <v>0.5</v>
      </c>
      <c r="V3903" t="str">
        <f t="shared" si="191"/>
        <v>C.EDMONDS, ARI</v>
      </c>
    </row>
    <row r="3904" spans="1:22">
      <c r="A3904">
        <v>67</v>
      </c>
      <c r="B3904" s="21">
        <v>3</v>
      </c>
      <c r="C3904" s="21" t="s">
        <v>13</v>
      </c>
      <c r="D3904" s="21" t="s">
        <v>20</v>
      </c>
      <c r="E3904" s="21">
        <v>43</v>
      </c>
      <c r="F3904" s="21">
        <v>57</v>
      </c>
      <c r="G3904" s="21" t="s">
        <v>4971</v>
      </c>
      <c r="H3904" s="21" t="s">
        <v>439</v>
      </c>
      <c r="I3904" s="21">
        <v>0</v>
      </c>
      <c r="J3904" s="21">
        <v>1</v>
      </c>
      <c r="K3904" s="21">
        <v>0</v>
      </c>
      <c r="L3904" s="21">
        <v>0</v>
      </c>
      <c r="M3904" s="21" t="s">
        <v>601</v>
      </c>
      <c r="N3904" s="21">
        <v>43</v>
      </c>
      <c r="O3904" s="21">
        <f t="shared" ref="O3904:O3967" si="192">IF(N3904="NA",0,N3904)</f>
        <v>43</v>
      </c>
      <c r="P3904" s="21">
        <f t="shared" ref="P3904:P3967" si="193">IF(R3904&gt;0,1,0)</f>
        <v>0</v>
      </c>
      <c r="Q3904" s="21">
        <f t="shared" ref="Q3904:Q3967" si="194">IF(AND(S3904&gt;0,T3904&gt;0),1,0)</f>
        <v>1</v>
      </c>
      <c r="R3904">
        <f>IFERROR(IF(I3904=1,VLOOKUP(F3904,Lookup!$A$2:$B$15,2,FALSE),0),0.5)</f>
        <v>0</v>
      </c>
      <c r="S3904">
        <f>IF(K3904=1,1,IFERROR(IF(H3904="pass",VLOOKUP(F3904,Lookup!$D$2:$E$26,2,FALSE),0),1.6))</f>
        <v>1.6</v>
      </c>
      <c r="T3904" s="6">
        <f t="shared" ref="T3904:T3967" si="195">IFERROR(1.6+0.7/40*N3904,0)</f>
        <v>2.3525</v>
      </c>
      <c r="U3904" s="6">
        <f t="shared" ref="U3904:U3967" si="196">R3904+IF(S3904&gt;=3.2,S3904,IF(AND(S3904&lt;3.2,S3904&gt;=1.8),S3904*0.66+T3904*0.34,T3904))+K3904*0.4735*2</f>
        <v>2.3525</v>
      </c>
      <c r="V3904" t="str">
        <f t="shared" si="191"/>
        <v>C.KIRK, ARI</v>
      </c>
    </row>
    <row r="3905" spans="1:22">
      <c r="A3905">
        <v>68</v>
      </c>
      <c r="B3905" s="21">
        <v>3</v>
      </c>
      <c r="C3905" s="21" t="s">
        <v>20</v>
      </c>
      <c r="D3905" s="21" t="s">
        <v>13</v>
      </c>
      <c r="E3905" s="21">
        <v>78</v>
      </c>
      <c r="F3905" s="21">
        <v>22</v>
      </c>
      <c r="G3905" s="21" t="s">
        <v>4972</v>
      </c>
      <c r="H3905" s="21" t="s">
        <v>585</v>
      </c>
      <c r="I3905" s="21">
        <v>1</v>
      </c>
      <c r="J3905" s="21">
        <v>0</v>
      </c>
      <c r="K3905" s="21">
        <v>0</v>
      </c>
      <c r="L3905" s="21">
        <v>0</v>
      </c>
      <c r="M3905" s="21" t="s">
        <v>3401</v>
      </c>
      <c r="N3905" s="21" t="s">
        <v>587</v>
      </c>
      <c r="O3905" s="21">
        <f t="shared" si="192"/>
        <v>0</v>
      </c>
      <c r="P3905" s="21">
        <f t="shared" si="193"/>
        <v>1</v>
      </c>
      <c r="Q3905" s="21">
        <f t="shared" si="194"/>
        <v>0</v>
      </c>
      <c r="R3905">
        <f>IFERROR(IF(I3905=1,VLOOKUP(F3905,Lookup!$A$2:$B$15,2,FALSE),0),0.5)</f>
        <v>0.5</v>
      </c>
      <c r="S3905">
        <f>IF(K3905=1,1,IFERROR(IF(H3905="pass",VLOOKUP(F3905,Lookup!$D$2:$E$26,2,FALSE),0),1.6))</f>
        <v>0</v>
      </c>
      <c r="T3905" s="6">
        <f t="shared" si="195"/>
        <v>0</v>
      </c>
      <c r="U3905" s="6">
        <f t="shared" si="196"/>
        <v>0.5</v>
      </c>
      <c r="V3905" t="str">
        <f t="shared" si="191"/>
        <v>T.LAWRENCE, JAX</v>
      </c>
    </row>
    <row r="3906" spans="1:22">
      <c r="A3906">
        <v>69</v>
      </c>
      <c r="B3906" s="21">
        <v>3</v>
      </c>
      <c r="C3906" s="21" t="s">
        <v>20</v>
      </c>
      <c r="D3906" s="21" t="s">
        <v>13</v>
      </c>
      <c r="E3906" s="21">
        <v>72</v>
      </c>
      <c r="F3906" s="21">
        <v>28</v>
      </c>
      <c r="G3906" s="21" t="s">
        <v>4973</v>
      </c>
      <c r="H3906" s="21" t="s">
        <v>439</v>
      </c>
      <c r="I3906" s="21">
        <v>0</v>
      </c>
      <c r="J3906" s="21">
        <v>1</v>
      </c>
      <c r="K3906" s="21">
        <v>0</v>
      </c>
      <c r="L3906" s="21">
        <v>0</v>
      </c>
      <c r="M3906" s="21" t="s">
        <v>4907</v>
      </c>
      <c r="N3906" s="21">
        <v>17</v>
      </c>
      <c r="O3906" s="21">
        <f t="shared" si="192"/>
        <v>17</v>
      </c>
      <c r="P3906" s="21">
        <f t="shared" si="193"/>
        <v>0</v>
      </c>
      <c r="Q3906" s="21">
        <f t="shared" si="194"/>
        <v>1</v>
      </c>
      <c r="R3906">
        <f>IFERROR(IF(I3906=1,VLOOKUP(F3906,Lookup!$A$2:$B$15,2,FALSE),0),0.5)</f>
        <v>0</v>
      </c>
      <c r="S3906">
        <f>IF(K3906=1,1,IFERROR(IF(H3906="pass",VLOOKUP(F3906,Lookup!$D$2:$E$26,2,FALSE),0),1.6))</f>
        <v>1.6</v>
      </c>
      <c r="T3906" s="6">
        <f t="shared" si="195"/>
        <v>1.8975</v>
      </c>
      <c r="U3906" s="6">
        <f t="shared" si="196"/>
        <v>1.8975</v>
      </c>
      <c r="V3906" t="str">
        <f t="shared" ref="V3906:V3969" si="197">IF(M3906="A.St","A. ST. BROWN, DET",IF(M3906="Dj.Moore","D.MOORE, CAR",IF(M3906="Mi.Carter","M.CARTER, NYJ",UPPER(M3906)&amp;", "&amp;C3906)))</f>
        <v>J.HOLLISTER, JAX</v>
      </c>
    </row>
    <row r="3907" spans="1:22">
      <c r="A3907">
        <v>70</v>
      </c>
      <c r="B3907" s="21">
        <v>3</v>
      </c>
      <c r="C3907" s="21" t="s">
        <v>20</v>
      </c>
      <c r="D3907" s="21" t="s">
        <v>13</v>
      </c>
      <c r="E3907" s="21">
        <v>72</v>
      </c>
      <c r="F3907" s="21">
        <v>28</v>
      </c>
      <c r="G3907" s="21" t="s">
        <v>4974</v>
      </c>
      <c r="H3907" s="21" t="s">
        <v>439</v>
      </c>
      <c r="I3907" s="21">
        <v>0</v>
      </c>
      <c r="J3907" s="21">
        <v>1</v>
      </c>
      <c r="K3907" s="21">
        <v>0</v>
      </c>
      <c r="L3907" s="21">
        <v>0</v>
      </c>
      <c r="M3907" s="21" t="s">
        <v>1554</v>
      </c>
      <c r="N3907" s="21">
        <v>8</v>
      </c>
      <c r="O3907" s="21">
        <f t="shared" si="192"/>
        <v>8</v>
      </c>
      <c r="P3907" s="21">
        <f t="shared" si="193"/>
        <v>0</v>
      </c>
      <c r="Q3907" s="21">
        <f t="shared" si="194"/>
        <v>1</v>
      </c>
      <c r="R3907">
        <f>IFERROR(IF(I3907=1,VLOOKUP(F3907,Lookup!$A$2:$B$15,2,FALSE),0),0.5)</f>
        <v>0</v>
      </c>
      <c r="S3907">
        <f>IF(K3907=1,1,IFERROR(IF(H3907="pass",VLOOKUP(F3907,Lookup!$D$2:$E$26,2,FALSE),0),1.6))</f>
        <v>1.6</v>
      </c>
      <c r="T3907" s="6">
        <f t="shared" si="195"/>
        <v>1.74</v>
      </c>
      <c r="U3907" s="6">
        <f t="shared" si="196"/>
        <v>1.74</v>
      </c>
      <c r="V3907" t="str">
        <f t="shared" si="197"/>
        <v>M.JONES, JAX</v>
      </c>
    </row>
    <row r="3908" spans="1:22">
      <c r="A3908">
        <v>71</v>
      </c>
      <c r="B3908" s="21">
        <v>3</v>
      </c>
      <c r="C3908" s="21" t="s">
        <v>13</v>
      </c>
      <c r="D3908" s="21" t="s">
        <v>20</v>
      </c>
      <c r="E3908" s="21">
        <v>84</v>
      </c>
      <c r="F3908" s="21">
        <v>16</v>
      </c>
      <c r="G3908" s="21" t="s">
        <v>4975</v>
      </c>
      <c r="H3908" s="21" t="s">
        <v>585</v>
      </c>
      <c r="I3908" s="21">
        <v>0</v>
      </c>
      <c r="J3908" s="21">
        <v>1</v>
      </c>
      <c r="K3908" s="21">
        <v>0</v>
      </c>
      <c r="L3908" s="21">
        <v>0</v>
      </c>
      <c r="M3908" s="21" t="s">
        <v>594</v>
      </c>
      <c r="N3908" s="21" t="s">
        <v>587</v>
      </c>
      <c r="O3908" s="21">
        <f t="shared" si="192"/>
        <v>0</v>
      </c>
      <c r="P3908" s="21">
        <f t="shared" si="193"/>
        <v>0</v>
      </c>
      <c r="Q3908" s="21">
        <f t="shared" si="194"/>
        <v>0</v>
      </c>
      <c r="R3908">
        <f>IFERROR(IF(I3908=1,VLOOKUP(F3908,Lookup!$A$2:$B$15,2,FALSE),0),0.5)</f>
        <v>0</v>
      </c>
      <c r="S3908">
        <f>IF(K3908=1,1,IFERROR(IF(H3908="pass",VLOOKUP(F3908,Lookup!$D$2:$E$26,2,FALSE),0),1.6))</f>
        <v>0</v>
      </c>
      <c r="T3908" s="6">
        <f t="shared" si="195"/>
        <v>0</v>
      </c>
      <c r="U3908" s="6">
        <f t="shared" si="196"/>
        <v>0</v>
      </c>
      <c r="V3908" t="str">
        <f t="shared" si="197"/>
        <v>K.MURRAY, ARI</v>
      </c>
    </row>
    <row r="3909" spans="1:22">
      <c r="A3909">
        <v>72</v>
      </c>
      <c r="B3909" s="21">
        <v>3</v>
      </c>
      <c r="C3909" s="21" t="s">
        <v>13</v>
      </c>
      <c r="D3909" s="21" t="s">
        <v>20</v>
      </c>
      <c r="E3909" s="21">
        <v>80</v>
      </c>
      <c r="F3909" s="21">
        <v>20</v>
      </c>
      <c r="G3909" s="21" t="s">
        <v>4976</v>
      </c>
      <c r="H3909" s="21" t="s">
        <v>439</v>
      </c>
      <c r="I3909" s="21">
        <v>0</v>
      </c>
      <c r="J3909" s="21">
        <v>1</v>
      </c>
      <c r="K3909" s="21">
        <v>0</v>
      </c>
      <c r="L3909" s="21">
        <v>0</v>
      </c>
      <c r="M3909" s="21" t="s">
        <v>598</v>
      </c>
      <c r="N3909" s="21">
        <v>20</v>
      </c>
      <c r="O3909" s="21">
        <f t="shared" si="192"/>
        <v>20</v>
      </c>
      <c r="P3909" s="21">
        <f t="shared" si="193"/>
        <v>0</v>
      </c>
      <c r="Q3909" s="21">
        <f t="shared" si="194"/>
        <v>1</v>
      </c>
      <c r="R3909">
        <f>IFERROR(IF(I3909=1,VLOOKUP(F3909,Lookup!$A$2:$B$15,2,FALSE),0),0.5)</f>
        <v>0</v>
      </c>
      <c r="S3909">
        <f>IF(K3909=1,1,IFERROR(IF(H3909="pass",VLOOKUP(F3909,Lookup!$D$2:$E$26,2,FALSE),0),1.6))</f>
        <v>1.6</v>
      </c>
      <c r="T3909" s="6">
        <f t="shared" si="195"/>
        <v>1.9500000000000002</v>
      </c>
      <c r="U3909" s="6">
        <f t="shared" si="196"/>
        <v>1.9500000000000002</v>
      </c>
      <c r="V3909" t="str">
        <f t="shared" si="197"/>
        <v>A.GREEN, ARI</v>
      </c>
    </row>
    <row r="3910" spans="1:22">
      <c r="A3910">
        <v>73</v>
      </c>
      <c r="B3910" s="21">
        <v>3</v>
      </c>
      <c r="C3910" s="21" t="s">
        <v>13</v>
      </c>
      <c r="D3910" s="21" t="s">
        <v>20</v>
      </c>
      <c r="E3910" s="21">
        <v>46</v>
      </c>
      <c r="F3910" s="21">
        <v>54</v>
      </c>
      <c r="G3910" s="21" t="s">
        <v>4977</v>
      </c>
      <c r="H3910" s="21" t="s">
        <v>439</v>
      </c>
      <c r="I3910" s="21">
        <v>0</v>
      </c>
      <c r="J3910" s="21">
        <v>1</v>
      </c>
      <c r="K3910" s="21">
        <v>0</v>
      </c>
      <c r="L3910" s="21">
        <v>0</v>
      </c>
      <c r="M3910" s="21" t="s">
        <v>601</v>
      </c>
      <c r="N3910" s="21">
        <v>8</v>
      </c>
      <c r="O3910" s="21">
        <f t="shared" si="192"/>
        <v>8</v>
      </c>
      <c r="P3910" s="21">
        <f t="shared" si="193"/>
        <v>0</v>
      </c>
      <c r="Q3910" s="21">
        <f t="shared" si="194"/>
        <v>1</v>
      </c>
      <c r="R3910">
        <f>IFERROR(IF(I3910=1,VLOOKUP(F3910,Lookup!$A$2:$B$15,2,FALSE),0),0.5)</f>
        <v>0</v>
      </c>
      <c r="S3910">
        <f>IF(K3910=1,1,IFERROR(IF(H3910="pass",VLOOKUP(F3910,Lookup!$D$2:$E$26,2,FALSE),0),1.6))</f>
        <v>1.6</v>
      </c>
      <c r="T3910" s="6">
        <f t="shared" si="195"/>
        <v>1.74</v>
      </c>
      <c r="U3910" s="6">
        <f t="shared" si="196"/>
        <v>1.74</v>
      </c>
      <c r="V3910" t="str">
        <f t="shared" si="197"/>
        <v>C.KIRK, ARI</v>
      </c>
    </row>
    <row r="3911" spans="1:22">
      <c r="A3911">
        <v>74</v>
      </c>
      <c r="B3911" s="21">
        <v>3</v>
      </c>
      <c r="C3911" s="21" t="s">
        <v>13</v>
      </c>
      <c r="D3911" s="21" t="s">
        <v>20</v>
      </c>
      <c r="E3911" s="21">
        <v>38</v>
      </c>
      <c r="F3911" s="21">
        <v>62</v>
      </c>
      <c r="G3911" s="21" t="s">
        <v>4978</v>
      </c>
      <c r="H3911" s="21" t="s">
        <v>585</v>
      </c>
      <c r="I3911" s="21">
        <v>1</v>
      </c>
      <c r="J3911" s="21">
        <v>0</v>
      </c>
      <c r="K3911" s="21">
        <v>0</v>
      </c>
      <c r="L3911" s="21">
        <v>0</v>
      </c>
      <c r="M3911" s="21" t="s">
        <v>596</v>
      </c>
      <c r="N3911" s="21" t="s">
        <v>587</v>
      </c>
      <c r="O3911" s="21">
        <f t="shared" si="192"/>
        <v>0</v>
      </c>
      <c r="P3911" s="21">
        <f t="shared" si="193"/>
        <v>1</v>
      </c>
      <c r="Q3911" s="21">
        <f t="shared" si="194"/>
        <v>0</v>
      </c>
      <c r="R3911">
        <f>IFERROR(IF(I3911=1,VLOOKUP(F3911,Lookup!$A$2:$B$15,2,FALSE),0),0.5)</f>
        <v>0.5</v>
      </c>
      <c r="S3911">
        <f>IF(K3911=1,1,IFERROR(IF(H3911="pass",VLOOKUP(F3911,Lookup!$D$2:$E$26,2,FALSE),0),1.6))</f>
        <v>0</v>
      </c>
      <c r="T3911" s="6">
        <f t="shared" si="195"/>
        <v>0</v>
      </c>
      <c r="U3911" s="6">
        <f t="shared" si="196"/>
        <v>0.5</v>
      </c>
      <c r="V3911" t="str">
        <f t="shared" si="197"/>
        <v>C.EDMONDS, ARI</v>
      </c>
    </row>
    <row r="3912" spans="1:22">
      <c r="A3912">
        <v>75</v>
      </c>
      <c r="B3912" s="21">
        <v>3</v>
      </c>
      <c r="C3912" s="21" t="s">
        <v>13</v>
      </c>
      <c r="D3912" s="21" t="s">
        <v>20</v>
      </c>
      <c r="E3912" s="21">
        <v>34</v>
      </c>
      <c r="F3912" s="21">
        <v>66</v>
      </c>
      <c r="G3912" s="21" t="s">
        <v>4979</v>
      </c>
      <c r="H3912" s="21" t="s">
        <v>585</v>
      </c>
      <c r="I3912" s="21">
        <v>1</v>
      </c>
      <c r="J3912" s="21">
        <v>0</v>
      </c>
      <c r="K3912" s="21">
        <v>0</v>
      </c>
      <c r="L3912" s="21">
        <v>0</v>
      </c>
      <c r="M3912" s="21" t="s">
        <v>596</v>
      </c>
      <c r="N3912" s="21" t="s">
        <v>587</v>
      </c>
      <c r="O3912" s="21">
        <f t="shared" si="192"/>
        <v>0</v>
      </c>
      <c r="P3912" s="21">
        <f t="shared" si="193"/>
        <v>1</v>
      </c>
      <c r="Q3912" s="21">
        <f t="shared" si="194"/>
        <v>0</v>
      </c>
      <c r="R3912">
        <f>IFERROR(IF(I3912=1,VLOOKUP(F3912,Lookup!$A$2:$B$15,2,FALSE),0),0.5)</f>
        <v>0.5</v>
      </c>
      <c r="S3912">
        <f>IF(K3912=1,1,IFERROR(IF(H3912="pass",VLOOKUP(F3912,Lookup!$D$2:$E$26,2,FALSE),0),1.6))</f>
        <v>0</v>
      </c>
      <c r="T3912" s="6">
        <f t="shared" si="195"/>
        <v>0</v>
      </c>
      <c r="U3912" s="6">
        <f t="shared" si="196"/>
        <v>0.5</v>
      </c>
      <c r="V3912" t="str">
        <f t="shared" si="197"/>
        <v>C.EDMONDS, ARI</v>
      </c>
    </row>
    <row r="3913" spans="1:22">
      <c r="A3913">
        <v>76</v>
      </c>
      <c r="B3913" s="21">
        <v>3</v>
      </c>
      <c r="C3913" s="21" t="s">
        <v>13</v>
      </c>
      <c r="D3913" s="21" t="s">
        <v>20</v>
      </c>
      <c r="E3913" s="21">
        <v>34</v>
      </c>
      <c r="F3913" s="21">
        <v>66</v>
      </c>
      <c r="G3913" s="21" t="s">
        <v>4980</v>
      </c>
      <c r="H3913" s="21" t="s">
        <v>585</v>
      </c>
      <c r="I3913" s="21">
        <v>1</v>
      </c>
      <c r="J3913" s="21">
        <v>0</v>
      </c>
      <c r="K3913" s="21">
        <v>0</v>
      </c>
      <c r="L3913" s="21">
        <v>0</v>
      </c>
      <c r="M3913" s="21" t="s">
        <v>624</v>
      </c>
      <c r="N3913" s="21" t="s">
        <v>587</v>
      </c>
      <c r="O3913" s="21">
        <f t="shared" si="192"/>
        <v>0</v>
      </c>
      <c r="P3913" s="21">
        <f t="shared" si="193"/>
        <v>1</v>
      </c>
      <c r="Q3913" s="21">
        <f t="shared" si="194"/>
        <v>0</v>
      </c>
      <c r="R3913">
        <f>IFERROR(IF(I3913=1,VLOOKUP(F3913,Lookup!$A$2:$B$15,2,FALSE),0),0.5)</f>
        <v>0.5</v>
      </c>
      <c r="S3913">
        <f>IF(K3913=1,1,IFERROR(IF(H3913="pass",VLOOKUP(F3913,Lookup!$D$2:$E$26,2,FALSE),0),1.6))</f>
        <v>0</v>
      </c>
      <c r="T3913" s="6">
        <f t="shared" si="195"/>
        <v>0</v>
      </c>
      <c r="U3913" s="6">
        <f t="shared" si="196"/>
        <v>0.5</v>
      </c>
      <c r="V3913" t="str">
        <f t="shared" si="197"/>
        <v>J.CONNER, ARI</v>
      </c>
    </row>
    <row r="3914" spans="1:22">
      <c r="A3914">
        <v>77</v>
      </c>
      <c r="B3914" s="21">
        <v>3</v>
      </c>
      <c r="C3914" s="21" t="s">
        <v>13</v>
      </c>
      <c r="D3914" s="21" t="s">
        <v>20</v>
      </c>
      <c r="E3914" s="21">
        <v>26</v>
      </c>
      <c r="F3914" s="21">
        <v>74</v>
      </c>
      <c r="G3914" s="21" t="s">
        <v>4981</v>
      </c>
      <c r="H3914" s="21" t="s">
        <v>439</v>
      </c>
      <c r="I3914" s="21">
        <v>0</v>
      </c>
      <c r="J3914" s="21">
        <v>1</v>
      </c>
      <c r="K3914" s="21">
        <v>0</v>
      </c>
      <c r="L3914" s="21">
        <v>0</v>
      </c>
      <c r="M3914" s="21" t="s">
        <v>592</v>
      </c>
      <c r="N3914" s="21">
        <v>17</v>
      </c>
      <c r="O3914" s="21">
        <f t="shared" si="192"/>
        <v>17</v>
      </c>
      <c r="P3914" s="21">
        <f t="shared" si="193"/>
        <v>0</v>
      </c>
      <c r="Q3914" s="21">
        <f t="shared" si="194"/>
        <v>1</v>
      </c>
      <c r="R3914">
        <f>IFERROR(IF(I3914=1,VLOOKUP(F3914,Lookup!$A$2:$B$15,2,FALSE),0),0.5)</f>
        <v>0</v>
      </c>
      <c r="S3914">
        <f>IF(K3914=1,1,IFERROR(IF(H3914="pass",VLOOKUP(F3914,Lookup!$D$2:$E$26,2,FALSE),0),1.6))</f>
        <v>1.6</v>
      </c>
      <c r="T3914" s="6">
        <f t="shared" si="195"/>
        <v>1.8975</v>
      </c>
      <c r="U3914" s="6">
        <f t="shared" si="196"/>
        <v>1.8975</v>
      </c>
      <c r="V3914" t="str">
        <f t="shared" si="197"/>
        <v>D.HOPKINS, ARI</v>
      </c>
    </row>
    <row r="3915" spans="1:22">
      <c r="A3915">
        <v>78</v>
      </c>
      <c r="B3915" s="21">
        <v>3</v>
      </c>
      <c r="C3915" s="21" t="s">
        <v>13</v>
      </c>
      <c r="D3915" s="21" t="s">
        <v>20</v>
      </c>
      <c r="E3915" s="21">
        <v>26</v>
      </c>
      <c r="F3915" s="21">
        <v>74</v>
      </c>
      <c r="G3915" s="21" t="s">
        <v>4982</v>
      </c>
      <c r="H3915" s="21" t="s">
        <v>439</v>
      </c>
      <c r="I3915" s="21">
        <v>0</v>
      </c>
      <c r="J3915" s="21">
        <v>1</v>
      </c>
      <c r="K3915" s="21">
        <v>0</v>
      </c>
      <c r="L3915" s="21">
        <v>0</v>
      </c>
      <c r="M3915" s="21" t="s">
        <v>601</v>
      </c>
      <c r="N3915" s="21">
        <v>3</v>
      </c>
      <c r="O3915" s="21">
        <f t="shared" si="192"/>
        <v>3</v>
      </c>
      <c r="P3915" s="21">
        <f t="shared" si="193"/>
        <v>0</v>
      </c>
      <c r="Q3915" s="21">
        <f t="shared" si="194"/>
        <v>1</v>
      </c>
      <c r="R3915">
        <f>IFERROR(IF(I3915=1,VLOOKUP(F3915,Lookup!$A$2:$B$15,2,FALSE),0),0.5)</f>
        <v>0</v>
      </c>
      <c r="S3915">
        <f>IF(K3915=1,1,IFERROR(IF(H3915="pass",VLOOKUP(F3915,Lookup!$D$2:$E$26,2,FALSE),0),1.6))</f>
        <v>1.6</v>
      </c>
      <c r="T3915" s="6">
        <f t="shared" si="195"/>
        <v>1.6525000000000001</v>
      </c>
      <c r="U3915" s="6">
        <f t="shared" si="196"/>
        <v>1.6525000000000001</v>
      </c>
      <c r="V3915" t="str">
        <f t="shared" si="197"/>
        <v>C.KIRK, ARI</v>
      </c>
    </row>
    <row r="3916" spans="1:22">
      <c r="A3916">
        <v>79</v>
      </c>
      <c r="B3916" s="21">
        <v>3</v>
      </c>
      <c r="C3916" s="21" t="s">
        <v>13</v>
      </c>
      <c r="D3916" s="21" t="s">
        <v>20</v>
      </c>
      <c r="E3916" s="21">
        <v>23</v>
      </c>
      <c r="F3916" s="21">
        <v>77</v>
      </c>
      <c r="G3916" s="21" t="s">
        <v>4983</v>
      </c>
      <c r="H3916" s="21" t="s">
        <v>439</v>
      </c>
      <c r="I3916" s="21">
        <v>0</v>
      </c>
      <c r="J3916" s="21">
        <v>1</v>
      </c>
      <c r="K3916" s="21">
        <v>0</v>
      </c>
      <c r="L3916" s="21">
        <v>0</v>
      </c>
      <c r="M3916" s="21" t="s">
        <v>592</v>
      </c>
      <c r="N3916" s="21">
        <v>-3</v>
      </c>
      <c r="O3916" s="21">
        <f t="shared" si="192"/>
        <v>-3</v>
      </c>
      <c r="P3916" s="21">
        <f t="shared" si="193"/>
        <v>0</v>
      </c>
      <c r="Q3916" s="21">
        <f t="shared" si="194"/>
        <v>1</v>
      </c>
      <c r="R3916">
        <f>IFERROR(IF(I3916=1,VLOOKUP(F3916,Lookup!$A$2:$B$15,2,FALSE),0),0.5)</f>
        <v>0</v>
      </c>
      <c r="S3916">
        <f>IF(K3916=1,1,IFERROR(IF(H3916="pass",VLOOKUP(F3916,Lookup!$D$2:$E$26,2,FALSE),0),1.6))</f>
        <v>1.8</v>
      </c>
      <c r="T3916" s="6">
        <f t="shared" si="195"/>
        <v>1.5475000000000001</v>
      </c>
      <c r="U3916" s="6">
        <f t="shared" si="196"/>
        <v>1.7141500000000003</v>
      </c>
      <c r="V3916" t="str">
        <f t="shared" si="197"/>
        <v>D.HOPKINS, ARI</v>
      </c>
    </row>
    <row r="3917" spans="1:22">
      <c r="A3917">
        <v>80</v>
      </c>
      <c r="B3917" s="21">
        <v>3</v>
      </c>
      <c r="C3917" s="21" t="s">
        <v>13</v>
      </c>
      <c r="D3917" s="21" t="s">
        <v>20</v>
      </c>
      <c r="E3917" s="21">
        <v>23</v>
      </c>
      <c r="F3917" s="21">
        <v>77</v>
      </c>
      <c r="G3917" s="21" t="s">
        <v>4984</v>
      </c>
      <c r="H3917" s="21" t="s">
        <v>439</v>
      </c>
      <c r="I3917" s="21">
        <v>0</v>
      </c>
      <c r="J3917" s="21">
        <v>1</v>
      </c>
      <c r="K3917" s="21">
        <v>0</v>
      </c>
      <c r="L3917" s="21">
        <v>0</v>
      </c>
      <c r="M3917" s="21" t="s">
        <v>596</v>
      </c>
      <c r="N3917" s="21">
        <v>10</v>
      </c>
      <c r="O3917" s="21">
        <f t="shared" si="192"/>
        <v>10</v>
      </c>
      <c r="P3917" s="21">
        <f t="shared" si="193"/>
        <v>0</v>
      </c>
      <c r="Q3917" s="21">
        <f t="shared" si="194"/>
        <v>1</v>
      </c>
      <c r="R3917">
        <f>IFERROR(IF(I3917=1,VLOOKUP(F3917,Lookup!$A$2:$B$15,2,FALSE),0),0.5)</f>
        <v>0</v>
      </c>
      <c r="S3917">
        <f>IF(K3917=1,1,IFERROR(IF(H3917="pass",VLOOKUP(F3917,Lookup!$D$2:$E$26,2,FALSE),0),1.6))</f>
        <v>1.8</v>
      </c>
      <c r="T3917" s="6">
        <f t="shared" si="195"/>
        <v>1.7750000000000001</v>
      </c>
      <c r="U3917" s="6">
        <f t="shared" si="196"/>
        <v>1.7915000000000001</v>
      </c>
      <c r="V3917" t="str">
        <f t="shared" si="197"/>
        <v>C.EDMONDS, ARI</v>
      </c>
    </row>
    <row r="3918" spans="1:22">
      <c r="A3918">
        <v>81</v>
      </c>
      <c r="B3918" s="21">
        <v>3</v>
      </c>
      <c r="C3918" s="21" t="s">
        <v>13</v>
      </c>
      <c r="D3918" s="21" t="s">
        <v>20</v>
      </c>
      <c r="E3918" s="21">
        <v>23</v>
      </c>
      <c r="F3918" s="21">
        <v>77</v>
      </c>
      <c r="G3918" s="21" t="s">
        <v>4985</v>
      </c>
      <c r="H3918" s="21" t="s">
        <v>439</v>
      </c>
      <c r="I3918" s="21">
        <v>0</v>
      </c>
      <c r="J3918" s="21">
        <v>1</v>
      </c>
      <c r="K3918" s="21">
        <v>0</v>
      </c>
      <c r="L3918" s="21">
        <v>0</v>
      </c>
      <c r="M3918" s="21" t="s">
        <v>596</v>
      </c>
      <c r="N3918" s="21">
        <v>-3</v>
      </c>
      <c r="O3918" s="21">
        <f t="shared" si="192"/>
        <v>-3</v>
      </c>
      <c r="P3918" s="21">
        <f t="shared" si="193"/>
        <v>0</v>
      </c>
      <c r="Q3918" s="21">
        <f t="shared" si="194"/>
        <v>1</v>
      </c>
      <c r="R3918">
        <f>IFERROR(IF(I3918=1,VLOOKUP(F3918,Lookup!$A$2:$B$15,2,FALSE),0),0.5)</f>
        <v>0</v>
      </c>
      <c r="S3918">
        <f>IF(K3918=1,1,IFERROR(IF(H3918="pass",VLOOKUP(F3918,Lookup!$D$2:$E$26,2,FALSE),0),1.6))</f>
        <v>1.8</v>
      </c>
      <c r="T3918" s="6">
        <f t="shared" si="195"/>
        <v>1.5475000000000001</v>
      </c>
      <c r="U3918" s="6">
        <f t="shared" si="196"/>
        <v>1.7141500000000003</v>
      </c>
      <c r="V3918" t="str">
        <f t="shared" si="197"/>
        <v>C.EDMONDS, ARI</v>
      </c>
    </row>
    <row r="3919" spans="1:22">
      <c r="A3919">
        <v>82</v>
      </c>
      <c r="B3919" s="21">
        <v>3</v>
      </c>
      <c r="C3919" s="21" t="s">
        <v>20</v>
      </c>
      <c r="D3919" s="21" t="s">
        <v>13</v>
      </c>
      <c r="E3919" s="21">
        <v>75</v>
      </c>
      <c r="F3919" s="21">
        <v>25</v>
      </c>
      <c r="G3919" s="21" t="s">
        <v>4986</v>
      </c>
      <c r="H3919" s="21" t="s">
        <v>585</v>
      </c>
      <c r="I3919" s="21">
        <v>1</v>
      </c>
      <c r="J3919" s="21">
        <v>0</v>
      </c>
      <c r="K3919" s="21">
        <v>0</v>
      </c>
      <c r="L3919" s="21">
        <v>0</v>
      </c>
      <c r="M3919" s="21" t="s">
        <v>1576</v>
      </c>
      <c r="N3919" s="21" t="s">
        <v>587</v>
      </c>
      <c r="O3919" s="21">
        <f t="shared" si="192"/>
        <v>0</v>
      </c>
      <c r="P3919" s="21">
        <f t="shared" si="193"/>
        <v>1</v>
      </c>
      <c r="Q3919" s="21">
        <f t="shared" si="194"/>
        <v>0</v>
      </c>
      <c r="R3919">
        <f>IFERROR(IF(I3919=1,VLOOKUP(F3919,Lookup!$A$2:$B$15,2,FALSE),0),0.5)</f>
        <v>0.5</v>
      </c>
      <c r="S3919">
        <f>IF(K3919=1,1,IFERROR(IF(H3919="pass",VLOOKUP(F3919,Lookup!$D$2:$E$26,2,FALSE),0),1.6))</f>
        <v>0</v>
      </c>
      <c r="T3919" s="6">
        <f t="shared" si="195"/>
        <v>0</v>
      </c>
      <c r="U3919" s="6">
        <f t="shared" si="196"/>
        <v>0.5</v>
      </c>
      <c r="V3919" t="str">
        <f t="shared" si="197"/>
        <v>J.ROBINSON, JAX</v>
      </c>
    </row>
    <row r="3920" spans="1:22">
      <c r="A3920">
        <v>83</v>
      </c>
      <c r="B3920" s="21">
        <v>3</v>
      </c>
      <c r="C3920" s="21" t="s">
        <v>20</v>
      </c>
      <c r="D3920" s="21" t="s">
        <v>13</v>
      </c>
      <c r="E3920" s="21">
        <v>58</v>
      </c>
      <c r="F3920" s="21">
        <v>42</v>
      </c>
      <c r="G3920" s="21" t="s">
        <v>4987</v>
      </c>
      <c r="H3920" s="21" t="s">
        <v>585</v>
      </c>
      <c r="I3920" s="21">
        <v>1</v>
      </c>
      <c r="J3920" s="21">
        <v>0</v>
      </c>
      <c r="K3920" s="21">
        <v>0</v>
      </c>
      <c r="L3920" s="21">
        <v>0</v>
      </c>
      <c r="M3920" s="21" t="s">
        <v>1576</v>
      </c>
      <c r="N3920" s="21" t="s">
        <v>587</v>
      </c>
      <c r="O3920" s="21">
        <f t="shared" si="192"/>
        <v>0</v>
      </c>
      <c r="P3920" s="21">
        <f t="shared" si="193"/>
        <v>1</v>
      </c>
      <c r="Q3920" s="21">
        <f t="shared" si="194"/>
        <v>0</v>
      </c>
      <c r="R3920">
        <f>IFERROR(IF(I3920=1,VLOOKUP(F3920,Lookup!$A$2:$B$15,2,FALSE),0),0.5)</f>
        <v>0.5</v>
      </c>
      <c r="S3920">
        <f>IF(K3920=1,1,IFERROR(IF(H3920="pass",VLOOKUP(F3920,Lookup!$D$2:$E$26,2,FALSE),0),1.6))</f>
        <v>0</v>
      </c>
      <c r="T3920" s="6">
        <f t="shared" si="195"/>
        <v>0</v>
      </c>
      <c r="U3920" s="6">
        <f t="shared" si="196"/>
        <v>0.5</v>
      </c>
      <c r="V3920" t="str">
        <f t="shared" si="197"/>
        <v>J.ROBINSON, JAX</v>
      </c>
    </row>
    <row r="3921" spans="1:22">
      <c r="A3921">
        <v>84</v>
      </c>
      <c r="B3921" s="21">
        <v>3</v>
      </c>
      <c r="C3921" s="21" t="s">
        <v>20</v>
      </c>
      <c r="D3921" s="21" t="s">
        <v>13</v>
      </c>
      <c r="E3921" s="21">
        <v>50</v>
      </c>
      <c r="F3921" s="21">
        <v>50</v>
      </c>
      <c r="G3921" s="21" t="s">
        <v>4988</v>
      </c>
      <c r="H3921" s="21" t="s">
        <v>585</v>
      </c>
      <c r="I3921" s="21">
        <v>1</v>
      </c>
      <c r="J3921" s="21">
        <v>0</v>
      </c>
      <c r="K3921" s="21">
        <v>0</v>
      </c>
      <c r="L3921" s="21">
        <v>0</v>
      </c>
      <c r="M3921" s="21" t="s">
        <v>1576</v>
      </c>
      <c r="N3921" s="21" t="s">
        <v>587</v>
      </c>
      <c r="O3921" s="21">
        <f t="shared" si="192"/>
        <v>0</v>
      </c>
      <c r="P3921" s="21">
        <f t="shared" si="193"/>
        <v>1</v>
      </c>
      <c r="Q3921" s="21">
        <f t="shared" si="194"/>
        <v>0</v>
      </c>
      <c r="R3921">
        <f>IFERROR(IF(I3921=1,VLOOKUP(F3921,Lookup!$A$2:$B$15,2,FALSE),0),0.5)</f>
        <v>0.5</v>
      </c>
      <c r="S3921">
        <f>IF(K3921=1,1,IFERROR(IF(H3921="pass",VLOOKUP(F3921,Lookup!$D$2:$E$26,2,FALSE),0),1.6))</f>
        <v>0</v>
      </c>
      <c r="T3921" s="6">
        <f t="shared" si="195"/>
        <v>0</v>
      </c>
      <c r="U3921" s="6">
        <f t="shared" si="196"/>
        <v>0.5</v>
      </c>
      <c r="V3921" t="str">
        <f t="shared" si="197"/>
        <v>J.ROBINSON, JAX</v>
      </c>
    </row>
    <row r="3922" spans="1:22">
      <c r="A3922">
        <v>85</v>
      </c>
      <c r="B3922" s="21">
        <v>3</v>
      </c>
      <c r="C3922" s="21" t="s">
        <v>20</v>
      </c>
      <c r="D3922" s="21" t="s">
        <v>13</v>
      </c>
      <c r="E3922" s="21">
        <v>40</v>
      </c>
      <c r="F3922" s="21">
        <v>60</v>
      </c>
      <c r="G3922" s="21" t="s">
        <v>4989</v>
      </c>
      <c r="H3922" s="21" t="s">
        <v>585</v>
      </c>
      <c r="I3922" s="21">
        <v>1</v>
      </c>
      <c r="J3922" s="21">
        <v>0</v>
      </c>
      <c r="K3922" s="21">
        <v>0</v>
      </c>
      <c r="L3922" s="21">
        <v>0</v>
      </c>
      <c r="M3922" s="21" t="s">
        <v>3401</v>
      </c>
      <c r="N3922" s="21" t="s">
        <v>587</v>
      </c>
      <c r="O3922" s="21">
        <f t="shared" si="192"/>
        <v>0</v>
      </c>
      <c r="P3922" s="21">
        <f t="shared" si="193"/>
        <v>1</v>
      </c>
      <c r="Q3922" s="21">
        <f t="shared" si="194"/>
        <v>0</v>
      </c>
      <c r="R3922">
        <f>IFERROR(IF(I3922=1,VLOOKUP(F3922,Lookup!$A$2:$B$15,2,FALSE),0),0.5)</f>
        <v>0.5</v>
      </c>
      <c r="S3922">
        <f>IF(K3922=1,1,IFERROR(IF(H3922="pass",VLOOKUP(F3922,Lookup!$D$2:$E$26,2,FALSE),0),1.6))</f>
        <v>0</v>
      </c>
      <c r="T3922" s="6">
        <f t="shared" si="195"/>
        <v>0</v>
      </c>
      <c r="U3922" s="6">
        <f t="shared" si="196"/>
        <v>0.5</v>
      </c>
      <c r="V3922" t="str">
        <f t="shared" si="197"/>
        <v>T.LAWRENCE, JAX</v>
      </c>
    </row>
    <row r="3923" spans="1:22">
      <c r="A3923">
        <v>86</v>
      </c>
      <c r="B3923" s="21">
        <v>3</v>
      </c>
      <c r="C3923" s="21" t="s">
        <v>20</v>
      </c>
      <c r="D3923" s="21" t="s">
        <v>13</v>
      </c>
      <c r="E3923" s="21">
        <v>37</v>
      </c>
      <c r="F3923" s="21">
        <v>63</v>
      </c>
      <c r="G3923" s="21" t="s">
        <v>4990</v>
      </c>
      <c r="H3923" s="21" t="s">
        <v>585</v>
      </c>
      <c r="I3923" s="21">
        <v>1</v>
      </c>
      <c r="J3923" s="21">
        <v>0</v>
      </c>
      <c r="K3923" s="21">
        <v>0</v>
      </c>
      <c r="L3923" s="21">
        <v>0</v>
      </c>
      <c r="M3923" s="21" t="s">
        <v>1576</v>
      </c>
      <c r="N3923" s="21" t="s">
        <v>587</v>
      </c>
      <c r="O3923" s="21">
        <f t="shared" si="192"/>
        <v>0</v>
      </c>
      <c r="P3923" s="21">
        <f t="shared" si="193"/>
        <v>1</v>
      </c>
      <c r="Q3923" s="21">
        <f t="shared" si="194"/>
        <v>0</v>
      </c>
      <c r="R3923">
        <f>IFERROR(IF(I3923=1,VLOOKUP(F3923,Lookup!$A$2:$B$15,2,FALSE),0),0.5)</f>
        <v>0.5</v>
      </c>
      <c r="S3923">
        <f>IF(K3923=1,1,IFERROR(IF(H3923="pass",VLOOKUP(F3923,Lookup!$D$2:$E$26,2,FALSE),0),1.6))</f>
        <v>0</v>
      </c>
      <c r="T3923" s="6">
        <f t="shared" si="195"/>
        <v>0</v>
      </c>
      <c r="U3923" s="6">
        <f t="shared" si="196"/>
        <v>0.5</v>
      </c>
      <c r="V3923" t="str">
        <f t="shared" si="197"/>
        <v>J.ROBINSON, JAX</v>
      </c>
    </row>
    <row r="3924" spans="1:22">
      <c r="A3924">
        <v>87</v>
      </c>
      <c r="B3924" s="21">
        <v>3</v>
      </c>
      <c r="C3924" s="21" t="s">
        <v>20</v>
      </c>
      <c r="D3924" s="21" t="s">
        <v>13</v>
      </c>
      <c r="E3924" s="21">
        <v>16</v>
      </c>
      <c r="F3924" s="21">
        <v>84</v>
      </c>
      <c r="G3924" s="21" t="s">
        <v>4991</v>
      </c>
      <c r="H3924" s="21" t="s">
        <v>585</v>
      </c>
      <c r="I3924" s="21">
        <v>1</v>
      </c>
      <c r="J3924" s="21">
        <v>0</v>
      </c>
      <c r="K3924" s="21">
        <v>0</v>
      </c>
      <c r="L3924" s="21">
        <v>0</v>
      </c>
      <c r="M3924" s="21" t="s">
        <v>1576</v>
      </c>
      <c r="N3924" s="21" t="s">
        <v>587</v>
      </c>
      <c r="O3924" s="21">
        <f t="shared" si="192"/>
        <v>0</v>
      </c>
      <c r="P3924" s="21">
        <f t="shared" si="193"/>
        <v>1</v>
      </c>
      <c r="Q3924" s="21">
        <f t="shared" si="194"/>
        <v>0</v>
      </c>
      <c r="R3924">
        <f>IFERROR(IF(I3924=1,VLOOKUP(F3924,Lookup!$A$2:$B$15,2,FALSE),0),0.5)</f>
        <v>0.5</v>
      </c>
      <c r="S3924">
        <f>IF(K3924=1,1,IFERROR(IF(H3924="pass",VLOOKUP(F3924,Lookup!$D$2:$E$26,2,FALSE),0),1.6))</f>
        <v>0</v>
      </c>
      <c r="T3924" s="6">
        <f t="shared" si="195"/>
        <v>0</v>
      </c>
      <c r="U3924" s="6">
        <f t="shared" si="196"/>
        <v>0.5</v>
      </c>
      <c r="V3924" t="str">
        <f t="shared" si="197"/>
        <v>J.ROBINSON, JAX</v>
      </c>
    </row>
    <row r="3925" spans="1:22">
      <c r="A3925">
        <v>88</v>
      </c>
      <c r="B3925" s="21">
        <v>3</v>
      </c>
      <c r="C3925" s="21" t="s">
        <v>20</v>
      </c>
      <c r="D3925" s="21" t="s">
        <v>13</v>
      </c>
      <c r="E3925" s="21">
        <v>10</v>
      </c>
      <c r="F3925" s="21">
        <v>90</v>
      </c>
      <c r="G3925" s="21" t="s">
        <v>4992</v>
      </c>
      <c r="H3925" s="21" t="s">
        <v>585</v>
      </c>
      <c r="I3925" s="21">
        <v>1</v>
      </c>
      <c r="J3925" s="21">
        <v>0</v>
      </c>
      <c r="K3925" s="21">
        <v>0</v>
      </c>
      <c r="L3925" s="21">
        <v>0</v>
      </c>
      <c r="M3925" s="21" t="s">
        <v>1568</v>
      </c>
      <c r="N3925" s="21" t="s">
        <v>587</v>
      </c>
      <c r="O3925" s="21">
        <f t="shared" si="192"/>
        <v>0</v>
      </c>
      <c r="P3925" s="21">
        <f t="shared" si="193"/>
        <v>1</v>
      </c>
      <c r="Q3925" s="21">
        <f t="shared" si="194"/>
        <v>0</v>
      </c>
      <c r="R3925">
        <f>IFERROR(IF(I3925=1,VLOOKUP(F3925,Lookup!$A$2:$B$15,2,FALSE),0),0.5)</f>
        <v>0.8</v>
      </c>
      <c r="S3925">
        <f>IF(K3925=1,1,IFERROR(IF(H3925="pass",VLOOKUP(F3925,Lookup!$D$2:$E$26,2,FALSE),0),1.6))</f>
        <v>0</v>
      </c>
      <c r="T3925" s="6">
        <f t="shared" si="195"/>
        <v>0</v>
      </c>
      <c r="U3925" s="6">
        <f t="shared" si="196"/>
        <v>0.8</v>
      </c>
      <c r="V3925" t="str">
        <f t="shared" si="197"/>
        <v>C.HYDE, JAX</v>
      </c>
    </row>
    <row r="3926" spans="1:22">
      <c r="A3926">
        <v>89</v>
      </c>
      <c r="B3926" s="21">
        <v>3</v>
      </c>
      <c r="C3926" s="21" t="s">
        <v>20</v>
      </c>
      <c r="D3926" s="21" t="s">
        <v>13</v>
      </c>
      <c r="E3926" s="21">
        <v>4</v>
      </c>
      <c r="F3926" s="21">
        <v>96</v>
      </c>
      <c r="G3926" s="21" t="s">
        <v>4993</v>
      </c>
      <c r="H3926" s="21" t="s">
        <v>585</v>
      </c>
      <c r="I3926" s="21">
        <v>1</v>
      </c>
      <c r="J3926" s="21">
        <v>0</v>
      </c>
      <c r="K3926" s="21">
        <v>0</v>
      </c>
      <c r="L3926" s="21">
        <v>0</v>
      </c>
      <c r="M3926" s="21" t="s">
        <v>1576</v>
      </c>
      <c r="N3926" s="21" t="s">
        <v>587</v>
      </c>
      <c r="O3926" s="21">
        <f t="shared" si="192"/>
        <v>0</v>
      </c>
      <c r="P3926" s="21">
        <f t="shared" si="193"/>
        <v>1</v>
      </c>
      <c r="Q3926" s="21">
        <f t="shared" si="194"/>
        <v>0</v>
      </c>
      <c r="R3926">
        <f>IFERROR(IF(I3926=1,VLOOKUP(F3926,Lookup!$A$2:$B$15,2,FALSE),0),0.5)</f>
        <v>1.8</v>
      </c>
      <c r="S3926">
        <f>IF(K3926=1,1,IFERROR(IF(H3926="pass",VLOOKUP(F3926,Lookup!$D$2:$E$26,2,FALSE),0),1.6))</f>
        <v>0</v>
      </c>
      <c r="T3926" s="6">
        <f t="shared" si="195"/>
        <v>0</v>
      </c>
      <c r="U3926" s="6">
        <f t="shared" si="196"/>
        <v>1.8</v>
      </c>
      <c r="V3926" t="str">
        <f t="shared" si="197"/>
        <v>J.ROBINSON, JAX</v>
      </c>
    </row>
    <row r="3927" spans="1:22">
      <c r="A3927">
        <v>90</v>
      </c>
      <c r="B3927" s="21">
        <v>3</v>
      </c>
      <c r="C3927" s="21" t="s">
        <v>13</v>
      </c>
      <c r="D3927" s="21" t="s">
        <v>20</v>
      </c>
      <c r="E3927" s="21">
        <v>75</v>
      </c>
      <c r="F3927" s="21">
        <v>25</v>
      </c>
      <c r="G3927" s="21" t="s">
        <v>4994</v>
      </c>
      <c r="H3927" s="21" t="s">
        <v>439</v>
      </c>
      <c r="I3927" s="21">
        <v>0</v>
      </c>
      <c r="J3927" s="21">
        <v>1</v>
      </c>
      <c r="K3927" s="21">
        <v>0</v>
      </c>
      <c r="L3927" s="21">
        <v>0</v>
      </c>
      <c r="M3927" s="21" t="s">
        <v>596</v>
      </c>
      <c r="N3927" s="21">
        <v>-5</v>
      </c>
      <c r="O3927" s="21">
        <f t="shared" si="192"/>
        <v>-5</v>
      </c>
      <c r="P3927" s="21">
        <f t="shared" si="193"/>
        <v>0</v>
      </c>
      <c r="Q3927" s="21">
        <f t="shared" si="194"/>
        <v>1</v>
      </c>
      <c r="R3927">
        <f>IFERROR(IF(I3927=1,VLOOKUP(F3927,Lookup!$A$2:$B$15,2,FALSE),0),0.5)</f>
        <v>0</v>
      </c>
      <c r="S3927">
        <f>IF(K3927=1,1,IFERROR(IF(H3927="pass",VLOOKUP(F3927,Lookup!$D$2:$E$26,2,FALSE),0),1.6))</f>
        <v>1.6</v>
      </c>
      <c r="T3927" s="6">
        <f t="shared" si="195"/>
        <v>1.5125000000000002</v>
      </c>
      <c r="U3927" s="6">
        <f t="shared" si="196"/>
        <v>1.5125000000000002</v>
      </c>
      <c r="V3927" t="str">
        <f t="shared" si="197"/>
        <v>C.EDMONDS, ARI</v>
      </c>
    </row>
    <row r="3928" spans="1:22">
      <c r="A3928">
        <v>91</v>
      </c>
      <c r="B3928" s="21">
        <v>3</v>
      </c>
      <c r="C3928" s="21" t="s">
        <v>13</v>
      </c>
      <c r="D3928" s="21" t="s">
        <v>20</v>
      </c>
      <c r="E3928" s="21">
        <v>66</v>
      </c>
      <c r="F3928" s="21">
        <v>34</v>
      </c>
      <c r="G3928" s="21" t="s">
        <v>4995</v>
      </c>
      <c r="H3928" s="21" t="s">
        <v>439</v>
      </c>
      <c r="I3928" s="21">
        <v>0</v>
      </c>
      <c r="J3928" s="21">
        <v>1</v>
      </c>
      <c r="K3928" s="21">
        <v>0</v>
      </c>
      <c r="L3928" s="21">
        <v>0</v>
      </c>
      <c r="M3928" s="21" t="s">
        <v>601</v>
      </c>
      <c r="N3928" s="21">
        <v>7</v>
      </c>
      <c r="O3928" s="21">
        <f t="shared" si="192"/>
        <v>7</v>
      </c>
      <c r="P3928" s="21">
        <f t="shared" si="193"/>
        <v>0</v>
      </c>
      <c r="Q3928" s="21">
        <f t="shared" si="194"/>
        <v>1</v>
      </c>
      <c r="R3928">
        <f>IFERROR(IF(I3928=1,VLOOKUP(F3928,Lookup!$A$2:$B$15,2,FALSE),0),0.5)</f>
        <v>0</v>
      </c>
      <c r="S3928">
        <f>IF(K3928=1,1,IFERROR(IF(H3928="pass",VLOOKUP(F3928,Lookup!$D$2:$E$26,2,FALSE),0),1.6))</f>
        <v>1.6</v>
      </c>
      <c r="T3928" s="6">
        <f t="shared" si="195"/>
        <v>1.7225000000000001</v>
      </c>
      <c r="U3928" s="6">
        <f t="shared" si="196"/>
        <v>1.7225000000000001</v>
      </c>
      <c r="V3928" t="str">
        <f t="shared" si="197"/>
        <v>C.KIRK, ARI</v>
      </c>
    </row>
    <row r="3929" spans="1:22">
      <c r="A3929">
        <v>92</v>
      </c>
      <c r="B3929" s="21">
        <v>3</v>
      </c>
      <c r="C3929" s="21" t="s">
        <v>13</v>
      </c>
      <c r="D3929" s="21" t="s">
        <v>20</v>
      </c>
      <c r="E3929" s="21">
        <v>48</v>
      </c>
      <c r="F3929" s="21">
        <v>52</v>
      </c>
      <c r="G3929" s="21" t="s">
        <v>4996</v>
      </c>
      <c r="H3929" s="21" t="s">
        <v>585</v>
      </c>
      <c r="I3929" s="21">
        <v>1</v>
      </c>
      <c r="J3929" s="21">
        <v>0</v>
      </c>
      <c r="K3929" s="21">
        <v>0</v>
      </c>
      <c r="L3929" s="21">
        <v>0</v>
      </c>
      <c r="M3929" s="21" t="s">
        <v>624</v>
      </c>
      <c r="N3929" s="21" t="s">
        <v>587</v>
      </c>
      <c r="O3929" s="21">
        <f t="shared" si="192"/>
        <v>0</v>
      </c>
      <c r="P3929" s="21">
        <f t="shared" si="193"/>
        <v>1</v>
      </c>
      <c r="Q3929" s="21">
        <f t="shared" si="194"/>
        <v>0</v>
      </c>
      <c r="R3929">
        <f>IFERROR(IF(I3929=1,VLOOKUP(F3929,Lookup!$A$2:$B$15,2,FALSE),0),0.5)</f>
        <v>0.5</v>
      </c>
      <c r="S3929">
        <f>IF(K3929=1,1,IFERROR(IF(H3929="pass",VLOOKUP(F3929,Lookup!$D$2:$E$26,2,FALSE),0),1.6))</f>
        <v>0</v>
      </c>
      <c r="T3929" s="6">
        <f t="shared" si="195"/>
        <v>0</v>
      </c>
      <c r="U3929" s="6">
        <f t="shared" si="196"/>
        <v>0.5</v>
      </c>
      <c r="V3929" t="str">
        <f t="shared" si="197"/>
        <v>J.CONNER, ARI</v>
      </c>
    </row>
    <row r="3930" spans="1:22">
      <c r="A3930">
        <v>93</v>
      </c>
      <c r="B3930" s="21">
        <v>3</v>
      </c>
      <c r="C3930" s="21" t="s">
        <v>13</v>
      </c>
      <c r="D3930" s="21" t="s">
        <v>20</v>
      </c>
      <c r="E3930" s="21">
        <v>37</v>
      </c>
      <c r="F3930" s="21">
        <v>63</v>
      </c>
      <c r="G3930" s="21" t="s">
        <v>4997</v>
      </c>
      <c r="H3930" s="21" t="s">
        <v>439</v>
      </c>
      <c r="I3930" s="21">
        <v>0</v>
      </c>
      <c r="J3930" s="21">
        <v>1</v>
      </c>
      <c r="K3930" s="21">
        <v>0</v>
      </c>
      <c r="L3930" s="21">
        <v>0</v>
      </c>
      <c r="M3930" s="21" t="s">
        <v>601</v>
      </c>
      <c r="N3930" s="21">
        <v>20</v>
      </c>
      <c r="O3930" s="21">
        <f t="shared" si="192"/>
        <v>20</v>
      </c>
      <c r="P3930" s="21">
        <f t="shared" si="193"/>
        <v>0</v>
      </c>
      <c r="Q3930" s="21">
        <f t="shared" si="194"/>
        <v>1</v>
      </c>
      <c r="R3930">
        <f>IFERROR(IF(I3930=1,VLOOKUP(F3930,Lookup!$A$2:$B$15,2,FALSE),0),0.5)</f>
        <v>0</v>
      </c>
      <c r="S3930">
        <f>IF(K3930=1,1,IFERROR(IF(H3930="pass",VLOOKUP(F3930,Lookup!$D$2:$E$26,2,FALSE),0),1.6))</f>
        <v>1.6</v>
      </c>
      <c r="T3930" s="6">
        <f t="shared" si="195"/>
        <v>1.9500000000000002</v>
      </c>
      <c r="U3930" s="6">
        <f t="shared" si="196"/>
        <v>1.9500000000000002</v>
      </c>
      <c r="V3930" t="str">
        <f t="shared" si="197"/>
        <v>C.KIRK, ARI</v>
      </c>
    </row>
    <row r="3931" spans="1:22">
      <c r="A3931">
        <v>94</v>
      </c>
      <c r="B3931" s="21">
        <v>3</v>
      </c>
      <c r="C3931" s="21" t="s">
        <v>13</v>
      </c>
      <c r="D3931" s="21" t="s">
        <v>20</v>
      </c>
      <c r="E3931" s="21">
        <v>4</v>
      </c>
      <c r="F3931" s="21">
        <v>96</v>
      </c>
      <c r="G3931" s="21" t="s">
        <v>4998</v>
      </c>
      <c r="H3931" s="21" t="s">
        <v>585</v>
      </c>
      <c r="I3931" s="21">
        <v>1</v>
      </c>
      <c r="J3931" s="21">
        <v>0</v>
      </c>
      <c r="K3931" s="21">
        <v>0</v>
      </c>
      <c r="L3931" s="21">
        <v>0</v>
      </c>
      <c r="M3931" s="21" t="s">
        <v>624</v>
      </c>
      <c r="N3931" s="21" t="s">
        <v>587</v>
      </c>
      <c r="O3931" s="21">
        <f t="shared" si="192"/>
        <v>0</v>
      </c>
      <c r="P3931" s="21">
        <f t="shared" si="193"/>
        <v>1</v>
      </c>
      <c r="Q3931" s="21">
        <f t="shared" si="194"/>
        <v>0</v>
      </c>
      <c r="R3931">
        <f>IFERROR(IF(I3931=1,VLOOKUP(F3931,Lookup!$A$2:$B$15,2,FALSE),0),0.5)</f>
        <v>1.8</v>
      </c>
      <c r="S3931">
        <f>IF(K3931=1,1,IFERROR(IF(H3931="pass",VLOOKUP(F3931,Lookup!$D$2:$E$26,2,FALSE),0),1.6))</f>
        <v>0</v>
      </c>
      <c r="T3931" s="6">
        <f t="shared" si="195"/>
        <v>0</v>
      </c>
      <c r="U3931" s="6">
        <f t="shared" si="196"/>
        <v>1.8</v>
      </c>
      <c r="V3931" t="str">
        <f t="shared" si="197"/>
        <v>J.CONNER, ARI</v>
      </c>
    </row>
    <row r="3932" spans="1:22">
      <c r="A3932">
        <v>95</v>
      </c>
      <c r="B3932" s="21">
        <v>3</v>
      </c>
      <c r="C3932" s="21" t="s">
        <v>20</v>
      </c>
      <c r="D3932" s="21" t="s">
        <v>13</v>
      </c>
      <c r="E3932" s="21">
        <v>79</v>
      </c>
      <c r="F3932" s="21">
        <v>21</v>
      </c>
      <c r="G3932" s="21" t="s">
        <v>4999</v>
      </c>
      <c r="H3932" s="21" t="s">
        <v>585</v>
      </c>
      <c r="I3932" s="21">
        <v>1</v>
      </c>
      <c r="J3932" s="21">
        <v>0</v>
      </c>
      <c r="K3932" s="21">
        <v>0</v>
      </c>
      <c r="L3932" s="21">
        <v>0</v>
      </c>
      <c r="M3932" s="21" t="s">
        <v>1568</v>
      </c>
      <c r="N3932" s="21" t="s">
        <v>587</v>
      </c>
      <c r="O3932" s="21">
        <f t="shared" si="192"/>
        <v>0</v>
      </c>
      <c r="P3932" s="21">
        <f t="shared" si="193"/>
        <v>1</v>
      </c>
      <c r="Q3932" s="21">
        <f t="shared" si="194"/>
        <v>0</v>
      </c>
      <c r="R3932">
        <f>IFERROR(IF(I3932=1,VLOOKUP(F3932,Lookup!$A$2:$B$15,2,FALSE),0),0.5)</f>
        <v>0.5</v>
      </c>
      <c r="S3932">
        <f>IF(K3932=1,1,IFERROR(IF(H3932="pass",VLOOKUP(F3932,Lookup!$D$2:$E$26,2,FALSE),0),1.6))</f>
        <v>0</v>
      </c>
      <c r="T3932" s="6">
        <f t="shared" si="195"/>
        <v>0</v>
      </c>
      <c r="U3932" s="6">
        <f t="shared" si="196"/>
        <v>0.5</v>
      </c>
      <c r="V3932" t="str">
        <f t="shared" si="197"/>
        <v>C.HYDE, JAX</v>
      </c>
    </row>
    <row r="3933" spans="1:22">
      <c r="A3933">
        <v>96</v>
      </c>
      <c r="B3933" s="21">
        <v>3</v>
      </c>
      <c r="C3933" s="21" t="s">
        <v>20</v>
      </c>
      <c r="D3933" s="21" t="s">
        <v>13</v>
      </c>
      <c r="E3933" s="21">
        <v>75</v>
      </c>
      <c r="F3933" s="21">
        <v>25</v>
      </c>
      <c r="G3933" s="21" t="s">
        <v>5000</v>
      </c>
      <c r="H3933" s="21" t="s">
        <v>439</v>
      </c>
      <c r="I3933" s="21">
        <v>0</v>
      </c>
      <c r="J3933" s="21">
        <v>1</v>
      </c>
      <c r="K3933" s="21">
        <v>0</v>
      </c>
      <c r="L3933" s="21">
        <v>0</v>
      </c>
      <c r="M3933" s="21" t="s">
        <v>4907</v>
      </c>
      <c r="N3933" s="21">
        <v>4</v>
      </c>
      <c r="O3933" s="21">
        <f t="shared" si="192"/>
        <v>4</v>
      </c>
      <c r="P3933" s="21">
        <f t="shared" si="193"/>
        <v>0</v>
      </c>
      <c r="Q3933" s="21">
        <f t="shared" si="194"/>
        <v>1</v>
      </c>
      <c r="R3933">
        <f>IFERROR(IF(I3933=1,VLOOKUP(F3933,Lookup!$A$2:$B$15,2,FALSE),0),0.5)</f>
        <v>0</v>
      </c>
      <c r="S3933">
        <f>IF(K3933=1,1,IFERROR(IF(H3933="pass",VLOOKUP(F3933,Lookup!$D$2:$E$26,2,FALSE),0),1.6))</f>
        <v>1.6</v>
      </c>
      <c r="T3933" s="6">
        <f t="shared" si="195"/>
        <v>1.6700000000000002</v>
      </c>
      <c r="U3933" s="6">
        <f t="shared" si="196"/>
        <v>1.6700000000000002</v>
      </c>
      <c r="V3933" t="str">
        <f t="shared" si="197"/>
        <v>J.HOLLISTER, JAX</v>
      </c>
    </row>
    <row r="3934" spans="1:22">
      <c r="A3934">
        <v>97</v>
      </c>
      <c r="B3934" s="21">
        <v>3</v>
      </c>
      <c r="C3934" s="21" t="s">
        <v>20</v>
      </c>
      <c r="D3934" s="21" t="s">
        <v>13</v>
      </c>
      <c r="E3934" s="21">
        <v>75</v>
      </c>
      <c r="F3934" s="21">
        <v>25</v>
      </c>
      <c r="G3934" s="21" t="s">
        <v>5001</v>
      </c>
      <c r="H3934" s="21" t="s">
        <v>585</v>
      </c>
      <c r="I3934" s="21">
        <v>1</v>
      </c>
      <c r="J3934" s="21">
        <v>0</v>
      </c>
      <c r="K3934" s="21">
        <v>0</v>
      </c>
      <c r="L3934" s="21">
        <v>0</v>
      </c>
      <c r="M3934" s="21" t="s">
        <v>1568</v>
      </c>
      <c r="N3934" s="21" t="s">
        <v>587</v>
      </c>
      <c r="O3934" s="21">
        <f t="shared" si="192"/>
        <v>0</v>
      </c>
      <c r="P3934" s="21">
        <f t="shared" si="193"/>
        <v>1</v>
      </c>
      <c r="Q3934" s="21">
        <f t="shared" si="194"/>
        <v>0</v>
      </c>
      <c r="R3934">
        <f>IFERROR(IF(I3934=1,VLOOKUP(F3934,Lookup!$A$2:$B$15,2,FALSE),0),0.5)</f>
        <v>0.5</v>
      </c>
      <c r="S3934">
        <f>IF(K3934=1,1,IFERROR(IF(H3934="pass",VLOOKUP(F3934,Lookup!$D$2:$E$26,2,FALSE),0),1.6))</f>
        <v>0</v>
      </c>
      <c r="T3934" s="6">
        <f t="shared" si="195"/>
        <v>0</v>
      </c>
      <c r="U3934" s="6">
        <f t="shared" si="196"/>
        <v>0.5</v>
      </c>
      <c r="V3934" t="str">
        <f t="shared" si="197"/>
        <v>C.HYDE, JAX</v>
      </c>
    </row>
    <row r="3935" spans="1:22">
      <c r="A3935">
        <v>98</v>
      </c>
      <c r="B3935" s="21">
        <v>3</v>
      </c>
      <c r="C3935" s="21" t="s">
        <v>20</v>
      </c>
      <c r="D3935" s="21" t="s">
        <v>13</v>
      </c>
      <c r="E3935" s="21">
        <v>71</v>
      </c>
      <c r="F3935" s="21">
        <v>29</v>
      </c>
      <c r="G3935" s="21" t="s">
        <v>5002</v>
      </c>
      <c r="H3935" s="21" t="s">
        <v>2864</v>
      </c>
      <c r="I3935" s="21">
        <v>0</v>
      </c>
      <c r="J3935" s="21">
        <v>1</v>
      </c>
      <c r="K3935" s="21">
        <v>0</v>
      </c>
      <c r="L3935" s="21">
        <v>0</v>
      </c>
      <c r="M3935" s="21" t="s">
        <v>1554</v>
      </c>
      <c r="N3935" s="21" t="s">
        <v>587</v>
      </c>
      <c r="O3935" s="21">
        <f t="shared" si="192"/>
        <v>0</v>
      </c>
      <c r="P3935" s="21">
        <f t="shared" si="193"/>
        <v>0</v>
      </c>
      <c r="Q3935" s="21">
        <f t="shared" si="194"/>
        <v>0</v>
      </c>
      <c r="R3935">
        <f>IFERROR(IF(I3935=1,VLOOKUP(F3935,Lookup!$A$2:$B$15,2,FALSE),0),0.5)</f>
        <v>0</v>
      </c>
      <c r="S3935">
        <f>IF(K3935=1,1,IFERROR(IF(H3935="pass",VLOOKUP(F3935,Lookup!$D$2:$E$26,2,FALSE),0),1.6))</f>
        <v>0</v>
      </c>
      <c r="T3935" s="6">
        <f t="shared" si="195"/>
        <v>0</v>
      </c>
      <c r="U3935" s="6">
        <f t="shared" si="196"/>
        <v>0</v>
      </c>
      <c r="V3935" t="str">
        <f t="shared" si="197"/>
        <v>M.JONES, JAX</v>
      </c>
    </row>
    <row r="3936" spans="1:22">
      <c r="A3936">
        <v>99</v>
      </c>
      <c r="B3936" s="21">
        <v>3</v>
      </c>
      <c r="C3936" s="21" t="s">
        <v>20</v>
      </c>
      <c r="D3936" s="21" t="s">
        <v>13</v>
      </c>
      <c r="E3936" s="21">
        <v>81</v>
      </c>
      <c r="F3936" s="21">
        <v>19</v>
      </c>
      <c r="G3936" s="21" t="s">
        <v>5003</v>
      </c>
      <c r="H3936" s="21" t="s">
        <v>585</v>
      </c>
      <c r="I3936" s="21">
        <v>0</v>
      </c>
      <c r="J3936" s="21">
        <v>1</v>
      </c>
      <c r="K3936" s="21">
        <v>0</v>
      </c>
      <c r="L3936" s="21">
        <v>0</v>
      </c>
      <c r="M3936" s="21" t="s">
        <v>3401</v>
      </c>
      <c r="N3936" s="21" t="s">
        <v>587</v>
      </c>
      <c r="O3936" s="21">
        <f t="shared" si="192"/>
        <v>0</v>
      </c>
      <c r="P3936" s="21">
        <f t="shared" si="193"/>
        <v>0</v>
      </c>
      <c r="Q3936" s="21">
        <f t="shared" si="194"/>
        <v>0</v>
      </c>
      <c r="R3936">
        <f>IFERROR(IF(I3936=1,VLOOKUP(F3936,Lookup!$A$2:$B$15,2,FALSE),0),0.5)</f>
        <v>0</v>
      </c>
      <c r="S3936">
        <f>IF(K3936=1,1,IFERROR(IF(H3936="pass",VLOOKUP(F3936,Lookup!$D$2:$E$26,2,FALSE),0),1.6))</f>
        <v>0</v>
      </c>
      <c r="T3936" s="6">
        <f t="shared" si="195"/>
        <v>0</v>
      </c>
      <c r="U3936" s="6">
        <f t="shared" si="196"/>
        <v>0</v>
      </c>
      <c r="V3936" t="str">
        <f t="shared" si="197"/>
        <v>T.LAWRENCE, JAX</v>
      </c>
    </row>
    <row r="3937" spans="1:22">
      <c r="A3937">
        <v>100</v>
      </c>
      <c r="B3937" s="21">
        <v>3</v>
      </c>
      <c r="C3937" s="21" t="s">
        <v>13</v>
      </c>
      <c r="D3937" s="21" t="s">
        <v>20</v>
      </c>
      <c r="E3937" s="21">
        <v>65</v>
      </c>
      <c r="F3937" s="21">
        <v>35</v>
      </c>
      <c r="G3937" s="21" t="s">
        <v>5004</v>
      </c>
      <c r="H3937" s="21" t="s">
        <v>585</v>
      </c>
      <c r="I3937" s="21">
        <v>1</v>
      </c>
      <c r="J3937" s="21">
        <v>0</v>
      </c>
      <c r="K3937" s="21">
        <v>0</v>
      </c>
      <c r="L3937" s="21">
        <v>0</v>
      </c>
      <c r="M3937" s="21" t="s">
        <v>596</v>
      </c>
      <c r="N3937" s="21" t="s">
        <v>587</v>
      </c>
      <c r="O3937" s="21">
        <f t="shared" si="192"/>
        <v>0</v>
      </c>
      <c r="P3937" s="21">
        <f t="shared" si="193"/>
        <v>1</v>
      </c>
      <c r="Q3937" s="21">
        <f t="shared" si="194"/>
        <v>0</v>
      </c>
      <c r="R3937">
        <f>IFERROR(IF(I3937=1,VLOOKUP(F3937,Lookup!$A$2:$B$15,2,FALSE),0),0.5)</f>
        <v>0.5</v>
      </c>
      <c r="S3937">
        <f>IF(K3937=1,1,IFERROR(IF(H3937="pass",VLOOKUP(F3937,Lookup!$D$2:$E$26,2,FALSE),0),1.6))</f>
        <v>0</v>
      </c>
      <c r="T3937" s="6">
        <f t="shared" si="195"/>
        <v>0</v>
      </c>
      <c r="U3937" s="6">
        <f t="shared" si="196"/>
        <v>0.5</v>
      </c>
      <c r="V3937" t="str">
        <f t="shared" si="197"/>
        <v>C.EDMONDS, ARI</v>
      </c>
    </row>
    <row r="3938" spans="1:22">
      <c r="A3938">
        <v>101</v>
      </c>
      <c r="B3938" s="21">
        <v>3</v>
      </c>
      <c r="C3938" s="21" t="s">
        <v>13</v>
      </c>
      <c r="D3938" s="21" t="s">
        <v>20</v>
      </c>
      <c r="E3938" s="21">
        <v>65</v>
      </c>
      <c r="F3938" s="21">
        <v>35</v>
      </c>
      <c r="G3938" s="21" t="s">
        <v>5005</v>
      </c>
      <c r="H3938" s="21" t="s">
        <v>439</v>
      </c>
      <c r="I3938" s="21">
        <v>0</v>
      </c>
      <c r="J3938" s="21">
        <v>1</v>
      </c>
      <c r="K3938" s="21">
        <v>0</v>
      </c>
      <c r="L3938" s="21">
        <v>0</v>
      </c>
      <c r="M3938" s="21" t="s">
        <v>598</v>
      </c>
      <c r="N3938" s="21">
        <v>13</v>
      </c>
      <c r="O3938" s="21">
        <f t="shared" si="192"/>
        <v>13</v>
      </c>
      <c r="P3938" s="21">
        <f t="shared" si="193"/>
        <v>0</v>
      </c>
      <c r="Q3938" s="21">
        <f t="shared" si="194"/>
        <v>1</v>
      </c>
      <c r="R3938">
        <f>IFERROR(IF(I3938=1,VLOOKUP(F3938,Lookup!$A$2:$B$15,2,FALSE),0),0.5)</f>
        <v>0</v>
      </c>
      <c r="S3938">
        <f>IF(K3938=1,1,IFERROR(IF(H3938="pass",VLOOKUP(F3938,Lookup!$D$2:$E$26,2,FALSE),0),1.6))</f>
        <v>1.6</v>
      </c>
      <c r="T3938" s="6">
        <f t="shared" si="195"/>
        <v>1.8275000000000001</v>
      </c>
      <c r="U3938" s="6">
        <f t="shared" si="196"/>
        <v>1.8275000000000001</v>
      </c>
      <c r="V3938" t="str">
        <f t="shared" si="197"/>
        <v>A.GREEN, ARI</v>
      </c>
    </row>
    <row r="3939" spans="1:22">
      <c r="A3939">
        <v>102</v>
      </c>
      <c r="B3939" s="21">
        <v>3</v>
      </c>
      <c r="C3939" s="21" t="s">
        <v>13</v>
      </c>
      <c r="D3939" s="21" t="s">
        <v>20</v>
      </c>
      <c r="E3939" s="21">
        <v>52</v>
      </c>
      <c r="F3939" s="21">
        <v>48</v>
      </c>
      <c r="G3939" s="21" t="s">
        <v>5006</v>
      </c>
      <c r="H3939" s="21" t="s">
        <v>585</v>
      </c>
      <c r="I3939" s="21">
        <v>1</v>
      </c>
      <c r="J3939" s="21">
        <v>0</v>
      </c>
      <c r="K3939" s="21">
        <v>0</v>
      </c>
      <c r="L3939" s="21">
        <v>0</v>
      </c>
      <c r="M3939" s="21" t="s">
        <v>594</v>
      </c>
      <c r="N3939" s="21" t="s">
        <v>587</v>
      </c>
      <c r="O3939" s="21">
        <f t="shared" si="192"/>
        <v>0</v>
      </c>
      <c r="P3939" s="21">
        <f t="shared" si="193"/>
        <v>1</v>
      </c>
      <c r="Q3939" s="21">
        <f t="shared" si="194"/>
        <v>0</v>
      </c>
      <c r="R3939">
        <f>IFERROR(IF(I3939=1,VLOOKUP(F3939,Lookup!$A$2:$B$15,2,FALSE),0),0.5)</f>
        <v>0.5</v>
      </c>
      <c r="S3939">
        <f>IF(K3939=1,1,IFERROR(IF(H3939="pass",VLOOKUP(F3939,Lookup!$D$2:$E$26,2,FALSE),0),1.6))</f>
        <v>0</v>
      </c>
      <c r="T3939" s="6">
        <f t="shared" si="195"/>
        <v>0</v>
      </c>
      <c r="U3939" s="6">
        <f t="shared" si="196"/>
        <v>0.5</v>
      </c>
      <c r="V3939" t="str">
        <f t="shared" si="197"/>
        <v>K.MURRAY, ARI</v>
      </c>
    </row>
    <row r="3940" spans="1:22">
      <c r="A3940">
        <v>103</v>
      </c>
      <c r="B3940" s="21">
        <v>3</v>
      </c>
      <c r="C3940" s="21" t="s">
        <v>13</v>
      </c>
      <c r="D3940" s="21" t="s">
        <v>20</v>
      </c>
      <c r="E3940" s="21">
        <v>52</v>
      </c>
      <c r="F3940" s="21">
        <v>48</v>
      </c>
      <c r="G3940" s="21" t="s">
        <v>5007</v>
      </c>
      <c r="H3940" s="21" t="s">
        <v>439</v>
      </c>
      <c r="I3940" s="21">
        <v>0</v>
      </c>
      <c r="J3940" s="21">
        <v>1</v>
      </c>
      <c r="K3940" s="21">
        <v>0</v>
      </c>
      <c r="L3940" s="21">
        <v>0</v>
      </c>
      <c r="M3940" s="21" t="s">
        <v>596</v>
      </c>
      <c r="N3940" s="21">
        <v>0</v>
      </c>
      <c r="O3940" s="21">
        <f t="shared" si="192"/>
        <v>0</v>
      </c>
      <c r="P3940" s="21">
        <f t="shared" si="193"/>
        <v>0</v>
      </c>
      <c r="Q3940" s="21">
        <f t="shared" si="194"/>
        <v>1</v>
      </c>
      <c r="R3940">
        <f>IFERROR(IF(I3940=1,VLOOKUP(F3940,Lookup!$A$2:$B$15,2,FALSE),0),0.5)</f>
        <v>0</v>
      </c>
      <c r="S3940">
        <f>IF(K3940=1,1,IFERROR(IF(H3940="pass",VLOOKUP(F3940,Lookup!$D$2:$E$26,2,FALSE),0),1.6))</f>
        <v>1.6</v>
      </c>
      <c r="T3940" s="6">
        <f t="shared" si="195"/>
        <v>1.6</v>
      </c>
      <c r="U3940" s="6">
        <f t="shared" si="196"/>
        <v>1.6</v>
      </c>
      <c r="V3940" t="str">
        <f t="shared" si="197"/>
        <v>C.EDMONDS, ARI</v>
      </c>
    </row>
    <row r="3941" spans="1:22">
      <c r="A3941">
        <v>104</v>
      </c>
      <c r="B3941" s="21">
        <v>3</v>
      </c>
      <c r="C3941" s="21" t="s">
        <v>13</v>
      </c>
      <c r="D3941" s="21" t="s">
        <v>20</v>
      </c>
      <c r="E3941" s="21">
        <v>51</v>
      </c>
      <c r="F3941" s="21">
        <v>49</v>
      </c>
      <c r="G3941" s="21" t="s">
        <v>5008</v>
      </c>
      <c r="H3941" s="21" t="s">
        <v>439</v>
      </c>
      <c r="I3941" s="21">
        <v>0</v>
      </c>
      <c r="J3941" s="21">
        <v>1</v>
      </c>
      <c r="K3941" s="21">
        <v>0</v>
      </c>
      <c r="L3941" s="21">
        <v>0</v>
      </c>
      <c r="M3941" s="21" t="s">
        <v>598</v>
      </c>
      <c r="N3941" s="21">
        <v>36</v>
      </c>
      <c r="O3941" s="21">
        <f t="shared" si="192"/>
        <v>36</v>
      </c>
      <c r="P3941" s="21">
        <f t="shared" si="193"/>
        <v>0</v>
      </c>
      <c r="Q3941" s="21">
        <f t="shared" si="194"/>
        <v>1</v>
      </c>
      <c r="R3941">
        <f>IFERROR(IF(I3941=1,VLOOKUP(F3941,Lookup!$A$2:$B$15,2,FALSE),0),0.5)</f>
        <v>0</v>
      </c>
      <c r="S3941">
        <f>IF(K3941=1,1,IFERROR(IF(H3941="pass",VLOOKUP(F3941,Lookup!$D$2:$E$26,2,FALSE),0),1.6))</f>
        <v>1.6</v>
      </c>
      <c r="T3941" s="6">
        <f t="shared" si="195"/>
        <v>2.23</v>
      </c>
      <c r="U3941" s="6">
        <f t="shared" si="196"/>
        <v>2.23</v>
      </c>
      <c r="V3941" t="str">
        <f t="shared" si="197"/>
        <v>A.GREEN, ARI</v>
      </c>
    </row>
    <row r="3942" spans="1:22">
      <c r="A3942">
        <v>105</v>
      </c>
      <c r="B3942" s="21">
        <v>3</v>
      </c>
      <c r="C3942" s="21" t="s">
        <v>13</v>
      </c>
      <c r="D3942" s="21" t="s">
        <v>20</v>
      </c>
      <c r="E3942" s="21">
        <v>15</v>
      </c>
      <c r="F3942" s="21">
        <v>85</v>
      </c>
      <c r="G3942" s="21" t="s">
        <v>5009</v>
      </c>
      <c r="H3942" s="21" t="s">
        <v>439</v>
      </c>
      <c r="I3942" s="21">
        <v>0</v>
      </c>
      <c r="J3942" s="21">
        <v>1</v>
      </c>
      <c r="K3942" s="21">
        <v>0</v>
      </c>
      <c r="L3942" s="21">
        <v>0</v>
      </c>
      <c r="M3942" s="21" t="s">
        <v>603</v>
      </c>
      <c r="N3942" s="21">
        <v>-4</v>
      </c>
      <c r="O3942" s="21">
        <f t="shared" si="192"/>
        <v>-4</v>
      </c>
      <c r="P3942" s="21">
        <f t="shared" si="193"/>
        <v>0</v>
      </c>
      <c r="Q3942" s="21">
        <f t="shared" si="194"/>
        <v>1</v>
      </c>
      <c r="R3942">
        <f>IFERROR(IF(I3942=1,VLOOKUP(F3942,Lookup!$A$2:$B$15,2,FALSE),0),0.5)</f>
        <v>0</v>
      </c>
      <c r="S3942">
        <f>IF(K3942=1,1,IFERROR(IF(H3942="pass",VLOOKUP(F3942,Lookup!$D$2:$E$26,2,FALSE),0),1.6))</f>
        <v>2</v>
      </c>
      <c r="T3942" s="6">
        <f t="shared" si="195"/>
        <v>1.53</v>
      </c>
      <c r="U3942" s="6">
        <f t="shared" si="196"/>
        <v>1.8402000000000001</v>
      </c>
      <c r="V3942" t="str">
        <f t="shared" si="197"/>
        <v>R.MOORE, ARI</v>
      </c>
    </row>
    <row r="3943" spans="1:22">
      <c r="A3943">
        <v>106</v>
      </c>
      <c r="B3943" s="21">
        <v>3</v>
      </c>
      <c r="C3943" s="21" t="s">
        <v>13</v>
      </c>
      <c r="D3943" s="21" t="s">
        <v>20</v>
      </c>
      <c r="E3943" s="21">
        <v>12</v>
      </c>
      <c r="F3943" s="21">
        <v>88</v>
      </c>
      <c r="G3943" s="21" t="s">
        <v>5010</v>
      </c>
      <c r="H3943" s="21" t="s">
        <v>585</v>
      </c>
      <c r="I3943" s="21">
        <v>1</v>
      </c>
      <c r="J3943" s="21">
        <v>0</v>
      </c>
      <c r="K3943" s="21">
        <v>0</v>
      </c>
      <c r="L3943" s="21">
        <v>0</v>
      </c>
      <c r="M3943" s="21" t="s">
        <v>594</v>
      </c>
      <c r="N3943" s="21" t="s">
        <v>587</v>
      </c>
      <c r="O3943" s="21">
        <f t="shared" si="192"/>
        <v>0</v>
      </c>
      <c r="P3943" s="21">
        <f t="shared" si="193"/>
        <v>1</v>
      </c>
      <c r="Q3943" s="21">
        <f t="shared" si="194"/>
        <v>0</v>
      </c>
      <c r="R3943">
        <f>IFERROR(IF(I3943=1,VLOOKUP(F3943,Lookup!$A$2:$B$15,2,FALSE),0),0.5)</f>
        <v>0.7</v>
      </c>
      <c r="S3943">
        <f>IF(K3943=1,1,IFERROR(IF(H3943="pass",VLOOKUP(F3943,Lookup!$D$2:$E$26,2,FALSE),0),1.6))</f>
        <v>0</v>
      </c>
      <c r="T3943" s="6">
        <f t="shared" si="195"/>
        <v>0</v>
      </c>
      <c r="U3943" s="6">
        <f t="shared" si="196"/>
        <v>0.7</v>
      </c>
      <c r="V3943" t="str">
        <f t="shared" si="197"/>
        <v>K.MURRAY, ARI</v>
      </c>
    </row>
    <row r="3944" spans="1:22">
      <c r="A3944">
        <v>107</v>
      </c>
      <c r="B3944" s="21">
        <v>3</v>
      </c>
      <c r="C3944" s="21" t="s">
        <v>13</v>
      </c>
      <c r="D3944" s="21" t="s">
        <v>20</v>
      </c>
      <c r="E3944" s="21">
        <v>13</v>
      </c>
      <c r="F3944" s="21">
        <v>87</v>
      </c>
      <c r="G3944" s="21" t="s">
        <v>5011</v>
      </c>
      <c r="H3944" s="21" t="s">
        <v>439</v>
      </c>
      <c r="I3944" s="21">
        <v>0</v>
      </c>
      <c r="J3944" s="21">
        <v>1</v>
      </c>
      <c r="K3944" s="21">
        <v>0</v>
      </c>
      <c r="L3944" s="21">
        <v>0</v>
      </c>
      <c r="M3944" s="21" t="s">
        <v>596</v>
      </c>
      <c r="N3944" s="21">
        <v>5</v>
      </c>
      <c r="O3944" s="21">
        <f t="shared" si="192"/>
        <v>5</v>
      </c>
      <c r="P3944" s="21">
        <f t="shared" si="193"/>
        <v>0</v>
      </c>
      <c r="Q3944" s="21">
        <f t="shared" si="194"/>
        <v>1</v>
      </c>
      <c r="R3944">
        <f>IFERROR(IF(I3944=1,VLOOKUP(F3944,Lookup!$A$2:$B$15,2,FALSE),0),0.5)</f>
        <v>0</v>
      </c>
      <c r="S3944">
        <f>IF(K3944=1,1,IFERROR(IF(H3944="pass",VLOOKUP(F3944,Lookup!$D$2:$E$26,2,FALSE),0),1.6))</f>
        <v>2.2000000000000002</v>
      </c>
      <c r="T3944" s="6">
        <f t="shared" si="195"/>
        <v>1.6875</v>
      </c>
      <c r="U3944" s="6">
        <f t="shared" si="196"/>
        <v>2.0257500000000004</v>
      </c>
      <c r="V3944" t="str">
        <f t="shared" si="197"/>
        <v>C.EDMONDS, ARI</v>
      </c>
    </row>
    <row r="3945" spans="1:22">
      <c r="A3945">
        <v>108</v>
      </c>
      <c r="B3945" s="21">
        <v>3</v>
      </c>
      <c r="C3945" s="21" t="s">
        <v>13</v>
      </c>
      <c r="D3945" s="21" t="s">
        <v>20</v>
      </c>
      <c r="E3945" s="21">
        <v>6</v>
      </c>
      <c r="F3945" s="21">
        <v>94</v>
      </c>
      <c r="G3945" s="21" t="s">
        <v>5012</v>
      </c>
      <c r="H3945" s="21" t="s">
        <v>585</v>
      </c>
      <c r="I3945" s="21">
        <v>1</v>
      </c>
      <c r="J3945" s="21">
        <v>0</v>
      </c>
      <c r="K3945" s="21">
        <v>0</v>
      </c>
      <c r="L3945" s="21">
        <v>0</v>
      </c>
      <c r="M3945" s="21" t="s">
        <v>594</v>
      </c>
      <c r="N3945" s="21" t="s">
        <v>587</v>
      </c>
      <c r="O3945" s="21">
        <f t="shared" si="192"/>
        <v>0</v>
      </c>
      <c r="P3945" s="21">
        <f t="shared" si="193"/>
        <v>1</v>
      </c>
      <c r="Q3945" s="21">
        <f t="shared" si="194"/>
        <v>0</v>
      </c>
      <c r="R3945">
        <f>IFERROR(IF(I3945=1,VLOOKUP(F3945,Lookup!$A$2:$B$15,2,FALSE),0),0.5)</f>
        <v>1.3</v>
      </c>
      <c r="S3945">
        <f>IF(K3945=1,1,IFERROR(IF(H3945="pass",VLOOKUP(F3945,Lookup!$D$2:$E$26,2,FALSE),0),1.6))</f>
        <v>0</v>
      </c>
      <c r="T3945" s="6">
        <f t="shared" si="195"/>
        <v>0</v>
      </c>
      <c r="U3945" s="6">
        <f t="shared" si="196"/>
        <v>1.3</v>
      </c>
      <c r="V3945" t="str">
        <f t="shared" si="197"/>
        <v>K.MURRAY, ARI</v>
      </c>
    </row>
    <row r="3946" spans="1:22">
      <c r="A3946">
        <v>109</v>
      </c>
      <c r="B3946" s="21">
        <v>3</v>
      </c>
      <c r="C3946" s="21" t="s">
        <v>13</v>
      </c>
      <c r="D3946" s="21" t="s">
        <v>20</v>
      </c>
      <c r="E3946" s="21">
        <v>4</v>
      </c>
      <c r="F3946" s="21">
        <v>96</v>
      </c>
      <c r="G3946" s="21" t="s">
        <v>5013</v>
      </c>
      <c r="H3946" s="21" t="s">
        <v>585</v>
      </c>
      <c r="I3946" s="21">
        <v>1</v>
      </c>
      <c r="J3946" s="21">
        <v>0</v>
      </c>
      <c r="K3946" s="21">
        <v>0</v>
      </c>
      <c r="L3946" s="21">
        <v>0</v>
      </c>
      <c r="M3946" s="21" t="s">
        <v>603</v>
      </c>
      <c r="N3946" s="21" t="s">
        <v>587</v>
      </c>
      <c r="O3946" s="21">
        <f t="shared" si="192"/>
        <v>0</v>
      </c>
      <c r="P3946" s="21">
        <f t="shared" si="193"/>
        <v>1</v>
      </c>
      <c r="Q3946" s="21">
        <f t="shared" si="194"/>
        <v>0</v>
      </c>
      <c r="R3946">
        <f>IFERROR(IF(I3946=1,VLOOKUP(F3946,Lookup!$A$2:$B$15,2,FALSE),0),0.5)</f>
        <v>1.8</v>
      </c>
      <c r="S3946">
        <f>IF(K3946=1,1,IFERROR(IF(H3946="pass",VLOOKUP(F3946,Lookup!$D$2:$E$26,2,FALSE),0),1.6))</f>
        <v>0</v>
      </c>
      <c r="T3946" s="6">
        <f t="shared" si="195"/>
        <v>0</v>
      </c>
      <c r="U3946" s="6">
        <f t="shared" si="196"/>
        <v>1.8</v>
      </c>
      <c r="V3946" t="str">
        <f t="shared" si="197"/>
        <v>R.MOORE, ARI</v>
      </c>
    </row>
    <row r="3947" spans="1:22">
      <c r="A3947">
        <v>110</v>
      </c>
      <c r="B3947" s="21">
        <v>3</v>
      </c>
      <c r="C3947" s="21" t="s">
        <v>13</v>
      </c>
      <c r="D3947" s="21" t="s">
        <v>20</v>
      </c>
      <c r="E3947" s="21">
        <v>1</v>
      </c>
      <c r="F3947" s="21">
        <v>99</v>
      </c>
      <c r="G3947" s="21" t="s">
        <v>5014</v>
      </c>
      <c r="H3947" s="21" t="s">
        <v>585</v>
      </c>
      <c r="I3947" s="21">
        <v>1</v>
      </c>
      <c r="J3947" s="21">
        <v>0</v>
      </c>
      <c r="K3947" s="21">
        <v>0</v>
      </c>
      <c r="L3947" s="21">
        <v>0</v>
      </c>
      <c r="M3947" s="21" t="s">
        <v>624</v>
      </c>
      <c r="N3947" s="21" t="s">
        <v>587</v>
      </c>
      <c r="O3947" s="21">
        <f t="shared" si="192"/>
        <v>0</v>
      </c>
      <c r="P3947" s="21">
        <f t="shared" si="193"/>
        <v>1</v>
      </c>
      <c r="Q3947" s="21">
        <f t="shared" si="194"/>
        <v>0</v>
      </c>
      <c r="R3947">
        <f>IFERROR(IF(I3947=1,VLOOKUP(F3947,Lookup!$A$2:$B$15,2,FALSE),0),0.5)</f>
        <v>3.3</v>
      </c>
      <c r="S3947">
        <f>IF(K3947=1,1,IFERROR(IF(H3947="pass",VLOOKUP(F3947,Lookup!$D$2:$E$26,2,FALSE),0),1.6))</f>
        <v>0</v>
      </c>
      <c r="T3947" s="6">
        <f t="shared" si="195"/>
        <v>0</v>
      </c>
      <c r="U3947" s="6">
        <f t="shared" si="196"/>
        <v>3.3</v>
      </c>
      <c r="V3947" t="str">
        <f t="shared" si="197"/>
        <v>J.CONNER, ARI</v>
      </c>
    </row>
    <row r="3948" spans="1:22">
      <c r="A3948">
        <v>111</v>
      </c>
      <c r="B3948" s="21">
        <v>3</v>
      </c>
      <c r="C3948" s="21" t="s">
        <v>20</v>
      </c>
      <c r="D3948" s="21" t="s">
        <v>13</v>
      </c>
      <c r="E3948" s="21">
        <v>75</v>
      </c>
      <c r="F3948" s="21">
        <v>25</v>
      </c>
      <c r="G3948" s="21" t="s">
        <v>5015</v>
      </c>
      <c r="H3948" s="21" t="s">
        <v>439</v>
      </c>
      <c r="I3948" s="21">
        <v>0</v>
      </c>
      <c r="J3948" s="21">
        <v>1</v>
      </c>
      <c r="K3948" s="21">
        <v>0</v>
      </c>
      <c r="L3948" s="21">
        <v>0</v>
      </c>
      <c r="M3948" s="21" t="s">
        <v>1554</v>
      </c>
      <c r="N3948" s="21">
        <v>7</v>
      </c>
      <c r="O3948" s="21">
        <f t="shared" si="192"/>
        <v>7</v>
      </c>
      <c r="P3948" s="21">
        <f t="shared" si="193"/>
        <v>0</v>
      </c>
      <c r="Q3948" s="21">
        <f t="shared" si="194"/>
        <v>1</v>
      </c>
      <c r="R3948">
        <f>IFERROR(IF(I3948=1,VLOOKUP(F3948,Lookup!$A$2:$B$15,2,FALSE),0),0.5)</f>
        <v>0</v>
      </c>
      <c r="S3948">
        <f>IF(K3948=1,1,IFERROR(IF(H3948="pass",VLOOKUP(F3948,Lookup!$D$2:$E$26,2,FALSE),0),1.6))</f>
        <v>1.6</v>
      </c>
      <c r="T3948" s="6">
        <f t="shared" si="195"/>
        <v>1.7225000000000001</v>
      </c>
      <c r="U3948" s="6">
        <f t="shared" si="196"/>
        <v>1.7225000000000001</v>
      </c>
      <c r="V3948" t="str">
        <f t="shared" si="197"/>
        <v>M.JONES, JAX</v>
      </c>
    </row>
    <row r="3949" spans="1:22">
      <c r="A3949">
        <v>112</v>
      </c>
      <c r="B3949" s="21">
        <v>3</v>
      </c>
      <c r="C3949" s="21" t="s">
        <v>20</v>
      </c>
      <c r="D3949" s="21" t="s">
        <v>13</v>
      </c>
      <c r="E3949" s="21">
        <v>70</v>
      </c>
      <c r="F3949" s="21">
        <v>30</v>
      </c>
      <c r="G3949" s="21" t="s">
        <v>5016</v>
      </c>
      <c r="H3949" s="21" t="s">
        <v>439</v>
      </c>
      <c r="I3949" s="21">
        <v>0</v>
      </c>
      <c r="J3949" s="21">
        <v>1</v>
      </c>
      <c r="K3949" s="21">
        <v>0</v>
      </c>
      <c r="L3949" s="21">
        <v>0</v>
      </c>
      <c r="M3949" s="21" t="s">
        <v>1576</v>
      </c>
      <c r="N3949" s="21">
        <v>2</v>
      </c>
      <c r="O3949" s="21">
        <f t="shared" si="192"/>
        <v>2</v>
      </c>
      <c r="P3949" s="21">
        <f t="shared" si="193"/>
        <v>0</v>
      </c>
      <c r="Q3949" s="21">
        <f t="shared" si="194"/>
        <v>1</v>
      </c>
      <c r="R3949">
        <f>IFERROR(IF(I3949=1,VLOOKUP(F3949,Lookup!$A$2:$B$15,2,FALSE),0),0.5)</f>
        <v>0</v>
      </c>
      <c r="S3949">
        <f>IF(K3949=1,1,IFERROR(IF(H3949="pass",VLOOKUP(F3949,Lookup!$D$2:$E$26,2,FALSE),0),1.6))</f>
        <v>1.6</v>
      </c>
      <c r="T3949" s="6">
        <f t="shared" si="195"/>
        <v>1.635</v>
      </c>
      <c r="U3949" s="6">
        <f t="shared" si="196"/>
        <v>1.635</v>
      </c>
      <c r="V3949" t="str">
        <f t="shared" si="197"/>
        <v>J.ROBINSON, JAX</v>
      </c>
    </row>
    <row r="3950" spans="1:22">
      <c r="A3950">
        <v>113</v>
      </c>
      <c r="B3950" s="21">
        <v>3</v>
      </c>
      <c r="C3950" s="21" t="s">
        <v>20</v>
      </c>
      <c r="D3950" s="21" t="s">
        <v>13</v>
      </c>
      <c r="E3950" s="21">
        <v>49</v>
      </c>
      <c r="F3950" s="21">
        <v>51</v>
      </c>
      <c r="G3950" s="21" t="s">
        <v>5017</v>
      </c>
      <c r="H3950" s="21" t="s">
        <v>585</v>
      </c>
      <c r="I3950" s="21">
        <v>1</v>
      </c>
      <c r="J3950" s="21">
        <v>0</v>
      </c>
      <c r="K3950" s="21">
        <v>0</v>
      </c>
      <c r="L3950" s="21">
        <v>0</v>
      </c>
      <c r="M3950" s="21" t="s">
        <v>1576</v>
      </c>
      <c r="N3950" s="21" t="s">
        <v>587</v>
      </c>
      <c r="O3950" s="21">
        <f t="shared" si="192"/>
        <v>0</v>
      </c>
      <c r="P3950" s="21">
        <f t="shared" si="193"/>
        <v>1</v>
      </c>
      <c r="Q3950" s="21">
        <f t="shared" si="194"/>
        <v>0</v>
      </c>
      <c r="R3950">
        <f>IFERROR(IF(I3950=1,VLOOKUP(F3950,Lookup!$A$2:$B$15,2,FALSE),0),0.5)</f>
        <v>0.5</v>
      </c>
      <c r="S3950">
        <f>IF(K3950=1,1,IFERROR(IF(H3950="pass",VLOOKUP(F3950,Lookup!$D$2:$E$26,2,FALSE),0),1.6))</f>
        <v>0</v>
      </c>
      <c r="T3950" s="6">
        <f t="shared" si="195"/>
        <v>0</v>
      </c>
      <c r="U3950" s="6">
        <f t="shared" si="196"/>
        <v>0.5</v>
      </c>
      <c r="V3950" t="str">
        <f t="shared" si="197"/>
        <v>J.ROBINSON, JAX</v>
      </c>
    </row>
    <row r="3951" spans="1:22">
      <c r="A3951">
        <v>114</v>
      </c>
      <c r="B3951" s="21">
        <v>3</v>
      </c>
      <c r="C3951" s="21" t="s">
        <v>20</v>
      </c>
      <c r="D3951" s="21" t="s">
        <v>13</v>
      </c>
      <c r="E3951" s="21">
        <v>40</v>
      </c>
      <c r="F3951" s="21">
        <v>60</v>
      </c>
      <c r="G3951" s="21" t="s">
        <v>5018</v>
      </c>
      <c r="H3951" s="21" t="s">
        <v>585</v>
      </c>
      <c r="I3951" s="21">
        <v>1</v>
      </c>
      <c r="J3951" s="21">
        <v>0</v>
      </c>
      <c r="K3951" s="21">
        <v>0</v>
      </c>
      <c r="L3951" s="21">
        <v>0</v>
      </c>
      <c r="M3951" s="21" t="s">
        <v>1576</v>
      </c>
      <c r="N3951" s="21" t="s">
        <v>587</v>
      </c>
      <c r="O3951" s="21">
        <f t="shared" si="192"/>
        <v>0</v>
      </c>
      <c r="P3951" s="21">
        <f t="shared" si="193"/>
        <v>1</v>
      </c>
      <c r="Q3951" s="21">
        <f t="shared" si="194"/>
        <v>0</v>
      </c>
      <c r="R3951">
        <f>IFERROR(IF(I3951=1,VLOOKUP(F3951,Lookup!$A$2:$B$15,2,FALSE),0),0.5)</f>
        <v>0.5</v>
      </c>
      <c r="S3951">
        <f>IF(K3951=1,1,IFERROR(IF(H3951="pass",VLOOKUP(F3951,Lookup!$D$2:$E$26,2,FALSE),0),1.6))</f>
        <v>0</v>
      </c>
      <c r="T3951" s="6">
        <f t="shared" si="195"/>
        <v>0</v>
      </c>
      <c r="U3951" s="6">
        <f t="shared" si="196"/>
        <v>0.5</v>
      </c>
      <c r="V3951" t="str">
        <f t="shared" si="197"/>
        <v>J.ROBINSON, JAX</v>
      </c>
    </row>
    <row r="3952" spans="1:22">
      <c r="A3952">
        <v>115</v>
      </c>
      <c r="B3952" s="21">
        <v>3</v>
      </c>
      <c r="C3952" s="21" t="s">
        <v>20</v>
      </c>
      <c r="D3952" s="21" t="s">
        <v>13</v>
      </c>
      <c r="E3952" s="21">
        <v>35</v>
      </c>
      <c r="F3952" s="21">
        <v>65</v>
      </c>
      <c r="G3952" s="21" t="s">
        <v>5019</v>
      </c>
      <c r="H3952" s="21" t="s">
        <v>439</v>
      </c>
      <c r="I3952" s="21">
        <v>0</v>
      </c>
      <c r="J3952" s="21">
        <v>1</v>
      </c>
      <c r="K3952" s="21">
        <v>0</v>
      </c>
      <c r="L3952" s="21">
        <v>0</v>
      </c>
      <c r="M3952" s="21" t="s">
        <v>1534</v>
      </c>
      <c r="N3952" s="21">
        <v>12</v>
      </c>
      <c r="O3952" s="21">
        <f t="shared" si="192"/>
        <v>12</v>
      </c>
      <c r="P3952" s="21">
        <f t="shared" si="193"/>
        <v>0</v>
      </c>
      <c r="Q3952" s="21">
        <f t="shared" si="194"/>
        <v>1</v>
      </c>
      <c r="R3952">
        <f>IFERROR(IF(I3952=1,VLOOKUP(F3952,Lookup!$A$2:$B$15,2,FALSE),0),0.5)</f>
        <v>0</v>
      </c>
      <c r="S3952">
        <f>IF(K3952=1,1,IFERROR(IF(H3952="pass",VLOOKUP(F3952,Lookup!$D$2:$E$26,2,FALSE),0),1.6))</f>
        <v>1.6</v>
      </c>
      <c r="T3952" s="6">
        <f t="shared" si="195"/>
        <v>1.81</v>
      </c>
      <c r="U3952" s="6">
        <f t="shared" si="196"/>
        <v>1.81</v>
      </c>
      <c r="V3952" t="str">
        <f t="shared" si="197"/>
        <v>D.CHARK, JAX</v>
      </c>
    </row>
    <row r="3953" spans="1:22">
      <c r="A3953">
        <v>116</v>
      </c>
      <c r="B3953" s="21">
        <v>3</v>
      </c>
      <c r="C3953" s="21" t="s">
        <v>20</v>
      </c>
      <c r="D3953" s="21" t="s">
        <v>13</v>
      </c>
      <c r="E3953" s="21">
        <v>23</v>
      </c>
      <c r="F3953" s="21">
        <v>77</v>
      </c>
      <c r="G3953" s="21" t="s">
        <v>5020</v>
      </c>
      <c r="H3953" s="21" t="s">
        <v>439</v>
      </c>
      <c r="I3953" s="21">
        <v>0</v>
      </c>
      <c r="J3953" s="21">
        <v>1</v>
      </c>
      <c r="K3953" s="21">
        <v>0</v>
      </c>
      <c r="L3953" s="21">
        <v>0</v>
      </c>
      <c r="M3953" s="21" t="s">
        <v>3392</v>
      </c>
      <c r="N3953" s="21">
        <v>3</v>
      </c>
      <c r="O3953" s="21">
        <f t="shared" si="192"/>
        <v>3</v>
      </c>
      <c r="P3953" s="21">
        <f t="shared" si="193"/>
        <v>0</v>
      </c>
      <c r="Q3953" s="21">
        <f t="shared" si="194"/>
        <v>1</v>
      </c>
      <c r="R3953">
        <f>IFERROR(IF(I3953=1,VLOOKUP(F3953,Lookup!$A$2:$B$15,2,FALSE),0),0.5)</f>
        <v>0</v>
      </c>
      <c r="S3953">
        <f>IF(K3953=1,1,IFERROR(IF(H3953="pass",VLOOKUP(F3953,Lookup!$D$2:$E$26,2,FALSE),0),1.6))</f>
        <v>1.8</v>
      </c>
      <c r="T3953" s="6">
        <f t="shared" si="195"/>
        <v>1.6525000000000001</v>
      </c>
      <c r="U3953" s="6">
        <f t="shared" si="196"/>
        <v>1.7498500000000003</v>
      </c>
      <c r="V3953" t="str">
        <f t="shared" si="197"/>
        <v>L.FARRELL, JAX</v>
      </c>
    </row>
    <row r="3954" spans="1:22">
      <c r="A3954">
        <v>117</v>
      </c>
      <c r="B3954" s="21">
        <v>3</v>
      </c>
      <c r="C3954" s="21" t="s">
        <v>13</v>
      </c>
      <c r="D3954" s="21" t="s">
        <v>20</v>
      </c>
      <c r="E3954" s="21">
        <v>76</v>
      </c>
      <c r="F3954" s="21">
        <v>24</v>
      </c>
      <c r="G3954" s="21" t="s">
        <v>5021</v>
      </c>
      <c r="H3954" s="21" t="s">
        <v>585</v>
      </c>
      <c r="I3954" s="21">
        <v>1</v>
      </c>
      <c r="J3954" s="21">
        <v>0</v>
      </c>
      <c r="K3954" s="21">
        <v>0</v>
      </c>
      <c r="L3954" s="21">
        <v>0</v>
      </c>
      <c r="M3954" s="21" t="s">
        <v>596</v>
      </c>
      <c r="N3954" s="21" t="s">
        <v>587</v>
      </c>
      <c r="O3954" s="21">
        <f t="shared" si="192"/>
        <v>0</v>
      </c>
      <c r="P3954" s="21">
        <f t="shared" si="193"/>
        <v>1</v>
      </c>
      <c r="Q3954" s="21">
        <f t="shared" si="194"/>
        <v>0</v>
      </c>
      <c r="R3954">
        <f>IFERROR(IF(I3954=1,VLOOKUP(F3954,Lookup!$A$2:$B$15,2,FALSE),0),0.5)</f>
        <v>0.5</v>
      </c>
      <c r="S3954">
        <f>IF(K3954=1,1,IFERROR(IF(H3954="pass",VLOOKUP(F3954,Lookup!$D$2:$E$26,2,FALSE),0),1.6))</f>
        <v>0</v>
      </c>
      <c r="T3954" s="6">
        <f t="shared" si="195"/>
        <v>0</v>
      </c>
      <c r="U3954" s="6">
        <f t="shared" si="196"/>
        <v>0.5</v>
      </c>
      <c r="V3954" t="str">
        <f t="shared" si="197"/>
        <v>C.EDMONDS, ARI</v>
      </c>
    </row>
    <row r="3955" spans="1:22">
      <c r="A3955">
        <v>118</v>
      </c>
      <c r="B3955" s="21">
        <v>3</v>
      </c>
      <c r="C3955" s="21" t="s">
        <v>13</v>
      </c>
      <c r="D3955" s="21" t="s">
        <v>20</v>
      </c>
      <c r="E3955" s="21">
        <v>75</v>
      </c>
      <c r="F3955" s="21">
        <v>25</v>
      </c>
      <c r="G3955" s="21" t="s">
        <v>5022</v>
      </c>
      <c r="H3955" s="21" t="s">
        <v>439</v>
      </c>
      <c r="I3955" s="21">
        <v>0</v>
      </c>
      <c r="J3955" s="21">
        <v>1</v>
      </c>
      <c r="K3955" s="21">
        <v>0</v>
      </c>
      <c r="L3955" s="21">
        <v>0</v>
      </c>
      <c r="M3955" s="21" t="s">
        <v>598</v>
      </c>
      <c r="N3955" s="21">
        <v>19</v>
      </c>
      <c r="O3955" s="21">
        <f t="shared" si="192"/>
        <v>19</v>
      </c>
      <c r="P3955" s="21">
        <f t="shared" si="193"/>
        <v>0</v>
      </c>
      <c r="Q3955" s="21">
        <f t="shared" si="194"/>
        <v>1</v>
      </c>
      <c r="R3955">
        <f>IFERROR(IF(I3955=1,VLOOKUP(F3955,Lookup!$A$2:$B$15,2,FALSE),0),0.5)</f>
        <v>0</v>
      </c>
      <c r="S3955">
        <f>IF(K3955=1,1,IFERROR(IF(H3955="pass",VLOOKUP(F3955,Lookup!$D$2:$E$26,2,FALSE),0),1.6))</f>
        <v>1.6</v>
      </c>
      <c r="T3955" s="6">
        <f t="shared" si="195"/>
        <v>1.9325000000000001</v>
      </c>
      <c r="U3955" s="6">
        <f t="shared" si="196"/>
        <v>1.9325000000000001</v>
      </c>
      <c r="V3955" t="str">
        <f t="shared" si="197"/>
        <v>A.GREEN, ARI</v>
      </c>
    </row>
    <row r="3956" spans="1:22">
      <c r="A3956">
        <v>119</v>
      </c>
      <c r="B3956" s="21">
        <v>3</v>
      </c>
      <c r="C3956" s="21" t="s">
        <v>13</v>
      </c>
      <c r="D3956" s="21" t="s">
        <v>20</v>
      </c>
      <c r="E3956" s="21">
        <v>56</v>
      </c>
      <c r="F3956" s="21">
        <v>44</v>
      </c>
      <c r="G3956" s="21" t="s">
        <v>5023</v>
      </c>
      <c r="H3956" s="21" t="s">
        <v>585</v>
      </c>
      <c r="I3956" s="21">
        <v>1</v>
      </c>
      <c r="J3956" s="21">
        <v>0</v>
      </c>
      <c r="K3956" s="21">
        <v>0</v>
      </c>
      <c r="L3956" s="21">
        <v>0</v>
      </c>
      <c r="M3956" s="21" t="s">
        <v>624</v>
      </c>
      <c r="N3956" s="21" t="s">
        <v>587</v>
      </c>
      <c r="O3956" s="21">
        <f t="shared" si="192"/>
        <v>0</v>
      </c>
      <c r="P3956" s="21">
        <f t="shared" si="193"/>
        <v>1</v>
      </c>
      <c r="Q3956" s="21">
        <f t="shared" si="194"/>
        <v>0</v>
      </c>
      <c r="R3956">
        <f>IFERROR(IF(I3956=1,VLOOKUP(F3956,Lookup!$A$2:$B$15,2,FALSE),0),0.5)</f>
        <v>0.5</v>
      </c>
      <c r="S3956">
        <f>IF(K3956=1,1,IFERROR(IF(H3956="pass",VLOOKUP(F3956,Lookup!$D$2:$E$26,2,FALSE),0),1.6))</f>
        <v>0</v>
      </c>
      <c r="T3956" s="6">
        <f t="shared" si="195"/>
        <v>0</v>
      </c>
      <c r="U3956" s="6">
        <f t="shared" si="196"/>
        <v>0.5</v>
      </c>
      <c r="V3956" t="str">
        <f t="shared" si="197"/>
        <v>J.CONNER, ARI</v>
      </c>
    </row>
    <row r="3957" spans="1:22">
      <c r="A3957">
        <v>120</v>
      </c>
      <c r="B3957" s="21">
        <v>3</v>
      </c>
      <c r="C3957" s="21" t="s">
        <v>13</v>
      </c>
      <c r="D3957" s="21" t="s">
        <v>20</v>
      </c>
      <c r="E3957" s="21">
        <v>53</v>
      </c>
      <c r="F3957" s="21">
        <v>47</v>
      </c>
      <c r="G3957" s="21" t="s">
        <v>5024</v>
      </c>
      <c r="H3957" s="21" t="s">
        <v>585</v>
      </c>
      <c r="I3957" s="21">
        <v>1</v>
      </c>
      <c r="J3957" s="21">
        <v>0</v>
      </c>
      <c r="K3957" s="21">
        <v>0</v>
      </c>
      <c r="L3957" s="21">
        <v>0</v>
      </c>
      <c r="M3957" s="21" t="s">
        <v>624</v>
      </c>
      <c r="N3957" s="21" t="s">
        <v>587</v>
      </c>
      <c r="O3957" s="21">
        <f t="shared" si="192"/>
        <v>0</v>
      </c>
      <c r="P3957" s="21">
        <f t="shared" si="193"/>
        <v>1</v>
      </c>
      <c r="Q3957" s="21">
        <f t="shared" si="194"/>
        <v>0</v>
      </c>
      <c r="R3957">
        <f>IFERROR(IF(I3957=1,VLOOKUP(F3957,Lookup!$A$2:$B$15,2,FALSE),0),0.5)</f>
        <v>0.5</v>
      </c>
      <c r="S3957">
        <f>IF(K3957=1,1,IFERROR(IF(H3957="pass",VLOOKUP(F3957,Lookup!$D$2:$E$26,2,FALSE),0),1.6))</f>
        <v>0</v>
      </c>
      <c r="T3957" s="6">
        <f t="shared" si="195"/>
        <v>0</v>
      </c>
      <c r="U3957" s="6">
        <f t="shared" si="196"/>
        <v>0.5</v>
      </c>
      <c r="V3957" t="str">
        <f t="shared" si="197"/>
        <v>J.CONNER, ARI</v>
      </c>
    </row>
    <row r="3958" spans="1:22">
      <c r="A3958">
        <v>121</v>
      </c>
      <c r="B3958" s="21">
        <v>3</v>
      </c>
      <c r="C3958" s="21" t="s">
        <v>13</v>
      </c>
      <c r="D3958" s="21" t="s">
        <v>20</v>
      </c>
      <c r="E3958" s="21">
        <v>61</v>
      </c>
      <c r="F3958" s="21">
        <v>39</v>
      </c>
      <c r="G3958" s="21" t="s">
        <v>5025</v>
      </c>
      <c r="H3958" s="21" t="s">
        <v>439</v>
      </c>
      <c r="I3958" s="21">
        <v>0</v>
      </c>
      <c r="J3958" s="21">
        <v>1</v>
      </c>
      <c r="K3958" s="21">
        <v>0</v>
      </c>
      <c r="L3958" s="21">
        <v>0</v>
      </c>
      <c r="M3958" s="21" t="s">
        <v>596</v>
      </c>
      <c r="N3958" s="21">
        <v>-3</v>
      </c>
      <c r="O3958" s="21">
        <f t="shared" si="192"/>
        <v>-3</v>
      </c>
      <c r="P3958" s="21">
        <f t="shared" si="193"/>
        <v>0</v>
      </c>
      <c r="Q3958" s="21">
        <f t="shared" si="194"/>
        <v>1</v>
      </c>
      <c r="R3958">
        <f>IFERROR(IF(I3958=1,VLOOKUP(F3958,Lookup!$A$2:$B$15,2,FALSE),0),0.5)</f>
        <v>0</v>
      </c>
      <c r="S3958">
        <f>IF(K3958=1,1,IFERROR(IF(H3958="pass",VLOOKUP(F3958,Lookup!$D$2:$E$26,2,FALSE),0),1.6))</f>
        <v>1.6</v>
      </c>
      <c r="T3958" s="6">
        <f t="shared" si="195"/>
        <v>1.5475000000000001</v>
      </c>
      <c r="U3958" s="6">
        <f t="shared" si="196"/>
        <v>1.5475000000000001</v>
      </c>
      <c r="V3958" t="str">
        <f t="shared" si="197"/>
        <v>C.EDMONDS, ARI</v>
      </c>
    </row>
    <row r="3959" spans="1:22">
      <c r="A3959">
        <v>122</v>
      </c>
      <c r="B3959" s="21">
        <v>3</v>
      </c>
      <c r="C3959" s="21" t="s">
        <v>20</v>
      </c>
      <c r="D3959" s="21" t="s">
        <v>13</v>
      </c>
      <c r="E3959" s="21">
        <v>80</v>
      </c>
      <c r="F3959" s="21">
        <v>20</v>
      </c>
      <c r="G3959" s="21" t="s">
        <v>5026</v>
      </c>
      <c r="H3959" s="21" t="s">
        <v>2864</v>
      </c>
      <c r="I3959" s="21">
        <v>0</v>
      </c>
      <c r="J3959" s="21">
        <v>1</v>
      </c>
      <c r="K3959" s="21">
        <v>0</v>
      </c>
      <c r="L3959" s="21">
        <v>0</v>
      </c>
      <c r="M3959" s="21" t="s">
        <v>1576</v>
      </c>
      <c r="N3959" s="21">
        <v>-1</v>
      </c>
      <c r="O3959" s="21">
        <f t="shared" si="192"/>
        <v>-1</v>
      </c>
      <c r="P3959" s="21">
        <f t="shared" si="193"/>
        <v>0</v>
      </c>
      <c r="Q3959" s="21">
        <f t="shared" si="194"/>
        <v>0</v>
      </c>
      <c r="R3959">
        <f>IFERROR(IF(I3959=1,VLOOKUP(F3959,Lookup!$A$2:$B$15,2,FALSE),0),0.5)</f>
        <v>0</v>
      </c>
      <c r="S3959">
        <f>IF(K3959=1,1,IFERROR(IF(H3959="pass",VLOOKUP(F3959,Lookup!$D$2:$E$26,2,FALSE),0),1.6))</f>
        <v>0</v>
      </c>
      <c r="T3959" s="6">
        <f t="shared" si="195"/>
        <v>1.5825</v>
      </c>
      <c r="U3959" s="6">
        <f t="shared" si="196"/>
        <v>1.5825</v>
      </c>
      <c r="V3959" t="str">
        <f t="shared" si="197"/>
        <v>J.ROBINSON, JAX</v>
      </c>
    </row>
    <row r="3960" spans="1:22">
      <c r="A3960">
        <v>123</v>
      </c>
      <c r="B3960" s="21">
        <v>3</v>
      </c>
      <c r="C3960" s="21" t="s">
        <v>20</v>
      </c>
      <c r="D3960" s="21" t="s">
        <v>13</v>
      </c>
      <c r="E3960" s="21">
        <v>90</v>
      </c>
      <c r="F3960" s="21">
        <v>10</v>
      </c>
      <c r="G3960" s="21" t="s">
        <v>5027</v>
      </c>
      <c r="H3960" s="21" t="s">
        <v>439</v>
      </c>
      <c r="I3960" s="21">
        <v>0</v>
      </c>
      <c r="J3960" s="21">
        <v>1</v>
      </c>
      <c r="K3960" s="21">
        <v>0</v>
      </c>
      <c r="L3960" s="21">
        <v>0</v>
      </c>
      <c r="M3960" s="21" t="s">
        <v>1576</v>
      </c>
      <c r="N3960" s="21">
        <v>-5</v>
      </c>
      <c r="O3960" s="21">
        <f t="shared" si="192"/>
        <v>-5</v>
      </c>
      <c r="P3960" s="21">
        <f t="shared" si="193"/>
        <v>0</v>
      </c>
      <c r="Q3960" s="21">
        <f t="shared" si="194"/>
        <v>1</v>
      </c>
      <c r="R3960">
        <f>IFERROR(IF(I3960=1,VLOOKUP(F3960,Lookup!$A$2:$B$15,2,FALSE),0),0.5)</f>
        <v>0</v>
      </c>
      <c r="S3960">
        <f>IF(K3960=1,1,IFERROR(IF(H3960="pass",VLOOKUP(F3960,Lookup!$D$2:$E$26,2,FALSE),0),1.6))</f>
        <v>1.6</v>
      </c>
      <c r="T3960" s="6">
        <f t="shared" si="195"/>
        <v>1.5125000000000002</v>
      </c>
      <c r="U3960" s="6">
        <f t="shared" si="196"/>
        <v>1.5125000000000002</v>
      </c>
      <c r="V3960" t="str">
        <f t="shared" si="197"/>
        <v>J.ROBINSON, JAX</v>
      </c>
    </row>
    <row r="3961" spans="1:22">
      <c r="A3961">
        <v>124</v>
      </c>
      <c r="B3961" s="21">
        <v>3</v>
      </c>
      <c r="C3961" s="21" t="s">
        <v>20</v>
      </c>
      <c r="D3961" s="21" t="s">
        <v>13</v>
      </c>
      <c r="E3961" s="21">
        <v>78</v>
      </c>
      <c r="F3961" s="21">
        <v>22</v>
      </c>
      <c r="G3961" s="21" t="s">
        <v>5028</v>
      </c>
      <c r="H3961" s="21" t="s">
        <v>439</v>
      </c>
      <c r="I3961" s="21">
        <v>0</v>
      </c>
      <c r="J3961" s="21">
        <v>1</v>
      </c>
      <c r="K3961" s="21">
        <v>0</v>
      </c>
      <c r="L3961" s="21">
        <v>0</v>
      </c>
      <c r="M3961" s="21" t="s">
        <v>1576</v>
      </c>
      <c r="N3961" s="21">
        <v>7</v>
      </c>
      <c r="O3961" s="21">
        <f t="shared" si="192"/>
        <v>7</v>
      </c>
      <c r="P3961" s="21">
        <f t="shared" si="193"/>
        <v>0</v>
      </c>
      <c r="Q3961" s="21">
        <f t="shared" si="194"/>
        <v>1</v>
      </c>
      <c r="R3961">
        <f>IFERROR(IF(I3961=1,VLOOKUP(F3961,Lookup!$A$2:$B$15,2,FALSE),0),0.5)</f>
        <v>0</v>
      </c>
      <c r="S3961">
        <f>IF(K3961=1,1,IFERROR(IF(H3961="pass",VLOOKUP(F3961,Lookup!$D$2:$E$26,2,FALSE),0),1.6))</f>
        <v>1.6</v>
      </c>
      <c r="T3961" s="6">
        <f t="shared" si="195"/>
        <v>1.7225000000000001</v>
      </c>
      <c r="U3961" s="6">
        <f t="shared" si="196"/>
        <v>1.7225000000000001</v>
      </c>
      <c r="V3961" t="str">
        <f t="shared" si="197"/>
        <v>J.ROBINSON, JAX</v>
      </c>
    </row>
    <row r="3962" spans="1:22">
      <c r="A3962">
        <v>125</v>
      </c>
      <c r="B3962" s="21">
        <v>3</v>
      </c>
      <c r="C3962" s="21" t="s">
        <v>20</v>
      </c>
      <c r="D3962" s="21" t="s">
        <v>13</v>
      </c>
      <c r="E3962" s="21">
        <v>69</v>
      </c>
      <c r="F3962" s="21">
        <v>31</v>
      </c>
      <c r="G3962" s="21" t="s">
        <v>5029</v>
      </c>
      <c r="H3962" s="21" t="s">
        <v>439</v>
      </c>
      <c r="I3962" s="21">
        <v>0</v>
      </c>
      <c r="J3962" s="21">
        <v>1</v>
      </c>
      <c r="K3962" s="21">
        <v>0</v>
      </c>
      <c r="L3962" s="21">
        <v>0</v>
      </c>
      <c r="M3962" s="21" t="s">
        <v>1576</v>
      </c>
      <c r="N3962" s="21">
        <v>4</v>
      </c>
      <c r="O3962" s="21">
        <f t="shared" si="192"/>
        <v>4</v>
      </c>
      <c r="P3962" s="21">
        <f t="shared" si="193"/>
        <v>0</v>
      </c>
      <c r="Q3962" s="21">
        <f t="shared" si="194"/>
        <v>1</v>
      </c>
      <c r="R3962">
        <f>IFERROR(IF(I3962=1,VLOOKUP(F3962,Lookup!$A$2:$B$15,2,FALSE),0),0.5)</f>
        <v>0</v>
      </c>
      <c r="S3962">
        <f>IF(K3962=1,1,IFERROR(IF(H3962="pass",VLOOKUP(F3962,Lookup!$D$2:$E$26,2,FALSE),0),1.6))</f>
        <v>1.6</v>
      </c>
      <c r="T3962" s="6">
        <f t="shared" si="195"/>
        <v>1.6700000000000002</v>
      </c>
      <c r="U3962" s="6">
        <f t="shared" si="196"/>
        <v>1.6700000000000002</v>
      </c>
      <c r="V3962" t="str">
        <f t="shared" si="197"/>
        <v>J.ROBINSON, JAX</v>
      </c>
    </row>
    <row r="3963" spans="1:22">
      <c r="A3963">
        <v>126</v>
      </c>
      <c r="B3963" s="21">
        <v>3</v>
      </c>
      <c r="C3963" s="21" t="s">
        <v>20</v>
      </c>
      <c r="D3963" s="21" t="s">
        <v>13</v>
      </c>
      <c r="E3963" s="21">
        <v>56</v>
      </c>
      <c r="F3963" s="21">
        <v>44</v>
      </c>
      <c r="G3963" s="21" t="s">
        <v>5030</v>
      </c>
      <c r="H3963" s="21" t="s">
        <v>439</v>
      </c>
      <c r="I3963" s="21">
        <v>0</v>
      </c>
      <c r="J3963" s="21">
        <v>1</v>
      </c>
      <c r="K3963" s="21">
        <v>0</v>
      </c>
      <c r="L3963" s="21">
        <v>0</v>
      </c>
      <c r="M3963" s="21" t="s">
        <v>1534</v>
      </c>
      <c r="N3963" s="21">
        <v>11</v>
      </c>
      <c r="O3963" s="21">
        <f t="shared" si="192"/>
        <v>11</v>
      </c>
      <c r="P3963" s="21">
        <f t="shared" si="193"/>
        <v>0</v>
      </c>
      <c r="Q3963" s="21">
        <f t="shared" si="194"/>
        <v>1</v>
      </c>
      <c r="R3963">
        <f>IFERROR(IF(I3963=1,VLOOKUP(F3963,Lookup!$A$2:$B$15,2,FALSE),0),0.5)</f>
        <v>0</v>
      </c>
      <c r="S3963">
        <f>IF(K3963=1,1,IFERROR(IF(H3963="pass",VLOOKUP(F3963,Lookup!$D$2:$E$26,2,FALSE),0),1.6))</f>
        <v>1.6</v>
      </c>
      <c r="T3963" s="6">
        <f t="shared" si="195"/>
        <v>1.7925</v>
      </c>
      <c r="U3963" s="6">
        <f t="shared" si="196"/>
        <v>1.7925</v>
      </c>
      <c r="V3963" t="str">
        <f t="shared" si="197"/>
        <v>D.CHARK, JAX</v>
      </c>
    </row>
    <row r="3964" spans="1:22">
      <c r="A3964">
        <v>127</v>
      </c>
      <c r="B3964" s="21">
        <v>3</v>
      </c>
      <c r="C3964" s="21" t="s">
        <v>20</v>
      </c>
      <c r="D3964" s="21" t="s">
        <v>13</v>
      </c>
      <c r="E3964" s="21">
        <v>56</v>
      </c>
      <c r="F3964" s="21">
        <v>44</v>
      </c>
      <c r="G3964" s="21" t="s">
        <v>5031</v>
      </c>
      <c r="H3964" s="21" t="s">
        <v>439</v>
      </c>
      <c r="I3964" s="21">
        <v>0</v>
      </c>
      <c r="J3964" s="21">
        <v>1</v>
      </c>
      <c r="K3964" s="21">
        <v>0</v>
      </c>
      <c r="L3964" s="21">
        <v>0</v>
      </c>
      <c r="M3964" s="21" t="s">
        <v>1576</v>
      </c>
      <c r="N3964" s="21">
        <v>-1</v>
      </c>
      <c r="O3964" s="21">
        <f t="shared" si="192"/>
        <v>-1</v>
      </c>
      <c r="P3964" s="21">
        <f t="shared" si="193"/>
        <v>0</v>
      </c>
      <c r="Q3964" s="21">
        <f t="shared" si="194"/>
        <v>1</v>
      </c>
      <c r="R3964">
        <f>IFERROR(IF(I3964=1,VLOOKUP(F3964,Lookup!$A$2:$B$15,2,FALSE),0),0.5)</f>
        <v>0</v>
      </c>
      <c r="S3964">
        <f>IF(K3964=1,1,IFERROR(IF(H3964="pass",VLOOKUP(F3964,Lookup!$D$2:$E$26,2,FALSE),0),1.6))</f>
        <v>1.6</v>
      </c>
      <c r="T3964" s="6">
        <f t="shared" si="195"/>
        <v>1.5825</v>
      </c>
      <c r="U3964" s="6">
        <f t="shared" si="196"/>
        <v>1.5825</v>
      </c>
      <c r="V3964" t="str">
        <f t="shared" si="197"/>
        <v>J.ROBINSON, JAX</v>
      </c>
    </row>
    <row r="3965" spans="1:22">
      <c r="A3965">
        <v>128</v>
      </c>
      <c r="B3965" s="21">
        <v>3</v>
      </c>
      <c r="C3965" s="21" t="s">
        <v>20</v>
      </c>
      <c r="D3965" s="21" t="s">
        <v>13</v>
      </c>
      <c r="E3965" s="21">
        <v>50</v>
      </c>
      <c r="F3965" s="21">
        <v>50</v>
      </c>
      <c r="G3965" s="21" t="s">
        <v>5032</v>
      </c>
      <c r="H3965" s="21" t="s">
        <v>439</v>
      </c>
      <c r="I3965" s="21">
        <v>0</v>
      </c>
      <c r="J3965" s="21">
        <v>1</v>
      </c>
      <c r="K3965" s="21">
        <v>0</v>
      </c>
      <c r="L3965" s="21">
        <v>0</v>
      </c>
      <c r="M3965" s="21" t="s">
        <v>5033</v>
      </c>
      <c r="N3965" s="21">
        <v>22</v>
      </c>
      <c r="O3965" s="21">
        <f t="shared" si="192"/>
        <v>22</v>
      </c>
      <c r="P3965" s="21">
        <f t="shared" si="193"/>
        <v>0</v>
      </c>
      <c r="Q3965" s="21">
        <f t="shared" si="194"/>
        <v>1</v>
      </c>
      <c r="R3965">
        <f>IFERROR(IF(I3965=1,VLOOKUP(F3965,Lookup!$A$2:$B$15,2,FALSE),0),0.5)</f>
        <v>0</v>
      </c>
      <c r="S3965">
        <f>IF(K3965=1,1,IFERROR(IF(H3965="pass",VLOOKUP(F3965,Lookup!$D$2:$E$26,2,FALSE),0),1.6))</f>
        <v>1.6</v>
      </c>
      <c r="T3965" s="6">
        <f t="shared" si="195"/>
        <v>1.9850000000000001</v>
      </c>
      <c r="U3965" s="6">
        <f t="shared" si="196"/>
        <v>1.9850000000000001</v>
      </c>
      <c r="V3965" t="str">
        <f t="shared" si="197"/>
        <v>P.DORSETT, JAX</v>
      </c>
    </row>
    <row r="3966" spans="1:22">
      <c r="A3966">
        <v>129</v>
      </c>
      <c r="B3966" s="21">
        <v>3</v>
      </c>
      <c r="C3966" s="21" t="s">
        <v>20</v>
      </c>
      <c r="D3966" s="21" t="s">
        <v>13</v>
      </c>
      <c r="E3966" s="21">
        <v>50</v>
      </c>
      <c r="F3966" s="21">
        <v>50</v>
      </c>
      <c r="G3966" s="21" t="s">
        <v>5034</v>
      </c>
      <c r="H3966" s="21" t="s">
        <v>439</v>
      </c>
      <c r="I3966" s="21">
        <v>0</v>
      </c>
      <c r="J3966" s="21">
        <v>1</v>
      </c>
      <c r="K3966" s="21">
        <v>0</v>
      </c>
      <c r="L3966" s="21">
        <v>0</v>
      </c>
      <c r="M3966" s="21" t="s">
        <v>1534</v>
      </c>
      <c r="N3966" s="21">
        <v>13</v>
      </c>
      <c r="O3966" s="21">
        <f t="shared" si="192"/>
        <v>13</v>
      </c>
      <c r="P3966" s="21">
        <f t="shared" si="193"/>
        <v>0</v>
      </c>
      <c r="Q3966" s="21">
        <f t="shared" si="194"/>
        <v>1</v>
      </c>
      <c r="R3966">
        <f>IFERROR(IF(I3966=1,VLOOKUP(F3966,Lookup!$A$2:$B$15,2,FALSE),0),0.5)</f>
        <v>0</v>
      </c>
      <c r="S3966">
        <f>IF(K3966=1,1,IFERROR(IF(H3966="pass",VLOOKUP(F3966,Lookup!$D$2:$E$26,2,FALSE),0),1.6))</f>
        <v>1.6</v>
      </c>
      <c r="T3966" s="6">
        <f t="shared" si="195"/>
        <v>1.8275000000000001</v>
      </c>
      <c r="U3966" s="6">
        <f t="shared" si="196"/>
        <v>1.8275000000000001</v>
      </c>
      <c r="V3966" t="str">
        <f t="shared" si="197"/>
        <v>D.CHARK, JAX</v>
      </c>
    </row>
    <row r="3967" spans="1:22">
      <c r="A3967">
        <v>130</v>
      </c>
      <c r="B3967" s="21">
        <v>3</v>
      </c>
      <c r="C3967" s="21" t="s">
        <v>20</v>
      </c>
      <c r="D3967" s="21" t="s">
        <v>13</v>
      </c>
      <c r="E3967" s="21">
        <v>25</v>
      </c>
      <c r="F3967" s="21">
        <v>75</v>
      </c>
      <c r="G3967" s="21" t="s">
        <v>5035</v>
      </c>
      <c r="H3967" s="21" t="s">
        <v>439</v>
      </c>
      <c r="I3967" s="21">
        <v>0</v>
      </c>
      <c r="J3967" s="21">
        <v>1</v>
      </c>
      <c r="K3967" s="21">
        <v>0</v>
      </c>
      <c r="L3967" s="21">
        <v>0</v>
      </c>
      <c r="M3967" s="21" t="s">
        <v>4907</v>
      </c>
      <c r="N3967" s="21">
        <v>9</v>
      </c>
      <c r="O3967" s="21">
        <f t="shared" si="192"/>
        <v>9</v>
      </c>
      <c r="P3967" s="21">
        <f t="shared" si="193"/>
        <v>0</v>
      </c>
      <c r="Q3967" s="21">
        <f t="shared" si="194"/>
        <v>1</v>
      </c>
      <c r="R3967">
        <f>IFERROR(IF(I3967=1,VLOOKUP(F3967,Lookup!$A$2:$B$15,2,FALSE),0),0.5)</f>
        <v>0</v>
      </c>
      <c r="S3967">
        <f>IF(K3967=1,1,IFERROR(IF(H3967="pass",VLOOKUP(F3967,Lookup!$D$2:$E$26,2,FALSE),0),1.6))</f>
        <v>1.8</v>
      </c>
      <c r="T3967" s="6">
        <f t="shared" si="195"/>
        <v>1.7575000000000001</v>
      </c>
      <c r="U3967" s="6">
        <f t="shared" si="196"/>
        <v>1.7855500000000002</v>
      </c>
      <c r="V3967" t="str">
        <f t="shared" si="197"/>
        <v>J.HOLLISTER, JAX</v>
      </c>
    </row>
    <row r="3968" spans="1:22">
      <c r="A3968">
        <v>131</v>
      </c>
      <c r="B3968" s="21">
        <v>3</v>
      </c>
      <c r="C3968" s="21" t="s">
        <v>22</v>
      </c>
      <c r="D3968" s="21" t="s">
        <v>3</v>
      </c>
      <c r="E3968" s="21">
        <v>75</v>
      </c>
      <c r="F3968" s="21">
        <v>25</v>
      </c>
      <c r="G3968" s="21" t="s">
        <v>5036</v>
      </c>
      <c r="H3968" s="21" t="s">
        <v>585</v>
      </c>
      <c r="I3968" s="21">
        <v>1</v>
      </c>
      <c r="J3968" s="21">
        <v>0</v>
      </c>
      <c r="K3968" s="21">
        <v>0</v>
      </c>
      <c r="L3968" s="21">
        <v>0</v>
      </c>
      <c r="M3968" s="21" t="s">
        <v>2257</v>
      </c>
      <c r="N3968" s="21" t="s">
        <v>587</v>
      </c>
      <c r="O3968" s="21">
        <f t="shared" ref="O3968:O4031" si="198">IF(N3968="NA",0,N3968)</f>
        <v>0</v>
      </c>
      <c r="P3968" s="21">
        <f t="shared" ref="P3968:P4031" si="199">IF(R3968&gt;0,1,0)</f>
        <v>1</v>
      </c>
      <c r="Q3968" s="21">
        <f t="shared" ref="Q3968:Q4031" si="200">IF(AND(S3968&gt;0,T3968&gt;0),1,0)</f>
        <v>0</v>
      </c>
      <c r="R3968">
        <f>IFERROR(IF(I3968=1,VLOOKUP(F3968,Lookup!$A$2:$B$15,2,FALSE),0),0.5)</f>
        <v>0.5</v>
      </c>
      <c r="S3968">
        <f>IF(K3968=1,1,IFERROR(IF(H3968="pass",VLOOKUP(F3968,Lookup!$D$2:$E$26,2,FALSE),0),1.6))</f>
        <v>0</v>
      </c>
      <c r="T3968" s="6">
        <f t="shared" ref="T3968:T4031" si="201">IFERROR(1.6+0.7/40*N3968,0)</f>
        <v>0</v>
      </c>
      <c r="U3968" s="6">
        <f t="shared" ref="U3968:U4031" si="202">R3968+IF(S3968&gt;=3.2,S3968,IF(AND(S3968&lt;3.2,S3968&gt;=1.8),S3968*0.66+T3968*0.34,T3968))+K3968*0.4735*2</f>
        <v>0.5</v>
      </c>
      <c r="V3968" t="str">
        <f t="shared" si="197"/>
        <v>M.DAVIS, ATL</v>
      </c>
    </row>
    <row r="3969" spans="1:22">
      <c r="A3969">
        <v>132</v>
      </c>
      <c r="B3969" s="21">
        <v>3</v>
      </c>
      <c r="C3969" s="21" t="s">
        <v>22</v>
      </c>
      <c r="D3969" s="21" t="s">
        <v>3</v>
      </c>
      <c r="E3969" s="21">
        <v>71</v>
      </c>
      <c r="F3969" s="21">
        <v>29</v>
      </c>
      <c r="G3969" s="21" t="s">
        <v>5037</v>
      </c>
      <c r="H3969" s="21" t="s">
        <v>439</v>
      </c>
      <c r="I3969" s="21">
        <v>0</v>
      </c>
      <c r="J3969" s="21">
        <v>1</v>
      </c>
      <c r="K3969" s="21">
        <v>0</v>
      </c>
      <c r="L3969" s="21">
        <v>0</v>
      </c>
      <c r="M3969" s="21" t="s">
        <v>2257</v>
      </c>
      <c r="N3969" s="21">
        <v>-4</v>
      </c>
      <c r="O3969" s="21">
        <f t="shared" si="198"/>
        <v>-4</v>
      </c>
      <c r="P3969" s="21">
        <f t="shared" si="199"/>
        <v>0</v>
      </c>
      <c r="Q3969" s="21">
        <f t="shared" si="200"/>
        <v>1</v>
      </c>
      <c r="R3969">
        <f>IFERROR(IF(I3969=1,VLOOKUP(F3969,Lookup!$A$2:$B$15,2,FALSE),0),0.5)</f>
        <v>0</v>
      </c>
      <c r="S3969">
        <f>IF(K3969=1,1,IFERROR(IF(H3969="pass",VLOOKUP(F3969,Lookup!$D$2:$E$26,2,FALSE),0),1.6))</f>
        <v>1.6</v>
      </c>
      <c r="T3969" s="6">
        <f t="shared" si="201"/>
        <v>1.53</v>
      </c>
      <c r="U3969" s="6">
        <f t="shared" si="202"/>
        <v>1.53</v>
      </c>
      <c r="V3969" t="str">
        <f t="shared" si="197"/>
        <v>M.DAVIS, ATL</v>
      </c>
    </row>
    <row r="3970" spans="1:22">
      <c r="A3970">
        <v>133</v>
      </c>
      <c r="B3970" s="21">
        <v>3</v>
      </c>
      <c r="C3970" s="21" t="s">
        <v>22</v>
      </c>
      <c r="D3970" s="21" t="s">
        <v>3</v>
      </c>
      <c r="E3970" s="21">
        <v>68</v>
      </c>
      <c r="F3970" s="21">
        <v>32</v>
      </c>
      <c r="G3970" s="21" t="s">
        <v>5038</v>
      </c>
      <c r="H3970" s="21" t="s">
        <v>2864</v>
      </c>
      <c r="I3970" s="21">
        <v>0</v>
      </c>
      <c r="J3970" s="21">
        <v>1</v>
      </c>
      <c r="K3970" s="21">
        <v>0</v>
      </c>
      <c r="L3970" s="21">
        <v>0</v>
      </c>
      <c r="M3970" s="21" t="s">
        <v>2848</v>
      </c>
      <c r="N3970" s="21" t="s">
        <v>587</v>
      </c>
      <c r="O3970" s="21">
        <f t="shared" si="198"/>
        <v>0</v>
      </c>
      <c r="P3970" s="21">
        <f t="shared" si="199"/>
        <v>0</v>
      </c>
      <c r="Q3970" s="21">
        <f t="shared" si="200"/>
        <v>0</v>
      </c>
      <c r="R3970">
        <f>IFERROR(IF(I3970=1,VLOOKUP(F3970,Lookup!$A$2:$B$15,2,FALSE),0),0.5)</f>
        <v>0</v>
      </c>
      <c r="S3970">
        <f>IF(K3970=1,1,IFERROR(IF(H3970="pass",VLOOKUP(F3970,Lookup!$D$2:$E$26,2,FALSE),0),1.6))</f>
        <v>0</v>
      </c>
      <c r="T3970" s="6">
        <f t="shared" si="201"/>
        <v>0</v>
      </c>
      <c r="U3970" s="6">
        <f t="shared" si="202"/>
        <v>0</v>
      </c>
      <c r="V3970" t="str">
        <f t="shared" ref="V3970:V4033" si="203">IF(M3970="A.St","A. ST. BROWN, DET",IF(M3970="Dj.Moore","D.MOORE, CAR",IF(M3970="Mi.Carter","M.CARTER, NYJ",UPPER(M3970)&amp;", "&amp;C3970)))</f>
        <v>O.ZACCHEAUS, ATL</v>
      </c>
    </row>
    <row r="3971" spans="1:22">
      <c r="A3971">
        <v>134</v>
      </c>
      <c r="B3971" s="21">
        <v>3</v>
      </c>
      <c r="C3971" s="21" t="s">
        <v>22</v>
      </c>
      <c r="D3971" s="21" t="s">
        <v>3</v>
      </c>
      <c r="E3971" s="21">
        <v>66</v>
      </c>
      <c r="F3971" s="21">
        <v>34</v>
      </c>
      <c r="G3971" s="21" t="s">
        <v>5039</v>
      </c>
      <c r="H3971" s="21" t="s">
        <v>585</v>
      </c>
      <c r="I3971" s="21">
        <v>1</v>
      </c>
      <c r="J3971" s="21">
        <v>0</v>
      </c>
      <c r="K3971" s="21">
        <v>0</v>
      </c>
      <c r="L3971" s="21">
        <v>0</v>
      </c>
      <c r="M3971" s="21" t="s">
        <v>2226</v>
      </c>
      <c r="N3971" s="21" t="s">
        <v>587</v>
      </c>
      <c r="O3971" s="21">
        <f t="shared" si="198"/>
        <v>0</v>
      </c>
      <c r="P3971" s="21">
        <f t="shared" si="199"/>
        <v>1</v>
      </c>
      <c r="Q3971" s="21">
        <f t="shared" si="200"/>
        <v>0</v>
      </c>
      <c r="R3971">
        <f>IFERROR(IF(I3971=1,VLOOKUP(F3971,Lookup!$A$2:$B$15,2,FALSE),0),0.5)</f>
        <v>0.5</v>
      </c>
      <c r="S3971">
        <f>IF(K3971=1,1,IFERROR(IF(H3971="pass",VLOOKUP(F3971,Lookup!$D$2:$E$26,2,FALSE),0),1.6))</f>
        <v>0</v>
      </c>
      <c r="T3971" s="6">
        <f t="shared" si="201"/>
        <v>0</v>
      </c>
      <c r="U3971" s="6">
        <f t="shared" si="202"/>
        <v>0.5</v>
      </c>
      <c r="V3971" t="str">
        <f t="shared" si="203"/>
        <v>C.PATTERSON, ATL</v>
      </c>
    </row>
    <row r="3972" spans="1:22">
      <c r="A3972">
        <v>135</v>
      </c>
      <c r="B3972" s="21">
        <v>3</v>
      </c>
      <c r="C3972" s="21" t="s">
        <v>22</v>
      </c>
      <c r="D3972" s="21" t="s">
        <v>3</v>
      </c>
      <c r="E3972" s="21">
        <v>65</v>
      </c>
      <c r="F3972" s="21">
        <v>35</v>
      </c>
      <c r="G3972" s="21" t="s">
        <v>5040</v>
      </c>
      <c r="H3972" s="21" t="s">
        <v>439</v>
      </c>
      <c r="I3972" s="21">
        <v>0</v>
      </c>
      <c r="J3972" s="21">
        <v>1</v>
      </c>
      <c r="K3972" s="21">
        <v>0</v>
      </c>
      <c r="L3972" s="21">
        <v>0</v>
      </c>
      <c r="M3972" s="21" t="s">
        <v>2226</v>
      </c>
      <c r="N3972" s="21">
        <v>-5</v>
      </c>
      <c r="O3972" s="21">
        <f t="shared" si="198"/>
        <v>-5</v>
      </c>
      <c r="P3972" s="21">
        <f t="shared" si="199"/>
        <v>0</v>
      </c>
      <c r="Q3972" s="21">
        <f t="shared" si="200"/>
        <v>1</v>
      </c>
      <c r="R3972">
        <f>IFERROR(IF(I3972=1,VLOOKUP(F3972,Lookup!$A$2:$B$15,2,FALSE),0),0.5)</f>
        <v>0</v>
      </c>
      <c r="S3972">
        <f>IF(K3972=1,1,IFERROR(IF(H3972="pass",VLOOKUP(F3972,Lookup!$D$2:$E$26,2,FALSE),0),1.6))</f>
        <v>1.6</v>
      </c>
      <c r="T3972" s="6">
        <f t="shared" si="201"/>
        <v>1.5125000000000002</v>
      </c>
      <c r="U3972" s="6">
        <f t="shared" si="202"/>
        <v>1.5125000000000002</v>
      </c>
      <c r="V3972" t="str">
        <f t="shared" si="203"/>
        <v>C.PATTERSON, ATL</v>
      </c>
    </row>
    <row r="3973" spans="1:22">
      <c r="A3973">
        <v>136</v>
      </c>
      <c r="B3973" s="21">
        <v>3</v>
      </c>
      <c r="C3973" s="21" t="s">
        <v>22</v>
      </c>
      <c r="D3973" s="21" t="s">
        <v>3</v>
      </c>
      <c r="E3973" s="21">
        <v>57</v>
      </c>
      <c r="F3973" s="21">
        <v>43</v>
      </c>
      <c r="G3973" s="21" t="s">
        <v>5041</v>
      </c>
      <c r="H3973" s="21" t="s">
        <v>585</v>
      </c>
      <c r="I3973" s="21">
        <v>1</v>
      </c>
      <c r="J3973" s="21">
        <v>0</v>
      </c>
      <c r="K3973" s="21">
        <v>0</v>
      </c>
      <c r="L3973" s="21">
        <v>0</v>
      </c>
      <c r="M3973" s="21" t="s">
        <v>2226</v>
      </c>
      <c r="N3973" s="21" t="s">
        <v>587</v>
      </c>
      <c r="O3973" s="21">
        <f t="shared" si="198"/>
        <v>0</v>
      </c>
      <c r="P3973" s="21">
        <f t="shared" si="199"/>
        <v>1</v>
      </c>
      <c r="Q3973" s="21">
        <f t="shared" si="200"/>
        <v>0</v>
      </c>
      <c r="R3973">
        <f>IFERROR(IF(I3973=1,VLOOKUP(F3973,Lookup!$A$2:$B$15,2,FALSE),0),0.5)</f>
        <v>0.5</v>
      </c>
      <c r="S3973">
        <f>IF(K3973=1,1,IFERROR(IF(H3973="pass",VLOOKUP(F3973,Lookup!$D$2:$E$26,2,FALSE),0),1.6))</f>
        <v>0</v>
      </c>
      <c r="T3973" s="6">
        <f t="shared" si="201"/>
        <v>0</v>
      </c>
      <c r="U3973" s="6">
        <f t="shared" si="202"/>
        <v>0.5</v>
      </c>
      <c r="V3973" t="str">
        <f t="shared" si="203"/>
        <v>C.PATTERSON, ATL</v>
      </c>
    </row>
    <row r="3974" spans="1:22">
      <c r="A3974">
        <v>137</v>
      </c>
      <c r="B3974" s="21">
        <v>3</v>
      </c>
      <c r="C3974" s="21" t="s">
        <v>3</v>
      </c>
      <c r="D3974" s="21" t="s">
        <v>22</v>
      </c>
      <c r="E3974" s="21">
        <v>80</v>
      </c>
      <c r="F3974" s="21">
        <v>20</v>
      </c>
      <c r="G3974" s="21" t="s">
        <v>5042</v>
      </c>
      <c r="H3974" s="21" t="s">
        <v>439</v>
      </c>
      <c r="I3974" s="21">
        <v>0</v>
      </c>
      <c r="J3974" s="21">
        <v>1</v>
      </c>
      <c r="K3974" s="21">
        <v>0</v>
      </c>
      <c r="L3974" s="21">
        <v>0</v>
      </c>
      <c r="M3974" s="21" t="s">
        <v>1276</v>
      </c>
      <c r="N3974" s="21">
        <v>0</v>
      </c>
      <c r="O3974" s="21">
        <f t="shared" si="198"/>
        <v>0</v>
      </c>
      <c r="P3974" s="21">
        <f t="shared" si="199"/>
        <v>0</v>
      </c>
      <c r="Q3974" s="21">
        <f t="shared" si="200"/>
        <v>1</v>
      </c>
      <c r="R3974">
        <f>IFERROR(IF(I3974=1,VLOOKUP(F3974,Lookup!$A$2:$B$15,2,FALSE),0),0.5)</f>
        <v>0</v>
      </c>
      <c r="S3974">
        <f>IF(K3974=1,1,IFERROR(IF(H3974="pass",VLOOKUP(F3974,Lookup!$D$2:$E$26,2,FALSE),0),1.6))</f>
        <v>1.6</v>
      </c>
      <c r="T3974" s="6">
        <f t="shared" si="201"/>
        <v>1.6</v>
      </c>
      <c r="U3974" s="6">
        <f t="shared" si="202"/>
        <v>1.6</v>
      </c>
      <c r="V3974" t="str">
        <f t="shared" si="203"/>
        <v>S.BARKLEY, NYG</v>
      </c>
    </row>
    <row r="3975" spans="1:22">
      <c r="A3975">
        <v>138</v>
      </c>
      <c r="B3975" s="21">
        <v>3</v>
      </c>
      <c r="C3975" s="21" t="s">
        <v>3</v>
      </c>
      <c r="D3975" s="21" t="s">
        <v>22</v>
      </c>
      <c r="E3975" s="21">
        <v>66</v>
      </c>
      <c r="F3975" s="21">
        <v>34</v>
      </c>
      <c r="G3975" s="21" t="s">
        <v>5043</v>
      </c>
      <c r="H3975" s="21" t="s">
        <v>2864</v>
      </c>
      <c r="I3975" s="21">
        <v>1</v>
      </c>
      <c r="J3975" s="21">
        <v>0</v>
      </c>
      <c r="K3975" s="21">
        <v>0</v>
      </c>
      <c r="L3975" s="21">
        <v>0</v>
      </c>
      <c r="M3975" s="21" t="s">
        <v>1276</v>
      </c>
      <c r="N3975" s="21" t="s">
        <v>587</v>
      </c>
      <c r="O3975" s="21">
        <f t="shared" si="198"/>
        <v>0</v>
      </c>
      <c r="P3975" s="21">
        <f t="shared" si="199"/>
        <v>1</v>
      </c>
      <c r="Q3975" s="21">
        <f t="shared" si="200"/>
        <v>0</v>
      </c>
      <c r="R3975">
        <f>IFERROR(IF(I3975=1,VLOOKUP(F3975,Lookup!$A$2:$B$15,2,FALSE),0),0.5)</f>
        <v>0.5</v>
      </c>
      <c r="S3975">
        <f>IF(K3975=1,1,IFERROR(IF(H3975="pass",VLOOKUP(F3975,Lookup!$D$2:$E$26,2,FALSE),0),1.6))</f>
        <v>0</v>
      </c>
      <c r="T3975" s="6">
        <f t="shared" si="201"/>
        <v>0</v>
      </c>
      <c r="U3975" s="6">
        <f t="shared" si="202"/>
        <v>0.5</v>
      </c>
      <c r="V3975" t="str">
        <f t="shared" si="203"/>
        <v>S.BARKLEY, NYG</v>
      </c>
    </row>
    <row r="3976" spans="1:22">
      <c r="A3976">
        <v>139</v>
      </c>
      <c r="B3976" s="21">
        <v>3</v>
      </c>
      <c r="C3976" s="21" t="s">
        <v>3</v>
      </c>
      <c r="D3976" s="21" t="s">
        <v>22</v>
      </c>
      <c r="E3976" s="21">
        <v>76</v>
      </c>
      <c r="F3976" s="21">
        <v>24</v>
      </c>
      <c r="G3976" s="21" t="s">
        <v>5044</v>
      </c>
      <c r="H3976" s="21" t="s">
        <v>585</v>
      </c>
      <c r="I3976" s="21">
        <v>0</v>
      </c>
      <c r="J3976" s="21">
        <v>1</v>
      </c>
      <c r="K3976" s="21">
        <v>0</v>
      </c>
      <c r="L3976" s="21">
        <v>0</v>
      </c>
      <c r="M3976" s="21" t="s">
        <v>1405</v>
      </c>
      <c r="N3976" s="21" t="s">
        <v>587</v>
      </c>
      <c r="O3976" s="21">
        <f t="shared" si="198"/>
        <v>0</v>
      </c>
      <c r="P3976" s="21">
        <f t="shared" si="199"/>
        <v>0</v>
      </c>
      <c r="Q3976" s="21">
        <f t="shared" si="200"/>
        <v>0</v>
      </c>
      <c r="R3976">
        <f>IFERROR(IF(I3976=1,VLOOKUP(F3976,Lookup!$A$2:$B$15,2,FALSE),0),0.5)</f>
        <v>0</v>
      </c>
      <c r="S3976">
        <f>IF(K3976=1,1,IFERROR(IF(H3976="pass",VLOOKUP(F3976,Lookup!$D$2:$E$26,2,FALSE),0),1.6))</f>
        <v>0</v>
      </c>
      <c r="T3976" s="6">
        <f t="shared" si="201"/>
        <v>0</v>
      </c>
      <c r="U3976" s="6">
        <f t="shared" si="202"/>
        <v>0</v>
      </c>
      <c r="V3976" t="str">
        <f t="shared" si="203"/>
        <v>D.JONES, NYG</v>
      </c>
    </row>
    <row r="3977" spans="1:22">
      <c r="A3977">
        <v>140</v>
      </c>
      <c r="B3977" s="21">
        <v>3</v>
      </c>
      <c r="C3977" s="21" t="s">
        <v>3</v>
      </c>
      <c r="D3977" s="21" t="s">
        <v>22</v>
      </c>
      <c r="E3977" s="21">
        <v>68</v>
      </c>
      <c r="F3977" s="21">
        <v>32</v>
      </c>
      <c r="G3977" s="21" t="s">
        <v>5045</v>
      </c>
      <c r="H3977" s="21" t="s">
        <v>439</v>
      </c>
      <c r="I3977" s="21">
        <v>0</v>
      </c>
      <c r="J3977" s="21">
        <v>1</v>
      </c>
      <c r="K3977" s="21">
        <v>0</v>
      </c>
      <c r="L3977" s="21">
        <v>0</v>
      </c>
      <c r="M3977" s="21" t="s">
        <v>1278</v>
      </c>
      <c r="N3977" s="21">
        <v>7</v>
      </c>
      <c r="O3977" s="21">
        <f t="shared" si="198"/>
        <v>7</v>
      </c>
      <c r="P3977" s="21">
        <f t="shared" si="199"/>
        <v>0</v>
      </c>
      <c r="Q3977" s="21">
        <f t="shared" si="200"/>
        <v>1</v>
      </c>
      <c r="R3977">
        <f>IFERROR(IF(I3977=1,VLOOKUP(F3977,Lookup!$A$2:$B$15,2,FALSE),0),0.5)</f>
        <v>0</v>
      </c>
      <c r="S3977">
        <f>IF(K3977=1,1,IFERROR(IF(H3977="pass",VLOOKUP(F3977,Lookup!$D$2:$E$26,2,FALSE),0),1.6))</f>
        <v>1.6</v>
      </c>
      <c r="T3977" s="6">
        <f t="shared" si="201"/>
        <v>1.7225000000000001</v>
      </c>
      <c r="U3977" s="6">
        <f t="shared" si="202"/>
        <v>1.7225000000000001</v>
      </c>
      <c r="V3977" t="str">
        <f t="shared" si="203"/>
        <v>D.SLAYTON, NYG</v>
      </c>
    </row>
    <row r="3978" spans="1:22">
      <c r="A3978">
        <v>141</v>
      </c>
      <c r="B3978" s="21">
        <v>3</v>
      </c>
      <c r="C3978" s="21" t="s">
        <v>3</v>
      </c>
      <c r="D3978" s="21" t="s">
        <v>22</v>
      </c>
      <c r="E3978" s="21">
        <v>60</v>
      </c>
      <c r="F3978" s="21">
        <v>40</v>
      </c>
      <c r="G3978" s="21" t="s">
        <v>5046</v>
      </c>
      <c r="H3978" s="21" t="s">
        <v>439</v>
      </c>
      <c r="I3978" s="21">
        <v>0</v>
      </c>
      <c r="J3978" s="21">
        <v>1</v>
      </c>
      <c r="K3978" s="21">
        <v>0</v>
      </c>
      <c r="L3978" s="21">
        <v>0</v>
      </c>
      <c r="M3978" s="21" t="s">
        <v>1403</v>
      </c>
      <c r="N3978" s="21">
        <v>34</v>
      </c>
      <c r="O3978" s="21">
        <f t="shared" si="198"/>
        <v>34</v>
      </c>
      <c r="P3978" s="21">
        <f t="shared" si="199"/>
        <v>0</v>
      </c>
      <c r="Q3978" s="21">
        <f t="shared" si="200"/>
        <v>1</v>
      </c>
      <c r="R3978">
        <f>IFERROR(IF(I3978=1,VLOOKUP(F3978,Lookup!$A$2:$B$15,2,FALSE),0),0.5)</f>
        <v>0</v>
      </c>
      <c r="S3978">
        <f>IF(K3978=1,1,IFERROR(IF(H3978="pass",VLOOKUP(F3978,Lookup!$D$2:$E$26,2,FALSE),0),1.6))</f>
        <v>1.6</v>
      </c>
      <c r="T3978" s="6">
        <f t="shared" si="201"/>
        <v>2.1950000000000003</v>
      </c>
      <c r="U3978" s="6">
        <f t="shared" si="202"/>
        <v>2.1950000000000003</v>
      </c>
      <c r="V3978" t="str">
        <f t="shared" si="203"/>
        <v>C.BOARD, NYG</v>
      </c>
    </row>
    <row r="3979" spans="1:22">
      <c r="A3979">
        <v>142</v>
      </c>
      <c r="B3979" s="21">
        <v>3</v>
      </c>
      <c r="C3979" s="21" t="s">
        <v>3</v>
      </c>
      <c r="D3979" s="21" t="s">
        <v>22</v>
      </c>
      <c r="E3979" s="21">
        <v>22</v>
      </c>
      <c r="F3979" s="21">
        <v>78</v>
      </c>
      <c r="G3979" s="21" t="s">
        <v>5047</v>
      </c>
      <c r="H3979" s="21" t="s">
        <v>585</v>
      </c>
      <c r="I3979" s="21">
        <v>1</v>
      </c>
      <c r="J3979" s="21">
        <v>0</v>
      </c>
      <c r="K3979" s="21">
        <v>0</v>
      </c>
      <c r="L3979" s="21">
        <v>0</v>
      </c>
      <c r="M3979" s="21" t="s">
        <v>1276</v>
      </c>
      <c r="N3979" s="21" t="s">
        <v>587</v>
      </c>
      <c r="O3979" s="21">
        <f t="shared" si="198"/>
        <v>0</v>
      </c>
      <c r="P3979" s="21">
        <f t="shared" si="199"/>
        <v>1</v>
      </c>
      <c r="Q3979" s="21">
        <f t="shared" si="200"/>
        <v>0</v>
      </c>
      <c r="R3979">
        <f>IFERROR(IF(I3979=1,VLOOKUP(F3979,Lookup!$A$2:$B$15,2,FALSE),0),0.5)</f>
        <v>0.5</v>
      </c>
      <c r="S3979">
        <f>IF(K3979=1,1,IFERROR(IF(H3979="pass",VLOOKUP(F3979,Lookup!$D$2:$E$26,2,FALSE),0),1.6))</f>
        <v>0</v>
      </c>
      <c r="T3979" s="6">
        <f t="shared" si="201"/>
        <v>0</v>
      </c>
      <c r="U3979" s="6">
        <f t="shared" si="202"/>
        <v>0.5</v>
      </c>
      <c r="V3979" t="str">
        <f t="shared" si="203"/>
        <v>S.BARKLEY, NYG</v>
      </c>
    </row>
    <row r="3980" spans="1:22">
      <c r="A3980">
        <v>143</v>
      </c>
      <c r="B3980" s="21">
        <v>3</v>
      </c>
      <c r="C3980" s="21" t="s">
        <v>3</v>
      </c>
      <c r="D3980" s="21" t="s">
        <v>22</v>
      </c>
      <c r="E3980" s="21">
        <v>15</v>
      </c>
      <c r="F3980" s="21">
        <v>85</v>
      </c>
      <c r="G3980" s="21" t="s">
        <v>5048</v>
      </c>
      <c r="H3980" s="21" t="s">
        <v>585</v>
      </c>
      <c r="I3980" s="21">
        <v>1</v>
      </c>
      <c r="J3980" s="21">
        <v>0</v>
      </c>
      <c r="K3980" s="21">
        <v>0</v>
      </c>
      <c r="L3980" s="21">
        <v>0</v>
      </c>
      <c r="M3980" s="21" t="s">
        <v>1276</v>
      </c>
      <c r="N3980" s="21" t="s">
        <v>587</v>
      </c>
      <c r="O3980" s="21">
        <f t="shared" si="198"/>
        <v>0</v>
      </c>
      <c r="P3980" s="21">
        <f t="shared" si="199"/>
        <v>1</v>
      </c>
      <c r="Q3980" s="21">
        <f t="shared" si="200"/>
        <v>0</v>
      </c>
      <c r="R3980">
        <f>IFERROR(IF(I3980=1,VLOOKUP(F3980,Lookup!$A$2:$B$15,2,FALSE),0),0.5)</f>
        <v>0.5</v>
      </c>
      <c r="S3980">
        <f>IF(K3980=1,1,IFERROR(IF(H3980="pass",VLOOKUP(F3980,Lookup!$D$2:$E$26,2,FALSE),0),1.6))</f>
        <v>0</v>
      </c>
      <c r="T3980" s="6">
        <f t="shared" si="201"/>
        <v>0</v>
      </c>
      <c r="U3980" s="6">
        <f t="shared" si="202"/>
        <v>0.5</v>
      </c>
      <c r="V3980" t="str">
        <f t="shared" si="203"/>
        <v>S.BARKLEY, NYG</v>
      </c>
    </row>
    <row r="3981" spans="1:22">
      <c r="A3981">
        <v>144</v>
      </c>
      <c r="B3981" s="21">
        <v>3</v>
      </c>
      <c r="C3981" s="21" t="s">
        <v>3</v>
      </c>
      <c r="D3981" s="21" t="s">
        <v>22</v>
      </c>
      <c r="E3981" s="21">
        <v>13</v>
      </c>
      <c r="F3981" s="21">
        <v>87</v>
      </c>
      <c r="G3981" s="21" t="s">
        <v>5049</v>
      </c>
      <c r="H3981" s="21" t="s">
        <v>585</v>
      </c>
      <c r="I3981" s="21">
        <v>0</v>
      </c>
      <c r="J3981" s="21">
        <v>1</v>
      </c>
      <c r="K3981" s="21">
        <v>0</v>
      </c>
      <c r="L3981" s="21">
        <v>0</v>
      </c>
      <c r="M3981" s="21" t="s">
        <v>1405</v>
      </c>
      <c r="N3981" s="21" t="s">
        <v>587</v>
      </c>
      <c r="O3981" s="21">
        <f t="shared" si="198"/>
        <v>0</v>
      </c>
      <c r="P3981" s="21">
        <f t="shared" si="199"/>
        <v>0</v>
      </c>
      <c r="Q3981" s="21">
        <f t="shared" si="200"/>
        <v>0</v>
      </c>
      <c r="R3981">
        <f>IFERROR(IF(I3981=1,VLOOKUP(F3981,Lookup!$A$2:$B$15,2,FALSE),0),0.5)</f>
        <v>0</v>
      </c>
      <c r="S3981">
        <f>IF(K3981=1,1,IFERROR(IF(H3981="pass",VLOOKUP(F3981,Lookup!$D$2:$E$26,2,FALSE),0),1.6))</f>
        <v>0</v>
      </c>
      <c r="T3981" s="6">
        <f t="shared" si="201"/>
        <v>0</v>
      </c>
      <c r="U3981" s="6">
        <f t="shared" si="202"/>
        <v>0</v>
      </c>
      <c r="V3981" t="str">
        <f t="shared" si="203"/>
        <v>D.JONES, NYG</v>
      </c>
    </row>
    <row r="3982" spans="1:22">
      <c r="A3982">
        <v>145</v>
      </c>
      <c r="B3982" s="21">
        <v>3</v>
      </c>
      <c r="C3982" s="21" t="s">
        <v>3</v>
      </c>
      <c r="D3982" s="21" t="s">
        <v>22</v>
      </c>
      <c r="E3982" s="21">
        <v>8</v>
      </c>
      <c r="F3982" s="21">
        <v>92</v>
      </c>
      <c r="G3982" s="21" t="s">
        <v>5050</v>
      </c>
      <c r="H3982" s="21" t="s">
        <v>439</v>
      </c>
      <c r="I3982" s="21">
        <v>0</v>
      </c>
      <c r="J3982" s="21">
        <v>1</v>
      </c>
      <c r="K3982" s="21">
        <v>0</v>
      </c>
      <c r="L3982" s="21">
        <v>0</v>
      </c>
      <c r="M3982" s="21" t="s">
        <v>5051</v>
      </c>
      <c r="N3982" s="21">
        <v>-4</v>
      </c>
      <c r="O3982" s="21">
        <f t="shared" si="198"/>
        <v>-4</v>
      </c>
      <c r="P3982" s="21">
        <f t="shared" si="199"/>
        <v>0</v>
      </c>
      <c r="Q3982" s="21">
        <f t="shared" si="200"/>
        <v>1</v>
      </c>
      <c r="R3982">
        <f>IFERROR(IF(I3982=1,VLOOKUP(F3982,Lookup!$A$2:$B$15,2,FALSE),0),0.5)</f>
        <v>0</v>
      </c>
      <c r="S3982">
        <f>IF(K3982=1,1,IFERROR(IF(H3982="pass",VLOOKUP(F3982,Lookup!$D$2:$E$26,2,FALSE),0),1.6))</f>
        <v>2.7</v>
      </c>
      <c r="T3982" s="6">
        <f t="shared" si="201"/>
        <v>1.53</v>
      </c>
      <c r="U3982" s="6">
        <f t="shared" si="202"/>
        <v>2.3022</v>
      </c>
      <c r="V3982" t="str">
        <f t="shared" si="203"/>
        <v>E.ENGRAM, NYG</v>
      </c>
    </row>
    <row r="3983" spans="1:22">
      <c r="A3983">
        <v>146</v>
      </c>
      <c r="B3983" s="21">
        <v>3</v>
      </c>
      <c r="C3983" s="21" t="s">
        <v>3</v>
      </c>
      <c r="D3983" s="21" t="s">
        <v>22</v>
      </c>
      <c r="E3983" s="21">
        <v>19</v>
      </c>
      <c r="F3983" s="21">
        <v>81</v>
      </c>
      <c r="G3983" s="21" t="s">
        <v>5052</v>
      </c>
      <c r="H3983" s="21" t="s">
        <v>585</v>
      </c>
      <c r="I3983" s="21">
        <v>0</v>
      </c>
      <c r="J3983" s="21">
        <v>1</v>
      </c>
      <c r="K3983" s="21">
        <v>0</v>
      </c>
      <c r="L3983" s="21">
        <v>0</v>
      </c>
      <c r="M3983" s="21" t="s">
        <v>1405</v>
      </c>
      <c r="N3983" s="21" t="s">
        <v>587</v>
      </c>
      <c r="O3983" s="21">
        <f t="shared" si="198"/>
        <v>0</v>
      </c>
      <c r="P3983" s="21">
        <f t="shared" si="199"/>
        <v>0</v>
      </c>
      <c r="Q3983" s="21">
        <f t="shared" si="200"/>
        <v>0</v>
      </c>
      <c r="R3983">
        <f>IFERROR(IF(I3983=1,VLOOKUP(F3983,Lookup!$A$2:$B$15,2,FALSE),0),0.5)</f>
        <v>0</v>
      </c>
      <c r="S3983">
        <f>IF(K3983=1,1,IFERROR(IF(H3983="pass",VLOOKUP(F3983,Lookup!$D$2:$E$26,2,FALSE),0),1.6))</f>
        <v>0</v>
      </c>
      <c r="T3983" s="6">
        <f t="shared" si="201"/>
        <v>0</v>
      </c>
      <c r="U3983" s="6">
        <f t="shared" si="202"/>
        <v>0</v>
      </c>
      <c r="V3983" t="str">
        <f t="shared" si="203"/>
        <v>D.JONES, NYG</v>
      </c>
    </row>
    <row r="3984" spans="1:22">
      <c r="A3984">
        <v>147</v>
      </c>
      <c r="B3984" s="21">
        <v>3</v>
      </c>
      <c r="C3984" s="21" t="s">
        <v>22</v>
      </c>
      <c r="D3984" s="21" t="s">
        <v>3</v>
      </c>
      <c r="E3984" s="21">
        <v>79</v>
      </c>
      <c r="F3984" s="21">
        <v>21</v>
      </c>
      <c r="G3984" s="21" t="s">
        <v>5053</v>
      </c>
      <c r="H3984" s="21" t="s">
        <v>439</v>
      </c>
      <c r="I3984" s="21">
        <v>0</v>
      </c>
      <c r="J3984" s="21">
        <v>1</v>
      </c>
      <c r="K3984" s="21">
        <v>0</v>
      </c>
      <c r="L3984" s="21">
        <v>0</v>
      </c>
      <c r="M3984" s="21" t="s">
        <v>2224</v>
      </c>
      <c r="N3984" s="21">
        <v>13</v>
      </c>
      <c r="O3984" s="21">
        <f t="shared" si="198"/>
        <v>13</v>
      </c>
      <c r="P3984" s="21">
        <f t="shared" si="199"/>
        <v>0</v>
      </c>
      <c r="Q3984" s="21">
        <f t="shared" si="200"/>
        <v>1</v>
      </c>
      <c r="R3984">
        <f>IFERROR(IF(I3984=1,VLOOKUP(F3984,Lookup!$A$2:$B$15,2,FALSE),0),0.5)</f>
        <v>0</v>
      </c>
      <c r="S3984">
        <f>IF(K3984=1,1,IFERROR(IF(H3984="pass",VLOOKUP(F3984,Lookup!$D$2:$E$26,2,FALSE),0),1.6))</f>
        <v>1.6</v>
      </c>
      <c r="T3984" s="6">
        <f t="shared" si="201"/>
        <v>1.8275000000000001</v>
      </c>
      <c r="U3984" s="6">
        <f t="shared" si="202"/>
        <v>1.8275000000000001</v>
      </c>
      <c r="V3984" t="str">
        <f t="shared" si="203"/>
        <v>C.RIDLEY, ATL</v>
      </c>
    </row>
    <row r="3985" spans="1:22">
      <c r="A3985">
        <v>148</v>
      </c>
      <c r="B3985" s="21">
        <v>3</v>
      </c>
      <c r="C3985" s="21" t="s">
        <v>22</v>
      </c>
      <c r="D3985" s="21" t="s">
        <v>3</v>
      </c>
      <c r="E3985" s="21">
        <v>60</v>
      </c>
      <c r="F3985" s="21">
        <v>40</v>
      </c>
      <c r="G3985" s="21" t="s">
        <v>5054</v>
      </c>
      <c r="H3985" s="21" t="s">
        <v>585</v>
      </c>
      <c r="I3985" s="21">
        <v>1</v>
      </c>
      <c r="J3985" s="21">
        <v>0</v>
      </c>
      <c r="K3985" s="21">
        <v>0</v>
      </c>
      <c r="L3985" s="21">
        <v>0</v>
      </c>
      <c r="M3985" s="21" t="s">
        <v>2257</v>
      </c>
      <c r="N3985" s="21" t="s">
        <v>587</v>
      </c>
      <c r="O3985" s="21">
        <f t="shared" si="198"/>
        <v>0</v>
      </c>
      <c r="P3985" s="21">
        <f t="shared" si="199"/>
        <v>1</v>
      </c>
      <c r="Q3985" s="21">
        <f t="shared" si="200"/>
        <v>0</v>
      </c>
      <c r="R3985">
        <f>IFERROR(IF(I3985=1,VLOOKUP(F3985,Lookup!$A$2:$B$15,2,FALSE),0),0.5)</f>
        <v>0.5</v>
      </c>
      <c r="S3985">
        <f>IF(K3985=1,1,IFERROR(IF(H3985="pass",VLOOKUP(F3985,Lookup!$D$2:$E$26,2,FALSE),0),1.6))</f>
        <v>0</v>
      </c>
      <c r="T3985" s="6">
        <f t="shared" si="201"/>
        <v>0</v>
      </c>
      <c r="U3985" s="6">
        <f t="shared" si="202"/>
        <v>0.5</v>
      </c>
      <c r="V3985" t="str">
        <f t="shared" si="203"/>
        <v>M.DAVIS, ATL</v>
      </c>
    </row>
    <row r="3986" spans="1:22">
      <c r="A3986">
        <v>149</v>
      </c>
      <c r="B3986" s="21">
        <v>3</v>
      </c>
      <c r="C3986" s="21" t="s">
        <v>22</v>
      </c>
      <c r="D3986" s="21" t="s">
        <v>3</v>
      </c>
      <c r="E3986" s="21">
        <v>55</v>
      </c>
      <c r="F3986" s="21">
        <v>45</v>
      </c>
      <c r="G3986" s="21" t="s">
        <v>5055</v>
      </c>
      <c r="H3986" s="21" t="s">
        <v>585</v>
      </c>
      <c r="I3986" s="21">
        <v>1</v>
      </c>
      <c r="J3986" s="21">
        <v>0</v>
      </c>
      <c r="K3986" s="21">
        <v>0</v>
      </c>
      <c r="L3986" s="21">
        <v>0</v>
      </c>
      <c r="M3986" s="21" t="s">
        <v>2226</v>
      </c>
      <c r="N3986" s="21" t="s">
        <v>587</v>
      </c>
      <c r="O3986" s="21">
        <f t="shared" si="198"/>
        <v>0</v>
      </c>
      <c r="P3986" s="21">
        <f t="shared" si="199"/>
        <v>1</v>
      </c>
      <c r="Q3986" s="21">
        <f t="shared" si="200"/>
        <v>0</v>
      </c>
      <c r="R3986">
        <f>IFERROR(IF(I3986=1,VLOOKUP(F3986,Lookup!$A$2:$B$15,2,FALSE),0),0.5)</f>
        <v>0.5</v>
      </c>
      <c r="S3986">
        <f>IF(K3986=1,1,IFERROR(IF(H3986="pass",VLOOKUP(F3986,Lookup!$D$2:$E$26,2,FALSE),0),1.6))</f>
        <v>0</v>
      </c>
      <c r="T3986" s="6">
        <f t="shared" si="201"/>
        <v>0</v>
      </c>
      <c r="U3986" s="6">
        <f t="shared" si="202"/>
        <v>0.5</v>
      </c>
      <c r="V3986" t="str">
        <f t="shared" si="203"/>
        <v>C.PATTERSON, ATL</v>
      </c>
    </row>
    <row r="3987" spans="1:22">
      <c r="A3987">
        <v>150</v>
      </c>
      <c r="B3987" s="21">
        <v>3</v>
      </c>
      <c r="C3987" s="21" t="s">
        <v>22</v>
      </c>
      <c r="D3987" s="21" t="s">
        <v>3</v>
      </c>
      <c r="E3987" s="21">
        <v>53</v>
      </c>
      <c r="F3987" s="21">
        <v>47</v>
      </c>
      <c r="G3987" s="21" t="s">
        <v>5056</v>
      </c>
      <c r="H3987" s="21" t="s">
        <v>439</v>
      </c>
      <c r="I3987" s="21">
        <v>0</v>
      </c>
      <c r="J3987" s="21">
        <v>1</v>
      </c>
      <c r="K3987" s="21">
        <v>0</v>
      </c>
      <c r="L3987" s="21">
        <v>0</v>
      </c>
      <c r="M3987" s="21" t="s">
        <v>2224</v>
      </c>
      <c r="N3987" s="21">
        <v>9</v>
      </c>
      <c r="O3987" s="21">
        <f t="shared" si="198"/>
        <v>9</v>
      </c>
      <c r="P3987" s="21">
        <f t="shared" si="199"/>
        <v>0</v>
      </c>
      <c r="Q3987" s="21">
        <f t="shared" si="200"/>
        <v>1</v>
      </c>
      <c r="R3987">
        <f>IFERROR(IF(I3987=1,VLOOKUP(F3987,Lookup!$A$2:$B$15,2,FALSE),0),0.5)</f>
        <v>0</v>
      </c>
      <c r="S3987">
        <f>IF(K3987=1,1,IFERROR(IF(H3987="pass",VLOOKUP(F3987,Lookup!$D$2:$E$26,2,FALSE),0),1.6))</f>
        <v>1.6</v>
      </c>
      <c r="T3987" s="6">
        <f t="shared" si="201"/>
        <v>1.7575000000000001</v>
      </c>
      <c r="U3987" s="6">
        <f t="shared" si="202"/>
        <v>1.7575000000000001</v>
      </c>
      <c r="V3987" t="str">
        <f t="shared" si="203"/>
        <v>C.RIDLEY, ATL</v>
      </c>
    </row>
    <row r="3988" spans="1:22">
      <c r="A3988">
        <v>151</v>
      </c>
      <c r="B3988" s="21">
        <v>3</v>
      </c>
      <c r="C3988" s="21" t="s">
        <v>3</v>
      </c>
      <c r="D3988" s="21" t="s">
        <v>22</v>
      </c>
      <c r="E3988" s="21">
        <v>89</v>
      </c>
      <c r="F3988" s="21">
        <v>11</v>
      </c>
      <c r="G3988" s="21" t="s">
        <v>5057</v>
      </c>
      <c r="H3988" s="21" t="s">
        <v>439</v>
      </c>
      <c r="I3988" s="21">
        <v>0</v>
      </c>
      <c r="J3988" s="21">
        <v>1</v>
      </c>
      <c r="K3988" s="21">
        <v>0</v>
      </c>
      <c r="L3988" s="21">
        <v>0</v>
      </c>
      <c r="M3988" s="21" t="s">
        <v>1315</v>
      </c>
      <c r="N3988" s="21">
        <v>10</v>
      </c>
      <c r="O3988" s="21">
        <f t="shared" si="198"/>
        <v>10</v>
      </c>
      <c r="P3988" s="21">
        <f t="shared" si="199"/>
        <v>0</v>
      </c>
      <c r="Q3988" s="21">
        <f t="shared" si="200"/>
        <v>1</v>
      </c>
      <c r="R3988">
        <f>IFERROR(IF(I3988=1,VLOOKUP(F3988,Lookup!$A$2:$B$15,2,FALSE),0),0.5)</f>
        <v>0</v>
      </c>
      <c r="S3988">
        <f>IF(K3988=1,1,IFERROR(IF(H3988="pass",VLOOKUP(F3988,Lookup!$D$2:$E$26,2,FALSE),0),1.6))</f>
        <v>1.6</v>
      </c>
      <c r="T3988" s="6">
        <f t="shared" si="201"/>
        <v>1.7750000000000001</v>
      </c>
      <c r="U3988" s="6">
        <f t="shared" si="202"/>
        <v>1.7750000000000001</v>
      </c>
      <c r="V3988" t="str">
        <f t="shared" si="203"/>
        <v>K.GOLLADAY, NYG</v>
      </c>
    </row>
    <row r="3989" spans="1:22">
      <c r="A3989">
        <v>152</v>
      </c>
      <c r="B3989" s="21">
        <v>3</v>
      </c>
      <c r="C3989" s="21" t="s">
        <v>3</v>
      </c>
      <c r="D3989" s="21" t="s">
        <v>22</v>
      </c>
      <c r="E3989" s="21">
        <v>70</v>
      </c>
      <c r="F3989" s="21">
        <v>30</v>
      </c>
      <c r="G3989" s="21" t="s">
        <v>5058</v>
      </c>
      <c r="H3989" s="21" t="s">
        <v>585</v>
      </c>
      <c r="I3989" s="21">
        <v>1</v>
      </c>
      <c r="J3989" s="21">
        <v>0</v>
      </c>
      <c r="K3989" s="21">
        <v>0</v>
      </c>
      <c r="L3989" s="21">
        <v>0</v>
      </c>
      <c r="M3989" s="21" t="s">
        <v>1276</v>
      </c>
      <c r="N3989" s="21" t="s">
        <v>587</v>
      </c>
      <c r="O3989" s="21">
        <f t="shared" si="198"/>
        <v>0</v>
      </c>
      <c r="P3989" s="21">
        <f t="shared" si="199"/>
        <v>1</v>
      </c>
      <c r="Q3989" s="21">
        <f t="shared" si="200"/>
        <v>0</v>
      </c>
      <c r="R3989">
        <f>IFERROR(IF(I3989=1,VLOOKUP(F3989,Lookup!$A$2:$B$15,2,FALSE),0),0.5)</f>
        <v>0.5</v>
      </c>
      <c r="S3989">
        <f>IF(K3989=1,1,IFERROR(IF(H3989="pass",VLOOKUP(F3989,Lookup!$D$2:$E$26,2,FALSE),0),1.6))</f>
        <v>0</v>
      </c>
      <c r="T3989" s="6">
        <f t="shared" si="201"/>
        <v>0</v>
      </c>
      <c r="U3989" s="6">
        <f t="shared" si="202"/>
        <v>0.5</v>
      </c>
      <c r="V3989" t="str">
        <f t="shared" si="203"/>
        <v>S.BARKLEY, NYG</v>
      </c>
    </row>
    <row r="3990" spans="1:22">
      <c r="A3990">
        <v>153</v>
      </c>
      <c r="B3990" s="21">
        <v>3</v>
      </c>
      <c r="C3990" s="21" t="s">
        <v>3</v>
      </c>
      <c r="D3990" s="21" t="s">
        <v>22</v>
      </c>
      <c r="E3990" s="21">
        <v>73</v>
      </c>
      <c r="F3990" s="21">
        <v>27</v>
      </c>
      <c r="G3990" s="21" t="s">
        <v>5059</v>
      </c>
      <c r="H3990" s="21" t="s">
        <v>439</v>
      </c>
      <c r="I3990" s="21">
        <v>0</v>
      </c>
      <c r="J3990" s="21">
        <v>1</v>
      </c>
      <c r="K3990" s="21">
        <v>0</v>
      </c>
      <c r="L3990" s="21">
        <v>0</v>
      </c>
      <c r="M3990" s="21" t="s">
        <v>5051</v>
      </c>
      <c r="N3990" s="21">
        <v>8</v>
      </c>
      <c r="O3990" s="21">
        <f t="shared" si="198"/>
        <v>8</v>
      </c>
      <c r="P3990" s="21">
        <f t="shared" si="199"/>
        <v>0</v>
      </c>
      <c r="Q3990" s="21">
        <f t="shared" si="200"/>
        <v>1</v>
      </c>
      <c r="R3990">
        <f>IFERROR(IF(I3990=1,VLOOKUP(F3990,Lookup!$A$2:$B$15,2,FALSE),0),0.5)</f>
        <v>0</v>
      </c>
      <c r="S3990">
        <f>IF(K3990=1,1,IFERROR(IF(H3990="pass",VLOOKUP(F3990,Lookup!$D$2:$E$26,2,FALSE),0),1.6))</f>
        <v>1.6</v>
      </c>
      <c r="T3990" s="6">
        <f t="shared" si="201"/>
        <v>1.74</v>
      </c>
      <c r="U3990" s="6">
        <f t="shared" si="202"/>
        <v>1.74</v>
      </c>
      <c r="V3990" t="str">
        <f t="shared" si="203"/>
        <v>E.ENGRAM, NYG</v>
      </c>
    </row>
    <row r="3991" spans="1:22">
      <c r="A3991">
        <v>154</v>
      </c>
      <c r="B3991" s="21">
        <v>3</v>
      </c>
      <c r="C3991" s="21" t="s">
        <v>3</v>
      </c>
      <c r="D3991" s="21" t="s">
        <v>22</v>
      </c>
      <c r="E3991" s="21">
        <v>65</v>
      </c>
      <c r="F3991" s="21">
        <v>35</v>
      </c>
      <c r="G3991" s="21" t="s">
        <v>5060</v>
      </c>
      <c r="H3991" s="21" t="s">
        <v>439</v>
      </c>
      <c r="I3991" s="21">
        <v>0</v>
      </c>
      <c r="J3991" s="21">
        <v>1</v>
      </c>
      <c r="K3991" s="21">
        <v>0</v>
      </c>
      <c r="L3991" s="21">
        <v>0</v>
      </c>
      <c r="M3991" s="21" t="s">
        <v>1285</v>
      </c>
      <c r="N3991" s="21">
        <v>5</v>
      </c>
      <c r="O3991" s="21">
        <f t="shared" si="198"/>
        <v>5</v>
      </c>
      <c r="P3991" s="21">
        <f t="shared" si="199"/>
        <v>0</v>
      </c>
      <c r="Q3991" s="21">
        <f t="shared" si="200"/>
        <v>1</v>
      </c>
      <c r="R3991">
        <f>IFERROR(IF(I3991=1,VLOOKUP(F3991,Lookup!$A$2:$B$15,2,FALSE),0),0.5)</f>
        <v>0</v>
      </c>
      <c r="S3991">
        <f>IF(K3991=1,1,IFERROR(IF(H3991="pass",VLOOKUP(F3991,Lookup!$D$2:$E$26,2,FALSE),0),1.6))</f>
        <v>1.6</v>
      </c>
      <c r="T3991" s="6">
        <f t="shared" si="201"/>
        <v>1.6875</v>
      </c>
      <c r="U3991" s="6">
        <f t="shared" si="202"/>
        <v>1.6875</v>
      </c>
      <c r="V3991" t="str">
        <f t="shared" si="203"/>
        <v>S.SHEPARD, NYG</v>
      </c>
    </row>
    <row r="3992" spans="1:22">
      <c r="A3992">
        <v>155</v>
      </c>
      <c r="B3992" s="21">
        <v>3</v>
      </c>
      <c r="C3992" s="21" t="s">
        <v>22</v>
      </c>
      <c r="D3992" s="21" t="s">
        <v>3</v>
      </c>
      <c r="E3992" s="21">
        <v>60</v>
      </c>
      <c r="F3992" s="21">
        <v>40</v>
      </c>
      <c r="G3992" s="21" t="s">
        <v>5061</v>
      </c>
      <c r="H3992" s="21" t="s">
        <v>439</v>
      </c>
      <c r="I3992" s="21">
        <v>0</v>
      </c>
      <c r="J3992" s="21">
        <v>1</v>
      </c>
      <c r="K3992" s="21">
        <v>0</v>
      </c>
      <c r="L3992" s="21">
        <v>0</v>
      </c>
      <c r="M3992" s="21" t="s">
        <v>2848</v>
      </c>
      <c r="N3992" s="21">
        <v>6</v>
      </c>
      <c r="O3992" s="21">
        <f t="shared" si="198"/>
        <v>6</v>
      </c>
      <c r="P3992" s="21">
        <f t="shared" si="199"/>
        <v>0</v>
      </c>
      <c r="Q3992" s="21">
        <f t="shared" si="200"/>
        <v>1</v>
      </c>
      <c r="R3992">
        <f>IFERROR(IF(I3992=1,VLOOKUP(F3992,Lookup!$A$2:$B$15,2,FALSE),0),0.5)</f>
        <v>0</v>
      </c>
      <c r="S3992">
        <f>IF(K3992=1,1,IFERROR(IF(H3992="pass",VLOOKUP(F3992,Lookup!$D$2:$E$26,2,FALSE),0),1.6))</f>
        <v>1.6</v>
      </c>
      <c r="T3992" s="6">
        <f t="shared" si="201"/>
        <v>1.7050000000000001</v>
      </c>
      <c r="U3992" s="6">
        <f t="shared" si="202"/>
        <v>1.7050000000000001</v>
      </c>
      <c r="V3992" t="str">
        <f t="shared" si="203"/>
        <v>O.ZACCHEAUS, ATL</v>
      </c>
    </row>
    <row r="3993" spans="1:22">
      <c r="A3993">
        <v>156</v>
      </c>
      <c r="B3993" s="21">
        <v>3</v>
      </c>
      <c r="C3993" s="21" t="s">
        <v>22</v>
      </c>
      <c r="D3993" s="21" t="s">
        <v>3</v>
      </c>
      <c r="E3993" s="21">
        <v>60</v>
      </c>
      <c r="F3993" s="21">
        <v>40</v>
      </c>
      <c r="G3993" s="21" t="s">
        <v>5062</v>
      </c>
      <c r="H3993" s="21" t="s">
        <v>439</v>
      </c>
      <c r="I3993" s="21">
        <v>0</v>
      </c>
      <c r="J3993" s="21">
        <v>1</v>
      </c>
      <c r="K3993" s="21">
        <v>0</v>
      </c>
      <c r="L3993" s="21">
        <v>0</v>
      </c>
      <c r="M3993" s="21" t="s">
        <v>2850</v>
      </c>
      <c r="N3993" s="21">
        <v>-1</v>
      </c>
      <c r="O3993" s="21">
        <f t="shared" si="198"/>
        <v>-1</v>
      </c>
      <c r="P3993" s="21">
        <f t="shared" si="199"/>
        <v>0</v>
      </c>
      <c r="Q3993" s="21">
        <f t="shared" si="200"/>
        <v>1</v>
      </c>
      <c r="R3993">
        <f>IFERROR(IF(I3993=1,VLOOKUP(F3993,Lookup!$A$2:$B$15,2,FALSE),0),0.5)</f>
        <v>0</v>
      </c>
      <c r="S3993">
        <f>IF(K3993=1,1,IFERROR(IF(H3993="pass",VLOOKUP(F3993,Lookup!$D$2:$E$26,2,FALSE),0),1.6))</f>
        <v>1.6</v>
      </c>
      <c r="T3993" s="6">
        <f t="shared" si="201"/>
        <v>1.5825</v>
      </c>
      <c r="U3993" s="6">
        <f t="shared" si="202"/>
        <v>1.5825</v>
      </c>
      <c r="V3993" t="str">
        <f t="shared" si="203"/>
        <v>L.SMITH, ATL</v>
      </c>
    </row>
    <row r="3994" spans="1:22">
      <c r="A3994">
        <v>157</v>
      </c>
      <c r="B3994" s="21">
        <v>3</v>
      </c>
      <c r="C3994" s="21" t="s">
        <v>22</v>
      </c>
      <c r="D3994" s="21" t="s">
        <v>3</v>
      </c>
      <c r="E3994" s="21">
        <v>57</v>
      </c>
      <c r="F3994" s="21">
        <v>43</v>
      </c>
      <c r="G3994" s="21" t="s">
        <v>5063</v>
      </c>
      <c r="H3994" s="21" t="s">
        <v>439</v>
      </c>
      <c r="I3994" s="21">
        <v>0</v>
      </c>
      <c r="J3994" s="21">
        <v>1</v>
      </c>
      <c r="K3994" s="21">
        <v>0</v>
      </c>
      <c r="L3994" s="21">
        <v>0</v>
      </c>
      <c r="M3994" s="21" t="s">
        <v>2224</v>
      </c>
      <c r="N3994" s="21">
        <v>2</v>
      </c>
      <c r="O3994" s="21">
        <f t="shared" si="198"/>
        <v>2</v>
      </c>
      <c r="P3994" s="21">
        <f t="shared" si="199"/>
        <v>0</v>
      </c>
      <c r="Q3994" s="21">
        <f t="shared" si="200"/>
        <v>1</v>
      </c>
      <c r="R3994">
        <f>IFERROR(IF(I3994=1,VLOOKUP(F3994,Lookup!$A$2:$B$15,2,FALSE),0),0.5)</f>
        <v>0</v>
      </c>
      <c r="S3994">
        <f>IF(K3994=1,1,IFERROR(IF(H3994="pass",VLOOKUP(F3994,Lookup!$D$2:$E$26,2,FALSE),0),1.6))</f>
        <v>1.6</v>
      </c>
      <c r="T3994" s="6">
        <f t="shared" si="201"/>
        <v>1.635</v>
      </c>
      <c r="U3994" s="6">
        <f t="shared" si="202"/>
        <v>1.635</v>
      </c>
      <c r="V3994" t="str">
        <f t="shared" si="203"/>
        <v>C.RIDLEY, ATL</v>
      </c>
    </row>
    <row r="3995" spans="1:22">
      <c r="A3995">
        <v>158</v>
      </c>
      <c r="B3995" s="21">
        <v>3</v>
      </c>
      <c r="C3995" s="21" t="s">
        <v>3</v>
      </c>
      <c r="D3995" s="21" t="s">
        <v>22</v>
      </c>
      <c r="E3995" s="21">
        <v>86</v>
      </c>
      <c r="F3995" s="21">
        <v>14</v>
      </c>
      <c r="G3995" s="21" t="s">
        <v>5064</v>
      </c>
      <c r="H3995" s="21" t="s">
        <v>439</v>
      </c>
      <c r="I3995" s="21">
        <v>0</v>
      </c>
      <c r="J3995" s="21">
        <v>1</v>
      </c>
      <c r="K3995" s="21">
        <v>0</v>
      </c>
      <c r="L3995" s="21">
        <v>0</v>
      </c>
      <c r="M3995" s="21" t="s">
        <v>5051</v>
      </c>
      <c r="N3995" s="21">
        <v>13</v>
      </c>
      <c r="O3995" s="21">
        <f t="shared" si="198"/>
        <v>13</v>
      </c>
      <c r="P3995" s="21">
        <f t="shared" si="199"/>
        <v>0</v>
      </c>
      <c r="Q3995" s="21">
        <f t="shared" si="200"/>
        <v>1</v>
      </c>
      <c r="R3995">
        <f>IFERROR(IF(I3995=1,VLOOKUP(F3995,Lookup!$A$2:$B$15,2,FALSE),0),0.5)</f>
        <v>0</v>
      </c>
      <c r="S3995">
        <f>IF(K3995=1,1,IFERROR(IF(H3995="pass",VLOOKUP(F3995,Lookup!$D$2:$E$26,2,FALSE),0),1.6))</f>
        <v>1.6</v>
      </c>
      <c r="T3995" s="6">
        <f t="shared" si="201"/>
        <v>1.8275000000000001</v>
      </c>
      <c r="U3995" s="6">
        <f t="shared" si="202"/>
        <v>1.8275000000000001</v>
      </c>
      <c r="V3995" t="str">
        <f t="shared" si="203"/>
        <v>E.ENGRAM, NYG</v>
      </c>
    </row>
    <row r="3996" spans="1:22">
      <c r="A3996">
        <v>159</v>
      </c>
      <c r="B3996" s="21">
        <v>3</v>
      </c>
      <c r="C3996" s="21" t="s">
        <v>3</v>
      </c>
      <c r="D3996" s="21" t="s">
        <v>22</v>
      </c>
      <c r="E3996" s="21">
        <v>86</v>
      </c>
      <c r="F3996" s="21">
        <v>14</v>
      </c>
      <c r="G3996" s="21" t="s">
        <v>5065</v>
      </c>
      <c r="H3996" s="21" t="s">
        <v>585</v>
      </c>
      <c r="I3996" s="21">
        <v>1</v>
      </c>
      <c r="J3996" s="21">
        <v>0</v>
      </c>
      <c r="K3996" s="21">
        <v>0</v>
      </c>
      <c r="L3996" s="21">
        <v>0</v>
      </c>
      <c r="M3996" s="21" t="s">
        <v>1276</v>
      </c>
      <c r="N3996" s="21" t="s">
        <v>587</v>
      </c>
      <c r="O3996" s="21">
        <f t="shared" si="198"/>
        <v>0</v>
      </c>
      <c r="P3996" s="21">
        <f t="shared" si="199"/>
        <v>1</v>
      </c>
      <c r="Q3996" s="21">
        <f t="shared" si="200"/>
        <v>0</v>
      </c>
      <c r="R3996">
        <f>IFERROR(IF(I3996=1,VLOOKUP(F3996,Lookup!$A$2:$B$15,2,FALSE),0),0.5)</f>
        <v>0.5</v>
      </c>
      <c r="S3996">
        <f>IF(K3996=1,1,IFERROR(IF(H3996="pass",VLOOKUP(F3996,Lookup!$D$2:$E$26,2,FALSE),0),1.6))</f>
        <v>0</v>
      </c>
      <c r="T3996" s="6">
        <f t="shared" si="201"/>
        <v>0</v>
      </c>
      <c r="U3996" s="6">
        <f t="shared" si="202"/>
        <v>0.5</v>
      </c>
      <c r="V3996" t="str">
        <f t="shared" si="203"/>
        <v>S.BARKLEY, NYG</v>
      </c>
    </row>
    <row r="3997" spans="1:22">
      <c r="A3997">
        <v>160</v>
      </c>
      <c r="B3997" s="21">
        <v>3</v>
      </c>
      <c r="C3997" s="21" t="s">
        <v>3</v>
      </c>
      <c r="D3997" s="21" t="s">
        <v>22</v>
      </c>
      <c r="E3997" s="21">
        <v>71</v>
      </c>
      <c r="F3997" s="21">
        <v>29</v>
      </c>
      <c r="G3997" s="21" t="s">
        <v>5066</v>
      </c>
      <c r="H3997" s="21" t="s">
        <v>585</v>
      </c>
      <c r="I3997" s="21">
        <v>1</v>
      </c>
      <c r="J3997" s="21">
        <v>0</v>
      </c>
      <c r="K3997" s="21">
        <v>0</v>
      </c>
      <c r="L3997" s="21">
        <v>0</v>
      </c>
      <c r="M3997" s="21" t="s">
        <v>1332</v>
      </c>
      <c r="N3997" s="21" t="s">
        <v>587</v>
      </c>
      <c r="O3997" s="21">
        <f t="shared" si="198"/>
        <v>0</v>
      </c>
      <c r="P3997" s="21">
        <f t="shared" si="199"/>
        <v>1</v>
      </c>
      <c r="Q3997" s="21">
        <f t="shared" si="200"/>
        <v>0</v>
      </c>
      <c r="R3997">
        <f>IFERROR(IF(I3997=1,VLOOKUP(F3997,Lookup!$A$2:$B$15,2,FALSE),0),0.5)</f>
        <v>0.5</v>
      </c>
      <c r="S3997">
        <f>IF(K3997=1,1,IFERROR(IF(H3997="pass",VLOOKUP(F3997,Lookup!$D$2:$E$26,2,FALSE),0),1.6))</f>
        <v>0</v>
      </c>
      <c r="T3997" s="6">
        <f t="shared" si="201"/>
        <v>0</v>
      </c>
      <c r="U3997" s="6">
        <f t="shared" si="202"/>
        <v>0.5</v>
      </c>
      <c r="V3997" t="str">
        <f t="shared" si="203"/>
        <v>E.PENNY, NYG</v>
      </c>
    </row>
    <row r="3998" spans="1:22">
      <c r="A3998">
        <v>161</v>
      </c>
      <c r="B3998" s="21">
        <v>3</v>
      </c>
      <c r="C3998" s="21" t="s">
        <v>3</v>
      </c>
      <c r="D3998" s="21" t="s">
        <v>22</v>
      </c>
      <c r="E3998" s="21">
        <v>69</v>
      </c>
      <c r="F3998" s="21">
        <v>31</v>
      </c>
      <c r="G3998" s="21" t="s">
        <v>5067</v>
      </c>
      <c r="H3998" s="21" t="s">
        <v>585</v>
      </c>
      <c r="I3998" s="21">
        <v>1</v>
      </c>
      <c r="J3998" s="21">
        <v>0</v>
      </c>
      <c r="K3998" s="21">
        <v>0</v>
      </c>
      <c r="L3998" s="21">
        <v>0</v>
      </c>
      <c r="M3998" s="21" t="s">
        <v>1276</v>
      </c>
      <c r="N3998" s="21" t="s">
        <v>587</v>
      </c>
      <c r="O3998" s="21">
        <f t="shared" si="198"/>
        <v>0</v>
      </c>
      <c r="P3998" s="21">
        <f t="shared" si="199"/>
        <v>1</v>
      </c>
      <c r="Q3998" s="21">
        <f t="shared" si="200"/>
        <v>0</v>
      </c>
      <c r="R3998">
        <f>IFERROR(IF(I3998=1,VLOOKUP(F3998,Lookup!$A$2:$B$15,2,FALSE),0),0.5)</f>
        <v>0.5</v>
      </c>
      <c r="S3998">
        <f>IF(K3998=1,1,IFERROR(IF(H3998="pass",VLOOKUP(F3998,Lookup!$D$2:$E$26,2,FALSE),0),1.6))</f>
        <v>0</v>
      </c>
      <c r="T3998" s="6">
        <f t="shared" si="201"/>
        <v>0</v>
      </c>
      <c r="U3998" s="6">
        <f t="shared" si="202"/>
        <v>0.5</v>
      </c>
      <c r="V3998" t="str">
        <f t="shared" si="203"/>
        <v>S.BARKLEY, NYG</v>
      </c>
    </row>
    <row r="3999" spans="1:22">
      <c r="A3999">
        <v>162</v>
      </c>
      <c r="B3999" s="21">
        <v>3</v>
      </c>
      <c r="C3999" s="21" t="s">
        <v>3</v>
      </c>
      <c r="D3999" s="21" t="s">
        <v>22</v>
      </c>
      <c r="E3999" s="21">
        <v>70</v>
      </c>
      <c r="F3999" s="21">
        <v>30</v>
      </c>
      <c r="G3999" s="21" t="s">
        <v>5068</v>
      </c>
      <c r="H3999" s="21" t="s">
        <v>439</v>
      </c>
      <c r="I3999" s="21">
        <v>0</v>
      </c>
      <c r="J3999" s="21">
        <v>1</v>
      </c>
      <c r="K3999" s="21">
        <v>0</v>
      </c>
      <c r="L3999" s="21">
        <v>0</v>
      </c>
      <c r="M3999" s="21" t="s">
        <v>1315</v>
      </c>
      <c r="N3999" s="21">
        <v>9</v>
      </c>
      <c r="O3999" s="21">
        <f t="shared" si="198"/>
        <v>9</v>
      </c>
      <c r="P3999" s="21">
        <f t="shared" si="199"/>
        <v>0</v>
      </c>
      <c r="Q3999" s="21">
        <f t="shared" si="200"/>
        <v>1</v>
      </c>
      <c r="R3999">
        <f>IFERROR(IF(I3999=1,VLOOKUP(F3999,Lookup!$A$2:$B$15,2,FALSE),0),0.5)</f>
        <v>0</v>
      </c>
      <c r="S3999">
        <f>IF(K3999=1,1,IFERROR(IF(H3999="pass",VLOOKUP(F3999,Lookup!$D$2:$E$26,2,FALSE),0),1.6))</f>
        <v>1.6</v>
      </c>
      <c r="T3999" s="6">
        <f t="shared" si="201"/>
        <v>1.7575000000000001</v>
      </c>
      <c r="U3999" s="6">
        <f t="shared" si="202"/>
        <v>1.7575000000000001</v>
      </c>
      <c r="V3999" t="str">
        <f t="shared" si="203"/>
        <v>K.GOLLADAY, NYG</v>
      </c>
    </row>
    <row r="4000" spans="1:22">
      <c r="A4000">
        <v>163</v>
      </c>
      <c r="B4000" s="21">
        <v>3</v>
      </c>
      <c r="C4000" s="21" t="s">
        <v>3</v>
      </c>
      <c r="D4000" s="21" t="s">
        <v>22</v>
      </c>
      <c r="E4000" s="21">
        <v>52</v>
      </c>
      <c r="F4000" s="21">
        <v>48</v>
      </c>
      <c r="G4000" s="21" t="s">
        <v>5069</v>
      </c>
      <c r="H4000" s="21" t="s">
        <v>439</v>
      </c>
      <c r="I4000" s="21">
        <v>0</v>
      </c>
      <c r="J4000" s="21">
        <v>1</v>
      </c>
      <c r="K4000" s="21">
        <v>0</v>
      </c>
      <c r="L4000" s="21">
        <v>0</v>
      </c>
      <c r="M4000" s="21" t="s">
        <v>1285</v>
      </c>
      <c r="N4000" s="21">
        <v>13</v>
      </c>
      <c r="O4000" s="21">
        <f t="shared" si="198"/>
        <v>13</v>
      </c>
      <c r="P4000" s="21">
        <f t="shared" si="199"/>
        <v>0</v>
      </c>
      <c r="Q4000" s="21">
        <f t="shared" si="200"/>
        <v>1</v>
      </c>
      <c r="R4000">
        <f>IFERROR(IF(I4000=1,VLOOKUP(F4000,Lookup!$A$2:$B$15,2,FALSE),0),0.5)</f>
        <v>0</v>
      </c>
      <c r="S4000">
        <f>IF(K4000=1,1,IFERROR(IF(H4000="pass",VLOOKUP(F4000,Lookup!$D$2:$E$26,2,FALSE),0),1.6))</f>
        <v>1.6</v>
      </c>
      <c r="T4000" s="6">
        <f t="shared" si="201"/>
        <v>1.8275000000000001</v>
      </c>
      <c r="U4000" s="6">
        <f t="shared" si="202"/>
        <v>1.8275000000000001</v>
      </c>
      <c r="V4000" t="str">
        <f t="shared" si="203"/>
        <v>S.SHEPARD, NYG</v>
      </c>
    </row>
    <row r="4001" spans="1:22">
      <c r="A4001">
        <v>164</v>
      </c>
      <c r="B4001" s="21">
        <v>3</v>
      </c>
      <c r="C4001" s="21" t="s">
        <v>3</v>
      </c>
      <c r="D4001" s="21" t="s">
        <v>22</v>
      </c>
      <c r="E4001" s="21">
        <v>40</v>
      </c>
      <c r="F4001" s="21">
        <v>60</v>
      </c>
      <c r="G4001" s="21" t="s">
        <v>5070</v>
      </c>
      <c r="H4001" s="21" t="s">
        <v>585</v>
      </c>
      <c r="I4001" s="21">
        <v>1</v>
      </c>
      <c r="J4001" s="21">
        <v>0</v>
      </c>
      <c r="K4001" s="21">
        <v>0</v>
      </c>
      <c r="L4001" s="21">
        <v>0</v>
      </c>
      <c r="M4001" s="21" t="s">
        <v>1276</v>
      </c>
      <c r="N4001" s="21" t="s">
        <v>587</v>
      </c>
      <c r="O4001" s="21">
        <f t="shared" si="198"/>
        <v>0</v>
      </c>
      <c r="P4001" s="21">
        <f t="shared" si="199"/>
        <v>1</v>
      </c>
      <c r="Q4001" s="21">
        <f t="shared" si="200"/>
        <v>0</v>
      </c>
      <c r="R4001">
        <f>IFERROR(IF(I4001=1,VLOOKUP(F4001,Lookup!$A$2:$B$15,2,FALSE),0),0.5)</f>
        <v>0.5</v>
      </c>
      <c r="S4001">
        <f>IF(K4001=1,1,IFERROR(IF(H4001="pass",VLOOKUP(F4001,Lookup!$D$2:$E$26,2,FALSE),0),1.6))</f>
        <v>0</v>
      </c>
      <c r="T4001" s="6">
        <f t="shared" si="201"/>
        <v>0</v>
      </c>
      <c r="U4001" s="6">
        <f t="shared" si="202"/>
        <v>0.5</v>
      </c>
      <c r="V4001" t="str">
        <f t="shared" si="203"/>
        <v>S.BARKLEY, NYG</v>
      </c>
    </row>
    <row r="4002" spans="1:22">
      <c r="A4002">
        <v>165</v>
      </c>
      <c r="B4002" s="21">
        <v>3</v>
      </c>
      <c r="C4002" s="21" t="s">
        <v>3</v>
      </c>
      <c r="D4002" s="21" t="s">
        <v>22</v>
      </c>
      <c r="E4002" s="21">
        <v>37</v>
      </c>
      <c r="F4002" s="21">
        <v>63</v>
      </c>
      <c r="G4002" s="21" t="s">
        <v>5071</v>
      </c>
      <c r="H4002" s="21" t="s">
        <v>439</v>
      </c>
      <c r="I4002" s="21">
        <v>0</v>
      </c>
      <c r="J4002" s="21">
        <v>1</v>
      </c>
      <c r="K4002" s="21">
        <v>0</v>
      </c>
      <c r="L4002" s="21">
        <v>0</v>
      </c>
      <c r="M4002" s="21" t="s">
        <v>1315</v>
      </c>
      <c r="N4002" s="21">
        <v>11</v>
      </c>
      <c r="O4002" s="21">
        <f t="shared" si="198"/>
        <v>11</v>
      </c>
      <c r="P4002" s="21">
        <f t="shared" si="199"/>
        <v>0</v>
      </c>
      <c r="Q4002" s="21">
        <f t="shared" si="200"/>
        <v>1</v>
      </c>
      <c r="R4002">
        <f>IFERROR(IF(I4002=1,VLOOKUP(F4002,Lookup!$A$2:$B$15,2,FALSE),0),0.5)</f>
        <v>0</v>
      </c>
      <c r="S4002">
        <f>IF(K4002=1,1,IFERROR(IF(H4002="pass",VLOOKUP(F4002,Lookup!$D$2:$E$26,2,FALSE),0),1.6))</f>
        <v>1.6</v>
      </c>
      <c r="T4002" s="6">
        <f t="shared" si="201"/>
        <v>1.7925</v>
      </c>
      <c r="U4002" s="6">
        <f t="shared" si="202"/>
        <v>1.7925</v>
      </c>
      <c r="V4002" t="str">
        <f t="shared" si="203"/>
        <v>K.GOLLADAY, NYG</v>
      </c>
    </row>
    <row r="4003" spans="1:22">
      <c r="A4003">
        <v>166</v>
      </c>
      <c r="B4003" s="21">
        <v>3</v>
      </c>
      <c r="C4003" s="21" t="s">
        <v>3</v>
      </c>
      <c r="D4003" s="21" t="s">
        <v>22</v>
      </c>
      <c r="E4003" s="21">
        <v>37</v>
      </c>
      <c r="F4003" s="21">
        <v>63</v>
      </c>
      <c r="G4003" s="21" t="s">
        <v>5072</v>
      </c>
      <c r="H4003" s="21" t="s">
        <v>439</v>
      </c>
      <c r="I4003" s="21">
        <v>0</v>
      </c>
      <c r="J4003" s="21">
        <v>1</v>
      </c>
      <c r="K4003" s="21">
        <v>0</v>
      </c>
      <c r="L4003" s="21">
        <v>0</v>
      </c>
      <c r="M4003" s="21" t="s">
        <v>1281</v>
      </c>
      <c r="N4003" s="21">
        <v>6</v>
      </c>
      <c r="O4003" s="21">
        <f t="shared" si="198"/>
        <v>6</v>
      </c>
      <c r="P4003" s="21">
        <f t="shared" si="199"/>
        <v>0</v>
      </c>
      <c r="Q4003" s="21">
        <f t="shared" si="200"/>
        <v>1</v>
      </c>
      <c r="R4003">
        <f>IFERROR(IF(I4003=1,VLOOKUP(F4003,Lookup!$A$2:$B$15,2,FALSE),0),0.5)</f>
        <v>0</v>
      </c>
      <c r="S4003">
        <f>IF(K4003=1,1,IFERROR(IF(H4003="pass",VLOOKUP(F4003,Lookup!$D$2:$E$26,2,FALSE),0),1.6))</f>
        <v>1.6</v>
      </c>
      <c r="T4003" s="6">
        <f t="shared" si="201"/>
        <v>1.7050000000000001</v>
      </c>
      <c r="U4003" s="6">
        <f t="shared" si="202"/>
        <v>1.7050000000000001</v>
      </c>
      <c r="V4003" t="str">
        <f t="shared" si="203"/>
        <v>K.TONEY, NYG</v>
      </c>
    </row>
    <row r="4004" spans="1:22">
      <c r="A4004">
        <v>167</v>
      </c>
      <c r="B4004" s="21">
        <v>3</v>
      </c>
      <c r="C4004" s="21" t="s">
        <v>3</v>
      </c>
      <c r="D4004" s="21" t="s">
        <v>22</v>
      </c>
      <c r="E4004" s="21">
        <v>28</v>
      </c>
      <c r="F4004" s="21">
        <v>72</v>
      </c>
      <c r="G4004" s="21" t="s">
        <v>5073</v>
      </c>
      <c r="H4004" s="21" t="s">
        <v>439</v>
      </c>
      <c r="I4004" s="21">
        <v>0</v>
      </c>
      <c r="J4004" s="21">
        <v>1</v>
      </c>
      <c r="K4004" s="21">
        <v>0</v>
      </c>
      <c r="L4004" s="21">
        <v>0</v>
      </c>
      <c r="M4004" s="21" t="s">
        <v>1281</v>
      </c>
      <c r="N4004" s="21">
        <v>-6</v>
      </c>
      <c r="O4004" s="21">
        <f t="shared" si="198"/>
        <v>-6</v>
      </c>
      <c r="P4004" s="21">
        <f t="shared" si="199"/>
        <v>0</v>
      </c>
      <c r="Q4004" s="21">
        <f t="shared" si="200"/>
        <v>1</v>
      </c>
      <c r="R4004">
        <f>IFERROR(IF(I4004=1,VLOOKUP(F4004,Lookup!$A$2:$B$15,2,FALSE),0),0.5)</f>
        <v>0</v>
      </c>
      <c r="S4004">
        <f>IF(K4004=1,1,IFERROR(IF(H4004="pass",VLOOKUP(F4004,Lookup!$D$2:$E$26,2,FALSE),0),1.6))</f>
        <v>1.6</v>
      </c>
      <c r="T4004" s="6">
        <f t="shared" si="201"/>
        <v>1.4950000000000001</v>
      </c>
      <c r="U4004" s="6">
        <f t="shared" si="202"/>
        <v>1.4950000000000001</v>
      </c>
      <c r="V4004" t="str">
        <f t="shared" si="203"/>
        <v>K.TONEY, NYG</v>
      </c>
    </row>
    <row r="4005" spans="1:22">
      <c r="A4005">
        <v>168</v>
      </c>
      <c r="B4005" s="21">
        <v>3</v>
      </c>
      <c r="C4005" s="21" t="s">
        <v>3</v>
      </c>
      <c r="D4005" s="21" t="s">
        <v>22</v>
      </c>
      <c r="E4005" s="21">
        <v>21</v>
      </c>
      <c r="F4005" s="21">
        <v>79</v>
      </c>
      <c r="G4005" s="21" t="s">
        <v>5074</v>
      </c>
      <c r="H4005" s="21" t="s">
        <v>585</v>
      </c>
      <c r="I4005" s="21">
        <v>1</v>
      </c>
      <c r="J4005" s="21">
        <v>0</v>
      </c>
      <c r="K4005" s="21">
        <v>0</v>
      </c>
      <c r="L4005" s="21">
        <v>0</v>
      </c>
      <c r="M4005" s="21" t="s">
        <v>1276</v>
      </c>
      <c r="N4005" s="21" t="s">
        <v>587</v>
      </c>
      <c r="O4005" s="21">
        <f t="shared" si="198"/>
        <v>0</v>
      </c>
      <c r="P4005" s="21">
        <f t="shared" si="199"/>
        <v>1</v>
      </c>
      <c r="Q4005" s="21">
        <f t="shared" si="200"/>
        <v>0</v>
      </c>
      <c r="R4005">
        <f>IFERROR(IF(I4005=1,VLOOKUP(F4005,Lookup!$A$2:$B$15,2,FALSE),0),0.5)</f>
        <v>0.5</v>
      </c>
      <c r="S4005">
        <f>IF(K4005=1,1,IFERROR(IF(H4005="pass",VLOOKUP(F4005,Lookup!$D$2:$E$26,2,FALSE),0),1.6))</f>
        <v>0</v>
      </c>
      <c r="T4005" s="6">
        <f t="shared" si="201"/>
        <v>0</v>
      </c>
      <c r="U4005" s="6">
        <f t="shared" si="202"/>
        <v>0.5</v>
      </c>
      <c r="V4005" t="str">
        <f t="shared" si="203"/>
        <v>S.BARKLEY, NYG</v>
      </c>
    </row>
    <row r="4006" spans="1:22">
      <c r="A4006">
        <v>169</v>
      </c>
      <c r="B4006" s="21">
        <v>3</v>
      </c>
      <c r="C4006" s="21" t="s">
        <v>3</v>
      </c>
      <c r="D4006" s="21" t="s">
        <v>22</v>
      </c>
      <c r="E4006" s="21">
        <v>17</v>
      </c>
      <c r="F4006" s="21">
        <v>83</v>
      </c>
      <c r="G4006" s="21" t="s">
        <v>5075</v>
      </c>
      <c r="H4006" s="21" t="s">
        <v>585</v>
      </c>
      <c r="I4006" s="21">
        <v>1</v>
      </c>
      <c r="J4006" s="21">
        <v>0</v>
      </c>
      <c r="K4006" s="21">
        <v>0</v>
      </c>
      <c r="L4006" s="21">
        <v>0</v>
      </c>
      <c r="M4006" s="21" t="s">
        <v>1405</v>
      </c>
      <c r="N4006" s="21" t="s">
        <v>587</v>
      </c>
      <c r="O4006" s="21">
        <f t="shared" si="198"/>
        <v>0</v>
      </c>
      <c r="P4006" s="21">
        <f t="shared" si="199"/>
        <v>1</v>
      </c>
      <c r="Q4006" s="21">
        <f t="shared" si="200"/>
        <v>0</v>
      </c>
      <c r="R4006">
        <f>IFERROR(IF(I4006=1,VLOOKUP(F4006,Lookup!$A$2:$B$15,2,FALSE),0),0.5)</f>
        <v>0.5</v>
      </c>
      <c r="S4006">
        <f>IF(K4006=1,1,IFERROR(IF(H4006="pass",VLOOKUP(F4006,Lookup!$D$2:$E$26,2,FALSE),0),1.6))</f>
        <v>0</v>
      </c>
      <c r="T4006" s="6">
        <f t="shared" si="201"/>
        <v>0</v>
      </c>
      <c r="U4006" s="6">
        <f t="shared" si="202"/>
        <v>0.5</v>
      </c>
      <c r="V4006" t="str">
        <f t="shared" si="203"/>
        <v>D.JONES, NYG</v>
      </c>
    </row>
    <row r="4007" spans="1:22">
      <c r="A4007">
        <v>170</v>
      </c>
      <c r="B4007" s="21">
        <v>3</v>
      </c>
      <c r="C4007" s="21" t="s">
        <v>3</v>
      </c>
      <c r="D4007" s="21" t="s">
        <v>22</v>
      </c>
      <c r="E4007" s="21">
        <v>28</v>
      </c>
      <c r="F4007" s="21">
        <v>72</v>
      </c>
      <c r="G4007" s="21" t="s">
        <v>5076</v>
      </c>
      <c r="H4007" s="21" t="s">
        <v>439</v>
      </c>
      <c r="I4007" s="21">
        <v>0</v>
      </c>
      <c r="J4007" s="21">
        <v>1</v>
      </c>
      <c r="K4007" s="21">
        <v>0</v>
      </c>
      <c r="L4007" s="21">
        <v>0</v>
      </c>
      <c r="M4007" s="21" t="s">
        <v>1285</v>
      </c>
      <c r="N4007" s="21">
        <v>-2</v>
      </c>
      <c r="O4007" s="21">
        <f t="shared" si="198"/>
        <v>-2</v>
      </c>
      <c r="P4007" s="21">
        <f t="shared" si="199"/>
        <v>0</v>
      </c>
      <c r="Q4007" s="21">
        <f t="shared" si="200"/>
        <v>1</v>
      </c>
      <c r="R4007">
        <f>IFERROR(IF(I4007=1,VLOOKUP(F4007,Lookup!$A$2:$B$15,2,FALSE),0),0.5)</f>
        <v>0</v>
      </c>
      <c r="S4007">
        <f>IF(K4007=1,1,IFERROR(IF(H4007="pass",VLOOKUP(F4007,Lookup!$D$2:$E$26,2,FALSE),0),1.6))</f>
        <v>1.6</v>
      </c>
      <c r="T4007" s="6">
        <f t="shared" si="201"/>
        <v>1.5650000000000002</v>
      </c>
      <c r="U4007" s="6">
        <f t="shared" si="202"/>
        <v>1.5650000000000002</v>
      </c>
      <c r="V4007" t="str">
        <f t="shared" si="203"/>
        <v>S.SHEPARD, NYG</v>
      </c>
    </row>
    <row r="4008" spans="1:22">
      <c r="A4008">
        <v>171</v>
      </c>
      <c r="B4008" s="21">
        <v>3</v>
      </c>
      <c r="C4008" s="21" t="s">
        <v>3</v>
      </c>
      <c r="D4008" s="21" t="s">
        <v>22</v>
      </c>
      <c r="E4008" s="21">
        <v>29</v>
      </c>
      <c r="F4008" s="21">
        <v>71</v>
      </c>
      <c r="G4008" s="21" t="s">
        <v>5077</v>
      </c>
      <c r="H4008" s="21" t="s">
        <v>439</v>
      </c>
      <c r="I4008" s="21">
        <v>0</v>
      </c>
      <c r="J4008" s="21">
        <v>1</v>
      </c>
      <c r="K4008" s="21">
        <v>0</v>
      </c>
      <c r="L4008" s="21">
        <v>0</v>
      </c>
      <c r="M4008" s="21" t="s">
        <v>5078</v>
      </c>
      <c r="N4008" s="21">
        <v>13</v>
      </c>
      <c r="O4008" s="21">
        <f t="shared" si="198"/>
        <v>13</v>
      </c>
      <c r="P4008" s="21">
        <f t="shared" si="199"/>
        <v>0</v>
      </c>
      <c r="Q4008" s="21">
        <f t="shared" si="200"/>
        <v>1</v>
      </c>
      <c r="R4008">
        <f>IFERROR(IF(I4008=1,VLOOKUP(F4008,Lookup!$A$2:$B$15,2,FALSE),0),0.5)</f>
        <v>0</v>
      </c>
      <c r="S4008">
        <f>IF(K4008=1,1,IFERROR(IF(H4008="pass",VLOOKUP(F4008,Lookup!$D$2:$E$26,2,FALSE),0),1.6))</f>
        <v>1.6</v>
      </c>
      <c r="T4008" s="6">
        <f t="shared" si="201"/>
        <v>1.8275000000000001</v>
      </c>
      <c r="U4008" s="6">
        <f t="shared" si="202"/>
        <v>1.8275000000000001</v>
      </c>
      <c r="V4008" t="str">
        <f t="shared" si="203"/>
        <v>C.JOHNSON, NYG</v>
      </c>
    </row>
    <row r="4009" spans="1:22">
      <c r="A4009">
        <v>172</v>
      </c>
      <c r="B4009" s="21">
        <v>3</v>
      </c>
      <c r="C4009" s="21" t="s">
        <v>22</v>
      </c>
      <c r="D4009" s="21" t="s">
        <v>3</v>
      </c>
      <c r="E4009" s="21">
        <v>81</v>
      </c>
      <c r="F4009" s="21">
        <v>19</v>
      </c>
      <c r="G4009" s="21" t="s">
        <v>5079</v>
      </c>
      <c r="H4009" s="21" t="s">
        <v>439</v>
      </c>
      <c r="I4009" s="21">
        <v>0</v>
      </c>
      <c r="J4009" s="21">
        <v>1</v>
      </c>
      <c r="K4009" s="21">
        <v>0</v>
      </c>
      <c r="L4009" s="21">
        <v>0</v>
      </c>
      <c r="M4009" s="21" t="s">
        <v>2226</v>
      </c>
      <c r="N4009" s="21">
        <v>2</v>
      </c>
      <c r="O4009" s="21">
        <f t="shared" si="198"/>
        <v>2</v>
      </c>
      <c r="P4009" s="21">
        <f t="shared" si="199"/>
        <v>0</v>
      </c>
      <c r="Q4009" s="21">
        <f t="shared" si="200"/>
        <v>1</v>
      </c>
      <c r="R4009">
        <f>IFERROR(IF(I4009=1,VLOOKUP(F4009,Lookup!$A$2:$B$15,2,FALSE),0),0.5)</f>
        <v>0</v>
      </c>
      <c r="S4009">
        <f>IF(K4009=1,1,IFERROR(IF(H4009="pass",VLOOKUP(F4009,Lookup!$D$2:$E$26,2,FALSE),0),1.6))</f>
        <v>1.6</v>
      </c>
      <c r="T4009" s="6">
        <f t="shared" si="201"/>
        <v>1.635</v>
      </c>
      <c r="U4009" s="6">
        <f t="shared" si="202"/>
        <v>1.635</v>
      </c>
      <c r="V4009" t="str">
        <f t="shared" si="203"/>
        <v>C.PATTERSON, ATL</v>
      </c>
    </row>
    <row r="4010" spans="1:22">
      <c r="A4010">
        <v>173</v>
      </c>
      <c r="B4010" s="21">
        <v>3</v>
      </c>
      <c r="C4010" s="21" t="s">
        <v>22</v>
      </c>
      <c r="D4010" s="21" t="s">
        <v>3</v>
      </c>
      <c r="E4010" s="21">
        <v>72</v>
      </c>
      <c r="F4010" s="21">
        <v>28</v>
      </c>
      <c r="G4010" s="21" t="s">
        <v>5080</v>
      </c>
      <c r="H4010" s="21" t="s">
        <v>585</v>
      </c>
      <c r="I4010" s="21">
        <v>1</v>
      </c>
      <c r="J4010" s="21">
        <v>0</v>
      </c>
      <c r="K4010" s="21">
        <v>0</v>
      </c>
      <c r="L4010" s="21">
        <v>0</v>
      </c>
      <c r="M4010" s="21" t="s">
        <v>2226</v>
      </c>
      <c r="N4010" s="21" t="s">
        <v>587</v>
      </c>
      <c r="O4010" s="21">
        <f t="shared" si="198"/>
        <v>0</v>
      </c>
      <c r="P4010" s="21">
        <f t="shared" si="199"/>
        <v>1</v>
      </c>
      <c r="Q4010" s="21">
        <f t="shared" si="200"/>
        <v>0</v>
      </c>
      <c r="R4010">
        <f>IFERROR(IF(I4010=1,VLOOKUP(F4010,Lookup!$A$2:$B$15,2,FALSE),0),0.5)</f>
        <v>0.5</v>
      </c>
      <c r="S4010">
        <f>IF(K4010=1,1,IFERROR(IF(H4010="pass",VLOOKUP(F4010,Lookup!$D$2:$E$26,2,FALSE),0),1.6))</f>
        <v>0</v>
      </c>
      <c r="T4010" s="6">
        <f t="shared" si="201"/>
        <v>0</v>
      </c>
      <c r="U4010" s="6">
        <f t="shared" si="202"/>
        <v>0.5</v>
      </c>
      <c r="V4010" t="str">
        <f t="shared" si="203"/>
        <v>C.PATTERSON, ATL</v>
      </c>
    </row>
    <row r="4011" spans="1:22">
      <c r="A4011">
        <v>174</v>
      </c>
      <c r="B4011" s="21">
        <v>3</v>
      </c>
      <c r="C4011" s="21" t="s">
        <v>22</v>
      </c>
      <c r="D4011" s="21" t="s">
        <v>3</v>
      </c>
      <c r="E4011" s="21">
        <v>61</v>
      </c>
      <c r="F4011" s="21">
        <v>39</v>
      </c>
      <c r="G4011" s="21" t="s">
        <v>5081</v>
      </c>
      <c r="H4011" s="21" t="s">
        <v>585</v>
      </c>
      <c r="I4011" s="21">
        <v>1</v>
      </c>
      <c r="J4011" s="21">
        <v>0</v>
      </c>
      <c r="K4011" s="21">
        <v>0</v>
      </c>
      <c r="L4011" s="21">
        <v>0</v>
      </c>
      <c r="M4011" s="21" t="s">
        <v>2226</v>
      </c>
      <c r="N4011" s="21" t="s">
        <v>587</v>
      </c>
      <c r="O4011" s="21">
        <f t="shared" si="198"/>
        <v>0</v>
      </c>
      <c r="P4011" s="21">
        <f t="shared" si="199"/>
        <v>1</v>
      </c>
      <c r="Q4011" s="21">
        <f t="shared" si="200"/>
        <v>0</v>
      </c>
      <c r="R4011">
        <f>IFERROR(IF(I4011=1,VLOOKUP(F4011,Lookup!$A$2:$B$15,2,FALSE),0),0.5)</f>
        <v>0.5</v>
      </c>
      <c r="S4011">
        <f>IF(K4011=1,1,IFERROR(IF(H4011="pass",VLOOKUP(F4011,Lookup!$D$2:$E$26,2,FALSE),0),1.6))</f>
        <v>0</v>
      </c>
      <c r="T4011" s="6">
        <f t="shared" si="201"/>
        <v>0</v>
      </c>
      <c r="U4011" s="6">
        <f t="shared" si="202"/>
        <v>0.5</v>
      </c>
      <c r="V4011" t="str">
        <f t="shared" si="203"/>
        <v>C.PATTERSON, ATL</v>
      </c>
    </row>
    <row r="4012" spans="1:22">
      <c r="A4012">
        <v>175</v>
      </c>
      <c r="B4012" s="21">
        <v>3</v>
      </c>
      <c r="C4012" s="21" t="s">
        <v>22</v>
      </c>
      <c r="D4012" s="21" t="s">
        <v>3</v>
      </c>
      <c r="E4012" s="21">
        <v>60</v>
      </c>
      <c r="F4012" s="21">
        <v>40</v>
      </c>
      <c r="G4012" s="21" t="s">
        <v>5082</v>
      </c>
      <c r="H4012" s="21" t="s">
        <v>439</v>
      </c>
      <c r="I4012" s="21">
        <v>0</v>
      </c>
      <c r="J4012" s="21">
        <v>1</v>
      </c>
      <c r="K4012" s="21">
        <v>0</v>
      </c>
      <c r="L4012" s="21">
        <v>0</v>
      </c>
      <c r="M4012" s="21" t="s">
        <v>2224</v>
      </c>
      <c r="N4012" s="21">
        <v>19</v>
      </c>
      <c r="O4012" s="21">
        <f t="shared" si="198"/>
        <v>19</v>
      </c>
      <c r="P4012" s="21">
        <f t="shared" si="199"/>
        <v>0</v>
      </c>
      <c r="Q4012" s="21">
        <f t="shared" si="200"/>
        <v>1</v>
      </c>
      <c r="R4012">
        <f>IFERROR(IF(I4012=1,VLOOKUP(F4012,Lookup!$A$2:$B$15,2,FALSE),0),0.5)</f>
        <v>0</v>
      </c>
      <c r="S4012">
        <f>IF(K4012=1,1,IFERROR(IF(H4012="pass",VLOOKUP(F4012,Lookup!$D$2:$E$26,2,FALSE),0),1.6))</f>
        <v>1.6</v>
      </c>
      <c r="T4012" s="6">
        <f t="shared" si="201"/>
        <v>1.9325000000000001</v>
      </c>
      <c r="U4012" s="6">
        <f t="shared" si="202"/>
        <v>1.9325000000000001</v>
      </c>
      <c r="V4012" t="str">
        <f t="shared" si="203"/>
        <v>C.RIDLEY, ATL</v>
      </c>
    </row>
    <row r="4013" spans="1:22">
      <c r="A4013">
        <v>176</v>
      </c>
      <c r="B4013" s="21">
        <v>3</v>
      </c>
      <c r="C4013" s="21" t="s">
        <v>22</v>
      </c>
      <c r="D4013" s="21" t="s">
        <v>3</v>
      </c>
      <c r="E4013" s="21">
        <v>60</v>
      </c>
      <c r="F4013" s="21">
        <v>40</v>
      </c>
      <c r="G4013" s="21" t="s">
        <v>5083</v>
      </c>
      <c r="H4013" s="21" t="s">
        <v>439</v>
      </c>
      <c r="I4013" s="21">
        <v>0</v>
      </c>
      <c r="J4013" s="21">
        <v>1</v>
      </c>
      <c r="K4013" s="21">
        <v>0</v>
      </c>
      <c r="L4013" s="21">
        <v>0</v>
      </c>
      <c r="M4013" s="21" t="s">
        <v>2224</v>
      </c>
      <c r="N4013" s="21">
        <v>1</v>
      </c>
      <c r="O4013" s="21">
        <f t="shared" si="198"/>
        <v>1</v>
      </c>
      <c r="P4013" s="21">
        <f t="shared" si="199"/>
        <v>0</v>
      </c>
      <c r="Q4013" s="21">
        <f t="shared" si="200"/>
        <v>1</v>
      </c>
      <c r="R4013">
        <f>IFERROR(IF(I4013=1,VLOOKUP(F4013,Lookup!$A$2:$B$15,2,FALSE),0),0.5)</f>
        <v>0</v>
      </c>
      <c r="S4013">
        <f>IF(K4013=1,1,IFERROR(IF(H4013="pass",VLOOKUP(F4013,Lookup!$D$2:$E$26,2,FALSE),0),1.6))</f>
        <v>1.6</v>
      </c>
      <c r="T4013" s="6">
        <f t="shared" si="201"/>
        <v>1.6175000000000002</v>
      </c>
      <c r="U4013" s="6">
        <f t="shared" si="202"/>
        <v>1.6175000000000002</v>
      </c>
      <c r="V4013" t="str">
        <f t="shared" si="203"/>
        <v>C.RIDLEY, ATL</v>
      </c>
    </row>
    <row r="4014" spans="1:22">
      <c r="A4014">
        <v>177</v>
      </c>
      <c r="B4014" s="21">
        <v>3</v>
      </c>
      <c r="C4014" s="21" t="s">
        <v>22</v>
      </c>
      <c r="D4014" s="21" t="s">
        <v>3</v>
      </c>
      <c r="E4014" s="21">
        <v>40</v>
      </c>
      <c r="F4014" s="21">
        <v>60</v>
      </c>
      <c r="G4014" s="21" t="s">
        <v>5084</v>
      </c>
      <c r="H4014" s="21" t="s">
        <v>2864</v>
      </c>
      <c r="I4014" s="21">
        <v>1</v>
      </c>
      <c r="J4014" s="21">
        <v>0</v>
      </c>
      <c r="K4014" s="21">
        <v>0</v>
      </c>
      <c r="L4014" s="21">
        <v>0</v>
      </c>
      <c r="M4014" s="21" t="s">
        <v>2257</v>
      </c>
      <c r="N4014" s="21" t="s">
        <v>587</v>
      </c>
      <c r="O4014" s="21">
        <f t="shared" si="198"/>
        <v>0</v>
      </c>
      <c r="P4014" s="21">
        <f t="shared" si="199"/>
        <v>1</v>
      </c>
      <c r="Q4014" s="21">
        <f t="shared" si="200"/>
        <v>0</v>
      </c>
      <c r="R4014">
        <f>IFERROR(IF(I4014=1,VLOOKUP(F4014,Lookup!$A$2:$B$15,2,FALSE),0),0.5)</f>
        <v>0.5</v>
      </c>
      <c r="S4014">
        <f>IF(K4014=1,1,IFERROR(IF(H4014="pass",VLOOKUP(F4014,Lookup!$D$2:$E$26,2,FALSE),0),1.6))</f>
        <v>0</v>
      </c>
      <c r="T4014" s="6">
        <f t="shared" si="201"/>
        <v>0</v>
      </c>
      <c r="U4014" s="6">
        <f t="shared" si="202"/>
        <v>0.5</v>
      </c>
      <c r="V4014" t="str">
        <f t="shared" si="203"/>
        <v>M.DAVIS, ATL</v>
      </c>
    </row>
    <row r="4015" spans="1:22">
      <c r="A4015">
        <v>178</v>
      </c>
      <c r="B4015" s="21">
        <v>3</v>
      </c>
      <c r="C4015" s="21" t="s">
        <v>22</v>
      </c>
      <c r="D4015" s="21" t="s">
        <v>3</v>
      </c>
      <c r="E4015" s="21">
        <v>50</v>
      </c>
      <c r="F4015" s="21">
        <v>50</v>
      </c>
      <c r="G4015" s="21" t="s">
        <v>5085</v>
      </c>
      <c r="H4015" s="21" t="s">
        <v>439</v>
      </c>
      <c r="I4015" s="21">
        <v>0</v>
      </c>
      <c r="J4015" s="21">
        <v>1</v>
      </c>
      <c r="K4015" s="21">
        <v>0</v>
      </c>
      <c r="L4015" s="21">
        <v>0</v>
      </c>
      <c r="M4015" s="21" t="s">
        <v>2224</v>
      </c>
      <c r="N4015" s="21">
        <v>4</v>
      </c>
      <c r="O4015" s="21">
        <f t="shared" si="198"/>
        <v>4</v>
      </c>
      <c r="P4015" s="21">
        <f t="shared" si="199"/>
        <v>0</v>
      </c>
      <c r="Q4015" s="21">
        <f t="shared" si="200"/>
        <v>1</v>
      </c>
      <c r="R4015">
        <f>IFERROR(IF(I4015=1,VLOOKUP(F4015,Lookup!$A$2:$B$15,2,FALSE),0),0.5)</f>
        <v>0</v>
      </c>
      <c r="S4015">
        <f>IF(K4015=1,1,IFERROR(IF(H4015="pass",VLOOKUP(F4015,Lookup!$D$2:$E$26,2,FALSE),0),1.6))</f>
        <v>1.6</v>
      </c>
      <c r="T4015" s="6">
        <f t="shared" si="201"/>
        <v>1.6700000000000002</v>
      </c>
      <c r="U4015" s="6">
        <f t="shared" si="202"/>
        <v>1.6700000000000002</v>
      </c>
      <c r="V4015" t="str">
        <f t="shared" si="203"/>
        <v>C.RIDLEY, ATL</v>
      </c>
    </row>
    <row r="4016" spans="1:22">
      <c r="A4016">
        <v>179</v>
      </c>
      <c r="B4016" s="21">
        <v>3</v>
      </c>
      <c r="C4016" s="21" t="s">
        <v>22</v>
      </c>
      <c r="D4016" s="21" t="s">
        <v>3</v>
      </c>
      <c r="E4016" s="21">
        <v>46</v>
      </c>
      <c r="F4016" s="21">
        <v>54</v>
      </c>
      <c r="G4016" s="21" t="s">
        <v>5086</v>
      </c>
      <c r="H4016" s="21" t="s">
        <v>439</v>
      </c>
      <c r="I4016" s="21">
        <v>0</v>
      </c>
      <c r="J4016" s="21">
        <v>1</v>
      </c>
      <c r="K4016" s="21">
        <v>0</v>
      </c>
      <c r="L4016" s="21">
        <v>0</v>
      </c>
      <c r="M4016" s="21" t="s">
        <v>2224</v>
      </c>
      <c r="N4016" s="21">
        <v>6</v>
      </c>
      <c r="O4016" s="21">
        <f t="shared" si="198"/>
        <v>6</v>
      </c>
      <c r="P4016" s="21">
        <f t="shared" si="199"/>
        <v>0</v>
      </c>
      <c r="Q4016" s="21">
        <f t="shared" si="200"/>
        <v>1</v>
      </c>
      <c r="R4016">
        <f>IFERROR(IF(I4016=1,VLOOKUP(F4016,Lookup!$A$2:$B$15,2,FALSE),0),0.5)</f>
        <v>0</v>
      </c>
      <c r="S4016">
        <f>IF(K4016=1,1,IFERROR(IF(H4016="pass",VLOOKUP(F4016,Lookup!$D$2:$E$26,2,FALSE),0),1.6))</f>
        <v>1.6</v>
      </c>
      <c r="T4016" s="6">
        <f t="shared" si="201"/>
        <v>1.7050000000000001</v>
      </c>
      <c r="U4016" s="6">
        <f t="shared" si="202"/>
        <v>1.7050000000000001</v>
      </c>
      <c r="V4016" t="str">
        <f t="shared" si="203"/>
        <v>C.RIDLEY, ATL</v>
      </c>
    </row>
    <row r="4017" spans="1:22">
      <c r="A4017">
        <v>180</v>
      </c>
      <c r="B4017" s="21">
        <v>3</v>
      </c>
      <c r="C4017" s="21" t="s">
        <v>22</v>
      </c>
      <c r="D4017" s="21" t="s">
        <v>3</v>
      </c>
      <c r="E4017" s="21">
        <v>40</v>
      </c>
      <c r="F4017" s="21">
        <v>60</v>
      </c>
      <c r="G4017" s="21" t="s">
        <v>5087</v>
      </c>
      <c r="H4017" s="21" t="s">
        <v>439</v>
      </c>
      <c r="I4017" s="21">
        <v>0</v>
      </c>
      <c r="J4017" s="21">
        <v>1</v>
      </c>
      <c r="K4017" s="21">
        <v>0</v>
      </c>
      <c r="L4017" s="21">
        <v>0</v>
      </c>
      <c r="M4017" s="21" t="s">
        <v>2848</v>
      </c>
      <c r="N4017" s="21">
        <v>18</v>
      </c>
      <c r="O4017" s="21">
        <f t="shared" si="198"/>
        <v>18</v>
      </c>
      <c r="P4017" s="21">
        <f t="shared" si="199"/>
        <v>0</v>
      </c>
      <c r="Q4017" s="21">
        <f t="shared" si="200"/>
        <v>1</v>
      </c>
      <c r="R4017">
        <f>IFERROR(IF(I4017=1,VLOOKUP(F4017,Lookup!$A$2:$B$15,2,FALSE),0),0.5)</f>
        <v>0</v>
      </c>
      <c r="S4017">
        <f>IF(K4017=1,1,IFERROR(IF(H4017="pass",VLOOKUP(F4017,Lookup!$D$2:$E$26,2,FALSE),0),1.6))</f>
        <v>1.6</v>
      </c>
      <c r="T4017" s="6">
        <f t="shared" si="201"/>
        <v>1.915</v>
      </c>
      <c r="U4017" s="6">
        <f t="shared" si="202"/>
        <v>1.915</v>
      </c>
      <c r="V4017" t="str">
        <f t="shared" si="203"/>
        <v>O.ZACCHEAUS, ATL</v>
      </c>
    </row>
    <row r="4018" spans="1:22">
      <c r="A4018">
        <v>181</v>
      </c>
      <c r="B4018" s="21">
        <v>3</v>
      </c>
      <c r="C4018" s="21" t="s">
        <v>3</v>
      </c>
      <c r="D4018" s="21" t="s">
        <v>22</v>
      </c>
      <c r="E4018" s="21">
        <v>97</v>
      </c>
      <c r="F4018" s="21">
        <v>3</v>
      </c>
      <c r="G4018" s="21" t="s">
        <v>5088</v>
      </c>
      <c r="H4018" s="21" t="s">
        <v>439</v>
      </c>
      <c r="I4018" s="21">
        <v>0</v>
      </c>
      <c r="J4018" s="21">
        <v>1</v>
      </c>
      <c r="K4018" s="21">
        <v>0</v>
      </c>
      <c r="L4018" s="21">
        <v>0</v>
      </c>
      <c r="M4018" s="21" t="s">
        <v>1403</v>
      </c>
      <c r="N4018" s="21">
        <v>12</v>
      </c>
      <c r="O4018" s="21">
        <f t="shared" si="198"/>
        <v>12</v>
      </c>
      <c r="P4018" s="21">
        <f t="shared" si="199"/>
        <v>0</v>
      </c>
      <c r="Q4018" s="21">
        <f t="shared" si="200"/>
        <v>1</v>
      </c>
      <c r="R4018">
        <f>IFERROR(IF(I4018=1,VLOOKUP(F4018,Lookup!$A$2:$B$15,2,FALSE),0),0.5)</f>
        <v>0</v>
      </c>
      <c r="S4018">
        <f>IF(K4018=1,1,IFERROR(IF(H4018="pass",VLOOKUP(F4018,Lookup!$D$2:$E$26,2,FALSE),0),1.6))</f>
        <v>1.6</v>
      </c>
      <c r="T4018" s="6">
        <f t="shared" si="201"/>
        <v>1.81</v>
      </c>
      <c r="U4018" s="6">
        <f t="shared" si="202"/>
        <v>1.81</v>
      </c>
      <c r="V4018" t="str">
        <f t="shared" si="203"/>
        <v>C.BOARD, NYG</v>
      </c>
    </row>
    <row r="4019" spans="1:22">
      <c r="A4019">
        <v>182</v>
      </c>
      <c r="B4019" s="21">
        <v>3</v>
      </c>
      <c r="C4019" s="21" t="s">
        <v>3</v>
      </c>
      <c r="D4019" s="21" t="s">
        <v>22</v>
      </c>
      <c r="E4019" s="21">
        <v>97</v>
      </c>
      <c r="F4019" s="21">
        <v>3</v>
      </c>
      <c r="G4019" s="21" t="s">
        <v>5089</v>
      </c>
      <c r="H4019" s="21" t="s">
        <v>585</v>
      </c>
      <c r="I4019" s="21">
        <v>1</v>
      </c>
      <c r="J4019" s="21">
        <v>0</v>
      </c>
      <c r="K4019" s="21">
        <v>0</v>
      </c>
      <c r="L4019" s="21">
        <v>0</v>
      </c>
      <c r="M4019" s="21" t="s">
        <v>1276</v>
      </c>
      <c r="N4019" s="21" t="s">
        <v>587</v>
      </c>
      <c r="O4019" s="21">
        <f t="shared" si="198"/>
        <v>0</v>
      </c>
      <c r="P4019" s="21">
        <f t="shared" si="199"/>
        <v>1</v>
      </c>
      <c r="Q4019" s="21">
        <f t="shared" si="200"/>
        <v>0</v>
      </c>
      <c r="R4019">
        <f>IFERROR(IF(I4019=1,VLOOKUP(F4019,Lookup!$A$2:$B$15,2,FALSE),0),0.5)</f>
        <v>0.5</v>
      </c>
      <c r="S4019">
        <f>IF(K4019=1,1,IFERROR(IF(H4019="pass",VLOOKUP(F4019,Lookup!$D$2:$E$26,2,FALSE),0),1.6))</f>
        <v>0</v>
      </c>
      <c r="T4019" s="6">
        <f t="shared" si="201"/>
        <v>0</v>
      </c>
      <c r="U4019" s="6">
        <f t="shared" si="202"/>
        <v>0.5</v>
      </c>
      <c r="V4019" t="str">
        <f t="shared" si="203"/>
        <v>S.BARKLEY, NYG</v>
      </c>
    </row>
    <row r="4020" spans="1:22">
      <c r="A4020">
        <v>183</v>
      </c>
      <c r="B4020" s="21">
        <v>3</v>
      </c>
      <c r="C4020" s="21" t="s">
        <v>3</v>
      </c>
      <c r="D4020" s="21" t="s">
        <v>22</v>
      </c>
      <c r="E4020" s="21">
        <v>93</v>
      </c>
      <c r="F4020" s="21">
        <v>7</v>
      </c>
      <c r="G4020" s="21" t="s">
        <v>5090</v>
      </c>
      <c r="H4020" s="21" t="s">
        <v>2864</v>
      </c>
      <c r="I4020" s="21">
        <v>0</v>
      </c>
      <c r="J4020" s="21">
        <v>1</v>
      </c>
      <c r="K4020" s="21">
        <v>0</v>
      </c>
      <c r="L4020" s="21">
        <v>0</v>
      </c>
      <c r="M4020" s="21" t="s">
        <v>1403</v>
      </c>
      <c r="N4020" s="21" t="s">
        <v>587</v>
      </c>
      <c r="O4020" s="21">
        <f t="shared" si="198"/>
        <v>0</v>
      </c>
      <c r="P4020" s="21">
        <f t="shared" si="199"/>
        <v>0</v>
      </c>
      <c r="Q4020" s="21">
        <f t="shared" si="200"/>
        <v>0</v>
      </c>
      <c r="R4020">
        <f>IFERROR(IF(I4020=1,VLOOKUP(F4020,Lookup!$A$2:$B$15,2,FALSE),0),0.5)</f>
        <v>0</v>
      </c>
      <c r="S4020">
        <f>IF(K4020=1,1,IFERROR(IF(H4020="pass",VLOOKUP(F4020,Lookup!$D$2:$E$26,2,FALSE),0),1.6))</f>
        <v>0</v>
      </c>
      <c r="T4020" s="6">
        <f t="shared" si="201"/>
        <v>0</v>
      </c>
      <c r="U4020" s="6">
        <f t="shared" si="202"/>
        <v>0</v>
      </c>
      <c r="V4020" t="str">
        <f t="shared" si="203"/>
        <v>C.BOARD, NYG</v>
      </c>
    </row>
    <row r="4021" spans="1:22">
      <c r="A4021">
        <v>184</v>
      </c>
      <c r="B4021" s="21">
        <v>3</v>
      </c>
      <c r="C4021" s="21" t="s">
        <v>3</v>
      </c>
      <c r="D4021" s="21" t="s">
        <v>22</v>
      </c>
      <c r="E4021" s="21">
        <v>96</v>
      </c>
      <c r="F4021" s="21">
        <v>4</v>
      </c>
      <c r="G4021" s="21" t="s">
        <v>5091</v>
      </c>
      <c r="H4021" s="21" t="s">
        <v>439</v>
      </c>
      <c r="I4021" s="21">
        <v>0</v>
      </c>
      <c r="J4021" s="21">
        <v>1</v>
      </c>
      <c r="K4021" s="21">
        <v>0</v>
      </c>
      <c r="L4021" s="21">
        <v>0</v>
      </c>
      <c r="M4021" s="21" t="s">
        <v>1281</v>
      </c>
      <c r="N4021" s="21">
        <v>9</v>
      </c>
      <c r="O4021" s="21">
        <f t="shared" si="198"/>
        <v>9</v>
      </c>
      <c r="P4021" s="21">
        <f t="shared" si="199"/>
        <v>0</v>
      </c>
      <c r="Q4021" s="21">
        <f t="shared" si="200"/>
        <v>1</v>
      </c>
      <c r="R4021">
        <f>IFERROR(IF(I4021=1,VLOOKUP(F4021,Lookup!$A$2:$B$15,2,FALSE),0),0.5)</f>
        <v>0</v>
      </c>
      <c r="S4021">
        <f>IF(K4021=1,1,IFERROR(IF(H4021="pass",VLOOKUP(F4021,Lookup!$D$2:$E$26,2,FALSE),0),1.6))</f>
        <v>1.6</v>
      </c>
      <c r="T4021" s="6">
        <f t="shared" si="201"/>
        <v>1.7575000000000001</v>
      </c>
      <c r="U4021" s="6">
        <f t="shared" si="202"/>
        <v>1.7575000000000001</v>
      </c>
      <c r="V4021" t="str">
        <f t="shared" si="203"/>
        <v>K.TONEY, NYG</v>
      </c>
    </row>
    <row r="4022" spans="1:22">
      <c r="A4022">
        <v>185</v>
      </c>
      <c r="B4022" s="21">
        <v>3</v>
      </c>
      <c r="C4022" s="21" t="s">
        <v>22</v>
      </c>
      <c r="D4022" s="21" t="s">
        <v>3</v>
      </c>
      <c r="E4022" s="21">
        <v>44</v>
      </c>
      <c r="F4022" s="21">
        <v>56</v>
      </c>
      <c r="G4022" s="21" t="s">
        <v>5092</v>
      </c>
      <c r="H4022" s="21" t="s">
        <v>585</v>
      </c>
      <c r="I4022" s="21">
        <v>1</v>
      </c>
      <c r="J4022" s="21">
        <v>0</v>
      </c>
      <c r="K4022" s="21">
        <v>0</v>
      </c>
      <c r="L4022" s="21">
        <v>0</v>
      </c>
      <c r="M4022" s="21" t="s">
        <v>2257</v>
      </c>
      <c r="N4022" s="21" t="s">
        <v>587</v>
      </c>
      <c r="O4022" s="21">
        <f t="shared" si="198"/>
        <v>0</v>
      </c>
      <c r="P4022" s="21">
        <f t="shared" si="199"/>
        <v>1</v>
      </c>
      <c r="Q4022" s="21">
        <f t="shared" si="200"/>
        <v>0</v>
      </c>
      <c r="R4022">
        <f>IFERROR(IF(I4022=1,VLOOKUP(F4022,Lookup!$A$2:$B$15,2,FALSE),0),0.5)</f>
        <v>0.5</v>
      </c>
      <c r="S4022">
        <f>IF(K4022=1,1,IFERROR(IF(H4022="pass",VLOOKUP(F4022,Lookup!$D$2:$E$26,2,FALSE),0),1.6))</f>
        <v>0</v>
      </c>
      <c r="T4022" s="6">
        <f t="shared" si="201"/>
        <v>0</v>
      </c>
      <c r="U4022" s="6">
        <f t="shared" si="202"/>
        <v>0.5</v>
      </c>
      <c r="V4022" t="str">
        <f t="shared" si="203"/>
        <v>M.DAVIS, ATL</v>
      </c>
    </row>
    <row r="4023" spans="1:22">
      <c r="A4023">
        <v>186</v>
      </c>
      <c r="B4023" s="21">
        <v>3</v>
      </c>
      <c r="C4023" s="21" t="s">
        <v>22</v>
      </c>
      <c r="D4023" s="21" t="s">
        <v>3</v>
      </c>
      <c r="E4023" s="21">
        <v>41</v>
      </c>
      <c r="F4023" s="21">
        <v>59</v>
      </c>
      <c r="G4023" s="21" t="s">
        <v>5093</v>
      </c>
      <c r="H4023" s="21" t="s">
        <v>439</v>
      </c>
      <c r="I4023" s="21">
        <v>0</v>
      </c>
      <c r="J4023" s="21">
        <v>1</v>
      </c>
      <c r="K4023" s="21">
        <v>0</v>
      </c>
      <c r="L4023" s="21">
        <v>0</v>
      </c>
      <c r="M4023" s="21" t="s">
        <v>2257</v>
      </c>
      <c r="N4023" s="21">
        <v>-1</v>
      </c>
      <c r="O4023" s="21">
        <f t="shared" si="198"/>
        <v>-1</v>
      </c>
      <c r="P4023" s="21">
        <f t="shared" si="199"/>
        <v>0</v>
      </c>
      <c r="Q4023" s="21">
        <f t="shared" si="200"/>
        <v>1</v>
      </c>
      <c r="R4023">
        <f>IFERROR(IF(I4023=1,VLOOKUP(F4023,Lookup!$A$2:$B$15,2,FALSE),0),0.5)</f>
        <v>0</v>
      </c>
      <c r="S4023">
        <f>IF(K4023=1,1,IFERROR(IF(H4023="pass",VLOOKUP(F4023,Lookup!$D$2:$E$26,2,FALSE),0),1.6))</f>
        <v>1.6</v>
      </c>
      <c r="T4023" s="6">
        <f t="shared" si="201"/>
        <v>1.5825</v>
      </c>
      <c r="U4023" s="6">
        <f t="shared" si="202"/>
        <v>1.5825</v>
      </c>
      <c r="V4023" t="str">
        <f t="shared" si="203"/>
        <v>M.DAVIS, ATL</v>
      </c>
    </row>
    <row r="4024" spans="1:22">
      <c r="A4024">
        <v>187</v>
      </c>
      <c r="B4024" s="21">
        <v>3</v>
      </c>
      <c r="C4024" s="21" t="s">
        <v>22</v>
      </c>
      <c r="D4024" s="21" t="s">
        <v>3</v>
      </c>
      <c r="E4024" s="21">
        <v>29</v>
      </c>
      <c r="F4024" s="21">
        <v>71</v>
      </c>
      <c r="G4024" s="21" t="s">
        <v>5094</v>
      </c>
      <c r="H4024" s="21" t="s">
        <v>439</v>
      </c>
      <c r="I4024" s="21">
        <v>0</v>
      </c>
      <c r="J4024" s="21">
        <v>1</v>
      </c>
      <c r="K4024" s="21">
        <v>0</v>
      </c>
      <c r="L4024" s="21">
        <v>0</v>
      </c>
      <c r="M4024" s="21" t="s">
        <v>2848</v>
      </c>
      <c r="N4024" s="21">
        <v>14</v>
      </c>
      <c r="O4024" s="21">
        <f t="shared" si="198"/>
        <v>14</v>
      </c>
      <c r="P4024" s="21">
        <f t="shared" si="199"/>
        <v>0</v>
      </c>
      <c r="Q4024" s="21">
        <f t="shared" si="200"/>
        <v>1</v>
      </c>
      <c r="R4024">
        <f>IFERROR(IF(I4024=1,VLOOKUP(F4024,Lookup!$A$2:$B$15,2,FALSE),0),0.5)</f>
        <v>0</v>
      </c>
      <c r="S4024">
        <f>IF(K4024=1,1,IFERROR(IF(H4024="pass",VLOOKUP(F4024,Lookup!$D$2:$E$26,2,FALSE),0),1.6))</f>
        <v>1.6</v>
      </c>
      <c r="T4024" s="6">
        <f t="shared" si="201"/>
        <v>1.845</v>
      </c>
      <c r="U4024" s="6">
        <f t="shared" si="202"/>
        <v>1.845</v>
      </c>
      <c r="V4024" t="str">
        <f t="shared" si="203"/>
        <v>O.ZACCHEAUS, ATL</v>
      </c>
    </row>
    <row r="4025" spans="1:22">
      <c r="A4025">
        <v>188</v>
      </c>
      <c r="B4025" s="21">
        <v>3</v>
      </c>
      <c r="C4025" s="21" t="s">
        <v>22</v>
      </c>
      <c r="D4025" s="21" t="s">
        <v>3</v>
      </c>
      <c r="E4025" s="21">
        <v>7</v>
      </c>
      <c r="F4025" s="21">
        <v>93</v>
      </c>
      <c r="G4025" s="21" t="s">
        <v>5095</v>
      </c>
      <c r="H4025" s="21" t="s">
        <v>439</v>
      </c>
      <c r="I4025" s="21">
        <v>0</v>
      </c>
      <c r="J4025" s="21">
        <v>1</v>
      </c>
      <c r="K4025" s="21">
        <v>0</v>
      </c>
      <c r="L4025" s="21">
        <v>0</v>
      </c>
      <c r="M4025" s="21" t="s">
        <v>2224</v>
      </c>
      <c r="N4025" s="21">
        <v>-3</v>
      </c>
      <c r="O4025" s="21">
        <f t="shared" si="198"/>
        <v>-3</v>
      </c>
      <c r="P4025" s="21">
        <f t="shared" si="199"/>
        <v>0</v>
      </c>
      <c r="Q4025" s="21">
        <f t="shared" si="200"/>
        <v>1</v>
      </c>
      <c r="R4025">
        <f>IFERROR(IF(I4025=1,VLOOKUP(F4025,Lookup!$A$2:$B$15,2,FALSE),0),0.5)</f>
        <v>0</v>
      </c>
      <c r="S4025">
        <f>IF(K4025=1,1,IFERROR(IF(H4025="pass",VLOOKUP(F4025,Lookup!$D$2:$E$26,2,FALSE),0),1.6))</f>
        <v>2.7</v>
      </c>
      <c r="T4025" s="6">
        <f t="shared" si="201"/>
        <v>1.5475000000000001</v>
      </c>
      <c r="U4025" s="6">
        <f t="shared" si="202"/>
        <v>2.3081500000000004</v>
      </c>
      <c r="V4025" t="str">
        <f t="shared" si="203"/>
        <v>C.RIDLEY, ATL</v>
      </c>
    </row>
    <row r="4026" spans="1:22">
      <c r="A4026">
        <v>189</v>
      </c>
      <c r="B4026" s="21">
        <v>3</v>
      </c>
      <c r="C4026" s="21" t="s">
        <v>22</v>
      </c>
      <c r="D4026" s="21" t="s">
        <v>3</v>
      </c>
      <c r="E4026" s="21">
        <v>4</v>
      </c>
      <c r="F4026" s="21">
        <v>96</v>
      </c>
      <c r="G4026" s="21" t="s">
        <v>5096</v>
      </c>
      <c r="H4026" s="21" t="s">
        <v>439</v>
      </c>
      <c r="I4026" s="21">
        <v>0</v>
      </c>
      <c r="J4026" s="21">
        <v>1</v>
      </c>
      <c r="K4026" s="21">
        <v>0</v>
      </c>
      <c r="L4026" s="21">
        <v>0</v>
      </c>
      <c r="M4026" s="21" t="s">
        <v>2224</v>
      </c>
      <c r="N4026" s="21">
        <v>4</v>
      </c>
      <c r="O4026" s="21">
        <f t="shared" si="198"/>
        <v>4</v>
      </c>
      <c r="P4026" s="21">
        <f t="shared" si="199"/>
        <v>0</v>
      </c>
      <c r="Q4026" s="21">
        <f t="shared" si="200"/>
        <v>1</v>
      </c>
      <c r="R4026">
        <f>IFERROR(IF(I4026=1,VLOOKUP(F4026,Lookup!$A$2:$B$15,2,FALSE),0),0.5)</f>
        <v>0</v>
      </c>
      <c r="S4026">
        <f>IF(K4026=1,1,IFERROR(IF(H4026="pass",VLOOKUP(F4026,Lookup!$D$2:$E$26,2,FALSE),0),1.6))</f>
        <v>3.2</v>
      </c>
      <c r="T4026" s="6">
        <f t="shared" si="201"/>
        <v>1.6700000000000002</v>
      </c>
      <c r="U4026" s="6">
        <f t="shared" si="202"/>
        <v>3.2</v>
      </c>
      <c r="V4026" t="str">
        <f t="shared" si="203"/>
        <v>C.RIDLEY, ATL</v>
      </c>
    </row>
    <row r="4027" spans="1:22">
      <c r="A4027">
        <v>190</v>
      </c>
      <c r="B4027" s="21">
        <v>3</v>
      </c>
      <c r="C4027" s="21" t="s">
        <v>22</v>
      </c>
      <c r="D4027" s="21" t="s">
        <v>3</v>
      </c>
      <c r="E4027" s="21">
        <v>4</v>
      </c>
      <c r="F4027" s="21">
        <v>96</v>
      </c>
      <c r="G4027" s="21" t="s">
        <v>5097</v>
      </c>
      <c r="H4027" s="21" t="s">
        <v>439</v>
      </c>
      <c r="I4027" s="21">
        <v>0</v>
      </c>
      <c r="J4027" s="21">
        <v>1</v>
      </c>
      <c r="K4027" s="21">
        <v>0</v>
      </c>
      <c r="L4027" s="21">
        <v>0</v>
      </c>
      <c r="M4027" s="21" t="s">
        <v>2848</v>
      </c>
      <c r="N4027" s="21">
        <v>4</v>
      </c>
      <c r="O4027" s="21">
        <f t="shared" si="198"/>
        <v>4</v>
      </c>
      <c r="P4027" s="21">
        <f t="shared" si="199"/>
        <v>0</v>
      </c>
      <c r="Q4027" s="21">
        <f t="shared" si="200"/>
        <v>1</v>
      </c>
      <c r="R4027">
        <f>IFERROR(IF(I4027=1,VLOOKUP(F4027,Lookup!$A$2:$B$15,2,FALSE),0),0.5)</f>
        <v>0</v>
      </c>
      <c r="S4027">
        <f>IF(K4027=1,1,IFERROR(IF(H4027="pass",VLOOKUP(F4027,Lookup!$D$2:$E$26,2,FALSE),0),1.6))</f>
        <v>3.2</v>
      </c>
      <c r="T4027" s="6">
        <f t="shared" si="201"/>
        <v>1.6700000000000002</v>
      </c>
      <c r="U4027" s="6">
        <f t="shared" si="202"/>
        <v>3.2</v>
      </c>
      <c r="V4027" t="str">
        <f t="shared" si="203"/>
        <v>O.ZACCHEAUS, ATL</v>
      </c>
    </row>
    <row r="4028" spans="1:22">
      <c r="A4028">
        <v>191</v>
      </c>
      <c r="B4028" s="21">
        <v>3</v>
      </c>
      <c r="C4028" s="21" t="s">
        <v>3</v>
      </c>
      <c r="D4028" s="21" t="s">
        <v>22</v>
      </c>
      <c r="E4028" s="21">
        <v>75</v>
      </c>
      <c r="F4028" s="21">
        <v>25</v>
      </c>
      <c r="G4028" s="21" t="s">
        <v>5098</v>
      </c>
      <c r="H4028" s="21" t="s">
        <v>439</v>
      </c>
      <c r="I4028" s="21">
        <v>0</v>
      </c>
      <c r="J4028" s="21">
        <v>1</v>
      </c>
      <c r="K4028" s="21">
        <v>0</v>
      </c>
      <c r="L4028" s="21">
        <v>0</v>
      </c>
      <c r="M4028" s="21" t="s">
        <v>1276</v>
      </c>
      <c r="N4028" s="21">
        <v>-6</v>
      </c>
      <c r="O4028" s="21">
        <f t="shared" si="198"/>
        <v>-6</v>
      </c>
      <c r="P4028" s="21">
        <f t="shared" si="199"/>
        <v>0</v>
      </c>
      <c r="Q4028" s="21">
        <f t="shared" si="200"/>
        <v>1</v>
      </c>
      <c r="R4028">
        <f>IFERROR(IF(I4028=1,VLOOKUP(F4028,Lookup!$A$2:$B$15,2,FALSE),0),0.5)</f>
        <v>0</v>
      </c>
      <c r="S4028">
        <f>IF(K4028=1,1,IFERROR(IF(H4028="pass",VLOOKUP(F4028,Lookup!$D$2:$E$26,2,FALSE),0),1.6))</f>
        <v>1.6</v>
      </c>
      <c r="T4028" s="6">
        <f t="shared" si="201"/>
        <v>1.4950000000000001</v>
      </c>
      <c r="U4028" s="6">
        <f t="shared" si="202"/>
        <v>1.4950000000000001</v>
      </c>
      <c r="V4028" t="str">
        <f t="shared" si="203"/>
        <v>S.BARKLEY, NYG</v>
      </c>
    </row>
    <row r="4029" spans="1:22">
      <c r="A4029">
        <v>192</v>
      </c>
      <c r="B4029" s="21">
        <v>3</v>
      </c>
      <c r="C4029" s="21" t="s">
        <v>3</v>
      </c>
      <c r="D4029" s="21" t="s">
        <v>22</v>
      </c>
      <c r="E4029" s="21">
        <v>75</v>
      </c>
      <c r="F4029" s="21">
        <v>25</v>
      </c>
      <c r="G4029" s="21" t="s">
        <v>5099</v>
      </c>
      <c r="H4029" s="21" t="s">
        <v>439</v>
      </c>
      <c r="I4029" s="21">
        <v>0</v>
      </c>
      <c r="J4029" s="21">
        <v>1</v>
      </c>
      <c r="K4029" s="21">
        <v>0</v>
      </c>
      <c r="L4029" s="21">
        <v>0</v>
      </c>
      <c r="M4029" s="21" t="s">
        <v>5051</v>
      </c>
      <c r="N4029" s="21">
        <v>10</v>
      </c>
      <c r="O4029" s="21">
        <f t="shared" si="198"/>
        <v>10</v>
      </c>
      <c r="P4029" s="21">
        <f t="shared" si="199"/>
        <v>0</v>
      </c>
      <c r="Q4029" s="21">
        <f t="shared" si="200"/>
        <v>1</v>
      </c>
      <c r="R4029">
        <f>IFERROR(IF(I4029=1,VLOOKUP(F4029,Lookup!$A$2:$B$15,2,FALSE),0),0.5)</f>
        <v>0</v>
      </c>
      <c r="S4029">
        <f>IF(K4029=1,1,IFERROR(IF(H4029="pass",VLOOKUP(F4029,Lookup!$D$2:$E$26,2,FALSE),0),1.6))</f>
        <v>1.6</v>
      </c>
      <c r="T4029" s="6">
        <f t="shared" si="201"/>
        <v>1.7750000000000001</v>
      </c>
      <c r="U4029" s="6">
        <f t="shared" si="202"/>
        <v>1.7750000000000001</v>
      </c>
      <c r="V4029" t="str">
        <f t="shared" si="203"/>
        <v>E.ENGRAM, NYG</v>
      </c>
    </row>
    <row r="4030" spans="1:22">
      <c r="A4030">
        <v>193</v>
      </c>
      <c r="B4030" s="21">
        <v>3</v>
      </c>
      <c r="C4030" s="21" t="s">
        <v>22</v>
      </c>
      <c r="D4030" s="21" t="s">
        <v>3</v>
      </c>
      <c r="E4030" s="21">
        <v>36</v>
      </c>
      <c r="F4030" s="21">
        <v>64</v>
      </c>
      <c r="G4030" s="21" t="s">
        <v>5100</v>
      </c>
      <c r="H4030" s="21" t="s">
        <v>439</v>
      </c>
      <c r="I4030" s="21">
        <v>0</v>
      </c>
      <c r="J4030" s="21">
        <v>1</v>
      </c>
      <c r="K4030" s="21">
        <v>0</v>
      </c>
      <c r="L4030" s="21">
        <v>0</v>
      </c>
      <c r="M4030" s="21" t="s">
        <v>2226</v>
      </c>
      <c r="N4030" s="21">
        <v>-4</v>
      </c>
      <c r="O4030" s="21">
        <f t="shared" si="198"/>
        <v>-4</v>
      </c>
      <c r="P4030" s="21">
        <f t="shared" si="199"/>
        <v>0</v>
      </c>
      <c r="Q4030" s="21">
        <f t="shared" si="200"/>
        <v>1</v>
      </c>
      <c r="R4030">
        <f>IFERROR(IF(I4030=1,VLOOKUP(F4030,Lookup!$A$2:$B$15,2,FALSE),0),0.5)</f>
        <v>0</v>
      </c>
      <c r="S4030">
        <f>IF(K4030=1,1,IFERROR(IF(H4030="pass",VLOOKUP(F4030,Lookup!$D$2:$E$26,2,FALSE),0),1.6))</f>
        <v>1.6</v>
      </c>
      <c r="T4030" s="6">
        <f t="shared" si="201"/>
        <v>1.53</v>
      </c>
      <c r="U4030" s="6">
        <f t="shared" si="202"/>
        <v>1.53</v>
      </c>
      <c r="V4030" t="str">
        <f t="shared" si="203"/>
        <v>C.PATTERSON, ATL</v>
      </c>
    </row>
    <row r="4031" spans="1:22">
      <c r="A4031">
        <v>194</v>
      </c>
      <c r="B4031" s="21">
        <v>3</v>
      </c>
      <c r="C4031" s="21" t="s">
        <v>22</v>
      </c>
      <c r="D4031" s="21" t="s">
        <v>3</v>
      </c>
      <c r="E4031" s="21">
        <v>36</v>
      </c>
      <c r="F4031" s="21">
        <v>64</v>
      </c>
      <c r="G4031" s="21" t="s">
        <v>5101</v>
      </c>
      <c r="H4031" s="21" t="s">
        <v>439</v>
      </c>
      <c r="I4031" s="21">
        <v>0</v>
      </c>
      <c r="J4031" s="21">
        <v>1</v>
      </c>
      <c r="K4031" s="21">
        <v>0</v>
      </c>
      <c r="L4031" s="21">
        <v>0</v>
      </c>
      <c r="M4031" s="21" t="s">
        <v>2257</v>
      </c>
      <c r="N4031" s="21">
        <v>1</v>
      </c>
      <c r="O4031" s="21">
        <f t="shared" si="198"/>
        <v>1</v>
      </c>
      <c r="P4031" s="21">
        <f t="shared" si="199"/>
        <v>0</v>
      </c>
      <c r="Q4031" s="21">
        <f t="shared" si="200"/>
        <v>1</v>
      </c>
      <c r="R4031">
        <f>IFERROR(IF(I4031=1,VLOOKUP(F4031,Lookup!$A$2:$B$15,2,FALSE),0),0.5)</f>
        <v>0</v>
      </c>
      <c r="S4031">
        <f>IF(K4031=1,1,IFERROR(IF(H4031="pass",VLOOKUP(F4031,Lookup!$D$2:$E$26,2,FALSE),0),1.6))</f>
        <v>1.6</v>
      </c>
      <c r="T4031" s="6">
        <f t="shared" si="201"/>
        <v>1.6175000000000002</v>
      </c>
      <c r="U4031" s="6">
        <f t="shared" si="202"/>
        <v>1.6175000000000002</v>
      </c>
      <c r="V4031" t="str">
        <f t="shared" si="203"/>
        <v>M.DAVIS, ATL</v>
      </c>
    </row>
    <row r="4032" spans="1:22">
      <c r="A4032">
        <v>195</v>
      </c>
      <c r="B4032" s="21">
        <v>3</v>
      </c>
      <c r="C4032" s="21" t="s">
        <v>3</v>
      </c>
      <c r="D4032" s="21" t="s">
        <v>22</v>
      </c>
      <c r="E4032" s="21">
        <v>61</v>
      </c>
      <c r="F4032" s="21">
        <v>39</v>
      </c>
      <c r="G4032" s="21" t="s">
        <v>5102</v>
      </c>
      <c r="H4032" s="21" t="s">
        <v>2963</v>
      </c>
      <c r="I4032" s="21">
        <v>0</v>
      </c>
      <c r="J4032" s="21">
        <v>0</v>
      </c>
      <c r="K4032" s="21">
        <v>0</v>
      </c>
      <c r="L4032" s="21">
        <v>0</v>
      </c>
      <c r="M4032" s="21" t="s">
        <v>1405</v>
      </c>
      <c r="N4032" s="21" t="s">
        <v>587</v>
      </c>
      <c r="O4032" s="21">
        <f t="shared" ref="O4032:O4095" si="204">IF(N4032="NA",0,N4032)</f>
        <v>0</v>
      </c>
      <c r="P4032" s="21">
        <f t="shared" ref="P4032:P4095" si="205">IF(R4032&gt;0,1,0)</f>
        <v>0</v>
      </c>
      <c r="Q4032" s="21">
        <f t="shared" ref="Q4032:Q4095" si="206">IF(AND(S4032&gt;0,T4032&gt;0),1,0)</f>
        <v>0</v>
      </c>
      <c r="R4032">
        <f>IFERROR(IF(I4032=1,VLOOKUP(F4032,Lookup!$A$2:$B$15,2,FALSE),0),0.5)</f>
        <v>0</v>
      </c>
      <c r="S4032">
        <f>IF(K4032=1,1,IFERROR(IF(H4032="pass",VLOOKUP(F4032,Lookup!$D$2:$E$26,2,FALSE),0),1.6))</f>
        <v>0</v>
      </c>
      <c r="T4032" s="6">
        <f t="shared" ref="T4032:T4095" si="207">IFERROR(1.6+0.7/40*N4032,0)</f>
        <v>0</v>
      </c>
      <c r="U4032" s="6">
        <f t="shared" ref="U4032:U4095" si="208">R4032+IF(S4032&gt;=3.2,S4032,IF(AND(S4032&lt;3.2,S4032&gt;=1.8),S4032*0.66+T4032*0.34,T4032))+K4032*0.4735*2</f>
        <v>0</v>
      </c>
      <c r="V4032" t="str">
        <f t="shared" si="203"/>
        <v>D.JONES, NYG</v>
      </c>
    </row>
    <row r="4033" spans="1:22">
      <c r="A4033">
        <v>196</v>
      </c>
      <c r="B4033" s="21">
        <v>3</v>
      </c>
      <c r="C4033" s="21" t="s">
        <v>3</v>
      </c>
      <c r="D4033" s="21" t="s">
        <v>22</v>
      </c>
      <c r="E4033" s="21">
        <v>86</v>
      </c>
      <c r="F4033" s="21">
        <v>14</v>
      </c>
      <c r="G4033" s="21" t="s">
        <v>5103</v>
      </c>
      <c r="H4033" s="21" t="s">
        <v>585</v>
      </c>
      <c r="I4033" s="21">
        <v>1</v>
      </c>
      <c r="J4033" s="21">
        <v>0</v>
      </c>
      <c r="K4033" s="21">
        <v>0</v>
      </c>
      <c r="L4033" s="21">
        <v>0</v>
      </c>
      <c r="M4033" s="21" t="s">
        <v>1276</v>
      </c>
      <c r="N4033" s="21" t="s">
        <v>587</v>
      </c>
      <c r="O4033" s="21">
        <f t="shared" si="204"/>
        <v>0</v>
      </c>
      <c r="P4033" s="21">
        <f t="shared" si="205"/>
        <v>1</v>
      </c>
      <c r="Q4033" s="21">
        <f t="shared" si="206"/>
        <v>0</v>
      </c>
      <c r="R4033">
        <f>IFERROR(IF(I4033=1,VLOOKUP(F4033,Lookup!$A$2:$B$15,2,FALSE),0),0.5)</f>
        <v>0.5</v>
      </c>
      <c r="S4033">
        <f>IF(K4033=1,1,IFERROR(IF(H4033="pass",VLOOKUP(F4033,Lookup!$D$2:$E$26,2,FALSE),0),1.6))</f>
        <v>0</v>
      </c>
      <c r="T4033" s="6">
        <f t="shared" si="207"/>
        <v>0</v>
      </c>
      <c r="U4033" s="6">
        <f t="shared" si="208"/>
        <v>0.5</v>
      </c>
      <c r="V4033" t="str">
        <f t="shared" si="203"/>
        <v>S.BARKLEY, NYG</v>
      </c>
    </row>
    <row r="4034" spans="1:22">
      <c r="A4034">
        <v>197</v>
      </c>
      <c r="B4034" s="21">
        <v>3</v>
      </c>
      <c r="C4034" s="21" t="s">
        <v>3</v>
      </c>
      <c r="D4034" s="21" t="s">
        <v>22</v>
      </c>
      <c r="E4034" s="21">
        <v>80</v>
      </c>
      <c r="F4034" s="21">
        <v>20</v>
      </c>
      <c r="G4034" s="21" t="s">
        <v>5104</v>
      </c>
      <c r="H4034" s="21" t="s">
        <v>585</v>
      </c>
      <c r="I4034" s="21">
        <v>1</v>
      </c>
      <c r="J4034" s="21">
        <v>0</v>
      </c>
      <c r="K4034" s="21">
        <v>0</v>
      </c>
      <c r="L4034" s="21">
        <v>0</v>
      </c>
      <c r="M4034" s="21" t="s">
        <v>1276</v>
      </c>
      <c r="N4034" s="21" t="s">
        <v>587</v>
      </c>
      <c r="O4034" s="21">
        <f t="shared" si="204"/>
        <v>0</v>
      </c>
      <c r="P4034" s="21">
        <f t="shared" si="205"/>
        <v>1</v>
      </c>
      <c r="Q4034" s="21">
        <f t="shared" si="206"/>
        <v>0</v>
      </c>
      <c r="R4034">
        <f>IFERROR(IF(I4034=1,VLOOKUP(F4034,Lookup!$A$2:$B$15,2,FALSE),0),0.5)</f>
        <v>0.5</v>
      </c>
      <c r="S4034">
        <f>IF(K4034=1,1,IFERROR(IF(H4034="pass",VLOOKUP(F4034,Lookup!$D$2:$E$26,2,FALSE),0),1.6))</f>
        <v>0</v>
      </c>
      <c r="T4034" s="6">
        <f t="shared" si="207"/>
        <v>0</v>
      </c>
      <c r="U4034" s="6">
        <f t="shared" si="208"/>
        <v>0.5</v>
      </c>
      <c r="V4034" t="str">
        <f t="shared" ref="V4034:V4097" si="209">IF(M4034="A.St","A. ST. BROWN, DET",IF(M4034="Dj.Moore","D.MOORE, CAR",IF(M4034="Mi.Carter","M.CARTER, NYJ",UPPER(M4034)&amp;", "&amp;C4034)))</f>
        <v>S.BARKLEY, NYG</v>
      </c>
    </row>
    <row r="4035" spans="1:22">
      <c r="A4035">
        <v>198</v>
      </c>
      <c r="B4035" s="21">
        <v>3</v>
      </c>
      <c r="C4035" s="21" t="s">
        <v>3</v>
      </c>
      <c r="D4035" s="21" t="s">
        <v>22</v>
      </c>
      <c r="E4035" s="21">
        <v>83</v>
      </c>
      <c r="F4035" s="21">
        <v>17</v>
      </c>
      <c r="G4035" s="21" t="s">
        <v>5105</v>
      </c>
      <c r="H4035" s="21" t="s">
        <v>439</v>
      </c>
      <c r="I4035" s="21">
        <v>0</v>
      </c>
      <c r="J4035" s="21">
        <v>1</v>
      </c>
      <c r="K4035" s="21">
        <v>0</v>
      </c>
      <c r="L4035" s="21">
        <v>0</v>
      </c>
      <c r="M4035" s="21" t="s">
        <v>5078</v>
      </c>
      <c r="N4035" s="21">
        <v>13</v>
      </c>
      <c r="O4035" s="21">
        <f t="shared" si="204"/>
        <v>13</v>
      </c>
      <c r="P4035" s="21">
        <f t="shared" si="205"/>
        <v>0</v>
      </c>
      <c r="Q4035" s="21">
        <f t="shared" si="206"/>
        <v>1</v>
      </c>
      <c r="R4035">
        <f>IFERROR(IF(I4035=1,VLOOKUP(F4035,Lookup!$A$2:$B$15,2,FALSE),0),0.5)</f>
        <v>0</v>
      </c>
      <c r="S4035">
        <f>IF(K4035=1,1,IFERROR(IF(H4035="pass",VLOOKUP(F4035,Lookup!$D$2:$E$26,2,FALSE),0),1.6))</f>
        <v>1.6</v>
      </c>
      <c r="T4035" s="6">
        <f t="shared" si="207"/>
        <v>1.8275000000000001</v>
      </c>
      <c r="U4035" s="6">
        <f t="shared" si="208"/>
        <v>1.8275000000000001</v>
      </c>
      <c r="V4035" t="str">
        <f t="shared" si="209"/>
        <v>C.JOHNSON, NYG</v>
      </c>
    </row>
    <row r="4036" spans="1:22">
      <c r="A4036">
        <v>199</v>
      </c>
      <c r="B4036" s="21">
        <v>3</v>
      </c>
      <c r="C4036" s="21" t="s">
        <v>3</v>
      </c>
      <c r="D4036" s="21" t="s">
        <v>22</v>
      </c>
      <c r="E4036" s="21">
        <v>70</v>
      </c>
      <c r="F4036" s="21">
        <v>30</v>
      </c>
      <c r="G4036" s="21" t="s">
        <v>5106</v>
      </c>
      <c r="H4036" s="21" t="s">
        <v>439</v>
      </c>
      <c r="I4036" s="21">
        <v>0</v>
      </c>
      <c r="J4036" s="21">
        <v>1</v>
      </c>
      <c r="K4036" s="21">
        <v>0</v>
      </c>
      <c r="L4036" s="21">
        <v>0</v>
      </c>
      <c r="M4036" s="21" t="s">
        <v>1315</v>
      </c>
      <c r="N4036" s="21">
        <v>9</v>
      </c>
      <c r="O4036" s="21">
        <f t="shared" si="204"/>
        <v>9</v>
      </c>
      <c r="P4036" s="21">
        <f t="shared" si="205"/>
        <v>0</v>
      </c>
      <c r="Q4036" s="21">
        <f t="shared" si="206"/>
        <v>1</v>
      </c>
      <c r="R4036">
        <f>IFERROR(IF(I4036=1,VLOOKUP(F4036,Lookup!$A$2:$B$15,2,FALSE),0),0.5)</f>
        <v>0</v>
      </c>
      <c r="S4036">
        <f>IF(K4036=1,1,IFERROR(IF(H4036="pass",VLOOKUP(F4036,Lookup!$D$2:$E$26,2,FALSE),0),1.6))</f>
        <v>1.6</v>
      </c>
      <c r="T4036" s="6">
        <f t="shared" si="207"/>
        <v>1.7575000000000001</v>
      </c>
      <c r="U4036" s="6">
        <f t="shared" si="208"/>
        <v>1.7575000000000001</v>
      </c>
      <c r="V4036" t="str">
        <f t="shared" si="209"/>
        <v>K.GOLLADAY, NYG</v>
      </c>
    </row>
    <row r="4037" spans="1:22">
      <c r="A4037">
        <v>200</v>
      </c>
      <c r="B4037" s="21">
        <v>3</v>
      </c>
      <c r="C4037" s="21" t="s">
        <v>3</v>
      </c>
      <c r="D4037" s="21" t="s">
        <v>22</v>
      </c>
      <c r="E4037" s="21">
        <v>59</v>
      </c>
      <c r="F4037" s="21">
        <v>41</v>
      </c>
      <c r="G4037" s="21" t="s">
        <v>5107</v>
      </c>
      <c r="H4037" s="21" t="s">
        <v>439</v>
      </c>
      <c r="I4037" s="21">
        <v>0</v>
      </c>
      <c r="J4037" s="21">
        <v>1</v>
      </c>
      <c r="K4037" s="21">
        <v>0</v>
      </c>
      <c r="L4037" s="21">
        <v>0</v>
      </c>
      <c r="M4037" s="21" t="s">
        <v>5051</v>
      </c>
      <c r="N4037" s="21">
        <v>8</v>
      </c>
      <c r="O4037" s="21">
        <f t="shared" si="204"/>
        <v>8</v>
      </c>
      <c r="P4037" s="21">
        <f t="shared" si="205"/>
        <v>0</v>
      </c>
      <c r="Q4037" s="21">
        <f t="shared" si="206"/>
        <v>1</v>
      </c>
      <c r="R4037">
        <f>IFERROR(IF(I4037=1,VLOOKUP(F4037,Lookup!$A$2:$B$15,2,FALSE),0),0.5)</f>
        <v>0</v>
      </c>
      <c r="S4037">
        <f>IF(K4037=1,1,IFERROR(IF(H4037="pass",VLOOKUP(F4037,Lookup!$D$2:$E$26,2,FALSE),0),1.6))</f>
        <v>1.6</v>
      </c>
      <c r="T4037" s="6">
        <f t="shared" si="207"/>
        <v>1.74</v>
      </c>
      <c r="U4037" s="6">
        <f t="shared" si="208"/>
        <v>1.74</v>
      </c>
      <c r="V4037" t="str">
        <f t="shared" si="209"/>
        <v>E.ENGRAM, NYG</v>
      </c>
    </row>
    <row r="4038" spans="1:22">
      <c r="A4038">
        <v>201</v>
      </c>
      <c r="B4038" s="21">
        <v>3</v>
      </c>
      <c r="C4038" s="21" t="s">
        <v>3</v>
      </c>
      <c r="D4038" s="21" t="s">
        <v>22</v>
      </c>
      <c r="E4038" s="21">
        <v>59</v>
      </c>
      <c r="F4038" s="21">
        <v>41</v>
      </c>
      <c r="G4038" s="21" t="s">
        <v>5108</v>
      </c>
      <c r="H4038" s="21" t="s">
        <v>439</v>
      </c>
      <c r="I4038" s="21">
        <v>0</v>
      </c>
      <c r="J4038" s="21">
        <v>1</v>
      </c>
      <c r="K4038" s="21">
        <v>0</v>
      </c>
      <c r="L4038" s="21">
        <v>0</v>
      </c>
      <c r="M4038" s="21" t="s">
        <v>5078</v>
      </c>
      <c r="N4038" s="21">
        <v>15</v>
      </c>
      <c r="O4038" s="21">
        <f t="shared" si="204"/>
        <v>15</v>
      </c>
      <c r="P4038" s="21">
        <f t="shared" si="205"/>
        <v>0</v>
      </c>
      <c r="Q4038" s="21">
        <f t="shared" si="206"/>
        <v>1</v>
      </c>
      <c r="R4038">
        <f>IFERROR(IF(I4038=1,VLOOKUP(F4038,Lookup!$A$2:$B$15,2,FALSE),0),0.5)</f>
        <v>0</v>
      </c>
      <c r="S4038">
        <f>IF(K4038=1,1,IFERROR(IF(H4038="pass",VLOOKUP(F4038,Lookup!$D$2:$E$26,2,FALSE),0),1.6))</f>
        <v>1.6</v>
      </c>
      <c r="T4038" s="6">
        <f t="shared" si="207"/>
        <v>1.8625</v>
      </c>
      <c r="U4038" s="6">
        <f t="shared" si="208"/>
        <v>1.8625</v>
      </c>
      <c r="V4038" t="str">
        <f t="shared" si="209"/>
        <v>C.JOHNSON, NYG</v>
      </c>
    </row>
    <row r="4039" spans="1:22">
      <c r="A4039">
        <v>202</v>
      </c>
      <c r="B4039" s="21">
        <v>3</v>
      </c>
      <c r="C4039" s="21" t="s">
        <v>3</v>
      </c>
      <c r="D4039" s="21" t="s">
        <v>22</v>
      </c>
      <c r="E4039" s="21">
        <v>59</v>
      </c>
      <c r="F4039" s="21">
        <v>41</v>
      </c>
      <c r="G4039" s="21" t="s">
        <v>5109</v>
      </c>
      <c r="H4039" s="21" t="s">
        <v>585</v>
      </c>
      <c r="I4039" s="21">
        <v>0</v>
      </c>
      <c r="J4039" s="21">
        <v>1</v>
      </c>
      <c r="K4039" s="21">
        <v>0</v>
      </c>
      <c r="L4039" s="21">
        <v>0</v>
      </c>
      <c r="M4039" s="21" t="s">
        <v>1405</v>
      </c>
      <c r="N4039" s="21" t="s">
        <v>587</v>
      </c>
      <c r="O4039" s="21">
        <f t="shared" si="204"/>
        <v>0</v>
      </c>
      <c r="P4039" s="21">
        <f t="shared" si="205"/>
        <v>0</v>
      </c>
      <c r="Q4039" s="21">
        <f t="shared" si="206"/>
        <v>0</v>
      </c>
      <c r="R4039">
        <f>IFERROR(IF(I4039=1,VLOOKUP(F4039,Lookup!$A$2:$B$15,2,FALSE),0),0.5)</f>
        <v>0</v>
      </c>
      <c r="S4039">
        <f>IF(K4039=1,1,IFERROR(IF(H4039="pass",VLOOKUP(F4039,Lookup!$D$2:$E$26,2,FALSE),0),1.6))</f>
        <v>0</v>
      </c>
      <c r="T4039" s="6">
        <f t="shared" si="207"/>
        <v>0</v>
      </c>
      <c r="U4039" s="6">
        <f t="shared" si="208"/>
        <v>0</v>
      </c>
      <c r="V4039" t="str">
        <f t="shared" si="209"/>
        <v>D.JONES, NYG</v>
      </c>
    </row>
    <row r="4040" spans="1:22">
      <c r="A4040">
        <v>203</v>
      </c>
      <c r="B4040" s="21">
        <v>3</v>
      </c>
      <c r="C4040" s="21" t="s">
        <v>22</v>
      </c>
      <c r="D4040" s="21" t="s">
        <v>3</v>
      </c>
      <c r="E4040" s="21">
        <v>90</v>
      </c>
      <c r="F4040" s="21">
        <v>10</v>
      </c>
      <c r="G4040" s="21" t="s">
        <v>5110</v>
      </c>
      <c r="H4040" s="21" t="s">
        <v>439</v>
      </c>
      <c r="I4040" s="21">
        <v>0</v>
      </c>
      <c r="J4040" s="21">
        <v>1</v>
      </c>
      <c r="K4040" s="21">
        <v>0</v>
      </c>
      <c r="L4040" s="21">
        <v>0</v>
      </c>
      <c r="M4040" s="21" t="s">
        <v>2236</v>
      </c>
      <c r="N4040" s="21">
        <v>5</v>
      </c>
      <c r="O4040" s="21">
        <f t="shared" si="204"/>
        <v>5</v>
      </c>
      <c r="P4040" s="21">
        <f t="shared" si="205"/>
        <v>0</v>
      </c>
      <c r="Q4040" s="21">
        <f t="shared" si="206"/>
        <v>1</v>
      </c>
      <c r="R4040">
        <f>IFERROR(IF(I4040=1,VLOOKUP(F4040,Lookup!$A$2:$B$15,2,FALSE),0),0.5)</f>
        <v>0</v>
      </c>
      <c r="S4040">
        <f>IF(K4040=1,1,IFERROR(IF(H4040="pass",VLOOKUP(F4040,Lookup!$D$2:$E$26,2,FALSE),0),1.6))</f>
        <v>1.6</v>
      </c>
      <c r="T4040" s="6">
        <f t="shared" si="207"/>
        <v>1.6875</v>
      </c>
      <c r="U4040" s="6">
        <f t="shared" si="208"/>
        <v>1.6875</v>
      </c>
      <c r="V4040" t="str">
        <f t="shared" si="209"/>
        <v>H.HURST, ATL</v>
      </c>
    </row>
    <row r="4041" spans="1:22">
      <c r="A4041">
        <v>204</v>
      </c>
      <c r="B4041" s="21">
        <v>3</v>
      </c>
      <c r="C4041" s="21" t="s">
        <v>22</v>
      </c>
      <c r="D4041" s="21" t="s">
        <v>3</v>
      </c>
      <c r="E4041" s="21">
        <v>90</v>
      </c>
      <c r="F4041" s="21">
        <v>10</v>
      </c>
      <c r="G4041" s="21" t="s">
        <v>5111</v>
      </c>
      <c r="H4041" s="21" t="s">
        <v>439</v>
      </c>
      <c r="I4041" s="21">
        <v>0</v>
      </c>
      <c r="J4041" s="21">
        <v>1</v>
      </c>
      <c r="K4041" s="21">
        <v>0</v>
      </c>
      <c r="L4041" s="21">
        <v>0</v>
      </c>
      <c r="M4041" s="21" t="s">
        <v>2226</v>
      </c>
      <c r="N4041" s="21">
        <v>5</v>
      </c>
      <c r="O4041" s="21">
        <f t="shared" si="204"/>
        <v>5</v>
      </c>
      <c r="P4041" s="21">
        <f t="shared" si="205"/>
        <v>0</v>
      </c>
      <c r="Q4041" s="21">
        <f t="shared" si="206"/>
        <v>1</v>
      </c>
      <c r="R4041">
        <f>IFERROR(IF(I4041=1,VLOOKUP(F4041,Lookup!$A$2:$B$15,2,FALSE),0),0.5)</f>
        <v>0</v>
      </c>
      <c r="S4041">
        <f>IF(K4041=1,1,IFERROR(IF(H4041="pass",VLOOKUP(F4041,Lookup!$D$2:$E$26,2,FALSE),0),1.6))</f>
        <v>1.6</v>
      </c>
      <c r="T4041" s="6">
        <f t="shared" si="207"/>
        <v>1.6875</v>
      </c>
      <c r="U4041" s="6">
        <f t="shared" si="208"/>
        <v>1.6875</v>
      </c>
      <c r="V4041" t="str">
        <f t="shared" si="209"/>
        <v>C.PATTERSON, ATL</v>
      </c>
    </row>
    <row r="4042" spans="1:22">
      <c r="A4042">
        <v>205</v>
      </c>
      <c r="B4042" s="21">
        <v>3</v>
      </c>
      <c r="C4042" s="21" t="s">
        <v>3</v>
      </c>
      <c r="D4042" s="21" t="s">
        <v>22</v>
      </c>
      <c r="E4042" s="21">
        <v>56</v>
      </c>
      <c r="F4042" s="21">
        <v>44</v>
      </c>
      <c r="G4042" s="21" t="s">
        <v>5112</v>
      </c>
      <c r="H4042" s="21" t="s">
        <v>2864</v>
      </c>
      <c r="I4042" s="21">
        <v>0</v>
      </c>
      <c r="J4042" s="21">
        <v>1</v>
      </c>
      <c r="K4042" s="21">
        <v>0</v>
      </c>
      <c r="L4042" s="21">
        <v>0</v>
      </c>
      <c r="M4042" s="21" t="s">
        <v>1276</v>
      </c>
      <c r="N4042" s="21" t="s">
        <v>587</v>
      </c>
      <c r="O4042" s="21">
        <f t="shared" si="204"/>
        <v>0</v>
      </c>
      <c r="P4042" s="21">
        <f t="shared" si="205"/>
        <v>0</v>
      </c>
      <c r="Q4042" s="21">
        <f t="shared" si="206"/>
        <v>0</v>
      </c>
      <c r="R4042">
        <f>IFERROR(IF(I4042=1,VLOOKUP(F4042,Lookup!$A$2:$B$15,2,FALSE),0),0.5)</f>
        <v>0</v>
      </c>
      <c r="S4042">
        <f>IF(K4042=1,1,IFERROR(IF(H4042="pass",VLOOKUP(F4042,Lookup!$D$2:$E$26,2,FALSE),0),1.6))</f>
        <v>0</v>
      </c>
      <c r="T4042" s="6">
        <f t="shared" si="207"/>
        <v>0</v>
      </c>
      <c r="U4042" s="6">
        <f t="shared" si="208"/>
        <v>0</v>
      </c>
      <c r="V4042" t="str">
        <f t="shared" si="209"/>
        <v>S.BARKLEY, NYG</v>
      </c>
    </row>
    <row r="4043" spans="1:22">
      <c r="A4043">
        <v>206</v>
      </c>
      <c r="B4043" s="21">
        <v>3</v>
      </c>
      <c r="C4043" s="21" t="s">
        <v>3</v>
      </c>
      <c r="D4043" s="21" t="s">
        <v>22</v>
      </c>
      <c r="E4043" s="21">
        <v>61</v>
      </c>
      <c r="F4043" s="21">
        <v>39</v>
      </c>
      <c r="G4043" s="21" t="s">
        <v>5113</v>
      </c>
      <c r="H4043" s="21" t="s">
        <v>439</v>
      </c>
      <c r="I4043" s="21">
        <v>0</v>
      </c>
      <c r="J4043" s="21">
        <v>1</v>
      </c>
      <c r="K4043" s="21">
        <v>0</v>
      </c>
      <c r="L4043" s="21">
        <v>0</v>
      </c>
      <c r="M4043" s="21" t="s">
        <v>5078</v>
      </c>
      <c r="N4043" s="21">
        <v>7</v>
      </c>
      <c r="O4043" s="21">
        <f t="shared" si="204"/>
        <v>7</v>
      </c>
      <c r="P4043" s="21">
        <f t="shared" si="205"/>
        <v>0</v>
      </c>
      <c r="Q4043" s="21">
        <f t="shared" si="206"/>
        <v>1</v>
      </c>
      <c r="R4043">
        <f>IFERROR(IF(I4043=1,VLOOKUP(F4043,Lookup!$A$2:$B$15,2,FALSE),0),0.5)</f>
        <v>0</v>
      </c>
      <c r="S4043">
        <f>IF(K4043=1,1,IFERROR(IF(H4043="pass",VLOOKUP(F4043,Lookup!$D$2:$E$26,2,FALSE),0),1.6))</f>
        <v>1.6</v>
      </c>
      <c r="T4043" s="6">
        <f t="shared" si="207"/>
        <v>1.7225000000000001</v>
      </c>
      <c r="U4043" s="6">
        <f t="shared" si="208"/>
        <v>1.7225000000000001</v>
      </c>
      <c r="V4043" t="str">
        <f t="shared" si="209"/>
        <v>C.JOHNSON, NYG</v>
      </c>
    </row>
    <row r="4044" spans="1:22">
      <c r="A4044">
        <v>207</v>
      </c>
      <c r="B4044" s="21">
        <v>3</v>
      </c>
      <c r="C4044" s="21" t="s">
        <v>3</v>
      </c>
      <c r="D4044" s="21" t="s">
        <v>22</v>
      </c>
      <c r="E4044" s="21">
        <v>51</v>
      </c>
      <c r="F4044" s="21">
        <v>49</v>
      </c>
      <c r="G4044" s="21" t="s">
        <v>5114</v>
      </c>
      <c r="H4044" s="21" t="s">
        <v>585</v>
      </c>
      <c r="I4044" s="21">
        <v>1</v>
      </c>
      <c r="J4044" s="21">
        <v>0</v>
      </c>
      <c r="K4044" s="21">
        <v>0</v>
      </c>
      <c r="L4044" s="21">
        <v>0</v>
      </c>
      <c r="M4044" s="21" t="s">
        <v>1398</v>
      </c>
      <c r="N4044" s="21" t="s">
        <v>587</v>
      </c>
      <c r="O4044" s="21">
        <f t="shared" si="204"/>
        <v>0</v>
      </c>
      <c r="P4044" s="21">
        <f t="shared" si="205"/>
        <v>1</v>
      </c>
      <c r="Q4044" s="21">
        <f t="shared" si="206"/>
        <v>0</v>
      </c>
      <c r="R4044">
        <f>IFERROR(IF(I4044=1,VLOOKUP(F4044,Lookup!$A$2:$B$15,2,FALSE),0),0.5)</f>
        <v>0.5</v>
      </c>
      <c r="S4044">
        <f>IF(K4044=1,1,IFERROR(IF(H4044="pass",VLOOKUP(F4044,Lookup!$D$2:$E$26,2,FALSE),0),1.6))</f>
        <v>0</v>
      </c>
      <c r="T4044" s="6">
        <f t="shared" si="207"/>
        <v>0</v>
      </c>
      <c r="U4044" s="6">
        <f t="shared" si="208"/>
        <v>0.5</v>
      </c>
      <c r="V4044" t="str">
        <f t="shared" si="209"/>
        <v>G.BRIGHTWELL, NYG</v>
      </c>
    </row>
    <row r="4045" spans="1:22">
      <c r="A4045">
        <v>208</v>
      </c>
      <c r="B4045" s="21">
        <v>3</v>
      </c>
      <c r="C4045" s="21" t="s">
        <v>3</v>
      </c>
      <c r="D4045" s="21" t="s">
        <v>22</v>
      </c>
      <c r="E4045" s="21">
        <v>47</v>
      </c>
      <c r="F4045" s="21">
        <v>53</v>
      </c>
      <c r="G4045" s="21" t="s">
        <v>5115</v>
      </c>
      <c r="H4045" s="21" t="s">
        <v>585</v>
      </c>
      <c r="I4045" s="21">
        <v>1</v>
      </c>
      <c r="J4045" s="21">
        <v>0</v>
      </c>
      <c r="K4045" s="21">
        <v>0</v>
      </c>
      <c r="L4045" s="21">
        <v>0</v>
      </c>
      <c r="M4045" s="21" t="s">
        <v>1405</v>
      </c>
      <c r="N4045" s="21" t="s">
        <v>587</v>
      </c>
      <c r="O4045" s="21">
        <f t="shared" si="204"/>
        <v>0</v>
      </c>
      <c r="P4045" s="21">
        <f t="shared" si="205"/>
        <v>1</v>
      </c>
      <c r="Q4045" s="21">
        <f t="shared" si="206"/>
        <v>0</v>
      </c>
      <c r="R4045">
        <f>IFERROR(IF(I4045=1,VLOOKUP(F4045,Lookup!$A$2:$B$15,2,FALSE),0),0.5)</f>
        <v>0.5</v>
      </c>
      <c r="S4045">
        <f>IF(K4045=1,1,IFERROR(IF(H4045="pass",VLOOKUP(F4045,Lookup!$D$2:$E$26,2,FALSE),0),1.6))</f>
        <v>0</v>
      </c>
      <c r="T4045" s="6">
        <f t="shared" si="207"/>
        <v>0</v>
      </c>
      <c r="U4045" s="6">
        <f t="shared" si="208"/>
        <v>0.5</v>
      </c>
      <c r="V4045" t="str">
        <f t="shared" si="209"/>
        <v>D.JONES, NYG</v>
      </c>
    </row>
    <row r="4046" spans="1:22">
      <c r="A4046">
        <v>209</v>
      </c>
      <c r="B4046" s="21">
        <v>3</v>
      </c>
      <c r="C4046" s="21" t="s">
        <v>3</v>
      </c>
      <c r="D4046" s="21" t="s">
        <v>22</v>
      </c>
      <c r="E4046" s="21">
        <v>45</v>
      </c>
      <c r="F4046" s="21">
        <v>55</v>
      </c>
      <c r="G4046" s="21" t="s">
        <v>5116</v>
      </c>
      <c r="H4046" s="21" t="s">
        <v>439</v>
      </c>
      <c r="I4046" s="21">
        <v>0</v>
      </c>
      <c r="J4046" s="21">
        <v>1</v>
      </c>
      <c r="K4046" s="21">
        <v>0</v>
      </c>
      <c r="L4046" s="21">
        <v>0</v>
      </c>
      <c r="M4046" s="21" t="s">
        <v>1276</v>
      </c>
      <c r="N4046" s="21">
        <v>5</v>
      </c>
      <c r="O4046" s="21">
        <f t="shared" si="204"/>
        <v>5</v>
      </c>
      <c r="P4046" s="21">
        <f t="shared" si="205"/>
        <v>0</v>
      </c>
      <c r="Q4046" s="21">
        <f t="shared" si="206"/>
        <v>1</v>
      </c>
      <c r="R4046">
        <f>IFERROR(IF(I4046=1,VLOOKUP(F4046,Lookup!$A$2:$B$15,2,FALSE),0),0.5)</f>
        <v>0</v>
      </c>
      <c r="S4046">
        <f>IF(K4046=1,1,IFERROR(IF(H4046="pass",VLOOKUP(F4046,Lookup!$D$2:$E$26,2,FALSE),0),1.6))</f>
        <v>1.6</v>
      </c>
      <c r="T4046" s="6">
        <f t="shared" si="207"/>
        <v>1.6875</v>
      </c>
      <c r="U4046" s="6">
        <f t="shared" si="208"/>
        <v>1.6875</v>
      </c>
      <c r="V4046" t="str">
        <f t="shared" si="209"/>
        <v>S.BARKLEY, NYG</v>
      </c>
    </row>
    <row r="4047" spans="1:22">
      <c r="A4047">
        <v>210</v>
      </c>
      <c r="B4047" s="21">
        <v>3</v>
      </c>
      <c r="C4047" s="21" t="s">
        <v>3</v>
      </c>
      <c r="D4047" s="21" t="s">
        <v>22</v>
      </c>
      <c r="E4047" s="21">
        <v>45</v>
      </c>
      <c r="F4047" s="21">
        <v>55</v>
      </c>
      <c r="G4047" s="21" t="s">
        <v>5117</v>
      </c>
      <c r="H4047" s="21" t="s">
        <v>585</v>
      </c>
      <c r="I4047" s="21">
        <v>1</v>
      </c>
      <c r="J4047" s="21">
        <v>0</v>
      </c>
      <c r="K4047" s="21">
        <v>0</v>
      </c>
      <c r="L4047" s="21">
        <v>0</v>
      </c>
      <c r="M4047" s="21" t="s">
        <v>1276</v>
      </c>
      <c r="N4047" s="21" t="s">
        <v>587</v>
      </c>
      <c r="O4047" s="21">
        <f t="shared" si="204"/>
        <v>0</v>
      </c>
      <c r="P4047" s="21">
        <f t="shared" si="205"/>
        <v>1</v>
      </c>
      <c r="Q4047" s="21">
        <f t="shared" si="206"/>
        <v>0</v>
      </c>
      <c r="R4047">
        <f>IFERROR(IF(I4047=1,VLOOKUP(F4047,Lookup!$A$2:$B$15,2,FALSE),0),0.5)</f>
        <v>0.5</v>
      </c>
      <c r="S4047">
        <f>IF(K4047=1,1,IFERROR(IF(H4047="pass",VLOOKUP(F4047,Lookup!$D$2:$E$26,2,FALSE),0),1.6))</f>
        <v>0</v>
      </c>
      <c r="T4047" s="6">
        <f t="shared" si="207"/>
        <v>0</v>
      </c>
      <c r="U4047" s="6">
        <f t="shared" si="208"/>
        <v>0.5</v>
      </c>
      <c r="V4047" t="str">
        <f t="shared" si="209"/>
        <v>S.BARKLEY, NYG</v>
      </c>
    </row>
    <row r="4048" spans="1:22">
      <c r="A4048">
        <v>211</v>
      </c>
      <c r="B4048" s="21">
        <v>3</v>
      </c>
      <c r="C4048" s="21" t="s">
        <v>3</v>
      </c>
      <c r="D4048" s="21" t="s">
        <v>22</v>
      </c>
      <c r="E4048" s="21">
        <v>39</v>
      </c>
      <c r="F4048" s="21">
        <v>61</v>
      </c>
      <c r="G4048" s="21" t="s">
        <v>5118</v>
      </c>
      <c r="H4048" s="21" t="s">
        <v>439</v>
      </c>
      <c r="I4048" s="21">
        <v>0</v>
      </c>
      <c r="J4048" s="21">
        <v>1</v>
      </c>
      <c r="K4048" s="21">
        <v>0</v>
      </c>
      <c r="L4048" s="21">
        <v>0</v>
      </c>
      <c r="M4048" s="21" t="s">
        <v>5078</v>
      </c>
      <c r="N4048" s="21">
        <v>22</v>
      </c>
      <c r="O4048" s="21">
        <f t="shared" si="204"/>
        <v>22</v>
      </c>
      <c r="P4048" s="21">
        <f t="shared" si="205"/>
        <v>0</v>
      </c>
      <c r="Q4048" s="21">
        <f t="shared" si="206"/>
        <v>1</v>
      </c>
      <c r="R4048">
        <f>IFERROR(IF(I4048=1,VLOOKUP(F4048,Lookup!$A$2:$B$15,2,FALSE),0),0.5)</f>
        <v>0</v>
      </c>
      <c r="S4048">
        <f>IF(K4048=1,1,IFERROR(IF(H4048="pass",VLOOKUP(F4048,Lookup!$D$2:$E$26,2,FALSE),0),1.6))</f>
        <v>1.6</v>
      </c>
      <c r="T4048" s="6">
        <f t="shared" si="207"/>
        <v>1.9850000000000001</v>
      </c>
      <c r="U4048" s="6">
        <f t="shared" si="208"/>
        <v>1.9850000000000001</v>
      </c>
      <c r="V4048" t="str">
        <f t="shared" si="209"/>
        <v>C.JOHNSON, NYG</v>
      </c>
    </row>
    <row r="4049" spans="1:22">
      <c r="A4049">
        <v>212</v>
      </c>
      <c r="B4049" s="21">
        <v>3</v>
      </c>
      <c r="C4049" s="21" t="s">
        <v>22</v>
      </c>
      <c r="D4049" s="21" t="s">
        <v>3</v>
      </c>
      <c r="E4049" s="21">
        <v>95</v>
      </c>
      <c r="F4049" s="21">
        <v>5</v>
      </c>
      <c r="G4049" s="21" t="s">
        <v>5119</v>
      </c>
      <c r="H4049" s="21" t="s">
        <v>585</v>
      </c>
      <c r="I4049" s="21">
        <v>1</v>
      </c>
      <c r="J4049" s="21">
        <v>0</v>
      </c>
      <c r="K4049" s="21">
        <v>0</v>
      </c>
      <c r="L4049" s="21">
        <v>0</v>
      </c>
      <c r="M4049" s="21" t="s">
        <v>2257</v>
      </c>
      <c r="N4049" s="21" t="s">
        <v>587</v>
      </c>
      <c r="O4049" s="21">
        <f t="shared" si="204"/>
        <v>0</v>
      </c>
      <c r="P4049" s="21">
        <f t="shared" si="205"/>
        <v>1</v>
      </c>
      <c r="Q4049" s="21">
        <f t="shared" si="206"/>
        <v>0</v>
      </c>
      <c r="R4049">
        <f>IFERROR(IF(I4049=1,VLOOKUP(F4049,Lookup!$A$2:$B$15,2,FALSE),0),0.5)</f>
        <v>0.5</v>
      </c>
      <c r="S4049">
        <f>IF(K4049=1,1,IFERROR(IF(H4049="pass",VLOOKUP(F4049,Lookup!$D$2:$E$26,2,FALSE),0),1.6))</f>
        <v>0</v>
      </c>
      <c r="T4049" s="6">
        <f t="shared" si="207"/>
        <v>0</v>
      </c>
      <c r="U4049" s="6">
        <f t="shared" si="208"/>
        <v>0.5</v>
      </c>
      <c r="V4049" t="str">
        <f t="shared" si="209"/>
        <v>M.DAVIS, ATL</v>
      </c>
    </row>
    <row r="4050" spans="1:22">
      <c r="A4050">
        <v>213</v>
      </c>
      <c r="B4050" s="21">
        <v>3</v>
      </c>
      <c r="C4050" s="21" t="s">
        <v>22</v>
      </c>
      <c r="D4050" s="21" t="s">
        <v>3</v>
      </c>
      <c r="E4050" s="21">
        <v>84</v>
      </c>
      <c r="F4050" s="21">
        <v>16</v>
      </c>
      <c r="G4050" s="21" t="s">
        <v>5120</v>
      </c>
      <c r="H4050" s="21" t="s">
        <v>585</v>
      </c>
      <c r="I4050" s="21">
        <v>1</v>
      </c>
      <c r="J4050" s="21">
        <v>0</v>
      </c>
      <c r="K4050" s="21">
        <v>0</v>
      </c>
      <c r="L4050" s="21">
        <v>0</v>
      </c>
      <c r="M4050" s="21" t="s">
        <v>2257</v>
      </c>
      <c r="N4050" s="21" t="s">
        <v>587</v>
      </c>
      <c r="O4050" s="21">
        <f t="shared" si="204"/>
        <v>0</v>
      </c>
      <c r="P4050" s="21">
        <f t="shared" si="205"/>
        <v>1</v>
      </c>
      <c r="Q4050" s="21">
        <f t="shared" si="206"/>
        <v>0</v>
      </c>
      <c r="R4050">
        <f>IFERROR(IF(I4050=1,VLOOKUP(F4050,Lookup!$A$2:$B$15,2,FALSE),0),0.5)</f>
        <v>0.5</v>
      </c>
      <c r="S4050">
        <f>IF(K4050=1,1,IFERROR(IF(H4050="pass",VLOOKUP(F4050,Lookup!$D$2:$E$26,2,FALSE),0),1.6))</f>
        <v>0</v>
      </c>
      <c r="T4050" s="6">
        <f t="shared" si="207"/>
        <v>0</v>
      </c>
      <c r="U4050" s="6">
        <f t="shared" si="208"/>
        <v>0.5</v>
      </c>
      <c r="V4050" t="str">
        <f t="shared" si="209"/>
        <v>M.DAVIS, ATL</v>
      </c>
    </row>
    <row r="4051" spans="1:22">
      <c r="A4051">
        <v>214</v>
      </c>
      <c r="B4051" s="21">
        <v>3</v>
      </c>
      <c r="C4051" s="21" t="s">
        <v>22</v>
      </c>
      <c r="D4051" s="21" t="s">
        <v>3</v>
      </c>
      <c r="E4051" s="21">
        <v>79</v>
      </c>
      <c r="F4051" s="21">
        <v>21</v>
      </c>
      <c r="G4051" s="21" t="s">
        <v>5121</v>
      </c>
      <c r="H4051" s="21" t="s">
        <v>585</v>
      </c>
      <c r="I4051" s="21">
        <v>1</v>
      </c>
      <c r="J4051" s="21">
        <v>0</v>
      </c>
      <c r="K4051" s="21">
        <v>0</v>
      </c>
      <c r="L4051" s="21">
        <v>0</v>
      </c>
      <c r="M4051" s="21" t="s">
        <v>2257</v>
      </c>
      <c r="N4051" s="21" t="s">
        <v>587</v>
      </c>
      <c r="O4051" s="21">
        <f t="shared" si="204"/>
        <v>0</v>
      </c>
      <c r="P4051" s="21">
        <f t="shared" si="205"/>
        <v>1</v>
      </c>
      <c r="Q4051" s="21">
        <f t="shared" si="206"/>
        <v>0</v>
      </c>
      <c r="R4051">
        <f>IFERROR(IF(I4051=1,VLOOKUP(F4051,Lookup!$A$2:$B$15,2,FALSE),0),0.5)</f>
        <v>0.5</v>
      </c>
      <c r="S4051">
        <f>IF(K4051=1,1,IFERROR(IF(H4051="pass",VLOOKUP(F4051,Lookup!$D$2:$E$26,2,FALSE),0),1.6))</f>
        <v>0</v>
      </c>
      <c r="T4051" s="6">
        <f t="shared" si="207"/>
        <v>0</v>
      </c>
      <c r="U4051" s="6">
        <f t="shared" si="208"/>
        <v>0.5</v>
      </c>
      <c r="V4051" t="str">
        <f t="shared" si="209"/>
        <v>M.DAVIS, ATL</v>
      </c>
    </row>
    <row r="4052" spans="1:22">
      <c r="A4052">
        <v>215</v>
      </c>
      <c r="B4052" s="21">
        <v>3</v>
      </c>
      <c r="C4052" s="21" t="s">
        <v>22</v>
      </c>
      <c r="D4052" s="21" t="s">
        <v>3</v>
      </c>
      <c r="E4052" s="21">
        <v>69</v>
      </c>
      <c r="F4052" s="21">
        <v>31</v>
      </c>
      <c r="G4052" s="21" t="s">
        <v>5122</v>
      </c>
      <c r="H4052" s="21" t="s">
        <v>585</v>
      </c>
      <c r="I4052" s="21">
        <v>1</v>
      </c>
      <c r="J4052" s="21">
        <v>0</v>
      </c>
      <c r="K4052" s="21">
        <v>0</v>
      </c>
      <c r="L4052" s="21">
        <v>0</v>
      </c>
      <c r="M4052" s="21" t="s">
        <v>2257</v>
      </c>
      <c r="N4052" s="21" t="s">
        <v>587</v>
      </c>
      <c r="O4052" s="21">
        <f t="shared" si="204"/>
        <v>0</v>
      </c>
      <c r="P4052" s="21">
        <f t="shared" si="205"/>
        <v>1</v>
      </c>
      <c r="Q4052" s="21">
        <f t="shared" si="206"/>
        <v>0</v>
      </c>
      <c r="R4052">
        <f>IFERROR(IF(I4052=1,VLOOKUP(F4052,Lookup!$A$2:$B$15,2,FALSE),0),0.5)</f>
        <v>0.5</v>
      </c>
      <c r="S4052">
        <f>IF(K4052=1,1,IFERROR(IF(H4052="pass",VLOOKUP(F4052,Lookup!$D$2:$E$26,2,FALSE),0),1.6))</f>
        <v>0</v>
      </c>
      <c r="T4052" s="6">
        <f t="shared" si="207"/>
        <v>0</v>
      </c>
      <c r="U4052" s="6">
        <f t="shared" si="208"/>
        <v>0.5</v>
      </c>
      <c r="V4052" t="str">
        <f t="shared" si="209"/>
        <v>M.DAVIS, ATL</v>
      </c>
    </row>
    <row r="4053" spans="1:22">
      <c r="A4053">
        <v>216</v>
      </c>
      <c r="B4053" s="21">
        <v>3</v>
      </c>
      <c r="C4053" s="21" t="s">
        <v>22</v>
      </c>
      <c r="D4053" s="21" t="s">
        <v>3</v>
      </c>
      <c r="E4053" s="21">
        <v>66</v>
      </c>
      <c r="F4053" s="21">
        <v>34</v>
      </c>
      <c r="G4053" s="21" t="s">
        <v>5123</v>
      </c>
      <c r="H4053" s="21" t="s">
        <v>439</v>
      </c>
      <c r="I4053" s="21">
        <v>0</v>
      </c>
      <c r="J4053" s="21">
        <v>1</v>
      </c>
      <c r="K4053" s="21">
        <v>0</v>
      </c>
      <c r="L4053" s="21">
        <v>0</v>
      </c>
      <c r="M4053" s="21" t="s">
        <v>2850</v>
      </c>
      <c r="N4053" s="21">
        <v>2</v>
      </c>
      <c r="O4053" s="21">
        <f t="shared" si="204"/>
        <v>2</v>
      </c>
      <c r="P4053" s="21">
        <f t="shared" si="205"/>
        <v>0</v>
      </c>
      <c r="Q4053" s="21">
        <f t="shared" si="206"/>
        <v>1</v>
      </c>
      <c r="R4053">
        <f>IFERROR(IF(I4053=1,VLOOKUP(F4053,Lookup!$A$2:$B$15,2,FALSE),0),0.5)</f>
        <v>0</v>
      </c>
      <c r="S4053">
        <f>IF(K4053=1,1,IFERROR(IF(H4053="pass",VLOOKUP(F4053,Lookup!$D$2:$E$26,2,FALSE),0),1.6))</f>
        <v>1.6</v>
      </c>
      <c r="T4053" s="6">
        <f t="shared" si="207"/>
        <v>1.635</v>
      </c>
      <c r="U4053" s="6">
        <f t="shared" si="208"/>
        <v>1.635</v>
      </c>
      <c r="V4053" t="str">
        <f t="shared" si="209"/>
        <v>L.SMITH, ATL</v>
      </c>
    </row>
    <row r="4054" spans="1:22">
      <c r="A4054">
        <v>217</v>
      </c>
      <c r="B4054" s="21">
        <v>3</v>
      </c>
      <c r="C4054" s="21" t="s">
        <v>22</v>
      </c>
      <c r="D4054" s="21" t="s">
        <v>3</v>
      </c>
      <c r="E4054" s="21">
        <v>63</v>
      </c>
      <c r="F4054" s="21">
        <v>37</v>
      </c>
      <c r="G4054" s="21" t="s">
        <v>5124</v>
      </c>
      <c r="H4054" s="21" t="s">
        <v>439</v>
      </c>
      <c r="I4054" s="21">
        <v>0</v>
      </c>
      <c r="J4054" s="21">
        <v>1</v>
      </c>
      <c r="K4054" s="21">
        <v>0</v>
      </c>
      <c r="L4054" s="21">
        <v>0</v>
      </c>
      <c r="M4054" s="21" t="s">
        <v>2848</v>
      </c>
      <c r="N4054" s="21">
        <v>15</v>
      </c>
      <c r="O4054" s="21">
        <f t="shared" si="204"/>
        <v>15</v>
      </c>
      <c r="P4054" s="21">
        <f t="shared" si="205"/>
        <v>0</v>
      </c>
      <c r="Q4054" s="21">
        <f t="shared" si="206"/>
        <v>1</v>
      </c>
      <c r="R4054">
        <f>IFERROR(IF(I4054=1,VLOOKUP(F4054,Lookup!$A$2:$B$15,2,FALSE),0),0.5)</f>
        <v>0</v>
      </c>
      <c r="S4054">
        <f>IF(K4054=1,1,IFERROR(IF(H4054="pass",VLOOKUP(F4054,Lookup!$D$2:$E$26,2,FALSE),0),1.6))</f>
        <v>1.6</v>
      </c>
      <c r="T4054" s="6">
        <f t="shared" si="207"/>
        <v>1.8625</v>
      </c>
      <c r="U4054" s="6">
        <f t="shared" si="208"/>
        <v>1.8625</v>
      </c>
      <c r="V4054" t="str">
        <f t="shared" si="209"/>
        <v>O.ZACCHEAUS, ATL</v>
      </c>
    </row>
    <row r="4055" spans="1:22">
      <c r="A4055">
        <v>218</v>
      </c>
      <c r="B4055" s="21">
        <v>3</v>
      </c>
      <c r="C4055" s="21" t="s">
        <v>3</v>
      </c>
      <c r="D4055" s="21" t="s">
        <v>22</v>
      </c>
      <c r="E4055" s="21">
        <v>71</v>
      </c>
      <c r="F4055" s="21">
        <v>29</v>
      </c>
      <c r="G4055" s="21" t="s">
        <v>5125</v>
      </c>
      <c r="H4055" s="21" t="s">
        <v>585</v>
      </c>
      <c r="I4055" s="21">
        <v>0</v>
      </c>
      <c r="J4055" s="21">
        <v>1</v>
      </c>
      <c r="K4055" s="21">
        <v>0</v>
      </c>
      <c r="L4055" s="21">
        <v>0</v>
      </c>
      <c r="M4055" s="21" t="s">
        <v>1405</v>
      </c>
      <c r="N4055" s="21" t="s">
        <v>587</v>
      </c>
      <c r="O4055" s="21">
        <f t="shared" si="204"/>
        <v>0</v>
      </c>
      <c r="P4055" s="21">
        <f t="shared" si="205"/>
        <v>0</v>
      </c>
      <c r="Q4055" s="21">
        <f t="shared" si="206"/>
        <v>0</v>
      </c>
      <c r="R4055">
        <f>IFERROR(IF(I4055=1,VLOOKUP(F4055,Lookup!$A$2:$B$15,2,FALSE),0),0.5)</f>
        <v>0</v>
      </c>
      <c r="S4055">
        <f>IF(K4055=1,1,IFERROR(IF(H4055="pass",VLOOKUP(F4055,Lookup!$D$2:$E$26,2,FALSE),0),1.6))</f>
        <v>0</v>
      </c>
      <c r="T4055" s="6">
        <f t="shared" si="207"/>
        <v>0</v>
      </c>
      <c r="U4055" s="6">
        <f t="shared" si="208"/>
        <v>0</v>
      </c>
      <c r="V4055" t="str">
        <f t="shared" si="209"/>
        <v>D.JONES, NYG</v>
      </c>
    </row>
    <row r="4056" spans="1:22">
      <c r="A4056">
        <v>219</v>
      </c>
      <c r="B4056" s="21">
        <v>3</v>
      </c>
      <c r="C4056" s="21" t="s">
        <v>3</v>
      </c>
      <c r="D4056" s="21" t="s">
        <v>22</v>
      </c>
      <c r="E4056" s="21">
        <v>60</v>
      </c>
      <c r="F4056" s="21">
        <v>40</v>
      </c>
      <c r="G4056" s="21" t="s">
        <v>5126</v>
      </c>
      <c r="H4056" s="21" t="s">
        <v>585</v>
      </c>
      <c r="I4056" s="21">
        <v>1</v>
      </c>
      <c r="J4056" s="21">
        <v>0</v>
      </c>
      <c r="K4056" s="21">
        <v>0</v>
      </c>
      <c r="L4056" s="21">
        <v>0</v>
      </c>
      <c r="M4056" s="21" t="s">
        <v>1276</v>
      </c>
      <c r="N4056" s="21" t="s">
        <v>587</v>
      </c>
      <c r="O4056" s="21">
        <f t="shared" si="204"/>
        <v>0</v>
      </c>
      <c r="P4056" s="21">
        <f t="shared" si="205"/>
        <v>1</v>
      </c>
      <c r="Q4056" s="21">
        <f t="shared" si="206"/>
        <v>0</v>
      </c>
      <c r="R4056">
        <f>IFERROR(IF(I4056=1,VLOOKUP(F4056,Lookup!$A$2:$B$15,2,FALSE),0),0.5)</f>
        <v>0.5</v>
      </c>
      <c r="S4056">
        <f>IF(K4056=1,1,IFERROR(IF(H4056="pass",VLOOKUP(F4056,Lookup!$D$2:$E$26,2,FALSE),0),1.6))</f>
        <v>0</v>
      </c>
      <c r="T4056" s="6">
        <f t="shared" si="207"/>
        <v>0</v>
      </c>
      <c r="U4056" s="6">
        <f t="shared" si="208"/>
        <v>0.5</v>
      </c>
      <c r="V4056" t="str">
        <f t="shared" si="209"/>
        <v>S.BARKLEY, NYG</v>
      </c>
    </row>
    <row r="4057" spans="1:22">
      <c r="A4057">
        <v>220</v>
      </c>
      <c r="B4057" s="21">
        <v>3</v>
      </c>
      <c r="C4057" s="21" t="s">
        <v>3</v>
      </c>
      <c r="D4057" s="21" t="s">
        <v>22</v>
      </c>
      <c r="E4057" s="21">
        <v>56</v>
      </c>
      <c r="F4057" s="21">
        <v>44</v>
      </c>
      <c r="G4057" s="21" t="s">
        <v>5127</v>
      </c>
      <c r="H4057" s="21" t="s">
        <v>439</v>
      </c>
      <c r="I4057" s="21">
        <v>0</v>
      </c>
      <c r="J4057" s="21">
        <v>1</v>
      </c>
      <c r="K4057" s="21">
        <v>0</v>
      </c>
      <c r="L4057" s="21">
        <v>0</v>
      </c>
      <c r="M4057" s="21" t="s">
        <v>1276</v>
      </c>
      <c r="N4057" s="21">
        <v>-5</v>
      </c>
      <c r="O4057" s="21">
        <f t="shared" si="204"/>
        <v>-5</v>
      </c>
      <c r="P4057" s="21">
        <f t="shared" si="205"/>
        <v>0</v>
      </c>
      <c r="Q4057" s="21">
        <f t="shared" si="206"/>
        <v>1</v>
      </c>
      <c r="R4057">
        <f>IFERROR(IF(I4057=1,VLOOKUP(F4057,Lookup!$A$2:$B$15,2,FALSE),0),0.5)</f>
        <v>0</v>
      </c>
      <c r="S4057">
        <f>IF(K4057=1,1,IFERROR(IF(H4057="pass",VLOOKUP(F4057,Lookup!$D$2:$E$26,2,FALSE),0),1.6))</f>
        <v>1.6</v>
      </c>
      <c r="T4057" s="6">
        <f t="shared" si="207"/>
        <v>1.5125000000000002</v>
      </c>
      <c r="U4057" s="6">
        <f t="shared" si="208"/>
        <v>1.5125000000000002</v>
      </c>
      <c r="V4057" t="str">
        <f t="shared" si="209"/>
        <v>S.BARKLEY, NYG</v>
      </c>
    </row>
    <row r="4058" spans="1:22">
      <c r="A4058">
        <v>221</v>
      </c>
      <c r="B4058" s="21">
        <v>3</v>
      </c>
      <c r="C4058" s="21" t="s">
        <v>3</v>
      </c>
      <c r="D4058" s="21" t="s">
        <v>22</v>
      </c>
      <c r="E4058" s="21">
        <v>44</v>
      </c>
      <c r="F4058" s="21">
        <v>56</v>
      </c>
      <c r="G4058" s="21" t="s">
        <v>5128</v>
      </c>
      <c r="H4058" s="21" t="s">
        <v>439</v>
      </c>
      <c r="I4058" s="21">
        <v>0</v>
      </c>
      <c r="J4058" s="21">
        <v>1</v>
      </c>
      <c r="K4058" s="21">
        <v>0</v>
      </c>
      <c r="L4058" s="21">
        <v>0</v>
      </c>
      <c r="M4058" s="21" t="s">
        <v>1276</v>
      </c>
      <c r="N4058" s="21">
        <v>-5</v>
      </c>
      <c r="O4058" s="21">
        <f t="shared" si="204"/>
        <v>-5</v>
      </c>
      <c r="P4058" s="21">
        <f t="shared" si="205"/>
        <v>0</v>
      </c>
      <c r="Q4058" s="21">
        <f t="shared" si="206"/>
        <v>1</v>
      </c>
      <c r="R4058">
        <f>IFERROR(IF(I4058=1,VLOOKUP(F4058,Lookup!$A$2:$B$15,2,FALSE),0),0.5)</f>
        <v>0</v>
      </c>
      <c r="S4058">
        <f>IF(K4058=1,1,IFERROR(IF(H4058="pass",VLOOKUP(F4058,Lookup!$D$2:$E$26,2,FALSE),0),1.6))</f>
        <v>1.6</v>
      </c>
      <c r="T4058" s="6">
        <f t="shared" si="207"/>
        <v>1.5125000000000002</v>
      </c>
      <c r="U4058" s="6">
        <f t="shared" si="208"/>
        <v>1.5125000000000002</v>
      </c>
      <c r="V4058" t="str">
        <f t="shared" si="209"/>
        <v>S.BARKLEY, NYG</v>
      </c>
    </row>
    <row r="4059" spans="1:22">
      <c r="A4059">
        <v>222</v>
      </c>
      <c r="B4059" s="21">
        <v>3</v>
      </c>
      <c r="C4059" s="21" t="s">
        <v>3</v>
      </c>
      <c r="D4059" s="21" t="s">
        <v>22</v>
      </c>
      <c r="E4059" s="21">
        <v>41</v>
      </c>
      <c r="F4059" s="21">
        <v>59</v>
      </c>
      <c r="G4059" s="21" t="s">
        <v>5129</v>
      </c>
      <c r="H4059" s="21" t="s">
        <v>439</v>
      </c>
      <c r="I4059" s="21">
        <v>0</v>
      </c>
      <c r="J4059" s="21">
        <v>1</v>
      </c>
      <c r="K4059" s="21">
        <v>0</v>
      </c>
      <c r="L4059" s="21">
        <v>0</v>
      </c>
      <c r="M4059" s="21" t="s">
        <v>5078</v>
      </c>
      <c r="N4059" s="21">
        <v>5</v>
      </c>
      <c r="O4059" s="21">
        <f t="shared" si="204"/>
        <v>5</v>
      </c>
      <c r="P4059" s="21">
        <f t="shared" si="205"/>
        <v>0</v>
      </c>
      <c r="Q4059" s="21">
        <f t="shared" si="206"/>
        <v>1</v>
      </c>
      <c r="R4059">
        <f>IFERROR(IF(I4059=1,VLOOKUP(F4059,Lookup!$A$2:$B$15,2,FALSE),0),0.5)</f>
        <v>0</v>
      </c>
      <c r="S4059">
        <f>IF(K4059=1,1,IFERROR(IF(H4059="pass",VLOOKUP(F4059,Lookup!$D$2:$E$26,2,FALSE),0),1.6))</f>
        <v>1.6</v>
      </c>
      <c r="T4059" s="6">
        <f t="shared" si="207"/>
        <v>1.6875</v>
      </c>
      <c r="U4059" s="6">
        <f t="shared" si="208"/>
        <v>1.6875</v>
      </c>
      <c r="V4059" t="str">
        <f t="shared" si="209"/>
        <v>C.JOHNSON, NYG</v>
      </c>
    </row>
    <row r="4060" spans="1:22">
      <c r="A4060">
        <v>223</v>
      </c>
      <c r="B4060" s="21">
        <v>3</v>
      </c>
      <c r="C4060" s="21" t="s">
        <v>3</v>
      </c>
      <c r="D4060" s="21" t="s">
        <v>22</v>
      </c>
      <c r="E4060" s="21">
        <v>34</v>
      </c>
      <c r="F4060" s="21">
        <v>66</v>
      </c>
      <c r="G4060" s="21" t="s">
        <v>5130</v>
      </c>
      <c r="H4060" s="21" t="s">
        <v>585</v>
      </c>
      <c r="I4060" s="21">
        <v>1</v>
      </c>
      <c r="J4060" s="21">
        <v>0</v>
      </c>
      <c r="K4060" s="21">
        <v>0</v>
      </c>
      <c r="L4060" s="21">
        <v>0</v>
      </c>
      <c r="M4060" s="21" t="s">
        <v>1332</v>
      </c>
      <c r="N4060" s="21" t="s">
        <v>587</v>
      </c>
      <c r="O4060" s="21">
        <f t="shared" si="204"/>
        <v>0</v>
      </c>
      <c r="P4060" s="21">
        <f t="shared" si="205"/>
        <v>1</v>
      </c>
      <c r="Q4060" s="21">
        <f t="shared" si="206"/>
        <v>0</v>
      </c>
      <c r="R4060">
        <f>IFERROR(IF(I4060=1,VLOOKUP(F4060,Lookup!$A$2:$B$15,2,FALSE),0),0.5)</f>
        <v>0.5</v>
      </c>
      <c r="S4060">
        <f>IF(K4060=1,1,IFERROR(IF(H4060="pass",VLOOKUP(F4060,Lookup!$D$2:$E$26,2,FALSE),0),1.6))</f>
        <v>0</v>
      </c>
      <c r="T4060" s="6">
        <f t="shared" si="207"/>
        <v>0</v>
      </c>
      <c r="U4060" s="6">
        <f t="shared" si="208"/>
        <v>0.5</v>
      </c>
      <c r="V4060" t="str">
        <f t="shared" si="209"/>
        <v>E.PENNY, NYG</v>
      </c>
    </row>
    <row r="4061" spans="1:22">
      <c r="A4061">
        <v>224</v>
      </c>
      <c r="B4061" s="21">
        <v>3</v>
      </c>
      <c r="C4061" s="21" t="s">
        <v>3</v>
      </c>
      <c r="D4061" s="21" t="s">
        <v>22</v>
      </c>
      <c r="E4061" s="21">
        <v>30</v>
      </c>
      <c r="F4061" s="21">
        <v>70</v>
      </c>
      <c r="G4061" s="21" t="s">
        <v>5131</v>
      </c>
      <c r="H4061" s="21" t="s">
        <v>585</v>
      </c>
      <c r="I4061" s="21">
        <v>1</v>
      </c>
      <c r="J4061" s="21">
        <v>0</v>
      </c>
      <c r="K4061" s="21">
        <v>0</v>
      </c>
      <c r="L4061" s="21">
        <v>0</v>
      </c>
      <c r="M4061" s="21" t="s">
        <v>1276</v>
      </c>
      <c r="N4061" s="21" t="s">
        <v>587</v>
      </c>
      <c r="O4061" s="21">
        <f t="shared" si="204"/>
        <v>0</v>
      </c>
      <c r="P4061" s="21">
        <f t="shared" si="205"/>
        <v>1</v>
      </c>
      <c r="Q4061" s="21">
        <f t="shared" si="206"/>
        <v>0</v>
      </c>
      <c r="R4061">
        <f>IFERROR(IF(I4061=1,VLOOKUP(F4061,Lookup!$A$2:$B$15,2,FALSE),0),0.5)</f>
        <v>0.5</v>
      </c>
      <c r="S4061">
        <f>IF(K4061=1,1,IFERROR(IF(H4061="pass",VLOOKUP(F4061,Lookup!$D$2:$E$26,2,FALSE),0),1.6))</f>
        <v>0</v>
      </c>
      <c r="T4061" s="6">
        <f t="shared" si="207"/>
        <v>0</v>
      </c>
      <c r="U4061" s="6">
        <f t="shared" si="208"/>
        <v>0.5</v>
      </c>
      <c r="V4061" t="str">
        <f t="shared" si="209"/>
        <v>S.BARKLEY, NYG</v>
      </c>
    </row>
    <row r="4062" spans="1:22">
      <c r="A4062">
        <v>225</v>
      </c>
      <c r="B4062" s="21">
        <v>3</v>
      </c>
      <c r="C4062" s="21" t="s">
        <v>3</v>
      </c>
      <c r="D4062" s="21" t="s">
        <v>22</v>
      </c>
      <c r="E4062" s="21">
        <v>29</v>
      </c>
      <c r="F4062" s="21">
        <v>71</v>
      </c>
      <c r="G4062" s="21" t="s">
        <v>5132</v>
      </c>
      <c r="H4062" s="21" t="s">
        <v>439</v>
      </c>
      <c r="I4062" s="21">
        <v>0</v>
      </c>
      <c r="J4062" s="21">
        <v>1</v>
      </c>
      <c r="K4062" s="21">
        <v>0</v>
      </c>
      <c r="L4062" s="21">
        <v>0</v>
      </c>
      <c r="M4062" s="21" t="s">
        <v>5078</v>
      </c>
      <c r="N4062" s="21">
        <v>5</v>
      </c>
      <c r="O4062" s="21">
        <f t="shared" si="204"/>
        <v>5</v>
      </c>
      <c r="P4062" s="21">
        <f t="shared" si="205"/>
        <v>0</v>
      </c>
      <c r="Q4062" s="21">
        <f t="shared" si="206"/>
        <v>1</v>
      </c>
      <c r="R4062">
        <f>IFERROR(IF(I4062=1,VLOOKUP(F4062,Lookup!$A$2:$B$15,2,FALSE),0),0.5)</f>
        <v>0</v>
      </c>
      <c r="S4062">
        <f>IF(K4062=1,1,IFERROR(IF(H4062="pass",VLOOKUP(F4062,Lookup!$D$2:$E$26,2,FALSE),0),1.6))</f>
        <v>1.6</v>
      </c>
      <c r="T4062" s="6">
        <f t="shared" si="207"/>
        <v>1.6875</v>
      </c>
      <c r="U4062" s="6">
        <f t="shared" si="208"/>
        <v>1.6875</v>
      </c>
      <c r="V4062" t="str">
        <f t="shared" si="209"/>
        <v>C.JOHNSON, NYG</v>
      </c>
    </row>
    <row r="4063" spans="1:22">
      <c r="A4063">
        <v>226</v>
      </c>
      <c r="B4063" s="21">
        <v>3</v>
      </c>
      <c r="C4063" s="21" t="s">
        <v>3</v>
      </c>
      <c r="D4063" s="21" t="s">
        <v>22</v>
      </c>
      <c r="E4063" s="21">
        <v>24</v>
      </c>
      <c r="F4063" s="21">
        <v>76</v>
      </c>
      <c r="G4063" s="21" t="s">
        <v>5133</v>
      </c>
      <c r="H4063" s="21" t="s">
        <v>439</v>
      </c>
      <c r="I4063" s="21">
        <v>0</v>
      </c>
      <c r="J4063" s="21">
        <v>1</v>
      </c>
      <c r="K4063" s="21">
        <v>0</v>
      </c>
      <c r="L4063" s="21">
        <v>0</v>
      </c>
      <c r="M4063" s="21" t="s">
        <v>1315</v>
      </c>
      <c r="N4063" s="21">
        <v>13</v>
      </c>
      <c r="O4063" s="21">
        <f t="shared" si="204"/>
        <v>13</v>
      </c>
      <c r="P4063" s="21">
        <f t="shared" si="205"/>
        <v>0</v>
      </c>
      <c r="Q4063" s="21">
        <f t="shared" si="206"/>
        <v>1</v>
      </c>
      <c r="R4063">
        <f>IFERROR(IF(I4063=1,VLOOKUP(F4063,Lookup!$A$2:$B$15,2,FALSE),0),0.5)</f>
        <v>0</v>
      </c>
      <c r="S4063">
        <f>IF(K4063=1,1,IFERROR(IF(H4063="pass",VLOOKUP(F4063,Lookup!$D$2:$E$26,2,FALSE),0),1.6))</f>
        <v>1.8</v>
      </c>
      <c r="T4063" s="6">
        <f t="shared" si="207"/>
        <v>1.8275000000000001</v>
      </c>
      <c r="U4063" s="6">
        <f t="shared" si="208"/>
        <v>1.8093500000000002</v>
      </c>
      <c r="V4063" t="str">
        <f t="shared" si="209"/>
        <v>K.GOLLADAY, NYG</v>
      </c>
    </row>
    <row r="4064" spans="1:22">
      <c r="A4064">
        <v>227</v>
      </c>
      <c r="B4064" s="21">
        <v>3</v>
      </c>
      <c r="C4064" s="21" t="s">
        <v>3</v>
      </c>
      <c r="D4064" s="21" t="s">
        <v>22</v>
      </c>
      <c r="E4064" s="21">
        <v>8</v>
      </c>
      <c r="F4064" s="21">
        <v>92</v>
      </c>
      <c r="G4064" s="21" t="s">
        <v>5134</v>
      </c>
      <c r="H4064" s="21" t="s">
        <v>2864</v>
      </c>
      <c r="I4064" s="21">
        <v>0</v>
      </c>
      <c r="J4064" s="21">
        <v>1</v>
      </c>
      <c r="K4064" s="21">
        <v>0</v>
      </c>
      <c r="L4064" s="21">
        <v>0</v>
      </c>
      <c r="M4064" s="21" t="s">
        <v>1315</v>
      </c>
      <c r="N4064" s="21" t="s">
        <v>587</v>
      </c>
      <c r="O4064" s="21">
        <f t="shared" si="204"/>
        <v>0</v>
      </c>
      <c r="P4064" s="21">
        <f t="shared" si="205"/>
        <v>0</v>
      </c>
      <c r="Q4064" s="21">
        <f t="shared" si="206"/>
        <v>0</v>
      </c>
      <c r="R4064">
        <f>IFERROR(IF(I4064=1,VLOOKUP(F4064,Lookup!$A$2:$B$15,2,FALSE),0),0.5)</f>
        <v>0</v>
      </c>
      <c r="S4064">
        <f>IF(K4064=1,1,IFERROR(IF(H4064="pass",VLOOKUP(F4064,Lookup!$D$2:$E$26,2,FALSE),0),1.6))</f>
        <v>0</v>
      </c>
      <c r="T4064" s="6">
        <f t="shared" si="207"/>
        <v>0</v>
      </c>
      <c r="U4064" s="6">
        <f t="shared" si="208"/>
        <v>0</v>
      </c>
      <c r="V4064" t="str">
        <f t="shared" si="209"/>
        <v>K.GOLLADAY, NYG</v>
      </c>
    </row>
    <row r="4065" spans="1:22">
      <c r="A4065">
        <v>228</v>
      </c>
      <c r="B4065" s="21">
        <v>3</v>
      </c>
      <c r="C4065" s="21" t="s">
        <v>3</v>
      </c>
      <c r="D4065" s="21" t="s">
        <v>22</v>
      </c>
      <c r="E4065" s="21">
        <v>1</v>
      </c>
      <c r="F4065" s="21">
        <v>99</v>
      </c>
      <c r="G4065" s="21" t="s">
        <v>5135</v>
      </c>
      <c r="H4065" s="21" t="s">
        <v>585</v>
      </c>
      <c r="I4065" s="21">
        <v>1</v>
      </c>
      <c r="J4065" s="21">
        <v>0</v>
      </c>
      <c r="K4065" s="21">
        <v>0</v>
      </c>
      <c r="L4065" s="21">
        <v>0</v>
      </c>
      <c r="M4065" s="21" t="s">
        <v>1276</v>
      </c>
      <c r="N4065" s="21" t="s">
        <v>587</v>
      </c>
      <c r="O4065" s="21">
        <f t="shared" si="204"/>
        <v>0</v>
      </c>
      <c r="P4065" s="21">
        <f t="shared" si="205"/>
        <v>1</v>
      </c>
      <c r="Q4065" s="21">
        <f t="shared" si="206"/>
        <v>0</v>
      </c>
      <c r="R4065">
        <f>IFERROR(IF(I4065=1,VLOOKUP(F4065,Lookup!$A$2:$B$15,2,FALSE),0),0.5)</f>
        <v>3.3</v>
      </c>
      <c r="S4065">
        <f>IF(K4065=1,1,IFERROR(IF(H4065="pass",VLOOKUP(F4065,Lookup!$D$2:$E$26,2,FALSE),0),1.6))</f>
        <v>0</v>
      </c>
      <c r="T4065" s="6">
        <f t="shared" si="207"/>
        <v>0</v>
      </c>
      <c r="U4065" s="6">
        <f t="shared" si="208"/>
        <v>3.3</v>
      </c>
      <c r="V4065" t="str">
        <f t="shared" si="209"/>
        <v>S.BARKLEY, NYG</v>
      </c>
    </row>
    <row r="4066" spans="1:22">
      <c r="A4066">
        <v>229</v>
      </c>
      <c r="B4066" s="21">
        <v>3</v>
      </c>
      <c r="C4066" s="21" t="s">
        <v>3</v>
      </c>
      <c r="D4066" s="21" t="s">
        <v>22</v>
      </c>
      <c r="E4066" s="21">
        <v>2</v>
      </c>
      <c r="F4066" s="21">
        <v>98</v>
      </c>
      <c r="G4066" s="21" t="s">
        <v>5136</v>
      </c>
      <c r="H4066" s="21" t="s">
        <v>585</v>
      </c>
      <c r="I4066" s="21">
        <v>1</v>
      </c>
      <c r="J4066" s="21">
        <v>0</v>
      </c>
      <c r="K4066" s="21">
        <v>1</v>
      </c>
      <c r="L4066" s="21">
        <v>0.47349999999999998</v>
      </c>
      <c r="M4066" s="21" t="s">
        <v>1405</v>
      </c>
      <c r="N4066" s="21" t="s">
        <v>587</v>
      </c>
      <c r="O4066" s="21">
        <f t="shared" si="204"/>
        <v>0</v>
      </c>
      <c r="P4066" s="21">
        <f t="shared" si="205"/>
        <v>1</v>
      </c>
      <c r="Q4066" s="21">
        <f t="shared" si="206"/>
        <v>0</v>
      </c>
      <c r="R4066">
        <f>IFERROR(IF(I4066=1,VLOOKUP(F4066,Lookup!$A$2:$B$15,2,FALSE),0),0.5)</f>
        <v>2.5</v>
      </c>
      <c r="S4066">
        <f>IF(K4066=1,1,IFERROR(IF(H4066="pass",VLOOKUP(F4066,Lookup!$D$2:$E$26,2,FALSE),0),1.6))</f>
        <v>1</v>
      </c>
      <c r="T4066" s="6">
        <f t="shared" si="207"/>
        <v>0</v>
      </c>
      <c r="U4066" s="6">
        <f t="shared" si="208"/>
        <v>3.4470000000000001</v>
      </c>
      <c r="V4066" t="str">
        <f t="shared" si="209"/>
        <v>D.JONES, NYG</v>
      </c>
    </row>
    <row r="4067" spans="1:22">
      <c r="A4067">
        <v>230</v>
      </c>
      <c r="B4067" s="21">
        <v>3</v>
      </c>
      <c r="C4067" s="21" t="s">
        <v>22</v>
      </c>
      <c r="D4067" s="21" t="s">
        <v>3</v>
      </c>
      <c r="E4067" s="21">
        <v>72</v>
      </c>
      <c r="F4067" s="21">
        <v>28</v>
      </c>
      <c r="G4067" s="21" t="s">
        <v>5137</v>
      </c>
      <c r="H4067" s="21" t="s">
        <v>585</v>
      </c>
      <c r="I4067" s="21">
        <v>1</v>
      </c>
      <c r="J4067" s="21">
        <v>0</v>
      </c>
      <c r="K4067" s="21">
        <v>0</v>
      </c>
      <c r="L4067" s="21">
        <v>0</v>
      </c>
      <c r="M4067" s="21" t="s">
        <v>2257</v>
      </c>
      <c r="N4067" s="21" t="s">
        <v>587</v>
      </c>
      <c r="O4067" s="21">
        <f t="shared" si="204"/>
        <v>0</v>
      </c>
      <c r="P4067" s="21">
        <f t="shared" si="205"/>
        <v>1</v>
      </c>
      <c r="Q4067" s="21">
        <f t="shared" si="206"/>
        <v>0</v>
      </c>
      <c r="R4067">
        <f>IFERROR(IF(I4067=1,VLOOKUP(F4067,Lookup!$A$2:$B$15,2,FALSE),0),0.5)</f>
        <v>0.5</v>
      </c>
      <c r="S4067">
        <f>IF(K4067=1,1,IFERROR(IF(H4067="pass",VLOOKUP(F4067,Lookup!$D$2:$E$26,2,FALSE),0),1.6))</f>
        <v>0</v>
      </c>
      <c r="T4067" s="6">
        <f t="shared" si="207"/>
        <v>0</v>
      </c>
      <c r="U4067" s="6">
        <f t="shared" si="208"/>
        <v>0.5</v>
      </c>
      <c r="V4067" t="str">
        <f t="shared" si="209"/>
        <v>M.DAVIS, ATL</v>
      </c>
    </row>
    <row r="4068" spans="1:22">
      <c r="A4068">
        <v>231</v>
      </c>
      <c r="B4068" s="21">
        <v>3</v>
      </c>
      <c r="C4068" s="21" t="s">
        <v>22</v>
      </c>
      <c r="D4068" s="21" t="s">
        <v>3</v>
      </c>
      <c r="E4068" s="21">
        <v>69</v>
      </c>
      <c r="F4068" s="21">
        <v>31</v>
      </c>
      <c r="G4068" s="21" t="s">
        <v>5138</v>
      </c>
      <c r="H4068" s="21" t="s">
        <v>439</v>
      </c>
      <c r="I4068" s="21">
        <v>0</v>
      </c>
      <c r="J4068" s="21">
        <v>1</v>
      </c>
      <c r="K4068" s="21">
        <v>0</v>
      </c>
      <c r="L4068" s="21">
        <v>0</v>
      </c>
      <c r="M4068" s="21" t="s">
        <v>2226</v>
      </c>
      <c r="N4068" s="21">
        <v>-5</v>
      </c>
      <c r="O4068" s="21">
        <f t="shared" si="204"/>
        <v>-5</v>
      </c>
      <c r="P4068" s="21">
        <f t="shared" si="205"/>
        <v>0</v>
      </c>
      <c r="Q4068" s="21">
        <f t="shared" si="206"/>
        <v>1</v>
      </c>
      <c r="R4068">
        <f>IFERROR(IF(I4068=1,VLOOKUP(F4068,Lookup!$A$2:$B$15,2,FALSE),0),0.5)</f>
        <v>0</v>
      </c>
      <c r="S4068">
        <f>IF(K4068=1,1,IFERROR(IF(H4068="pass",VLOOKUP(F4068,Lookup!$D$2:$E$26,2,FALSE),0),1.6))</f>
        <v>1.6</v>
      </c>
      <c r="T4068" s="6">
        <f t="shared" si="207"/>
        <v>1.5125000000000002</v>
      </c>
      <c r="U4068" s="6">
        <f t="shared" si="208"/>
        <v>1.5125000000000002</v>
      </c>
      <c r="V4068" t="str">
        <f t="shared" si="209"/>
        <v>C.PATTERSON, ATL</v>
      </c>
    </row>
    <row r="4069" spans="1:22">
      <c r="A4069">
        <v>232</v>
      </c>
      <c r="B4069" s="21">
        <v>3</v>
      </c>
      <c r="C4069" s="21" t="s">
        <v>22</v>
      </c>
      <c r="D4069" s="21" t="s">
        <v>3</v>
      </c>
      <c r="E4069" s="21">
        <v>70</v>
      </c>
      <c r="F4069" s="21">
        <v>30</v>
      </c>
      <c r="G4069" s="21" t="s">
        <v>5139</v>
      </c>
      <c r="H4069" s="21" t="s">
        <v>439</v>
      </c>
      <c r="I4069" s="21">
        <v>0</v>
      </c>
      <c r="J4069" s="21">
        <v>1</v>
      </c>
      <c r="K4069" s="21">
        <v>0</v>
      </c>
      <c r="L4069" s="21">
        <v>0</v>
      </c>
      <c r="M4069" s="21" t="s">
        <v>2231</v>
      </c>
      <c r="N4069" s="21">
        <v>10</v>
      </c>
      <c r="O4069" s="21">
        <f t="shared" si="204"/>
        <v>10</v>
      </c>
      <c r="P4069" s="21">
        <f t="shared" si="205"/>
        <v>0</v>
      </c>
      <c r="Q4069" s="21">
        <f t="shared" si="206"/>
        <v>1</v>
      </c>
      <c r="R4069">
        <f>IFERROR(IF(I4069=1,VLOOKUP(F4069,Lookup!$A$2:$B$15,2,FALSE),0),0.5)</f>
        <v>0</v>
      </c>
      <c r="S4069">
        <f>IF(K4069=1,1,IFERROR(IF(H4069="pass",VLOOKUP(F4069,Lookup!$D$2:$E$26,2,FALSE),0),1.6))</f>
        <v>1.6</v>
      </c>
      <c r="T4069" s="6">
        <f t="shared" si="207"/>
        <v>1.7750000000000001</v>
      </c>
      <c r="U4069" s="6">
        <f t="shared" si="208"/>
        <v>1.7750000000000001</v>
      </c>
      <c r="V4069" t="str">
        <f t="shared" si="209"/>
        <v>K.PITTS, ATL</v>
      </c>
    </row>
    <row r="4070" spans="1:22">
      <c r="A4070">
        <v>233</v>
      </c>
      <c r="B4070" s="21">
        <v>3</v>
      </c>
      <c r="C4070" s="21" t="s">
        <v>22</v>
      </c>
      <c r="D4070" s="21" t="s">
        <v>3</v>
      </c>
      <c r="E4070" s="21">
        <v>60</v>
      </c>
      <c r="F4070" s="21">
        <v>40</v>
      </c>
      <c r="G4070" s="21" t="s">
        <v>5140</v>
      </c>
      <c r="H4070" s="21" t="s">
        <v>585</v>
      </c>
      <c r="I4070" s="21">
        <v>1</v>
      </c>
      <c r="J4070" s="21">
        <v>0</v>
      </c>
      <c r="K4070" s="21">
        <v>0</v>
      </c>
      <c r="L4070" s="21">
        <v>0</v>
      </c>
      <c r="M4070" s="21" t="s">
        <v>2226</v>
      </c>
      <c r="N4070" s="21" t="s">
        <v>587</v>
      </c>
      <c r="O4070" s="21">
        <f t="shared" si="204"/>
        <v>0</v>
      </c>
      <c r="P4070" s="21">
        <f t="shared" si="205"/>
        <v>1</v>
      </c>
      <c r="Q4070" s="21">
        <f t="shared" si="206"/>
        <v>0</v>
      </c>
      <c r="R4070">
        <f>IFERROR(IF(I4070=1,VLOOKUP(F4070,Lookup!$A$2:$B$15,2,FALSE),0),0.5)</f>
        <v>0.5</v>
      </c>
      <c r="S4070">
        <f>IF(K4070=1,1,IFERROR(IF(H4070="pass",VLOOKUP(F4070,Lookup!$D$2:$E$26,2,FALSE),0),1.6))</f>
        <v>0</v>
      </c>
      <c r="T4070" s="6">
        <f t="shared" si="207"/>
        <v>0</v>
      </c>
      <c r="U4070" s="6">
        <f t="shared" si="208"/>
        <v>0.5</v>
      </c>
      <c r="V4070" t="str">
        <f t="shared" si="209"/>
        <v>C.PATTERSON, ATL</v>
      </c>
    </row>
    <row r="4071" spans="1:22">
      <c r="A4071">
        <v>234</v>
      </c>
      <c r="B4071" s="21">
        <v>3</v>
      </c>
      <c r="C4071" s="21" t="s">
        <v>22</v>
      </c>
      <c r="D4071" s="21" t="s">
        <v>3</v>
      </c>
      <c r="E4071" s="21">
        <v>57</v>
      </c>
      <c r="F4071" s="21">
        <v>43</v>
      </c>
      <c r="G4071" s="21" t="s">
        <v>5141</v>
      </c>
      <c r="H4071" s="21" t="s">
        <v>439</v>
      </c>
      <c r="I4071" s="21">
        <v>0</v>
      </c>
      <c r="J4071" s="21">
        <v>1</v>
      </c>
      <c r="K4071" s="21">
        <v>0</v>
      </c>
      <c r="L4071" s="21">
        <v>0</v>
      </c>
      <c r="M4071" s="21" t="s">
        <v>2226</v>
      </c>
      <c r="N4071" s="21">
        <v>2</v>
      </c>
      <c r="O4071" s="21">
        <f t="shared" si="204"/>
        <v>2</v>
      </c>
      <c r="P4071" s="21">
        <f t="shared" si="205"/>
        <v>0</v>
      </c>
      <c r="Q4071" s="21">
        <f t="shared" si="206"/>
        <v>1</v>
      </c>
      <c r="R4071">
        <f>IFERROR(IF(I4071=1,VLOOKUP(F4071,Lookup!$A$2:$B$15,2,FALSE),0),0.5)</f>
        <v>0</v>
      </c>
      <c r="S4071">
        <f>IF(K4071=1,1,IFERROR(IF(H4071="pass",VLOOKUP(F4071,Lookup!$D$2:$E$26,2,FALSE),0),1.6))</f>
        <v>1.6</v>
      </c>
      <c r="T4071" s="6">
        <f t="shared" si="207"/>
        <v>1.635</v>
      </c>
      <c r="U4071" s="6">
        <f t="shared" si="208"/>
        <v>1.635</v>
      </c>
      <c r="V4071" t="str">
        <f t="shared" si="209"/>
        <v>C.PATTERSON, ATL</v>
      </c>
    </row>
    <row r="4072" spans="1:22">
      <c r="A4072">
        <v>235</v>
      </c>
      <c r="B4072" s="21">
        <v>3</v>
      </c>
      <c r="C4072" s="21" t="s">
        <v>22</v>
      </c>
      <c r="D4072" s="21" t="s">
        <v>3</v>
      </c>
      <c r="E4072" s="21">
        <v>31</v>
      </c>
      <c r="F4072" s="21">
        <v>69</v>
      </c>
      <c r="G4072" s="21" t="s">
        <v>5142</v>
      </c>
      <c r="H4072" s="21" t="s">
        <v>585</v>
      </c>
      <c r="I4072" s="21">
        <v>1</v>
      </c>
      <c r="J4072" s="21">
        <v>0</v>
      </c>
      <c r="K4072" s="21">
        <v>0</v>
      </c>
      <c r="L4072" s="21">
        <v>0</v>
      </c>
      <c r="M4072" s="21" t="s">
        <v>2226</v>
      </c>
      <c r="N4072" s="21" t="s">
        <v>587</v>
      </c>
      <c r="O4072" s="21">
        <f t="shared" si="204"/>
        <v>0</v>
      </c>
      <c r="P4072" s="21">
        <f t="shared" si="205"/>
        <v>1</v>
      </c>
      <c r="Q4072" s="21">
        <f t="shared" si="206"/>
        <v>0</v>
      </c>
      <c r="R4072">
        <f>IFERROR(IF(I4072=1,VLOOKUP(F4072,Lookup!$A$2:$B$15,2,FALSE),0),0.5)</f>
        <v>0.5</v>
      </c>
      <c r="S4072">
        <f>IF(K4072=1,1,IFERROR(IF(H4072="pass",VLOOKUP(F4072,Lookup!$D$2:$E$26,2,FALSE),0),1.6))</f>
        <v>0</v>
      </c>
      <c r="T4072" s="6">
        <f t="shared" si="207"/>
        <v>0</v>
      </c>
      <c r="U4072" s="6">
        <f t="shared" si="208"/>
        <v>0.5</v>
      </c>
      <c r="V4072" t="str">
        <f t="shared" si="209"/>
        <v>C.PATTERSON, ATL</v>
      </c>
    </row>
    <row r="4073" spans="1:22">
      <c r="A4073">
        <v>236</v>
      </c>
      <c r="B4073" s="21">
        <v>3</v>
      </c>
      <c r="C4073" s="21" t="s">
        <v>22</v>
      </c>
      <c r="D4073" s="21" t="s">
        <v>3</v>
      </c>
      <c r="E4073" s="21">
        <v>29</v>
      </c>
      <c r="F4073" s="21">
        <v>71</v>
      </c>
      <c r="G4073" s="21" t="s">
        <v>5143</v>
      </c>
      <c r="H4073" s="21" t="s">
        <v>439</v>
      </c>
      <c r="I4073" s="21">
        <v>0</v>
      </c>
      <c r="J4073" s="21">
        <v>1</v>
      </c>
      <c r="K4073" s="21">
        <v>0</v>
      </c>
      <c r="L4073" s="21">
        <v>0</v>
      </c>
      <c r="M4073" s="21" t="s">
        <v>2257</v>
      </c>
      <c r="N4073" s="21">
        <v>-6</v>
      </c>
      <c r="O4073" s="21">
        <f t="shared" si="204"/>
        <v>-6</v>
      </c>
      <c r="P4073" s="21">
        <f t="shared" si="205"/>
        <v>0</v>
      </c>
      <c r="Q4073" s="21">
        <f t="shared" si="206"/>
        <v>1</v>
      </c>
      <c r="R4073">
        <f>IFERROR(IF(I4073=1,VLOOKUP(F4073,Lookup!$A$2:$B$15,2,FALSE),0),0.5)</f>
        <v>0</v>
      </c>
      <c r="S4073">
        <f>IF(K4073=1,1,IFERROR(IF(H4073="pass",VLOOKUP(F4073,Lookup!$D$2:$E$26,2,FALSE),0),1.6))</f>
        <v>1.6</v>
      </c>
      <c r="T4073" s="6">
        <f t="shared" si="207"/>
        <v>1.4950000000000001</v>
      </c>
      <c r="U4073" s="6">
        <f t="shared" si="208"/>
        <v>1.4950000000000001</v>
      </c>
      <c r="V4073" t="str">
        <f t="shared" si="209"/>
        <v>M.DAVIS, ATL</v>
      </c>
    </row>
    <row r="4074" spans="1:22">
      <c r="A4074">
        <v>237</v>
      </c>
      <c r="B4074" s="21">
        <v>3</v>
      </c>
      <c r="C4074" s="21" t="s">
        <v>22</v>
      </c>
      <c r="D4074" s="21" t="s">
        <v>3</v>
      </c>
      <c r="E4074" s="21">
        <v>25</v>
      </c>
      <c r="F4074" s="21">
        <v>75</v>
      </c>
      <c r="G4074" s="21" t="s">
        <v>5144</v>
      </c>
      <c r="H4074" s="21" t="s">
        <v>439</v>
      </c>
      <c r="I4074" s="21">
        <v>0</v>
      </c>
      <c r="J4074" s="21">
        <v>1</v>
      </c>
      <c r="K4074" s="21">
        <v>0</v>
      </c>
      <c r="L4074" s="21">
        <v>0</v>
      </c>
      <c r="M4074" s="21" t="s">
        <v>2879</v>
      </c>
      <c r="N4074" s="21">
        <v>5</v>
      </c>
      <c r="O4074" s="21">
        <f t="shared" si="204"/>
        <v>5</v>
      </c>
      <c r="P4074" s="21">
        <f t="shared" si="205"/>
        <v>0</v>
      </c>
      <c r="Q4074" s="21">
        <f t="shared" si="206"/>
        <v>1</v>
      </c>
      <c r="R4074">
        <f>IFERROR(IF(I4074=1,VLOOKUP(F4074,Lookup!$A$2:$B$15,2,FALSE),0),0.5)</f>
        <v>0</v>
      </c>
      <c r="S4074">
        <f>IF(K4074=1,1,IFERROR(IF(H4074="pass",VLOOKUP(F4074,Lookup!$D$2:$E$26,2,FALSE),0),1.6))</f>
        <v>1.8</v>
      </c>
      <c r="T4074" s="6">
        <f t="shared" si="207"/>
        <v>1.6875</v>
      </c>
      <c r="U4074" s="6">
        <f t="shared" si="208"/>
        <v>1.7617500000000001</v>
      </c>
      <c r="V4074" t="str">
        <f t="shared" si="209"/>
        <v>T.SHARPE, ATL</v>
      </c>
    </row>
    <row r="4075" spans="1:22">
      <c r="A4075">
        <v>238</v>
      </c>
      <c r="B4075" s="21">
        <v>3</v>
      </c>
      <c r="C4075" s="21" t="s">
        <v>22</v>
      </c>
      <c r="D4075" s="21" t="s">
        <v>3</v>
      </c>
      <c r="E4075" s="21">
        <v>25</v>
      </c>
      <c r="F4075" s="21">
        <v>75</v>
      </c>
      <c r="G4075" s="21" t="s">
        <v>5145</v>
      </c>
      <c r="H4075" s="21" t="s">
        <v>439</v>
      </c>
      <c r="I4075" s="21">
        <v>0</v>
      </c>
      <c r="J4075" s="21">
        <v>1</v>
      </c>
      <c r="K4075" s="21">
        <v>0</v>
      </c>
      <c r="L4075" s="21">
        <v>0</v>
      </c>
      <c r="M4075" s="21" t="s">
        <v>2848</v>
      </c>
      <c r="N4075" s="21">
        <v>6</v>
      </c>
      <c r="O4075" s="21">
        <f t="shared" si="204"/>
        <v>6</v>
      </c>
      <c r="P4075" s="21">
        <f t="shared" si="205"/>
        <v>0</v>
      </c>
      <c r="Q4075" s="21">
        <f t="shared" si="206"/>
        <v>1</v>
      </c>
      <c r="R4075">
        <f>IFERROR(IF(I4075=1,VLOOKUP(F4075,Lookup!$A$2:$B$15,2,FALSE),0),0.5)</f>
        <v>0</v>
      </c>
      <c r="S4075">
        <f>IF(K4075=1,1,IFERROR(IF(H4075="pass",VLOOKUP(F4075,Lookup!$D$2:$E$26,2,FALSE),0),1.6))</f>
        <v>1.8</v>
      </c>
      <c r="T4075" s="6">
        <f t="shared" si="207"/>
        <v>1.7050000000000001</v>
      </c>
      <c r="U4075" s="6">
        <f t="shared" si="208"/>
        <v>1.7677000000000003</v>
      </c>
      <c r="V4075" t="str">
        <f t="shared" si="209"/>
        <v>O.ZACCHEAUS, ATL</v>
      </c>
    </row>
    <row r="4076" spans="1:22">
      <c r="A4076">
        <v>239</v>
      </c>
      <c r="B4076" s="21">
        <v>3</v>
      </c>
      <c r="C4076" s="21" t="s">
        <v>22</v>
      </c>
      <c r="D4076" s="21" t="s">
        <v>3</v>
      </c>
      <c r="E4076" s="21">
        <v>11</v>
      </c>
      <c r="F4076" s="21">
        <v>89</v>
      </c>
      <c r="G4076" s="21" t="s">
        <v>5146</v>
      </c>
      <c r="H4076" s="21" t="s">
        <v>439</v>
      </c>
      <c r="I4076" s="21">
        <v>0</v>
      </c>
      <c r="J4076" s="21">
        <v>1</v>
      </c>
      <c r="K4076" s="21">
        <v>0</v>
      </c>
      <c r="L4076" s="21">
        <v>0</v>
      </c>
      <c r="M4076" s="21" t="s">
        <v>2224</v>
      </c>
      <c r="N4076" s="21">
        <v>0</v>
      </c>
      <c r="O4076" s="21">
        <f t="shared" si="204"/>
        <v>0</v>
      </c>
      <c r="P4076" s="21">
        <f t="shared" si="205"/>
        <v>0</v>
      </c>
      <c r="Q4076" s="21">
        <f t="shared" si="206"/>
        <v>1</v>
      </c>
      <c r="R4076">
        <f>IFERROR(IF(I4076=1,VLOOKUP(F4076,Lookup!$A$2:$B$15,2,FALSE),0),0.5)</f>
        <v>0</v>
      </c>
      <c r="S4076">
        <f>IF(K4076=1,1,IFERROR(IF(H4076="pass",VLOOKUP(F4076,Lookup!$D$2:$E$26,2,FALSE),0),1.6))</f>
        <v>2.2000000000000002</v>
      </c>
      <c r="T4076" s="6">
        <f t="shared" si="207"/>
        <v>1.6</v>
      </c>
      <c r="U4076" s="6">
        <f t="shared" si="208"/>
        <v>1.9960000000000002</v>
      </c>
      <c r="V4076" t="str">
        <f t="shared" si="209"/>
        <v>C.RIDLEY, ATL</v>
      </c>
    </row>
    <row r="4077" spans="1:22">
      <c r="A4077">
        <v>240</v>
      </c>
      <c r="B4077" s="21">
        <v>3</v>
      </c>
      <c r="C4077" s="21" t="s">
        <v>22</v>
      </c>
      <c r="D4077" s="21" t="s">
        <v>3</v>
      </c>
      <c r="E4077" s="21">
        <v>7</v>
      </c>
      <c r="F4077" s="21">
        <v>93</v>
      </c>
      <c r="G4077" s="21" t="s">
        <v>5147</v>
      </c>
      <c r="H4077" s="21" t="s">
        <v>439</v>
      </c>
      <c r="I4077" s="21">
        <v>0</v>
      </c>
      <c r="J4077" s="21">
        <v>1</v>
      </c>
      <c r="K4077" s="21">
        <v>0</v>
      </c>
      <c r="L4077" s="21">
        <v>0</v>
      </c>
      <c r="M4077" s="21" t="s">
        <v>2224</v>
      </c>
      <c r="N4077" s="21">
        <v>2</v>
      </c>
      <c r="O4077" s="21">
        <f t="shared" si="204"/>
        <v>2</v>
      </c>
      <c r="P4077" s="21">
        <f t="shared" si="205"/>
        <v>0</v>
      </c>
      <c r="Q4077" s="21">
        <f t="shared" si="206"/>
        <v>1</v>
      </c>
      <c r="R4077">
        <f>IFERROR(IF(I4077=1,VLOOKUP(F4077,Lookup!$A$2:$B$15,2,FALSE),0),0.5)</f>
        <v>0</v>
      </c>
      <c r="S4077">
        <f>IF(K4077=1,1,IFERROR(IF(H4077="pass",VLOOKUP(F4077,Lookup!$D$2:$E$26,2,FALSE),0),1.6))</f>
        <v>2.7</v>
      </c>
      <c r="T4077" s="6">
        <f t="shared" si="207"/>
        <v>1.635</v>
      </c>
      <c r="U4077" s="6">
        <f t="shared" si="208"/>
        <v>2.3379000000000003</v>
      </c>
      <c r="V4077" t="str">
        <f t="shared" si="209"/>
        <v>C.RIDLEY, ATL</v>
      </c>
    </row>
    <row r="4078" spans="1:22">
      <c r="A4078">
        <v>241</v>
      </c>
      <c r="B4078" s="21">
        <v>3</v>
      </c>
      <c r="C4078" s="21" t="s">
        <v>22</v>
      </c>
      <c r="D4078" s="21" t="s">
        <v>3</v>
      </c>
      <c r="E4078" s="21">
        <v>6</v>
      </c>
      <c r="F4078" s="21">
        <v>94</v>
      </c>
      <c r="G4078" s="21" t="s">
        <v>5148</v>
      </c>
      <c r="H4078" s="21" t="s">
        <v>439</v>
      </c>
      <c r="I4078" s="21">
        <v>0</v>
      </c>
      <c r="J4078" s="21">
        <v>1</v>
      </c>
      <c r="K4078" s="21">
        <v>0</v>
      </c>
      <c r="L4078" s="21">
        <v>0</v>
      </c>
      <c r="M4078" s="21" t="s">
        <v>2231</v>
      </c>
      <c r="N4078" s="21">
        <v>6</v>
      </c>
      <c r="O4078" s="21">
        <f t="shared" si="204"/>
        <v>6</v>
      </c>
      <c r="P4078" s="21">
        <f t="shared" si="205"/>
        <v>0</v>
      </c>
      <c r="Q4078" s="21">
        <f t="shared" si="206"/>
        <v>1</v>
      </c>
      <c r="R4078">
        <f>IFERROR(IF(I4078=1,VLOOKUP(F4078,Lookup!$A$2:$B$15,2,FALSE),0),0.5)</f>
        <v>0</v>
      </c>
      <c r="S4078">
        <f>IF(K4078=1,1,IFERROR(IF(H4078="pass",VLOOKUP(F4078,Lookup!$D$2:$E$26,2,FALSE),0),1.6))</f>
        <v>2.8</v>
      </c>
      <c r="T4078" s="6">
        <f t="shared" si="207"/>
        <v>1.7050000000000001</v>
      </c>
      <c r="U4078" s="6">
        <f t="shared" si="208"/>
        <v>2.4276999999999997</v>
      </c>
      <c r="V4078" t="str">
        <f t="shared" si="209"/>
        <v>K.PITTS, ATL</v>
      </c>
    </row>
    <row r="4079" spans="1:22">
      <c r="A4079">
        <v>242</v>
      </c>
      <c r="B4079" s="21">
        <v>3</v>
      </c>
      <c r="C4079" s="21" t="s">
        <v>22</v>
      </c>
      <c r="D4079" s="21" t="s">
        <v>3</v>
      </c>
      <c r="E4079" s="21">
        <v>6</v>
      </c>
      <c r="F4079" s="21">
        <v>94</v>
      </c>
      <c r="G4079" s="21" t="s">
        <v>5149</v>
      </c>
      <c r="H4079" s="21" t="s">
        <v>2864</v>
      </c>
      <c r="I4079" s="21">
        <v>0</v>
      </c>
      <c r="J4079" s="21">
        <v>1</v>
      </c>
      <c r="K4079" s="21">
        <v>0</v>
      </c>
      <c r="L4079" s="21">
        <v>0</v>
      </c>
      <c r="M4079" s="21" t="s">
        <v>2231</v>
      </c>
      <c r="N4079" s="21" t="s">
        <v>587</v>
      </c>
      <c r="O4079" s="21">
        <f t="shared" si="204"/>
        <v>0</v>
      </c>
      <c r="P4079" s="21">
        <f t="shared" si="205"/>
        <v>0</v>
      </c>
      <c r="Q4079" s="21">
        <f t="shared" si="206"/>
        <v>0</v>
      </c>
      <c r="R4079">
        <f>IFERROR(IF(I4079=1,VLOOKUP(F4079,Lookup!$A$2:$B$15,2,FALSE),0),0.5)</f>
        <v>0</v>
      </c>
      <c r="S4079">
        <f>IF(K4079=1,1,IFERROR(IF(H4079="pass",VLOOKUP(F4079,Lookup!$D$2:$E$26,2,FALSE),0),1.6))</f>
        <v>0</v>
      </c>
      <c r="T4079" s="6">
        <f t="shared" si="207"/>
        <v>0</v>
      </c>
      <c r="U4079" s="6">
        <f t="shared" si="208"/>
        <v>0</v>
      </c>
      <c r="V4079" t="str">
        <f t="shared" si="209"/>
        <v>K.PITTS, ATL</v>
      </c>
    </row>
    <row r="4080" spans="1:22">
      <c r="A4080">
        <v>243</v>
      </c>
      <c r="B4080" s="21">
        <v>3</v>
      </c>
      <c r="C4080" s="21" t="s">
        <v>22</v>
      </c>
      <c r="D4080" s="21" t="s">
        <v>3</v>
      </c>
      <c r="E4080" s="21">
        <v>1</v>
      </c>
      <c r="F4080" s="21">
        <v>99</v>
      </c>
      <c r="G4080" s="21" t="s">
        <v>5150</v>
      </c>
      <c r="H4080" s="21" t="s">
        <v>585</v>
      </c>
      <c r="I4080" s="21">
        <v>1</v>
      </c>
      <c r="J4080" s="21">
        <v>0</v>
      </c>
      <c r="K4080" s="21">
        <v>0</v>
      </c>
      <c r="L4080" s="21">
        <v>0</v>
      </c>
      <c r="M4080" s="21" t="s">
        <v>2257</v>
      </c>
      <c r="N4080" s="21" t="s">
        <v>587</v>
      </c>
      <c r="O4080" s="21">
        <f t="shared" si="204"/>
        <v>0</v>
      </c>
      <c r="P4080" s="21">
        <f t="shared" si="205"/>
        <v>1</v>
      </c>
      <c r="Q4080" s="21">
        <f t="shared" si="206"/>
        <v>0</v>
      </c>
      <c r="R4080">
        <f>IFERROR(IF(I4080=1,VLOOKUP(F4080,Lookup!$A$2:$B$15,2,FALSE),0),0.5)</f>
        <v>3.3</v>
      </c>
      <c r="S4080">
        <f>IF(K4080=1,1,IFERROR(IF(H4080="pass",VLOOKUP(F4080,Lookup!$D$2:$E$26,2,FALSE),0),1.6))</f>
        <v>0</v>
      </c>
      <c r="T4080" s="6">
        <f t="shared" si="207"/>
        <v>0</v>
      </c>
      <c r="U4080" s="6">
        <f t="shared" si="208"/>
        <v>3.3</v>
      </c>
      <c r="V4080" t="str">
        <f t="shared" si="209"/>
        <v>M.DAVIS, ATL</v>
      </c>
    </row>
    <row r="4081" spans="1:22">
      <c r="A4081">
        <v>244</v>
      </c>
      <c r="B4081" s="21">
        <v>3</v>
      </c>
      <c r="C4081" s="21" t="s">
        <v>22</v>
      </c>
      <c r="D4081" s="21" t="s">
        <v>3</v>
      </c>
      <c r="E4081" s="21">
        <v>1</v>
      </c>
      <c r="F4081" s="21">
        <v>99</v>
      </c>
      <c r="G4081" s="21" t="s">
        <v>5151</v>
      </c>
      <c r="H4081" s="21" t="s">
        <v>439</v>
      </c>
      <c r="I4081" s="21">
        <v>0</v>
      </c>
      <c r="J4081" s="21">
        <v>1</v>
      </c>
      <c r="K4081" s="21">
        <v>0</v>
      </c>
      <c r="L4081" s="21">
        <v>0</v>
      </c>
      <c r="M4081" s="21" t="s">
        <v>2850</v>
      </c>
      <c r="N4081" s="21">
        <v>1</v>
      </c>
      <c r="O4081" s="21">
        <f t="shared" si="204"/>
        <v>1</v>
      </c>
      <c r="P4081" s="21">
        <f t="shared" si="205"/>
        <v>0</v>
      </c>
      <c r="Q4081" s="21">
        <f t="shared" si="206"/>
        <v>1</v>
      </c>
      <c r="R4081">
        <f>IFERROR(IF(I4081=1,VLOOKUP(F4081,Lookup!$A$2:$B$15,2,FALSE),0),0.5)</f>
        <v>0</v>
      </c>
      <c r="S4081">
        <f>IF(K4081=1,1,IFERROR(IF(H4081="pass",VLOOKUP(F4081,Lookup!$D$2:$E$26,2,FALSE),0),1.6))</f>
        <v>4</v>
      </c>
      <c r="T4081" s="6">
        <f t="shared" si="207"/>
        <v>1.6175000000000002</v>
      </c>
      <c r="U4081" s="6">
        <f t="shared" si="208"/>
        <v>4</v>
      </c>
      <c r="V4081" t="str">
        <f t="shared" si="209"/>
        <v>L.SMITH, ATL</v>
      </c>
    </row>
    <row r="4082" spans="1:22">
      <c r="A4082">
        <v>245</v>
      </c>
      <c r="B4082" s="21">
        <v>3</v>
      </c>
      <c r="C4082" s="21" t="s">
        <v>3</v>
      </c>
      <c r="D4082" s="21" t="s">
        <v>22</v>
      </c>
      <c r="E4082" s="21">
        <v>75</v>
      </c>
      <c r="F4082" s="21">
        <v>25</v>
      </c>
      <c r="G4082" s="21" t="s">
        <v>5152</v>
      </c>
      <c r="H4082" s="21" t="s">
        <v>439</v>
      </c>
      <c r="I4082" s="21">
        <v>0</v>
      </c>
      <c r="J4082" s="21">
        <v>1</v>
      </c>
      <c r="K4082" s="21">
        <v>0</v>
      </c>
      <c r="L4082" s="21">
        <v>0</v>
      </c>
      <c r="M4082" s="21" t="s">
        <v>1276</v>
      </c>
      <c r="N4082" s="21">
        <v>0</v>
      </c>
      <c r="O4082" s="21">
        <f t="shared" si="204"/>
        <v>0</v>
      </c>
      <c r="P4082" s="21">
        <f t="shared" si="205"/>
        <v>0</v>
      </c>
      <c r="Q4082" s="21">
        <f t="shared" si="206"/>
        <v>1</v>
      </c>
      <c r="R4082">
        <f>IFERROR(IF(I4082=1,VLOOKUP(F4082,Lookup!$A$2:$B$15,2,FALSE),0),0.5)</f>
        <v>0</v>
      </c>
      <c r="S4082">
        <f>IF(K4082=1,1,IFERROR(IF(H4082="pass",VLOOKUP(F4082,Lookup!$D$2:$E$26,2,FALSE),0),1.6))</f>
        <v>1.6</v>
      </c>
      <c r="T4082" s="6">
        <f t="shared" si="207"/>
        <v>1.6</v>
      </c>
      <c r="U4082" s="6">
        <f t="shared" si="208"/>
        <v>1.6</v>
      </c>
      <c r="V4082" t="str">
        <f t="shared" si="209"/>
        <v>S.BARKLEY, NYG</v>
      </c>
    </row>
    <row r="4083" spans="1:22">
      <c r="A4083">
        <v>246</v>
      </c>
      <c r="B4083" s="21">
        <v>3</v>
      </c>
      <c r="C4083" s="21" t="s">
        <v>3</v>
      </c>
      <c r="D4083" s="21" t="s">
        <v>22</v>
      </c>
      <c r="E4083" s="21">
        <v>71</v>
      </c>
      <c r="F4083" s="21">
        <v>29</v>
      </c>
      <c r="G4083" s="21" t="s">
        <v>5153</v>
      </c>
      <c r="H4083" s="21" t="s">
        <v>585</v>
      </c>
      <c r="I4083" s="21">
        <v>1</v>
      </c>
      <c r="J4083" s="21">
        <v>0</v>
      </c>
      <c r="K4083" s="21">
        <v>0</v>
      </c>
      <c r="L4083" s="21">
        <v>0</v>
      </c>
      <c r="M4083" s="21" t="s">
        <v>1276</v>
      </c>
      <c r="N4083" s="21" t="s">
        <v>587</v>
      </c>
      <c r="O4083" s="21">
        <f t="shared" si="204"/>
        <v>0</v>
      </c>
      <c r="P4083" s="21">
        <f t="shared" si="205"/>
        <v>1</v>
      </c>
      <c r="Q4083" s="21">
        <f t="shared" si="206"/>
        <v>0</v>
      </c>
      <c r="R4083">
        <f>IFERROR(IF(I4083=1,VLOOKUP(F4083,Lookup!$A$2:$B$15,2,FALSE),0),0.5)</f>
        <v>0.5</v>
      </c>
      <c r="S4083">
        <f>IF(K4083=1,1,IFERROR(IF(H4083="pass",VLOOKUP(F4083,Lookup!$D$2:$E$26,2,FALSE),0),1.6))</f>
        <v>0</v>
      </c>
      <c r="T4083" s="6">
        <f t="shared" si="207"/>
        <v>0</v>
      </c>
      <c r="U4083" s="6">
        <f t="shared" si="208"/>
        <v>0.5</v>
      </c>
      <c r="V4083" t="str">
        <f t="shared" si="209"/>
        <v>S.BARKLEY, NYG</v>
      </c>
    </row>
    <row r="4084" spans="1:22">
      <c r="A4084">
        <v>247</v>
      </c>
      <c r="B4084" s="21">
        <v>3</v>
      </c>
      <c r="C4084" s="21" t="s">
        <v>3</v>
      </c>
      <c r="D4084" s="21" t="s">
        <v>22</v>
      </c>
      <c r="E4084" s="21">
        <v>65</v>
      </c>
      <c r="F4084" s="21">
        <v>35</v>
      </c>
      <c r="G4084" s="21" t="s">
        <v>5154</v>
      </c>
      <c r="H4084" s="21" t="s">
        <v>439</v>
      </c>
      <c r="I4084" s="21">
        <v>0</v>
      </c>
      <c r="J4084" s="21">
        <v>1</v>
      </c>
      <c r="K4084" s="21">
        <v>0</v>
      </c>
      <c r="L4084" s="21">
        <v>0</v>
      </c>
      <c r="M4084" s="21" t="s">
        <v>2253</v>
      </c>
      <c r="N4084" s="21">
        <v>5</v>
      </c>
      <c r="O4084" s="21">
        <f t="shared" si="204"/>
        <v>5</v>
      </c>
      <c r="P4084" s="21">
        <f t="shared" si="205"/>
        <v>0</v>
      </c>
      <c r="Q4084" s="21">
        <f t="shared" si="206"/>
        <v>1</v>
      </c>
      <c r="R4084">
        <f>IFERROR(IF(I4084=1,VLOOKUP(F4084,Lookup!$A$2:$B$15,2,FALSE),0),0.5)</f>
        <v>0</v>
      </c>
      <c r="S4084">
        <f>IF(K4084=1,1,IFERROR(IF(H4084="pass",VLOOKUP(F4084,Lookup!$D$2:$E$26,2,FALSE),0),1.6))</f>
        <v>1.6</v>
      </c>
      <c r="T4084" s="6">
        <f t="shared" si="207"/>
        <v>1.6875</v>
      </c>
      <c r="U4084" s="6">
        <f t="shared" si="208"/>
        <v>1.6875</v>
      </c>
      <c r="V4084" t="str">
        <f t="shared" si="209"/>
        <v>K.SMITH, NYG</v>
      </c>
    </row>
    <row r="4085" spans="1:22">
      <c r="A4085">
        <v>248</v>
      </c>
      <c r="B4085" s="21">
        <v>3</v>
      </c>
      <c r="C4085" s="21" t="s">
        <v>3</v>
      </c>
      <c r="D4085" s="21" t="s">
        <v>22</v>
      </c>
      <c r="E4085" s="21">
        <v>56</v>
      </c>
      <c r="F4085" s="21">
        <v>44</v>
      </c>
      <c r="G4085" s="21" t="s">
        <v>5155</v>
      </c>
      <c r="H4085" s="21" t="s">
        <v>585</v>
      </c>
      <c r="I4085" s="21">
        <v>1</v>
      </c>
      <c r="J4085" s="21">
        <v>0</v>
      </c>
      <c r="K4085" s="21">
        <v>0</v>
      </c>
      <c r="L4085" s="21">
        <v>0</v>
      </c>
      <c r="M4085" s="21" t="s">
        <v>1276</v>
      </c>
      <c r="N4085" s="21" t="s">
        <v>587</v>
      </c>
      <c r="O4085" s="21">
        <f t="shared" si="204"/>
        <v>0</v>
      </c>
      <c r="P4085" s="21">
        <f t="shared" si="205"/>
        <v>1</v>
      </c>
      <c r="Q4085" s="21">
        <f t="shared" si="206"/>
        <v>0</v>
      </c>
      <c r="R4085">
        <f>IFERROR(IF(I4085=1,VLOOKUP(F4085,Lookup!$A$2:$B$15,2,FALSE),0),0.5)</f>
        <v>0.5</v>
      </c>
      <c r="S4085">
        <f>IF(K4085=1,1,IFERROR(IF(H4085="pass",VLOOKUP(F4085,Lookup!$D$2:$E$26,2,FALSE),0),1.6))</f>
        <v>0</v>
      </c>
      <c r="T4085" s="6">
        <f t="shared" si="207"/>
        <v>0</v>
      </c>
      <c r="U4085" s="6">
        <f t="shared" si="208"/>
        <v>0.5</v>
      </c>
      <c r="V4085" t="str">
        <f t="shared" si="209"/>
        <v>S.BARKLEY, NYG</v>
      </c>
    </row>
    <row r="4086" spans="1:22">
      <c r="A4086">
        <v>249</v>
      </c>
      <c r="B4086" s="21">
        <v>3</v>
      </c>
      <c r="C4086" s="21" t="s">
        <v>3</v>
      </c>
      <c r="D4086" s="21" t="s">
        <v>22</v>
      </c>
      <c r="E4086" s="21">
        <v>57</v>
      </c>
      <c r="F4086" s="21">
        <v>43</v>
      </c>
      <c r="G4086" s="21" t="s">
        <v>5156</v>
      </c>
      <c r="H4086" s="21" t="s">
        <v>2864</v>
      </c>
      <c r="I4086" s="21">
        <v>0</v>
      </c>
      <c r="J4086" s="21">
        <v>1</v>
      </c>
      <c r="K4086" s="21">
        <v>0</v>
      </c>
      <c r="L4086" s="21">
        <v>0</v>
      </c>
      <c r="M4086" s="21" t="s">
        <v>1315</v>
      </c>
      <c r="N4086" s="21" t="s">
        <v>587</v>
      </c>
      <c r="O4086" s="21">
        <f t="shared" si="204"/>
        <v>0</v>
      </c>
      <c r="P4086" s="21">
        <f t="shared" si="205"/>
        <v>0</v>
      </c>
      <c r="Q4086" s="21">
        <f t="shared" si="206"/>
        <v>0</v>
      </c>
      <c r="R4086">
        <f>IFERROR(IF(I4086=1,VLOOKUP(F4086,Lookup!$A$2:$B$15,2,FALSE),0),0.5)</f>
        <v>0</v>
      </c>
      <c r="S4086">
        <f>IF(K4086=1,1,IFERROR(IF(H4086="pass",VLOOKUP(F4086,Lookup!$D$2:$E$26,2,FALSE),0),1.6))</f>
        <v>0</v>
      </c>
      <c r="T4086" s="6">
        <f t="shared" si="207"/>
        <v>0</v>
      </c>
      <c r="U4086" s="6">
        <f t="shared" si="208"/>
        <v>0</v>
      </c>
      <c r="V4086" t="str">
        <f t="shared" si="209"/>
        <v>K.GOLLADAY, NYG</v>
      </c>
    </row>
    <row r="4087" spans="1:22">
      <c r="A4087">
        <v>250</v>
      </c>
      <c r="B4087" s="21">
        <v>3</v>
      </c>
      <c r="C4087" s="21" t="s">
        <v>3</v>
      </c>
      <c r="D4087" s="21" t="s">
        <v>22</v>
      </c>
      <c r="E4087" s="21">
        <v>51</v>
      </c>
      <c r="F4087" s="21">
        <v>49</v>
      </c>
      <c r="G4087" s="21" t="s">
        <v>5157</v>
      </c>
      <c r="H4087" s="21" t="s">
        <v>439</v>
      </c>
      <c r="I4087" s="21">
        <v>0</v>
      </c>
      <c r="J4087" s="21">
        <v>1</v>
      </c>
      <c r="K4087" s="21">
        <v>0</v>
      </c>
      <c r="L4087" s="21">
        <v>0</v>
      </c>
      <c r="M4087" s="21" t="s">
        <v>5051</v>
      </c>
      <c r="N4087" s="21">
        <v>5</v>
      </c>
      <c r="O4087" s="21">
        <f t="shared" si="204"/>
        <v>5</v>
      </c>
      <c r="P4087" s="21">
        <f t="shared" si="205"/>
        <v>0</v>
      </c>
      <c r="Q4087" s="21">
        <f t="shared" si="206"/>
        <v>1</v>
      </c>
      <c r="R4087">
        <f>IFERROR(IF(I4087=1,VLOOKUP(F4087,Lookup!$A$2:$B$15,2,FALSE),0),0.5)</f>
        <v>0</v>
      </c>
      <c r="S4087">
        <f>IF(K4087=1,1,IFERROR(IF(H4087="pass",VLOOKUP(F4087,Lookup!$D$2:$E$26,2,FALSE),0),1.6))</f>
        <v>1.6</v>
      </c>
      <c r="T4087" s="6">
        <f t="shared" si="207"/>
        <v>1.6875</v>
      </c>
      <c r="U4087" s="6">
        <f t="shared" si="208"/>
        <v>1.6875</v>
      </c>
      <c r="V4087" t="str">
        <f t="shared" si="209"/>
        <v>E.ENGRAM, NYG</v>
      </c>
    </row>
    <row r="4088" spans="1:22">
      <c r="A4088">
        <v>251</v>
      </c>
      <c r="B4088" s="21">
        <v>3</v>
      </c>
      <c r="C4088" s="21" t="s">
        <v>3</v>
      </c>
      <c r="D4088" s="21" t="s">
        <v>22</v>
      </c>
      <c r="E4088" s="21">
        <v>60</v>
      </c>
      <c r="F4088" s="21">
        <v>40</v>
      </c>
      <c r="G4088" s="21" t="s">
        <v>5158</v>
      </c>
      <c r="H4088" s="21" t="s">
        <v>439</v>
      </c>
      <c r="I4088" s="21">
        <v>0</v>
      </c>
      <c r="J4088" s="21">
        <v>1</v>
      </c>
      <c r="K4088" s="21">
        <v>0</v>
      </c>
      <c r="L4088" s="21">
        <v>0</v>
      </c>
      <c r="M4088" s="21" t="s">
        <v>1276</v>
      </c>
      <c r="N4088" s="21">
        <v>-6</v>
      </c>
      <c r="O4088" s="21">
        <f t="shared" si="204"/>
        <v>-6</v>
      </c>
      <c r="P4088" s="21">
        <f t="shared" si="205"/>
        <v>0</v>
      </c>
      <c r="Q4088" s="21">
        <f t="shared" si="206"/>
        <v>1</v>
      </c>
      <c r="R4088">
        <f>IFERROR(IF(I4088=1,VLOOKUP(F4088,Lookup!$A$2:$B$15,2,FALSE),0),0.5)</f>
        <v>0</v>
      </c>
      <c r="S4088">
        <f>IF(K4088=1,1,IFERROR(IF(H4088="pass",VLOOKUP(F4088,Lookup!$D$2:$E$26,2,FALSE),0),1.6))</f>
        <v>1.6</v>
      </c>
      <c r="T4088" s="6">
        <f t="shared" si="207"/>
        <v>1.4950000000000001</v>
      </c>
      <c r="U4088" s="6">
        <f t="shared" si="208"/>
        <v>1.4950000000000001</v>
      </c>
      <c r="V4088" t="str">
        <f t="shared" si="209"/>
        <v>S.BARKLEY, NYG</v>
      </c>
    </row>
    <row r="4089" spans="1:22">
      <c r="A4089">
        <v>252</v>
      </c>
      <c r="B4089" s="21">
        <v>3</v>
      </c>
      <c r="C4089" s="21" t="s">
        <v>22</v>
      </c>
      <c r="D4089" s="21" t="s">
        <v>3</v>
      </c>
      <c r="E4089" s="21">
        <v>80</v>
      </c>
      <c r="F4089" s="21">
        <v>20</v>
      </c>
      <c r="G4089" s="21" t="s">
        <v>5159</v>
      </c>
      <c r="H4089" s="21" t="s">
        <v>439</v>
      </c>
      <c r="I4089" s="21">
        <v>0</v>
      </c>
      <c r="J4089" s="21">
        <v>1</v>
      </c>
      <c r="K4089" s="21">
        <v>0</v>
      </c>
      <c r="L4089" s="21">
        <v>0</v>
      </c>
      <c r="M4089" s="21" t="s">
        <v>2226</v>
      </c>
      <c r="N4089" s="21">
        <v>-1</v>
      </c>
      <c r="O4089" s="21">
        <f t="shared" si="204"/>
        <v>-1</v>
      </c>
      <c r="P4089" s="21">
        <f t="shared" si="205"/>
        <v>0</v>
      </c>
      <c r="Q4089" s="21">
        <f t="shared" si="206"/>
        <v>1</v>
      </c>
      <c r="R4089">
        <f>IFERROR(IF(I4089=1,VLOOKUP(F4089,Lookup!$A$2:$B$15,2,FALSE),0),0.5)</f>
        <v>0</v>
      </c>
      <c r="S4089">
        <f>IF(K4089=1,1,IFERROR(IF(H4089="pass",VLOOKUP(F4089,Lookup!$D$2:$E$26,2,FALSE),0),1.6))</f>
        <v>1.6</v>
      </c>
      <c r="T4089" s="6">
        <f t="shared" si="207"/>
        <v>1.5825</v>
      </c>
      <c r="U4089" s="6">
        <f t="shared" si="208"/>
        <v>1.5825</v>
      </c>
      <c r="V4089" t="str">
        <f t="shared" si="209"/>
        <v>C.PATTERSON, ATL</v>
      </c>
    </row>
    <row r="4090" spans="1:22">
      <c r="A4090">
        <v>253</v>
      </c>
      <c r="B4090" s="21">
        <v>3</v>
      </c>
      <c r="C4090" s="21" t="s">
        <v>22</v>
      </c>
      <c r="D4090" s="21" t="s">
        <v>3</v>
      </c>
      <c r="E4090" s="21">
        <v>52</v>
      </c>
      <c r="F4090" s="21">
        <v>48</v>
      </c>
      <c r="G4090" s="21" t="s">
        <v>5160</v>
      </c>
      <c r="H4090" s="21" t="s">
        <v>585</v>
      </c>
      <c r="I4090" s="21">
        <v>1</v>
      </c>
      <c r="J4090" s="21">
        <v>0</v>
      </c>
      <c r="K4090" s="21">
        <v>0</v>
      </c>
      <c r="L4090" s="21">
        <v>0</v>
      </c>
      <c r="M4090" s="21" t="s">
        <v>2257</v>
      </c>
      <c r="N4090" s="21" t="s">
        <v>587</v>
      </c>
      <c r="O4090" s="21">
        <f t="shared" si="204"/>
        <v>0</v>
      </c>
      <c r="P4090" s="21">
        <f t="shared" si="205"/>
        <v>1</v>
      </c>
      <c r="Q4090" s="21">
        <f t="shared" si="206"/>
        <v>0</v>
      </c>
      <c r="R4090">
        <f>IFERROR(IF(I4090=1,VLOOKUP(F4090,Lookup!$A$2:$B$15,2,FALSE),0),0.5)</f>
        <v>0.5</v>
      </c>
      <c r="S4090">
        <f>IF(K4090=1,1,IFERROR(IF(H4090="pass",VLOOKUP(F4090,Lookup!$D$2:$E$26,2,FALSE),0),1.6))</f>
        <v>0</v>
      </c>
      <c r="T4090" s="6">
        <f t="shared" si="207"/>
        <v>0</v>
      </c>
      <c r="U4090" s="6">
        <f t="shared" si="208"/>
        <v>0.5</v>
      </c>
      <c r="V4090" t="str">
        <f t="shared" si="209"/>
        <v>M.DAVIS, ATL</v>
      </c>
    </row>
    <row r="4091" spans="1:22">
      <c r="A4091">
        <v>254</v>
      </c>
      <c r="B4091" s="21">
        <v>3</v>
      </c>
      <c r="C4091" s="21" t="s">
        <v>22</v>
      </c>
      <c r="D4091" s="21" t="s">
        <v>3</v>
      </c>
      <c r="E4091" s="21">
        <v>50</v>
      </c>
      <c r="F4091" s="21">
        <v>50</v>
      </c>
      <c r="G4091" s="21" t="s">
        <v>5161</v>
      </c>
      <c r="H4091" s="21" t="s">
        <v>439</v>
      </c>
      <c r="I4091" s="21">
        <v>0</v>
      </c>
      <c r="J4091" s="21">
        <v>1</v>
      </c>
      <c r="K4091" s="21">
        <v>0</v>
      </c>
      <c r="L4091" s="21">
        <v>0</v>
      </c>
      <c r="M4091" s="21" t="s">
        <v>2231</v>
      </c>
      <c r="N4091" s="21">
        <v>16</v>
      </c>
      <c r="O4091" s="21">
        <f t="shared" si="204"/>
        <v>16</v>
      </c>
      <c r="P4091" s="21">
        <f t="shared" si="205"/>
        <v>0</v>
      </c>
      <c r="Q4091" s="21">
        <f t="shared" si="206"/>
        <v>1</v>
      </c>
      <c r="R4091">
        <f>IFERROR(IF(I4091=1,VLOOKUP(F4091,Lookup!$A$2:$B$15,2,FALSE),0),0.5)</f>
        <v>0</v>
      </c>
      <c r="S4091">
        <f>IF(K4091=1,1,IFERROR(IF(H4091="pass",VLOOKUP(F4091,Lookup!$D$2:$E$26,2,FALSE),0),1.6))</f>
        <v>1.6</v>
      </c>
      <c r="T4091" s="6">
        <f t="shared" si="207"/>
        <v>1.8800000000000001</v>
      </c>
      <c r="U4091" s="6">
        <f t="shared" si="208"/>
        <v>1.8800000000000001</v>
      </c>
      <c r="V4091" t="str">
        <f t="shared" si="209"/>
        <v>K.PITTS, ATL</v>
      </c>
    </row>
    <row r="4092" spans="1:22">
      <c r="A4092">
        <v>255</v>
      </c>
      <c r="B4092" s="21">
        <v>3</v>
      </c>
      <c r="C4092" s="21" t="s">
        <v>22</v>
      </c>
      <c r="D4092" s="21" t="s">
        <v>3</v>
      </c>
      <c r="E4092" s="21">
        <v>25</v>
      </c>
      <c r="F4092" s="21">
        <v>75</v>
      </c>
      <c r="G4092" s="21" t="s">
        <v>5162</v>
      </c>
      <c r="H4092" s="21" t="s">
        <v>585</v>
      </c>
      <c r="I4092" s="21">
        <v>1</v>
      </c>
      <c r="J4092" s="21">
        <v>0</v>
      </c>
      <c r="K4092" s="21">
        <v>0</v>
      </c>
      <c r="L4092" s="21">
        <v>0</v>
      </c>
      <c r="M4092" s="21" t="s">
        <v>2257</v>
      </c>
      <c r="N4092" s="21" t="s">
        <v>587</v>
      </c>
      <c r="O4092" s="21">
        <f t="shared" si="204"/>
        <v>0</v>
      </c>
      <c r="P4092" s="21">
        <f t="shared" si="205"/>
        <v>1</v>
      </c>
      <c r="Q4092" s="21">
        <f t="shared" si="206"/>
        <v>0</v>
      </c>
      <c r="R4092">
        <f>IFERROR(IF(I4092=1,VLOOKUP(F4092,Lookup!$A$2:$B$15,2,FALSE),0),0.5)</f>
        <v>0.5</v>
      </c>
      <c r="S4092">
        <f>IF(K4092=1,1,IFERROR(IF(H4092="pass",VLOOKUP(F4092,Lookup!$D$2:$E$26,2,FALSE),0),1.6))</f>
        <v>0</v>
      </c>
      <c r="T4092" s="6">
        <f t="shared" si="207"/>
        <v>0</v>
      </c>
      <c r="U4092" s="6">
        <f t="shared" si="208"/>
        <v>0.5</v>
      </c>
      <c r="V4092" t="str">
        <f t="shared" si="209"/>
        <v>M.DAVIS, ATL</v>
      </c>
    </row>
    <row r="4093" spans="1:22">
      <c r="A4093">
        <v>256</v>
      </c>
      <c r="B4093" s="21">
        <v>3</v>
      </c>
      <c r="C4093" s="21" t="s">
        <v>22</v>
      </c>
      <c r="D4093" s="21" t="s">
        <v>3</v>
      </c>
      <c r="E4093" s="21">
        <v>24</v>
      </c>
      <c r="F4093" s="21">
        <v>76</v>
      </c>
      <c r="G4093" s="21" t="s">
        <v>5163</v>
      </c>
      <c r="H4093" s="21" t="s">
        <v>585</v>
      </c>
      <c r="I4093" s="21">
        <v>1</v>
      </c>
      <c r="J4093" s="21">
        <v>0</v>
      </c>
      <c r="K4093" s="21">
        <v>0</v>
      </c>
      <c r="L4093" s="21">
        <v>0</v>
      </c>
      <c r="M4093" s="21" t="s">
        <v>2257</v>
      </c>
      <c r="N4093" s="21" t="s">
        <v>587</v>
      </c>
      <c r="O4093" s="21">
        <f t="shared" si="204"/>
        <v>0</v>
      </c>
      <c r="P4093" s="21">
        <f t="shared" si="205"/>
        <v>1</v>
      </c>
      <c r="Q4093" s="21">
        <f t="shared" si="206"/>
        <v>0</v>
      </c>
      <c r="R4093">
        <f>IFERROR(IF(I4093=1,VLOOKUP(F4093,Lookup!$A$2:$B$15,2,FALSE),0),0.5)</f>
        <v>0.5</v>
      </c>
      <c r="S4093">
        <f>IF(K4093=1,1,IFERROR(IF(H4093="pass",VLOOKUP(F4093,Lookup!$D$2:$E$26,2,FALSE),0),1.6))</f>
        <v>0</v>
      </c>
      <c r="T4093" s="6">
        <f t="shared" si="207"/>
        <v>0</v>
      </c>
      <c r="U4093" s="6">
        <f t="shared" si="208"/>
        <v>0.5</v>
      </c>
      <c r="V4093" t="str">
        <f t="shared" si="209"/>
        <v>M.DAVIS, ATL</v>
      </c>
    </row>
    <row r="4094" spans="1:22">
      <c r="A4094">
        <v>257</v>
      </c>
      <c r="B4094" s="21">
        <v>3</v>
      </c>
      <c r="C4094" s="21" t="s">
        <v>22</v>
      </c>
      <c r="D4094" s="21" t="s">
        <v>3</v>
      </c>
      <c r="E4094" s="21">
        <v>21</v>
      </c>
      <c r="F4094" s="21">
        <v>79</v>
      </c>
      <c r="G4094" s="21" t="s">
        <v>5164</v>
      </c>
      <c r="H4094" s="21" t="s">
        <v>585</v>
      </c>
      <c r="I4094" s="21">
        <v>1</v>
      </c>
      <c r="J4094" s="21">
        <v>0</v>
      </c>
      <c r="K4094" s="21">
        <v>0</v>
      </c>
      <c r="L4094" s="21">
        <v>0</v>
      </c>
      <c r="M4094" s="21" t="s">
        <v>2318</v>
      </c>
      <c r="N4094" s="21" t="s">
        <v>587</v>
      </c>
      <c r="O4094" s="21">
        <f t="shared" si="204"/>
        <v>0</v>
      </c>
      <c r="P4094" s="21">
        <f t="shared" si="205"/>
        <v>1</v>
      </c>
      <c r="Q4094" s="21">
        <f t="shared" si="206"/>
        <v>0</v>
      </c>
      <c r="R4094">
        <f>IFERROR(IF(I4094=1,VLOOKUP(F4094,Lookup!$A$2:$B$15,2,FALSE),0),0.5)</f>
        <v>0.5</v>
      </c>
      <c r="S4094">
        <f>IF(K4094=1,1,IFERROR(IF(H4094="pass",VLOOKUP(F4094,Lookup!$D$2:$E$26,2,FALSE),0),1.6))</f>
        <v>0</v>
      </c>
      <c r="T4094" s="6">
        <f t="shared" si="207"/>
        <v>0</v>
      </c>
      <c r="U4094" s="6">
        <f t="shared" si="208"/>
        <v>0.5</v>
      </c>
      <c r="V4094" t="str">
        <f t="shared" si="209"/>
        <v>M.RYAN, ATL</v>
      </c>
    </row>
    <row r="4095" spans="1:22">
      <c r="A4095">
        <v>258</v>
      </c>
      <c r="B4095" s="21">
        <v>3</v>
      </c>
      <c r="C4095" s="21" t="s">
        <v>28</v>
      </c>
      <c r="D4095" s="21" t="s">
        <v>0</v>
      </c>
      <c r="E4095" s="21">
        <v>75</v>
      </c>
      <c r="F4095" s="21">
        <v>25</v>
      </c>
      <c r="G4095" s="21" t="s">
        <v>5165</v>
      </c>
      <c r="H4095" s="21" t="s">
        <v>439</v>
      </c>
      <c r="I4095" s="21">
        <v>0</v>
      </c>
      <c r="J4095" s="21">
        <v>1</v>
      </c>
      <c r="K4095" s="21">
        <v>0</v>
      </c>
      <c r="L4095" s="21">
        <v>0</v>
      </c>
      <c r="M4095" s="21" t="s">
        <v>2633</v>
      </c>
      <c r="N4095" s="21">
        <v>10</v>
      </c>
      <c r="O4095" s="21">
        <f t="shared" si="204"/>
        <v>10</v>
      </c>
      <c r="P4095" s="21">
        <f t="shared" si="205"/>
        <v>0</v>
      </c>
      <c r="Q4095" s="21">
        <f t="shared" si="206"/>
        <v>1</v>
      </c>
      <c r="R4095">
        <f>IFERROR(IF(I4095=1,VLOOKUP(F4095,Lookup!$A$2:$B$15,2,FALSE),0),0.5)</f>
        <v>0</v>
      </c>
      <c r="S4095">
        <f>IF(K4095=1,1,IFERROR(IF(H4095="pass",VLOOKUP(F4095,Lookup!$D$2:$E$26,2,FALSE),0),1.6))</f>
        <v>1.6</v>
      </c>
      <c r="T4095" s="6">
        <f t="shared" si="207"/>
        <v>1.7750000000000001</v>
      </c>
      <c r="U4095" s="6">
        <f t="shared" si="208"/>
        <v>1.7750000000000001</v>
      </c>
      <c r="V4095" t="str">
        <f t="shared" si="209"/>
        <v>K.RAYMOND, DET</v>
      </c>
    </row>
    <row r="4096" spans="1:22">
      <c r="A4096">
        <v>259</v>
      </c>
      <c r="B4096" s="21">
        <v>3</v>
      </c>
      <c r="C4096" s="21" t="s">
        <v>28</v>
      </c>
      <c r="D4096" s="21" t="s">
        <v>0</v>
      </c>
      <c r="E4096" s="21">
        <v>75</v>
      </c>
      <c r="F4096" s="21">
        <v>25</v>
      </c>
      <c r="G4096" s="21" t="s">
        <v>5166</v>
      </c>
      <c r="H4096" s="21" t="s">
        <v>439</v>
      </c>
      <c r="I4096" s="21">
        <v>0</v>
      </c>
      <c r="J4096" s="21">
        <v>1</v>
      </c>
      <c r="K4096" s="21">
        <v>0</v>
      </c>
      <c r="L4096" s="21">
        <v>0</v>
      </c>
      <c r="M4096" s="21" t="s">
        <v>2670</v>
      </c>
      <c r="N4096" s="21">
        <v>5</v>
      </c>
      <c r="O4096" s="21">
        <f t="shared" ref="O4096:O4159" si="210">IF(N4096="NA",0,N4096)</f>
        <v>5</v>
      </c>
      <c r="P4096" s="21">
        <f t="shared" ref="P4096:P4159" si="211">IF(R4096&gt;0,1,0)</f>
        <v>0</v>
      </c>
      <c r="Q4096" s="21">
        <f t="shared" ref="Q4096:Q4159" si="212">IF(AND(S4096&gt;0,T4096&gt;0),1,0)</f>
        <v>1</v>
      </c>
      <c r="R4096">
        <f>IFERROR(IF(I4096=1,VLOOKUP(F4096,Lookup!$A$2:$B$15,2,FALSE),0),0.5)</f>
        <v>0</v>
      </c>
      <c r="S4096">
        <f>IF(K4096=1,1,IFERROR(IF(H4096="pass",VLOOKUP(F4096,Lookup!$D$2:$E$26,2,FALSE),0),1.6))</f>
        <v>1.6</v>
      </c>
      <c r="T4096" s="6">
        <f t="shared" ref="T4096:T4159" si="213">IFERROR(1.6+0.7/40*N4096,0)</f>
        <v>1.6875</v>
      </c>
      <c r="U4096" s="6">
        <f t="shared" ref="U4096:U4159" si="214">R4096+IF(S4096&gt;=3.2,S4096,IF(AND(S4096&lt;3.2,S4096&gt;=1.8),S4096*0.66+T4096*0.34,T4096))+K4096*0.4735*2</f>
        <v>1.6875</v>
      </c>
      <c r="V4096" t="str">
        <f t="shared" si="209"/>
        <v>D.FELLS, DET</v>
      </c>
    </row>
    <row r="4097" spans="1:22">
      <c r="A4097">
        <v>260</v>
      </c>
      <c r="B4097" s="21">
        <v>3</v>
      </c>
      <c r="C4097" s="21" t="s">
        <v>28</v>
      </c>
      <c r="D4097" s="21" t="s">
        <v>0</v>
      </c>
      <c r="E4097" s="21">
        <v>64</v>
      </c>
      <c r="F4097" s="21">
        <v>36</v>
      </c>
      <c r="G4097" s="21" t="s">
        <v>5167</v>
      </c>
      <c r="H4097" s="21" t="s">
        <v>585</v>
      </c>
      <c r="I4097" s="21">
        <v>1</v>
      </c>
      <c r="J4097" s="21">
        <v>0</v>
      </c>
      <c r="K4097" s="21">
        <v>0</v>
      </c>
      <c r="L4097" s="21">
        <v>0</v>
      </c>
      <c r="M4097" s="21" t="s">
        <v>2631</v>
      </c>
      <c r="N4097" s="21" t="s">
        <v>587</v>
      </c>
      <c r="O4097" s="21">
        <f t="shared" si="210"/>
        <v>0</v>
      </c>
      <c r="P4097" s="21">
        <f t="shared" si="211"/>
        <v>1</v>
      </c>
      <c r="Q4097" s="21">
        <f t="shared" si="212"/>
        <v>0</v>
      </c>
      <c r="R4097">
        <f>IFERROR(IF(I4097=1,VLOOKUP(F4097,Lookup!$A$2:$B$15,2,FALSE),0),0.5)</f>
        <v>0.5</v>
      </c>
      <c r="S4097">
        <f>IF(K4097=1,1,IFERROR(IF(H4097="pass",VLOOKUP(F4097,Lookup!$D$2:$E$26,2,FALSE),0),1.6))</f>
        <v>0</v>
      </c>
      <c r="T4097" s="6">
        <f t="shared" si="213"/>
        <v>0</v>
      </c>
      <c r="U4097" s="6">
        <f t="shared" si="214"/>
        <v>0.5</v>
      </c>
      <c r="V4097" t="str">
        <f t="shared" si="209"/>
        <v>D.SWIFT, DET</v>
      </c>
    </row>
    <row r="4098" spans="1:22">
      <c r="A4098">
        <v>261</v>
      </c>
      <c r="B4098" s="21">
        <v>3</v>
      </c>
      <c r="C4098" s="21" t="s">
        <v>28</v>
      </c>
      <c r="D4098" s="21" t="s">
        <v>0</v>
      </c>
      <c r="E4098" s="21">
        <v>53</v>
      </c>
      <c r="F4098" s="21">
        <v>47</v>
      </c>
      <c r="G4098" s="21" t="s">
        <v>5168</v>
      </c>
      <c r="H4098" s="21" t="s">
        <v>439</v>
      </c>
      <c r="I4098" s="21">
        <v>0</v>
      </c>
      <c r="J4098" s="21">
        <v>1</v>
      </c>
      <c r="K4098" s="21">
        <v>0</v>
      </c>
      <c r="L4098" s="21">
        <v>0</v>
      </c>
      <c r="M4098" s="21" t="s">
        <v>2633</v>
      </c>
      <c r="N4098" s="21">
        <v>5</v>
      </c>
      <c r="O4098" s="21">
        <f t="shared" si="210"/>
        <v>5</v>
      </c>
      <c r="P4098" s="21">
        <f t="shared" si="211"/>
        <v>0</v>
      </c>
      <c r="Q4098" s="21">
        <f t="shared" si="212"/>
        <v>1</v>
      </c>
      <c r="R4098">
        <f>IFERROR(IF(I4098=1,VLOOKUP(F4098,Lookup!$A$2:$B$15,2,FALSE),0),0.5)</f>
        <v>0</v>
      </c>
      <c r="S4098">
        <f>IF(K4098=1,1,IFERROR(IF(H4098="pass",VLOOKUP(F4098,Lookup!$D$2:$E$26,2,FALSE),0),1.6))</f>
        <v>1.6</v>
      </c>
      <c r="T4098" s="6">
        <f t="shared" si="213"/>
        <v>1.6875</v>
      </c>
      <c r="U4098" s="6">
        <f t="shared" si="214"/>
        <v>1.6875</v>
      </c>
      <c r="V4098" t="str">
        <f t="shared" ref="V4098:V4161" si="215">IF(M4098="A.St","A. ST. BROWN, DET",IF(M4098="Dj.Moore","D.MOORE, CAR",IF(M4098="Mi.Carter","M.CARTER, NYJ",UPPER(M4098)&amp;", "&amp;C4098)))</f>
        <v>K.RAYMOND, DET</v>
      </c>
    </row>
    <row r="4099" spans="1:22">
      <c r="A4099">
        <v>262</v>
      </c>
      <c r="B4099" s="21">
        <v>3</v>
      </c>
      <c r="C4099" s="21" t="s">
        <v>28</v>
      </c>
      <c r="D4099" s="21" t="s">
        <v>0</v>
      </c>
      <c r="E4099" s="21">
        <v>53</v>
      </c>
      <c r="F4099" s="21">
        <v>47</v>
      </c>
      <c r="G4099" s="21" t="s">
        <v>5169</v>
      </c>
      <c r="H4099" s="21" t="s">
        <v>585</v>
      </c>
      <c r="I4099" s="21">
        <v>1</v>
      </c>
      <c r="J4099" s="21">
        <v>0</v>
      </c>
      <c r="K4099" s="21">
        <v>0</v>
      </c>
      <c r="L4099" s="21">
        <v>0</v>
      </c>
      <c r="M4099" s="21" t="s">
        <v>1292</v>
      </c>
      <c r="N4099" s="21" t="s">
        <v>587</v>
      </c>
      <c r="O4099" s="21">
        <f t="shared" si="210"/>
        <v>0</v>
      </c>
      <c r="P4099" s="21">
        <f t="shared" si="211"/>
        <v>1</v>
      </c>
      <c r="Q4099" s="21">
        <f t="shared" si="212"/>
        <v>0</v>
      </c>
      <c r="R4099">
        <f>IFERROR(IF(I4099=1,VLOOKUP(F4099,Lookup!$A$2:$B$15,2,FALSE),0),0.5)</f>
        <v>0.5</v>
      </c>
      <c r="S4099">
        <f>IF(K4099=1,1,IFERROR(IF(H4099="pass",VLOOKUP(F4099,Lookup!$D$2:$E$26,2,FALSE),0),1.6))</f>
        <v>0</v>
      </c>
      <c r="T4099" s="6">
        <f t="shared" si="213"/>
        <v>0</v>
      </c>
      <c r="U4099" s="6">
        <f t="shared" si="214"/>
        <v>0.5</v>
      </c>
      <c r="V4099" t="str">
        <f t="shared" si="215"/>
        <v>J.WILLIAMS, DET</v>
      </c>
    </row>
    <row r="4100" spans="1:22">
      <c r="A4100">
        <v>263</v>
      </c>
      <c r="B4100" s="21">
        <v>3</v>
      </c>
      <c r="C4100" s="21" t="s">
        <v>28</v>
      </c>
      <c r="D4100" s="21" t="s">
        <v>0</v>
      </c>
      <c r="E4100" s="21">
        <v>52</v>
      </c>
      <c r="F4100" s="21">
        <v>48</v>
      </c>
      <c r="G4100" s="21" t="s">
        <v>5170</v>
      </c>
      <c r="H4100" s="21" t="s">
        <v>439</v>
      </c>
      <c r="I4100" s="21">
        <v>0</v>
      </c>
      <c r="J4100" s="21">
        <v>1</v>
      </c>
      <c r="K4100" s="21">
        <v>0</v>
      </c>
      <c r="L4100" s="21">
        <v>0</v>
      </c>
      <c r="M4100" s="21" t="s">
        <v>2670</v>
      </c>
      <c r="N4100" s="21">
        <v>8</v>
      </c>
      <c r="O4100" s="21">
        <f t="shared" si="210"/>
        <v>8</v>
      </c>
      <c r="P4100" s="21">
        <f t="shared" si="211"/>
        <v>0</v>
      </c>
      <c r="Q4100" s="21">
        <f t="shared" si="212"/>
        <v>1</v>
      </c>
      <c r="R4100">
        <f>IFERROR(IF(I4100=1,VLOOKUP(F4100,Lookup!$A$2:$B$15,2,FALSE),0),0.5)</f>
        <v>0</v>
      </c>
      <c r="S4100">
        <f>IF(K4100=1,1,IFERROR(IF(H4100="pass",VLOOKUP(F4100,Lookup!$D$2:$E$26,2,FALSE),0),1.6))</f>
        <v>1.6</v>
      </c>
      <c r="T4100" s="6">
        <f t="shared" si="213"/>
        <v>1.74</v>
      </c>
      <c r="U4100" s="6">
        <f t="shared" si="214"/>
        <v>1.74</v>
      </c>
      <c r="V4100" t="str">
        <f t="shared" si="215"/>
        <v>D.FELLS, DET</v>
      </c>
    </row>
    <row r="4101" spans="1:22">
      <c r="A4101">
        <v>264</v>
      </c>
      <c r="B4101" s="21">
        <v>3</v>
      </c>
      <c r="C4101" s="21" t="s">
        <v>0</v>
      </c>
      <c r="D4101" s="21" t="s">
        <v>28</v>
      </c>
      <c r="E4101" s="21">
        <v>96</v>
      </c>
      <c r="F4101" s="21">
        <v>4</v>
      </c>
      <c r="G4101" s="21" t="s">
        <v>5171</v>
      </c>
      <c r="H4101" s="21" t="s">
        <v>439</v>
      </c>
      <c r="I4101" s="21">
        <v>0</v>
      </c>
      <c r="J4101" s="21">
        <v>1</v>
      </c>
      <c r="K4101" s="21">
        <v>0</v>
      </c>
      <c r="L4101" s="21">
        <v>0</v>
      </c>
      <c r="M4101" s="21" t="s">
        <v>754</v>
      </c>
      <c r="N4101" s="21">
        <v>4</v>
      </c>
      <c r="O4101" s="21">
        <f t="shared" si="210"/>
        <v>4</v>
      </c>
      <c r="P4101" s="21">
        <f t="shared" si="211"/>
        <v>0</v>
      </c>
      <c r="Q4101" s="21">
        <f t="shared" si="212"/>
        <v>1</v>
      </c>
      <c r="R4101">
        <f>IFERROR(IF(I4101=1,VLOOKUP(F4101,Lookup!$A$2:$B$15,2,FALSE),0),0.5)</f>
        <v>0</v>
      </c>
      <c r="S4101">
        <f>IF(K4101=1,1,IFERROR(IF(H4101="pass",VLOOKUP(F4101,Lookup!$D$2:$E$26,2,FALSE),0),1.6))</f>
        <v>1.6</v>
      </c>
      <c r="T4101" s="6">
        <f t="shared" si="213"/>
        <v>1.6700000000000002</v>
      </c>
      <c r="U4101" s="6">
        <f t="shared" si="214"/>
        <v>1.6700000000000002</v>
      </c>
      <c r="V4101" t="str">
        <f t="shared" si="215"/>
        <v>M.BROWN, BAL</v>
      </c>
    </row>
    <row r="4102" spans="1:22">
      <c r="A4102">
        <v>265</v>
      </c>
      <c r="B4102" s="21">
        <v>3</v>
      </c>
      <c r="C4102" s="21" t="s">
        <v>0</v>
      </c>
      <c r="D4102" s="21" t="s">
        <v>28</v>
      </c>
      <c r="E4102" s="21">
        <v>91</v>
      </c>
      <c r="F4102" s="21">
        <v>9</v>
      </c>
      <c r="G4102" s="21" t="s">
        <v>5172</v>
      </c>
      <c r="H4102" s="21" t="s">
        <v>585</v>
      </c>
      <c r="I4102" s="21">
        <v>1</v>
      </c>
      <c r="J4102" s="21">
        <v>0</v>
      </c>
      <c r="K4102" s="21">
        <v>0</v>
      </c>
      <c r="L4102" s="21">
        <v>0</v>
      </c>
      <c r="M4102" s="21" t="s">
        <v>767</v>
      </c>
      <c r="N4102" s="21" t="s">
        <v>587</v>
      </c>
      <c r="O4102" s="21">
        <f t="shared" si="210"/>
        <v>0</v>
      </c>
      <c r="P4102" s="21">
        <f t="shared" si="211"/>
        <v>1</v>
      </c>
      <c r="Q4102" s="21">
        <f t="shared" si="212"/>
        <v>0</v>
      </c>
      <c r="R4102">
        <f>IFERROR(IF(I4102=1,VLOOKUP(F4102,Lookup!$A$2:$B$15,2,FALSE),0),0.5)</f>
        <v>0.5</v>
      </c>
      <c r="S4102">
        <f>IF(K4102=1,1,IFERROR(IF(H4102="pass",VLOOKUP(F4102,Lookup!$D$2:$E$26,2,FALSE),0),1.6))</f>
        <v>0</v>
      </c>
      <c r="T4102" s="6">
        <f t="shared" si="213"/>
        <v>0</v>
      </c>
      <c r="U4102" s="6">
        <f t="shared" si="214"/>
        <v>0.5</v>
      </c>
      <c r="V4102" t="str">
        <f t="shared" si="215"/>
        <v>L.MURRAY, BAL</v>
      </c>
    </row>
    <row r="4103" spans="1:22">
      <c r="A4103">
        <v>266</v>
      </c>
      <c r="B4103" s="21">
        <v>3</v>
      </c>
      <c r="C4103" s="21" t="s">
        <v>0</v>
      </c>
      <c r="D4103" s="21" t="s">
        <v>28</v>
      </c>
      <c r="E4103" s="21">
        <v>89</v>
      </c>
      <c r="F4103" s="21">
        <v>11</v>
      </c>
      <c r="G4103" s="21" t="s">
        <v>5173</v>
      </c>
      <c r="H4103" s="21" t="s">
        <v>585</v>
      </c>
      <c r="I4103" s="21">
        <v>1</v>
      </c>
      <c r="J4103" s="21">
        <v>0</v>
      </c>
      <c r="K4103" s="21">
        <v>0</v>
      </c>
      <c r="L4103" s="21">
        <v>0</v>
      </c>
      <c r="M4103" s="21" t="s">
        <v>3715</v>
      </c>
      <c r="N4103" s="21" t="s">
        <v>587</v>
      </c>
      <c r="O4103" s="21">
        <f t="shared" si="210"/>
        <v>0</v>
      </c>
      <c r="P4103" s="21">
        <f t="shared" si="211"/>
        <v>1</v>
      </c>
      <c r="Q4103" s="21">
        <f t="shared" si="212"/>
        <v>0</v>
      </c>
      <c r="R4103">
        <f>IFERROR(IF(I4103=1,VLOOKUP(F4103,Lookup!$A$2:$B$15,2,FALSE),0),0.5)</f>
        <v>0.5</v>
      </c>
      <c r="S4103">
        <f>IF(K4103=1,1,IFERROR(IF(H4103="pass",VLOOKUP(F4103,Lookup!$D$2:$E$26,2,FALSE),0),1.6))</f>
        <v>0</v>
      </c>
      <c r="T4103" s="6">
        <f t="shared" si="213"/>
        <v>0</v>
      </c>
      <c r="U4103" s="6">
        <f t="shared" si="214"/>
        <v>0.5</v>
      </c>
      <c r="V4103" t="str">
        <f t="shared" si="215"/>
        <v>D.FREEMAN, BAL</v>
      </c>
    </row>
    <row r="4104" spans="1:22">
      <c r="A4104">
        <v>267</v>
      </c>
      <c r="B4104" s="21">
        <v>3</v>
      </c>
      <c r="C4104" s="21" t="s">
        <v>28</v>
      </c>
      <c r="D4104" s="21" t="s">
        <v>0</v>
      </c>
      <c r="E4104" s="21">
        <v>52</v>
      </c>
      <c r="F4104" s="21">
        <v>48</v>
      </c>
      <c r="G4104" s="21" t="s">
        <v>5174</v>
      </c>
      <c r="H4104" s="21" t="s">
        <v>585</v>
      </c>
      <c r="I4104" s="21">
        <v>1</v>
      </c>
      <c r="J4104" s="21">
        <v>0</v>
      </c>
      <c r="K4104" s="21">
        <v>0</v>
      </c>
      <c r="L4104" s="21">
        <v>0</v>
      </c>
      <c r="M4104" s="21" t="s">
        <v>1292</v>
      </c>
      <c r="N4104" s="21" t="s">
        <v>587</v>
      </c>
      <c r="O4104" s="21">
        <f t="shared" si="210"/>
        <v>0</v>
      </c>
      <c r="P4104" s="21">
        <f t="shared" si="211"/>
        <v>1</v>
      </c>
      <c r="Q4104" s="21">
        <f t="shared" si="212"/>
        <v>0</v>
      </c>
      <c r="R4104">
        <f>IFERROR(IF(I4104=1,VLOOKUP(F4104,Lookup!$A$2:$B$15,2,FALSE),0),0.5)</f>
        <v>0.5</v>
      </c>
      <c r="S4104">
        <f>IF(K4104=1,1,IFERROR(IF(H4104="pass",VLOOKUP(F4104,Lookup!$D$2:$E$26,2,FALSE),0),1.6))</f>
        <v>0</v>
      </c>
      <c r="T4104" s="6">
        <f t="shared" si="213"/>
        <v>0</v>
      </c>
      <c r="U4104" s="6">
        <f t="shared" si="214"/>
        <v>0.5</v>
      </c>
      <c r="V4104" t="str">
        <f t="shared" si="215"/>
        <v>J.WILLIAMS, DET</v>
      </c>
    </row>
    <row r="4105" spans="1:22">
      <c r="A4105">
        <v>268</v>
      </c>
      <c r="B4105" s="21">
        <v>3</v>
      </c>
      <c r="C4105" s="21" t="s">
        <v>28</v>
      </c>
      <c r="D4105" s="21" t="s">
        <v>0</v>
      </c>
      <c r="E4105" s="21">
        <v>48</v>
      </c>
      <c r="F4105" s="21">
        <v>52</v>
      </c>
      <c r="G4105" s="21" t="s">
        <v>5175</v>
      </c>
      <c r="H4105" s="21" t="s">
        <v>439</v>
      </c>
      <c r="I4105" s="21">
        <v>0</v>
      </c>
      <c r="J4105" s="21">
        <v>1</v>
      </c>
      <c r="K4105" s="21">
        <v>0</v>
      </c>
      <c r="L4105" s="21">
        <v>0</v>
      </c>
      <c r="M4105" s="21" t="s">
        <v>3496</v>
      </c>
      <c r="N4105" s="21">
        <v>-12</v>
      </c>
      <c r="O4105" s="21">
        <f t="shared" si="210"/>
        <v>-12</v>
      </c>
      <c r="P4105" s="21">
        <f t="shared" si="211"/>
        <v>0</v>
      </c>
      <c r="Q4105" s="21">
        <f t="shared" si="212"/>
        <v>1</v>
      </c>
      <c r="R4105">
        <f>IFERROR(IF(I4105=1,VLOOKUP(F4105,Lookup!$A$2:$B$15,2,FALSE),0),0.5)</f>
        <v>0</v>
      </c>
      <c r="S4105">
        <f>IF(K4105=1,1,IFERROR(IF(H4105="pass",VLOOKUP(F4105,Lookup!$D$2:$E$26,2,FALSE),0),1.6))</f>
        <v>1.6</v>
      </c>
      <c r="T4105" s="6">
        <f t="shared" si="213"/>
        <v>1.3900000000000001</v>
      </c>
      <c r="U4105" s="6">
        <f t="shared" si="214"/>
        <v>1.3900000000000001</v>
      </c>
      <c r="V4105" t="str">
        <f t="shared" si="215"/>
        <v>J.GOFF, DET</v>
      </c>
    </row>
    <row r="4106" spans="1:22">
      <c r="A4106">
        <v>269</v>
      </c>
      <c r="B4106" s="21">
        <v>3</v>
      </c>
      <c r="C4106" s="21" t="s">
        <v>0</v>
      </c>
      <c r="D4106" s="21" t="s">
        <v>28</v>
      </c>
      <c r="E4106" s="21">
        <v>65</v>
      </c>
      <c r="F4106" s="21">
        <v>35</v>
      </c>
      <c r="G4106" s="21" t="s">
        <v>5176</v>
      </c>
      <c r="H4106" s="21" t="s">
        <v>439</v>
      </c>
      <c r="I4106" s="21">
        <v>0</v>
      </c>
      <c r="J4106" s="21">
        <v>1</v>
      </c>
      <c r="K4106" s="21">
        <v>0</v>
      </c>
      <c r="L4106" s="21">
        <v>0</v>
      </c>
      <c r="M4106" s="21" t="s">
        <v>747</v>
      </c>
      <c r="N4106" s="21">
        <v>14</v>
      </c>
      <c r="O4106" s="21">
        <f t="shared" si="210"/>
        <v>14</v>
      </c>
      <c r="P4106" s="21">
        <f t="shared" si="211"/>
        <v>0</v>
      </c>
      <c r="Q4106" s="21">
        <f t="shared" si="212"/>
        <v>1</v>
      </c>
      <c r="R4106">
        <f>IFERROR(IF(I4106=1,VLOOKUP(F4106,Lookup!$A$2:$B$15,2,FALSE),0),0.5)</f>
        <v>0</v>
      </c>
      <c r="S4106">
        <f>IF(K4106=1,1,IFERROR(IF(H4106="pass",VLOOKUP(F4106,Lookup!$D$2:$E$26,2,FALSE),0),1.6))</f>
        <v>1.6</v>
      </c>
      <c r="T4106" s="6">
        <f t="shared" si="213"/>
        <v>1.845</v>
      </c>
      <c r="U4106" s="6">
        <f t="shared" si="214"/>
        <v>1.845</v>
      </c>
      <c r="V4106" t="str">
        <f t="shared" si="215"/>
        <v>M.ANDREWS, BAL</v>
      </c>
    </row>
    <row r="4107" spans="1:22">
      <c r="A4107">
        <v>270</v>
      </c>
      <c r="B4107" s="21">
        <v>3</v>
      </c>
      <c r="C4107" s="21" t="s">
        <v>0</v>
      </c>
      <c r="D4107" s="21" t="s">
        <v>28</v>
      </c>
      <c r="E4107" s="21">
        <v>49</v>
      </c>
      <c r="F4107" s="21">
        <v>51</v>
      </c>
      <c r="G4107" s="21" t="s">
        <v>5177</v>
      </c>
      <c r="H4107" s="21" t="s">
        <v>439</v>
      </c>
      <c r="I4107" s="21">
        <v>0</v>
      </c>
      <c r="J4107" s="21">
        <v>1</v>
      </c>
      <c r="K4107" s="21">
        <v>0</v>
      </c>
      <c r="L4107" s="21">
        <v>0</v>
      </c>
      <c r="M4107" s="21" t="s">
        <v>754</v>
      </c>
      <c r="N4107" s="21">
        <v>11</v>
      </c>
      <c r="O4107" s="21">
        <f t="shared" si="210"/>
        <v>11</v>
      </c>
      <c r="P4107" s="21">
        <f t="shared" si="211"/>
        <v>0</v>
      </c>
      <c r="Q4107" s="21">
        <f t="shared" si="212"/>
        <v>1</v>
      </c>
      <c r="R4107">
        <f>IFERROR(IF(I4107=1,VLOOKUP(F4107,Lookup!$A$2:$B$15,2,FALSE),0),0.5)</f>
        <v>0</v>
      </c>
      <c r="S4107">
        <f>IF(K4107=1,1,IFERROR(IF(H4107="pass",VLOOKUP(F4107,Lookup!$D$2:$E$26,2,FALSE),0),1.6))</f>
        <v>1.6</v>
      </c>
      <c r="T4107" s="6">
        <f t="shared" si="213"/>
        <v>1.7925</v>
      </c>
      <c r="U4107" s="6">
        <f t="shared" si="214"/>
        <v>1.7925</v>
      </c>
      <c r="V4107" t="str">
        <f t="shared" si="215"/>
        <v>M.BROWN, BAL</v>
      </c>
    </row>
    <row r="4108" spans="1:22">
      <c r="A4108">
        <v>271</v>
      </c>
      <c r="B4108" s="21">
        <v>3</v>
      </c>
      <c r="C4108" s="21" t="s">
        <v>0</v>
      </c>
      <c r="D4108" s="21" t="s">
        <v>28</v>
      </c>
      <c r="E4108" s="21">
        <v>38</v>
      </c>
      <c r="F4108" s="21">
        <v>62</v>
      </c>
      <c r="G4108" s="21" t="s">
        <v>5178</v>
      </c>
      <c r="H4108" s="21" t="s">
        <v>585</v>
      </c>
      <c r="I4108" s="21">
        <v>1</v>
      </c>
      <c r="J4108" s="21">
        <v>0</v>
      </c>
      <c r="K4108" s="21">
        <v>0</v>
      </c>
      <c r="L4108" s="21">
        <v>0</v>
      </c>
      <c r="M4108" s="21" t="s">
        <v>742</v>
      </c>
      <c r="N4108" s="21" t="s">
        <v>587</v>
      </c>
      <c r="O4108" s="21">
        <f t="shared" si="210"/>
        <v>0</v>
      </c>
      <c r="P4108" s="21">
        <f t="shared" si="211"/>
        <v>1</v>
      </c>
      <c r="Q4108" s="21">
        <f t="shared" si="212"/>
        <v>0</v>
      </c>
      <c r="R4108">
        <f>IFERROR(IF(I4108=1,VLOOKUP(F4108,Lookup!$A$2:$B$15,2,FALSE),0),0.5)</f>
        <v>0.5</v>
      </c>
      <c r="S4108">
        <f>IF(K4108=1,1,IFERROR(IF(H4108="pass",VLOOKUP(F4108,Lookup!$D$2:$E$26,2,FALSE),0),1.6))</f>
        <v>0</v>
      </c>
      <c r="T4108" s="6">
        <f t="shared" si="213"/>
        <v>0</v>
      </c>
      <c r="U4108" s="6">
        <f t="shared" si="214"/>
        <v>0.5</v>
      </c>
      <c r="V4108" t="str">
        <f t="shared" si="215"/>
        <v>T.WILLIAMS, BAL</v>
      </c>
    </row>
    <row r="4109" spans="1:22">
      <c r="A4109">
        <v>272</v>
      </c>
      <c r="B4109" s="21">
        <v>3</v>
      </c>
      <c r="C4109" s="21" t="s">
        <v>0</v>
      </c>
      <c r="D4109" s="21" t="s">
        <v>28</v>
      </c>
      <c r="E4109" s="21">
        <v>36</v>
      </c>
      <c r="F4109" s="21">
        <v>64</v>
      </c>
      <c r="G4109" s="21" t="s">
        <v>5179</v>
      </c>
      <c r="H4109" s="21" t="s">
        <v>585</v>
      </c>
      <c r="I4109" s="21">
        <v>1</v>
      </c>
      <c r="J4109" s="21">
        <v>0</v>
      </c>
      <c r="K4109" s="21">
        <v>0</v>
      </c>
      <c r="L4109" s="21">
        <v>0</v>
      </c>
      <c r="M4109" s="21" t="s">
        <v>3715</v>
      </c>
      <c r="N4109" s="21" t="s">
        <v>587</v>
      </c>
      <c r="O4109" s="21">
        <f t="shared" si="210"/>
        <v>0</v>
      </c>
      <c r="P4109" s="21">
        <f t="shared" si="211"/>
        <v>1</v>
      </c>
      <c r="Q4109" s="21">
        <f t="shared" si="212"/>
        <v>0</v>
      </c>
      <c r="R4109">
        <f>IFERROR(IF(I4109=1,VLOOKUP(F4109,Lookup!$A$2:$B$15,2,FALSE),0),0.5)</f>
        <v>0.5</v>
      </c>
      <c r="S4109">
        <f>IF(K4109=1,1,IFERROR(IF(H4109="pass",VLOOKUP(F4109,Lookup!$D$2:$E$26,2,FALSE),0),1.6))</f>
        <v>0</v>
      </c>
      <c r="T4109" s="6">
        <f t="shared" si="213"/>
        <v>0</v>
      </c>
      <c r="U4109" s="6">
        <f t="shared" si="214"/>
        <v>0.5</v>
      </c>
      <c r="V4109" t="str">
        <f t="shared" si="215"/>
        <v>D.FREEMAN, BAL</v>
      </c>
    </row>
    <row r="4110" spans="1:22">
      <c r="A4110">
        <v>273</v>
      </c>
      <c r="B4110" s="21">
        <v>3</v>
      </c>
      <c r="C4110" s="21" t="s">
        <v>0</v>
      </c>
      <c r="D4110" s="21" t="s">
        <v>28</v>
      </c>
      <c r="E4110" s="21">
        <v>31</v>
      </c>
      <c r="F4110" s="21">
        <v>69</v>
      </c>
      <c r="G4110" s="21" t="s">
        <v>5180</v>
      </c>
      <c r="H4110" s="21" t="s">
        <v>585</v>
      </c>
      <c r="I4110" s="21">
        <v>1</v>
      </c>
      <c r="J4110" s="21">
        <v>0</v>
      </c>
      <c r="K4110" s="21">
        <v>0</v>
      </c>
      <c r="L4110" s="21">
        <v>0</v>
      </c>
      <c r="M4110" s="21" t="s">
        <v>767</v>
      </c>
      <c r="N4110" s="21" t="s">
        <v>587</v>
      </c>
      <c r="O4110" s="21">
        <f t="shared" si="210"/>
        <v>0</v>
      </c>
      <c r="P4110" s="21">
        <f t="shared" si="211"/>
        <v>1</v>
      </c>
      <c r="Q4110" s="21">
        <f t="shared" si="212"/>
        <v>0</v>
      </c>
      <c r="R4110">
        <f>IFERROR(IF(I4110=1,VLOOKUP(F4110,Lookup!$A$2:$B$15,2,FALSE),0),0.5)</f>
        <v>0.5</v>
      </c>
      <c r="S4110">
        <f>IF(K4110=1,1,IFERROR(IF(H4110="pass",VLOOKUP(F4110,Lookup!$D$2:$E$26,2,FALSE),0),1.6))</f>
        <v>0</v>
      </c>
      <c r="T4110" s="6">
        <f t="shared" si="213"/>
        <v>0</v>
      </c>
      <c r="U4110" s="6">
        <f t="shared" si="214"/>
        <v>0.5</v>
      </c>
      <c r="V4110" t="str">
        <f t="shared" si="215"/>
        <v>L.MURRAY, BAL</v>
      </c>
    </row>
    <row r="4111" spans="1:22">
      <c r="A4111">
        <v>274</v>
      </c>
      <c r="B4111" s="21">
        <v>3</v>
      </c>
      <c r="C4111" s="21" t="s">
        <v>28</v>
      </c>
      <c r="D4111" s="21" t="s">
        <v>0</v>
      </c>
      <c r="E4111" s="21">
        <v>61</v>
      </c>
      <c r="F4111" s="21">
        <v>39</v>
      </c>
      <c r="G4111" s="21" t="s">
        <v>5181</v>
      </c>
      <c r="H4111" s="21" t="s">
        <v>585</v>
      </c>
      <c r="I4111" s="21">
        <v>1</v>
      </c>
      <c r="J4111" s="21">
        <v>0</v>
      </c>
      <c r="K4111" s="21">
        <v>0</v>
      </c>
      <c r="L4111" s="21">
        <v>0</v>
      </c>
      <c r="M4111" s="21" t="s">
        <v>1292</v>
      </c>
      <c r="N4111" s="21" t="s">
        <v>587</v>
      </c>
      <c r="O4111" s="21">
        <f t="shared" si="210"/>
        <v>0</v>
      </c>
      <c r="P4111" s="21">
        <f t="shared" si="211"/>
        <v>1</v>
      </c>
      <c r="Q4111" s="21">
        <f t="shared" si="212"/>
        <v>0</v>
      </c>
      <c r="R4111">
        <f>IFERROR(IF(I4111=1,VLOOKUP(F4111,Lookup!$A$2:$B$15,2,FALSE),0),0.5)</f>
        <v>0.5</v>
      </c>
      <c r="S4111">
        <f>IF(K4111=1,1,IFERROR(IF(H4111="pass",VLOOKUP(F4111,Lookup!$D$2:$E$26,2,FALSE),0),1.6))</f>
        <v>0</v>
      </c>
      <c r="T4111" s="6">
        <f t="shared" si="213"/>
        <v>0</v>
      </c>
      <c r="U4111" s="6">
        <f t="shared" si="214"/>
        <v>0.5</v>
      </c>
      <c r="V4111" t="str">
        <f t="shared" si="215"/>
        <v>J.WILLIAMS, DET</v>
      </c>
    </row>
    <row r="4112" spans="1:22">
      <c r="A4112">
        <v>275</v>
      </c>
      <c r="B4112" s="21">
        <v>3</v>
      </c>
      <c r="C4112" s="21" t="s">
        <v>28</v>
      </c>
      <c r="D4112" s="21" t="s">
        <v>0</v>
      </c>
      <c r="E4112" s="21">
        <v>47</v>
      </c>
      <c r="F4112" s="21">
        <v>53</v>
      </c>
      <c r="G4112" s="21" t="s">
        <v>5182</v>
      </c>
      <c r="H4112" s="21" t="s">
        <v>585</v>
      </c>
      <c r="I4112" s="21">
        <v>1</v>
      </c>
      <c r="J4112" s="21">
        <v>0</v>
      </c>
      <c r="K4112" s="21">
        <v>0</v>
      </c>
      <c r="L4112" s="21">
        <v>0</v>
      </c>
      <c r="M4112" s="21" t="s">
        <v>1292</v>
      </c>
      <c r="N4112" s="21" t="s">
        <v>587</v>
      </c>
      <c r="O4112" s="21">
        <f t="shared" si="210"/>
        <v>0</v>
      </c>
      <c r="P4112" s="21">
        <f t="shared" si="211"/>
        <v>1</v>
      </c>
      <c r="Q4112" s="21">
        <f t="shared" si="212"/>
        <v>0</v>
      </c>
      <c r="R4112">
        <f>IFERROR(IF(I4112=1,VLOOKUP(F4112,Lookup!$A$2:$B$15,2,FALSE),0),0.5)</f>
        <v>0.5</v>
      </c>
      <c r="S4112">
        <f>IF(K4112=1,1,IFERROR(IF(H4112="pass",VLOOKUP(F4112,Lookup!$D$2:$E$26,2,FALSE),0),1.6))</f>
        <v>0</v>
      </c>
      <c r="T4112" s="6">
        <f t="shared" si="213"/>
        <v>0</v>
      </c>
      <c r="U4112" s="6">
        <f t="shared" si="214"/>
        <v>0.5</v>
      </c>
      <c r="V4112" t="str">
        <f t="shared" si="215"/>
        <v>J.WILLIAMS, DET</v>
      </c>
    </row>
    <row r="4113" spans="1:22">
      <c r="A4113">
        <v>276</v>
      </c>
      <c r="B4113" s="21">
        <v>3</v>
      </c>
      <c r="C4113" s="21" t="s">
        <v>28</v>
      </c>
      <c r="D4113" s="21" t="s">
        <v>0</v>
      </c>
      <c r="E4113" s="21">
        <v>45</v>
      </c>
      <c r="F4113" s="21">
        <v>55</v>
      </c>
      <c r="G4113" s="21" t="s">
        <v>5183</v>
      </c>
      <c r="H4113" s="21" t="s">
        <v>439</v>
      </c>
      <c r="I4113" s="21">
        <v>0</v>
      </c>
      <c r="J4113" s="21">
        <v>1</v>
      </c>
      <c r="K4113" s="21">
        <v>0</v>
      </c>
      <c r="L4113" s="21">
        <v>0</v>
      </c>
      <c r="M4113" s="21" t="s">
        <v>2633</v>
      </c>
      <c r="N4113" s="21">
        <v>2</v>
      </c>
      <c r="O4113" s="21">
        <f t="shared" si="210"/>
        <v>2</v>
      </c>
      <c r="P4113" s="21">
        <f t="shared" si="211"/>
        <v>0</v>
      </c>
      <c r="Q4113" s="21">
        <f t="shared" si="212"/>
        <v>1</v>
      </c>
      <c r="R4113">
        <f>IFERROR(IF(I4113=1,VLOOKUP(F4113,Lookup!$A$2:$B$15,2,FALSE),0),0.5)</f>
        <v>0</v>
      </c>
      <c r="S4113">
        <f>IF(K4113=1,1,IFERROR(IF(H4113="pass",VLOOKUP(F4113,Lookup!$D$2:$E$26,2,FALSE),0),1.6))</f>
        <v>1.6</v>
      </c>
      <c r="T4113" s="6">
        <f t="shared" si="213"/>
        <v>1.635</v>
      </c>
      <c r="U4113" s="6">
        <f t="shared" si="214"/>
        <v>1.635</v>
      </c>
      <c r="V4113" t="str">
        <f t="shared" si="215"/>
        <v>K.RAYMOND, DET</v>
      </c>
    </row>
    <row r="4114" spans="1:22">
      <c r="A4114">
        <v>277</v>
      </c>
      <c r="B4114" s="21">
        <v>3</v>
      </c>
      <c r="C4114" s="21" t="s">
        <v>28</v>
      </c>
      <c r="D4114" s="21" t="s">
        <v>0</v>
      </c>
      <c r="E4114" s="21">
        <v>42</v>
      </c>
      <c r="F4114" s="21">
        <v>58</v>
      </c>
      <c r="G4114" s="21" t="s">
        <v>5184</v>
      </c>
      <c r="H4114" s="21" t="s">
        <v>439</v>
      </c>
      <c r="I4114" s="21">
        <v>0</v>
      </c>
      <c r="J4114" s="21">
        <v>1</v>
      </c>
      <c r="K4114" s="21">
        <v>0</v>
      </c>
      <c r="L4114" s="21">
        <v>0</v>
      </c>
      <c r="M4114" s="21" t="s">
        <v>2631</v>
      </c>
      <c r="N4114" s="21">
        <v>2</v>
      </c>
      <c r="O4114" s="21">
        <f t="shared" si="210"/>
        <v>2</v>
      </c>
      <c r="P4114" s="21">
        <f t="shared" si="211"/>
        <v>0</v>
      </c>
      <c r="Q4114" s="21">
        <f t="shared" si="212"/>
        <v>1</v>
      </c>
      <c r="R4114">
        <f>IFERROR(IF(I4114=1,VLOOKUP(F4114,Lookup!$A$2:$B$15,2,FALSE),0),0.5)</f>
        <v>0</v>
      </c>
      <c r="S4114">
        <f>IF(K4114=1,1,IFERROR(IF(H4114="pass",VLOOKUP(F4114,Lookup!$D$2:$E$26,2,FALSE),0),1.6))</f>
        <v>1.6</v>
      </c>
      <c r="T4114" s="6">
        <f t="shared" si="213"/>
        <v>1.635</v>
      </c>
      <c r="U4114" s="6">
        <f t="shared" si="214"/>
        <v>1.635</v>
      </c>
      <c r="V4114" t="str">
        <f t="shared" si="215"/>
        <v>D.SWIFT, DET</v>
      </c>
    </row>
    <row r="4115" spans="1:22">
      <c r="A4115">
        <v>278</v>
      </c>
      <c r="B4115" s="21">
        <v>3</v>
      </c>
      <c r="C4115" s="21" t="s">
        <v>0</v>
      </c>
      <c r="D4115" s="21" t="s">
        <v>28</v>
      </c>
      <c r="E4115" s="21">
        <v>90</v>
      </c>
      <c r="F4115" s="21">
        <v>10</v>
      </c>
      <c r="G4115" s="21" t="s">
        <v>5185</v>
      </c>
      <c r="H4115" s="21" t="s">
        <v>439</v>
      </c>
      <c r="I4115" s="21">
        <v>0</v>
      </c>
      <c r="J4115" s="21">
        <v>1</v>
      </c>
      <c r="K4115" s="21">
        <v>0</v>
      </c>
      <c r="L4115" s="21">
        <v>0</v>
      </c>
      <c r="M4115" s="21" t="s">
        <v>747</v>
      </c>
      <c r="N4115" s="21">
        <v>15</v>
      </c>
      <c r="O4115" s="21">
        <f t="shared" si="210"/>
        <v>15</v>
      </c>
      <c r="P4115" s="21">
        <f t="shared" si="211"/>
        <v>0</v>
      </c>
      <c r="Q4115" s="21">
        <f t="shared" si="212"/>
        <v>1</v>
      </c>
      <c r="R4115">
        <f>IFERROR(IF(I4115=1,VLOOKUP(F4115,Lookup!$A$2:$B$15,2,FALSE),0),0.5)</f>
        <v>0</v>
      </c>
      <c r="S4115">
        <f>IF(K4115=1,1,IFERROR(IF(H4115="pass",VLOOKUP(F4115,Lookup!$D$2:$E$26,2,FALSE),0),1.6))</f>
        <v>1.6</v>
      </c>
      <c r="T4115" s="6">
        <f t="shared" si="213"/>
        <v>1.8625</v>
      </c>
      <c r="U4115" s="6">
        <f t="shared" si="214"/>
        <v>1.8625</v>
      </c>
      <c r="V4115" t="str">
        <f t="shared" si="215"/>
        <v>M.ANDREWS, BAL</v>
      </c>
    </row>
    <row r="4116" spans="1:22">
      <c r="A4116">
        <v>279</v>
      </c>
      <c r="B4116" s="21">
        <v>3</v>
      </c>
      <c r="C4116" s="21" t="s">
        <v>0</v>
      </c>
      <c r="D4116" s="21" t="s">
        <v>28</v>
      </c>
      <c r="E4116" s="21">
        <v>90</v>
      </c>
      <c r="F4116" s="21">
        <v>10</v>
      </c>
      <c r="G4116" s="21" t="s">
        <v>5186</v>
      </c>
      <c r="H4116" s="21" t="s">
        <v>585</v>
      </c>
      <c r="I4116" s="21">
        <v>0</v>
      </c>
      <c r="J4116" s="21">
        <v>1</v>
      </c>
      <c r="K4116" s="21">
        <v>0</v>
      </c>
      <c r="L4116" s="21">
        <v>0</v>
      </c>
      <c r="M4116" s="21" t="s">
        <v>773</v>
      </c>
      <c r="N4116" s="21" t="s">
        <v>587</v>
      </c>
      <c r="O4116" s="21">
        <f t="shared" si="210"/>
        <v>0</v>
      </c>
      <c r="P4116" s="21">
        <f t="shared" si="211"/>
        <v>0</v>
      </c>
      <c r="Q4116" s="21">
        <f t="shared" si="212"/>
        <v>0</v>
      </c>
      <c r="R4116">
        <f>IFERROR(IF(I4116=1,VLOOKUP(F4116,Lookup!$A$2:$B$15,2,FALSE),0),0.5)</f>
        <v>0</v>
      </c>
      <c r="S4116">
        <f>IF(K4116=1,1,IFERROR(IF(H4116="pass",VLOOKUP(F4116,Lookup!$D$2:$E$26,2,FALSE),0),1.6))</f>
        <v>0</v>
      </c>
      <c r="T4116" s="6">
        <f t="shared" si="213"/>
        <v>0</v>
      </c>
      <c r="U4116" s="6">
        <f t="shared" si="214"/>
        <v>0</v>
      </c>
      <c r="V4116" t="str">
        <f t="shared" si="215"/>
        <v>L.JACKSON, BAL</v>
      </c>
    </row>
    <row r="4117" spans="1:22">
      <c r="A4117">
        <v>280</v>
      </c>
      <c r="B4117" s="21">
        <v>3</v>
      </c>
      <c r="C4117" s="21" t="s">
        <v>0</v>
      </c>
      <c r="D4117" s="21" t="s">
        <v>28</v>
      </c>
      <c r="E4117" s="21">
        <v>59</v>
      </c>
      <c r="F4117" s="21">
        <v>41</v>
      </c>
      <c r="G4117" s="21" t="s">
        <v>5187</v>
      </c>
      <c r="H4117" s="21" t="s">
        <v>585</v>
      </c>
      <c r="I4117" s="21">
        <v>1</v>
      </c>
      <c r="J4117" s="21">
        <v>0</v>
      </c>
      <c r="K4117" s="21">
        <v>0</v>
      </c>
      <c r="L4117" s="21">
        <v>0</v>
      </c>
      <c r="M4117" s="21" t="s">
        <v>767</v>
      </c>
      <c r="N4117" s="21" t="s">
        <v>587</v>
      </c>
      <c r="O4117" s="21">
        <f t="shared" si="210"/>
        <v>0</v>
      </c>
      <c r="P4117" s="21">
        <f t="shared" si="211"/>
        <v>1</v>
      </c>
      <c r="Q4117" s="21">
        <f t="shared" si="212"/>
        <v>0</v>
      </c>
      <c r="R4117">
        <f>IFERROR(IF(I4117=1,VLOOKUP(F4117,Lookup!$A$2:$B$15,2,FALSE),0),0.5)</f>
        <v>0.5</v>
      </c>
      <c r="S4117">
        <f>IF(K4117=1,1,IFERROR(IF(H4117="pass",VLOOKUP(F4117,Lookup!$D$2:$E$26,2,FALSE),0),1.6))</f>
        <v>0</v>
      </c>
      <c r="T4117" s="6">
        <f t="shared" si="213"/>
        <v>0</v>
      </c>
      <c r="U4117" s="6">
        <f t="shared" si="214"/>
        <v>0.5</v>
      </c>
      <c r="V4117" t="str">
        <f t="shared" si="215"/>
        <v>L.MURRAY, BAL</v>
      </c>
    </row>
    <row r="4118" spans="1:22">
      <c r="A4118">
        <v>281</v>
      </c>
      <c r="B4118" s="21">
        <v>3</v>
      </c>
      <c r="C4118" s="21" t="s">
        <v>0</v>
      </c>
      <c r="D4118" s="21" t="s">
        <v>28</v>
      </c>
      <c r="E4118" s="21">
        <v>53</v>
      </c>
      <c r="F4118" s="21">
        <v>47</v>
      </c>
      <c r="G4118" s="21" t="s">
        <v>5188</v>
      </c>
      <c r="H4118" s="21" t="s">
        <v>2864</v>
      </c>
      <c r="I4118" s="21">
        <v>0</v>
      </c>
      <c r="J4118" s="21">
        <v>1</v>
      </c>
      <c r="K4118" s="21">
        <v>0</v>
      </c>
      <c r="L4118" s="21">
        <v>0</v>
      </c>
      <c r="M4118" s="21" t="s">
        <v>773</v>
      </c>
      <c r="N4118" s="21" t="s">
        <v>587</v>
      </c>
      <c r="O4118" s="21">
        <f t="shared" si="210"/>
        <v>0</v>
      </c>
      <c r="P4118" s="21">
        <f t="shared" si="211"/>
        <v>0</v>
      </c>
      <c r="Q4118" s="21">
        <f t="shared" si="212"/>
        <v>0</v>
      </c>
      <c r="R4118">
        <f>IFERROR(IF(I4118=1,VLOOKUP(F4118,Lookup!$A$2:$B$15,2,FALSE),0),0.5)</f>
        <v>0</v>
      </c>
      <c r="S4118">
        <f>IF(K4118=1,1,IFERROR(IF(H4118="pass",VLOOKUP(F4118,Lookup!$D$2:$E$26,2,FALSE),0),1.6))</f>
        <v>0</v>
      </c>
      <c r="T4118" s="6">
        <f t="shared" si="213"/>
        <v>0</v>
      </c>
      <c r="U4118" s="6">
        <f t="shared" si="214"/>
        <v>0</v>
      </c>
      <c r="V4118" t="str">
        <f t="shared" si="215"/>
        <v>L.JACKSON, BAL</v>
      </c>
    </row>
    <row r="4119" spans="1:22">
      <c r="A4119">
        <v>282</v>
      </c>
      <c r="B4119" s="21">
        <v>3</v>
      </c>
      <c r="C4119" s="21" t="s">
        <v>0</v>
      </c>
      <c r="D4119" s="21" t="s">
        <v>28</v>
      </c>
      <c r="E4119" s="21">
        <v>64</v>
      </c>
      <c r="F4119" s="21">
        <v>36</v>
      </c>
      <c r="G4119" s="21" t="s">
        <v>5189</v>
      </c>
      <c r="H4119" s="21" t="s">
        <v>439</v>
      </c>
      <c r="I4119" s="21">
        <v>0</v>
      </c>
      <c r="J4119" s="21">
        <v>1</v>
      </c>
      <c r="K4119" s="21">
        <v>0</v>
      </c>
      <c r="L4119" s="21">
        <v>0</v>
      </c>
      <c r="M4119" s="21" t="s">
        <v>776</v>
      </c>
      <c r="N4119" s="21">
        <v>4</v>
      </c>
      <c r="O4119" s="21">
        <f t="shared" si="210"/>
        <v>4</v>
      </c>
      <c r="P4119" s="21">
        <f t="shared" si="211"/>
        <v>0</v>
      </c>
      <c r="Q4119" s="21">
        <f t="shared" si="212"/>
        <v>1</v>
      </c>
      <c r="R4119">
        <f>IFERROR(IF(I4119=1,VLOOKUP(F4119,Lookup!$A$2:$B$15,2,FALSE),0),0.5)</f>
        <v>0</v>
      </c>
      <c r="S4119">
        <f>IF(K4119=1,1,IFERROR(IF(H4119="pass",VLOOKUP(F4119,Lookup!$D$2:$E$26,2,FALSE),0),1.6))</f>
        <v>1.6</v>
      </c>
      <c r="T4119" s="6">
        <f t="shared" si="213"/>
        <v>1.6700000000000002</v>
      </c>
      <c r="U4119" s="6">
        <f t="shared" si="214"/>
        <v>1.6700000000000002</v>
      </c>
      <c r="V4119" t="str">
        <f t="shared" si="215"/>
        <v>J.OLIVER, BAL</v>
      </c>
    </row>
    <row r="4120" spans="1:22">
      <c r="A4120">
        <v>283</v>
      </c>
      <c r="B4120" s="21">
        <v>3</v>
      </c>
      <c r="C4120" s="21" t="s">
        <v>0</v>
      </c>
      <c r="D4120" s="21" t="s">
        <v>28</v>
      </c>
      <c r="E4120" s="21">
        <v>58</v>
      </c>
      <c r="F4120" s="21">
        <v>42</v>
      </c>
      <c r="G4120" s="21" t="s">
        <v>5190</v>
      </c>
      <c r="H4120" s="21" t="s">
        <v>585</v>
      </c>
      <c r="I4120" s="21">
        <v>0</v>
      </c>
      <c r="J4120" s="21">
        <v>1</v>
      </c>
      <c r="K4120" s="21">
        <v>0</v>
      </c>
      <c r="L4120" s="21">
        <v>0</v>
      </c>
      <c r="M4120" s="21" t="s">
        <v>773</v>
      </c>
      <c r="N4120" s="21" t="s">
        <v>587</v>
      </c>
      <c r="O4120" s="21">
        <f t="shared" si="210"/>
        <v>0</v>
      </c>
      <c r="P4120" s="21">
        <f t="shared" si="211"/>
        <v>0</v>
      </c>
      <c r="Q4120" s="21">
        <f t="shared" si="212"/>
        <v>0</v>
      </c>
      <c r="R4120">
        <f>IFERROR(IF(I4120=1,VLOOKUP(F4120,Lookup!$A$2:$B$15,2,FALSE),0),0.5)</f>
        <v>0</v>
      </c>
      <c r="S4120">
        <f>IF(K4120=1,1,IFERROR(IF(H4120="pass",VLOOKUP(F4120,Lookup!$D$2:$E$26,2,FALSE),0),1.6))</f>
        <v>0</v>
      </c>
      <c r="T4120" s="6">
        <f t="shared" si="213"/>
        <v>0</v>
      </c>
      <c r="U4120" s="6">
        <f t="shared" si="214"/>
        <v>0</v>
      </c>
      <c r="V4120" t="str">
        <f t="shared" si="215"/>
        <v>L.JACKSON, BAL</v>
      </c>
    </row>
    <row r="4121" spans="1:22">
      <c r="A4121">
        <v>284</v>
      </c>
      <c r="B4121" s="21">
        <v>3</v>
      </c>
      <c r="C4121" s="21" t="s">
        <v>28</v>
      </c>
      <c r="D4121" s="21" t="s">
        <v>0</v>
      </c>
      <c r="E4121" s="21">
        <v>92</v>
      </c>
      <c r="F4121" s="21">
        <v>8</v>
      </c>
      <c r="G4121" s="21" t="s">
        <v>5191</v>
      </c>
      <c r="H4121" s="21" t="s">
        <v>2864</v>
      </c>
      <c r="I4121" s="21">
        <v>1</v>
      </c>
      <c r="J4121" s="21">
        <v>0</v>
      </c>
      <c r="K4121" s="21">
        <v>0</v>
      </c>
      <c r="L4121" s="21">
        <v>0</v>
      </c>
      <c r="M4121" s="21" t="s">
        <v>2631</v>
      </c>
      <c r="N4121" s="21" t="s">
        <v>587</v>
      </c>
      <c r="O4121" s="21">
        <f t="shared" si="210"/>
        <v>0</v>
      </c>
      <c r="P4121" s="21">
        <f t="shared" si="211"/>
        <v>1</v>
      </c>
      <c r="Q4121" s="21">
        <f t="shared" si="212"/>
        <v>0</v>
      </c>
      <c r="R4121">
        <f>IFERROR(IF(I4121=1,VLOOKUP(F4121,Lookup!$A$2:$B$15,2,FALSE),0),0.5)</f>
        <v>0.5</v>
      </c>
      <c r="S4121">
        <f>IF(K4121=1,1,IFERROR(IF(H4121="pass",VLOOKUP(F4121,Lookup!$D$2:$E$26,2,FALSE),0),1.6))</f>
        <v>0</v>
      </c>
      <c r="T4121" s="6">
        <f t="shared" si="213"/>
        <v>0</v>
      </c>
      <c r="U4121" s="6">
        <f t="shared" si="214"/>
        <v>0.5</v>
      </c>
      <c r="V4121" t="str">
        <f t="shared" si="215"/>
        <v>D.SWIFT, DET</v>
      </c>
    </row>
    <row r="4122" spans="1:22">
      <c r="A4122">
        <v>285</v>
      </c>
      <c r="B4122" s="21">
        <v>3</v>
      </c>
      <c r="C4122" s="21" t="s">
        <v>28</v>
      </c>
      <c r="D4122" s="21" t="s">
        <v>0</v>
      </c>
      <c r="E4122" s="21">
        <v>96</v>
      </c>
      <c r="F4122" s="21">
        <v>4</v>
      </c>
      <c r="G4122" s="21" t="s">
        <v>5192</v>
      </c>
      <c r="H4122" s="21" t="s">
        <v>585</v>
      </c>
      <c r="I4122" s="21">
        <v>1</v>
      </c>
      <c r="J4122" s="21">
        <v>0</v>
      </c>
      <c r="K4122" s="21">
        <v>0</v>
      </c>
      <c r="L4122" s="21">
        <v>0</v>
      </c>
      <c r="M4122" s="21" t="s">
        <v>2631</v>
      </c>
      <c r="N4122" s="21" t="s">
        <v>587</v>
      </c>
      <c r="O4122" s="21">
        <f t="shared" si="210"/>
        <v>0</v>
      </c>
      <c r="P4122" s="21">
        <f t="shared" si="211"/>
        <v>1</v>
      </c>
      <c r="Q4122" s="21">
        <f t="shared" si="212"/>
        <v>0</v>
      </c>
      <c r="R4122">
        <f>IFERROR(IF(I4122=1,VLOOKUP(F4122,Lookup!$A$2:$B$15,2,FALSE),0),0.5)</f>
        <v>0.5</v>
      </c>
      <c r="S4122">
        <f>IF(K4122=1,1,IFERROR(IF(H4122="pass",VLOOKUP(F4122,Lookup!$D$2:$E$26,2,FALSE),0),1.6))</f>
        <v>0</v>
      </c>
      <c r="T4122" s="6">
        <f t="shared" si="213"/>
        <v>0</v>
      </c>
      <c r="U4122" s="6">
        <f t="shared" si="214"/>
        <v>0.5</v>
      </c>
      <c r="V4122" t="str">
        <f t="shared" si="215"/>
        <v>D.SWIFT, DET</v>
      </c>
    </row>
    <row r="4123" spans="1:22">
      <c r="A4123">
        <v>286</v>
      </c>
      <c r="B4123" s="21">
        <v>3</v>
      </c>
      <c r="C4123" s="21" t="s">
        <v>28</v>
      </c>
      <c r="D4123" s="21" t="s">
        <v>0</v>
      </c>
      <c r="E4123" s="21">
        <v>90</v>
      </c>
      <c r="F4123" s="21">
        <v>10</v>
      </c>
      <c r="G4123" s="21" t="s">
        <v>5193</v>
      </c>
      <c r="H4123" s="21" t="s">
        <v>585</v>
      </c>
      <c r="I4123" s="21">
        <v>0</v>
      </c>
      <c r="J4123" s="21">
        <v>1</v>
      </c>
      <c r="K4123" s="21">
        <v>0</v>
      </c>
      <c r="L4123" s="21">
        <v>0</v>
      </c>
      <c r="M4123" s="21" t="s">
        <v>3496</v>
      </c>
      <c r="N4123" s="21" t="s">
        <v>587</v>
      </c>
      <c r="O4123" s="21">
        <f t="shared" si="210"/>
        <v>0</v>
      </c>
      <c r="P4123" s="21">
        <f t="shared" si="211"/>
        <v>0</v>
      </c>
      <c r="Q4123" s="21">
        <f t="shared" si="212"/>
        <v>0</v>
      </c>
      <c r="R4123">
        <f>IFERROR(IF(I4123=1,VLOOKUP(F4123,Lookup!$A$2:$B$15,2,FALSE),0),0.5)</f>
        <v>0</v>
      </c>
      <c r="S4123">
        <f>IF(K4123=1,1,IFERROR(IF(H4123="pass",VLOOKUP(F4123,Lookup!$D$2:$E$26,2,FALSE),0),1.6))</f>
        <v>0</v>
      </c>
      <c r="T4123" s="6">
        <f t="shared" si="213"/>
        <v>0</v>
      </c>
      <c r="U4123" s="6">
        <f t="shared" si="214"/>
        <v>0</v>
      </c>
      <c r="V4123" t="str">
        <f t="shared" si="215"/>
        <v>J.GOFF, DET</v>
      </c>
    </row>
    <row r="4124" spans="1:22">
      <c r="A4124">
        <v>287</v>
      </c>
      <c r="B4124" s="21">
        <v>3</v>
      </c>
      <c r="C4124" s="21" t="s">
        <v>0</v>
      </c>
      <c r="D4124" s="21" t="s">
        <v>28</v>
      </c>
      <c r="E4124" s="21">
        <v>46</v>
      </c>
      <c r="F4124" s="21">
        <v>54</v>
      </c>
      <c r="G4124" s="21" t="s">
        <v>5194</v>
      </c>
      <c r="H4124" s="21" t="s">
        <v>439</v>
      </c>
      <c r="I4124" s="21">
        <v>0</v>
      </c>
      <c r="J4124" s="21">
        <v>1</v>
      </c>
      <c r="K4124" s="21">
        <v>0</v>
      </c>
      <c r="L4124" s="21">
        <v>0</v>
      </c>
      <c r="M4124" s="21" t="s">
        <v>745</v>
      </c>
      <c r="N4124" s="21">
        <v>42</v>
      </c>
      <c r="O4124" s="21">
        <f t="shared" si="210"/>
        <v>42</v>
      </c>
      <c r="P4124" s="21">
        <f t="shared" si="211"/>
        <v>0</v>
      </c>
      <c r="Q4124" s="21">
        <f t="shared" si="212"/>
        <v>1</v>
      </c>
      <c r="R4124">
        <f>IFERROR(IF(I4124=1,VLOOKUP(F4124,Lookup!$A$2:$B$15,2,FALSE),0),0.5)</f>
        <v>0</v>
      </c>
      <c r="S4124">
        <f>IF(K4124=1,1,IFERROR(IF(H4124="pass",VLOOKUP(F4124,Lookup!$D$2:$E$26,2,FALSE),0),1.6))</f>
        <v>1.6</v>
      </c>
      <c r="T4124" s="6">
        <f t="shared" si="213"/>
        <v>2.335</v>
      </c>
      <c r="U4124" s="6">
        <f t="shared" si="214"/>
        <v>2.335</v>
      </c>
      <c r="V4124" t="str">
        <f t="shared" si="215"/>
        <v>S.WATKINS, BAL</v>
      </c>
    </row>
    <row r="4125" spans="1:22">
      <c r="A4125">
        <v>288</v>
      </c>
      <c r="B4125" s="21">
        <v>3</v>
      </c>
      <c r="C4125" s="21" t="s">
        <v>0</v>
      </c>
      <c r="D4125" s="21" t="s">
        <v>28</v>
      </c>
      <c r="E4125" s="21">
        <v>46</v>
      </c>
      <c r="F4125" s="21">
        <v>54</v>
      </c>
      <c r="G4125" s="21" t="s">
        <v>5195</v>
      </c>
      <c r="H4125" s="21" t="s">
        <v>439</v>
      </c>
      <c r="I4125" s="21">
        <v>0</v>
      </c>
      <c r="J4125" s="21">
        <v>1</v>
      </c>
      <c r="K4125" s="21">
        <v>0</v>
      </c>
      <c r="L4125" s="21">
        <v>0</v>
      </c>
      <c r="M4125" s="21" t="s">
        <v>747</v>
      </c>
      <c r="N4125" s="21">
        <v>15</v>
      </c>
      <c r="O4125" s="21">
        <f t="shared" si="210"/>
        <v>15</v>
      </c>
      <c r="P4125" s="21">
        <f t="shared" si="211"/>
        <v>0</v>
      </c>
      <c r="Q4125" s="21">
        <f t="shared" si="212"/>
        <v>1</v>
      </c>
      <c r="R4125">
        <f>IFERROR(IF(I4125=1,VLOOKUP(F4125,Lookup!$A$2:$B$15,2,FALSE),0),0.5)</f>
        <v>0</v>
      </c>
      <c r="S4125">
        <f>IF(K4125=1,1,IFERROR(IF(H4125="pass",VLOOKUP(F4125,Lookup!$D$2:$E$26,2,FALSE),0),1.6))</f>
        <v>1.6</v>
      </c>
      <c r="T4125" s="6">
        <f t="shared" si="213"/>
        <v>1.8625</v>
      </c>
      <c r="U4125" s="6">
        <f t="shared" si="214"/>
        <v>1.8625</v>
      </c>
      <c r="V4125" t="str">
        <f t="shared" si="215"/>
        <v>M.ANDREWS, BAL</v>
      </c>
    </row>
    <row r="4126" spans="1:22">
      <c r="A4126">
        <v>289</v>
      </c>
      <c r="B4126" s="21">
        <v>3</v>
      </c>
      <c r="C4126" s="21" t="s">
        <v>0</v>
      </c>
      <c r="D4126" s="21" t="s">
        <v>28</v>
      </c>
      <c r="E4126" s="21">
        <v>25</v>
      </c>
      <c r="F4126" s="21">
        <v>75</v>
      </c>
      <c r="G4126" s="21" t="s">
        <v>5196</v>
      </c>
      <c r="H4126" s="21" t="s">
        <v>585</v>
      </c>
      <c r="I4126" s="21">
        <v>1</v>
      </c>
      <c r="J4126" s="21">
        <v>0</v>
      </c>
      <c r="K4126" s="21">
        <v>0</v>
      </c>
      <c r="L4126" s="21">
        <v>0</v>
      </c>
      <c r="M4126" s="21" t="s">
        <v>773</v>
      </c>
      <c r="N4126" s="21" t="s">
        <v>587</v>
      </c>
      <c r="O4126" s="21">
        <f t="shared" si="210"/>
        <v>0</v>
      </c>
      <c r="P4126" s="21">
        <f t="shared" si="211"/>
        <v>1</v>
      </c>
      <c r="Q4126" s="21">
        <f t="shared" si="212"/>
        <v>0</v>
      </c>
      <c r="R4126">
        <f>IFERROR(IF(I4126=1,VLOOKUP(F4126,Lookup!$A$2:$B$15,2,FALSE),0),0.5)</f>
        <v>0.5</v>
      </c>
      <c r="S4126">
        <f>IF(K4126=1,1,IFERROR(IF(H4126="pass",VLOOKUP(F4126,Lookup!$D$2:$E$26,2,FALSE),0),1.6))</f>
        <v>0</v>
      </c>
      <c r="T4126" s="6">
        <f t="shared" si="213"/>
        <v>0</v>
      </c>
      <c r="U4126" s="6">
        <f t="shared" si="214"/>
        <v>0.5</v>
      </c>
      <c r="V4126" t="str">
        <f t="shared" si="215"/>
        <v>L.JACKSON, BAL</v>
      </c>
    </row>
    <row r="4127" spans="1:22">
      <c r="A4127">
        <v>290</v>
      </c>
      <c r="B4127" s="21">
        <v>3</v>
      </c>
      <c r="C4127" s="21" t="s">
        <v>0</v>
      </c>
      <c r="D4127" s="21" t="s">
        <v>28</v>
      </c>
      <c r="E4127" s="21">
        <v>25</v>
      </c>
      <c r="F4127" s="21">
        <v>75</v>
      </c>
      <c r="G4127" s="21" t="s">
        <v>5197</v>
      </c>
      <c r="H4127" s="21" t="s">
        <v>439</v>
      </c>
      <c r="I4127" s="21">
        <v>0</v>
      </c>
      <c r="J4127" s="21">
        <v>1</v>
      </c>
      <c r="K4127" s="21">
        <v>0</v>
      </c>
      <c r="L4127" s="21">
        <v>0</v>
      </c>
      <c r="M4127" s="21" t="s">
        <v>754</v>
      </c>
      <c r="N4127" s="21">
        <v>25</v>
      </c>
      <c r="O4127" s="21">
        <f t="shared" si="210"/>
        <v>25</v>
      </c>
      <c r="P4127" s="21">
        <f t="shared" si="211"/>
        <v>0</v>
      </c>
      <c r="Q4127" s="21">
        <f t="shared" si="212"/>
        <v>1</v>
      </c>
      <c r="R4127">
        <f>IFERROR(IF(I4127=1,VLOOKUP(F4127,Lookup!$A$2:$B$15,2,FALSE),0),0.5)</f>
        <v>0</v>
      </c>
      <c r="S4127">
        <f>IF(K4127=1,1,IFERROR(IF(H4127="pass",VLOOKUP(F4127,Lookup!$D$2:$E$26,2,FALSE),0),1.6))</f>
        <v>1.8</v>
      </c>
      <c r="T4127" s="6">
        <f t="shared" si="213"/>
        <v>2.0375000000000001</v>
      </c>
      <c r="U4127" s="6">
        <f t="shared" si="214"/>
        <v>1.8807500000000004</v>
      </c>
      <c r="V4127" t="str">
        <f t="shared" si="215"/>
        <v>M.BROWN, BAL</v>
      </c>
    </row>
    <row r="4128" spans="1:22">
      <c r="A4128">
        <v>291</v>
      </c>
      <c r="B4128" s="21">
        <v>3</v>
      </c>
      <c r="C4128" s="21" t="s">
        <v>0</v>
      </c>
      <c r="D4128" s="21" t="s">
        <v>28</v>
      </c>
      <c r="E4128" s="21">
        <v>25</v>
      </c>
      <c r="F4128" s="21">
        <v>75</v>
      </c>
      <c r="G4128" s="21" t="s">
        <v>5198</v>
      </c>
      <c r="H4128" s="21" t="s">
        <v>585</v>
      </c>
      <c r="I4128" s="21">
        <v>0</v>
      </c>
      <c r="J4128" s="21">
        <v>1</v>
      </c>
      <c r="K4128" s="21">
        <v>0</v>
      </c>
      <c r="L4128" s="21">
        <v>0</v>
      </c>
      <c r="M4128" s="21" t="s">
        <v>773</v>
      </c>
      <c r="N4128" s="21" t="s">
        <v>587</v>
      </c>
      <c r="O4128" s="21">
        <f t="shared" si="210"/>
        <v>0</v>
      </c>
      <c r="P4128" s="21">
        <f t="shared" si="211"/>
        <v>0</v>
      </c>
      <c r="Q4128" s="21">
        <f t="shared" si="212"/>
        <v>0</v>
      </c>
      <c r="R4128">
        <f>IFERROR(IF(I4128=1,VLOOKUP(F4128,Lookup!$A$2:$B$15,2,FALSE),0),0.5)</f>
        <v>0</v>
      </c>
      <c r="S4128">
        <f>IF(K4128=1,1,IFERROR(IF(H4128="pass",VLOOKUP(F4128,Lookup!$D$2:$E$26,2,FALSE),0),1.6))</f>
        <v>0</v>
      </c>
      <c r="T4128" s="6">
        <f t="shared" si="213"/>
        <v>0</v>
      </c>
      <c r="U4128" s="6">
        <f t="shared" si="214"/>
        <v>0</v>
      </c>
      <c r="V4128" t="str">
        <f t="shared" si="215"/>
        <v>L.JACKSON, BAL</v>
      </c>
    </row>
    <row r="4129" spans="1:22">
      <c r="A4129">
        <v>292</v>
      </c>
      <c r="B4129" s="21">
        <v>3</v>
      </c>
      <c r="C4129" s="21" t="s">
        <v>28</v>
      </c>
      <c r="D4129" s="21" t="s">
        <v>0</v>
      </c>
      <c r="E4129" s="21">
        <v>75</v>
      </c>
      <c r="F4129" s="21">
        <v>25</v>
      </c>
      <c r="G4129" s="21" t="s">
        <v>5199</v>
      </c>
      <c r="H4129" s="21" t="s">
        <v>439</v>
      </c>
      <c r="I4129" s="21">
        <v>0</v>
      </c>
      <c r="J4129" s="21">
        <v>1</v>
      </c>
      <c r="K4129" s="21">
        <v>0</v>
      </c>
      <c r="L4129" s="21">
        <v>0</v>
      </c>
      <c r="M4129" s="21" t="s">
        <v>2623</v>
      </c>
      <c r="N4129" s="21">
        <v>5</v>
      </c>
      <c r="O4129" s="21">
        <f t="shared" si="210"/>
        <v>5</v>
      </c>
      <c r="P4129" s="21">
        <f t="shared" si="211"/>
        <v>0</v>
      </c>
      <c r="Q4129" s="21">
        <f t="shared" si="212"/>
        <v>1</v>
      </c>
      <c r="R4129">
        <f>IFERROR(IF(I4129=1,VLOOKUP(F4129,Lookup!$A$2:$B$15,2,FALSE),0),0.5)</f>
        <v>0</v>
      </c>
      <c r="S4129">
        <f>IF(K4129=1,1,IFERROR(IF(H4129="pass",VLOOKUP(F4129,Lookup!$D$2:$E$26,2,FALSE),0),1.6))</f>
        <v>1.6</v>
      </c>
      <c r="T4129" s="6">
        <f t="shared" si="213"/>
        <v>1.6875</v>
      </c>
      <c r="U4129" s="6">
        <f t="shared" si="214"/>
        <v>1.6875</v>
      </c>
      <c r="V4129" t="str">
        <f t="shared" si="215"/>
        <v>T.HOCKENSON, DET</v>
      </c>
    </row>
    <row r="4130" spans="1:22">
      <c r="A4130">
        <v>293</v>
      </c>
      <c r="B4130" s="21">
        <v>3</v>
      </c>
      <c r="C4130" s="21" t="s">
        <v>28</v>
      </c>
      <c r="D4130" s="21" t="s">
        <v>0</v>
      </c>
      <c r="E4130" s="21">
        <v>70</v>
      </c>
      <c r="F4130" s="21">
        <v>30</v>
      </c>
      <c r="G4130" s="21" t="s">
        <v>5200</v>
      </c>
      <c r="H4130" s="21" t="s">
        <v>585</v>
      </c>
      <c r="I4130" s="21">
        <v>1</v>
      </c>
      <c r="J4130" s="21">
        <v>0</v>
      </c>
      <c r="K4130" s="21">
        <v>0</v>
      </c>
      <c r="L4130" s="21">
        <v>0</v>
      </c>
      <c r="M4130" s="21" t="s">
        <v>2631</v>
      </c>
      <c r="N4130" s="21" t="s">
        <v>587</v>
      </c>
      <c r="O4130" s="21">
        <f t="shared" si="210"/>
        <v>0</v>
      </c>
      <c r="P4130" s="21">
        <f t="shared" si="211"/>
        <v>1</v>
      </c>
      <c r="Q4130" s="21">
        <f t="shared" si="212"/>
        <v>0</v>
      </c>
      <c r="R4130">
        <f>IFERROR(IF(I4130=1,VLOOKUP(F4130,Lookup!$A$2:$B$15,2,FALSE),0),0.5)</f>
        <v>0.5</v>
      </c>
      <c r="S4130">
        <f>IF(K4130=1,1,IFERROR(IF(H4130="pass",VLOOKUP(F4130,Lookup!$D$2:$E$26,2,FALSE),0),1.6))</f>
        <v>0</v>
      </c>
      <c r="T4130" s="6">
        <f t="shared" si="213"/>
        <v>0</v>
      </c>
      <c r="U4130" s="6">
        <f t="shared" si="214"/>
        <v>0.5</v>
      </c>
      <c r="V4130" t="str">
        <f t="shared" si="215"/>
        <v>D.SWIFT, DET</v>
      </c>
    </row>
    <row r="4131" spans="1:22">
      <c r="A4131">
        <v>294</v>
      </c>
      <c r="B4131" s="21">
        <v>3</v>
      </c>
      <c r="C4131" s="21" t="s">
        <v>28</v>
      </c>
      <c r="D4131" s="21" t="s">
        <v>0</v>
      </c>
      <c r="E4131" s="21">
        <v>56</v>
      </c>
      <c r="F4131" s="21">
        <v>44</v>
      </c>
      <c r="G4131" s="21" t="s">
        <v>5201</v>
      </c>
      <c r="H4131" s="21" t="s">
        <v>2864</v>
      </c>
      <c r="I4131" s="21">
        <v>0</v>
      </c>
      <c r="J4131" s="21">
        <v>1</v>
      </c>
      <c r="K4131" s="21">
        <v>0</v>
      </c>
      <c r="L4131" s="21">
        <v>0</v>
      </c>
      <c r="M4131" s="21" t="s">
        <v>2631</v>
      </c>
      <c r="N4131" s="21" t="s">
        <v>587</v>
      </c>
      <c r="O4131" s="21">
        <f t="shared" si="210"/>
        <v>0</v>
      </c>
      <c r="P4131" s="21">
        <f t="shared" si="211"/>
        <v>0</v>
      </c>
      <c r="Q4131" s="21">
        <f t="shared" si="212"/>
        <v>0</v>
      </c>
      <c r="R4131">
        <f>IFERROR(IF(I4131=1,VLOOKUP(F4131,Lookup!$A$2:$B$15,2,FALSE),0),0.5)</f>
        <v>0</v>
      </c>
      <c r="S4131">
        <f>IF(K4131=1,1,IFERROR(IF(H4131="pass",VLOOKUP(F4131,Lookup!$D$2:$E$26,2,FALSE),0),1.6))</f>
        <v>0</v>
      </c>
      <c r="T4131" s="6">
        <f t="shared" si="213"/>
        <v>0</v>
      </c>
      <c r="U4131" s="6">
        <f t="shared" si="214"/>
        <v>0</v>
      </c>
      <c r="V4131" t="str">
        <f t="shared" si="215"/>
        <v>D.SWIFT, DET</v>
      </c>
    </row>
    <row r="4132" spans="1:22">
      <c r="A4132">
        <v>295</v>
      </c>
      <c r="B4132" s="21">
        <v>3</v>
      </c>
      <c r="C4132" s="21" t="s">
        <v>28</v>
      </c>
      <c r="D4132" s="21" t="s">
        <v>0</v>
      </c>
      <c r="E4132" s="21">
        <v>51</v>
      </c>
      <c r="F4132" s="21">
        <v>49</v>
      </c>
      <c r="G4132" s="21" t="s">
        <v>5202</v>
      </c>
      <c r="H4132" s="21" t="s">
        <v>439</v>
      </c>
      <c r="I4132" s="21">
        <v>0</v>
      </c>
      <c r="J4132" s="21">
        <v>1</v>
      </c>
      <c r="K4132" s="21">
        <v>0</v>
      </c>
      <c r="L4132" s="21">
        <v>0</v>
      </c>
      <c r="M4132" s="21" t="s">
        <v>2633</v>
      </c>
      <c r="N4132" s="21">
        <v>41</v>
      </c>
      <c r="O4132" s="21">
        <f t="shared" si="210"/>
        <v>41</v>
      </c>
      <c r="P4132" s="21">
        <f t="shared" si="211"/>
        <v>0</v>
      </c>
      <c r="Q4132" s="21">
        <f t="shared" si="212"/>
        <v>1</v>
      </c>
      <c r="R4132">
        <f>IFERROR(IF(I4132=1,VLOOKUP(F4132,Lookup!$A$2:$B$15,2,FALSE),0),0.5)</f>
        <v>0</v>
      </c>
      <c r="S4132">
        <f>IF(K4132=1,1,IFERROR(IF(H4132="pass",VLOOKUP(F4132,Lookup!$D$2:$E$26,2,FALSE),0),1.6))</f>
        <v>1.6</v>
      </c>
      <c r="T4132" s="6">
        <f t="shared" si="213"/>
        <v>2.3174999999999999</v>
      </c>
      <c r="U4132" s="6">
        <f t="shared" si="214"/>
        <v>2.3174999999999999</v>
      </c>
      <c r="V4132" t="str">
        <f t="shared" si="215"/>
        <v>K.RAYMOND, DET</v>
      </c>
    </row>
    <row r="4133" spans="1:22">
      <c r="A4133">
        <v>296</v>
      </c>
      <c r="B4133" s="21">
        <v>3</v>
      </c>
      <c r="C4133" s="21" t="s">
        <v>28</v>
      </c>
      <c r="D4133" s="21" t="s">
        <v>0</v>
      </c>
      <c r="E4133" s="21">
        <v>51</v>
      </c>
      <c r="F4133" s="21">
        <v>49</v>
      </c>
      <c r="G4133" s="21" t="s">
        <v>5203</v>
      </c>
      <c r="H4133" s="21" t="s">
        <v>585</v>
      </c>
      <c r="I4133" s="21">
        <v>1</v>
      </c>
      <c r="J4133" s="21">
        <v>0</v>
      </c>
      <c r="K4133" s="21">
        <v>0</v>
      </c>
      <c r="L4133" s="21">
        <v>0</v>
      </c>
      <c r="M4133" s="21" t="s">
        <v>2631</v>
      </c>
      <c r="N4133" s="21" t="s">
        <v>587</v>
      </c>
      <c r="O4133" s="21">
        <f t="shared" si="210"/>
        <v>0</v>
      </c>
      <c r="P4133" s="21">
        <f t="shared" si="211"/>
        <v>1</v>
      </c>
      <c r="Q4133" s="21">
        <f t="shared" si="212"/>
        <v>0</v>
      </c>
      <c r="R4133">
        <f>IFERROR(IF(I4133=1,VLOOKUP(F4133,Lookup!$A$2:$B$15,2,FALSE),0),0.5)</f>
        <v>0.5</v>
      </c>
      <c r="S4133">
        <f>IF(K4133=1,1,IFERROR(IF(H4133="pass",VLOOKUP(F4133,Lookup!$D$2:$E$26,2,FALSE),0),1.6))</f>
        <v>0</v>
      </c>
      <c r="T4133" s="6">
        <f t="shared" si="213"/>
        <v>0</v>
      </c>
      <c r="U4133" s="6">
        <f t="shared" si="214"/>
        <v>0.5</v>
      </c>
      <c r="V4133" t="str">
        <f t="shared" si="215"/>
        <v>D.SWIFT, DET</v>
      </c>
    </row>
    <row r="4134" spans="1:22">
      <c r="A4134">
        <v>297</v>
      </c>
      <c r="B4134" s="21">
        <v>3</v>
      </c>
      <c r="C4134" s="21" t="s">
        <v>0</v>
      </c>
      <c r="D4134" s="21" t="s">
        <v>28</v>
      </c>
      <c r="E4134" s="21">
        <v>65</v>
      </c>
      <c r="F4134" s="21">
        <v>35</v>
      </c>
      <c r="G4134" s="21" t="s">
        <v>5204</v>
      </c>
      <c r="H4134" s="21" t="s">
        <v>585</v>
      </c>
      <c r="I4134" s="21">
        <v>0</v>
      </c>
      <c r="J4134" s="21">
        <v>1</v>
      </c>
      <c r="K4134" s="21">
        <v>0</v>
      </c>
      <c r="L4134" s="21">
        <v>0</v>
      </c>
      <c r="M4134" s="21" t="s">
        <v>773</v>
      </c>
      <c r="N4134" s="21" t="s">
        <v>587</v>
      </c>
      <c r="O4134" s="21">
        <f t="shared" si="210"/>
        <v>0</v>
      </c>
      <c r="P4134" s="21">
        <f t="shared" si="211"/>
        <v>0</v>
      </c>
      <c r="Q4134" s="21">
        <f t="shared" si="212"/>
        <v>0</v>
      </c>
      <c r="R4134">
        <f>IFERROR(IF(I4134=1,VLOOKUP(F4134,Lookup!$A$2:$B$15,2,FALSE),0),0.5)</f>
        <v>0</v>
      </c>
      <c r="S4134">
        <f>IF(K4134=1,1,IFERROR(IF(H4134="pass",VLOOKUP(F4134,Lookup!$D$2:$E$26,2,FALSE),0),1.6))</f>
        <v>0</v>
      </c>
      <c r="T4134" s="6">
        <f t="shared" si="213"/>
        <v>0</v>
      </c>
      <c r="U4134" s="6">
        <f t="shared" si="214"/>
        <v>0</v>
      </c>
      <c r="V4134" t="str">
        <f t="shared" si="215"/>
        <v>L.JACKSON, BAL</v>
      </c>
    </row>
    <row r="4135" spans="1:22">
      <c r="A4135">
        <v>298</v>
      </c>
      <c r="B4135" s="21">
        <v>3</v>
      </c>
      <c r="C4135" s="21" t="s">
        <v>0</v>
      </c>
      <c r="D4135" s="21" t="s">
        <v>28</v>
      </c>
      <c r="E4135" s="21">
        <v>57</v>
      </c>
      <c r="F4135" s="21">
        <v>43</v>
      </c>
      <c r="G4135" s="21" t="s">
        <v>5205</v>
      </c>
      <c r="H4135" s="21" t="s">
        <v>585</v>
      </c>
      <c r="I4135" s="21">
        <v>1</v>
      </c>
      <c r="J4135" s="21">
        <v>0</v>
      </c>
      <c r="K4135" s="21">
        <v>0</v>
      </c>
      <c r="L4135" s="21">
        <v>0</v>
      </c>
      <c r="M4135" s="21" t="s">
        <v>767</v>
      </c>
      <c r="N4135" s="21" t="s">
        <v>587</v>
      </c>
      <c r="O4135" s="21">
        <f t="shared" si="210"/>
        <v>0</v>
      </c>
      <c r="P4135" s="21">
        <f t="shared" si="211"/>
        <v>1</v>
      </c>
      <c r="Q4135" s="21">
        <f t="shared" si="212"/>
        <v>0</v>
      </c>
      <c r="R4135">
        <f>IFERROR(IF(I4135=1,VLOOKUP(F4135,Lookup!$A$2:$B$15,2,FALSE),0),0.5)</f>
        <v>0.5</v>
      </c>
      <c r="S4135">
        <f>IF(K4135=1,1,IFERROR(IF(H4135="pass",VLOOKUP(F4135,Lookup!$D$2:$E$26,2,FALSE),0),1.6))</f>
        <v>0</v>
      </c>
      <c r="T4135" s="6">
        <f t="shared" si="213"/>
        <v>0</v>
      </c>
      <c r="U4135" s="6">
        <f t="shared" si="214"/>
        <v>0.5</v>
      </c>
      <c r="V4135" t="str">
        <f t="shared" si="215"/>
        <v>L.MURRAY, BAL</v>
      </c>
    </row>
    <row r="4136" spans="1:22">
      <c r="A4136">
        <v>299</v>
      </c>
      <c r="B4136" s="21">
        <v>3</v>
      </c>
      <c r="C4136" s="21" t="s">
        <v>0</v>
      </c>
      <c r="D4136" s="21" t="s">
        <v>28</v>
      </c>
      <c r="E4136" s="21">
        <v>49</v>
      </c>
      <c r="F4136" s="21">
        <v>51</v>
      </c>
      <c r="G4136" s="21" t="s">
        <v>5206</v>
      </c>
      <c r="H4136" s="21" t="s">
        <v>585</v>
      </c>
      <c r="I4136" s="21">
        <v>1</v>
      </c>
      <c r="J4136" s="21">
        <v>0</v>
      </c>
      <c r="K4136" s="21">
        <v>0</v>
      </c>
      <c r="L4136" s="21">
        <v>0</v>
      </c>
      <c r="M4136" s="21" t="s">
        <v>767</v>
      </c>
      <c r="N4136" s="21" t="s">
        <v>587</v>
      </c>
      <c r="O4136" s="21">
        <f t="shared" si="210"/>
        <v>0</v>
      </c>
      <c r="P4136" s="21">
        <f t="shared" si="211"/>
        <v>1</v>
      </c>
      <c r="Q4136" s="21">
        <f t="shared" si="212"/>
        <v>0</v>
      </c>
      <c r="R4136">
        <f>IFERROR(IF(I4136=1,VLOOKUP(F4136,Lookup!$A$2:$B$15,2,FALSE),0),0.5)</f>
        <v>0.5</v>
      </c>
      <c r="S4136">
        <f>IF(K4136=1,1,IFERROR(IF(H4136="pass",VLOOKUP(F4136,Lookup!$D$2:$E$26,2,FALSE),0),1.6))</f>
        <v>0</v>
      </c>
      <c r="T4136" s="6">
        <f t="shared" si="213"/>
        <v>0</v>
      </c>
      <c r="U4136" s="6">
        <f t="shared" si="214"/>
        <v>0.5</v>
      </c>
      <c r="V4136" t="str">
        <f t="shared" si="215"/>
        <v>L.MURRAY, BAL</v>
      </c>
    </row>
    <row r="4137" spans="1:22">
      <c r="A4137">
        <v>300</v>
      </c>
      <c r="B4137" s="21">
        <v>3</v>
      </c>
      <c r="C4137" s="21" t="s">
        <v>0</v>
      </c>
      <c r="D4137" s="21" t="s">
        <v>28</v>
      </c>
      <c r="E4137" s="21">
        <v>48</v>
      </c>
      <c r="F4137" s="21">
        <v>52</v>
      </c>
      <c r="G4137" s="21" t="s">
        <v>5207</v>
      </c>
      <c r="H4137" s="21" t="s">
        <v>439</v>
      </c>
      <c r="I4137" s="21">
        <v>0</v>
      </c>
      <c r="J4137" s="21">
        <v>1</v>
      </c>
      <c r="K4137" s="21">
        <v>0</v>
      </c>
      <c r="L4137" s="21">
        <v>0</v>
      </c>
      <c r="M4137" s="21" t="s">
        <v>754</v>
      </c>
      <c r="N4137" s="21">
        <v>25</v>
      </c>
      <c r="O4137" s="21">
        <f t="shared" si="210"/>
        <v>25</v>
      </c>
      <c r="P4137" s="21">
        <f t="shared" si="211"/>
        <v>0</v>
      </c>
      <c r="Q4137" s="21">
        <f t="shared" si="212"/>
        <v>1</v>
      </c>
      <c r="R4137">
        <f>IFERROR(IF(I4137=1,VLOOKUP(F4137,Lookup!$A$2:$B$15,2,FALSE),0),0.5)</f>
        <v>0</v>
      </c>
      <c r="S4137">
        <f>IF(K4137=1,1,IFERROR(IF(H4137="pass",VLOOKUP(F4137,Lookup!$D$2:$E$26,2,FALSE),0),1.6))</f>
        <v>1.6</v>
      </c>
      <c r="T4137" s="6">
        <f t="shared" si="213"/>
        <v>2.0375000000000001</v>
      </c>
      <c r="U4137" s="6">
        <f t="shared" si="214"/>
        <v>2.0375000000000001</v>
      </c>
      <c r="V4137" t="str">
        <f t="shared" si="215"/>
        <v>M.BROWN, BAL</v>
      </c>
    </row>
    <row r="4138" spans="1:22">
      <c r="A4138">
        <v>301</v>
      </c>
      <c r="B4138" s="21">
        <v>3</v>
      </c>
      <c r="C4138" s="21" t="s">
        <v>0</v>
      </c>
      <c r="D4138" s="21" t="s">
        <v>28</v>
      </c>
      <c r="E4138" s="21">
        <v>11</v>
      </c>
      <c r="F4138" s="21">
        <v>89</v>
      </c>
      <c r="G4138" s="21" t="s">
        <v>5208</v>
      </c>
      <c r="H4138" s="21" t="s">
        <v>585</v>
      </c>
      <c r="I4138" s="21">
        <v>1</v>
      </c>
      <c r="J4138" s="21">
        <v>0</v>
      </c>
      <c r="K4138" s="21">
        <v>0</v>
      </c>
      <c r="L4138" s="21">
        <v>0</v>
      </c>
      <c r="M4138" s="21" t="s">
        <v>773</v>
      </c>
      <c r="N4138" s="21" t="s">
        <v>587</v>
      </c>
      <c r="O4138" s="21">
        <f t="shared" si="210"/>
        <v>0</v>
      </c>
      <c r="P4138" s="21">
        <f t="shared" si="211"/>
        <v>1</v>
      </c>
      <c r="Q4138" s="21">
        <f t="shared" si="212"/>
        <v>0</v>
      </c>
      <c r="R4138">
        <f>IFERROR(IF(I4138=1,VLOOKUP(F4138,Lookup!$A$2:$B$15,2,FALSE),0),0.5)</f>
        <v>0.7</v>
      </c>
      <c r="S4138">
        <f>IF(K4138=1,1,IFERROR(IF(H4138="pass",VLOOKUP(F4138,Lookup!$D$2:$E$26,2,FALSE),0),1.6))</f>
        <v>0</v>
      </c>
      <c r="T4138" s="6">
        <f t="shared" si="213"/>
        <v>0</v>
      </c>
      <c r="U4138" s="6">
        <f t="shared" si="214"/>
        <v>0.7</v>
      </c>
      <c r="V4138" t="str">
        <f t="shared" si="215"/>
        <v>L.JACKSON, BAL</v>
      </c>
    </row>
    <row r="4139" spans="1:22">
      <c r="A4139">
        <v>302</v>
      </c>
      <c r="B4139" s="21">
        <v>3</v>
      </c>
      <c r="C4139" s="21" t="s">
        <v>0</v>
      </c>
      <c r="D4139" s="21" t="s">
        <v>28</v>
      </c>
      <c r="E4139" s="21">
        <v>19</v>
      </c>
      <c r="F4139" s="21">
        <v>81</v>
      </c>
      <c r="G4139" s="21" t="s">
        <v>5209</v>
      </c>
      <c r="H4139" s="21" t="s">
        <v>439</v>
      </c>
      <c r="I4139" s="21">
        <v>0</v>
      </c>
      <c r="J4139" s="21">
        <v>1</v>
      </c>
      <c r="K4139" s="21">
        <v>0</v>
      </c>
      <c r="L4139" s="21">
        <v>0</v>
      </c>
      <c r="M4139" s="21" t="s">
        <v>742</v>
      </c>
      <c r="N4139" s="21">
        <v>18</v>
      </c>
      <c r="O4139" s="21">
        <f t="shared" si="210"/>
        <v>18</v>
      </c>
      <c r="P4139" s="21">
        <f t="shared" si="211"/>
        <v>0</v>
      </c>
      <c r="Q4139" s="21">
        <f t="shared" si="212"/>
        <v>1</v>
      </c>
      <c r="R4139">
        <f>IFERROR(IF(I4139=1,VLOOKUP(F4139,Lookup!$A$2:$B$15,2,FALSE),0),0.5)</f>
        <v>0</v>
      </c>
      <c r="S4139">
        <f>IF(K4139=1,1,IFERROR(IF(H4139="pass",VLOOKUP(F4139,Lookup!$D$2:$E$26,2,FALSE),0),1.6))</f>
        <v>2</v>
      </c>
      <c r="T4139" s="6">
        <f t="shared" si="213"/>
        <v>1.915</v>
      </c>
      <c r="U4139" s="6">
        <f t="shared" si="214"/>
        <v>1.9711000000000001</v>
      </c>
      <c r="V4139" t="str">
        <f t="shared" si="215"/>
        <v>T.WILLIAMS, BAL</v>
      </c>
    </row>
    <row r="4140" spans="1:22">
      <c r="A4140">
        <v>303</v>
      </c>
      <c r="B4140" s="21">
        <v>3</v>
      </c>
      <c r="C4140" s="21" t="s">
        <v>0</v>
      </c>
      <c r="D4140" s="21" t="s">
        <v>28</v>
      </c>
      <c r="E4140" s="21">
        <v>19</v>
      </c>
      <c r="F4140" s="21">
        <v>81</v>
      </c>
      <c r="G4140" s="21" t="s">
        <v>5210</v>
      </c>
      <c r="H4140" s="21" t="s">
        <v>439</v>
      </c>
      <c r="I4140" s="21">
        <v>0</v>
      </c>
      <c r="J4140" s="21">
        <v>1</v>
      </c>
      <c r="K4140" s="21">
        <v>0</v>
      </c>
      <c r="L4140" s="21">
        <v>0</v>
      </c>
      <c r="M4140" s="21" t="s">
        <v>765</v>
      </c>
      <c r="N4140" s="21">
        <v>19</v>
      </c>
      <c r="O4140" s="21">
        <f t="shared" si="210"/>
        <v>19</v>
      </c>
      <c r="P4140" s="21">
        <f t="shared" si="211"/>
        <v>0</v>
      </c>
      <c r="Q4140" s="21">
        <f t="shared" si="212"/>
        <v>1</v>
      </c>
      <c r="R4140">
        <f>IFERROR(IF(I4140=1,VLOOKUP(F4140,Lookup!$A$2:$B$15,2,FALSE),0),0.5)</f>
        <v>0</v>
      </c>
      <c r="S4140">
        <f>IF(K4140=1,1,IFERROR(IF(H4140="pass",VLOOKUP(F4140,Lookup!$D$2:$E$26,2,FALSE),0),1.6))</f>
        <v>2</v>
      </c>
      <c r="T4140" s="6">
        <f t="shared" si="213"/>
        <v>1.9325000000000001</v>
      </c>
      <c r="U4140" s="6">
        <f t="shared" si="214"/>
        <v>1.9770500000000002</v>
      </c>
      <c r="V4140" t="str">
        <f t="shared" si="215"/>
        <v>D.DUVERNAY, BAL</v>
      </c>
    </row>
    <row r="4141" spans="1:22">
      <c r="A4141">
        <v>304</v>
      </c>
      <c r="B4141" s="21">
        <v>3</v>
      </c>
      <c r="C4141" s="21" t="s">
        <v>28</v>
      </c>
      <c r="D4141" s="21" t="s">
        <v>0</v>
      </c>
      <c r="E4141" s="21">
        <v>75</v>
      </c>
      <c r="F4141" s="21">
        <v>25</v>
      </c>
      <c r="G4141" s="21" t="s">
        <v>5211</v>
      </c>
      <c r="H4141" s="21" t="s">
        <v>439</v>
      </c>
      <c r="I4141" s="21">
        <v>0</v>
      </c>
      <c r="J4141" s="21">
        <v>1</v>
      </c>
      <c r="K4141" s="21">
        <v>0</v>
      </c>
      <c r="L4141" s="21">
        <v>0</v>
      </c>
      <c r="M4141" s="21" t="s">
        <v>2724</v>
      </c>
      <c r="N4141" s="21">
        <v>4</v>
      </c>
      <c r="O4141" s="21">
        <f t="shared" si="210"/>
        <v>4</v>
      </c>
      <c r="P4141" s="21">
        <f t="shared" si="211"/>
        <v>0</v>
      </c>
      <c r="Q4141" s="21">
        <f t="shared" si="212"/>
        <v>1</v>
      </c>
      <c r="R4141">
        <f>IFERROR(IF(I4141=1,VLOOKUP(F4141,Lookup!$A$2:$B$15,2,FALSE),0),0.5)</f>
        <v>0</v>
      </c>
      <c r="S4141">
        <f>IF(K4141=1,1,IFERROR(IF(H4141="pass",VLOOKUP(F4141,Lookup!$D$2:$E$26,2,FALSE),0),1.6))</f>
        <v>1.6</v>
      </c>
      <c r="T4141" s="6">
        <f t="shared" si="213"/>
        <v>1.6700000000000002</v>
      </c>
      <c r="U4141" s="6">
        <f t="shared" si="214"/>
        <v>1.6700000000000002</v>
      </c>
      <c r="V4141" t="str">
        <f t="shared" si="215"/>
        <v>Q.CEPHUS, DET</v>
      </c>
    </row>
    <row r="4142" spans="1:22">
      <c r="A4142">
        <v>305</v>
      </c>
      <c r="B4142" s="21">
        <v>3</v>
      </c>
      <c r="C4142" s="21" t="s">
        <v>28</v>
      </c>
      <c r="D4142" s="21" t="s">
        <v>0</v>
      </c>
      <c r="E4142" s="21">
        <v>67</v>
      </c>
      <c r="F4142" s="21">
        <v>33</v>
      </c>
      <c r="G4142" s="21" t="s">
        <v>5212</v>
      </c>
      <c r="H4142" s="21" t="s">
        <v>585</v>
      </c>
      <c r="I4142" s="21">
        <v>1</v>
      </c>
      <c r="J4142" s="21">
        <v>0</v>
      </c>
      <c r="K4142" s="21">
        <v>0</v>
      </c>
      <c r="L4142" s="21">
        <v>0</v>
      </c>
      <c r="M4142" s="21" t="s">
        <v>2631</v>
      </c>
      <c r="N4142" s="21" t="s">
        <v>587</v>
      </c>
      <c r="O4142" s="21">
        <f t="shared" si="210"/>
        <v>0</v>
      </c>
      <c r="P4142" s="21">
        <f t="shared" si="211"/>
        <v>1</v>
      </c>
      <c r="Q4142" s="21">
        <f t="shared" si="212"/>
        <v>0</v>
      </c>
      <c r="R4142">
        <f>IFERROR(IF(I4142=1,VLOOKUP(F4142,Lookup!$A$2:$B$15,2,FALSE),0),0.5)</f>
        <v>0.5</v>
      </c>
      <c r="S4142">
        <f>IF(K4142=1,1,IFERROR(IF(H4142="pass",VLOOKUP(F4142,Lookup!$D$2:$E$26,2,FALSE),0),1.6))</f>
        <v>0</v>
      </c>
      <c r="T4142" s="6">
        <f t="shared" si="213"/>
        <v>0</v>
      </c>
      <c r="U4142" s="6">
        <f t="shared" si="214"/>
        <v>0.5</v>
      </c>
      <c r="V4142" t="str">
        <f t="shared" si="215"/>
        <v>D.SWIFT, DET</v>
      </c>
    </row>
    <row r="4143" spans="1:22">
      <c r="A4143">
        <v>306</v>
      </c>
      <c r="B4143" s="21">
        <v>3</v>
      </c>
      <c r="C4143" s="21" t="s">
        <v>28</v>
      </c>
      <c r="D4143" s="21" t="s">
        <v>0</v>
      </c>
      <c r="E4143" s="21">
        <v>67</v>
      </c>
      <c r="F4143" s="21">
        <v>33</v>
      </c>
      <c r="G4143" s="21" t="s">
        <v>5213</v>
      </c>
      <c r="H4143" s="21" t="s">
        <v>439</v>
      </c>
      <c r="I4143" s="21">
        <v>0</v>
      </c>
      <c r="J4143" s="21">
        <v>1</v>
      </c>
      <c r="K4143" s="21">
        <v>0</v>
      </c>
      <c r="L4143" s="21">
        <v>0</v>
      </c>
      <c r="M4143" s="21" t="s">
        <v>2633</v>
      </c>
      <c r="N4143" s="21">
        <v>0</v>
      </c>
      <c r="O4143" s="21">
        <f t="shared" si="210"/>
        <v>0</v>
      </c>
      <c r="P4143" s="21">
        <f t="shared" si="211"/>
        <v>0</v>
      </c>
      <c r="Q4143" s="21">
        <f t="shared" si="212"/>
        <v>1</v>
      </c>
      <c r="R4143">
        <f>IFERROR(IF(I4143=1,VLOOKUP(F4143,Lookup!$A$2:$B$15,2,FALSE),0),0.5)</f>
        <v>0</v>
      </c>
      <c r="S4143">
        <f>IF(K4143=1,1,IFERROR(IF(H4143="pass",VLOOKUP(F4143,Lookup!$D$2:$E$26,2,FALSE),0),1.6))</f>
        <v>1.6</v>
      </c>
      <c r="T4143" s="6">
        <f t="shared" si="213"/>
        <v>1.6</v>
      </c>
      <c r="U4143" s="6">
        <f t="shared" si="214"/>
        <v>1.6</v>
      </c>
      <c r="V4143" t="str">
        <f t="shared" si="215"/>
        <v>K.RAYMOND, DET</v>
      </c>
    </row>
    <row r="4144" spans="1:22">
      <c r="A4144">
        <v>307</v>
      </c>
      <c r="B4144" s="21">
        <v>3</v>
      </c>
      <c r="C4144" s="21" t="s">
        <v>0</v>
      </c>
      <c r="D4144" s="21" t="s">
        <v>28</v>
      </c>
      <c r="E4144" s="21">
        <v>76</v>
      </c>
      <c r="F4144" s="21">
        <v>24</v>
      </c>
      <c r="G4144" s="21" t="s">
        <v>5214</v>
      </c>
      <c r="H4144" s="21" t="s">
        <v>439</v>
      </c>
      <c r="I4144" s="21">
        <v>0</v>
      </c>
      <c r="J4144" s="21">
        <v>1</v>
      </c>
      <c r="K4144" s="21">
        <v>0</v>
      </c>
      <c r="L4144" s="21">
        <v>0</v>
      </c>
      <c r="M4144" s="21" t="s">
        <v>754</v>
      </c>
      <c r="N4144" s="21">
        <v>36</v>
      </c>
      <c r="O4144" s="21">
        <f t="shared" si="210"/>
        <v>36</v>
      </c>
      <c r="P4144" s="21">
        <f t="shared" si="211"/>
        <v>0</v>
      </c>
      <c r="Q4144" s="21">
        <f t="shared" si="212"/>
        <v>1</v>
      </c>
      <c r="R4144">
        <f>IFERROR(IF(I4144=1,VLOOKUP(F4144,Lookup!$A$2:$B$15,2,FALSE),0),0.5)</f>
        <v>0</v>
      </c>
      <c r="S4144">
        <f>IF(K4144=1,1,IFERROR(IF(H4144="pass",VLOOKUP(F4144,Lookup!$D$2:$E$26,2,FALSE),0),1.6))</f>
        <v>1.6</v>
      </c>
      <c r="T4144" s="6">
        <f t="shared" si="213"/>
        <v>2.23</v>
      </c>
      <c r="U4144" s="6">
        <f t="shared" si="214"/>
        <v>2.23</v>
      </c>
      <c r="V4144" t="str">
        <f t="shared" si="215"/>
        <v>M.BROWN, BAL</v>
      </c>
    </row>
    <row r="4145" spans="1:22">
      <c r="A4145">
        <v>308</v>
      </c>
      <c r="B4145" s="21">
        <v>3</v>
      </c>
      <c r="C4145" s="21" t="s">
        <v>0</v>
      </c>
      <c r="D4145" s="21" t="s">
        <v>28</v>
      </c>
      <c r="E4145" s="21">
        <v>76</v>
      </c>
      <c r="F4145" s="21">
        <v>24</v>
      </c>
      <c r="G4145" s="21" t="s">
        <v>5215</v>
      </c>
      <c r="H4145" s="21" t="s">
        <v>439</v>
      </c>
      <c r="I4145" s="21">
        <v>0</v>
      </c>
      <c r="J4145" s="21">
        <v>1</v>
      </c>
      <c r="K4145" s="21">
        <v>0</v>
      </c>
      <c r="L4145" s="21">
        <v>0</v>
      </c>
      <c r="M4145" s="21" t="s">
        <v>5216</v>
      </c>
      <c r="N4145" s="21">
        <v>29</v>
      </c>
      <c r="O4145" s="21">
        <f t="shared" si="210"/>
        <v>29</v>
      </c>
      <c r="P4145" s="21">
        <f t="shared" si="211"/>
        <v>0</v>
      </c>
      <c r="Q4145" s="21">
        <f t="shared" si="212"/>
        <v>1</v>
      </c>
      <c r="R4145">
        <f>IFERROR(IF(I4145=1,VLOOKUP(F4145,Lookup!$A$2:$B$15,2,FALSE),0),0.5)</f>
        <v>0</v>
      </c>
      <c r="S4145">
        <f>IF(K4145=1,1,IFERROR(IF(H4145="pass",VLOOKUP(F4145,Lookup!$D$2:$E$26,2,FALSE),0),1.6))</f>
        <v>1.6</v>
      </c>
      <c r="T4145" s="6">
        <f t="shared" si="213"/>
        <v>2.1074999999999999</v>
      </c>
      <c r="U4145" s="6">
        <f t="shared" si="214"/>
        <v>2.1074999999999999</v>
      </c>
      <c r="V4145" t="str">
        <f t="shared" si="215"/>
        <v>J.PROCHE, BAL</v>
      </c>
    </row>
    <row r="4146" spans="1:22">
      <c r="A4146">
        <v>309</v>
      </c>
      <c r="B4146" s="21">
        <v>3</v>
      </c>
      <c r="C4146" s="21" t="s">
        <v>0</v>
      </c>
      <c r="D4146" s="21" t="s">
        <v>28</v>
      </c>
      <c r="E4146" s="21">
        <v>47</v>
      </c>
      <c r="F4146" s="21">
        <v>53</v>
      </c>
      <c r="G4146" s="21" t="s">
        <v>5217</v>
      </c>
      <c r="H4146" s="21" t="s">
        <v>439</v>
      </c>
      <c r="I4146" s="21">
        <v>0</v>
      </c>
      <c r="J4146" s="21">
        <v>1</v>
      </c>
      <c r="K4146" s="21">
        <v>0</v>
      </c>
      <c r="L4146" s="21">
        <v>0</v>
      </c>
      <c r="M4146" s="21" t="s">
        <v>765</v>
      </c>
      <c r="N4146" s="21">
        <v>2</v>
      </c>
      <c r="O4146" s="21">
        <f t="shared" si="210"/>
        <v>2</v>
      </c>
      <c r="P4146" s="21">
        <f t="shared" si="211"/>
        <v>0</v>
      </c>
      <c r="Q4146" s="21">
        <f t="shared" si="212"/>
        <v>1</v>
      </c>
      <c r="R4146">
        <f>IFERROR(IF(I4146=1,VLOOKUP(F4146,Lookup!$A$2:$B$15,2,FALSE),0),0.5)</f>
        <v>0</v>
      </c>
      <c r="S4146">
        <f>IF(K4146=1,1,IFERROR(IF(H4146="pass",VLOOKUP(F4146,Lookup!$D$2:$E$26,2,FALSE),0),1.6))</f>
        <v>1.6</v>
      </c>
      <c r="T4146" s="6">
        <f t="shared" si="213"/>
        <v>1.635</v>
      </c>
      <c r="U4146" s="6">
        <f t="shared" si="214"/>
        <v>1.635</v>
      </c>
      <c r="V4146" t="str">
        <f t="shared" si="215"/>
        <v>D.DUVERNAY, BAL</v>
      </c>
    </row>
    <row r="4147" spans="1:22">
      <c r="A4147">
        <v>310</v>
      </c>
      <c r="B4147" s="21">
        <v>3</v>
      </c>
      <c r="C4147" s="21" t="s">
        <v>0</v>
      </c>
      <c r="D4147" s="21" t="s">
        <v>28</v>
      </c>
      <c r="E4147" s="21">
        <v>44</v>
      </c>
      <c r="F4147" s="21">
        <v>56</v>
      </c>
      <c r="G4147" s="21" t="s">
        <v>5218</v>
      </c>
      <c r="H4147" s="21" t="s">
        <v>439</v>
      </c>
      <c r="I4147" s="21">
        <v>0</v>
      </c>
      <c r="J4147" s="21">
        <v>1</v>
      </c>
      <c r="K4147" s="21">
        <v>0</v>
      </c>
      <c r="L4147" s="21">
        <v>0</v>
      </c>
      <c r="M4147" s="21" t="s">
        <v>754</v>
      </c>
      <c r="N4147" s="21">
        <v>36</v>
      </c>
      <c r="O4147" s="21">
        <f t="shared" si="210"/>
        <v>36</v>
      </c>
      <c r="P4147" s="21">
        <f t="shared" si="211"/>
        <v>0</v>
      </c>
      <c r="Q4147" s="21">
        <f t="shared" si="212"/>
        <v>1</v>
      </c>
      <c r="R4147">
        <f>IFERROR(IF(I4147=1,VLOOKUP(F4147,Lookup!$A$2:$B$15,2,FALSE),0),0.5)</f>
        <v>0</v>
      </c>
      <c r="S4147">
        <f>IF(K4147=1,1,IFERROR(IF(H4147="pass",VLOOKUP(F4147,Lookup!$D$2:$E$26,2,FALSE),0),1.6))</f>
        <v>1.6</v>
      </c>
      <c r="T4147" s="6">
        <f t="shared" si="213"/>
        <v>2.23</v>
      </c>
      <c r="U4147" s="6">
        <f t="shared" si="214"/>
        <v>2.23</v>
      </c>
      <c r="V4147" t="str">
        <f t="shared" si="215"/>
        <v>M.BROWN, BAL</v>
      </c>
    </row>
    <row r="4148" spans="1:22">
      <c r="A4148">
        <v>311</v>
      </c>
      <c r="B4148" s="21">
        <v>3</v>
      </c>
      <c r="C4148" s="21" t="s">
        <v>28</v>
      </c>
      <c r="D4148" s="21" t="s">
        <v>0</v>
      </c>
      <c r="E4148" s="21">
        <v>91</v>
      </c>
      <c r="F4148" s="21">
        <v>9</v>
      </c>
      <c r="G4148" s="21" t="s">
        <v>5219</v>
      </c>
      <c r="H4148" s="21" t="s">
        <v>439</v>
      </c>
      <c r="I4148" s="21">
        <v>0</v>
      </c>
      <c r="J4148" s="21">
        <v>1</v>
      </c>
      <c r="K4148" s="21">
        <v>0</v>
      </c>
      <c r="L4148" s="21">
        <v>0</v>
      </c>
      <c r="M4148" s="21" t="s">
        <v>2732</v>
      </c>
      <c r="N4148" s="21">
        <v>-2</v>
      </c>
      <c r="O4148" s="21">
        <f t="shared" si="210"/>
        <v>-2</v>
      </c>
      <c r="P4148" s="21">
        <f t="shared" si="211"/>
        <v>0</v>
      </c>
      <c r="Q4148" s="21">
        <f t="shared" si="212"/>
        <v>1</v>
      </c>
      <c r="R4148">
        <f>IFERROR(IF(I4148=1,VLOOKUP(F4148,Lookup!$A$2:$B$15,2,FALSE),0),0.5)</f>
        <v>0</v>
      </c>
      <c r="S4148">
        <f>IF(K4148=1,1,IFERROR(IF(H4148="pass",VLOOKUP(F4148,Lookup!$D$2:$E$26,2,FALSE),0),1.6))</f>
        <v>1.6</v>
      </c>
      <c r="T4148" s="6">
        <f t="shared" si="213"/>
        <v>1.5650000000000002</v>
      </c>
      <c r="U4148" s="6">
        <f t="shared" si="214"/>
        <v>1.5650000000000002</v>
      </c>
      <c r="V4148" t="str">
        <f t="shared" si="215"/>
        <v>T.BENSON, DET</v>
      </c>
    </row>
    <row r="4149" spans="1:22">
      <c r="A4149">
        <v>312</v>
      </c>
      <c r="B4149" s="21">
        <v>3</v>
      </c>
      <c r="C4149" s="21" t="s">
        <v>28</v>
      </c>
      <c r="D4149" s="21" t="s">
        <v>0</v>
      </c>
      <c r="E4149" s="21">
        <v>91</v>
      </c>
      <c r="F4149" s="21">
        <v>9</v>
      </c>
      <c r="G4149" s="21" t="s">
        <v>5220</v>
      </c>
      <c r="H4149" s="21" t="s">
        <v>439</v>
      </c>
      <c r="I4149" s="21">
        <v>0</v>
      </c>
      <c r="J4149" s="21">
        <v>1</v>
      </c>
      <c r="K4149" s="21">
        <v>0</v>
      </c>
      <c r="L4149" s="21">
        <v>0</v>
      </c>
      <c r="M4149" s="21" t="s">
        <v>1292</v>
      </c>
      <c r="N4149" s="21">
        <v>0</v>
      </c>
      <c r="O4149" s="21">
        <f t="shared" si="210"/>
        <v>0</v>
      </c>
      <c r="P4149" s="21">
        <f t="shared" si="211"/>
        <v>0</v>
      </c>
      <c r="Q4149" s="21">
        <f t="shared" si="212"/>
        <v>1</v>
      </c>
      <c r="R4149">
        <f>IFERROR(IF(I4149=1,VLOOKUP(F4149,Lookup!$A$2:$B$15,2,FALSE),0),0.5)</f>
        <v>0</v>
      </c>
      <c r="S4149">
        <f>IF(K4149=1,1,IFERROR(IF(H4149="pass",VLOOKUP(F4149,Lookup!$D$2:$E$26,2,FALSE),0),1.6))</f>
        <v>1.6</v>
      </c>
      <c r="T4149" s="6">
        <f t="shared" si="213"/>
        <v>1.6</v>
      </c>
      <c r="U4149" s="6">
        <f t="shared" si="214"/>
        <v>1.6</v>
      </c>
      <c r="V4149" t="str">
        <f t="shared" si="215"/>
        <v>J.WILLIAMS, DET</v>
      </c>
    </row>
    <row r="4150" spans="1:22">
      <c r="A4150">
        <v>313</v>
      </c>
      <c r="B4150" s="21">
        <v>3</v>
      </c>
      <c r="C4150" s="21" t="s">
        <v>28</v>
      </c>
      <c r="D4150" s="21" t="s">
        <v>0</v>
      </c>
      <c r="E4150" s="21">
        <v>76</v>
      </c>
      <c r="F4150" s="21">
        <v>24</v>
      </c>
      <c r="G4150" s="21" t="s">
        <v>5221</v>
      </c>
      <c r="H4150" s="21" t="s">
        <v>439</v>
      </c>
      <c r="I4150" s="21">
        <v>0</v>
      </c>
      <c r="J4150" s="21">
        <v>1</v>
      </c>
      <c r="K4150" s="21">
        <v>0</v>
      </c>
      <c r="L4150" s="21">
        <v>0</v>
      </c>
      <c r="M4150" s="21" t="s">
        <v>1292</v>
      </c>
      <c r="N4150" s="21">
        <v>-3</v>
      </c>
      <c r="O4150" s="21">
        <f t="shared" si="210"/>
        <v>-3</v>
      </c>
      <c r="P4150" s="21">
        <f t="shared" si="211"/>
        <v>0</v>
      </c>
      <c r="Q4150" s="21">
        <f t="shared" si="212"/>
        <v>1</v>
      </c>
      <c r="R4150">
        <f>IFERROR(IF(I4150=1,VLOOKUP(F4150,Lookup!$A$2:$B$15,2,FALSE),0),0.5)</f>
        <v>0</v>
      </c>
      <c r="S4150">
        <f>IF(K4150=1,1,IFERROR(IF(H4150="pass",VLOOKUP(F4150,Lookup!$D$2:$E$26,2,FALSE),0),1.6))</f>
        <v>1.6</v>
      </c>
      <c r="T4150" s="6">
        <f t="shared" si="213"/>
        <v>1.5475000000000001</v>
      </c>
      <c r="U4150" s="6">
        <f t="shared" si="214"/>
        <v>1.5475000000000001</v>
      </c>
      <c r="V4150" t="str">
        <f t="shared" si="215"/>
        <v>J.WILLIAMS, DET</v>
      </c>
    </row>
    <row r="4151" spans="1:22">
      <c r="A4151">
        <v>314</v>
      </c>
      <c r="B4151" s="21">
        <v>3</v>
      </c>
      <c r="C4151" s="21" t="s">
        <v>28</v>
      </c>
      <c r="D4151" s="21" t="s">
        <v>0</v>
      </c>
      <c r="E4151" s="21">
        <v>66</v>
      </c>
      <c r="F4151" s="21">
        <v>34</v>
      </c>
      <c r="G4151" s="21" t="s">
        <v>5222</v>
      </c>
      <c r="H4151" s="21" t="s">
        <v>439</v>
      </c>
      <c r="I4151" s="21">
        <v>0</v>
      </c>
      <c r="J4151" s="21">
        <v>1</v>
      </c>
      <c r="K4151" s="21">
        <v>0</v>
      </c>
      <c r="L4151" s="21">
        <v>0</v>
      </c>
      <c r="M4151" s="21" t="s">
        <v>2633</v>
      </c>
      <c r="N4151" s="21">
        <v>18</v>
      </c>
      <c r="O4151" s="21">
        <f t="shared" si="210"/>
        <v>18</v>
      </c>
      <c r="P4151" s="21">
        <f t="shared" si="211"/>
        <v>0</v>
      </c>
      <c r="Q4151" s="21">
        <f t="shared" si="212"/>
        <v>1</v>
      </c>
      <c r="R4151">
        <f>IFERROR(IF(I4151=1,VLOOKUP(F4151,Lookup!$A$2:$B$15,2,FALSE),0),0.5)</f>
        <v>0</v>
      </c>
      <c r="S4151">
        <f>IF(K4151=1,1,IFERROR(IF(H4151="pass",VLOOKUP(F4151,Lookup!$D$2:$E$26,2,FALSE),0),1.6))</f>
        <v>1.6</v>
      </c>
      <c r="T4151" s="6">
        <f t="shared" si="213"/>
        <v>1.915</v>
      </c>
      <c r="U4151" s="6">
        <f t="shared" si="214"/>
        <v>1.915</v>
      </c>
      <c r="V4151" t="str">
        <f t="shared" si="215"/>
        <v>K.RAYMOND, DET</v>
      </c>
    </row>
    <row r="4152" spans="1:22">
      <c r="A4152">
        <v>315</v>
      </c>
      <c r="B4152" s="21">
        <v>3</v>
      </c>
      <c r="C4152" s="21" t="s">
        <v>28</v>
      </c>
      <c r="D4152" s="21" t="s">
        <v>0</v>
      </c>
      <c r="E4152" s="21">
        <v>66</v>
      </c>
      <c r="F4152" s="21">
        <v>34</v>
      </c>
      <c r="G4152" s="21" t="s">
        <v>5223</v>
      </c>
      <c r="H4152" s="21" t="s">
        <v>585</v>
      </c>
      <c r="I4152" s="21">
        <v>1</v>
      </c>
      <c r="J4152" s="21">
        <v>0</v>
      </c>
      <c r="K4152" s="21">
        <v>0</v>
      </c>
      <c r="L4152" s="21">
        <v>0</v>
      </c>
      <c r="M4152" s="21" t="s">
        <v>1292</v>
      </c>
      <c r="N4152" s="21" t="s">
        <v>587</v>
      </c>
      <c r="O4152" s="21">
        <f t="shared" si="210"/>
        <v>0</v>
      </c>
      <c r="P4152" s="21">
        <f t="shared" si="211"/>
        <v>1</v>
      </c>
      <c r="Q4152" s="21">
        <f t="shared" si="212"/>
        <v>0</v>
      </c>
      <c r="R4152">
        <f>IFERROR(IF(I4152=1,VLOOKUP(F4152,Lookup!$A$2:$B$15,2,FALSE),0),0.5)</f>
        <v>0.5</v>
      </c>
      <c r="S4152">
        <f>IF(K4152=1,1,IFERROR(IF(H4152="pass",VLOOKUP(F4152,Lookup!$D$2:$E$26,2,FALSE),0),1.6))</f>
        <v>0</v>
      </c>
      <c r="T4152" s="6">
        <f t="shared" si="213"/>
        <v>0</v>
      </c>
      <c r="U4152" s="6">
        <f t="shared" si="214"/>
        <v>0.5</v>
      </c>
      <c r="V4152" t="str">
        <f t="shared" si="215"/>
        <v>J.WILLIAMS, DET</v>
      </c>
    </row>
    <row r="4153" spans="1:22">
      <c r="A4153">
        <v>316</v>
      </c>
      <c r="B4153" s="21">
        <v>3</v>
      </c>
      <c r="C4153" s="21" t="s">
        <v>0</v>
      </c>
      <c r="D4153" s="21" t="s">
        <v>28</v>
      </c>
      <c r="E4153" s="21">
        <v>75</v>
      </c>
      <c r="F4153" s="21">
        <v>25</v>
      </c>
      <c r="G4153" s="21" t="s">
        <v>5224</v>
      </c>
      <c r="H4153" s="21" t="s">
        <v>439</v>
      </c>
      <c r="I4153" s="21">
        <v>0</v>
      </c>
      <c r="J4153" s="21">
        <v>1</v>
      </c>
      <c r="K4153" s="21">
        <v>0</v>
      </c>
      <c r="L4153" s="21">
        <v>0</v>
      </c>
      <c r="M4153" s="21" t="s">
        <v>745</v>
      </c>
      <c r="N4153" s="21">
        <v>9</v>
      </c>
      <c r="O4153" s="21">
        <f t="shared" si="210"/>
        <v>9</v>
      </c>
      <c r="P4153" s="21">
        <f t="shared" si="211"/>
        <v>0</v>
      </c>
      <c r="Q4153" s="21">
        <f t="shared" si="212"/>
        <v>1</v>
      </c>
      <c r="R4153">
        <f>IFERROR(IF(I4153=1,VLOOKUP(F4153,Lookup!$A$2:$B$15,2,FALSE),0),0.5)</f>
        <v>0</v>
      </c>
      <c r="S4153">
        <f>IF(K4153=1,1,IFERROR(IF(H4153="pass",VLOOKUP(F4153,Lookup!$D$2:$E$26,2,FALSE),0),1.6))</f>
        <v>1.6</v>
      </c>
      <c r="T4153" s="6">
        <f t="shared" si="213"/>
        <v>1.7575000000000001</v>
      </c>
      <c r="U4153" s="6">
        <f t="shared" si="214"/>
        <v>1.7575000000000001</v>
      </c>
      <c r="V4153" t="str">
        <f t="shared" si="215"/>
        <v>S.WATKINS, BAL</v>
      </c>
    </row>
    <row r="4154" spans="1:22">
      <c r="A4154">
        <v>317</v>
      </c>
      <c r="B4154" s="21">
        <v>3</v>
      </c>
      <c r="C4154" s="21" t="s">
        <v>0</v>
      </c>
      <c r="D4154" s="21" t="s">
        <v>28</v>
      </c>
      <c r="E4154" s="21">
        <v>66</v>
      </c>
      <c r="F4154" s="21">
        <v>34</v>
      </c>
      <c r="G4154" s="21" t="s">
        <v>5225</v>
      </c>
      <c r="H4154" s="21" t="s">
        <v>585</v>
      </c>
      <c r="I4154" s="21">
        <v>1</v>
      </c>
      <c r="J4154" s="21">
        <v>0</v>
      </c>
      <c r="K4154" s="21">
        <v>0</v>
      </c>
      <c r="L4154" s="21">
        <v>0</v>
      </c>
      <c r="M4154" s="21" t="s">
        <v>767</v>
      </c>
      <c r="N4154" s="21" t="s">
        <v>587</v>
      </c>
      <c r="O4154" s="21">
        <f t="shared" si="210"/>
        <v>0</v>
      </c>
      <c r="P4154" s="21">
        <f t="shared" si="211"/>
        <v>1</v>
      </c>
      <c r="Q4154" s="21">
        <f t="shared" si="212"/>
        <v>0</v>
      </c>
      <c r="R4154">
        <f>IFERROR(IF(I4154=1,VLOOKUP(F4154,Lookup!$A$2:$B$15,2,FALSE),0),0.5)</f>
        <v>0.5</v>
      </c>
      <c r="S4154">
        <f>IF(K4154=1,1,IFERROR(IF(H4154="pass",VLOOKUP(F4154,Lookup!$D$2:$E$26,2,FALSE),0),1.6))</f>
        <v>0</v>
      </c>
      <c r="T4154" s="6">
        <f t="shared" si="213"/>
        <v>0</v>
      </c>
      <c r="U4154" s="6">
        <f t="shared" si="214"/>
        <v>0.5</v>
      </c>
      <c r="V4154" t="str">
        <f t="shared" si="215"/>
        <v>L.MURRAY, BAL</v>
      </c>
    </row>
    <row r="4155" spans="1:22">
      <c r="A4155">
        <v>318</v>
      </c>
      <c r="B4155" s="21">
        <v>3</v>
      </c>
      <c r="C4155" s="21" t="s">
        <v>0</v>
      </c>
      <c r="D4155" s="21" t="s">
        <v>28</v>
      </c>
      <c r="E4155" s="21">
        <v>73</v>
      </c>
      <c r="F4155" s="21">
        <v>27</v>
      </c>
      <c r="G4155" s="21" t="s">
        <v>5226</v>
      </c>
      <c r="H4155" s="21" t="s">
        <v>439</v>
      </c>
      <c r="I4155" s="21">
        <v>0</v>
      </c>
      <c r="J4155" s="21">
        <v>1</v>
      </c>
      <c r="K4155" s="21">
        <v>0</v>
      </c>
      <c r="L4155" s="21">
        <v>0</v>
      </c>
      <c r="M4155" s="21" t="s">
        <v>747</v>
      </c>
      <c r="N4155" s="21">
        <v>24</v>
      </c>
      <c r="O4155" s="21">
        <f t="shared" si="210"/>
        <v>24</v>
      </c>
      <c r="P4155" s="21">
        <f t="shared" si="211"/>
        <v>0</v>
      </c>
      <c r="Q4155" s="21">
        <f t="shared" si="212"/>
        <v>1</v>
      </c>
      <c r="R4155">
        <f>IFERROR(IF(I4155=1,VLOOKUP(F4155,Lookup!$A$2:$B$15,2,FALSE),0),0.5)</f>
        <v>0</v>
      </c>
      <c r="S4155">
        <f>IF(K4155=1,1,IFERROR(IF(H4155="pass",VLOOKUP(F4155,Lookup!$D$2:$E$26,2,FALSE),0),1.6))</f>
        <v>1.6</v>
      </c>
      <c r="T4155" s="6">
        <f t="shared" si="213"/>
        <v>2.02</v>
      </c>
      <c r="U4155" s="6">
        <f t="shared" si="214"/>
        <v>2.02</v>
      </c>
      <c r="V4155" t="str">
        <f t="shared" si="215"/>
        <v>M.ANDREWS, BAL</v>
      </c>
    </row>
    <row r="4156" spans="1:22">
      <c r="A4156">
        <v>319</v>
      </c>
      <c r="B4156" s="21">
        <v>3</v>
      </c>
      <c r="C4156" s="21" t="s">
        <v>0</v>
      </c>
      <c r="D4156" s="21" t="s">
        <v>28</v>
      </c>
      <c r="E4156" s="21">
        <v>32</v>
      </c>
      <c r="F4156" s="21">
        <v>68</v>
      </c>
      <c r="G4156" s="21" t="s">
        <v>5227</v>
      </c>
      <c r="H4156" s="21" t="s">
        <v>439</v>
      </c>
      <c r="I4156" s="21">
        <v>0</v>
      </c>
      <c r="J4156" s="21">
        <v>1</v>
      </c>
      <c r="K4156" s="21">
        <v>0</v>
      </c>
      <c r="L4156" s="21">
        <v>0</v>
      </c>
      <c r="M4156" s="21" t="s">
        <v>745</v>
      </c>
      <c r="N4156" s="21">
        <v>32</v>
      </c>
      <c r="O4156" s="21">
        <f t="shared" si="210"/>
        <v>32</v>
      </c>
      <c r="P4156" s="21">
        <f t="shared" si="211"/>
        <v>0</v>
      </c>
      <c r="Q4156" s="21">
        <f t="shared" si="212"/>
        <v>1</v>
      </c>
      <c r="R4156">
        <f>IFERROR(IF(I4156=1,VLOOKUP(F4156,Lookup!$A$2:$B$15,2,FALSE),0),0.5)</f>
        <v>0</v>
      </c>
      <c r="S4156">
        <f>IF(K4156=1,1,IFERROR(IF(H4156="pass",VLOOKUP(F4156,Lookup!$D$2:$E$26,2,FALSE),0),1.6))</f>
        <v>1.6</v>
      </c>
      <c r="T4156" s="6">
        <f t="shared" si="213"/>
        <v>2.16</v>
      </c>
      <c r="U4156" s="6">
        <f t="shared" si="214"/>
        <v>2.16</v>
      </c>
      <c r="V4156" t="str">
        <f t="shared" si="215"/>
        <v>S.WATKINS, BAL</v>
      </c>
    </row>
    <row r="4157" spans="1:22">
      <c r="A4157">
        <v>320</v>
      </c>
      <c r="B4157" s="21">
        <v>3</v>
      </c>
      <c r="C4157" s="21" t="s">
        <v>0</v>
      </c>
      <c r="D4157" s="21" t="s">
        <v>28</v>
      </c>
      <c r="E4157" s="21">
        <v>32</v>
      </c>
      <c r="F4157" s="21">
        <v>68</v>
      </c>
      <c r="G4157" s="21" t="s">
        <v>5228</v>
      </c>
      <c r="H4157" s="21" t="s">
        <v>585</v>
      </c>
      <c r="I4157" s="21">
        <v>1</v>
      </c>
      <c r="J4157" s="21">
        <v>0</v>
      </c>
      <c r="K4157" s="21">
        <v>0</v>
      </c>
      <c r="L4157" s="21">
        <v>0</v>
      </c>
      <c r="M4157" s="21" t="s">
        <v>742</v>
      </c>
      <c r="N4157" s="21" t="s">
        <v>587</v>
      </c>
      <c r="O4157" s="21">
        <f t="shared" si="210"/>
        <v>0</v>
      </c>
      <c r="P4157" s="21">
        <f t="shared" si="211"/>
        <v>1</v>
      </c>
      <c r="Q4157" s="21">
        <f t="shared" si="212"/>
        <v>0</v>
      </c>
      <c r="R4157">
        <f>IFERROR(IF(I4157=1,VLOOKUP(F4157,Lookup!$A$2:$B$15,2,FALSE),0),0.5)</f>
        <v>0.5</v>
      </c>
      <c r="S4157">
        <f>IF(K4157=1,1,IFERROR(IF(H4157="pass",VLOOKUP(F4157,Lookup!$D$2:$E$26,2,FALSE),0),1.6))</f>
        <v>0</v>
      </c>
      <c r="T4157" s="6">
        <f t="shared" si="213"/>
        <v>0</v>
      </c>
      <c r="U4157" s="6">
        <f t="shared" si="214"/>
        <v>0.5</v>
      </c>
      <c r="V4157" t="str">
        <f t="shared" si="215"/>
        <v>T.WILLIAMS, BAL</v>
      </c>
    </row>
    <row r="4158" spans="1:22">
      <c r="A4158">
        <v>321</v>
      </c>
      <c r="B4158" s="21">
        <v>3</v>
      </c>
      <c r="C4158" s="21" t="s">
        <v>0</v>
      </c>
      <c r="D4158" s="21" t="s">
        <v>28</v>
      </c>
      <c r="E4158" s="21">
        <v>32</v>
      </c>
      <c r="F4158" s="21">
        <v>68</v>
      </c>
      <c r="G4158" s="21" t="s">
        <v>5229</v>
      </c>
      <c r="H4158" s="21" t="s">
        <v>439</v>
      </c>
      <c r="I4158" s="21">
        <v>0</v>
      </c>
      <c r="J4158" s="21">
        <v>1</v>
      </c>
      <c r="K4158" s="21">
        <v>0</v>
      </c>
      <c r="L4158" s="21">
        <v>0</v>
      </c>
      <c r="M4158" s="21" t="s">
        <v>747</v>
      </c>
      <c r="N4158" s="21">
        <v>32</v>
      </c>
      <c r="O4158" s="21">
        <f t="shared" si="210"/>
        <v>32</v>
      </c>
      <c r="P4158" s="21">
        <f t="shared" si="211"/>
        <v>0</v>
      </c>
      <c r="Q4158" s="21">
        <f t="shared" si="212"/>
        <v>1</v>
      </c>
      <c r="R4158">
        <f>IFERROR(IF(I4158=1,VLOOKUP(F4158,Lookup!$A$2:$B$15,2,FALSE),0),0.5)</f>
        <v>0</v>
      </c>
      <c r="S4158">
        <f>IF(K4158=1,1,IFERROR(IF(H4158="pass",VLOOKUP(F4158,Lookup!$D$2:$E$26,2,FALSE),0),1.6))</f>
        <v>1.6</v>
      </c>
      <c r="T4158" s="6">
        <f t="shared" si="213"/>
        <v>2.16</v>
      </c>
      <c r="U4158" s="6">
        <f t="shared" si="214"/>
        <v>2.16</v>
      </c>
      <c r="V4158" t="str">
        <f t="shared" si="215"/>
        <v>M.ANDREWS, BAL</v>
      </c>
    </row>
    <row r="4159" spans="1:22">
      <c r="A4159">
        <v>322</v>
      </c>
      <c r="B4159" s="21">
        <v>3</v>
      </c>
      <c r="C4159" s="21" t="s">
        <v>28</v>
      </c>
      <c r="D4159" s="21" t="s">
        <v>0</v>
      </c>
      <c r="E4159" s="21">
        <v>75</v>
      </c>
      <c r="F4159" s="21">
        <v>25</v>
      </c>
      <c r="G4159" s="21" t="s">
        <v>5230</v>
      </c>
      <c r="H4159" s="21" t="s">
        <v>439</v>
      </c>
      <c r="I4159" s="21">
        <v>0</v>
      </c>
      <c r="J4159" s="21">
        <v>1</v>
      </c>
      <c r="K4159" s="21">
        <v>0</v>
      </c>
      <c r="L4159" s="21">
        <v>0</v>
      </c>
      <c r="M4159" s="21" t="s">
        <v>2623</v>
      </c>
      <c r="N4159" s="21">
        <v>3</v>
      </c>
      <c r="O4159" s="21">
        <f t="shared" si="210"/>
        <v>3</v>
      </c>
      <c r="P4159" s="21">
        <f t="shared" si="211"/>
        <v>0</v>
      </c>
      <c r="Q4159" s="21">
        <f t="shared" si="212"/>
        <v>1</v>
      </c>
      <c r="R4159">
        <f>IFERROR(IF(I4159=1,VLOOKUP(F4159,Lookup!$A$2:$B$15,2,FALSE),0),0.5)</f>
        <v>0</v>
      </c>
      <c r="S4159">
        <f>IF(K4159=1,1,IFERROR(IF(H4159="pass",VLOOKUP(F4159,Lookup!$D$2:$E$26,2,FALSE),0),1.6))</f>
        <v>1.6</v>
      </c>
      <c r="T4159" s="6">
        <f t="shared" si="213"/>
        <v>1.6525000000000001</v>
      </c>
      <c r="U4159" s="6">
        <f t="shared" si="214"/>
        <v>1.6525000000000001</v>
      </c>
      <c r="V4159" t="str">
        <f t="shared" si="215"/>
        <v>T.HOCKENSON, DET</v>
      </c>
    </row>
    <row r="4160" spans="1:22">
      <c r="A4160">
        <v>323</v>
      </c>
      <c r="B4160" s="21">
        <v>3</v>
      </c>
      <c r="C4160" s="21" t="s">
        <v>28</v>
      </c>
      <c r="D4160" s="21" t="s">
        <v>0</v>
      </c>
      <c r="E4160" s="21">
        <v>70</v>
      </c>
      <c r="F4160" s="21">
        <v>30</v>
      </c>
      <c r="G4160" s="21" t="s">
        <v>5231</v>
      </c>
      <c r="H4160" s="21" t="s">
        <v>439</v>
      </c>
      <c r="I4160" s="21">
        <v>0</v>
      </c>
      <c r="J4160" s="21">
        <v>1</v>
      </c>
      <c r="K4160" s="21">
        <v>0</v>
      </c>
      <c r="L4160" s="21">
        <v>0</v>
      </c>
      <c r="M4160" s="21" t="s">
        <v>2633</v>
      </c>
      <c r="N4160" s="21">
        <v>5</v>
      </c>
      <c r="O4160" s="21">
        <f t="shared" ref="O4160:O4223" si="216">IF(N4160="NA",0,N4160)</f>
        <v>5</v>
      </c>
      <c r="P4160" s="21">
        <f t="shared" ref="P4160:P4223" si="217">IF(R4160&gt;0,1,0)</f>
        <v>0</v>
      </c>
      <c r="Q4160" s="21">
        <f t="shared" ref="Q4160:Q4223" si="218">IF(AND(S4160&gt;0,T4160&gt;0),1,0)</f>
        <v>1</v>
      </c>
      <c r="R4160">
        <f>IFERROR(IF(I4160=1,VLOOKUP(F4160,Lookup!$A$2:$B$15,2,FALSE),0),0.5)</f>
        <v>0</v>
      </c>
      <c r="S4160">
        <f>IF(K4160=1,1,IFERROR(IF(H4160="pass",VLOOKUP(F4160,Lookup!$D$2:$E$26,2,FALSE),0),1.6))</f>
        <v>1.6</v>
      </c>
      <c r="T4160" s="6">
        <f t="shared" ref="T4160:T4223" si="219">IFERROR(1.6+0.7/40*N4160,0)</f>
        <v>1.6875</v>
      </c>
      <c r="U4160" s="6">
        <f t="shared" ref="U4160:U4223" si="220">R4160+IF(S4160&gt;=3.2,S4160,IF(AND(S4160&lt;3.2,S4160&gt;=1.8),S4160*0.66+T4160*0.34,T4160))+K4160*0.4735*2</f>
        <v>1.6875</v>
      </c>
      <c r="V4160" t="str">
        <f t="shared" si="215"/>
        <v>K.RAYMOND, DET</v>
      </c>
    </row>
    <row r="4161" spans="1:22">
      <c r="A4161">
        <v>324</v>
      </c>
      <c r="B4161" s="21">
        <v>3</v>
      </c>
      <c r="C4161" s="21" t="s">
        <v>28</v>
      </c>
      <c r="D4161" s="21" t="s">
        <v>0</v>
      </c>
      <c r="E4161" s="21">
        <v>58</v>
      </c>
      <c r="F4161" s="21">
        <v>42</v>
      </c>
      <c r="G4161" s="21" t="s">
        <v>5232</v>
      </c>
      <c r="H4161" s="21" t="s">
        <v>585</v>
      </c>
      <c r="I4161" s="21">
        <v>1</v>
      </c>
      <c r="J4161" s="21">
        <v>0</v>
      </c>
      <c r="K4161" s="21">
        <v>0</v>
      </c>
      <c r="L4161" s="21">
        <v>0</v>
      </c>
      <c r="M4161" s="21" t="s">
        <v>1292</v>
      </c>
      <c r="N4161" s="21" t="s">
        <v>587</v>
      </c>
      <c r="O4161" s="21">
        <f t="shared" si="216"/>
        <v>0</v>
      </c>
      <c r="P4161" s="21">
        <f t="shared" si="217"/>
        <v>1</v>
      </c>
      <c r="Q4161" s="21">
        <f t="shared" si="218"/>
        <v>0</v>
      </c>
      <c r="R4161">
        <f>IFERROR(IF(I4161=1,VLOOKUP(F4161,Lookup!$A$2:$B$15,2,FALSE),0),0.5)</f>
        <v>0.5</v>
      </c>
      <c r="S4161">
        <f>IF(K4161=1,1,IFERROR(IF(H4161="pass",VLOOKUP(F4161,Lookup!$D$2:$E$26,2,FALSE),0),1.6))</f>
        <v>0</v>
      </c>
      <c r="T4161" s="6">
        <f t="shared" si="219"/>
        <v>0</v>
      </c>
      <c r="U4161" s="6">
        <f t="shared" si="220"/>
        <v>0.5</v>
      </c>
      <c r="V4161" t="str">
        <f t="shared" si="215"/>
        <v>J.WILLIAMS, DET</v>
      </c>
    </row>
    <row r="4162" spans="1:22">
      <c r="A4162">
        <v>325</v>
      </c>
      <c r="B4162" s="21">
        <v>3</v>
      </c>
      <c r="C4162" s="21" t="s">
        <v>28</v>
      </c>
      <c r="D4162" s="21" t="s">
        <v>0</v>
      </c>
      <c r="E4162" s="21">
        <v>60</v>
      </c>
      <c r="F4162" s="21">
        <v>40</v>
      </c>
      <c r="G4162" s="21" t="s">
        <v>5233</v>
      </c>
      <c r="H4162" s="21" t="s">
        <v>439</v>
      </c>
      <c r="I4162" s="21">
        <v>0</v>
      </c>
      <c r="J4162" s="21">
        <v>1</v>
      </c>
      <c r="K4162" s="21">
        <v>0</v>
      </c>
      <c r="L4162" s="21">
        <v>0</v>
      </c>
      <c r="M4162" s="21" t="s">
        <v>2631</v>
      </c>
      <c r="N4162" s="21">
        <v>-3</v>
      </c>
      <c r="O4162" s="21">
        <f t="shared" si="216"/>
        <v>-3</v>
      </c>
      <c r="P4162" s="21">
        <f t="shared" si="217"/>
        <v>0</v>
      </c>
      <c r="Q4162" s="21">
        <f t="shared" si="218"/>
        <v>1</v>
      </c>
      <c r="R4162">
        <f>IFERROR(IF(I4162=1,VLOOKUP(F4162,Lookup!$A$2:$B$15,2,FALSE),0),0.5)</f>
        <v>0</v>
      </c>
      <c r="S4162">
        <f>IF(K4162=1,1,IFERROR(IF(H4162="pass",VLOOKUP(F4162,Lookup!$D$2:$E$26,2,FALSE),0),1.6))</f>
        <v>1.6</v>
      </c>
      <c r="T4162" s="6">
        <f t="shared" si="219"/>
        <v>1.5475000000000001</v>
      </c>
      <c r="U4162" s="6">
        <f t="shared" si="220"/>
        <v>1.5475000000000001</v>
      </c>
      <c r="V4162" t="str">
        <f t="shared" ref="V4162:V4225" si="221">IF(M4162="A.St","A. ST. BROWN, DET",IF(M4162="Dj.Moore","D.MOORE, CAR",IF(M4162="Mi.Carter","M.CARTER, NYJ",UPPER(M4162)&amp;", "&amp;C4162)))</f>
        <v>D.SWIFT, DET</v>
      </c>
    </row>
    <row r="4163" spans="1:22">
      <c r="A4163">
        <v>326</v>
      </c>
      <c r="B4163" s="21">
        <v>3</v>
      </c>
      <c r="C4163" s="21" t="s">
        <v>28</v>
      </c>
      <c r="D4163" s="21" t="s">
        <v>0</v>
      </c>
      <c r="E4163" s="21">
        <v>49</v>
      </c>
      <c r="F4163" s="21">
        <v>51</v>
      </c>
      <c r="G4163" s="21" t="s">
        <v>5234</v>
      </c>
      <c r="H4163" s="21" t="s">
        <v>585</v>
      </c>
      <c r="I4163" s="21">
        <v>1</v>
      </c>
      <c r="J4163" s="21">
        <v>0</v>
      </c>
      <c r="K4163" s="21">
        <v>0</v>
      </c>
      <c r="L4163" s="21">
        <v>0</v>
      </c>
      <c r="M4163" s="21" t="s">
        <v>2631</v>
      </c>
      <c r="N4163" s="21" t="s">
        <v>587</v>
      </c>
      <c r="O4163" s="21">
        <f t="shared" si="216"/>
        <v>0</v>
      </c>
      <c r="P4163" s="21">
        <f t="shared" si="217"/>
        <v>1</v>
      </c>
      <c r="Q4163" s="21">
        <f t="shared" si="218"/>
        <v>0</v>
      </c>
      <c r="R4163">
        <f>IFERROR(IF(I4163=1,VLOOKUP(F4163,Lookup!$A$2:$B$15,2,FALSE),0),0.5)</f>
        <v>0.5</v>
      </c>
      <c r="S4163">
        <f>IF(K4163=1,1,IFERROR(IF(H4163="pass",VLOOKUP(F4163,Lookup!$D$2:$E$26,2,FALSE),0),1.6))</f>
        <v>0</v>
      </c>
      <c r="T4163" s="6">
        <f t="shared" si="219"/>
        <v>0</v>
      </c>
      <c r="U4163" s="6">
        <f t="shared" si="220"/>
        <v>0.5</v>
      </c>
      <c r="V4163" t="str">
        <f t="shared" si="221"/>
        <v>D.SWIFT, DET</v>
      </c>
    </row>
    <row r="4164" spans="1:22">
      <c r="A4164">
        <v>327</v>
      </c>
      <c r="B4164" s="21">
        <v>3</v>
      </c>
      <c r="C4164" s="21" t="s">
        <v>28</v>
      </c>
      <c r="D4164" s="21" t="s">
        <v>0</v>
      </c>
      <c r="E4164" s="21">
        <v>47</v>
      </c>
      <c r="F4164" s="21">
        <v>53</v>
      </c>
      <c r="G4164" s="21" t="s">
        <v>5235</v>
      </c>
      <c r="H4164" s="21" t="s">
        <v>439</v>
      </c>
      <c r="I4164" s="21">
        <v>0</v>
      </c>
      <c r="J4164" s="21">
        <v>1</v>
      </c>
      <c r="K4164" s="21">
        <v>0</v>
      </c>
      <c r="L4164" s="21">
        <v>0</v>
      </c>
      <c r="M4164" s="21" t="s">
        <v>2631</v>
      </c>
      <c r="N4164" s="21">
        <v>2</v>
      </c>
      <c r="O4164" s="21">
        <f t="shared" si="216"/>
        <v>2</v>
      </c>
      <c r="P4164" s="21">
        <f t="shared" si="217"/>
        <v>0</v>
      </c>
      <c r="Q4164" s="21">
        <f t="shared" si="218"/>
        <v>1</v>
      </c>
      <c r="R4164">
        <f>IFERROR(IF(I4164=1,VLOOKUP(F4164,Lookup!$A$2:$B$15,2,FALSE),0),0.5)</f>
        <v>0</v>
      </c>
      <c r="S4164">
        <f>IF(K4164=1,1,IFERROR(IF(H4164="pass",VLOOKUP(F4164,Lookup!$D$2:$E$26,2,FALSE),0),1.6))</f>
        <v>1.6</v>
      </c>
      <c r="T4164" s="6">
        <f t="shared" si="219"/>
        <v>1.635</v>
      </c>
      <c r="U4164" s="6">
        <f t="shared" si="220"/>
        <v>1.635</v>
      </c>
      <c r="V4164" t="str">
        <f t="shared" si="221"/>
        <v>D.SWIFT, DET</v>
      </c>
    </row>
    <row r="4165" spans="1:22">
      <c r="A4165">
        <v>328</v>
      </c>
      <c r="B4165" s="21">
        <v>3</v>
      </c>
      <c r="C4165" s="21" t="s">
        <v>28</v>
      </c>
      <c r="D4165" s="21" t="s">
        <v>0</v>
      </c>
      <c r="E4165" s="21">
        <v>33</v>
      </c>
      <c r="F4165" s="21">
        <v>67</v>
      </c>
      <c r="G4165" s="21" t="s">
        <v>5236</v>
      </c>
      <c r="H4165" s="21" t="s">
        <v>439</v>
      </c>
      <c r="I4165" s="21">
        <v>0</v>
      </c>
      <c r="J4165" s="21">
        <v>1</v>
      </c>
      <c r="K4165" s="21">
        <v>0</v>
      </c>
      <c r="L4165" s="21">
        <v>0</v>
      </c>
      <c r="M4165" s="21" t="s">
        <v>2631</v>
      </c>
      <c r="N4165" s="21">
        <v>-1</v>
      </c>
      <c r="O4165" s="21">
        <f t="shared" si="216"/>
        <v>-1</v>
      </c>
      <c r="P4165" s="21">
        <f t="shared" si="217"/>
        <v>0</v>
      </c>
      <c r="Q4165" s="21">
        <f t="shared" si="218"/>
        <v>1</v>
      </c>
      <c r="R4165">
        <f>IFERROR(IF(I4165=1,VLOOKUP(F4165,Lookup!$A$2:$B$15,2,FALSE),0),0.5)</f>
        <v>0</v>
      </c>
      <c r="S4165">
        <f>IF(K4165=1,1,IFERROR(IF(H4165="pass",VLOOKUP(F4165,Lookup!$D$2:$E$26,2,FALSE),0),1.6))</f>
        <v>1.6</v>
      </c>
      <c r="T4165" s="6">
        <f t="shared" si="219"/>
        <v>1.5825</v>
      </c>
      <c r="U4165" s="6">
        <f t="shared" si="220"/>
        <v>1.5825</v>
      </c>
      <c r="V4165" t="str">
        <f t="shared" si="221"/>
        <v>D.SWIFT, DET</v>
      </c>
    </row>
    <row r="4166" spans="1:22">
      <c r="A4166">
        <v>329</v>
      </c>
      <c r="B4166" s="21">
        <v>3</v>
      </c>
      <c r="C4166" s="21" t="s">
        <v>28</v>
      </c>
      <c r="D4166" s="21" t="s">
        <v>0</v>
      </c>
      <c r="E4166" s="21">
        <v>14</v>
      </c>
      <c r="F4166" s="21">
        <v>86</v>
      </c>
      <c r="G4166" s="21" t="s">
        <v>5237</v>
      </c>
      <c r="H4166" s="21" t="s">
        <v>585</v>
      </c>
      <c r="I4166" s="21">
        <v>1</v>
      </c>
      <c r="J4166" s="21">
        <v>0</v>
      </c>
      <c r="K4166" s="21">
        <v>0</v>
      </c>
      <c r="L4166" s="21">
        <v>0</v>
      </c>
      <c r="M4166" s="21" t="s">
        <v>2631</v>
      </c>
      <c r="N4166" s="21" t="s">
        <v>587</v>
      </c>
      <c r="O4166" s="21">
        <f t="shared" si="216"/>
        <v>0</v>
      </c>
      <c r="P4166" s="21">
        <f t="shared" si="217"/>
        <v>1</v>
      </c>
      <c r="Q4166" s="21">
        <f t="shared" si="218"/>
        <v>0</v>
      </c>
      <c r="R4166">
        <f>IFERROR(IF(I4166=1,VLOOKUP(F4166,Lookup!$A$2:$B$15,2,FALSE),0),0.5)</f>
        <v>0.6</v>
      </c>
      <c r="S4166">
        <f>IF(K4166=1,1,IFERROR(IF(H4166="pass",VLOOKUP(F4166,Lookup!$D$2:$E$26,2,FALSE),0),1.6))</f>
        <v>0</v>
      </c>
      <c r="T4166" s="6">
        <f t="shared" si="219"/>
        <v>0</v>
      </c>
      <c r="U4166" s="6">
        <f t="shared" si="220"/>
        <v>0.6</v>
      </c>
      <c r="V4166" t="str">
        <f t="shared" si="221"/>
        <v>D.SWIFT, DET</v>
      </c>
    </row>
    <row r="4167" spans="1:22">
      <c r="A4167">
        <v>330</v>
      </c>
      <c r="B4167" s="21">
        <v>3</v>
      </c>
      <c r="C4167" s="21" t="s">
        <v>28</v>
      </c>
      <c r="D4167" s="21" t="s">
        <v>0</v>
      </c>
      <c r="E4167" s="21">
        <v>13</v>
      </c>
      <c r="F4167" s="21">
        <v>87</v>
      </c>
      <c r="G4167" s="21" t="s">
        <v>5238</v>
      </c>
      <c r="H4167" s="21" t="s">
        <v>439</v>
      </c>
      <c r="I4167" s="21">
        <v>0</v>
      </c>
      <c r="J4167" s="21">
        <v>1</v>
      </c>
      <c r="K4167" s="21">
        <v>0</v>
      </c>
      <c r="L4167" s="21">
        <v>0</v>
      </c>
      <c r="M4167" s="21" t="s">
        <v>5239</v>
      </c>
      <c r="N4167" s="21">
        <v>9</v>
      </c>
      <c r="O4167" s="21">
        <f t="shared" si="216"/>
        <v>9</v>
      </c>
      <c r="P4167" s="21">
        <f t="shared" si="217"/>
        <v>0</v>
      </c>
      <c r="Q4167" s="21">
        <f t="shared" si="218"/>
        <v>1</v>
      </c>
      <c r="R4167">
        <f>IFERROR(IF(I4167=1,VLOOKUP(F4167,Lookup!$A$2:$B$15,2,FALSE),0),0.5)</f>
        <v>0</v>
      </c>
      <c r="S4167">
        <f>IF(K4167=1,1,IFERROR(IF(H4167="pass",VLOOKUP(F4167,Lookup!$D$2:$E$26,2,FALSE),0),1.6))</f>
        <v>2.2000000000000002</v>
      </c>
      <c r="T4167" s="6">
        <f t="shared" si="219"/>
        <v>1.7575000000000001</v>
      </c>
      <c r="U4167" s="6">
        <f t="shared" si="220"/>
        <v>2.04955</v>
      </c>
      <c r="V4167" t="str">
        <f t="shared" si="221"/>
        <v>K.HODGE, DET</v>
      </c>
    </row>
    <row r="4168" spans="1:22">
      <c r="A4168">
        <v>331</v>
      </c>
      <c r="B4168" s="21">
        <v>3</v>
      </c>
      <c r="C4168" s="21" t="s">
        <v>28</v>
      </c>
      <c r="D4168" s="21" t="s">
        <v>0</v>
      </c>
      <c r="E4168" s="21">
        <v>4</v>
      </c>
      <c r="F4168" s="21">
        <v>96</v>
      </c>
      <c r="G4168" s="21" t="s">
        <v>5240</v>
      </c>
      <c r="H4168" s="21" t="s">
        <v>439</v>
      </c>
      <c r="I4168" s="21">
        <v>0</v>
      </c>
      <c r="J4168" s="21">
        <v>1</v>
      </c>
      <c r="K4168" s="21">
        <v>0</v>
      </c>
      <c r="L4168" s="21">
        <v>0</v>
      </c>
      <c r="M4168" s="21" t="s">
        <v>2635</v>
      </c>
      <c r="N4168" s="21">
        <v>-4</v>
      </c>
      <c r="O4168" s="21">
        <f t="shared" si="216"/>
        <v>-4</v>
      </c>
      <c r="P4168" s="21">
        <f t="shared" si="217"/>
        <v>0</v>
      </c>
      <c r="Q4168" s="21">
        <f t="shared" si="218"/>
        <v>1</v>
      </c>
      <c r="R4168">
        <f>IFERROR(IF(I4168=1,VLOOKUP(F4168,Lookup!$A$2:$B$15,2,FALSE),0),0.5)</f>
        <v>0</v>
      </c>
      <c r="S4168">
        <f>IF(K4168=1,1,IFERROR(IF(H4168="pass",VLOOKUP(F4168,Lookup!$D$2:$E$26,2,FALSE),0),1.6))</f>
        <v>3.2</v>
      </c>
      <c r="T4168" s="6">
        <f t="shared" si="219"/>
        <v>1.53</v>
      </c>
      <c r="U4168" s="6">
        <f t="shared" si="220"/>
        <v>3.2</v>
      </c>
      <c r="V4168" t="str">
        <f t="shared" si="221"/>
        <v>A. ST. BROWN, DET</v>
      </c>
    </row>
    <row r="4169" spans="1:22">
      <c r="A4169">
        <v>332</v>
      </c>
      <c r="B4169" s="21">
        <v>3</v>
      </c>
      <c r="C4169" s="21" t="s">
        <v>28</v>
      </c>
      <c r="D4169" s="21" t="s">
        <v>0</v>
      </c>
      <c r="E4169" s="21">
        <v>2</v>
      </c>
      <c r="F4169" s="21">
        <v>98</v>
      </c>
      <c r="G4169" s="21" t="s">
        <v>5241</v>
      </c>
      <c r="H4169" s="21" t="s">
        <v>585</v>
      </c>
      <c r="I4169" s="21">
        <v>1</v>
      </c>
      <c r="J4169" s="21">
        <v>0</v>
      </c>
      <c r="K4169" s="21">
        <v>0</v>
      </c>
      <c r="L4169" s="21">
        <v>0</v>
      </c>
      <c r="M4169" s="21" t="s">
        <v>2631</v>
      </c>
      <c r="N4169" s="21" t="s">
        <v>587</v>
      </c>
      <c r="O4169" s="21">
        <f t="shared" si="216"/>
        <v>0</v>
      </c>
      <c r="P4169" s="21">
        <f t="shared" si="217"/>
        <v>1</v>
      </c>
      <c r="Q4169" s="21">
        <f t="shared" si="218"/>
        <v>0</v>
      </c>
      <c r="R4169">
        <f>IFERROR(IF(I4169=1,VLOOKUP(F4169,Lookup!$A$2:$B$15,2,FALSE),0),0.5)</f>
        <v>2.5</v>
      </c>
      <c r="S4169">
        <f>IF(K4169=1,1,IFERROR(IF(H4169="pass",VLOOKUP(F4169,Lookup!$D$2:$E$26,2,FALSE),0),1.6))</f>
        <v>0</v>
      </c>
      <c r="T4169" s="6">
        <f t="shared" si="219"/>
        <v>0</v>
      </c>
      <c r="U4169" s="6">
        <f t="shared" si="220"/>
        <v>2.5</v>
      </c>
      <c r="V4169" t="str">
        <f t="shared" si="221"/>
        <v>D.SWIFT, DET</v>
      </c>
    </row>
    <row r="4170" spans="1:22">
      <c r="A4170">
        <v>333</v>
      </c>
      <c r="B4170" s="21">
        <v>3</v>
      </c>
      <c r="C4170" s="21" t="s">
        <v>0</v>
      </c>
      <c r="D4170" s="21" t="s">
        <v>28</v>
      </c>
      <c r="E4170" s="21">
        <v>75</v>
      </c>
      <c r="F4170" s="21">
        <v>25</v>
      </c>
      <c r="G4170" s="21" t="s">
        <v>5242</v>
      </c>
      <c r="H4170" s="21" t="s">
        <v>439</v>
      </c>
      <c r="I4170" s="21">
        <v>0</v>
      </c>
      <c r="J4170" s="21">
        <v>1</v>
      </c>
      <c r="K4170" s="21">
        <v>0</v>
      </c>
      <c r="L4170" s="21">
        <v>0</v>
      </c>
      <c r="M4170" s="21" t="s">
        <v>747</v>
      </c>
      <c r="N4170" s="21">
        <v>7</v>
      </c>
      <c r="O4170" s="21">
        <f t="shared" si="216"/>
        <v>7</v>
      </c>
      <c r="P4170" s="21">
        <f t="shared" si="217"/>
        <v>0</v>
      </c>
      <c r="Q4170" s="21">
        <f t="shared" si="218"/>
        <v>1</v>
      </c>
      <c r="R4170">
        <f>IFERROR(IF(I4170=1,VLOOKUP(F4170,Lookup!$A$2:$B$15,2,FALSE),0),0.5)</f>
        <v>0</v>
      </c>
      <c r="S4170">
        <f>IF(K4170=1,1,IFERROR(IF(H4170="pass",VLOOKUP(F4170,Lookup!$D$2:$E$26,2,FALSE),0),1.6))</f>
        <v>1.6</v>
      </c>
      <c r="T4170" s="6">
        <f t="shared" si="219"/>
        <v>1.7225000000000001</v>
      </c>
      <c r="U4170" s="6">
        <f t="shared" si="220"/>
        <v>1.7225000000000001</v>
      </c>
      <c r="V4170" t="str">
        <f t="shared" si="221"/>
        <v>M.ANDREWS, BAL</v>
      </c>
    </row>
    <row r="4171" spans="1:22">
      <c r="A4171">
        <v>334</v>
      </c>
      <c r="B4171" s="21">
        <v>3</v>
      </c>
      <c r="C4171" s="21" t="s">
        <v>0</v>
      </c>
      <c r="D4171" s="21" t="s">
        <v>28</v>
      </c>
      <c r="E4171" s="21">
        <v>68</v>
      </c>
      <c r="F4171" s="21">
        <v>32</v>
      </c>
      <c r="G4171" s="21" t="s">
        <v>5243</v>
      </c>
      <c r="H4171" s="21" t="s">
        <v>585</v>
      </c>
      <c r="I4171" s="21">
        <v>1</v>
      </c>
      <c r="J4171" s="21">
        <v>0</v>
      </c>
      <c r="K4171" s="21">
        <v>0</v>
      </c>
      <c r="L4171" s="21">
        <v>0</v>
      </c>
      <c r="M4171" s="21" t="s">
        <v>742</v>
      </c>
      <c r="N4171" s="21" t="s">
        <v>587</v>
      </c>
      <c r="O4171" s="21">
        <f t="shared" si="216"/>
        <v>0</v>
      </c>
      <c r="P4171" s="21">
        <f t="shared" si="217"/>
        <v>1</v>
      </c>
      <c r="Q4171" s="21">
        <f t="shared" si="218"/>
        <v>0</v>
      </c>
      <c r="R4171">
        <f>IFERROR(IF(I4171=1,VLOOKUP(F4171,Lookup!$A$2:$B$15,2,FALSE),0),0.5)</f>
        <v>0.5</v>
      </c>
      <c r="S4171">
        <f>IF(K4171=1,1,IFERROR(IF(H4171="pass",VLOOKUP(F4171,Lookup!$D$2:$E$26,2,FALSE),0),1.6))</f>
        <v>0</v>
      </c>
      <c r="T4171" s="6">
        <f t="shared" si="219"/>
        <v>0</v>
      </c>
      <c r="U4171" s="6">
        <f t="shared" si="220"/>
        <v>0.5</v>
      </c>
      <c r="V4171" t="str">
        <f t="shared" si="221"/>
        <v>T.WILLIAMS, BAL</v>
      </c>
    </row>
    <row r="4172" spans="1:22">
      <c r="A4172">
        <v>335</v>
      </c>
      <c r="B4172" s="21">
        <v>3</v>
      </c>
      <c r="C4172" s="21" t="s">
        <v>0</v>
      </c>
      <c r="D4172" s="21" t="s">
        <v>28</v>
      </c>
      <c r="E4172" s="21">
        <v>63</v>
      </c>
      <c r="F4172" s="21">
        <v>37</v>
      </c>
      <c r="G4172" s="21" t="s">
        <v>5244</v>
      </c>
      <c r="H4172" s="21" t="s">
        <v>585</v>
      </c>
      <c r="I4172" s="21">
        <v>0</v>
      </c>
      <c r="J4172" s="21">
        <v>1</v>
      </c>
      <c r="K4172" s="21">
        <v>0</v>
      </c>
      <c r="L4172" s="21">
        <v>0</v>
      </c>
      <c r="M4172" s="21" t="s">
        <v>773</v>
      </c>
      <c r="N4172" s="21" t="s">
        <v>587</v>
      </c>
      <c r="O4172" s="21">
        <f t="shared" si="216"/>
        <v>0</v>
      </c>
      <c r="P4172" s="21">
        <f t="shared" si="217"/>
        <v>0</v>
      </c>
      <c r="Q4172" s="21">
        <f t="shared" si="218"/>
        <v>0</v>
      </c>
      <c r="R4172">
        <f>IFERROR(IF(I4172=1,VLOOKUP(F4172,Lookup!$A$2:$B$15,2,FALSE),0),0.5)</f>
        <v>0</v>
      </c>
      <c r="S4172">
        <f>IF(K4172=1,1,IFERROR(IF(H4172="pass",VLOOKUP(F4172,Lookup!$D$2:$E$26,2,FALSE),0),1.6))</f>
        <v>0</v>
      </c>
      <c r="T4172" s="6">
        <f t="shared" si="219"/>
        <v>0</v>
      </c>
      <c r="U4172" s="6">
        <f t="shared" si="220"/>
        <v>0</v>
      </c>
      <c r="V4172" t="str">
        <f t="shared" si="221"/>
        <v>L.JACKSON, BAL</v>
      </c>
    </row>
    <row r="4173" spans="1:22">
      <c r="A4173">
        <v>336</v>
      </c>
      <c r="B4173" s="21">
        <v>3</v>
      </c>
      <c r="C4173" s="21" t="s">
        <v>0</v>
      </c>
      <c r="D4173" s="21" t="s">
        <v>28</v>
      </c>
      <c r="E4173" s="21">
        <v>56</v>
      </c>
      <c r="F4173" s="21">
        <v>44</v>
      </c>
      <c r="G4173" s="21" t="s">
        <v>5245</v>
      </c>
      <c r="H4173" s="21" t="s">
        <v>585</v>
      </c>
      <c r="I4173" s="21">
        <v>1</v>
      </c>
      <c r="J4173" s="21">
        <v>0</v>
      </c>
      <c r="K4173" s="21">
        <v>0</v>
      </c>
      <c r="L4173" s="21">
        <v>0</v>
      </c>
      <c r="M4173" s="21" t="s">
        <v>767</v>
      </c>
      <c r="N4173" s="21" t="s">
        <v>587</v>
      </c>
      <c r="O4173" s="21">
        <f t="shared" si="216"/>
        <v>0</v>
      </c>
      <c r="P4173" s="21">
        <f t="shared" si="217"/>
        <v>1</v>
      </c>
      <c r="Q4173" s="21">
        <f t="shared" si="218"/>
        <v>0</v>
      </c>
      <c r="R4173">
        <f>IFERROR(IF(I4173=1,VLOOKUP(F4173,Lookup!$A$2:$B$15,2,FALSE),0),0.5)</f>
        <v>0.5</v>
      </c>
      <c r="S4173">
        <f>IF(K4173=1,1,IFERROR(IF(H4173="pass",VLOOKUP(F4173,Lookup!$D$2:$E$26,2,FALSE),0),1.6))</f>
        <v>0</v>
      </c>
      <c r="T4173" s="6">
        <f t="shared" si="219"/>
        <v>0</v>
      </c>
      <c r="U4173" s="6">
        <f t="shared" si="220"/>
        <v>0.5</v>
      </c>
      <c r="V4173" t="str">
        <f t="shared" si="221"/>
        <v>L.MURRAY, BAL</v>
      </c>
    </row>
    <row r="4174" spans="1:22">
      <c r="A4174">
        <v>337</v>
      </c>
      <c r="B4174" s="21">
        <v>3</v>
      </c>
      <c r="C4174" s="21" t="s">
        <v>0</v>
      </c>
      <c r="D4174" s="21" t="s">
        <v>28</v>
      </c>
      <c r="E4174" s="21">
        <v>48</v>
      </c>
      <c r="F4174" s="21">
        <v>52</v>
      </c>
      <c r="G4174" s="21" t="s">
        <v>5246</v>
      </c>
      <c r="H4174" s="21" t="s">
        <v>585</v>
      </c>
      <c r="I4174" s="21">
        <v>1</v>
      </c>
      <c r="J4174" s="21">
        <v>0</v>
      </c>
      <c r="K4174" s="21">
        <v>0</v>
      </c>
      <c r="L4174" s="21">
        <v>0</v>
      </c>
      <c r="M4174" s="21" t="s">
        <v>3715</v>
      </c>
      <c r="N4174" s="21" t="s">
        <v>587</v>
      </c>
      <c r="O4174" s="21">
        <f t="shared" si="216"/>
        <v>0</v>
      </c>
      <c r="P4174" s="21">
        <f t="shared" si="217"/>
        <v>1</v>
      </c>
      <c r="Q4174" s="21">
        <f t="shared" si="218"/>
        <v>0</v>
      </c>
      <c r="R4174">
        <f>IFERROR(IF(I4174=1,VLOOKUP(F4174,Lookup!$A$2:$B$15,2,FALSE),0),0.5)</f>
        <v>0.5</v>
      </c>
      <c r="S4174">
        <f>IF(K4174=1,1,IFERROR(IF(H4174="pass",VLOOKUP(F4174,Lookup!$D$2:$E$26,2,FALSE),0),1.6))</f>
        <v>0</v>
      </c>
      <c r="T4174" s="6">
        <f t="shared" si="219"/>
        <v>0</v>
      </c>
      <c r="U4174" s="6">
        <f t="shared" si="220"/>
        <v>0.5</v>
      </c>
      <c r="V4174" t="str">
        <f t="shared" si="221"/>
        <v>D.FREEMAN, BAL</v>
      </c>
    </row>
    <row r="4175" spans="1:22">
      <c r="A4175">
        <v>338</v>
      </c>
      <c r="B4175" s="21">
        <v>3</v>
      </c>
      <c r="C4175" s="21" t="s">
        <v>0</v>
      </c>
      <c r="D4175" s="21" t="s">
        <v>28</v>
      </c>
      <c r="E4175" s="21">
        <v>43</v>
      </c>
      <c r="F4175" s="21">
        <v>57</v>
      </c>
      <c r="G4175" s="21" t="s">
        <v>5247</v>
      </c>
      <c r="H4175" s="21" t="s">
        <v>439</v>
      </c>
      <c r="I4175" s="21">
        <v>0</v>
      </c>
      <c r="J4175" s="21">
        <v>1</v>
      </c>
      <c r="K4175" s="21">
        <v>0</v>
      </c>
      <c r="L4175" s="21">
        <v>0</v>
      </c>
      <c r="M4175" s="21" t="s">
        <v>747</v>
      </c>
      <c r="N4175" s="21">
        <v>15</v>
      </c>
      <c r="O4175" s="21">
        <f t="shared" si="216"/>
        <v>15</v>
      </c>
      <c r="P4175" s="21">
        <f t="shared" si="217"/>
        <v>0</v>
      </c>
      <c r="Q4175" s="21">
        <f t="shared" si="218"/>
        <v>1</v>
      </c>
      <c r="R4175">
        <f>IFERROR(IF(I4175=1,VLOOKUP(F4175,Lookup!$A$2:$B$15,2,FALSE),0),0.5)</f>
        <v>0</v>
      </c>
      <c r="S4175">
        <f>IF(K4175=1,1,IFERROR(IF(H4175="pass",VLOOKUP(F4175,Lookup!$D$2:$E$26,2,FALSE),0),1.6))</f>
        <v>1.6</v>
      </c>
      <c r="T4175" s="6">
        <f t="shared" si="219"/>
        <v>1.8625</v>
      </c>
      <c r="U4175" s="6">
        <f t="shared" si="220"/>
        <v>1.8625</v>
      </c>
      <c r="V4175" t="str">
        <f t="shared" si="221"/>
        <v>M.ANDREWS, BAL</v>
      </c>
    </row>
    <row r="4176" spans="1:22">
      <c r="A4176">
        <v>339</v>
      </c>
      <c r="B4176" s="21">
        <v>3</v>
      </c>
      <c r="C4176" s="21" t="s">
        <v>0</v>
      </c>
      <c r="D4176" s="21" t="s">
        <v>28</v>
      </c>
      <c r="E4176" s="21">
        <v>19</v>
      </c>
      <c r="F4176" s="21">
        <v>81</v>
      </c>
      <c r="G4176" s="21" t="s">
        <v>5248</v>
      </c>
      <c r="H4176" s="21" t="s">
        <v>439</v>
      </c>
      <c r="I4176" s="21">
        <v>0</v>
      </c>
      <c r="J4176" s="21">
        <v>1</v>
      </c>
      <c r="K4176" s="21">
        <v>0</v>
      </c>
      <c r="L4176" s="21">
        <v>0</v>
      </c>
      <c r="M4176" s="21" t="s">
        <v>745</v>
      </c>
      <c r="N4176" s="21">
        <v>11</v>
      </c>
      <c r="O4176" s="21">
        <f t="shared" si="216"/>
        <v>11</v>
      </c>
      <c r="P4176" s="21">
        <f t="shared" si="217"/>
        <v>0</v>
      </c>
      <c r="Q4176" s="21">
        <f t="shared" si="218"/>
        <v>1</v>
      </c>
      <c r="R4176">
        <f>IFERROR(IF(I4176=1,VLOOKUP(F4176,Lookup!$A$2:$B$15,2,FALSE),0),0.5)</f>
        <v>0</v>
      </c>
      <c r="S4176">
        <f>IF(K4176=1,1,IFERROR(IF(H4176="pass",VLOOKUP(F4176,Lookup!$D$2:$E$26,2,FALSE),0),1.6))</f>
        <v>2</v>
      </c>
      <c r="T4176" s="6">
        <f t="shared" si="219"/>
        <v>1.7925</v>
      </c>
      <c r="U4176" s="6">
        <f t="shared" si="220"/>
        <v>1.9294500000000001</v>
      </c>
      <c r="V4176" t="str">
        <f t="shared" si="221"/>
        <v>S.WATKINS, BAL</v>
      </c>
    </row>
    <row r="4177" spans="1:22">
      <c r="A4177">
        <v>340</v>
      </c>
      <c r="B4177" s="21">
        <v>3</v>
      </c>
      <c r="C4177" s="21" t="s">
        <v>0</v>
      </c>
      <c r="D4177" s="21" t="s">
        <v>28</v>
      </c>
      <c r="E4177" s="21">
        <v>19</v>
      </c>
      <c r="F4177" s="21">
        <v>81</v>
      </c>
      <c r="G4177" s="21" t="s">
        <v>5249</v>
      </c>
      <c r="H4177" s="21" t="s">
        <v>439</v>
      </c>
      <c r="I4177" s="21">
        <v>0</v>
      </c>
      <c r="J4177" s="21">
        <v>1</v>
      </c>
      <c r="K4177" s="21">
        <v>0</v>
      </c>
      <c r="L4177" s="21">
        <v>0</v>
      </c>
      <c r="M4177" s="21" t="s">
        <v>745</v>
      </c>
      <c r="N4177" s="21">
        <v>4</v>
      </c>
      <c r="O4177" s="21">
        <f t="shared" si="216"/>
        <v>4</v>
      </c>
      <c r="P4177" s="21">
        <f t="shared" si="217"/>
        <v>0</v>
      </c>
      <c r="Q4177" s="21">
        <f t="shared" si="218"/>
        <v>1</v>
      </c>
      <c r="R4177">
        <f>IFERROR(IF(I4177=1,VLOOKUP(F4177,Lookup!$A$2:$B$15,2,FALSE),0),0.5)</f>
        <v>0</v>
      </c>
      <c r="S4177">
        <f>IF(K4177=1,1,IFERROR(IF(H4177="pass",VLOOKUP(F4177,Lookup!$D$2:$E$26,2,FALSE),0),1.6))</f>
        <v>2</v>
      </c>
      <c r="T4177" s="6">
        <f t="shared" si="219"/>
        <v>1.6700000000000002</v>
      </c>
      <c r="U4177" s="6">
        <f t="shared" si="220"/>
        <v>1.8878000000000001</v>
      </c>
      <c r="V4177" t="str">
        <f t="shared" si="221"/>
        <v>S.WATKINS, BAL</v>
      </c>
    </row>
    <row r="4178" spans="1:22">
      <c r="A4178">
        <v>341</v>
      </c>
      <c r="B4178" s="21">
        <v>3</v>
      </c>
      <c r="C4178" s="21" t="s">
        <v>28</v>
      </c>
      <c r="D4178" s="21" t="s">
        <v>0</v>
      </c>
      <c r="E4178" s="21">
        <v>75</v>
      </c>
      <c r="F4178" s="21">
        <v>25</v>
      </c>
      <c r="G4178" s="21" t="s">
        <v>5250</v>
      </c>
      <c r="H4178" s="21" t="s">
        <v>439</v>
      </c>
      <c r="I4178" s="21">
        <v>0</v>
      </c>
      <c r="J4178" s="21">
        <v>1</v>
      </c>
      <c r="K4178" s="21">
        <v>0</v>
      </c>
      <c r="L4178" s="21">
        <v>0</v>
      </c>
      <c r="M4178" s="21" t="s">
        <v>2631</v>
      </c>
      <c r="N4178" s="21">
        <v>-9</v>
      </c>
      <c r="O4178" s="21">
        <f t="shared" si="216"/>
        <v>-9</v>
      </c>
      <c r="P4178" s="21">
        <f t="shared" si="217"/>
        <v>0</v>
      </c>
      <c r="Q4178" s="21">
        <f t="shared" si="218"/>
        <v>1</v>
      </c>
      <c r="R4178">
        <f>IFERROR(IF(I4178=1,VLOOKUP(F4178,Lookup!$A$2:$B$15,2,FALSE),0),0.5)</f>
        <v>0</v>
      </c>
      <c r="S4178">
        <f>IF(K4178=1,1,IFERROR(IF(H4178="pass",VLOOKUP(F4178,Lookup!$D$2:$E$26,2,FALSE),0),1.6))</f>
        <v>1.6</v>
      </c>
      <c r="T4178" s="6">
        <f t="shared" si="219"/>
        <v>1.4425000000000001</v>
      </c>
      <c r="U4178" s="6">
        <f t="shared" si="220"/>
        <v>1.4425000000000001</v>
      </c>
      <c r="V4178" t="str">
        <f t="shared" si="221"/>
        <v>D.SWIFT, DET</v>
      </c>
    </row>
    <row r="4179" spans="1:22">
      <c r="A4179">
        <v>342</v>
      </c>
      <c r="B4179" s="21">
        <v>3</v>
      </c>
      <c r="C4179" s="21" t="s">
        <v>28</v>
      </c>
      <c r="D4179" s="21" t="s">
        <v>0</v>
      </c>
      <c r="E4179" s="21">
        <v>78</v>
      </c>
      <c r="F4179" s="21">
        <v>22</v>
      </c>
      <c r="G4179" s="21" t="s">
        <v>5251</v>
      </c>
      <c r="H4179" s="21" t="s">
        <v>2864</v>
      </c>
      <c r="I4179" s="21">
        <v>0</v>
      </c>
      <c r="J4179" s="21">
        <v>1</v>
      </c>
      <c r="K4179" s="21">
        <v>0</v>
      </c>
      <c r="L4179" s="21">
        <v>0</v>
      </c>
      <c r="M4179" s="21" t="s">
        <v>2724</v>
      </c>
      <c r="N4179" s="21" t="s">
        <v>587</v>
      </c>
      <c r="O4179" s="21">
        <f t="shared" si="216"/>
        <v>0</v>
      </c>
      <c r="P4179" s="21">
        <f t="shared" si="217"/>
        <v>0</v>
      </c>
      <c r="Q4179" s="21">
        <f t="shared" si="218"/>
        <v>0</v>
      </c>
      <c r="R4179">
        <f>IFERROR(IF(I4179=1,VLOOKUP(F4179,Lookup!$A$2:$B$15,2,FALSE),0),0.5)</f>
        <v>0</v>
      </c>
      <c r="S4179">
        <f>IF(K4179=1,1,IFERROR(IF(H4179="pass",VLOOKUP(F4179,Lookup!$D$2:$E$26,2,FALSE),0),1.6))</f>
        <v>0</v>
      </c>
      <c r="T4179" s="6">
        <f t="shared" si="219"/>
        <v>0</v>
      </c>
      <c r="U4179" s="6">
        <f t="shared" si="220"/>
        <v>0</v>
      </c>
      <c r="V4179" t="str">
        <f t="shared" si="221"/>
        <v>Q.CEPHUS, DET</v>
      </c>
    </row>
    <row r="4180" spans="1:22">
      <c r="A4180">
        <v>343</v>
      </c>
      <c r="B4180" s="21">
        <v>3</v>
      </c>
      <c r="C4180" s="21" t="s">
        <v>28</v>
      </c>
      <c r="D4180" s="21" t="s">
        <v>0</v>
      </c>
      <c r="E4180" s="21">
        <v>50</v>
      </c>
      <c r="F4180" s="21">
        <v>50</v>
      </c>
      <c r="G4180" s="21" t="s">
        <v>5252</v>
      </c>
      <c r="H4180" s="21" t="s">
        <v>585</v>
      </c>
      <c r="I4180" s="21">
        <v>1</v>
      </c>
      <c r="J4180" s="21">
        <v>0</v>
      </c>
      <c r="K4180" s="21">
        <v>0</v>
      </c>
      <c r="L4180" s="21">
        <v>0</v>
      </c>
      <c r="M4180" s="21" t="s">
        <v>2631</v>
      </c>
      <c r="N4180" s="21" t="s">
        <v>587</v>
      </c>
      <c r="O4180" s="21">
        <f t="shared" si="216"/>
        <v>0</v>
      </c>
      <c r="P4180" s="21">
        <f t="shared" si="217"/>
        <v>1</v>
      </c>
      <c r="Q4180" s="21">
        <f t="shared" si="218"/>
        <v>0</v>
      </c>
      <c r="R4180">
        <f>IFERROR(IF(I4180=1,VLOOKUP(F4180,Lookup!$A$2:$B$15,2,FALSE),0),0.5)</f>
        <v>0.5</v>
      </c>
      <c r="S4180">
        <f>IF(K4180=1,1,IFERROR(IF(H4180="pass",VLOOKUP(F4180,Lookup!$D$2:$E$26,2,FALSE),0),1.6))</f>
        <v>0</v>
      </c>
      <c r="T4180" s="6">
        <f t="shared" si="219"/>
        <v>0</v>
      </c>
      <c r="U4180" s="6">
        <f t="shared" si="220"/>
        <v>0.5</v>
      </c>
      <c r="V4180" t="str">
        <f t="shared" si="221"/>
        <v>D.SWIFT, DET</v>
      </c>
    </row>
    <row r="4181" spans="1:22">
      <c r="A4181">
        <v>344</v>
      </c>
      <c r="B4181" s="21">
        <v>3</v>
      </c>
      <c r="C4181" s="21" t="s">
        <v>28</v>
      </c>
      <c r="D4181" s="21" t="s">
        <v>0</v>
      </c>
      <c r="E4181" s="21">
        <v>47</v>
      </c>
      <c r="F4181" s="21">
        <v>53</v>
      </c>
      <c r="G4181" s="21" t="s">
        <v>5253</v>
      </c>
      <c r="H4181" s="21" t="s">
        <v>439</v>
      </c>
      <c r="I4181" s="21">
        <v>0</v>
      </c>
      <c r="J4181" s="21">
        <v>1</v>
      </c>
      <c r="K4181" s="21">
        <v>0</v>
      </c>
      <c r="L4181" s="21">
        <v>0</v>
      </c>
      <c r="M4181" s="21" t="s">
        <v>2633</v>
      </c>
      <c r="N4181" s="21">
        <v>11</v>
      </c>
      <c r="O4181" s="21">
        <f t="shared" si="216"/>
        <v>11</v>
      </c>
      <c r="P4181" s="21">
        <f t="shared" si="217"/>
        <v>0</v>
      </c>
      <c r="Q4181" s="21">
        <f t="shared" si="218"/>
        <v>1</v>
      </c>
      <c r="R4181">
        <f>IFERROR(IF(I4181=1,VLOOKUP(F4181,Lookup!$A$2:$B$15,2,FALSE),0),0.5)</f>
        <v>0</v>
      </c>
      <c r="S4181">
        <f>IF(K4181=1,1,IFERROR(IF(H4181="pass",VLOOKUP(F4181,Lookup!$D$2:$E$26,2,FALSE),0),1.6))</f>
        <v>1.6</v>
      </c>
      <c r="T4181" s="6">
        <f t="shared" si="219"/>
        <v>1.7925</v>
      </c>
      <c r="U4181" s="6">
        <f t="shared" si="220"/>
        <v>1.7925</v>
      </c>
      <c r="V4181" t="str">
        <f t="shared" si="221"/>
        <v>K.RAYMOND, DET</v>
      </c>
    </row>
    <row r="4182" spans="1:22">
      <c r="A4182">
        <v>345</v>
      </c>
      <c r="B4182" s="21">
        <v>3</v>
      </c>
      <c r="C4182" s="21" t="s">
        <v>28</v>
      </c>
      <c r="D4182" s="21" t="s">
        <v>0</v>
      </c>
      <c r="E4182" s="21">
        <v>36</v>
      </c>
      <c r="F4182" s="21">
        <v>64</v>
      </c>
      <c r="G4182" s="21" t="s">
        <v>5254</v>
      </c>
      <c r="H4182" s="21" t="s">
        <v>585</v>
      </c>
      <c r="I4182" s="21">
        <v>1</v>
      </c>
      <c r="J4182" s="21">
        <v>0</v>
      </c>
      <c r="K4182" s="21">
        <v>0</v>
      </c>
      <c r="L4182" s="21">
        <v>0</v>
      </c>
      <c r="M4182" s="21" t="s">
        <v>1292</v>
      </c>
      <c r="N4182" s="21" t="s">
        <v>587</v>
      </c>
      <c r="O4182" s="21">
        <f t="shared" si="216"/>
        <v>0</v>
      </c>
      <c r="P4182" s="21">
        <f t="shared" si="217"/>
        <v>1</v>
      </c>
      <c r="Q4182" s="21">
        <f t="shared" si="218"/>
        <v>0</v>
      </c>
      <c r="R4182">
        <f>IFERROR(IF(I4182=1,VLOOKUP(F4182,Lookup!$A$2:$B$15,2,FALSE),0),0.5)</f>
        <v>0.5</v>
      </c>
      <c r="S4182">
        <f>IF(K4182=1,1,IFERROR(IF(H4182="pass",VLOOKUP(F4182,Lookup!$D$2:$E$26,2,FALSE),0),1.6))</f>
        <v>0</v>
      </c>
      <c r="T4182" s="6">
        <f t="shared" si="219"/>
        <v>0</v>
      </c>
      <c r="U4182" s="6">
        <f t="shared" si="220"/>
        <v>0.5</v>
      </c>
      <c r="V4182" t="str">
        <f t="shared" si="221"/>
        <v>J.WILLIAMS, DET</v>
      </c>
    </row>
    <row r="4183" spans="1:22">
      <c r="A4183">
        <v>346</v>
      </c>
      <c r="B4183" s="21">
        <v>3</v>
      </c>
      <c r="C4183" s="21" t="s">
        <v>28</v>
      </c>
      <c r="D4183" s="21" t="s">
        <v>0</v>
      </c>
      <c r="E4183" s="21">
        <v>24</v>
      </c>
      <c r="F4183" s="21">
        <v>76</v>
      </c>
      <c r="G4183" s="21" t="s">
        <v>5255</v>
      </c>
      <c r="H4183" s="21" t="s">
        <v>585</v>
      </c>
      <c r="I4183" s="21">
        <v>1</v>
      </c>
      <c r="J4183" s="21">
        <v>0</v>
      </c>
      <c r="K4183" s="21">
        <v>0</v>
      </c>
      <c r="L4183" s="21">
        <v>0</v>
      </c>
      <c r="M4183" s="21" t="s">
        <v>1292</v>
      </c>
      <c r="N4183" s="21" t="s">
        <v>587</v>
      </c>
      <c r="O4183" s="21">
        <f t="shared" si="216"/>
        <v>0</v>
      </c>
      <c r="P4183" s="21">
        <f t="shared" si="217"/>
        <v>1</v>
      </c>
      <c r="Q4183" s="21">
        <f t="shared" si="218"/>
        <v>0</v>
      </c>
      <c r="R4183">
        <f>IFERROR(IF(I4183=1,VLOOKUP(F4183,Lookup!$A$2:$B$15,2,FALSE),0),0.5)</f>
        <v>0.5</v>
      </c>
      <c r="S4183">
        <f>IF(K4183=1,1,IFERROR(IF(H4183="pass",VLOOKUP(F4183,Lookup!$D$2:$E$26,2,FALSE),0),1.6))</f>
        <v>0</v>
      </c>
      <c r="T4183" s="6">
        <f t="shared" si="219"/>
        <v>0</v>
      </c>
      <c r="U4183" s="6">
        <f t="shared" si="220"/>
        <v>0.5</v>
      </c>
      <c r="V4183" t="str">
        <f t="shared" si="221"/>
        <v>J.WILLIAMS, DET</v>
      </c>
    </row>
    <row r="4184" spans="1:22">
      <c r="A4184">
        <v>347</v>
      </c>
      <c r="B4184" s="21">
        <v>3</v>
      </c>
      <c r="C4184" s="21" t="s">
        <v>28</v>
      </c>
      <c r="D4184" s="21" t="s">
        <v>0</v>
      </c>
      <c r="E4184" s="21">
        <v>20</v>
      </c>
      <c r="F4184" s="21">
        <v>80</v>
      </c>
      <c r="G4184" s="21" t="s">
        <v>5256</v>
      </c>
      <c r="H4184" s="21" t="s">
        <v>585</v>
      </c>
      <c r="I4184" s="21">
        <v>1</v>
      </c>
      <c r="J4184" s="21">
        <v>0</v>
      </c>
      <c r="K4184" s="21">
        <v>0</v>
      </c>
      <c r="L4184" s="21">
        <v>0</v>
      </c>
      <c r="M4184" s="21" t="s">
        <v>1292</v>
      </c>
      <c r="N4184" s="21" t="s">
        <v>587</v>
      </c>
      <c r="O4184" s="21">
        <f t="shared" si="216"/>
        <v>0</v>
      </c>
      <c r="P4184" s="21">
        <f t="shared" si="217"/>
        <v>1</v>
      </c>
      <c r="Q4184" s="21">
        <f t="shared" si="218"/>
        <v>0</v>
      </c>
      <c r="R4184">
        <f>IFERROR(IF(I4184=1,VLOOKUP(F4184,Lookup!$A$2:$B$15,2,FALSE),0),0.5)</f>
        <v>0.5</v>
      </c>
      <c r="S4184">
        <f>IF(K4184=1,1,IFERROR(IF(H4184="pass",VLOOKUP(F4184,Lookup!$D$2:$E$26,2,FALSE),0),1.6))</f>
        <v>0</v>
      </c>
      <c r="T4184" s="6">
        <f t="shared" si="219"/>
        <v>0</v>
      </c>
      <c r="U4184" s="6">
        <f t="shared" si="220"/>
        <v>0.5</v>
      </c>
      <c r="V4184" t="str">
        <f t="shared" si="221"/>
        <v>J.WILLIAMS, DET</v>
      </c>
    </row>
    <row r="4185" spans="1:22">
      <c r="A4185">
        <v>348</v>
      </c>
      <c r="B4185" s="21">
        <v>3</v>
      </c>
      <c r="C4185" s="21" t="s">
        <v>28</v>
      </c>
      <c r="D4185" s="21" t="s">
        <v>0</v>
      </c>
      <c r="E4185" s="21">
        <v>20</v>
      </c>
      <c r="F4185" s="21">
        <v>80</v>
      </c>
      <c r="G4185" s="21" t="s">
        <v>5257</v>
      </c>
      <c r="H4185" s="21" t="s">
        <v>439</v>
      </c>
      <c r="I4185" s="21">
        <v>0</v>
      </c>
      <c r="J4185" s="21">
        <v>1</v>
      </c>
      <c r="K4185" s="21">
        <v>0</v>
      </c>
      <c r="L4185" s="21">
        <v>0</v>
      </c>
      <c r="M4185" s="21" t="s">
        <v>2631</v>
      </c>
      <c r="N4185" s="21">
        <v>-5</v>
      </c>
      <c r="O4185" s="21">
        <f t="shared" si="216"/>
        <v>-5</v>
      </c>
      <c r="P4185" s="21">
        <f t="shared" si="217"/>
        <v>0</v>
      </c>
      <c r="Q4185" s="21">
        <f t="shared" si="218"/>
        <v>1</v>
      </c>
      <c r="R4185">
        <f>IFERROR(IF(I4185=1,VLOOKUP(F4185,Lookup!$A$2:$B$15,2,FALSE),0),0.5)</f>
        <v>0</v>
      </c>
      <c r="S4185">
        <f>IF(K4185=1,1,IFERROR(IF(H4185="pass",VLOOKUP(F4185,Lookup!$D$2:$E$26,2,FALSE),0),1.6))</f>
        <v>1.8</v>
      </c>
      <c r="T4185" s="6">
        <f t="shared" si="219"/>
        <v>1.5125000000000002</v>
      </c>
      <c r="U4185" s="6">
        <f t="shared" si="220"/>
        <v>1.7022500000000003</v>
      </c>
      <c r="V4185" t="str">
        <f t="shared" si="221"/>
        <v>D.SWIFT, DET</v>
      </c>
    </row>
    <row r="4186" spans="1:22">
      <c r="A4186">
        <v>349</v>
      </c>
      <c r="B4186" s="21">
        <v>3</v>
      </c>
      <c r="C4186" s="21" t="s">
        <v>28</v>
      </c>
      <c r="D4186" s="21" t="s">
        <v>0</v>
      </c>
      <c r="E4186" s="21">
        <v>11</v>
      </c>
      <c r="F4186" s="21">
        <v>89</v>
      </c>
      <c r="G4186" s="21" t="s">
        <v>5258</v>
      </c>
      <c r="H4186" s="21" t="s">
        <v>585</v>
      </c>
      <c r="I4186" s="21">
        <v>1</v>
      </c>
      <c r="J4186" s="21">
        <v>0</v>
      </c>
      <c r="K4186" s="21">
        <v>0</v>
      </c>
      <c r="L4186" s="21">
        <v>0</v>
      </c>
      <c r="M4186" s="21" t="s">
        <v>2631</v>
      </c>
      <c r="N4186" s="21" t="s">
        <v>587</v>
      </c>
      <c r="O4186" s="21">
        <f t="shared" si="216"/>
        <v>0</v>
      </c>
      <c r="P4186" s="21">
        <f t="shared" si="217"/>
        <v>1</v>
      </c>
      <c r="Q4186" s="21">
        <f t="shared" si="218"/>
        <v>0</v>
      </c>
      <c r="R4186">
        <f>IFERROR(IF(I4186=1,VLOOKUP(F4186,Lookup!$A$2:$B$15,2,FALSE),0),0.5)</f>
        <v>0.7</v>
      </c>
      <c r="S4186">
        <f>IF(K4186=1,1,IFERROR(IF(H4186="pass",VLOOKUP(F4186,Lookup!$D$2:$E$26,2,FALSE),0),1.6))</f>
        <v>0</v>
      </c>
      <c r="T4186" s="6">
        <f t="shared" si="219"/>
        <v>0</v>
      </c>
      <c r="U4186" s="6">
        <f t="shared" si="220"/>
        <v>0.7</v>
      </c>
      <c r="V4186" t="str">
        <f t="shared" si="221"/>
        <v>D.SWIFT, DET</v>
      </c>
    </row>
    <row r="4187" spans="1:22">
      <c r="A4187">
        <v>350</v>
      </c>
      <c r="B4187" s="21">
        <v>3</v>
      </c>
      <c r="C4187" s="21" t="s">
        <v>28</v>
      </c>
      <c r="D4187" s="21" t="s">
        <v>0</v>
      </c>
      <c r="E4187" s="21">
        <v>7</v>
      </c>
      <c r="F4187" s="21">
        <v>93</v>
      </c>
      <c r="G4187" s="21" t="s">
        <v>5259</v>
      </c>
      <c r="H4187" s="21" t="s">
        <v>439</v>
      </c>
      <c r="I4187" s="21">
        <v>0</v>
      </c>
      <c r="J4187" s="21">
        <v>1</v>
      </c>
      <c r="K4187" s="21">
        <v>0</v>
      </c>
      <c r="L4187" s="21">
        <v>0</v>
      </c>
      <c r="M4187" s="21" t="s">
        <v>2631</v>
      </c>
      <c r="N4187" s="21">
        <v>1</v>
      </c>
      <c r="O4187" s="21">
        <f t="shared" si="216"/>
        <v>1</v>
      </c>
      <c r="P4187" s="21">
        <f t="shared" si="217"/>
        <v>0</v>
      </c>
      <c r="Q4187" s="21">
        <f t="shared" si="218"/>
        <v>1</v>
      </c>
      <c r="R4187">
        <f>IFERROR(IF(I4187=1,VLOOKUP(F4187,Lookup!$A$2:$B$15,2,FALSE),0),0.5)</f>
        <v>0</v>
      </c>
      <c r="S4187">
        <f>IF(K4187=1,1,IFERROR(IF(H4187="pass",VLOOKUP(F4187,Lookup!$D$2:$E$26,2,FALSE),0),1.6))</f>
        <v>2.7</v>
      </c>
      <c r="T4187" s="6">
        <f t="shared" si="219"/>
        <v>1.6175000000000002</v>
      </c>
      <c r="U4187" s="6">
        <f t="shared" si="220"/>
        <v>2.3319500000000004</v>
      </c>
      <c r="V4187" t="str">
        <f t="shared" si="221"/>
        <v>D.SWIFT, DET</v>
      </c>
    </row>
    <row r="4188" spans="1:22">
      <c r="A4188">
        <v>351</v>
      </c>
      <c r="B4188" s="21">
        <v>3</v>
      </c>
      <c r="C4188" s="21" t="s">
        <v>28</v>
      </c>
      <c r="D4188" s="21" t="s">
        <v>0</v>
      </c>
      <c r="E4188" s="21">
        <v>1</v>
      </c>
      <c r="F4188" s="21">
        <v>99</v>
      </c>
      <c r="G4188" s="21" t="s">
        <v>5260</v>
      </c>
      <c r="H4188" s="21" t="s">
        <v>585</v>
      </c>
      <c r="I4188" s="21">
        <v>1</v>
      </c>
      <c r="J4188" s="21">
        <v>0</v>
      </c>
      <c r="K4188" s="21">
        <v>0</v>
      </c>
      <c r="L4188" s="21">
        <v>0</v>
      </c>
      <c r="M4188" s="21" t="s">
        <v>2631</v>
      </c>
      <c r="N4188" s="21" t="s">
        <v>587</v>
      </c>
      <c r="O4188" s="21">
        <f t="shared" si="216"/>
        <v>0</v>
      </c>
      <c r="P4188" s="21">
        <f t="shared" si="217"/>
        <v>1</v>
      </c>
      <c r="Q4188" s="21">
        <f t="shared" si="218"/>
        <v>0</v>
      </c>
      <c r="R4188">
        <f>IFERROR(IF(I4188=1,VLOOKUP(F4188,Lookup!$A$2:$B$15,2,FALSE),0),0.5)</f>
        <v>3.3</v>
      </c>
      <c r="S4188">
        <f>IF(K4188=1,1,IFERROR(IF(H4188="pass",VLOOKUP(F4188,Lookup!$D$2:$E$26,2,FALSE),0),1.6))</f>
        <v>0</v>
      </c>
      <c r="T4188" s="6">
        <f t="shared" si="219"/>
        <v>0</v>
      </c>
      <c r="U4188" s="6">
        <f t="shared" si="220"/>
        <v>3.3</v>
      </c>
      <c r="V4188" t="str">
        <f t="shared" si="221"/>
        <v>D.SWIFT, DET</v>
      </c>
    </row>
    <row r="4189" spans="1:22">
      <c r="A4189">
        <v>352</v>
      </c>
      <c r="B4189" s="21">
        <v>3</v>
      </c>
      <c r="C4189" s="21" t="s">
        <v>28</v>
      </c>
      <c r="D4189" s="21" t="s">
        <v>0</v>
      </c>
      <c r="E4189" s="21">
        <v>1</v>
      </c>
      <c r="F4189" s="21">
        <v>99</v>
      </c>
      <c r="G4189" s="21" t="s">
        <v>5261</v>
      </c>
      <c r="H4189" s="21" t="s">
        <v>585</v>
      </c>
      <c r="I4189" s="21">
        <v>1</v>
      </c>
      <c r="J4189" s="21">
        <v>0</v>
      </c>
      <c r="K4189" s="21">
        <v>0</v>
      </c>
      <c r="L4189" s="21">
        <v>0</v>
      </c>
      <c r="M4189" s="21" t="s">
        <v>1292</v>
      </c>
      <c r="N4189" s="21" t="s">
        <v>587</v>
      </c>
      <c r="O4189" s="21">
        <f t="shared" si="216"/>
        <v>0</v>
      </c>
      <c r="P4189" s="21">
        <f t="shared" si="217"/>
        <v>1</v>
      </c>
      <c r="Q4189" s="21">
        <f t="shared" si="218"/>
        <v>0</v>
      </c>
      <c r="R4189">
        <f>IFERROR(IF(I4189=1,VLOOKUP(F4189,Lookup!$A$2:$B$15,2,FALSE),0),0.5)</f>
        <v>3.3</v>
      </c>
      <c r="S4189">
        <f>IF(K4189=1,1,IFERROR(IF(H4189="pass",VLOOKUP(F4189,Lookup!$D$2:$E$26,2,FALSE),0),1.6))</f>
        <v>0</v>
      </c>
      <c r="T4189" s="6">
        <f t="shared" si="219"/>
        <v>0</v>
      </c>
      <c r="U4189" s="6">
        <f t="shared" si="220"/>
        <v>3.3</v>
      </c>
      <c r="V4189" t="str">
        <f t="shared" si="221"/>
        <v>J.WILLIAMS, DET</v>
      </c>
    </row>
    <row r="4190" spans="1:22">
      <c r="A4190">
        <v>353</v>
      </c>
      <c r="B4190" s="21">
        <v>3</v>
      </c>
      <c r="C4190" s="21" t="s">
        <v>0</v>
      </c>
      <c r="D4190" s="21" t="s">
        <v>28</v>
      </c>
      <c r="E4190" s="21">
        <v>75</v>
      </c>
      <c r="F4190" s="21">
        <v>25</v>
      </c>
      <c r="G4190" s="21" t="s">
        <v>5262</v>
      </c>
      <c r="H4190" s="21" t="s">
        <v>439</v>
      </c>
      <c r="I4190" s="21">
        <v>0</v>
      </c>
      <c r="J4190" s="21">
        <v>1</v>
      </c>
      <c r="K4190" s="21">
        <v>0</v>
      </c>
      <c r="L4190" s="21">
        <v>0</v>
      </c>
      <c r="M4190" s="21" t="s">
        <v>745</v>
      </c>
      <c r="N4190" s="21">
        <v>15</v>
      </c>
      <c r="O4190" s="21">
        <f t="shared" si="216"/>
        <v>15</v>
      </c>
      <c r="P4190" s="21">
        <f t="shared" si="217"/>
        <v>0</v>
      </c>
      <c r="Q4190" s="21">
        <f t="shared" si="218"/>
        <v>1</v>
      </c>
      <c r="R4190">
        <f>IFERROR(IF(I4190=1,VLOOKUP(F4190,Lookup!$A$2:$B$15,2,FALSE),0),0.5)</f>
        <v>0</v>
      </c>
      <c r="S4190">
        <f>IF(K4190=1,1,IFERROR(IF(H4190="pass",VLOOKUP(F4190,Lookup!$D$2:$E$26,2,FALSE),0),1.6))</f>
        <v>1.6</v>
      </c>
      <c r="T4190" s="6">
        <f t="shared" si="219"/>
        <v>1.8625</v>
      </c>
      <c r="U4190" s="6">
        <f t="shared" si="220"/>
        <v>1.8625</v>
      </c>
      <c r="V4190" t="str">
        <f t="shared" si="221"/>
        <v>S.WATKINS, BAL</v>
      </c>
    </row>
    <row r="4191" spans="1:22">
      <c r="A4191">
        <v>354</v>
      </c>
      <c r="B4191" s="21">
        <v>3</v>
      </c>
      <c r="C4191" s="21" t="s">
        <v>0</v>
      </c>
      <c r="D4191" s="21" t="s">
        <v>28</v>
      </c>
      <c r="E4191" s="21">
        <v>57</v>
      </c>
      <c r="F4191" s="21">
        <v>43</v>
      </c>
      <c r="G4191" s="21" t="s">
        <v>5263</v>
      </c>
      <c r="H4191" s="21" t="s">
        <v>585</v>
      </c>
      <c r="I4191" s="21">
        <v>1</v>
      </c>
      <c r="J4191" s="21">
        <v>0</v>
      </c>
      <c r="K4191" s="21">
        <v>0</v>
      </c>
      <c r="L4191" s="21">
        <v>0</v>
      </c>
      <c r="M4191" s="21" t="s">
        <v>742</v>
      </c>
      <c r="N4191" s="21" t="s">
        <v>587</v>
      </c>
      <c r="O4191" s="21">
        <f t="shared" si="216"/>
        <v>0</v>
      </c>
      <c r="P4191" s="21">
        <f t="shared" si="217"/>
        <v>1</v>
      </c>
      <c r="Q4191" s="21">
        <f t="shared" si="218"/>
        <v>0</v>
      </c>
      <c r="R4191">
        <f>IFERROR(IF(I4191=1,VLOOKUP(F4191,Lookup!$A$2:$B$15,2,FALSE),0),0.5)</f>
        <v>0.5</v>
      </c>
      <c r="S4191">
        <f>IF(K4191=1,1,IFERROR(IF(H4191="pass",VLOOKUP(F4191,Lookup!$D$2:$E$26,2,FALSE),0),1.6))</f>
        <v>0</v>
      </c>
      <c r="T4191" s="6">
        <f t="shared" si="219"/>
        <v>0</v>
      </c>
      <c r="U4191" s="6">
        <f t="shared" si="220"/>
        <v>0.5</v>
      </c>
      <c r="V4191" t="str">
        <f t="shared" si="221"/>
        <v>T.WILLIAMS, BAL</v>
      </c>
    </row>
    <row r="4192" spans="1:22">
      <c r="A4192">
        <v>355</v>
      </c>
      <c r="B4192" s="21">
        <v>3</v>
      </c>
      <c r="C4192" s="21" t="s">
        <v>0</v>
      </c>
      <c r="D4192" s="21" t="s">
        <v>28</v>
      </c>
      <c r="E4192" s="21">
        <v>45</v>
      </c>
      <c r="F4192" s="21">
        <v>55</v>
      </c>
      <c r="G4192" s="21" t="s">
        <v>5264</v>
      </c>
      <c r="H4192" s="21" t="s">
        <v>585</v>
      </c>
      <c r="I4192" s="21">
        <v>1</v>
      </c>
      <c r="J4192" s="21">
        <v>0</v>
      </c>
      <c r="K4192" s="21">
        <v>0</v>
      </c>
      <c r="L4192" s="21">
        <v>0</v>
      </c>
      <c r="M4192" s="21" t="s">
        <v>742</v>
      </c>
      <c r="N4192" s="21" t="s">
        <v>587</v>
      </c>
      <c r="O4192" s="21">
        <f t="shared" si="216"/>
        <v>0</v>
      </c>
      <c r="P4192" s="21">
        <f t="shared" si="217"/>
        <v>1</v>
      </c>
      <c r="Q4192" s="21">
        <f t="shared" si="218"/>
        <v>0</v>
      </c>
      <c r="R4192">
        <f>IFERROR(IF(I4192=1,VLOOKUP(F4192,Lookup!$A$2:$B$15,2,FALSE),0),0.5)</f>
        <v>0.5</v>
      </c>
      <c r="S4192">
        <f>IF(K4192=1,1,IFERROR(IF(H4192="pass",VLOOKUP(F4192,Lookup!$D$2:$E$26,2,FALSE),0),1.6))</f>
        <v>0</v>
      </c>
      <c r="T4192" s="6">
        <f t="shared" si="219"/>
        <v>0</v>
      </c>
      <c r="U4192" s="6">
        <f t="shared" si="220"/>
        <v>0.5</v>
      </c>
      <c r="V4192" t="str">
        <f t="shared" si="221"/>
        <v>T.WILLIAMS, BAL</v>
      </c>
    </row>
    <row r="4193" spans="1:22">
      <c r="A4193">
        <v>356</v>
      </c>
      <c r="B4193" s="21">
        <v>3</v>
      </c>
      <c r="C4193" s="21" t="s">
        <v>0</v>
      </c>
      <c r="D4193" s="21" t="s">
        <v>28</v>
      </c>
      <c r="E4193" s="21">
        <v>45</v>
      </c>
      <c r="F4193" s="21">
        <v>55</v>
      </c>
      <c r="G4193" s="21" t="s">
        <v>5265</v>
      </c>
      <c r="H4193" s="21" t="s">
        <v>439</v>
      </c>
      <c r="I4193" s="21">
        <v>0</v>
      </c>
      <c r="J4193" s="21">
        <v>1</v>
      </c>
      <c r="K4193" s="21">
        <v>0</v>
      </c>
      <c r="L4193" s="21">
        <v>0</v>
      </c>
      <c r="M4193" s="21" t="s">
        <v>754</v>
      </c>
      <c r="N4193" s="21">
        <v>24</v>
      </c>
      <c r="O4193" s="21">
        <f t="shared" si="216"/>
        <v>24</v>
      </c>
      <c r="P4193" s="21">
        <f t="shared" si="217"/>
        <v>0</v>
      </c>
      <c r="Q4193" s="21">
        <f t="shared" si="218"/>
        <v>1</v>
      </c>
      <c r="R4193">
        <f>IFERROR(IF(I4193=1,VLOOKUP(F4193,Lookup!$A$2:$B$15,2,FALSE),0),0.5)</f>
        <v>0</v>
      </c>
      <c r="S4193">
        <f>IF(K4193=1,1,IFERROR(IF(H4193="pass",VLOOKUP(F4193,Lookup!$D$2:$E$26,2,FALSE),0),1.6))</f>
        <v>1.6</v>
      </c>
      <c r="T4193" s="6">
        <f t="shared" si="219"/>
        <v>2.02</v>
      </c>
      <c r="U4193" s="6">
        <f t="shared" si="220"/>
        <v>2.02</v>
      </c>
      <c r="V4193" t="str">
        <f t="shared" si="221"/>
        <v>M.BROWN, BAL</v>
      </c>
    </row>
    <row r="4194" spans="1:22">
      <c r="A4194">
        <v>357</v>
      </c>
      <c r="B4194" s="21">
        <v>3</v>
      </c>
      <c r="C4194" s="21" t="s">
        <v>28</v>
      </c>
      <c r="D4194" s="21" t="s">
        <v>0</v>
      </c>
      <c r="E4194" s="21">
        <v>79</v>
      </c>
      <c r="F4194" s="21">
        <v>21</v>
      </c>
      <c r="G4194" s="21" t="s">
        <v>5266</v>
      </c>
      <c r="H4194" s="21" t="s">
        <v>439</v>
      </c>
      <c r="I4194" s="21">
        <v>0</v>
      </c>
      <c r="J4194" s="21">
        <v>1</v>
      </c>
      <c r="K4194" s="21">
        <v>0</v>
      </c>
      <c r="L4194" s="21">
        <v>0</v>
      </c>
      <c r="M4194" s="21" t="s">
        <v>2670</v>
      </c>
      <c r="N4194" s="21">
        <v>9</v>
      </c>
      <c r="O4194" s="21">
        <f t="shared" si="216"/>
        <v>9</v>
      </c>
      <c r="P4194" s="21">
        <f t="shared" si="217"/>
        <v>0</v>
      </c>
      <c r="Q4194" s="21">
        <f t="shared" si="218"/>
        <v>1</v>
      </c>
      <c r="R4194">
        <f>IFERROR(IF(I4194=1,VLOOKUP(F4194,Lookup!$A$2:$B$15,2,FALSE),0),0.5)</f>
        <v>0</v>
      </c>
      <c r="S4194">
        <f>IF(K4194=1,1,IFERROR(IF(H4194="pass",VLOOKUP(F4194,Lookup!$D$2:$E$26,2,FALSE),0),1.6))</f>
        <v>1.6</v>
      </c>
      <c r="T4194" s="6">
        <f t="shared" si="219"/>
        <v>1.7575000000000001</v>
      </c>
      <c r="U4194" s="6">
        <f t="shared" si="220"/>
        <v>1.7575000000000001</v>
      </c>
      <c r="V4194" t="str">
        <f t="shared" si="221"/>
        <v>D.FELLS, DET</v>
      </c>
    </row>
    <row r="4195" spans="1:22">
      <c r="A4195">
        <v>358</v>
      </c>
      <c r="B4195" s="21">
        <v>3</v>
      </c>
      <c r="C4195" s="21" t="s">
        <v>28</v>
      </c>
      <c r="D4195" s="21" t="s">
        <v>0</v>
      </c>
      <c r="E4195" s="21">
        <v>55</v>
      </c>
      <c r="F4195" s="21">
        <v>45</v>
      </c>
      <c r="G4195" s="21" t="s">
        <v>5267</v>
      </c>
      <c r="H4195" s="21" t="s">
        <v>585</v>
      </c>
      <c r="I4195" s="21">
        <v>1</v>
      </c>
      <c r="J4195" s="21">
        <v>0</v>
      </c>
      <c r="K4195" s="21">
        <v>0</v>
      </c>
      <c r="L4195" s="21">
        <v>0</v>
      </c>
      <c r="M4195" s="21" t="s">
        <v>2631</v>
      </c>
      <c r="N4195" s="21" t="s">
        <v>587</v>
      </c>
      <c r="O4195" s="21">
        <f t="shared" si="216"/>
        <v>0</v>
      </c>
      <c r="P4195" s="21">
        <f t="shared" si="217"/>
        <v>1</v>
      </c>
      <c r="Q4195" s="21">
        <f t="shared" si="218"/>
        <v>0</v>
      </c>
      <c r="R4195">
        <f>IFERROR(IF(I4195=1,VLOOKUP(F4195,Lookup!$A$2:$B$15,2,FALSE),0),0.5)</f>
        <v>0.5</v>
      </c>
      <c r="S4195">
        <f>IF(K4195=1,1,IFERROR(IF(H4195="pass",VLOOKUP(F4195,Lookup!$D$2:$E$26,2,FALSE),0),1.6))</f>
        <v>0</v>
      </c>
      <c r="T4195" s="6">
        <f t="shared" si="219"/>
        <v>0</v>
      </c>
      <c r="U4195" s="6">
        <f t="shared" si="220"/>
        <v>0.5</v>
      </c>
      <c r="V4195" t="str">
        <f t="shared" si="221"/>
        <v>D.SWIFT, DET</v>
      </c>
    </row>
    <row r="4196" spans="1:22">
      <c r="A4196">
        <v>359</v>
      </c>
      <c r="B4196" s="21">
        <v>3</v>
      </c>
      <c r="C4196" s="21" t="s">
        <v>28</v>
      </c>
      <c r="D4196" s="21" t="s">
        <v>0</v>
      </c>
      <c r="E4196" s="21">
        <v>54</v>
      </c>
      <c r="F4196" s="21">
        <v>46</v>
      </c>
      <c r="G4196" s="21" t="s">
        <v>5268</v>
      </c>
      <c r="H4196" s="21" t="s">
        <v>439</v>
      </c>
      <c r="I4196" s="21">
        <v>0</v>
      </c>
      <c r="J4196" s="21">
        <v>1</v>
      </c>
      <c r="K4196" s="21">
        <v>0</v>
      </c>
      <c r="L4196" s="21">
        <v>0</v>
      </c>
      <c r="M4196" s="21" t="s">
        <v>2633</v>
      </c>
      <c r="N4196" s="21">
        <v>19</v>
      </c>
      <c r="O4196" s="21">
        <f t="shared" si="216"/>
        <v>19</v>
      </c>
      <c r="P4196" s="21">
        <f t="shared" si="217"/>
        <v>0</v>
      </c>
      <c r="Q4196" s="21">
        <f t="shared" si="218"/>
        <v>1</v>
      </c>
      <c r="R4196">
        <f>IFERROR(IF(I4196=1,VLOOKUP(F4196,Lookup!$A$2:$B$15,2,FALSE),0),0.5)</f>
        <v>0</v>
      </c>
      <c r="S4196">
        <f>IF(K4196=1,1,IFERROR(IF(H4196="pass",VLOOKUP(F4196,Lookup!$D$2:$E$26,2,FALSE),0),1.6))</f>
        <v>1.6</v>
      </c>
      <c r="T4196" s="6">
        <f t="shared" si="219"/>
        <v>1.9325000000000001</v>
      </c>
      <c r="U4196" s="6">
        <f t="shared" si="220"/>
        <v>1.9325000000000001</v>
      </c>
      <c r="V4196" t="str">
        <f t="shared" si="221"/>
        <v>K.RAYMOND, DET</v>
      </c>
    </row>
    <row r="4197" spans="1:22">
      <c r="A4197">
        <v>360</v>
      </c>
      <c r="B4197" s="21">
        <v>3</v>
      </c>
      <c r="C4197" s="21" t="s">
        <v>28</v>
      </c>
      <c r="D4197" s="21" t="s">
        <v>0</v>
      </c>
      <c r="E4197" s="21">
        <v>35</v>
      </c>
      <c r="F4197" s="21">
        <v>65</v>
      </c>
      <c r="G4197" s="21" t="s">
        <v>5269</v>
      </c>
      <c r="H4197" s="21" t="s">
        <v>585</v>
      </c>
      <c r="I4197" s="21">
        <v>1</v>
      </c>
      <c r="J4197" s="21">
        <v>0</v>
      </c>
      <c r="K4197" s="21">
        <v>0</v>
      </c>
      <c r="L4197" s="21">
        <v>0</v>
      </c>
      <c r="M4197" s="21" t="s">
        <v>2631</v>
      </c>
      <c r="N4197" s="21" t="s">
        <v>587</v>
      </c>
      <c r="O4197" s="21">
        <f t="shared" si="216"/>
        <v>0</v>
      </c>
      <c r="P4197" s="21">
        <f t="shared" si="217"/>
        <v>1</v>
      </c>
      <c r="Q4197" s="21">
        <f t="shared" si="218"/>
        <v>0</v>
      </c>
      <c r="R4197">
        <f>IFERROR(IF(I4197=1,VLOOKUP(F4197,Lookup!$A$2:$B$15,2,FALSE),0),0.5)</f>
        <v>0.5</v>
      </c>
      <c r="S4197">
        <f>IF(K4197=1,1,IFERROR(IF(H4197="pass",VLOOKUP(F4197,Lookup!$D$2:$E$26,2,FALSE),0),1.6))</f>
        <v>0</v>
      </c>
      <c r="T4197" s="6">
        <f t="shared" si="219"/>
        <v>0</v>
      </c>
      <c r="U4197" s="6">
        <f t="shared" si="220"/>
        <v>0.5</v>
      </c>
      <c r="V4197" t="str">
        <f t="shared" si="221"/>
        <v>D.SWIFT, DET</v>
      </c>
    </row>
    <row r="4198" spans="1:22">
      <c r="A4198">
        <v>361</v>
      </c>
      <c r="B4198" s="21">
        <v>3</v>
      </c>
      <c r="C4198" s="21" t="s">
        <v>28</v>
      </c>
      <c r="D4198" s="21" t="s">
        <v>0</v>
      </c>
      <c r="E4198" s="21">
        <v>36</v>
      </c>
      <c r="F4198" s="21">
        <v>64</v>
      </c>
      <c r="G4198" s="21" t="s">
        <v>5270</v>
      </c>
      <c r="H4198" s="21" t="s">
        <v>439</v>
      </c>
      <c r="I4198" s="21">
        <v>0</v>
      </c>
      <c r="J4198" s="21">
        <v>1</v>
      </c>
      <c r="K4198" s="21">
        <v>0</v>
      </c>
      <c r="L4198" s="21">
        <v>0</v>
      </c>
      <c r="M4198" s="21" t="s">
        <v>2633</v>
      </c>
      <c r="N4198" s="21">
        <v>-2</v>
      </c>
      <c r="O4198" s="21">
        <f t="shared" si="216"/>
        <v>-2</v>
      </c>
      <c r="P4198" s="21">
        <f t="shared" si="217"/>
        <v>0</v>
      </c>
      <c r="Q4198" s="21">
        <f t="shared" si="218"/>
        <v>1</v>
      </c>
      <c r="R4198">
        <f>IFERROR(IF(I4198=1,VLOOKUP(F4198,Lookup!$A$2:$B$15,2,FALSE),0),0.5)</f>
        <v>0</v>
      </c>
      <c r="S4198">
        <f>IF(K4198=1,1,IFERROR(IF(H4198="pass",VLOOKUP(F4198,Lookup!$D$2:$E$26,2,FALSE),0),1.6))</f>
        <v>1.6</v>
      </c>
      <c r="T4198" s="6">
        <f t="shared" si="219"/>
        <v>1.5650000000000002</v>
      </c>
      <c r="U4198" s="6">
        <f t="shared" si="220"/>
        <v>1.5650000000000002</v>
      </c>
      <c r="V4198" t="str">
        <f t="shared" si="221"/>
        <v>K.RAYMOND, DET</v>
      </c>
    </row>
    <row r="4199" spans="1:22">
      <c r="A4199">
        <v>362</v>
      </c>
      <c r="B4199" s="21">
        <v>3</v>
      </c>
      <c r="C4199" s="21" t="s">
        <v>28</v>
      </c>
      <c r="D4199" s="21" t="s">
        <v>0</v>
      </c>
      <c r="E4199" s="21">
        <v>14</v>
      </c>
      <c r="F4199" s="21">
        <v>86</v>
      </c>
      <c r="G4199" s="21" t="s">
        <v>5271</v>
      </c>
      <c r="H4199" s="21" t="s">
        <v>585</v>
      </c>
      <c r="I4199" s="21">
        <v>1</v>
      </c>
      <c r="J4199" s="21">
        <v>0</v>
      </c>
      <c r="K4199" s="21">
        <v>0</v>
      </c>
      <c r="L4199" s="21">
        <v>0</v>
      </c>
      <c r="M4199" s="21" t="s">
        <v>2631</v>
      </c>
      <c r="N4199" s="21" t="s">
        <v>587</v>
      </c>
      <c r="O4199" s="21">
        <f t="shared" si="216"/>
        <v>0</v>
      </c>
      <c r="P4199" s="21">
        <f t="shared" si="217"/>
        <v>1</v>
      </c>
      <c r="Q4199" s="21">
        <f t="shared" si="218"/>
        <v>0</v>
      </c>
      <c r="R4199">
        <f>IFERROR(IF(I4199=1,VLOOKUP(F4199,Lookup!$A$2:$B$15,2,FALSE),0),0.5)</f>
        <v>0.6</v>
      </c>
      <c r="S4199">
        <f>IF(K4199=1,1,IFERROR(IF(H4199="pass",VLOOKUP(F4199,Lookup!$D$2:$E$26,2,FALSE),0),1.6))</f>
        <v>0</v>
      </c>
      <c r="T4199" s="6">
        <f t="shared" si="219"/>
        <v>0</v>
      </c>
      <c r="U4199" s="6">
        <f t="shared" si="220"/>
        <v>0.6</v>
      </c>
      <c r="V4199" t="str">
        <f t="shared" si="221"/>
        <v>D.SWIFT, DET</v>
      </c>
    </row>
    <row r="4200" spans="1:22">
      <c r="A4200">
        <v>363</v>
      </c>
      <c r="B4200" s="21">
        <v>3</v>
      </c>
      <c r="C4200" s="21" t="s">
        <v>28</v>
      </c>
      <c r="D4200" s="21" t="s">
        <v>0</v>
      </c>
      <c r="E4200" s="21">
        <v>14</v>
      </c>
      <c r="F4200" s="21">
        <v>86</v>
      </c>
      <c r="G4200" s="21" t="s">
        <v>5272</v>
      </c>
      <c r="H4200" s="21" t="s">
        <v>585</v>
      </c>
      <c r="I4200" s="21">
        <v>1</v>
      </c>
      <c r="J4200" s="21">
        <v>0</v>
      </c>
      <c r="K4200" s="21">
        <v>0</v>
      </c>
      <c r="L4200" s="21">
        <v>0</v>
      </c>
      <c r="M4200" s="21" t="s">
        <v>1292</v>
      </c>
      <c r="N4200" s="21" t="s">
        <v>587</v>
      </c>
      <c r="O4200" s="21">
        <f t="shared" si="216"/>
        <v>0</v>
      </c>
      <c r="P4200" s="21">
        <f t="shared" si="217"/>
        <v>1</v>
      </c>
      <c r="Q4200" s="21">
        <f t="shared" si="218"/>
        <v>0</v>
      </c>
      <c r="R4200">
        <f>IFERROR(IF(I4200=1,VLOOKUP(F4200,Lookup!$A$2:$B$15,2,FALSE),0),0.5)</f>
        <v>0.6</v>
      </c>
      <c r="S4200">
        <f>IF(K4200=1,1,IFERROR(IF(H4200="pass",VLOOKUP(F4200,Lookup!$D$2:$E$26,2,FALSE),0),1.6))</f>
        <v>0</v>
      </c>
      <c r="T4200" s="6">
        <f t="shared" si="219"/>
        <v>0</v>
      </c>
      <c r="U4200" s="6">
        <f t="shared" si="220"/>
        <v>0.6</v>
      </c>
      <c r="V4200" t="str">
        <f t="shared" si="221"/>
        <v>J.WILLIAMS, DET</v>
      </c>
    </row>
    <row r="4201" spans="1:22">
      <c r="A4201">
        <v>364</v>
      </c>
      <c r="B4201" s="21">
        <v>3</v>
      </c>
      <c r="C4201" s="21" t="s">
        <v>28</v>
      </c>
      <c r="D4201" s="21" t="s">
        <v>0</v>
      </c>
      <c r="E4201" s="21">
        <v>13</v>
      </c>
      <c r="F4201" s="21">
        <v>87</v>
      </c>
      <c r="G4201" s="21" t="s">
        <v>5273</v>
      </c>
      <c r="H4201" s="21" t="s">
        <v>585</v>
      </c>
      <c r="I4201" s="21">
        <v>1</v>
      </c>
      <c r="J4201" s="21">
        <v>0</v>
      </c>
      <c r="K4201" s="21">
        <v>0</v>
      </c>
      <c r="L4201" s="21">
        <v>0</v>
      </c>
      <c r="M4201" s="21" t="s">
        <v>1292</v>
      </c>
      <c r="N4201" s="21" t="s">
        <v>587</v>
      </c>
      <c r="O4201" s="21">
        <f t="shared" si="216"/>
        <v>0</v>
      </c>
      <c r="P4201" s="21">
        <f t="shared" si="217"/>
        <v>1</v>
      </c>
      <c r="Q4201" s="21">
        <f t="shared" si="218"/>
        <v>0</v>
      </c>
      <c r="R4201">
        <f>IFERROR(IF(I4201=1,VLOOKUP(F4201,Lookup!$A$2:$B$15,2,FALSE),0),0.5)</f>
        <v>0.6</v>
      </c>
      <c r="S4201">
        <f>IF(K4201=1,1,IFERROR(IF(H4201="pass",VLOOKUP(F4201,Lookup!$D$2:$E$26,2,FALSE),0),1.6))</f>
        <v>0</v>
      </c>
      <c r="T4201" s="6">
        <f t="shared" si="219"/>
        <v>0</v>
      </c>
      <c r="U4201" s="6">
        <f t="shared" si="220"/>
        <v>0.6</v>
      </c>
      <c r="V4201" t="str">
        <f t="shared" si="221"/>
        <v>J.WILLIAMS, DET</v>
      </c>
    </row>
    <row r="4202" spans="1:22">
      <c r="A4202">
        <v>365</v>
      </c>
      <c r="B4202" s="21">
        <v>3</v>
      </c>
      <c r="C4202" s="21" t="s">
        <v>0</v>
      </c>
      <c r="D4202" s="21" t="s">
        <v>28</v>
      </c>
      <c r="E4202" s="21">
        <v>78</v>
      </c>
      <c r="F4202" s="21">
        <v>22</v>
      </c>
      <c r="G4202" s="21" t="s">
        <v>5274</v>
      </c>
      <c r="H4202" s="21" t="s">
        <v>439</v>
      </c>
      <c r="I4202" s="21">
        <v>0</v>
      </c>
      <c r="J4202" s="21">
        <v>1</v>
      </c>
      <c r="K4202" s="21">
        <v>0</v>
      </c>
      <c r="L4202" s="21">
        <v>0</v>
      </c>
      <c r="M4202" s="21" t="s">
        <v>765</v>
      </c>
      <c r="N4202" s="21">
        <v>13</v>
      </c>
      <c r="O4202" s="21">
        <f t="shared" si="216"/>
        <v>13</v>
      </c>
      <c r="P4202" s="21">
        <f t="shared" si="217"/>
        <v>0</v>
      </c>
      <c r="Q4202" s="21">
        <f t="shared" si="218"/>
        <v>1</v>
      </c>
      <c r="R4202">
        <f>IFERROR(IF(I4202=1,VLOOKUP(F4202,Lookup!$A$2:$B$15,2,FALSE),0),0.5)</f>
        <v>0</v>
      </c>
      <c r="S4202">
        <f>IF(K4202=1,1,IFERROR(IF(H4202="pass",VLOOKUP(F4202,Lookup!$D$2:$E$26,2,FALSE),0),1.6))</f>
        <v>1.6</v>
      </c>
      <c r="T4202" s="6">
        <f t="shared" si="219"/>
        <v>1.8275000000000001</v>
      </c>
      <c r="U4202" s="6">
        <f t="shared" si="220"/>
        <v>1.8275000000000001</v>
      </c>
      <c r="V4202" t="str">
        <f t="shared" si="221"/>
        <v>D.DUVERNAY, BAL</v>
      </c>
    </row>
    <row r="4203" spans="1:22">
      <c r="A4203">
        <v>366</v>
      </c>
      <c r="B4203" s="21">
        <v>3</v>
      </c>
      <c r="C4203" s="21" t="s">
        <v>0</v>
      </c>
      <c r="D4203" s="21" t="s">
        <v>28</v>
      </c>
      <c r="E4203" s="21">
        <v>84</v>
      </c>
      <c r="F4203" s="21">
        <v>16</v>
      </c>
      <c r="G4203" s="21" t="s">
        <v>5275</v>
      </c>
      <c r="H4203" s="21" t="s">
        <v>439</v>
      </c>
      <c r="I4203" s="21">
        <v>0</v>
      </c>
      <c r="J4203" s="21">
        <v>1</v>
      </c>
      <c r="K4203" s="21">
        <v>0</v>
      </c>
      <c r="L4203" s="21">
        <v>0</v>
      </c>
      <c r="M4203" s="21" t="s">
        <v>745</v>
      </c>
      <c r="N4203" s="21">
        <v>29</v>
      </c>
      <c r="O4203" s="21">
        <f t="shared" si="216"/>
        <v>29</v>
      </c>
      <c r="P4203" s="21">
        <f t="shared" si="217"/>
        <v>0</v>
      </c>
      <c r="Q4203" s="21">
        <f t="shared" si="218"/>
        <v>1</v>
      </c>
      <c r="R4203">
        <f>IFERROR(IF(I4203=1,VLOOKUP(F4203,Lookup!$A$2:$B$15,2,FALSE),0),0.5)</f>
        <v>0</v>
      </c>
      <c r="S4203">
        <f>IF(K4203=1,1,IFERROR(IF(H4203="pass",VLOOKUP(F4203,Lookup!$D$2:$E$26,2,FALSE),0),1.6))</f>
        <v>1.6</v>
      </c>
      <c r="T4203" s="6">
        <f t="shared" si="219"/>
        <v>2.1074999999999999</v>
      </c>
      <c r="U4203" s="6">
        <f t="shared" si="220"/>
        <v>2.1074999999999999</v>
      </c>
      <c r="V4203" t="str">
        <f t="shared" si="221"/>
        <v>S.WATKINS, BAL</v>
      </c>
    </row>
    <row r="4204" spans="1:22">
      <c r="A4204">
        <v>367</v>
      </c>
      <c r="B4204" s="21">
        <v>3</v>
      </c>
      <c r="C4204" s="21" t="s">
        <v>21</v>
      </c>
      <c r="D4204" s="21" t="s">
        <v>19</v>
      </c>
      <c r="E4204" s="21">
        <v>75</v>
      </c>
      <c r="F4204" s="21">
        <v>25</v>
      </c>
      <c r="G4204" s="21" t="s">
        <v>5276</v>
      </c>
      <c r="H4204" s="21" t="s">
        <v>439</v>
      </c>
      <c r="I4204" s="21">
        <v>0</v>
      </c>
      <c r="J4204" s="21">
        <v>1</v>
      </c>
      <c r="K4204" s="21">
        <v>0</v>
      </c>
      <c r="L4204" s="21">
        <v>0</v>
      </c>
      <c r="M4204" s="21" t="s">
        <v>2113</v>
      </c>
      <c r="N4204" s="21">
        <v>7</v>
      </c>
      <c r="O4204" s="21">
        <f t="shared" si="216"/>
        <v>7</v>
      </c>
      <c r="P4204" s="21">
        <f t="shared" si="217"/>
        <v>0</v>
      </c>
      <c r="Q4204" s="21">
        <f t="shared" si="218"/>
        <v>1</v>
      </c>
      <c r="R4204">
        <f>IFERROR(IF(I4204=1,VLOOKUP(F4204,Lookup!$A$2:$B$15,2,FALSE),0),0.5)</f>
        <v>0</v>
      </c>
      <c r="S4204">
        <f>IF(K4204=1,1,IFERROR(IF(H4204="pass",VLOOKUP(F4204,Lookup!$D$2:$E$26,2,FALSE),0),1.6))</f>
        <v>1.6</v>
      </c>
      <c r="T4204" s="6">
        <f t="shared" si="219"/>
        <v>1.7225000000000001</v>
      </c>
      <c r="U4204" s="6">
        <f t="shared" si="220"/>
        <v>1.7225000000000001</v>
      </c>
      <c r="V4204" t="str">
        <f t="shared" si="221"/>
        <v>D.MOORE, CAR</v>
      </c>
    </row>
    <row r="4205" spans="1:22">
      <c r="A4205">
        <v>368</v>
      </c>
      <c r="B4205" s="21">
        <v>3</v>
      </c>
      <c r="C4205" s="21" t="s">
        <v>21</v>
      </c>
      <c r="D4205" s="21" t="s">
        <v>19</v>
      </c>
      <c r="E4205" s="21">
        <v>68</v>
      </c>
      <c r="F4205" s="21">
        <v>32</v>
      </c>
      <c r="G4205" s="21" t="s">
        <v>5277</v>
      </c>
      <c r="H4205" s="21" t="s">
        <v>439</v>
      </c>
      <c r="I4205" s="21">
        <v>0</v>
      </c>
      <c r="J4205" s="21">
        <v>1</v>
      </c>
      <c r="K4205" s="21">
        <v>0</v>
      </c>
      <c r="L4205" s="21">
        <v>0</v>
      </c>
      <c r="M4205" s="21" t="s">
        <v>2117</v>
      </c>
      <c r="N4205" s="21">
        <v>16</v>
      </c>
      <c r="O4205" s="21">
        <f t="shared" si="216"/>
        <v>16</v>
      </c>
      <c r="P4205" s="21">
        <f t="shared" si="217"/>
        <v>0</v>
      </c>
      <c r="Q4205" s="21">
        <f t="shared" si="218"/>
        <v>1</v>
      </c>
      <c r="R4205">
        <f>IFERROR(IF(I4205=1,VLOOKUP(F4205,Lookup!$A$2:$B$15,2,FALSE),0),0.5)</f>
        <v>0</v>
      </c>
      <c r="S4205">
        <f>IF(K4205=1,1,IFERROR(IF(H4205="pass",VLOOKUP(F4205,Lookup!$D$2:$E$26,2,FALSE),0),1.6))</f>
        <v>1.6</v>
      </c>
      <c r="T4205" s="6">
        <f t="shared" si="219"/>
        <v>1.8800000000000001</v>
      </c>
      <c r="U4205" s="6">
        <f t="shared" si="220"/>
        <v>1.8800000000000001</v>
      </c>
      <c r="V4205" t="str">
        <f t="shared" si="221"/>
        <v>D.ARNOLD, CAR</v>
      </c>
    </row>
    <row r="4206" spans="1:22">
      <c r="A4206">
        <v>369</v>
      </c>
      <c r="B4206" s="21">
        <v>3</v>
      </c>
      <c r="C4206" s="21" t="s">
        <v>21</v>
      </c>
      <c r="D4206" s="21" t="s">
        <v>19</v>
      </c>
      <c r="E4206" s="21">
        <v>68</v>
      </c>
      <c r="F4206" s="21">
        <v>32</v>
      </c>
      <c r="G4206" s="21" t="s">
        <v>5278</v>
      </c>
      <c r="H4206" s="21" t="s">
        <v>439</v>
      </c>
      <c r="I4206" s="21">
        <v>0</v>
      </c>
      <c r="J4206" s="21">
        <v>1</v>
      </c>
      <c r="K4206" s="21">
        <v>0</v>
      </c>
      <c r="L4206" s="21">
        <v>0</v>
      </c>
      <c r="M4206" s="21" t="s">
        <v>2113</v>
      </c>
      <c r="N4206" s="21">
        <v>5</v>
      </c>
      <c r="O4206" s="21">
        <f t="shared" si="216"/>
        <v>5</v>
      </c>
      <c r="P4206" s="21">
        <f t="shared" si="217"/>
        <v>0</v>
      </c>
      <c r="Q4206" s="21">
        <f t="shared" si="218"/>
        <v>1</v>
      </c>
      <c r="R4206">
        <f>IFERROR(IF(I4206=1,VLOOKUP(F4206,Lookup!$A$2:$B$15,2,FALSE),0),0.5)</f>
        <v>0</v>
      </c>
      <c r="S4206">
        <f>IF(K4206=1,1,IFERROR(IF(H4206="pass",VLOOKUP(F4206,Lookup!$D$2:$E$26,2,FALSE),0),1.6))</f>
        <v>1.6</v>
      </c>
      <c r="T4206" s="6">
        <f t="shared" si="219"/>
        <v>1.6875</v>
      </c>
      <c r="U4206" s="6">
        <f t="shared" si="220"/>
        <v>1.6875</v>
      </c>
      <c r="V4206" t="str">
        <f t="shared" si="221"/>
        <v>D.MOORE, CAR</v>
      </c>
    </row>
    <row r="4207" spans="1:22">
      <c r="A4207">
        <v>370</v>
      </c>
      <c r="B4207" s="21">
        <v>3</v>
      </c>
      <c r="C4207" s="21" t="s">
        <v>19</v>
      </c>
      <c r="D4207" s="21" t="s">
        <v>21</v>
      </c>
      <c r="E4207" s="21">
        <v>64</v>
      </c>
      <c r="F4207" s="21">
        <v>36</v>
      </c>
      <c r="G4207" s="21" t="s">
        <v>5279</v>
      </c>
      <c r="H4207" s="21" t="s">
        <v>585</v>
      </c>
      <c r="I4207" s="21">
        <v>1</v>
      </c>
      <c r="J4207" s="21">
        <v>0</v>
      </c>
      <c r="K4207" s="21">
        <v>0</v>
      </c>
      <c r="L4207" s="21">
        <v>0</v>
      </c>
      <c r="M4207" s="21" t="s">
        <v>1530</v>
      </c>
      <c r="N4207" s="21" t="s">
        <v>587</v>
      </c>
      <c r="O4207" s="21">
        <f t="shared" si="216"/>
        <v>0</v>
      </c>
      <c r="P4207" s="21">
        <f t="shared" si="217"/>
        <v>1</v>
      </c>
      <c r="Q4207" s="21">
        <f t="shared" si="218"/>
        <v>0</v>
      </c>
      <c r="R4207">
        <f>IFERROR(IF(I4207=1,VLOOKUP(F4207,Lookup!$A$2:$B$15,2,FALSE),0),0.5)</f>
        <v>0.5</v>
      </c>
      <c r="S4207">
        <f>IF(K4207=1,1,IFERROR(IF(H4207="pass",VLOOKUP(F4207,Lookup!$D$2:$E$26,2,FALSE),0),1.6))</f>
        <v>0</v>
      </c>
      <c r="T4207" s="6">
        <f t="shared" si="219"/>
        <v>0</v>
      </c>
      <c r="U4207" s="6">
        <f t="shared" si="220"/>
        <v>0.5</v>
      </c>
      <c r="V4207" t="str">
        <f t="shared" si="221"/>
        <v>B.COOKS, HOU</v>
      </c>
    </row>
    <row r="4208" spans="1:22">
      <c r="A4208">
        <v>371</v>
      </c>
      <c r="B4208" s="21">
        <v>3</v>
      </c>
      <c r="C4208" s="21" t="s">
        <v>19</v>
      </c>
      <c r="D4208" s="21" t="s">
        <v>21</v>
      </c>
      <c r="E4208" s="21">
        <v>59</v>
      </c>
      <c r="F4208" s="21">
        <v>41</v>
      </c>
      <c r="G4208" s="21" t="s">
        <v>5280</v>
      </c>
      <c r="H4208" s="21" t="s">
        <v>439</v>
      </c>
      <c r="I4208" s="21">
        <v>0</v>
      </c>
      <c r="J4208" s="21">
        <v>1</v>
      </c>
      <c r="K4208" s="21">
        <v>0</v>
      </c>
      <c r="L4208" s="21">
        <v>0</v>
      </c>
      <c r="M4208" s="21" t="s">
        <v>1528</v>
      </c>
      <c r="N4208" s="21">
        <v>-2</v>
      </c>
      <c r="O4208" s="21">
        <f t="shared" si="216"/>
        <v>-2</v>
      </c>
      <c r="P4208" s="21">
        <f t="shared" si="217"/>
        <v>0</v>
      </c>
      <c r="Q4208" s="21">
        <f t="shared" si="218"/>
        <v>1</v>
      </c>
      <c r="R4208">
        <f>IFERROR(IF(I4208=1,VLOOKUP(F4208,Lookup!$A$2:$B$15,2,FALSE),0),0.5)</f>
        <v>0</v>
      </c>
      <c r="S4208">
        <f>IF(K4208=1,1,IFERROR(IF(H4208="pass",VLOOKUP(F4208,Lookup!$D$2:$E$26,2,FALSE),0),1.6))</f>
        <v>1.6</v>
      </c>
      <c r="T4208" s="6">
        <f t="shared" si="219"/>
        <v>1.5650000000000002</v>
      </c>
      <c r="U4208" s="6">
        <f t="shared" si="220"/>
        <v>1.5650000000000002</v>
      </c>
      <c r="V4208" t="str">
        <f t="shared" si="221"/>
        <v>M.INGRAM, HOU</v>
      </c>
    </row>
    <row r="4209" spans="1:22">
      <c r="A4209">
        <v>372</v>
      </c>
      <c r="B4209" s="21">
        <v>3</v>
      </c>
      <c r="C4209" s="21" t="s">
        <v>19</v>
      </c>
      <c r="D4209" s="21" t="s">
        <v>21</v>
      </c>
      <c r="E4209" s="21">
        <v>60</v>
      </c>
      <c r="F4209" s="21">
        <v>40</v>
      </c>
      <c r="G4209" s="21" t="s">
        <v>5281</v>
      </c>
      <c r="H4209" s="21" t="s">
        <v>439</v>
      </c>
      <c r="I4209" s="21">
        <v>0</v>
      </c>
      <c r="J4209" s="21">
        <v>1</v>
      </c>
      <c r="K4209" s="21">
        <v>0</v>
      </c>
      <c r="L4209" s="21">
        <v>0</v>
      </c>
      <c r="M4209" s="21" t="s">
        <v>1530</v>
      </c>
      <c r="N4209" s="21">
        <v>-4</v>
      </c>
      <c r="O4209" s="21">
        <f t="shared" si="216"/>
        <v>-4</v>
      </c>
      <c r="P4209" s="21">
        <f t="shared" si="217"/>
        <v>0</v>
      </c>
      <c r="Q4209" s="21">
        <f t="shared" si="218"/>
        <v>1</v>
      </c>
      <c r="R4209">
        <f>IFERROR(IF(I4209=1,VLOOKUP(F4209,Lookup!$A$2:$B$15,2,FALSE),0),0.5)</f>
        <v>0</v>
      </c>
      <c r="S4209">
        <f>IF(K4209=1,1,IFERROR(IF(H4209="pass",VLOOKUP(F4209,Lookup!$D$2:$E$26,2,FALSE),0),1.6))</f>
        <v>1.6</v>
      </c>
      <c r="T4209" s="6">
        <f t="shared" si="219"/>
        <v>1.53</v>
      </c>
      <c r="U4209" s="6">
        <f t="shared" si="220"/>
        <v>1.53</v>
      </c>
      <c r="V4209" t="str">
        <f t="shared" si="221"/>
        <v>B.COOKS, HOU</v>
      </c>
    </row>
    <row r="4210" spans="1:22">
      <c r="A4210">
        <v>373</v>
      </c>
      <c r="B4210" s="21">
        <v>3</v>
      </c>
      <c r="C4210" s="21" t="s">
        <v>21</v>
      </c>
      <c r="D4210" s="21" t="s">
        <v>19</v>
      </c>
      <c r="E4210" s="21">
        <v>88</v>
      </c>
      <c r="F4210" s="21">
        <v>12</v>
      </c>
      <c r="G4210" s="21" t="s">
        <v>5282</v>
      </c>
      <c r="H4210" s="21" t="s">
        <v>585</v>
      </c>
      <c r="I4210" s="21">
        <v>1</v>
      </c>
      <c r="J4210" s="21">
        <v>0</v>
      </c>
      <c r="K4210" s="21">
        <v>0</v>
      </c>
      <c r="L4210" s="21">
        <v>0</v>
      </c>
      <c r="M4210" s="21" t="s">
        <v>2103</v>
      </c>
      <c r="N4210" s="21" t="s">
        <v>587</v>
      </c>
      <c r="O4210" s="21">
        <f t="shared" si="216"/>
        <v>0</v>
      </c>
      <c r="P4210" s="21">
        <f t="shared" si="217"/>
        <v>1</v>
      </c>
      <c r="Q4210" s="21">
        <f t="shared" si="218"/>
        <v>0</v>
      </c>
      <c r="R4210">
        <f>IFERROR(IF(I4210=1,VLOOKUP(F4210,Lookup!$A$2:$B$15,2,FALSE),0),0.5)</f>
        <v>0.5</v>
      </c>
      <c r="S4210">
        <f>IF(K4210=1,1,IFERROR(IF(H4210="pass",VLOOKUP(F4210,Lookup!$D$2:$E$26,2,FALSE),0),1.6))</f>
        <v>0</v>
      </c>
      <c r="T4210" s="6">
        <f t="shared" si="219"/>
        <v>0</v>
      </c>
      <c r="U4210" s="6">
        <f t="shared" si="220"/>
        <v>0.5</v>
      </c>
      <c r="V4210" t="str">
        <f t="shared" si="221"/>
        <v>C.MCCAFFREY, CAR</v>
      </c>
    </row>
    <row r="4211" spans="1:22">
      <c r="A4211">
        <v>374</v>
      </c>
      <c r="B4211" s="21">
        <v>3</v>
      </c>
      <c r="C4211" s="21" t="s">
        <v>21</v>
      </c>
      <c r="D4211" s="21" t="s">
        <v>19</v>
      </c>
      <c r="E4211" s="21">
        <v>79</v>
      </c>
      <c r="F4211" s="21">
        <v>21</v>
      </c>
      <c r="G4211" s="21" t="s">
        <v>5283</v>
      </c>
      <c r="H4211" s="21" t="s">
        <v>585</v>
      </c>
      <c r="I4211" s="21">
        <v>1</v>
      </c>
      <c r="J4211" s="21">
        <v>0</v>
      </c>
      <c r="K4211" s="21">
        <v>0</v>
      </c>
      <c r="L4211" s="21">
        <v>0</v>
      </c>
      <c r="M4211" s="21" t="s">
        <v>2103</v>
      </c>
      <c r="N4211" s="21" t="s">
        <v>587</v>
      </c>
      <c r="O4211" s="21">
        <f t="shared" si="216"/>
        <v>0</v>
      </c>
      <c r="P4211" s="21">
        <f t="shared" si="217"/>
        <v>1</v>
      </c>
      <c r="Q4211" s="21">
        <f t="shared" si="218"/>
        <v>0</v>
      </c>
      <c r="R4211">
        <f>IFERROR(IF(I4211=1,VLOOKUP(F4211,Lookup!$A$2:$B$15,2,FALSE),0),0.5)</f>
        <v>0.5</v>
      </c>
      <c r="S4211">
        <f>IF(K4211=1,1,IFERROR(IF(H4211="pass",VLOOKUP(F4211,Lookup!$D$2:$E$26,2,FALSE),0),1.6))</f>
        <v>0</v>
      </c>
      <c r="T4211" s="6">
        <f t="shared" si="219"/>
        <v>0</v>
      </c>
      <c r="U4211" s="6">
        <f t="shared" si="220"/>
        <v>0.5</v>
      </c>
      <c r="V4211" t="str">
        <f t="shared" si="221"/>
        <v>C.MCCAFFREY, CAR</v>
      </c>
    </row>
    <row r="4212" spans="1:22">
      <c r="A4212">
        <v>375</v>
      </c>
      <c r="B4212" s="21">
        <v>3</v>
      </c>
      <c r="C4212" s="21" t="s">
        <v>21</v>
      </c>
      <c r="D4212" s="21" t="s">
        <v>19</v>
      </c>
      <c r="E4212" s="21">
        <v>79</v>
      </c>
      <c r="F4212" s="21">
        <v>21</v>
      </c>
      <c r="G4212" s="21" t="s">
        <v>5284</v>
      </c>
      <c r="H4212" s="21" t="s">
        <v>585</v>
      </c>
      <c r="I4212" s="21">
        <v>1</v>
      </c>
      <c r="J4212" s="21">
        <v>0</v>
      </c>
      <c r="K4212" s="21">
        <v>0</v>
      </c>
      <c r="L4212" s="21">
        <v>0</v>
      </c>
      <c r="M4212" s="21" t="s">
        <v>2137</v>
      </c>
      <c r="N4212" s="21" t="s">
        <v>587</v>
      </c>
      <c r="O4212" s="21">
        <f t="shared" si="216"/>
        <v>0</v>
      </c>
      <c r="P4212" s="21">
        <f t="shared" si="217"/>
        <v>1</v>
      </c>
      <c r="Q4212" s="21">
        <f t="shared" si="218"/>
        <v>0</v>
      </c>
      <c r="R4212">
        <f>IFERROR(IF(I4212=1,VLOOKUP(F4212,Lookup!$A$2:$B$15,2,FALSE),0),0.5)</f>
        <v>0.5</v>
      </c>
      <c r="S4212">
        <f>IF(K4212=1,1,IFERROR(IF(H4212="pass",VLOOKUP(F4212,Lookup!$D$2:$E$26,2,FALSE),0),1.6))</f>
        <v>0</v>
      </c>
      <c r="T4212" s="6">
        <f t="shared" si="219"/>
        <v>0</v>
      </c>
      <c r="U4212" s="6">
        <f t="shared" si="220"/>
        <v>0.5</v>
      </c>
      <c r="V4212" t="str">
        <f t="shared" si="221"/>
        <v>S.DARNOLD, CAR</v>
      </c>
    </row>
    <row r="4213" spans="1:22">
      <c r="A4213">
        <v>376</v>
      </c>
      <c r="B4213" s="21">
        <v>3</v>
      </c>
      <c r="C4213" s="21" t="s">
        <v>21</v>
      </c>
      <c r="D4213" s="21" t="s">
        <v>19</v>
      </c>
      <c r="E4213" s="21">
        <v>76</v>
      </c>
      <c r="F4213" s="21">
        <v>24</v>
      </c>
      <c r="G4213" s="21" t="s">
        <v>5285</v>
      </c>
      <c r="H4213" s="21" t="s">
        <v>439</v>
      </c>
      <c r="I4213" s="21">
        <v>0</v>
      </c>
      <c r="J4213" s="21">
        <v>1</v>
      </c>
      <c r="K4213" s="21">
        <v>0</v>
      </c>
      <c r="L4213" s="21">
        <v>0</v>
      </c>
      <c r="M4213" s="21" t="s">
        <v>2103</v>
      </c>
      <c r="N4213" s="21">
        <v>-6</v>
      </c>
      <c r="O4213" s="21">
        <f t="shared" si="216"/>
        <v>-6</v>
      </c>
      <c r="P4213" s="21">
        <f t="shared" si="217"/>
        <v>0</v>
      </c>
      <c r="Q4213" s="21">
        <f t="shared" si="218"/>
        <v>1</v>
      </c>
      <c r="R4213">
        <f>IFERROR(IF(I4213=1,VLOOKUP(F4213,Lookup!$A$2:$B$15,2,FALSE),0),0.5)</f>
        <v>0</v>
      </c>
      <c r="S4213">
        <f>IF(K4213=1,1,IFERROR(IF(H4213="pass",VLOOKUP(F4213,Lookup!$D$2:$E$26,2,FALSE),0),1.6))</f>
        <v>1.6</v>
      </c>
      <c r="T4213" s="6">
        <f t="shared" si="219"/>
        <v>1.4950000000000001</v>
      </c>
      <c r="U4213" s="6">
        <f t="shared" si="220"/>
        <v>1.4950000000000001</v>
      </c>
      <c r="V4213" t="str">
        <f t="shared" si="221"/>
        <v>C.MCCAFFREY, CAR</v>
      </c>
    </row>
    <row r="4214" spans="1:22">
      <c r="A4214">
        <v>377</v>
      </c>
      <c r="B4214" s="21">
        <v>3</v>
      </c>
      <c r="C4214" s="21" t="s">
        <v>21</v>
      </c>
      <c r="D4214" s="21" t="s">
        <v>19</v>
      </c>
      <c r="E4214" s="21">
        <v>75</v>
      </c>
      <c r="F4214" s="21">
        <v>25</v>
      </c>
      <c r="G4214" s="21" t="s">
        <v>5286</v>
      </c>
      <c r="H4214" s="21" t="s">
        <v>439</v>
      </c>
      <c r="I4214" s="21">
        <v>0</v>
      </c>
      <c r="J4214" s="21">
        <v>1</v>
      </c>
      <c r="K4214" s="21">
        <v>0</v>
      </c>
      <c r="L4214" s="21">
        <v>0</v>
      </c>
      <c r="M4214" s="21" t="s">
        <v>2113</v>
      </c>
      <c r="N4214" s="21">
        <v>4</v>
      </c>
      <c r="O4214" s="21">
        <f t="shared" si="216"/>
        <v>4</v>
      </c>
      <c r="P4214" s="21">
        <f t="shared" si="217"/>
        <v>0</v>
      </c>
      <c r="Q4214" s="21">
        <f t="shared" si="218"/>
        <v>1</v>
      </c>
      <c r="R4214">
        <f>IFERROR(IF(I4214=1,VLOOKUP(F4214,Lookup!$A$2:$B$15,2,FALSE),0),0.5)</f>
        <v>0</v>
      </c>
      <c r="S4214">
        <f>IF(K4214=1,1,IFERROR(IF(H4214="pass",VLOOKUP(F4214,Lookup!$D$2:$E$26,2,FALSE),0),1.6))</f>
        <v>1.6</v>
      </c>
      <c r="T4214" s="6">
        <f t="shared" si="219"/>
        <v>1.6700000000000002</v>
      </c>
      <c r="U4214" s="6">
        <f t="shared" si="220"/>
        <v>1.6700000000000002</v>
      </c>
      <c r="V4214" t="str">
        <f t="shared" si="221"/>
        <v>D.MOORE, CAR</v>
      </c>
    </row>
    <row r="4215" spans="1:22">
      <c r="A4215">
        <v>378</v>
      </c>
      <c r="B4215" s="21">
        <v>3</v>
      </c>
      <c r="C4215" s="21" t="s">
        <v>21</v>
      </c>
      <c r="D4215" s="21" t="s">
        <v>19</v>
      </c>
      <c r="E4215" s="21">
        <v>75</v>
      </c>
      <c r="F4215" s="21">
        <v>25</v>
      </c>
      <c r="G4215" s="21" t="s">
        <v>5287</v>
      </c>
      <c r="H4215" s="21" t="s">
        <v>439</v>
      </c>
      <c r="I4215" s="21">
        <v>0</v>
      </c>
      <c r="J4215" s="21">
        <v>1</v>
      </c>
      <c r="K4215" s="21">
        <v>0</v>
      </c>
      <c r="L4215" s="21">
        <v>0</v>
      </c>
      <c r="M4215" s="21" t="s">
        <v>2113</v>
      </c>
      <c r="N4215" s="21">
        <v>23</v>
      </c>
      <c r="O4215" s="21">
        <f t="shared" si="216"/>
        <v>23</v>
      </c>
      <c r="P4215" s="21">
        <f t="shared" si="217"/>
        <v>0</v>
      </c>
      <c r="Q4215" s="21">
        <f t="shared" si="218"/>
        <v>1</v>
      </c>
      <c r="R4215">
        <f>IFERROR(IF(I4215=1,VLOOKUP(F4215,Lookup!$A$2:$B$15,2,FALSE),0),0.5)</f>
        <v>0</v>
      </c>
      <c r="S4215">
        <f>IF(K4215=1,1,IFERROR(IF(H4215="pass",VLOOKUP(F4215,Lookup!$D$2:$E$26,2,FALSE),0),1.6))</f>
        <v>1.6</v>
      </c>
      <c r="T4215" s="6">
        <f t="shared" si="219"/>
        <v>2.0024999999999999</v>
      </c>
      <c r="U4215" s="6">
        <f t="shared" si="220"/>
        <v>2.0024999999999999</v>
      </c>
      <c r="V4215" t="str">
        <f t="shared" si="221"/>
        <v>D.MOORE, CAR</v>
      </c>
    </row>
    <row r="4216" spans="1:22">
      <c r="A4216">
        <v>379</v>
      </c>
      <c r="B4216" s="21">
        <v>3</v>
      </c>
      <c r="C4216" s="21" t="s">
        <v>21</v>
      </c>
      <c r="D4216" s="21" t="s">
        <v>19</v>
      </c>
      <c r="E4216" s="21">
        <v>46</v>
      </c>
      <c r="F4216" s="21">
        <v>54</v>
      </c>
      <c r="G4216" s="21" t="s">
        <v>5288</v>
      </c>
      <c r="H4216" s="21" t="s">
        <v>439</v>
      </c>
      <c r="I4216" s="21">
        <v>0</v>
      </c>
      <c r="J4216" s="21">
        <v>1</v>
      </c>
      <c r="K4216" s="21">
        <v>0</v>
      </c>
      <c r="L4216" s="21">
        <v>0</v>
      </c>
      <c r="M4216" s="21" t="s">
        <v>2107</v>
      </c>
      <c r="N4216" s="21">
        <v>11</v>
      </c>
      <c r="O4216" s="21">
        <f t="shared" si="216"/>
        <v>11</v>
      </c>
      <c r="P4216" s="21">
        <f t="shared" si="217"/>
        <v>0</v>
      </c>
      <c r="Q4216" s="21">
        <f t="shared" si="218"/>
        <v>1</v>
      </c>
      <c r="R4216">
        <f>IFERROR(IF(I4216=1,VLOOKUP(F4216,Lookup!$A$2:$B$15,2,FALSE),0),0.5)</f>
        <v>0</v>
      </c>
      <c r="S4216">
        <f>IF(K4216=1,1,IFERROR(IF(H4216="pass",VLOOKUP(F4216,Lookup!$D$2:$E$26,2,FALSE),0),1.6))</f>
        <v>1.6</v>
      </c>
      <c r="T4216" s="6">
        <f t="shared" si="219"/>
        <v>1.7925</v>
      </c>
      <c r="U4216" s="6">
        <f t="shared" si="220"/>
        <v>1.7925</v>
      </c>
      <c r="V4216" t="str">
        <f t="shared" si="221"/>
        <v>T.MARSHALL, CAR</v>
      </c>
    </row>
    <row r="4217" spans="1:22">
      <c r="A4217">
        <v>380</v>
      </c>
      <c r="B4217" s="21">
        <v>3</v>
      </c>
      <c r="C4217" s="21" t="s">
        <v>21</v>
      </c>
      <c r="D4217" s="21" t="s">
        <v>19</v>
      </c>
      <c r="E4217" s="21">
        <v>34</v>
      </c>
      <c r="F4217" s="21">
        <v>66</v>
      </c>
      <c r="G4217" s="21" t="s">
        <v>5289</v>
      </c>
      <c r="H4217" s="21" t="s">
        <v>585</v>
      </c>
      <c r="I4217" s="21">
        <v>1</v>
      </c>
      <c r="J4217" s="21">
        <v>0</v>
      </c>
      <c r="K4217" s="21">
        <v>0</v>
      </c>
      <c r="L4217" s="21">
        <v>0</v>
      </c>
      <c r="M4217" s="21" t="s">
        <v>2176</v>
      </c>
      <c r="N4217" s="21" t="s">
        <v>587</v>
      </c>
      <c r="O4217" s="21">
        <f t="shared" si="216"/>
        <v>0</v>
      </c>
      <c r="P4217" s="21">
        <f t="shared" si="217"/>
        <v>1</v>
      </c>
      <c r="Q4217" s="21">
        <f t="shared" si="218"/>
        <v>0</v>
      </c>
      <c r="R4217">
        <f>IFERROR(IF(I4217=1,VLOOKUP(F4217,Lookup!$A$2:$B$15,2,FALSE),0),0.5)</f>
        <v>0.5</v>
      </c>
      <c r="S4217">
        <f>IF(K4217=1,1,IFERROR(IF(H4217="pass",VLOOKUP(F4217,Lookup!$D$2:$E$26,2,FALSE),0),1.6))</f>
        <v>0</v>
      </c>
      <c r="T4217" s="6">
        <f t="shared" si="219"/>
        <v>0</v>
      </c>
      <c r="U4217" s="6">
        <f t="shared" si="220"/>
        <v>0.5</v>
      </c>
      <c r="V4217" t="str">
        <f t="shared" si="221"/>
        <v>C.HUBBARD, CAR</v>
      </c>
    </row>
    <row r="4218" spans="1:22">
      <c r="A4218">
        <v>381</v>
      </c>
      <c r="B4218" s="21">
        <v>3</v>
      </c>
      <c r="C4218" s="21" t="s">
        <v>21</v>
      </c>
      <c r="D4218" s="21" t="s">
        <v>19</v>
      </c>
      <c r="E4218" s="21">
        <v>31</v>
      </c>
      <c r="F4218" s="21">
        <v>69</v>
      </c>
      <c r="G4218" s="21" t="s">
        <v>5290</v>
      </c>
      <c r="H4218" s="21" t="s">
        <v>439</v>
      </c>
      <c r="I4218" s="21">
        <v>0</v>
      </c>
      <c r="J4218" s="21">
        <v>1</v>
      </c>
      <c r="K4218" s="21">
        <v>0</v>
      </c>
      <c r="L4218" s="21">
        <v>0</v>
      </c>
      <c r="M4218" s="21" t="s">
        <v>2113</v>
      </c>
      <c r="N4218" s="21">
        <v>13</v>
      </c>
      <c r="O4218" s="21">
        <f t="shared" si="216"/>
        <v>13</v>
      </c>
      <c r="P4218" s="21">
        <f t="shared" si="217"/>
        <v>0</v>
      </c>
      <c r="Q4218" s="21">
        <f t="shared" si="218"/>
        <v>1</v>
      </c>
      <c r="R4218">
        <f>IFERROR(IF(I4218=1,VLOOKUP(F4218,Lookup!$A$2:$B$15,2,FALSE),0),0.5)</f>
        <v>0</v>
      </c>
      <c r="S4218">
        <f>IF(K4218=1,1,IFERROR(IF(H4218="pass",VLOOKUP(F4218,Lookup!$D$2:$E$26,2,FALSE),0),1.6))</f>
        <v>1.6</v>
      </c>
      <c r="T4218" s="6">
        <f t="shared" si="219"/>
        <v>1.8275000000000001</v>
      </c>
      <c r="U4218" s="6">
        <f t="shared" si="220"/>
        <v>1.8275000000000001</v>
      </c>
      <c r="V4218" t="str">
        <f t="shared" si="221"/>
        <v>D.MOORE, CAR</v>
      </c>
    </row>
    <row r="4219" spans="1:22">
      <c r="A4219">
        <v>382</v>
      </c>
      <c r="B4219" s="21">
        <v>3</v>
      </c>
      <c r="C4219" s="21" t="s">
        <v>21</v>
      </c>
      <c r="D4219" s="21" t="s">
        <v>19</v>
      </c>
      <c r="E4219" s="21">
        <v>5</v>
      </c>
      <c r="F4219" s="21">
        <v>95</v>
      </c>
      <c r="G4219" s="21" t="s">
        <v>5291</v>
      </c>
      <c r="H4219" s="21" t="s">
        <v>585</v>
      </c>
      <c r="I4219" s="21">
        <v>1</v>
      </c>
      <c r="J4219" s="21">
        <v>0</v>
      </c>
      <c r="K4219" s="21">
        <v>0</v>
      </c>
      <c r="L4219" s="21">
        <v>0</v>
      </c>
      <c r="M4219" s="21" t="s">
        <v>2137</v>
      </c>
      <c r="N4219" s="21" t="s">
        <v>587</v>
      </c>
      <c r="O4219" s="21">
        <f t="shared" si="216"/>
        <v>0</v>
      </c>
      <c r="P4219" s="21">
        <f t="shared" si="217"/>
        <v>1</v>
      </c>
      <c r="Q4219" s="21">
        <f t="shared" si="218"/>
        <v>0</v>
      </c>
      <c r="R4219">
        <f>IFERROR(IF(I4219=1,VLOOKUP(F4219,Lookup!$A$2:$B$15,2,FALSE),0),0.5)</f>
        <v>1.4</v>
      </c>
      <c r="S4219">
        <f>IF(K4219=1,1,IFERROR(IF(H4219="pass",VLOOKUP(F4219,Lookup!$D$2:$E$26,2,FALSE),0),1.6))</f>
        <v>0</v>
      </c>
      <c r="T4219" s="6">
        <f t="shared" si="219"/>
        <v>0</v>
      </c>
      <c r="U4219" s="6">
        <f t="shared" si="220"/>
        <v>1.4</v>
      </c>
      <c r="V4219" t="str">
        <f t="shared" si="221"/>
        <v>S.DARNOLD, CAR</v>
      </c>
    </row>
    <row r="4220" spans="1:22">
      <c r="A4220">
        <v>383</v>
      </c>
      <c r="B4220" s="21">
        <v>3</v>
      </c>
      <c r="C4220" s="21" t="s">
        <v>19</v>
      </c>
      <c r="D4220" s="21" t="s">
        <v>21</v>
      </c>
      <c r="E4220" s="21">
        <v>75</v>
      </c>
      <c r="F4220" s="21">
        <v>25</v>
      </c>
      <c r="G4220" s="21" t="s">
        <v>5292</v>
      </c>
      <c r="H4220" s="21" t="s">
        <v>585</v>
      </c>
      <c r="I4220" s="21">
        <v>1</v>
      </c>
      <c r="J4220" s="21">
        <v>0</v>
      </c>
      <c r="K4220" s="21">
        <v>0</v>
      </c>
      <c r="L4220" s="21">
        <v>0</v>
      </c>
      <c r="M4220" s="21" t="s">
        <v>1528</v>
      </c>
      <c r="N4220" s="21" t="s">
        <v>587</v>
      </c>
      <c r="O4220" s="21">
        <f t="shared" si="216"/>
        <v>0</v>
      </c>
      <c r="P4220" s="21">
        <f t="shared" si="217"/>
        <v>1</v>
      </c>
      <c r="Q4220" s="21">
        <f t="shared" si="218"/>
        <v>0</v>
      </c>
      <c r="R4220">
        <f>IFERROR(IF(I4220=1,VLOOKUP(F4220,Lookup!$A$2:$B$15,2,FALSE),0),0.5)</f>
        <v>0.5</v>
      </c>
      <c r="S4220">
        <f>IF(K4220=1,1,IFERROR(IF(H4220="pass",VLOOKUP(F4220,Lookup!$D$2:$E$26,2,FALSE),0),1.6))</f>
        <v>0</v>
      </c>
      <c r="T4220" s="6">
        <f t="shared" si="219"/>
        <v>0</v>
      </c>
      <c r="U4220" s="6">
        <f t="shared" si="220"/>
        <v>0.5</v>
      </c>
      <c r="V4220" t="str">
        <f t="shared" si="221"/>
        <v>M.INGRAM, HOU</v>
      </c>
    </row>
    <row r="4221" spans="1:22">
      <c r="A4221">
        <v>384</v>
      </c>
      <c r="B4221" s="21">
        <v>3</v>
      </c>
      <c r="C4221" s="21" t="s">
        <v>19</v>
      </c>
      <c r="D4221" s="21" t="s">
        <v>21</v>
      </c>
      <c r="E4221" s="21">
        <v>69</v>
      </c>
      <c r="F4221" s="21">
        <v>31</v>
      </c>
      <c r="G4221" s="21" t="s">
        <v>5293</v>
      </c>
      <c r="H4221" s="21" t="s">
        <v>585</v>
      </c>
      <c r="I4221" s="21">
        <v>1</v>
      </c>
      <c r="J4221" s="21">
        <v>0</v>
      </c>
      <c r="K4221" s="21">
        <v>0</v>
      </c>
      <c r="L4221" s="21">
        <v>0</v>
      </c>
      <c r="M4221" s="21" t="s">
        <v>1528</v>
      </c>
      <c r="N4221" s="21" t="s">
        <v>587</v>
      </c>
      <c r="O4221" s="21">
        <f t="shared" si="216"/>
        <v>0</v>
      </c>
      <c r="P4221" s="21">
        <f t="shared" si="217"/>
        <v>1</v>
      </c>
      <c r="Q4221" s="21">
        <f t="shared" si="218"/>
        <v>0</v>
      </c>
      <c r="R4221">
        <f>IFERROR(IF(I4221=1,VLOOKUP(F4221,Lookup!$A$2:$B$15,2,FALSE),0),0.5)</f>
        <v>0.5</v>
      </c>
      <c r="S4221">
        <f>IF(K4221=1,1,IFERROR(IF(H4221="pass",VLOOKUP(F4221,Lookup!$D$2:$E$26,2,FALSE),0),1.6))</f>
        <v>0</v>
      </c>
      <c r="T4221" s="6">
        <f t="shared" si="219"/>
        <v>0</v>
      </c>
      <c r="U4221" s="6">
        <f t="shared" si="220"/>
        <v>0.5</v>
      </c>
      <c r="V4221" t="str">
        <f t="shared" si="221"/>
        <v>M.INGRAM, HOU</v>
      </c>
    </row>
    <row r="4222" spans="1:22">
      <c r="A4222">
        <v>385</v>
      </c>
      <c r="B4222" s="21">
        <v>3</v>
      </c>
      <c r="C4222" s="21" t="s">
        <v>19</v>
      </c>
      <c r="D4222" s="21" t="s">
        <v>21</v>
      </c>
      <c r="E4222" s="21">
        <v>63</v>
      </c>
      <c r="F4222" s="21">
        <v>37</v>
      </c>
      <c r="G4222" s="21" t="s">
        <v>5294</v>
      </c>
      <c r="H4222" s="21" t="s">
        <v>2864</v>
      </c>
      <c r="I4222" s="21">
        <v>1</v>
      </c>
      <c r="J4222" s="21">
        <v>0</v>
      </c>
      <c r="K4222" s="21">
        <v>0</v>
      </c>
      <c r="L4222" s="21">
        <v>0</v>
      </c>
      <c r="M4222" s="21" t="s">
        <v>1528</v>
      </c>
      <c r="N4222" s="21" t="s">
        <v>587</v>
      </c>
      <c r="O4222" s="21">
        <f t="shared" si="216"/>
        <v>0</v>
      </c>
      <c r="P4222" s="21">
        <f t="shared" si="217"/>
        <v>1</v>
      </c>
      <c r="Q4222" s="21">
        <f t="shared" si="218"/>
        <v>0</v>
      </c>
      <c r="R4222">
        <f>IFERROR(IF(I4222=1,VLOOKUP(F4222,Lookup!$A$2:$B$15,2,FALSE),0),0.5)</f>
        <v>0.5</v>
      </c>
      <c r="S4222">
        <f>IF(K4222=1,1,IFERROR(IF(H4222="pass",VLOOKUP(F4222,Lookup!$D$2:$E$26,2,FALSE),0),1.6))</f>
        <v>0</v>
      </c>
      <c r="T4222" s="6">
        <f t="shared" si="219"/>
        <v>0</v>
      </c>
      <c r="U4222" s="6">
        <f t="shared" si="220"/>
        <v>0.5</v>
      </c>
      <c r="V4222" t="str">
        <f t="shared" si="221"/>
        <v>M.INGRAM, HOU</v>
      </c>
    </row>
    <row r="4223" spans="1:22">
      <c r="A4223">
        <v>386</v>
      </c>
      <c r="B4223" s="21">
        <v>3</v>
      </c>
      <c r="C4223" s="21" t="s">
        <v>19</v>
      </c>
      <c r="D4223" s="21" t="s">
        <v>21</v>
      </c>
      <c r="E4223" s="21">
        <v>73</v>
      </c>
      <c r="F4223" s="21">
        <v>27</v>
      </c>
      <c r="G4223" s="21" t="s">
        <v>5295</v>
      </c>
      <c r="H4223" s="21" t="s">
        <v>439</v>
      </c>
      <c r="I4223" s="21">
        <v>0</v>
      </c>
      <c r="J4223" s="21">
        <v>1</v>
      </c>
      <c r="K4223" s="21">
        <v>0</v>
      </c>
      <c r="L4223" s="21">
        <v>0</v>
      </c>
      <c r="M4223" s="21" t="s">
        <v>1530</v>
      </c>
      <c r="N4223" s="21">
        <v>8</v>
      </c>
      <c r="O4223" s="21">
        <f t="shared" si="216"/>
        <v>8</v>
      </c>
      <c r="P4223" s="21">
        <f t="shared" si="217"/>
        <v>0</v>
      </c>
      <c r="Q4223" s="21">
        <f t="shared" si="218"/>
        <v>1</v>
      </c>
      <c r="R4223">
        <f>IFERROR(IF(I4223=1,VLOOKUP(F4223,Lookup!$A$2:$B$15,2,FALSE),0),0.5)</f>
        <v>0</v>
      </c>
      <c r="S4223">
        <f>IF(K4223=1,1,IFERROR(IF(H4223="pass",VLOOKUP(F4223,Lookup!$D$2:$E$26,2,FALSE),0),1.6))</f>
        <v>1.6</v>
      </c>
      <c r="T4223" s="6">
        <f t="shared" si="219"/>
        <v>1.74</v>
      </c>
      <c r="U4223" s="6">
        <f t="shared" si="220"/>
        <v>1.74</v>
      </c>
      <c r="V4223" t="str">
        <f t="shared" si="221"/>
        <v>B.COOKS, HOU</v>
      </c>
    </row>
    <row r="4224" spans="1:22">
      <c r="A4224">
        <v>387</v>
      </c>
      <c r="B4224" s="21">
        <v>3</v>
      </c>
      <c r="C4224" s="21" t="s">
        <v>19</v>
      </c>
      <c r="D4224" s="21" t="s">
        <v>21</v>
      </c>
      <c r="E4224" s="21">
        <v>62</v>
      </c>
      <c r="F4224" s="21">
        <v>38</v>
      </c>
      <c r="G4224" s="21" t="s">
        <v>5296</v>
      </c>
      <c r="H4224" s="21" t="s">
        <v>439</v>
      </c>
      <c r="I4224" s="21">
        <v>0</v>
      </c>
      <c r="J4224" s="21">
        <v>1</v>
      </c>
      <c r="K4224" s="21">
        <v>0</v>
      </c>
      <c r="L4224" s="21">
        <v>0</v>
      </c>
      <c r="M4224" s="21" t="s">
        <v>5297</v>
      </c>
      <c r="N4224" s="21">
        <v>3</v>
      </c>
      <c r="O4224" s="21">
        <f t="shared" ref="O4224:O4287" si="222">IF(N4224="NA",0,N4224)</f>
        <v>3</v>
      </c>
      <c r="P4224" s="21">
        <f t="shared" ref="P4224:P4287" si="223">IF(R4224&gt;0,1,0)</f>
        <v>0</v>
      </c>
      <c r="Q4224" s="21">
        <f t="shared" ref="Q4224:Q4287" si="224">IF(AND(S4224&gt;0,T4224&gt;0),1,0)</f>
        <v>1</v>
      </c>
      <c r="R4224">
        <f>IFERROR(IF(I4224=1,VLOOKUP(F4224,Lookup!$A$2:$B$15,2,FALSE),0),0.5)</f>
        <v>0</v>
      </c>
      <c r="S4224">
        <f>IF(K4224=1,1,IFERROR(IF(H4224="pass",VLOOKUP(F4224,Lookup!$D$2:$E$26,2,FALSE),0),1.6))</f>
        <v>1.6</v>
      </c>
      <c r="T4224" s="6">
        <f t="shared" ref="T4224:T4287" si="225">IFERROR(1.6+0.7/40*N4224,0)</f>
        <v>1.6525000000000001</v>
      </c>
      <c r="U4224" s="6">
        <f t="shared" ref="U4224:U4287" si="226">R4224+IF(S4224&gt;=3.2,S4224,IF(AND(S4224&lt;3.2,S4224&gt;=1.8),S4224*0.66+T4224*0.34,T4224))+K4224*0.4735*2</f>
        <v>1.6525000000000001</v>
      </c>
      <c r="V4224" t="str">
        <f t="shared" si="221"/>
        <v>A.MILLER, HOU</v>
      </c>
    </row>
    <row r="4225" spans="1:22">
      <c r="A4225">
        <v>388</v>
      </c>
      <c r="B4225" s="21">
        <v>3</v>
      </c>
      <c r="C4225" s="21" t="s">
        <v>21</v>
      </c>
      <c r="D4225" s="21" t="s">
        <v>19</v>
      </c>
      <c r="E4225" s="21">
        <v>86</v>
      </c>
      <c r="F4225" s="21">
        <v>14</v>
      </c>
      <c r="G4225" s="21" t="s">
        <v>5298</v>
      </c>
      <c r="H4225" s="21" t="s">
        <v>439</v>
      </c>
      <c r="I4225" s="21">
        <v>0</v>
      </c>
      <c r="J4225" s="21">
        <v>1</v>
      </c>
      <c r="K4225" s="21">
        <v>0</v>
      </c>
      <c r="L4225" s="21">
        <v>0</v>
      </c>
      <c r="M4225" s="21" t="s">
        <v>2113</v>
      </c>
      <c r="N4225" s="21">
        <v>-1</v>
      </c>
      <c r="O4225" s="21">
        <f t="shared" si="222"/>
        <v>-1</v>
      </c>
      <c r="P4225" s="21">
        <f t="shared" si="223"/>
        <v>0</v>
      </c>
      <c r="Q4225" s="21">
        <f t="shared" si="224"/>
        <v>1</v>
      </c>
      <c r="R4225">
        <f>IFERROR(IF(I4225=1,VLOOKUP(F4225,Lookup!$A$2:$B$15,2,FALSE),0),0.5)</f>
        <v>0</v>
      </c>
      <c r="S4225">
        <f>IF(K4225=1,1,IFERROR(IF(H4225="pass",VLOOKUP(F4225,Lookup!$D$2:$E$26,2,FALSE),0),1.6))</f>
        <v>1.6</v>
      </c>
      <c r="T4225" s="6">
        <f t="shared" si="225"/>
        <v>1.5825</v>
      </c>
      <c r="U4225" s="6">
        <f t="shared" si="226"/>
        <v>1.5825</v>
      </c>
      <c r="V4225" t="str">
        <f t="shared" si="221"/>
        <v>D.MOORE, CAR</v>
      </c>
    </row>
    <row r="4226" spans="1:22">
      <c r="A4226">
        <v>389</v>
      </c>
      <c r="B4226" s="21">
        <v>3</v>
      </c>
      <c r="C4226" s="21" t="s">
        <v>21</v>
      </c>
      <c r="D4226" s="21" t="s">
        <v>19</v>
      </c>
      <c r="E4226" s="21">
        <v>85</v>
      </c>
      <c r="F4226" s="21">
        <v>15</v>
      </c>
      <c r="G4226" s="21" t="s">
        <v>5299</v>
      </c>
      <c r="H4226" s="21" t="s">
        <v>439</v>
      </c>
      <c r="I4226" s="21">
        <v>0</v>
      </c>
      <c r="J4226" s="21">
        <v>1</v>
      </c>
      <c r="K4226" s="21">
        <v>0</v>
      </c>
      <c r="L4226" s="21">
        <v>0</v>
      </c>
      <c r="M4226" s="21" t="s">
        <v>2113</v>
      </c>
      <c r="N4226" s="21">
        <v>13</v>
      </c>
      <c r="O4226" s="21">
        <f t="shared" si="222"/>
        <v>13</v>
      </c>
      <c r="P4226" s="21">
        <f t="shared" si="223"/>
        <v>0</v>
      </c>
      <c r="Q4226" s="21">
        <f t="shared" si="224"/>
        <v>1</v>
      </c>
      <c r="R4226">
        <f>IFERROR(IF(I4226=1,VLOOKUP(F4226,Lookup!$A$2:$B$15,2,FALSE),0),0.5)</f>
        <v>0</v>
      </c>
      <c r="S4226">
        <f>IF(K4226=1,1,IFERROR(IF(H4226="pass",VLOOKUP(F4226,Lookup!$D$2:$E$26,2,FALSE),0),1.6))</f>
        <v>1.6</v>
      </c>
      <c r="T4226" s="6">
        <f t="shared" si="225"/>
        <v>1.8275000000000001</v>
      </c>
      <c r="U4226" s="6">
        <f t="shared" si="226"/>
        <v>1.8275000000000001</v>
      </c>
      <c r="V4226" t="str">
        <f t="shared" ref="V4226:V4289" si="227">IF(M4226="A.St","A. ST. BROWN, DET",IF(M4226="Dj.Moore","D.MOORE, CAR",IF(M4226="Mi.Carter","M.CARTER, NYJ",UPPER(M4226)&amp;", "&amp;C4226)))</f>
        <v>D.MOORE, CAR</v>
      </c>
    </row>
    <row r="4227" spans="1:22">
      <c r="A4227">
        <v>390</v>
      </c>
      <c r="B4227" s="21">
        <v>3</v>
      </c>
      <c r="C4227" s="21" t="s">
        <v>21</v>
      </c>
      <c r="D4227" s="21" t="s">
        <v>19</v>
      </c>
      <c r="E4227" s="21">
        <v>72</v>
      </c>
      <c r="F4227" s="21">
        <v>28</v>
      </c>
      <c r="G4227" s="21" t="s">
        <v>5300</v>
      </c>
      <c r="H4227" s="21" t="s">
        <v>585</v>
      </c>
      <c r="I4227" s="21">
        <v>1</v>
      </c>
      <c r="J4227" s="21">
        <v>0</v>
      </c>
      <c r="K4227" s="21">
        <v>0</v>
      </c>
      <c r="L4227" s="21">
        <v>0</v>
      </c>
      <c r="M4227" s="21" t="s">
        <v>2103</v>
      </c>
      <c r="N4227" s="21" t="s">
        <v>587</v>
      </c>
      <c r="O4227" s="21">
        <f t="shared" si="222"/>
        <v>0</v>
      </c>
      <c r="P4227" s="21">
        <f t="shared" si="223"/>
        <v>1</v>
      </c>
      <c r="Q4227" s="21">
        <f t="shared" si="224"/>
        <v>0</v>
      </c>
      <c r="R4227">
        <f>IFERROR(IF(I4227=1,VLOOKUP(F4227,Lookup!$A$2:$B$15,2,FALSE),0),0.5)</f>
        <v>0.5</v>
      </c>
      <c r="S4227">
        <f>IF(K4227=1,1,IFERROR(IF(H4227="pass",VLOOKUP(F4227,Lookup!$D$2:$E$26,2,FALSE),0),1.6))</f>
        <v>0</v>
      </c>
      <c r="T4227" s="6">
        <f t="shared" si="225"/>
        <v>0</v>
      </c>
      <c r="U4227" s="6">
        <f t="shared" si="226"/>
        <v>0.5</v>
      </c>
      <c r="V4227" t="str">
        <f t="shared" si="227"/>
        <v>C.MCCAFFREY, CAR</v>
      </c>
    </row>
    <row r="4228" spans="1:22">
      <c r="A4228">
        <v>391</v>
      </c>
      <c r="B4228" s="21">
        <v>3</v>
      </c>
      <c r="C4228" s="21" t="s">
        <v>21</v>
      </c>
      <c r="D4228" s="21" t="s">
        <v>19</v>
      </c>
      <c r="E4228" s="21">
        <v>75</v>
      </c>
      <c r="F4228" s="21">
        <v>25</v>
      </c>
      <c r="G4228" s="21" t="s">
        <v>5301</v>
      </c>
      <c r="H4228" s="21" t="s">
        <v>2864</v>
      </c>
      <c r="I4228" s="21">
        <v>0</v>
      </c>
      <c r="J4228" s="21">
        <v>1</v>
      </c>
      <c r="K4228" s="21">
        <v>0</v>
      </c>
      <c r="L4228" s="21">
        <v>0</v>
      </c>
      <c r="M4228" s="21" t="s">
        <v>2154</v>
      </c>
      <c r="N4228" s="21" t="s">
        <v>587</v>
      </c>
      <c r="O4228" s="21">
        <f t="shared" si="222"/>
        <v>0</v>
      </c>
      <c r="P4228" s="21">
        <f t="shared" si="223"/>
        <v>0</v>
      </c>
      <c r="Q4228" s="21">
        <f t="shared" si="224"/>
        <v>0</v>
      </c>
      <c r="R4228">
        <f>IFERROR(IF(I4228=1,VLOOKUP(F4228,Lookup!$A$2:$B$15,2,FALSE),0),0.5)</f>
        <v>0</v>
      </c>
      <c r="S4228">
        <f>IF(K4228=1,1,IFERROR(IF(H4228="pass",VLOOKUP(F4228,Lookup!$D$2:$E$26,2,FALSE),0),1.6))</f>
        <v>0</v>
      </c>
      <c r="T4228" s="6">
        <f t="shared" si="225"/>
        <v>0</v>
      </c>
      <c r="U4228" s="6">
        <f t="shared" si="226"/>
        <v>0</v>
      </c>
      <c r="V4228" t="str">
        <f t="shared" si="227"/>
        <v>R.ANDERSON, CAR</v>
      </c>
    </row>
    <row r="4229" spans="1:22">
      <c r="A4229">
        <v>392</v>
      </c>
      <c r="B4229" s="21">
        <v>3</v>
      </c>
      <c r="C4229" s="21" t="s">
        <v>21</v>
      </c>
      <c r="D4229" s="21" t="s">
        <v>19</v>
      </c>
      <c r="E4229" s="21">
        <v>70</v>
      </c>
      <c r="F4229" s="21">
        <v>30</v>
      </c>
      <c r="G4229" s="21" t="s">
        <v>5302</v>
      </c>
      <c r="H4229" s="21" t="s">
        <v>585</v>
      </c>
      <c r="I4229" s="21">
        <v>1</v>
      </c>
      <c r="J4229" s="21">
        <v>0</v>
      </c>
      <c r="K4229" s="21">
        <v>0</v>
      </c>
      <c r="L4229" s="21">
        <v>0</v>
      </c>
      <c r="M4229" s="21" t="s">
        <v>2103</v>
      </c>
      <c r="N4229" s="21" t="s">
        <v>587</v>
      </c>
      <c r="O4229" s="21">
        <f t="shared" si="222"/>
        <v>0</v>
      </c>
      <c r="P4229" s="21">
        <f t="shared" si="223"/>
        <v>1</v>
      </c>
      <c r="Q4229" s="21">
        <f t="shared" si="224"/>
        <v>0</v>
      </c>
      <c r="R4229">
        <f>IFERROR(IF(I4229=1,VLOOKUP(F4229,Lookup!$A$2:$B$15,2,FALSE),0),0.5)</f>
        <v>0.5</v>
      </c>
      <c r="S4229">
        <f>IF(K4229=1,1,IFERROR(IF(H4229="pass",VLOOKUP(F4229,Lookup!$D$2:$E$26,2,FALSE),0),1.6))</f>
        <v>0</v>
      </c>
      <c r="T4229" s="6">
        <f t="shared" si="225"/>
        <v>0</v>
      </c>
      <c r="U4229" s="6">
        <f t="shared" si="226"/>
        <v>0.5</v>
      </c>
      <c r="V4229" t="str">
        <f t="shared" si="227"/>
        <v>C.MCCAFFREY, CAR</v>
      </c>
    </row>
    <row r="4230" spans="1:22">
      <c r="A4230">
        <v>393</v>
      </c>
      <c r="B4230" s="21">
        <v>3</v>
      </c>
      <c r="C4230" s="21" t="s">
        <v>21</v>
      </c>
      <c r="D4230" s="21" t="s">
        <v>19</v>
      </c>
      <c r="E4230" s="21">
        <v>60</v>
      </c>
      <c r="F4230" s="21">
        <v>40</v>
      </c>
      <c r="G4230" s="21" t="s">
        <v>5303</v>
      </c>
      <c r="H4230" s="21" t="s">
        <v>585</v>
      </c>
      <c r="I4230" s="21">
        <v>1</v>
      </c>
      <c r="J4230" s="21">
        <v>0</v>
      </c>
      <c r="K4230" s="21">
        <v>0</v>
      </c>
      <c r="L4230" s="21">
        <v>0</v>
      </c>
      <c r="M4230" s="21" t="s">
        <v>2103</v>
      </c>
      <c r="N4230" s="21" t="s">
        <v>587</v>
      </c>
      <c r="O4230" s="21">
        <f t="shared" si="222"/>
        <v>0</v>
      </c>
      <c r="P4230" s="21">
        <f t="shared" si="223"/>
        <v>1</v>
      </c>
      <c r="Q4230" s="21">
        <f t="shared" si="224"/>
        <v>0</v>
      </c>
      <c r="R4230">
        <f>IFERROR(IF(I4230=1,VLOOKUP(F4230,Lookup!$A$2:$B$15,2,FALSE),0),0.5)</f>
        <v>0.5</v>
      </c>
      <c r="S4230">
        <f>IF(K4230=1,1,IFERROR(IF(H4230="pass",VLOOKUP(F4230,Lookup!$D$2:$E$26,2,FALSE),0),1.6))</f>
        <v>0</v>
      </c>
      <c r="T4230" s="6">
        <f t="shared" si="225"/>
        <v>0</v>
      </c>
      <c r="U4230" s="6">
        <f t="shared" si="226"/>
        <v>0.5</v>
      </c>
      <c r="V4230" t="str">
        <f t="shared" si="227"/>
        <v>C.MCCAFFREY, CAR</v>
      </c>
    </row>
    <row r="4231" spans="1:22">
      <c r="A4231">
        <v>394</v>
      </c>
      <c r="B4231" s="21">
        <v>3</v>
      </c>
      <c r="C4231" s="21" t="s">
        <v>21</v>
      </c>
      <c r="D4231" s="21" t="s">
        <v>19</v>
      </c>
      <c r="E4231" s="21">
        <v>56</v>
      </c>
      <c r="F4231" s="21">
        <v>44</v>
      </c>
      <c r="G4231" s="21" t="s">
        <v>5304</v>
      </c>
      <c r="H4231" s="21" t="s">
        <v>439</v>
      </c>
      <c r="I4231" s="21">
        <v>0</v>
      </c>
      <c r="J4231" s="21">
        <v>1</v>
      </c>
      <c r="K4231" s="21">
        <v>0</v>
      </c>
      <c r="L4231" s="21">
        <v>0</v>
      </c>
      <c r="M4231" s="21" t="s">
        <v>2103</v>
      </c>
      <c r="N4231" s="21">
        <v>0</v>
      </c>
      <c r="O4231" s="21">
        <f t="shared" si="222"/>
        <v>0</v>
      </c>
      <c r="P4231" s="21">
        <f t="shared" si="223"/>
        <v>0</v>
      </c>
      <c r="Q4231" s="21">
        <f t="shared" si="224"/>
        <v>1</v>
      </c>
      <c r="R4231">
        <f>IFERROR(IF(I4231=1,VLOOKUP(F4231,Lookup!$A$2:$B$15,2,FALSE),0),0.5)</f>
        <v>0</v>
      </c>
      <c r="S4231">
        <f>IF(K4231=1,1,IFERROR(IF(H4231="pass",VLOOKUP(F4231,Lookup!$D$2:$E$26,2,FALSE),0),1.6))</f>
        <v>1.6</v>
      </c>
      <c r="T4231" s="6">
        <f t="shared" si="225"/>
        <v>1.6</v>
      </c>
      <c r="U4231" s="6">
        <f t="shared" si="226"/>
        <v>1.6</v>
      </c>
      <c r="V4231" t="str">
        <f t="shared" si="227"/>
        <v>C.MCCAFFREY, CAR</v>
      </c>
    </row>
    <row r="4232" spans="1:22">
      <c r="A4232">
        <v>395</v>
      </c>
      <c r="B4232" s="21">
        <v>3</v>
      </c>
      <c r="C4232" s="21" t="s">
        <v>21</v>
      </c>
      <c r="D4232" s="21" t="s">
        <v>19</v>
      </c>
      <c r="E4232" s="21">
        <v>48</v>
      </c>
      <c r="F4232" s="21">
        <v>52</v>
      </c>
      <c r="G4232" s="21" t="s">
        <v>5305</v>
      </c>
      <c r="H4232" s="21" t="s">
        <v>585</v>
      </c>
      <c r="I4232" s="21">
        <v>1</v>
      </c>
      <c r="J4232" s="21">
        <v>0</v>
      </c>
      <c r="K4232" s="21">
        <v>0</v>
      </c>
      <c r="L4232" s="21">
        <v>0</v>
      </c>
      <c r="M4232" s="21" t="s">
        <v>2103</v>
      </c>
      <c r="N4232" s="21" t="s">
        <v>587</v>
      </c>
      <c r="O4232" s="21">
        <f t="shared" si="222"/>
        <v>0</v>
      </c>
      <c r="P4232" s="21">
        <f t="shared" si="223"/>
        <v>1</v>
      </c>
      <c r="Q4232" s="21">
        <f t="shared" si="224"/>
        <v>0</v>
      </c>
      <c r="R4232">
        <f>IFERROR(IF(I4232=1,VLOOKUP(F4232,Lookup!$A$2:$B$15,2,FALSE),0),0.5)</f>
        <v>0.5</v>
      </c>
      <c r="S4232">
        <f>IF(K4232=1,1,IFERROR(IF(H4232="pass",VLOOKUP(F4232,Lookup!$D$2:$E$26,2,FALSE),0),1.6))</f>
        <v>0</v>
      </c>
      <c r="T4232" s="6">
        <f t="shared" si="225"/>
        <v>0</v>
      </c>
      <c r="U4232" s="6">
        <f t="shared" si="226"/>
        <v>0.5</v>
      </c>
      <c r="V4232" t="str">
        <f t="shared" si="227"/>
        <v>C.MCCAFFREY, CAR</v>
      </c>
    </row>
    <row r="4233" spans="1:22">
      <c r="A4233">
        <v>396</v>
      </c>
      <c r="B4233" s="21">
        <v>3</v>
      </c>
      <c r="C4233" s="21" t="s">
        <v>21</v>
      </c>
      <c r="D4233" s="21" t="s">
        <v>19</v>
      </c>
      <c r="E4233" s="21">
        <v>39</v>
      </c>
      <c r="F4233" s="21">
        <v>61</v>
      </c>
      <c r="G4233" s="21" t="s">
        <v>5306</v>
      </c>
      <c r="H4233" s="21" t="s">
        <v>585</v>
      </c>
      <c r="I4233" s="21">
        <v>1</v>
      </c>
      <c r="J4233" s="21">
        <v>0</v>
      </c>
      <c r="K4233" s="21">
        <v>0</v>
      </c>
      <c r="L4233" s="21">
        <v>0</v>
      </c>
      <c r="M4233" s="21" t="s">
        <v>2137</v>
      </c>
      <c r="N4233" s="21" t="s">
        <v>587</v>
      </c>
      <c r="O4233" s="21">
        <f t="shared" si="222"/>
        <v>0</v>
      </c>
      <c r="P4233" s="21">
        <f t="shared" si="223"/>
        <v>1</v>
      </c>
      <c r="Q4233" s="21">
        <f t="shared" si="224"/>
        <v>0</v>
      </c>
      <c r="R4233">
        <f>IFERROR(IF(I4233=1,VLOOKUP(F4233,Lookup!$A$2:$B$15,2,FALSE),0),0.5)</f>
        <v>0.5</v>
      </c>
      <c r="S4233">
        <f>IF(K4233=1,1,IFERROR(IF(H4233="pass",VLOOKUP(F4233,Lookup!$D$2:$E$26,2,FALSE),0),1.6))</f>
        <v>0</v>
      </c>
      <c r="T4233" s="6">
        <f t="shared" si="225"/>
        <v>0</v>
      </c>
      <c r="U4233" s="6">
        <f t="shared" si="226"/>
        <v>0.5</v>
      </c>
      <c r="V4233" t="str">
        <f t="shared" si="227"/>
        <v>S.DARNOLD, CAR</v>
      </c>
    </row>
    <row r="4234" spans="1:22">
      <c r="A4234">
        <v>397</v>
      </c>
      <c r="B4234" s="21">
        <v>3</v>
      </c>
      <c r="C4234" s="21" t="s">
        <v>21</v>
      </c>
      <c r="D4234" s="21" t="s">
        <v>19</v>
      </c>
      <c r="E4234" s="21">
        <v>38</v>
      </c>
      <c r="F4234" s="21">
        <v>62</v>
      </c>
      <c r="G4234" s="21" t="s">
        <v>5307</v>
      </c>
      <c r="H4234" s="21" t="s">
        <v>439</v>
      </c>
      <c r="I4234" s="21">
        <v>0</v>
      </c>
      <c r="J4234" s="21">
        <v>1</v>
      </c>
      <c r="K4234" s="21">
        <v>0</v>
      </c>
      <c r="L4234" s="21">
        <v>0</v>
      </c>
      <c r="M4234" s="21" t="s">
        <v>2113</v>
      </c>
      <c r="N4234" s="21">
        <v>9</v>
      </c>
      <c r="O4234" s="21">
        <f t="shared" si="222"/>
        <v>9</v>
      </c>
      <c r="P4234" s="21">
        <f t="shared" si="223"/>
        <v>0</v>
      </c>
      <c r="Q4234" s="21">
        <f t="shared" si="224"/>
        <v>1</v>
      </c>
      <c r="R4234">
        <f>IFERROR(IF(I4234=1,VLOOKUP(F4234,Lookup!$A$2:$B$15,2,FALSE),0),0.5)</f>
        <v>0</v>
      </c>
      <c r="S4234">
        <f>IF(K4234=1,1,IFERROR(IF(H4234="pass",VLOOKUP(F4234,Lookup!$D$2:$E$26,2,FALSE),0),1.6))</f>
        <v>1.6</v>
      </c>
      <c r="T4234" s="6">
        <f t="shared" si="225"/>
        <v>1.7575000000000001</v>
      </c>
      <c r="U4234" s="6">
        <f t="shared" si="226"/>
        <v>1.7575000000000001</v>
      </c>
      <c r="V4234" t="str">
        <f t="shared" si="227"/>
        <v>D.MOORE, CAR</v>
      </c>
    </row>
    <row r="4235" spans="1:22">
      <c r="A4235">
        <v>398</v>
      </c>
      <c r="B4235" s="21">
        <v>3</v>
      </c>
      <c r="C4235" s="21" t="s">
        <v>21</v>
      </c>
      <c r="D4235" s="21" t="s">
        <v>19</v>
      </c>
      <c r="E4235" s="21">
        <v>38</v>
      </c>
      <c r="F4235" s="21">
        <v>62</v>
      </c>
      <c r="G4235" s="21" t="s">
        <v>5308</v>
      </c>
      <c r="H4235" s="21" t="s">
        <v>439</v>
      </c>
      <c r="I4235" s="21">
        <v>0</v>
      </c>
      <c r="J4235" s="21">
        <v>1</v>
      </c>
      <c r="K4235" s="21">
        <v>0</v>
      </c>
      <c r="L4235" s="21">
        <v>0</v>
      </c>
      <c r="M4235" s="21" t="s">
        <v>2113</v>
      </c>
      <c r="N4235" s="21">
        <v>18</v>
      </c>
      <c r="O4235" s="21">
        <f t="shared" si="222"/>
        <v>18</v>
      </c>
      <c r="P4235" s="21">
        <f t="shared" si="223"/>
        <v>0</v>
      </c>
      <c r="Q4235" s="21">
        <f t="shared" si="224"/>
        <v>1</v>
      </c>
      <c r="R4235">
        <f>IFERROR(IF(I4235=1,VLOOKUP(F4235,Lookup!$A$2:$B$15,2,FALSE),0),0.5)</f>
        <v>0</v>
      </c>
      <c r="S4235">
        <f>IF(K4235=1,1,IFERROR(IF(H4235="pass",VLOOKUP(F4235,Lookup!$D$2:$E$26,2,FALSE),0),1.6))</f>
        <v>1.6</v>
      </c>
      <c r="T4235" s="6">
        <f t="shared" si="225"/>
        <v>1.915</v>
      </c>
      <c r="U4235" s="6">
        <f t="shared" si="226"/>
        <v>1.915</v>
      </c>
      <c r="V4235" t="str">
        <f t="shared" si="227"/>
        <v>D.MOORE, CAR</v>
      </c>
    </row>
    <row r="4236" spans="1:22">
      <c r="A4236">
        <v>399</v>
      </c>
      <c r="B4236" s="21">
        <v>3</v>
      </c>
      <c r="C4236" s="21" t="s">
        <v>21</v>
      </c>
      <c r="D4236" s="21" t="s">
        <v>19</v>
      </c>
      <c r="E4236" s="21">
        <v>14</v>
      </c>
      <c r="F4236" s="21">
        <v>86</v>
      </c>
      <c r="G4236" s="21" t="s">
        <v>5309</v>
      </c>
      <c r="H4236" s="21" t="s">
        <v>585</v>
      </c>
      <c r="I4236" s="21">
        <v>1</v>
      </c>
      <c r="J4236" s="21">
        <v>0</v>
      </c>
      <c r="K4236" s="21">
        <v>0</v>
      </c>
      <c r="L4236" s="21">
        <v>0</v>
      </c>
      <c r="M4236" s="21" t="s">
        <v>2103</v>
      </c>
      <c r="N4236" s="21" t="s">
        <v>587</v>
      </c>
      <c r="O4236" s="21">
        <f t="shared" si="222"/>
        <v>0</v>
      </c>
      <c r="P4236" s="21">
        <f t="shared" si="223"/>
        <v>1</v>
      </c>
      <c r="Q4236" s="21">
        <f t="shared" si="224"/>
        <v>0</v>
      </c>
      <c r="R4236">
        <f>IFERROR(IF(I4236=1,VLOOKUP(F4236,Lookup!$A$2:$B$15,2,FALSE),0),0.5)</f>
        <v>0.6</v>
      </c>
      <c r="S4236">
        <f>IF(K4236=1,1,IFERROR(IF(H4236="pass",VLOOKUP(F4236,Lookup!$D$2:$E$26,2,FALSE),0),1.6))</f>
        <v>0</v>
      </c>
      <c r="T4236" s="6">
        <f t="shared" si="225"/>
        <v>0</v>
      </c>
      <c r="U4236" s="6">
        <f t="shared" si="226"/>
        <v>0.6</v>
      </c>
      <c r="V4236" t="str">
        <f t="shared" si="227"/>
        <v>C.MCCAFFREY, CAR</v>
      </c>
    </row>
    <row r="4237" spans="1:22">
      <c r="A4237">
        <v>400</v>
      </c>
      <c r="B4237" s="21">
        <v>3</v>
      </c>
      <c r="C4237" s="21" t="s">
        <v>21</v>
      </c>
      <c r="D4237" s="21" t="s">
        <v>19</v>
      </c>
      <c r="E4237" s="21">
        <v>12</v>
      </c>
      <c r="F4237" s="21">
        <v>88</v>
      </c>
      <c r="G4237" s="21" t="s">
        <v>5310</v>
      </c>
      <c r="H4237" s="21" t="s">
        <v>439</v>
      </c>
      <c r="I4237" s="21">
        <v>0</v>
      </c>
      <c r="J4237" s="21">
        <v>1</v>
      </c>
      <c r="K4237" s="21">
        <v>0</v>
      </c>
      <c r="L4237" s="21">
        <v>0</v>
      </c>
      <c r="M4237" s="21" t="s">
        <v>2176</v>
      </c>
      <c r="N4237" s="21">
        <v>-3</v>
      </c>
      <c r="O4237" s="21">
        <f t="shared" si="222"/>
        <v>-3</v>
      </c>
      <c r="P4237" s="21">
        <f t="shared" si="223"/>
        <v>0</v>
      </c>
      <c r="Q4237" s="21">
        <f t="shared" si="224"/>
        <v>1</v>
      </c>
      <c r="R4237">
        <f>IFERROR(IF(I4237=1,VLOOKUP(F4237,Lookup!$A$2:$B$15,2,FALSE),0),0.5)</f>
        <v>0</v>
      </c>
      <c r="S4237">
        <f>IF(K4237=1,1,IFERROR(IF(H4237="pass",VLOOKUP(F4237,Lookup!$D$2:$E$26,2,FALSE),0),1.6))</f>
        <v>2.2000000000000002</v>
      </c>
      <c r="T4237" s="6">
        <f t="shared" si="225"/>
        <v>1.5475000000000001</v>
      </c>
      <c r="U4237" s="6">
        <f t="shared" si="226"/>
        <v>1.9781500000000003</v>
      </c>
      <c r="V4237" t="str">
        <f t="shared" si="227"/>
        <v>C.HUBBARD, CAR</v>
      </c>
    </row>
    <row r="4238" spans="1:22">
      <c r="A4238">
        <v>401</v>
      </c>
      <c r="B4238" s="21">
        <v>3</v>
      </c>
      <c r="C4238" s="21" t="s">
        <v>21</v>
      </c>
      <c r="D4238" s="21" t="s">
        <v>19</v>
      </c>
      <c r="E4238" s="21">
        <v>17</v>
      </c>
      <c r="F4238" s="21">
        <v>83</v>
      </c>
      <c r="G4238" s="21" t="s">
        <v>5311</v>
      </c>
      <c r="H4238" s="21" t="s">
        <v>439</v>
      </c>
      <c r="I4238" s="21">
        <v>0</v>
      </c>
      <c r="J4238" s="21">
        <v>1</v>
      </c>
      <c r="K4238" s="21">
        <v>0</v>
      </c>
      <c r="L4238" s="21">
        <v>0</v>
      </c>
      <c r="M4238" s="21" t="s">
        <v>2117</v>
      </c>
      <c r="N4238" s="21">
        <v>9</v>
      </c>
      <c r="O4238" s="21">
        <f t="shared" si="222"/>
        <v>9</v>
      </c>
      <c r="P4238" s="21">
        <f t="shared" si="223"/>
        <v>0</v>
      </c>
      <c r="Q4238" s="21">
        <f t="shared" si="224"/>
        <v>1</v>
      </c>
      <c r="R4238">
        <f>IFERROR(IF(I4238=1,VLOOKUP(F4238,Lookup!$A$2:$B$15,2,FALSE),0),0.5)</f>
        <v>0</v>
      </c>
      <c r="S4238">
        <f>IF(K4238=1,1,IFERROR(IF(H4238="pass",VLOOKUP(F4238,Lookup!$D$2:$E$26,2,FALSE),0),1.6))</f>
        <v>2</v>
      </c>
      <c r="T4238" s="6">
        <f t="shared" si="225"/>
        <v>1.7575000000000001</v>
      </c>
      <c r="U4238" s="6">
        <f t="shared" si="226"/>
        <v>1.9175500000000001</v>
      </c>
      <c r="V4238" t="str">
        <f t="shared" si="227"/>
        <v>D.ARNOLD, CAR</v>
      </c>
    </row>
    <row r="4239" spans="1:22">
      <c r="A4239">
        <v>402</v>
      </c>
      <c r="B4239" s="21">
        <v>3</v>
      </c>
      <c r="C4239" s="21" t="s">
        <v>21</v>
      </c>
      <c r="D4239" s="21" t="s">
        <v>19</v>
      </c>
      <c r="E4239" s="21">
        <v>5</v>
      </c>
      <c r="F4239" s="21">
        <v>95</v>
      </c>
      <c r="G4239" s="21" t="s">
        <v>5312</v>
      </c>
      <c r="H4239" s="21" t="s">
        <v>585</v>
      </c>
      <c r="I4239" s="21">
        <v>1</v>
      </c>
      <c r="J4239" s="21">
        <v>0</v>
      </c>
      <c r="K4239" s="21">
        <v>0</v>
      </c>
      <c r="L4239" s="21">
        <v>0</v>
      </c>
      <c r="M4239" s="21" t="s">
        <v>2176</v>
      </c>
      <c r="N4239" s="21" t="s">
        <v>587</v>
      </c>
      <c r="O4239" s="21">
        <f t="shared" si="222"/>
        <v>0</v>
      </c>
      <c r="P4239" s="21">
        <f t="shared" si="223"/>
        <v>1</v>
      </c>
      <c r="Q4239" s="21">
        <f t="shared" si="224"/>
        <v>0</v>
      </c>
      <c r="R4239">
        <f>IFERROR(IF(I4239=1,VLOOKUP(F4239,Lookup!$A$2:$B$15,2,FALSE),0),0.5)</f>
        <v>1.4</v>
      </c>
      <c r="S4239">
        <f>IF(K4239=1,1,IFERROR(IF(H4239="pass",VLOOKUP(F4239,Lookup!$D$2:$E$26,2,FALSE),0),1.6))</f>
        <v>0</v>
      </c>
      <c r="T4239" s="6">
        <f t="shared" si="225"/>
        <v>0</v>
      </c>
      <c r="U4239" s="6">
        <f t="shared" si="226"/>
        <v>1.4</v>
      </c>
      <c r="V4239" t="str">
        <f t="shared" si="227"/>
        <v>C.HUBBARD, CAR</v>
      </c>
    </row>
    <row r="4240" spans="1:22">
      <c r="A4240">
        <v>403</v>
      </c>
      <c r="B4240" s="21">
        <v>3</v>
      </c>
      <c r="C4240" s="21" t="s">
        <v>19</v>
      </c>
      <c r="D4240" s="21" t="s">
        <v>21</v>
      </c>
      <c r="E4240" s="21">
        <v>95</v>
      </c>
      <c r="F4240" s="21">
        <v>5</v>
      </c>
      <c r="G4240" s="21" t="s">
        <v>5313</v>
      </c>
      <c r="H4240" s="21" t="s">
        <v>2864</v>
      </c>
      <c r="I4240" s="21">
        <v>0</v>
      </c>
      <c r="J4240" s="21">
        <v>1</v>
      </c>
      <c r="K4240" s="21">
        <v>0</v>
      </c>
      <c r="L4240" s="21">
        <v>0</v>
      </c>
      <c r="M4240" s="21" t="s">
        <v>1560</v>
      </c>
      <c r="N4240" s="21" t="s">
        <v>587</v>
      </c>
      <c r="O4240" s="21">
        <f t="shared" si="222"/>
        <v>0</v>
      </c>
      <c r="P4240" s="21">
        <f t="shared" si="223"/>
        <v>0</v>
      </c>
      <c r="Q4240" s="21">
        <f t="shared" si="224"/>
        <v>0</v>
      </c>
      <c r="R4240">
        <f>IFERROR(IF(I4240=1,VLOOKUP(F4240,Lookup!$A$2:$B$15,2,FALSE),0),0.5)</f>
        <v>0</v>
      </c>
      <c r="S4240">
        <f>IF(K4240=1,1,IFERROR(IF(H4240="pass",VLOOKUP(F4240,Lookup!$D$2:$E$26,2,FALSE),0),1.6))</f>
        <v>0</v>
      </c>
      <c r="T4240" s="6">
        <f t="shared" si="225"/>
        <v>0</v>
      </c>
      <c r="U4240" s="6">
        <f t="shared" si="226"/>
        <v>0</v>
      </c>
      <c r="V4240" t="str">
        <f t="shared" si="227"/>
        <v>C.CONLEY, HOU</v>
      </c>
    </row>
    <row r="4241" spans="1:22">
      <c r="A4241">
        <v>404</v>
      </c>
      <c r="B4241" s="21">
        <v>3</v>
      </c>
      <c r="C4241" s="21" t="s">
        <v>19</v>
      </c>
      <c r="D4241" s="21" t="s">
        <v>21</v>
      </c>
      <c r="E4241" s="21">
        <v>90</v>
      </c>
      <c r="F4241" s="21">
        <v>10</v>
      </c>
      <c r="G4241" s="21" t="s">
        <v>5314</v>
      </c>
      <c r="H4241" s="21" t="s">
        <v>585</v>
      </c>
      <c r="I4241" s="21">
        <v>1</v>
      </c>
      <c r="J4241" s="21">
        <v>0</v>
      </c>
      <c r="K4241" s="21">
        <v>0</v>
      </c>
      <c r="L4241" s="21">
        <v>0</v>
      </c>
      <c r="M4241" s="21" t="s">
        <v>1528</v>
      </c>
      <c r="N4241" s="21" t="s">
        <v>587</v>
      </c>
      <c r="O4241" s="21">
        <f t="shared" si="222"/>
        <v>0</v>
      </c>
      <c r="P4241" s="21">
        <f t="shared" si="223"/>
        <v>1</v>
      </c>
      <c r="Q4241" s="21">
        <f t="shared" si="224"/>
        <v>0</v>
      </c>
      <c r="R4241">
        <f>IFERROR(IF(I4241=1,VLOOKUP(F4241,Lookup!$A$2:$B$15,2,FALSE),0),0.5)</f>
        <v>0.5</v>
      </c>
      <c r="S4241">
        <f>IF(K4241=1,1,IFERROR(IF(H4241="pass",VLOOKUP(F4241,Lookup!$D$2:$E$26,2,FALSE),0),1.6))</f>
        <v>0</v>
      </c>
      <c r="T4241" s="6">
        <f t="shared" si="225"/>
        <v>0</v>
      </c>
      <c r="U4241" s="6">
        <f t="shared" si="226"/>
        <v>0.5</v>
      </c>
      <c r="V4241" t="str">
        <f t="shared" si="227"/>
        <v>M.INGRAM, HOU</v>
      </c>
    </row>
    <row r="4242" spans="1:22">
      <c r="A4242">
        <v>405</v>
      </c>
      <c r="B4242" s="21">
        <v>3</v>
      </c>
      <c r="C4242" s="21" t="s">
        <v>19</v>
      </c>
      <c r="D4242" s="21" t="s">
        <v>21</v>
      </c>
      <c r="E4242" s="21">
        <v>86</v>
      </c>
      <c r="F4242" s="21">
        <v>14</v>
      </c>
      <c r="G4242" s="21" t="s">
        <v>5315</v>
      </c>
      <c r="H4242" s="21" t="s">
        <v>585</v>
      </c>
      <c r="I4242" s="21">
        <v>1</v>
      </c>
      <c r="J4242" s="21">
        <v>0</v>
      </c>
      <c r="K4242" s="21">
        <v>0</v>
      </c>
      <c r="L4242" s="21">
        <v>0</v>
      </c>
      <c r="M4242" s="21" t="s">
        <v>1550</v>
      </c>
      <c r="N4242" s="21" t="s">
        <v>587</v>
      </c>
      <c r="O4242" s="21">
        <f t="shared" si="222"/>
        <v>0</v>
      </c>
      <c r="P4242" s="21">
        <f t="shared" si="223"/>
        <v>1</v>
      </c>
      <c r="Q4242" s="21">
        <f t="shared" si="224"/>
        <v>0</v>
      </c>
      <c r="R4242">
        <f>IFERROR(IF(I4242=1,VLOOKUP(F4242,Lookup!$A$2:$B$15,2,FALSE),0),0.5)</f>
        <v>0.5</v>
      </c>
      <c r="S4242">
        <f>IF(K4242=1,1,IFERROR(IF(H4242="pass",VLOOKUP(F4242,Lookup!$D$2:$E$26,2,FALSE),0),1.6))</f>
        <v>0</v>
      </c>
      <c r="T4242" s="6">
        <f t="shared" si="225"/>
        <v>0</v>
      </c>
      <c r="U4242" s="6">
        <f t="shared" si="226"/>
        <v>0.5</v>
      </c>
      <c r="V4242" t="str">
        <f t="shared" si="227"/>
        <v>P.LINDSAY, HOU</v>
      </c>
    </row>
    <row r="4243" spans="1:22">
      <c r="A4243">
        <v>406</v>
      </c>
      <c r="B4243" s="21">
        <v>3</v>
      </c>
      <c r="C4243" s="21" t="s">
        <v>19</v>
      </c>
      <c r="D4243" s="21" t="s">
        <v>21</v>
      </c>
      <c r="E4243" s="21">
        <v>84</v>
      </c>
      <c r="F4243" s="21">
        <v>16</v>
      </c>
      <c r="G4243" s="21" t="s">
        <v>5316</v>
      </c>
      <c r="H4243" s="21" t="s">
        <v>585</v>
      </c>
      <c r="I4243" s="21">
        <v>1</v>
      </c>
      <c r="J4243" s="21">
        <v>0</v>
      </c>
      <c r="K4243" s="21">
        <v>0</v>
      </c>
      <c r="L4243" s="21">
        <v>0</v>
      </c>
      <c r="M4243" s="21" t="s">
        <v>1550</v>
      </c>
      <c r="N4243" s="21" t="s">
        <v>587</v>
      </c>
      <c r="O4243" s="21">
        <f t="shared" si="222"/>
        <v>0</v>
      </c>
      <c r="P4243" s="21">
        <f t="shared" si="223"/>
        <v>1</v>
      </c>
      <c r="Q4243" s="21">
        <f t="shared" si="224"/>
        <v>0</v>
      </c>
      <c r="R4243">
        <f>IFERROR(IF(I4243=1,VLOOKUP(F4243,Lookup!$A$2:$B$15,2,FALSE),0),0.5)</f>
        <v>0.5</v>
      </c>
      <c r="S4243">
        <f>IF(K4243=1,1,IFERROR(IF(H4243="pass",VLOOKUP(F4243,Lookup!$D$2:$E$26,2,FALSE),0),1.6))</f>
        <v>0</v>
      </c>
      <c r="T4243" s="6">
        <f t="shared" si="225"/>
        <v>0</v>
      </c>
      <c r="U4243" s="6">
        <f t="shared" si="226"/>
        <v>0.5</v>
      </c>
      <c r="V4243" t="str">
        <f t="shared" si="227"/>
        <v>P.LINDSAY, HOU</v>
      </c>
    </row>
    <row r="4244" spans="1:22">
      <c r="A4244">
        <v>407</v>
      </c>
      <c r="B4244" s="21">
        <v>3</v>
      </c>
      <c r="C4244" s="21" t="s">
        <v>19</v>
      </c>
      <c r="D4244" s="21" t="s">
        <v>21</v>
      </c>
      <c r="E4244" s="21">
        <v>85</v>
      </c>
      <c r="F4244" s="21">
        <v>15</v>
      </c>
      <c r="G4244" s="21" t="s">
        <v>5317</v>
      </c>
      <c r="H4244" s="21" t="s">
        <v>2864</v>
      </c>
      <c r="I4244" s="21">
        <v>1</v>
      </c>
      <c r="J4244" s="21">
        <v>0</v>
      </c>
      <c r="K4244" s="21">
        <v>0</v>
      </c>
      <c r="L4244" s="21">
        <v>0</v>
      </c>
      <c r="M4244" s="21" t="s">
        <v>1528</v>
      </c>
      <c r="N4244" s="21" t="s">
        <v>587</v>
      </c>
      <c r="O4244" s="21">
        <f t="shared" si="222"/>
        <v>0</v>
      </c>
      <c r="P4244" s="21">
        <f t="shared" si="223"/>
        <v>1</v>
      </c>
      <c r="Q4244" s="21">
        <f t="shared" si="224"/>
        <v>0</v>
      </c>
      <c r="R4244">
        <f>IFERROR(IF(I4244=1,VLOOKUP(F4244,Lookup!$A$2:$B$15,2,FALSE),0),0.5)</f>
        <v>0.5</v>
      </c>
      <c r="S4244">
        <f>IF(K4244=1,1,IFERROR(IF(H4244="pass",VLOOKUP(F4244,Lookup!$D$2:$E$26,2,FALSE),0),1.6))</f>
        <v>0</v>
      </c>
      <c r="T4244" s="6">
        <f t="shared" si="225"/>
        <v>0</v>
      </c>
      <c r="U4244" s="6">
        <f t="shared" si="226"/>
        <v>0.5</v>
      </c>
      <c r="V4244" t="str">
        <f t="shared" si="227"/>
        <v>M.INGRAM, HOU</v>
      </c>
    </row>
    <row r="4245" spans="1:22">
      <c r="A4245">
        <v>408</v>
      </c>
      <c r="B4245" s="21">
        <v>3</v>
      </c>
      <c r="C4245" s="21" t="s">
        <v>19</v>
      </c>
      <c r="D4245" s="21" t="s">
        <v>21</v>
      </c>
      <c r="E4245" s="21">
        <v>80</v>
      </c>
      <c r="F4245" s="21">
        <v>20</v>
      </c>
      <c r="G4245" s="21" t="s">
        <v>5318</v>
      </c>
      <c r="H4245" s="21" t="s">
        <v>2864</v>
      </c>
      <c r="I4245" s="21">
        <v>0</v>
      </c>
      <c r="J4245" s="21">
        <v>1</v>
      </c>
      <c r="K4245" s="21">
        <v>0</v>
      </c>
      <c r="L4245" s="21">
        <v>0</v>
      </c>
      <c r="M4245" s="21" t="s">
        <v>5297</v>
      </c>
      <c r="N4245" s="21" t="s">
        <v>587</v>
      </c>
      <c r="O4245" s="21">
        <f t="shared" si="222"/>
        <v>0</v>
      </c>
      <c r="P4245" s="21">
        <f t="shared" si="223"/>
        <v>0</v>
      </c>
      <c r="Q4245" s="21">
        <f t="shared" si="224"/>
        <v>0</v>
      </c>
      <c r="R4245">
        <f>IFERROR(IF(I4245=1,VLOOKUP(F4245,Lookup!$A$2:$B$15,2,FALSE),0),0.5)</f>
        <v>0</v>
      </c>
      <c r="S4245">
        <f>IF(K4245=1,1,IFERROR(IF(H4245="pass",VLOOKUP(F4245,Lookup!$D$2:$E$26,2,FALSE),0),1.6))</f>
        <v>0</v>
      </c>
      <c r="T4245" s="6">
        <f t="shared" si="225"/>
        <v>0</v>
      </c>
      <c r="U4245" s="6">
        <f t="shared" si="226"/>
        <v>0</v>
      </c>
      <c r="V4245" t="str">
        <f t="shared" si="227"/>
        <v>A.MILLER, HOU</v>
      </c>
    </row>
    <row r="4246" spans="1:22">
      <c r="A4246">
        <v>409</v>
      </c>
      <c r="B4246" s="21">
        <v>3</v>
      </c>
      <c r="C4246" s="21" t="s">
        <v>19</v>
      </c>
      <c r="D4246" s="21" t="s">
        <v>21</v>
      </c>
      <c r="E4246" s="21">
        <v>65</v>
      </c>
      <c r="F4246" s="21">
        <v>35</v>
      </c>
      <c r="G4246" s="21" t="s">
        <v>5319</v>
      </c>
      <c r="H4246" s="21" t="s">
        <v>585</v>
      </c>
      <c r="I4246" s="21">
        <v>1</v>
      </c>
      <c r="J4246" s="21">
        <v>0</v>
      </c>
      <c r="K4246" s="21">
        <v>0</v>
      </c>
      <c r="L4246" s="21">
        <v>0</v>
      </c>
      <c r="M4246" s="21" t="s">
        <v>1550</v>
      </c>
      <c r="N4246" s="21" t="s">
        <v>587</v>
      </c>
      <c r="O4246" s="21">
        <f t="shared" si="222"/>
        <v>0</v>
      </c>
      <c r="P4246" s="21">
        <f t="shared" si="223"/>
        <v>1</v>
      </c>
      <c r="Q4246" s="21">
        <f t="shared" si="224"/>
        <v>0</v>
      </c>
      <c r="R4246">
        <f>IFERROR(IF(I4246=1,VLOOKUP(F4246,Lookup!$A$2:$B$15,2,FALSE),0),0.5)</f>
        <v>0.5</v>
      </c>
      <c r="S4246">
        <f>IF(K4246=1,1,IFERROR(IF(H4246="pass",VLOOKUP(F4246,Lookup!$D$2:$E$26,2,FALSE),0),1.6))</f>
        <v>0</v>
      </c>
      <c r="T4246" s="6">
        <f t="shared" si="225"/>
        <v>0</v>
      </c>
      <c r="U4246" s="6">
        <f t="shared" si="226"/>
        <v>0.5</v>
      </c>
      <c r="V4246" t="str">
        <f t="shared" si="227"/>
        <v>P.LINDSAY, HOU</v>
      </c>
    </row>
    <row r="4247" spans="1:22">
      <c r="A4247">
        <v>410</v>
      </c>
      <c r="B4247" s="21">
        <v>3</v>
      </c>
      <c r="C4247" s="21" t="s">
        <v>19</v>
      </c>
      <c r="D4247" s="21" t="s">
        <v>21</v>
      </c>
      <c r="E4247" s="21">
        <v>64</v>
      </c>
      <c r="F4247" s="21">
        <v>36</v>
      </c>
      <c r="G4247" s="21" t="s">
        <v>5320</v>
      </c>
      <c r="H4247" s="21" t="s">
        <v>585</v>
      </c>
      <c r="I4247" s="21">
        <v>1</v>
      </c>
      <c r="J4247" s="21">
        <v>0</v>
      </c>
      <c r="K4247" s="21">
        <v>0</v>
      </c>
      <c r="L4247" s="21">
        <v>0</v>
      </c>
      <c r="M4247" s="21" t="s">
        <v>1550</v>
      </c>
      <c r="N4247" s="21" t="s">
        <v>587</v>
      </c>
      <c r="O4247" s="21">
        <f t="shared" si="222"/>
        <v>0</v>
      </c>
      <c r="P4247" s="21">
        <f t="shared" si="223"/>
        <v>1</v>
      </c>
      <c r="Q4247" s="21">
        <f t="shared" si="224"/>
        <v>0</v>
      </c>
      <c r="R4247">
        <f>IFERROR(IF(I4247=1,VLOOKUP(F4247,Lookup!$A$2:$B$15,2,FALSE),0),0.5)</f>
        <v>0.5</v>
      </c>
      <c r="S4247">
        <f>IF(K4247=1,1,IFERROR(IF(H4247="pass",VLOOKUP(F4247,Lookup!$D$2:$E$26,2,FALSE),0),1.6))</f>
        <v>0</v>
      </c>
      <c r="T4247" s="6">
        <f t="shared" si="225"/>
        <v>0</v>
      </c>
      <c r="U4247" s="6">
        <f t="shared" si="226"/>
        <v>0.5</v>
      </c>
      <c r="V4247" t="str">
        <f t="shared" si="227"/>
        <v>P.LINDSAY, HOU</v>
      </c>
    </row>
    <row r="4248" spans="1:22">
      <c r="A4248">
        <v>411</v>
      </c>
      <c r="B4248" s="21">
        <v>3</v>
      </c>
      <c r="C4248" s="21" t="s">
        <v>19</v>
      </c>
      <c r="D4248" s="21" t="s">
        <v>21</v>
      </c>
      <c r="E4248" s="21">
        <v>71</v>
      </c>
      <c r="F4248" s="21">
        <v>29</v>
      </c>
      <c r="G4248" s="21" t="s">
        <v>5321</v>
      </c>
      <c r="H4248" s="21" t="s">
        <v>585</v>
      </c>
      <c r="I4248" s="21">
        <v>1</v>
      </c>
      <c r="J4248" s="21">
        <v>0</v>
      </c>
      <c r="K4248" s="21">
        <v>0</v>
      </c>
      <c r="L4248" s="21">
        <v>0</v>
      </c>
      <c r="M4248" s="21" t="s">
        <v>1547</v>
      </c>
      <c r="N4248" s="21" t="s">
        <v>587</v>
      </c>
      <c r="O4248" s="21">
        <f t="shared" si="222"/>
        <v>0</v>
      </c>
      <c r="P4248" s="21">
        <f t="shared" si="223"/>
        <v>1</v>
      </c>
      <c r="Q4248" s="21">
        <f t="shared" si="224"/>
        <v>0</v>
      </c>
      <c r="R4248">
        <f>IFERROR(IF(I4248=1,VLOOKUP(F4248,Lookup!$A$2:$B$15,2,FALSE),0),0.5)</f>
        <v>0.5</v>
      </c>
      <c r="S4248">
        <f>IF(K4248=1,1,IFERROR(IF(H4248="pass",VLOOKUP(F4248,Lookup!$D$2:$E$26,2,FALSE),0),1.6))</f>
        <v>0</v>
      </c>
      <c r="T4248" s="6">
        <f t="shared" si="225"/>
        <v>0</v>
      </c>
      <c r="U4248" s="6">
        <f t="shared" si="226"/>
        <v>0.5</v>
      </c>
      <c r="V4248" t="str">
        <f t="shared" si="227"/>
        <v>D.JOHNSON, HOU</v>
      </c>
    </row>
    <row r="4249" spans="1:22">
      <c r="A4249">
        <v>412</v>
      </c>
      <c r="B4249" s="21">
        <v>3</v>
      </c>
      <c r="C4249" s="21" t="s">
        <v>21</v>
      </c>
      <c r="D4249" s="21" t="s">
        <v>19</v>
      </c>
      <c r="E4249" s="21">
        <v>76</v>
      </c>
      <c r="F4249" s="21">
        <v>24</v>
      </c>
      <c r="G4249" s="21" t="s">
        <v>5322</v>
      </c>
      <c r="H4249" s="21" t="s">
        <v>439</v>
      </c>
      <c r="I4249" s="21">
        <v>0</v>
      </c>
      <c r="J4249" s="21">
        <v>1</v>
      </c>
      <c r="K4249" s="21">
        <v>0</v>
      </c>
      <c r="L4249" s="21">
        <v>0</v>
      </c>
      <c r="M4249" s="21" t="s">
        <v>2117</v>
      </c>
      <c r="N4249" s="21">
        <v>8</v>
      </c>
      <c r="O4249" s="21">
        <f t="shared" si="222"/>
        <v>8</v>
      </c>
      <c r="P4249" s="21">
        <f t="shared" si="223"/>
        <v>0</v>
      </c>
      <c r="Q4249" s="21">
        <f t="shared" si="224"/>
        <v>1</v>
      </c>
      <c r="R4249">
        <f>IFERROR(IF(I4249=1,VLOOKUP(F4249,Lookup!$A$2:$B$15,2,FALSE),0),0.5)</f>
        <v>0</v>
      </c>
      <c r="S4249">
        <f>IF(K4249=1,1,IFERROR(IF(H4249="pass",VLOOKUP(F4249,Lookup!$D$2:$E$26,2,FALSE),0),1.6))</f>
        <v>1.6</v>
      </c>
      <c r="T4249" s="6">
        <f t="shared" si="225"/>
        <v>1.74</v>
      </c>
      <c r="U4249" s="6">
        <f t="shared" si="226"/>
        <v>1.74</v>
      </c>
      <c r="V4249" t="str">
        <f t="shared" si="227"/>
        <v>D.ARNOLD, CAR</v>
      </c>
    </row>
    <row r="4250" spans="1:22">
      <c r="A4250">
        <v>413</v>
      </c>
      <c r="B4250" s="21">
        <v>3</v>
      </c>
      <c r="C4250" s="21" t="s">
        <v>21</v>
      </c>
      <c r="D4250" s="21" t="s">
        <v>19</v>
      </c>
      <c r="E4250" s="21">
        <v>76</v>
      </c>
      <c r="F4250" s="21">
        <v>24</v>
      </c>
      <c r="G4250" s="21" t="s">
        <v>5323</v>
      </c>
      <c r="H4250" s="21" t="s">
        <v>439</v>
      </c>
      <c r="I4250" s="21">
        <v>0</v>
      </c>
      <c r="J4250" s="21">
        <v>1</v>
      </c>
      <c r="K4250" s="21">
        <v>0</v>
      </c>
      <c r="L4250" s="21">
        <v>0</v>
      </c>
      <c r="M4250" s="21" t="s">
        <v>2176</v>
      </c>
      <c r="N4250" s="21">
        <v>-2</v>
      </c>
      <c r="O4250" s="21">
        <f t="shared" si="222"/>
        <v>-2</v>
      </c>
      <c r="P4250" s="21">
        <f t="shared" si="223"/>
        <v>0</v>
      </c>
      <c r="Q4250" s="21">
        <f t="shared" si="224"/>
        <v>1</v>
      </c>
      <c r="R4250">
        <f>IFERROR(IF(I4250=1,VLOOKUP(F4250,Lookup!$A$2:$B$15,2,FALSE),0),0.5)</f>
        <v>0</v>
      </c>
      <c r="S4250">
        <f>IF(K4250=1,1,IFERROR(IF(H4250="pass",VLOOKUP(F4250,Lookup!$D$2:$E$26,2,FALSE),0),1.6))</f>
        <v>1.6</v>
      </c>
      <c r="T4250" s="6">
        <f t="shared" si="225"/>
        <v>1.5650000000000002</v>
      </c>
      <c r="U4250" s="6">
        <f t="shared" si="226"/>
        <v>1.5650000000000002</v>
      </c>
      <c r="V4250" t="str">
        <f t="shared" si="227"/>
        <v>C.HUBBARD, CAR</v>
      </c>
    </row>
    <row r="4251" spans="1:22">
      <c r="A4251">
        <v>414</v>
      </c>
      <c r="B4251" s="21">
        <v>3</v>
      </c>
      <c r="C4251" s="21" t="s">
        <v>19</v>
      </c>
      <c r="D4251" s="21" t="s">
        <v>21</v>
      </c>
      <c r="E4251" s="21">
        <v>72</v>
      </c>
      <c r="F4251" s="21">
        <v>28</v>
      </c>
      <c r="G4251" s="21" t="s">
        <v>5324</v>
      </c>
      <c r="H4251" s="21" t="s">
        <v>585</v>
      </c>
      <c r="I4251" s="21">
        <v>1</v>
      </c>
      <c r="J4251" s="21">
        <v>0</v>
      </c>
      <c r="K4251" s="21">
        <v>0</v>
      </c>
      <c r="L4251" s="21">
        <v>0</v>
      </c>
      <c r="M4251" s="21" t="s">
        <v>1550</v>
      </c>
      <c r="N4251" s="21" t="s">
        <v>587</v>
      </c>
      <c r="O4251" s="21">
        <f t="shared" si="222"/>
        <v>0</v>
      </c>
      <c r="P4251" s="21">
        <f t="shared" si="223"/>
        <v>1</v>
      </c>
      <c r="Q4251" s="21">
        <f t="shared" si="224"/>
        <v>0</v>
      </c>
      <c r="R4251">
        <f>IFERROR(IF(I4251=1,VLOOKUP(F4251,Lookup!$A$2:$B$15,2,FALSE),0),0.5)</f>
        <v>0.5</v>
      </c>
      <c r="S4251">
        <f>IF(K4251=1,1,IFERROR(IF(H4251="pass",VLOOKUP(F4251,Lookup!$D$2:$E$26,2,FALSE),0),1.6))</f>
        <v>0</v>
      </c>
      <c r="T4251" s="6">
        <f t="shared" si="225"/>
        <v>0</v>
      </c>
      <c r="U4251" s="6">
        <f t="shared" si="226"/>
        <v>0.5</v>
      </c>
      <c r="V4251" t="str">
        <f t="shared" si="227"/>
        <v>P.LINDSAY, HOU</v>
      </c>
    </row>
    <row r="4252" spans="1:22">
      <c r="A4252">
        <v>415</v>
      </c>
      <c r="B4252" s="21">
        <v>3</v>
      </c>
      <c r="C4252" s="21" t="s">
        <v>19</v>
      </c>
      <c r="D4252" s="21" t="s">
        <v>21</v>
      </c>
      <c r="E4252" s="21">
        <v>75</v>
      </c>
      <c r="F4252" s="21">
        <v>25</v>
      </c>
      <c r="G4252" s="21" t="s">
        <v>5325</v>
      </c>
      <c r="H4252" s="21" t="s">
        <v>439</v>
      </c>
      <c r="I4252" s="21">
        <v>0</v>
      </c>
      <c r="J4252" s="21">
        <v>1</v>
      </c>
      <c r="K4252" s="21">
        <v>0</v>
      </c>
      <c r="L4252" s="21">
        <v>0</v>
      </c>
      <c r="M4252" s="21" t="s">
        <v>1586</v>
      </c>
      <c r="N4252" s="21">
        <v>1</v>
      </c>
      <c r="O4252" s="21">
        <f t="shared" si="222"/>
        <v>1</v>
      </c>
      <c r="P4252" s="21">
        <f t="shared" si="223"/>
        <v>0</v>
      </c>
      <c r="Q4252" s="21">
        <f t="shared" si="224"/>
        <v>1</v>
      </c>
      <c r="R4252">
        <f>IFERROR(IF(I4252=1,VLOOKUP(F4252,Lookup!$A$2:$B$15,2,FALSE),0),0.5)</f>
        <v>0</v>
      </c>
      <c r="S4252">
        <f>IF(K4252=1,1,IFERROR(IF(H4252="pass",VLOOKUP(F4252,Lookup!$D$2:$E$26,2,FALSE),0),1.6))</f>
        <v>1.6</v>
      </c>
      <c r="T4252" s="6">
        <f t="shared" si="225"/>
        <v>1.6175000000000002</v>
      </c>
      <c r="U4252" s="6">
        <f t="shared" si="226"/>
        <v>1.6175000000000002</v>
      </c>
      <c r="V4252" t="str">
        <f t="shared" si="227"/>
        <v>R.BURKHEAD, HOU</v>
      </c>
    </row>
    <row r="4253" spans="1:22">
      <c r="A4253">
        <v>416</v>
      </c>
      <c r="B4253" s="21">
        <v>3</v>
      </c>
      <c r="C4253" s="21" t="s">
        <v>21</v>
      </c>
      <c r="D4253" s="21" t="s">
        <v>19</v>
      </c>
      <c r="E4253" s="21">
        <v>74</v>
      </c>
      <c r="F4253" s="21">
        <v>26</v>
      </c>
      <c r="G4253" s="21" t="s">
        <v>5326</v>
      </c>
      <c r="H4253" s="21" t="s">
        <v>439</v>
      </c>
      <c r="I4253" s="21">
        <v>0</v>
      </c>
      <c r="J4253" s="21">
        <v>1</v>
      </c>
      <c r="K4253" s="21">
        <v>0</v>
      </c>
      <c r="L4253" s="21">
        <v>0</v>
      </c>
      <c r="M4253" s="21" t="s">
        <v>2154</v>
      </c>
      <c r="N4253" s="21">
        <v>3</v>
      </c>
      <c r="O4253" s="21">
        <f t="shared" si="222"/>
        <v>3</v>
      </c>
      <c r="P4253" s="21">
        <f t="shared" si="223"/>
        <v>0</v>
      </c>
      <c r="Q4253" s="21">
        <f t="shared" si="224"/>
        <v>1</v>
      </c>
      <c r="R4253">
        <f>IFERROR(IF(I4253=1,VLOOKUP(F4253,Lookup!$A$2:$B$15,2,FALSE),0),0.5)</f>
        <v>0</v>
      </c>
      <c r="S4253">
        <f>IF(K4253=1,1,IFERROR(IF(H4253="pass",VLOOKUP(F4253,Lookup!$D$2:$E$26,2,FALSE),0),1.6))</f>
        <v>1.6</v>
      </c>
      <c r="T4253" s="6">
        <f t="shared" si="225"/>
        <v>1.6525000000000001</v>
      </c>
      <c r="U4253" s="6">
        <f t="shared" si="226"/>
        <v>1.6525000000000001</v>
      </c>
      <c r="V4253" t="str">
        <f t="shared" si="227"/>
        <v>R.ANDERSON, CAR</v>
      </c>
    </row>
    <row r="4254" spans="1:22">
      <c r="A4254">
        <v>417</v>
      </c>
      <c r="B4254" s="21">
        <v>3</v>
      </c>
      <c r="C4254" s="21" t="s">
        <v>21</v>
      </c>
      <c r="D4254" s="21" t="s">
        <v>19</v>
      </c>
      <c r="E4254" s="21">
        <v>74</v>
      </c>
      <c r="F4254" s="21">
        <v>26</v>
      </c>
      <c r="G4254" s="21" t="s">
        <v>5327</v>
      </c>
      <c r="H4254" s="21" t="s">
        <v>439</v>
      </c>
      <c r="I4254" s="21">
        <v>0</v>
      </c>
      <c r="J4254" s="21">
        <v>1</v>
      </c>
      <c r="K4254" s="21">
        <v>0</v>
      </c>
      <c r="L4254" s="21">
        <v>0</v>
      </c>
      <c r="M4254" s="21" t="s">
        <v>5328</v>
      </c>
      <c r="N4254" s="21">
        <v>5</v>
      </c>
      <c r="O4254" s="21">
        <f t="shared" si="222"/>
        <v>5</v>
      </c>
      <c r="P4254" s="21">
        <f t="shared" si="223"/>
        <v>0</v>
      </c>
      <c r="Q4254" s="21">
        <f t="shared" si="224"/>
        <v>1</v>
      </c>
      <c r="R4254">
        <f>IFERROR(IF(I4254=1,VLOOKUP(F4254,Lookup!$A$2:$B$15,2,FALSE),0),0.5)</f>
        <v>0</v>
      </c>
      <c r="S4254">
        <f>IF(K4254=1,1,IFERROR(IF(H4254="pass",VLOOKUP(F4254,Lookup!$D$2:$E$26,2,FALSE),0),1.6))</f>
        <v>1.6</v>
      </c>
      <c r="T4254" s="6">
        <f t="shared" si="225"/>
        <v>1.6875</v>
      </c>
      <c r="U4254" s="6">
        <f t="shared" si="226"/>
        <v>1.6875</v>
      </c>
      <c r="V4254" t="str">
        <f t="shared" si="227"/>
        <v>R.FREEMAN, CAR</v>
      </c>
    </row>
    <row r="4255" spans="1:22">
      <c r="A4255">
        <v>418</v>
      </c>
      <c r="B4255" s="21">
        <v>3</v>
      </c>
      <c r="C4255" s="21" t="s">
        <v>19</v>
      </c>
      <c r="D4255" s="21" t="s">
        <v>21</v>
      </c>
      <c r="E4255" s="21">
        <v>64</v>
      </c>
      <c r="F4255" s="21">
        <v>36</v>
      </c>
      <c r="G4255" s="21" t="s">
        <v>5329</v>
      </c>
      <c r="H4255" s="21" t="s">
        <v>439</v>
      </c>
      <c r="I4255" s="21">
        <v>0</v>
      </c>
      <c r="J4255" s="21">
        <v>1</v>
      </c>
      <c r="K4255" s="21">
        <v>0</v>
      </c>
      <c r="L4255" s="21">
        <v>0</v>
      </c>
      <c r="M4255" s="21" t="s">
        <v>1530</v>
      </c>
      <c r="N4255" s="21">
        <v>8</v>
      </c>
      <c r="O4255" s="21">
        <f t="shared" si="222"/>
        <v>8</v>
      </c>
      <c r="P4255" s="21">
        <f t="shared" si="223"/>
        <v>0</v>
      </c>
      <c r="Q4255" s="21">
        <f t="shared" si="224"/>
        <v>1</v>
      </c>
      <c r="R4255">
        <f>IFERROR(IF(I4255=1,VLOOKUP(F4255,Lookup!$A$2:$B$15,2,FALSE),0),0.5)</f>
        <v>0</v>
      </c>
      <c r="S4255">
        <f>IF(K4255=1,1,IFERROR(IF(H4255="pass",VLOOKUP(F4255,Lookup!$D$2:$E$26,2,FALSE),0),1.6))</f>
        <v>1.6</v>
      </c>
      <c r="T4255" s="6">
        <f t="shared" si="225"/>
        <v>1.74</v>
      </c>
      <c r="U4255" s="6">
        <f t="shared" si="226"/>
        <v>1.74</v>
      </c>
      <c r="V4255" t="str">
        <f t="shared" si="227"/>
        <v>B.COOKS, HOU</v>
      </c>
    </row>
    <row r="4256" spans="1:22">
      <c r="A4256">
        <v>419</v>
      </c>
      <c r="B4256" s="21">
        <v>3</v>
      </c>
      <c r="C4256" s="21" t="s">
        <v>19</v>
      </c>
      <c r="D4256" s="21" t="s">
        <v>21</v>
      </c>
      <c r="E4256" s="21">
        <v>56</v>
      </c>
      <c r="F4256" s="21">
        <v>44</v>
      </c>
      <c r="G4256" s="21" t="s">
        <v>5330</v>
      </c>
      <c r="H4256" s="21" t="s">
        <v>439</v>
      </c>
      <c r="I4256" s="21">
        <v>0</v>
      </c>
      <c r="J4256" s="21">
        <v>1</v>
      </c>
      <c r="K4256" s="21">
        <v>0</v>
      </c>
      <c r="L4256" s="21">
        <v>0</v>
      </c>
      <c r="M4256" s="21" t="s">
        <v>1530</v>
      </c>
      <c r="N4256" s="21">
        <v>28</v>
      </c>
      <c r="O4256" s="21">
        <f t="shared" si="222"/>
        <v>28</v>
      </c>
      <c r="P4256" s="21">
        <f t="shared" si="223"/>
        <v>0</v>
      </c>
      <c r="Q4256" s="21">
        <f t="shared" si="224"/>
        <v>1</v>
      </c>
      <c r="R4256">
        <f>IFERROR(IF(I4256=1,VLOOKUP(F4256,Lookup!$A$2:$B$15,2,FALSE),0),0.5)</f>
        <v>0</v>
      </c>
      <c r="S4256">
        <f>IF(K4256=1,1,IFERROR(IF(H4256="pass",VLOOKUP(F4256,Lookup!$D$2:$E$26,2,FALSE),0),1.6))</f>
        <v>1.6</v>
      </c>
      <c r="T4256" s="6">
        <f t="shared" si="225"/>
        <v>2.09</v>
      </c>
      <c r="U4256" s="6">
        <f t="shared" si="226"/>
        <v>2.09</v>
      </c>
      <c r="V4256" t="str">
        <f t="shared" si="227"/>
        <v>B.COOKS, HOU</v>
      </c>
    </row>
    <row r="4257" spans="1:22">
      <c r="A4257">
        <v>420</v>
      </c>
      <c r="B4257" s="21">
        <v>3</v>
      </c>
      <c r="C4257" s="21" t="s">
        <v>19</v>
      </c>
      <c r="D4257" s="21" t="s">
        <v>21</v>
      </c>
      <c r="E4257" s="21">
        <v>26</v>
      </c>
      <c r="F4257" s="21">
        <v>74</v>
      </c>
      <c r="G4257" s="21" t="s">
        <v>5331</v>
      </c>
      <c r="H4257" s="21" t="s">
        <v>585</v>
      </c>
      <c r="I4257" s="21">
        <v>1</v>
      </c>
      <c r="J4257" s="21">
        <v>0</v>
      </c>
      <c r="K4257" s="21">
        <v>0</v>
      </c>
      <c r="L4257" s="21">
        <v>0</v>
      </c>
      <c r="M4257" s="21" t="s">
        <v>1547</v>
      </c>
      <c r="N4257" s="21" t="s">
        <v>587</v>
      </c>
      <c r="O4257" s="21">
        <f t="shared" si="222"/>
        <v>0</v>
      </c>
      <c r="P4257" s="21">
        <f t="shared" si="223"/>
        <v>1</v>
      </c>
      <c r="Q4257" s="21">
        <f t="shared" si="224"/>
        <v>0</v>
      </c>
      <c r="R4257">
        <f>IFERROR(IF(I4257=1,VLOOKUP(F4257,Lookup!$A$2:$B$15,2,FALSE),0),0.5)</f>
        <v>0.5</v>
      </c>
      <c r="S4257">
        <f>IF(K4257=1,1,IFERROR(IF(H4257="pass",VLOOKUP(F4257,Lookup!$D$2:$E$26,2,FALSE),0),1.6))</f>
        <v>0</v>
      </c>
      <c r="T4257" s="6">
        <f t="shared" si="225"/>
        <v>0</v>
      </c>
      <c r="U4257" s="6">
        <f t="shared" si="226"/>
        <v>0.5</v>
      </c>
      <c r="V4257" t="str">
        <f t="shared" si="227"/>
        <v>D.JOHNSON, HOU</v>
      </c>
    </row>
    <row r="4258" spans="1:22">
      <c r="A4258">
        <v>421</v>
      </c>
      <c r="B4258" s="21">
        <v>3</v>
      </c>
      <c r="C4258" s="21" t="s">
        <v>19</v>
      </c>
      <c r="D4258" s="21" t="s">
        <v>21</v>
      </c>
      <c r="E4258" s="21">
        <v>22</v>
      </c>
      <c r="F4258" s="21">
        <v>78</v>
      </c>
      <c r="G4258" s="21" t="s">
        <v>5332</v>
      </c>
      <c r="H4258" s="21" t="s">
        <v>439</v>
      </c>
      <c r="I4258" s="21">
        <v>0</v>
      </c>
      <c r="J4258" s="21">
        <v>1</v>
      </c>
      <c r="K4258" s="21">
        <v>0</v>
      </c>
      <c r="L4258" s="21">
        <v>0</v>
      </c>
      <c r="M4258" s="21" t="s">
        <v>1602</v>
      </c>
      <c r="N4258" s="21">
        <v>9</v>
      </c>
      <c r="O4258" s="21">
        <f t="shared" si="222"/>
        <v>9</v>
      </c>
      <c r="P4258" s="21">
        <f t="shared" si="223"/>
        <v>0</v>
      </c>
      <c r="Q4258" s="21">
        <f t="shared" si="224"/>
        <v>1</v>
      </c>
      <c r="R4258">
        <f>IFERROR(IF(I4258=1,VLOOKUP(F4258,Lookup!$A$2:$B$15,2,FALSE),0),0.5)</f>
        <v>0</v>
      </c>
      <c r="S4258">
        <f>IF(K4258=1,1,IFERROR(IF(H4258="pass",VLOOKUP(F4258,Lookup!$D$2:$E$26,2,FALSE),0),1.6))</f>
        <v>1.8</v>
      </c>
      <c r="T4258" s="6">
        <f t="shared" si="225"/>
        <v>1.7575000000000001</v>
      </c>
      <c r="U4258" s="6">
        <f t="shared" si="226"/>
        <v>1.7855500000000002</v>
      </c>
      <c r="V4258" t="str">
        <f t="shared" si="227"/>
        <v>J.AKINS, HOU</v>
      </c>
    </row>
    <row r="4259" spans="1:22">
      <c r="A4259">
        <v>422</v>
      </c>
      <c r="B4259" s="21">
        <v>3</v>
      </c>
      <c r="C4259" s="21" t="s">
        <v>19</v>
      </c>
      <c r="D4259" s="21" t="s">
        <v>21</v>
      </c>
      <c r="E4259" s="21">
        <v>12</v>
      </c>
      <c r="F4259" s="21">
        <v>88</v>
      </c>
      <c r="G4259" s="21" t="s">
        <v>5333</v>
      </c>
      <c r="H4259" s="21" t="s">
        <v>439</v>
      </c>
      <c r="I4259" s="21">
        <v>0</v>
      </c>
      <c r="J4259" s="21">
        <v>1</v>
      </c>
      <c r="K4259" s="21">
        <v>0</v>
      </c>
      <c r="L4259" s="21">
        <v>0</v>
      </c>
      <c r="M4259" s="21" t="s">
        <v>1530</v>
      </c>
      <c r="N4259" s="21">
        <v>6</v>
      </c>
      <c r="O4259" s="21">
        <f t="shared" si="222"/>
        <v>6</v>
      </c>
      <c r="P4259" s="21">
        <f t="shared" si="223"/>
        <v>0</v>
      </c>
      <c r="Q4259" s="21">
        <f t="shared" si="224"/>
        <v>1</v>
      </c>
      <c r="R4259">
        <f>IFERROR(IF(I4259=1,VLOOKUP(F4259,Lookup!$A$2:$B$15,2,FALSE),0),0.5)</f>
        <v>0</v>
      </c>
      <c r="S4259">
        <f>IF(K4259=1,1,IFERROR(IF(H4259="pass",VLOOKUP(F4259,Lookup!$D$2:$E$26,2,FALSE),0),1.6))</f>
        <v>2.2000000000000002</v>
      </c>
      <c r="T4259" s="6">
        <f t="shared" si="225"/>
        <v>1.7050000000000001</v>
      </c>
      <c r="U4259" s="6">
        <f t="shared" si="226"/>
        <v>2.0317000000000003</v>
      </c>
      <c r="V4259" t="str">
        <f t="shared" si="227"/>
        <v>B.COOKS, HOU</v>
      </c>
    </row>
    <row r="4260" spans="1:22">
      <c r="A4260">
        <v>423</v>
      </c>
      <c r="B4260" s="21">
        <v>3</v>
      </c>
      <c r="C4260" s="21" t="s">
        <v>19</v>
      </c>
      <c r="D4260" s="21" t="s">
        <v>21</v>
      </c>
      <c r="E4260" s="21">
        <v>1</v>
      </c>
      <c r="F4260" s="21">
        <v>99</v>
      </c>
      <c r="G4260" s="21" t="s">
        <v>5334</v>
      </c>
      <c r="H4260" s="21" t="s">
        <v>439</v>
      </c>
      <c r="I4260" s="21">
        <v>0</v>
      </c>
      <c r="J4260" s="21">
        <v>1</v>
      </c>
      <c r="K4260" s="21">
        <v>0</v>
      </c>
      <c r="L4260" s="21">
        <v>0</v>
      </c>
      <c r="M4260" s="21" t="s">
        <v>5297</v>
      </c>
      <c r="N4260" s="21">
        <v>1</v>
      </c>
      <c r="O4260" s="21">
        <f t="shared" si="222"/>
        <v>1</v>
      </c>
      <c r="P4260" s="21">
        <f t="shared" si="223"/>
        <v>0</v>
      </c>
      <c r="Q4260" s="21">
        <f t="shared" si="224"/>
        <v>1</v>
      </c>
      <c r="R4260">
        <f>IFERROR(IF(I4260=1,VLOOKUP(F4260,Lookup!$A$2:$B$15,2,FALSE),0),0.5)</f>
        <v>0</v>
      </c>
      <c r="S4260">
        <f>IF(K4260=1,1,IFERROR(IF(H4260="pass",VLOOKUP(F4260,Lookup!$D$2:$E$26,2,FALSE),0),1.6))</f>
        <v>4</v>
      </c>
      <c r="T4260" s="6">
        <f t="shared" si="225"/>
        <v>1.6175000000000002</v>
      </c>
      <c r="U4260" s="6">
        <f t="shared" si="226"/>
        <v>4</v>
      </c>
      <c r="V4260" t="str">
        <f t="shared" si="227"/>
        <v>A.MILLER, HOU</v>
      </c>
    </row>
    <row r="4261" spans="1:22">
      <c r="A4261">
        <v>424</v>
      </c>
      <c r="B4261" s="21">
        <v>3</v>
      </c>
      <c r="C4261" s="21" t="s">
        <v>21</v>
      </c>
      <c r="D4261" s="21" t="s">
        <v>19</v>
      </c>
      <c r="E4261" s="21">
        <v>75</v>
      </c>
      <c r="F4261" s="21">
        <v>25</v>
      </c>
      <c r="G4261" s="21" t="s">
        <v>5335</v>
      </c>
      <c r="H4261" s="21" t="s">
        <v>439</v>
      </c>
      <c r="I4261" s="21">
        <v>0</v>
      </c>
      <c r="J4261" s="21">
        <v>1</v>
      </c>
      <c r="K4261" s="21">
        <v>0</v>
      </c>
      <c r="L4261" s="21">
        <v>0</v>
      </c>
      <c r="M4261" s="21" t="s">
        <v>2176</v>
      </c>
      <c r="N4261" s="21">
        <v>6</v>
      </c>
      <c r="O4261" s="21">
        <f t="shared" si="222"/>
        <v>6</v>
      </c>
      <c r="P4261" s="21">
        <f t="shared" si="223"/>
        <v>0</v>
      </c>
      <c r="Q4261" s="21">
        <f t="shared" si="224"/>
        <v>1</v>
      </c>
      <c r="R4261">
        <f>IFERROR(IF(I4261=1,VLOOKUP(F4261,Lookup!$A$2:$B$15,2,FALSE),0),0.5)</f>
        <v>0</v>
      </c>
      <c r="S4261">
        <f>IF(K4261=1,1,IFERROR(IF(H4261="pass",VLOOKUP(F4261,Lookup!$D$2:$E$26,2,FALSE),0),1.6))</f>
        <v>1.6</v>
      </c>
      <c r="T4261" s="6">
        <f t="shared" si="225"/>
        <v>1.7050000000000001</v>
      </c>
      <c r="U4261" s="6">
        <f t="shared" si="226"/>
        <v>1.7050000000000001</v>
      </c>
      <c r="V4261" t="str">
        <f t="shared" si="227"/>
        <v>C.HUBBARD, CAR</v>
      </c>
    </row>
    <row r="4262" spans="1:22">
      <c r="A4262">
        <v>425</v>
      </c>
      <c r="B4262" s="21">
        <v>3</v>
      </c>
      <c r="C4262" s="21" t="s">
        <v>19</v>
      </c>
      <c r="D4262" s="21" t="s">
        <v>21</v>
      </c>
      <c r="E4262" s="21">
        <v>83</v>
      </c>
      <c r="F4262" s="21">
        <v>17</v>
      </c>
      <c r="G4262" s="21" t="s">
        <v>5336</v>
      </c>
      <c r="H4262" s="21" t="s">
        <v>439</v>
      </c>
      <c r="I4262" s="21">
        <v>0</v>
      </c>
      <c r="J4262" s="21">
        <v>1</v>
      </c>
      <c r="K4262" s="21">
        <v>0</v>
      </c>
      <c r="L4262" s="21">
        <v>0</v>
      </c>
      <c r="M4262" s="21" t="s">
        <v>5297</v>
      </c>
      <c r="N4262" s="21">
        <v>6</v>
      </c>
      <c r="O4262" s="21">
        <f t="shared" si="222"/>
        <v>6</v>
      </c>
      <c r="P4262" s="21">
        <f t="shared" si="223"/>
        <v>0</v>
      </c>
      <c r="Q4262" s="21">
        <f t="shared" si="224"/>
        <v>1</v>
      </c>
      <c r="R4262">
        <f>IFERROR(IF(I4262=1,VLOOKUP(F4262,Lookup!$A$2:$B$15,2,FALSE),0),0.5)</f>
        <v>0</v>
      </c>
      <c r="S4262">
        <f>IF(K4262=1,1,IFERROR(IF(H4262="pass",VLOOKUP(F4262,Lookup!$D$2:$E$26,2,FALSE),0),1.6))</f>
        <v>1.6</v>
      </c>
      <c r="T4262" s="6">
        <f t="shared" si="225"/>
        <v>1.7050000000000001</v>
      </c>
      <c r="U4262" s="6">
        <f t="shared" si="226"/>
        <v>1.7050000000000001</v>
      </c>
      <c r="V4262" t="str">
        <f t="shared" si="227"/>
        <v>A.MILLER, HOU</v>
      </c>
    </row>
    <row r="4263" spans="1:22">
      <c r="A4263">
        <v>426</v>
      </c>
      <c r="B4263" s="21">
        <v>3</v>
      </c>
      <c r="C4263" s="21" t="s">
        <v>19</v>
      </c>
      <c r="D4263" s="21" t="s">
        <v>21</v>
      </c>
      <c r="E4263" s="21">
        <v>73</v>
      </c>
      <c r="F4263" s="21">
        <v>27</v>
      </c>
      <c r="G4263" s="21" t="s">
        <v>5337</v>
      </c>
      <c r="H4263" s="21" t="s">
        <v>585</v>
      </c>
      <c r="I4263" s="21">
        <v>1</v>
      </c>
      <c r="J4263" s="21">
        <v>0</v>
      </c>
      <c r="K4263" s="21">
        <v>0</v>
      </c>
      <c r="L4263" s="21">
        <v>0</v>
      </c>
      <c r="M4263" s="21" t="s">
        <v>1550</v>
      </c>
      <c r="N4263" s="21" t="s">
        <v>587</v>
      </c>
      <c r="O4263" s="21">
        <f t="shared" si="222"/>
        <v>0</v>
      </c>
      <c r="P4263" s="21">
        <f t="shared" si="223"/>
        <v>1</v>
      </c>
      <c r="Q4263" s="21">
        <f t="shared" si="224"/>
        <v>0</v>
      </c>
      <c r="R4263">
        <f>IFERROR(IF(I4263=1,VLOOKUP(F4263,Lookup!$A$2:$B$15,2,FALSE),0),0.5)</f>
        <v>0.5</v>
      </c>
      <c r="S4263">
        <f>IF(K4263=1,1,IFERROR(IF(H4263="pass",VLOOKUP(F4263,Lookup!$D$2:$E$26,2,FALSE),0),1.6))</f>
        <v>0</v>
      </c>
      <c r="T4263" s="6">
        <f t="shared" si="225"/>
        <v>0</v>
      </c>
      <c r="U4263" s="6">
        <f t="shared" si="226"/>
        <v>0.5</v>
      </c>
      <c r="V4263" t="str">
        <f t="shared" si="227"/>
        <v>P.LINDSAY, HOU</v>
      </c>
    </row>
    <row r="4264" spans="1:22">
      <c r="A4264">
        <v>427</v>
      </c>
      <c r="B4264" s="21">
        <v>3</v>
      </c>
      <c r="C4264" s="21" t="s">
        <v>19</v>
      </c>
      <c r="D4264" s="21" t="s">
        <v>21</v>
      </c>
      <c r="E4264" s="21">
        <v>70</v>
      </c>
      <c r="F4264" s="21">
        <v>30</v>
      </c>
      <c r="G4264" s="21" t="s">
        <v>5338</v>
      </c>
      <c r="H4264" s="21" t="s">
        <v>439</v>
      </c>
      <c r="I4264" s="21">
        <v>0</v>
      </c>
      <c r="J4264" s="21">
        <v>1</v>
      </c>
      <c r="K4264" s="21">
        <v>0</v>
      </c>
      <c r="L4264" s="21">
        <v>0</v>
      </c>
      <c r="M4264" s="21" t="s">
        <v>1602</v>
      </c>
      <c r="N4264" s="21">
        <v>0</v>
      </c>
      <c r="O4264" s="21">
        <f t="shared" si="222"/>
        <v>0</v>
      </c>
      <c r="P4264" s="21">
        <f t="shared" si="223"/>
        <v>0</v>
      </c>
      <c r="Q4264" s="21">
        <f t="shared" si="224"/>
        <v>1</v>
      </c>
      <c r="R4264">
        <f>IFERROR(IF(I4264=1,VLOOKUP(F4264,Lookup!$A$2:$B$15,2,FALSE),0),0.5)</f>
        <v>0</v>
      </c>
      <c r="S4264">
        <f>IF(K4264=1,1,IFERROR(IF(H4264="pass",VLOOKUP(F4264,Lookup!$D$2:$E$26,2,FALSE),0),1.6))</f>
        <v>1.6</v>
      </c>
      <c r="T4264" s="6">
        <f t="shared" si="225"/>
        <v>1.6</v>
      </c>
      <c r="U4264" s="6">
        <f t="shared" si="226"/>
        <v>1.6</v>
      </c>
      <c r="V4264" t="str">
        <f t="shared" si="227"/>
        <v>J.AKINS, HOU</v>
      </c>
    </row>
    <row r="4265" spans="1:22">
      <c r="A4265">
        <v>428</v>
      </c>
      <c r="B4265" s="21">
        <v>3</v>
      </c>
      <c r="C4265" s="21" t="s">
        <v>19</v>
      </c>
      <c r="D4265" s="21" t="s">
        <v>21</v>
      </c>
      <c r="E4265" s="21">
        <v>65</v>
      </c>
      <c r="F4265" s="21">
        <v>35</v>
      </c>
      <c r="G4265" s="21" t="s">
        <v>5339</v>
      </c>
      <c r="H4265" s="21" t="s">
        <v>439</v>
      </c>
      <c r="I4265" s="21">
        <v>0</v>
      </c>
      <c r="J4265" s="21">
        <v>1</v>
      </c>
      <c r="K4265" s="21">
        <v>0</v>
      </c>
      <c r="L4265" s="21">
        <v>0</v>
      </c>
      <c r="M4265" s="21" t="s">
        <v>5297</v>
      </c>
      <c r="N4265" s="21">
        <v>5</v>
      </c>
      <c r="O4265" s="21">
        <f t="shared" si="222"/>
        <v>5</v>
      </c>
      <c r="P4265" s="21">
        <f t="shared" si="223"/>
        <v>0</v>
      </c>
      <c r="Q4265" s="21">
        <f t="shared" si="224"/>
        <v>1</v>
      </c>
      <c r="R4265">
        <f>IFERROR(IF(I4265=1,VLOOKUP(F4265,Lookup!$A$2:$B$15,2,FALSE),0),0.5)</f>
        <v>0</v>
      </c>
      <c r="S4265">
        <f>IF(K4265=1,1,IFERROR(IF(H4265="pass",VLOOKUP(F4265,Lookup!$D$2:$E$26,2,FALSE),0),1.6))</f>
        <v>1.6</v>
      </c>
      <c r="T4265" s="6">
        <f t="shared" si="225"/>
        <v>1.6875</v>
      </c>
      <c r="U4265" s="6">
        <f t="shared" si="226"/>
        <v>1.6875</v>
      </c>
      <c r="V4265" t="str">
        <f t="shared" si="227"/>
        <v>A.MILLER, HOU</v>
      </c>
    </row>
    <row r="4266" spans="1:22">
      <c r="A4266">
        <v>429</v>
      </c>
      <c r="B4266" s="21">
        <v>3</v>
      </c>
      <c r="C4266" s="21" t="s">
        <v>19</v>
      </c>
      <c r="D4266" s="21" t="s">
        <v>21</v>
      </c>
      <c r="E4266" s="21">
        <v>60</v>
      </c>
      <c r="F4266" s="21">
        <v>40</v>
      </c>
      <c r="G4266" s="21" t="s">
        <v>5340</v>
      </c>
      <c r="H4266" s="21" t="s">
        <v>439</v>
      </c>
      <c r="I4266" s="21">
        <v>0</v>
      </c>
      <c r="J4266" s="21">
        <v>1</v>
      </c>
      <c r="K4266" s="21">
        <v>0</v>
      </c>
      <c r="L4266" s="21">
        <v>0</v>
      </c>
      <c r="M4266" s="21" t="s">
        <v>1560</v>
      </c>
      <c r="N4266" s="21">
        <v>16</v>
      </c>
      <c r="O4266" s="21">
        <f t="shared" si="222"/>
        <v>16</v>
      </c>
      <c r="P4266" s="21">
        <f t="shared" si="223"/>
        <v>0</v>
      </c>
      <c r="Q4266" s="21">
        <f t="shared" si="224"/>
        <v>1</v>
      </c>
      <c r="R4266">
        <f>IFERROR(IF(I4266=1,VLOOKUP(F4266,Lookup!$A$2:$B$15,2,FALSE),0),0.5)</f>
        <v>0</v>
      </c>
      <c r="S4266">
        <f>IF(K4266=1,1,IFERROR(IF(H4266="pass",VLOOKUP(F4266,Lookup!$D$2:$E$26,2,FALSE),0),1.6))</f>
        <v>1.6</v>
      </c>
      <c r="T4266" s="6">
        <f t="shared" si="225"/>
        <v>1.8800000000000001</v>
      </c>
      <c r="U4266" s="6">
        <f t="shared" si="226"/>
        <v>1.8800000000000001</v>
      </c>
      <c r="V4266" t="str">
        <f t="shared" si="227"/>
        <v>C.CONLEY, HOU</v>
      </c>
    </row>
    <row r="4267" spans="1:22">
      <c r="A4267">
        <v>430</v>
      </c>
      <c r="B4267" s="21">
        <v>3</v>
      </c>
      <c r="C4267" s="21" t="s">
        <v>19</v>
      </c>
      <c r="D4267" s="21" t="s">
        <v>21</v>
      </c>
      <c r="E4267" s="21">
        <v>60</v>
      </c>
      <c r="F4267" s="21">
        <v>40</v>
      </c>
      <c r="G4267" s="21" t="s">
        <v>5341</v>
      </c>
      <c r="H4267" s="21" t="s">
        <v>585</v>
      </c>
      <c r="I4267" s="21">
        <v>1</v>
      </c>
      <c r="J4267" s="21">
        <v>0</v>
      </c>
      <c r="K4267" s="21">
        <v>0</v>
      </c>
      <c r="L4267" s="21">
        <v>0</v>
      </c>
      <c r="M4267" s="21" t="s">
        <v>1528</v>
      </c>
      <c r="N4267" s="21" t="s">
        <v>587</v>
      </c>
      <c r="O4267" s="21">
        <f t="shared" si="222"/>
        <v>0</v>
      </c>
      <c r="P4267" s="21">
        <f t="shared" si="223"/>
        <v>1</v>
      </c>
      <c r="Q4267" s="21">
        <f t="shared" si="224"/>
        <v>0</v>
      </c>
      <c r="R4267">
        <f>IFERROR(IF(I4267=1,VLOOKUP(F4267,Lookup!$A$2:$B$15,2,FALSE),0),0.5)</f>
        <v>0.5</v>
      </c>
      <c r="S4267">
        <f>IF(K4267=1,1,IFERROR(IF(H4267="pass",VLOOKUP(F4267,Lookup!$D$2:$E$26,2,FALSE),0),1.6))</f>
        <v>0</v>
      </c>
      <c r="T4267" s="6">
        <f t="shared" si="225"/>
        <v>0</v>
      </c>
      <c r="U4267" s="6">
        <f t="shared" si="226"/>
        <v>0.5</v>
      </c>
      <c r="V4267" t="str">
        <f t="shared" si="227"/>
        <v>M.INGRAM, HOU</v>
      </c>
    </row>
    <row r="4268" spans="1:22">
      <c r="A4268">
        <v>431</v>
      </c>
      <c r="B4268" s="21">
        <v>3</v>
      </c>
      <c r="C4268" s="21" t="s">
        <v>19</v>
      </c>
      <c r="D4268" s="21" t="s">
        <v>21</v>
      </c>
      <c r="E4268" s="21">
        <v>59</v>
      </c>
      <c r="F4268" s="21">
        <v>41</v>
      </c>
      <c r="G4268" s="21" t="s">
        <v>5342</v>
      </c>
      <c r="H4268" s="21" t="s">
        <v>2864</v>
      </c>
      <c r="I4268" s="21">
        <v>0</v>
      </c>
      <c r="J4268" s="21">
        <v>1</v>
      </c>
      <c r="K4268" s="21">
        <v>0</v>
      </c>
      <c r="L4268" s="21">
        <v>0</v>
      </c>
      <c r="M4268" s="21" t="s">
        <v>1530</v>
      </c>
      <c r="N4268" s="21" t="s">
        <v>587</v>
      </c>
      <c r="O4268" s="21">
        <f t="shared" si="222"/>
        <v>0</v>
      </c>
      <c r="P4268" s="21">
        <f t="shared" si="223"/>
        <v>0</v>
      </c>
      <c r="Q4268" s="21">
        <f t="shared" si="224"/>
        <v>0</v>
      </c>
      <c r="R4268">
        <f>IFERROR(IF(I4268=1,VLOOKUP(F4268,Lookup!$A$2:$B$15,2,FALSE),0),0.5)</f>
        <v>0</v>
      </c>
      <c r="S4268">
        <f>IF(K4268=1,1,IFERROR(IF(H4268="pass",VLOOKUP(F4268,Lookup!$D$2:$E$26,2,FALSE),0),1.6))</f>
        <v>0</v>
      </c>
      <c r="T4268" s="6">
        <f t="shared" si="225"/>
        <v>0</v>
      </c>
      <c r="U4268" s="6">
        <f t="shared" si="226"/>
        <v>0</v>
      </c>
      <c r="V4268" t="str">
        <f t="shared" si="227"/>
        <v>B.COOKS, HOU</v>
      </c>
    </row>
    <row r="4269" spans="1:22">
      <c r="A4269">
        <v>432</v>
      </c>
      <c r="B4269" s="21">
        <v>3</v>
      </c>
      <c r="C4269" s="21" t="s">
        <v>19</v>
      </c>
      <c r="D4269" s="21" t="s">
        <v>21</v>
      </c>
      <c r="E4269" s="21">
        <v>45</v>
      </c>
      <c r="F4269" s="21">
        <v>55</v>
      </c>
      <c r="G4269" s="21" t="s">
        <v>5343</v>
      </c>
      <c r="H4269" s="21" t="s">
        <v>585</v>
      </c>
      <c r="I4269" s="21">
        <v>1</v>
      </c>
      <c r="J4269" s="21">
        <v>0</v>
      </c>
      <c r="K4269" s="21">
        <v>0</v>
      </c>
      <c r="L4269" s="21">
        <v>0</v>
      </c>
      <c r="M4269" s="21" t="s">
        <v>1550</v>
      </c>
      <c r="N4269" s="21" t="s">
        <v>587</v>
      </c>
      <c r="O4269" s="21">
        <f t="shared" si="222"/>
        <v>0</v>
      </c>
      <c r="P4269" s="21">
        <f t="shared" si="223"/>
        <v>1</v>
      </c>
      <c r="Q4269" s="21">
        <f t="shared" si="224"/>
        <v>0</v>
      </c>
      <c r="R4269">
        <f>IFERROR(IF(I4269=1,VLOOKUP(F4269,Lookup!$A$2:$B$15,2,FALSE),0),0.5)</f>
        <v>0.5</v>
      </c>
      <c r="S4269">
        <f>IF(K4269=1,1,IFERROR(IF(H4269="pass",VLOOKUP(F4269,Lookup!$D$2:$E$26,2,FALSE),0),1.6))</f>
        <v>0</v>
      </c>
      <c r="T4269" s="6">
        <f t="shared" si="225"/>
        <v>0</v>
      </c>
      <c r="U4269" s="6">
        <f t="shared" si="226"/>
        <v>0.5</v>
      </c>
      <c r="V4269" t="str">
        <f t="shared" si="227"/>
        <v>P.LINDSAY, HOU</v>
      </c>
    </row>
    <row r="4270" spans="1:22">
      <c r="A4270">
        <v>433</v>
      </c>
      <c r="B4270" s="21">
        <v>3</v>
      </c>
      <c r="C4270" s="21" t="s">
        <v>19</v>
      </c>
      <c r="D4270" s="21" t="s">
        <v>21</v>
      </c>
      <c r="E4270" s="21">
        <v>44</v>
      </c>
      <c r="F4270" s="21">
        <v>56</v>
      </c>
      <c r="G4270" s="21" t="s">
        <v>5344</v>
      </c>
      <c r="H4270" s="21" t="s">
        <v>2864</v>
      </c>
      <c r="I4270" s="21">
        <v>0</v>
      </c>
      <c r="J4270" s="21">
        <v>1</v>
      </c>
      <c r="K4270" s="21">
        <v>0</v>
      </c>
      <c r="L4270" s="21">
        <v>0</v>
      </c>
      <c r="M4270" s="21" t="s">
        <v>5297</v>
      </c>
      <c r="N4270" s="21" t="s">
        <v>587</v>
      </c>
      <c r="O4270" s="21">
        <f t="shared" si="222"/>
        <v>0</v>
      </c>
      <c r="P4270" s="21">
        <f t="shared" si="223"/>
        <v>0</v>
      </c>
      <c r="Q4270" s="21">
        <f t="shared" si="224"/>
        <v>0</v>
      </c>
      <c r="R4270">
        <f>IFERROR(IF(I4270=1,VLOOKUP(F4270,Lookup!$A$2:$B$15,2,FALSE),0),0.5)</f>
        <v>0</v>
      </c>
      <c r="S4270">
        <f>IF(K4270=1,1,IFERROR(IF(H4270="pass",VLOOKUP(F4270,Lookup!$D$2:$E$26,2,FALSE),0),1.6))</f>
        <v>0</v>
      </c>
      <c r="T4270" s="6">
        <f t="shared" si="225"/>
        <v>0</v>
      </c>
      <c r="U4270" s="6">
        <f t="shared" si="226"/>
        <v>0</v>
      </c>
      <c r="V4270" t="str">
        <f t="shared" si="227"/>
        <v>A.MILLER, HOU</v>
      </c>
    </row>
    <row r="4271" spans="1:22">
      <c r="A4271">
        <v>434</v>
      </c>
      <c r="B4271" s="21">
        <v>3</v>
      </c>
      <c r="C4271" s="21" t="s">
        <v>19</v>
      </c>
      <c r="D4271" s="21" t="s">
        <v>21</v>
      </c>
      <c r="E4271" s="21">
        <v>39</v>
      </c>
      <c r="F4271" s="21">
        <v>61</v>
      </c>
      <c r="G4271" s="21" t="s">
        <v>5345</v>
      </c>
      <c r="H4271" s="21" t="s">
        <v>439</v>
      </c>
      <c r="I4271" s="21">
        <v>0</v>
      </c>
      <c r="J4271" s="21">
        <v>1</v>
      </c>
      <c r="K4271" s="21">
        <v>0</v>
      </c>
      <c r="L4271" s="21">
        <v>0</v>
      </c>
      <c r="M4271" s="21" t="s">
        <v>1530</v>
      </c>
      <c r="N4271" s="21">
        <v>35</v>
      </c>
      <c r="O4271" s="21">
        <f t="shared" si="222"/>
        <v>35</v>
      </c>
      <c r="P4271" s="21">
        <f t="shared" si="223"/>
        <v>0</v>
      </c>
      <c r="Q4271" s="21">
        <f t="shared" si="224"/>
        <v>1</v>
      </c>
      <c r="R4271">
        <f>IFERROR(IF(I4271=1,VLOOKUP(F4271,Lookup!$A$2:$B$15,2,FALSE),0),0.5)</f>
        <v>0</v>
      </c>
      <c r="S4271">
        <f>IF(K4271=1,1,IFERROR(IF(H4271="pass",VLOOKUP(F4271,Lookup!$D$2:$E$26,2,FALSE),0),1.6))</f>
        <v>1.6</v>
      </c>
      <c r="T4271" s="6">
        <f t="shared" si="225"/>
        <v>2.2124999999999999</v>
      </c>
      <c r="U4271" s="6">
        <f t="shared" si="226"/>
        <v>2.2124999999999999</v>
      </c>
      <c r="V4271" t="str">
        <f t="shared" si="227"/>
        <v>B.COOKS, HOU</v>
      </c>
    </row>
    <row r="4272" spans="1:22">
      <c r="A4272">
        <v>435</v>
      </c>
      <c r="B4272" s="21">
        <v>3</v>
      </c>
      <c r="C4272" s="21" t="s">
        <v>19</v>
      </c>
      <c r="D4272" s="21" t="s">
        <v>21</v>
      </c>
      <c r="E4272" s="21">
        <v>39</v>
      </c>
      <c r="F4272" s="21">
        <v>61</v>
      </c>
      <c r="G4272" s="21" t="s">
        <v>5346</v>
      </c>
      <c r="H4272" s="21" t="s">
        <v>439</v>
      </c>
      <c r="I4272" s="21">
        <v>0</v>
      </c>
      <c r="J4272" s="21">
        <v>1</v>
      </c>
      <c r="K4272" s="21">
        <v>0</v>
      </c>
      <c r="L4272" s="21">
        <v>0</v>
      </c>
      <c r="M4272" s="21" t="s">
        <v>5297</v>
      </c>
      <c r="N4272" s="21">
        <v>18</v>
      </c>
      <c r="O4272" s="21">
        <f t="shared" si="222"/>
        <v>18</v>
      </c>
      <c r="P4272" s="21">
        <f t="shared" si="223"/>
        <v>0</v>
      </c>
      <c r="Q4272" s="21">
        <f t="shared" si="224"/>
        <v>1</v>
      </c>
      <c r="R4272">
        <f>IFERROR(IF(I4272=1,VLOOKUP(F4272,Lookup!$A$2:$B$15,2,FALSE),0),0.5)</f>
        <v>0</v>
      </c>
      <c r="S4272">
        <f>IF(K4272=1,1,IFERROR(IF(H4272="pass",VLOOKUP(F4272,Lookup!$D$2:$E$26,2,FALSE),0),1.6))</f>
        <v>1.6</v>
      </c>
      <c r="T4272" s="6">
        <f t="shared" si="225"/>
        <v>1.915</v>
      </c>
      <c r="U4272" s="6">
        <f t="shared" si="226"/>
        <v>1.915</v>
      </c>
      <c r="V4272" t="str">
        <f t="shared" si="227"/>
        <v>A.MILLER, HOU</v>
      </c>
    </row>
    <row r="4273" spans="1:22">
      <c r="A4273">
        <v>436</v>
      </c>
      <c r="B4273" s="21">
        <v>3</v>
      </c>
      <c r="C4273" s="21" t="s">
        <v>21</v>
      </c>
      <c r="D4273" s="21" t="s">
        <v>19</v>
      </c>
      <c r="E4273" s="21">
        <v>91</v>
      </c>
      <c r="F4273" s="21">
        <v>9</v>
      </c>
      <c r="G4273" s="21" t="s">
        <v>5347</v>
      </c>
      <c r="H4273" s="21" t="s">
        <v>585</v>
      </c>
      <c r="I4273" s="21">
        <v>1</v>
      </c>
      <c r="J4273" s="21">
        <v>0</v>
      </c>
      <c r="K4273" s="21">
        <v>0</v>
      </c>
      <c r="L4273" s="21">
        <v>0</v>
      </c>
      <c r="M4273" s="21" t="s">
        <v>2176</v>
      </c>
      <c r="N4273" s="21" t="s">
        <v>587</v>
      </c>
      <c r="O4273" s="21">
        <f t="shared" si="222"/>
        <v>0</v>
      </c>
      <c r="P4273" s="21">
        <f t="shared" si="223"/>
        <v>1</v>
      </c>
      <c r="Q4273" s="21">
        <f t="shared" si="224"/>
        <v>0</v>
      </c>
      <c r="R4273">
        <f>IFERROR(IF(I4273=1,VLOOKUP(F4273,Lookup!$A$2:$B$15,2,FALSE),0),0.5)</f>
        <v>0.5</v>
      </c>
      <c r="S4273">
        <f>IF(K4273=1,1,IFERROR(IF(H4273="pass",VLOOKUP(F4273,Lookup!$D$2:$E$26,2,FALSE),0),1.6))</f>
        <v>0</v>
      </c>
      <c r="T4273" s="6">
        <f t="shared" si="225"/>
        <v>0</v>
      </c>
      <c r="U4273" s="6">
        <f t="shared" si="226"/>
        <v>0.5</v>
      </c>
      <c r="V4273" t="str">
        <f t="shared" si="227"/>
        <v>C.HUBBARD, CAR</v>
      </c>
    </row>
    <row r="4274" spans="1:22">
      <c r="A4274">
        <v>437</v>
      </c>
      <c r="B4274" s="21">
        <v>3</v>
      </c>
      <c r="C4274" s="21" t="s">
        <v>21</v>
      </c>
      <c r="D4274" s="21" t="s">
        <v>19</v>
      </c>
      <c r="E4274" s="21">
        <v>90</v>
      </c>
      <c r="F4274" s="21">
        <v>10</v>
      </c>
      <c r="G4274" s="21" t="s">
        <v>5348</v>
      </c>
      <c r="H4274" s="21" t="s">
        <v>439</v>
      </c>
      <c r="I4274" s="21">
        <v>0</v>
      </c>
      <c r="J4274" s="21">
        <v>1</v>
      </c>
      <c r="K4274" s="21">
        <v>0</v>
      </c>
      <c r="L4274" s="21">
        <v>0</v>
      </c>
      <c r="M4274" s="21" t="s">
        <v>2113</v>
      </c>
      <c r="N4274" s="21">
        <v>7</v>
      </c>
      <c r="O4274" s="21">
        <f t="shared" si="222"/>
        <v>7</v>
      </c>
      <c r="P4274" s="21">
        <f t="shared" si="223"/>
        <v>0</v>
      </c>
      <c r="Q4274" s="21">
        <f t="shared" si="224"/>
        <v>1</v>
      </c>
      <c r="R4274">
        <f>IFERROR(IF(I4274=1,VLOOKUP(F4274,Lookup!$A$2:$B$15,2,FALSE),0),0.5)</f>
        <v>0</v>
      </c>
      <c r="S4274">
        <f>IF(K4274=1,1,IFERROR(IF(H4274="pass",VLOOKUP(F4274,Lookup!$D$2:$E$26,2,FALSE),0),1.6))</f>
        <v>1.6</v>
      </c>
      <c r="T4274" s="6">
        <f t="shared" si="225"/>
        <v>1.7225000000000001</v>
      </c>
      <c r="U4274" s="6">
        <f t="shared" si="226"/>
        <v>1.7225000000000001</v>
      </c>
      <c r="V4274" t="str">
        <f t="shared" si="227"/>
        <v>D.MOORE, CAR</v>
      </c>
    </row>
    <row r="4275" spans="1:22">
      <c r="A4275">
        <v>438</v>
      </c>
      <c r="B4275" s="21">
        <v>3</v>
      </c>
      <c r="C4275" s="21" t="s">
        <v>21</v>
      </c>
      <c r="D4275" s="21" t="s">
        <v>19</v>
      </c>
      <c r="E4275" s="21">
        <v>80</v>
      </c>
      <c r="F4275" s="21">
        <v>20</v>
      </c>
      <c r="G4275" s="21" t="s">
        <v>5349</v>
      </c>
      <c r="H4275" s="21" t="s">
        <v>585</v>
      </c>
      <c r="I4275" s="21">
        <v>1</v>
      </c>
      <c r="J4275" s="21">
        <v>0</v>
      </c>
      <c r="K4275" s="21">
        <v>0</v>
      </c>
      <c r="L4275" s="21">
        <v>0</v>
      </c>
      <c r="M4275" s="21" t="s">
        <v>2176</v>
      </c>
      <c r="N4275" s="21" t="s">
        <v>587</v>
      </c>
      <c r="O4275" s="21">
        <f t="shared" si="222"/>
        <v>0</v>
      </c>
      <c r="P4275" s="21">
        <f t="shared" si="223"/>
        <v>1</v>
      </c>
      <c r="Q4275" s="21">
        <f t="shared" si="224"/>
        <v>0</v>
      </c>
      <c r="R4275">
        <f>IFERROR(IF(I4275=1,VLOOKUP(F4275,Lookup!$A$2:$B$15,2,FALSE),0),0.5)</f>
        <v>0.5</v>
      </c>
      <c r="S4275">
        <f>IF(K4275=1,1,IFERROR(IF(H4275="pass",VLOOKUP(F4275,Lookup!$D$2:$E$26,2,FALSE),0),1.6))</f>
        <v>0</v>
      </c>
      <c r="T4275" s="6">
        <f t="shared" si="225"/>
        <v>0</v>
      </c>
      <c r="U4275" s="6">
        <f t="shared" si="226"/>
        <v>0.5</v>
      </c>
      <c r="V4275" t="str">
        <f t="shared" si="227"/>
        <v>C.HUBBARD, CAR</v>
      </c>
    </row>
    <row r="4276" spans="1:22">
      <c r="A4276">
        <v>439</v>
      </c>
      <c r="B4276" s="21">
        <v>3</v>
      </c>
      <c r="C4276" s="21" t="s">
        <v>21</v>
      </c>
      <c r="D4276" s="21" t="s">
        <v>19</v>
      </c>
      <c r="E4276" s="21">
        <v>80</v>
      </c>
      <c r="F4276" s="21">
        <v>20</v>
      </c>
      <c r="G4276" s="21" t="s">
        <v>5350</v>
      </c>
      <c r="H4276" s="21" t="s">
        <v>585</v>
      </c>
      <c r="I4276" s="21">
        <v>0</v>
      </c>
      <c r="J4276" s="21">
        <v>1</v>
      </c>
      <c r="K4276" s="21">
        <v>0</v>
      </c>
      <c r="L4276" s="21">
        <v>0</v>
      </c>
      <c r="M4276" s="21" t="s">
        <v>2137</v>
      </c>
      <c r="N4276" s="21" t="s">
        <v>587</v>
      </c>
      <c r="O4276" s="21">
        <f t="shared" si="222"/>
        <v>0</v>
      </c>
      <c r="P4276" s="21">
        <f t="shared" si="223"/>
        <v>0</v>
      </c>
      <c r="Q4276" s="21">
        <f t="shared" si="224"/>
        <v>0</v>
      </c>
      <c r="R4276">
        <f>IFERROR(IF(I4276=1,VLOOKUP(F4276,Lookup!$A$2:$B$15,2,FALSE),0),0.5)</f>
        <v>0</v>
      </c>
      <c r="S4276">
        <f>IF(K4276=1,1,IFERROR(IF(H4276="pass",VLOOKUP(F4276,Lookup!$D$2:$E$26,2,FALSE),0),1.6))</f>
        <v>0</v>
      </c>
      <c r="T4276" s="6">
        <f t="shared" si="225"/>
        <v>0</v>
      </c>
      <c r="U4276" s="6">
        <f t="shared" si="226"/>
        <v>0</v>
      </c>
      <c r="V4276" t="str">
        <f t="shared" si="227"/>
        <v>S.DARNOLD, CAR</v>
      </c>
    </row>
    <row r="4277" spans="1:22">
      <c r="A4277">
        <v>440</v>
      </c>
      <c r="B4277" s="21">
        <v>3</v>
      </c>
      <c r="C4277" s="21" t="s">
        <v>21</v>
      </c>
      <c r="D4277" s="21" t="s">
        <v>19</v>
      </c>
      <c r="E4277" s="21">
        <v>61</v>
      </c>
      <c r="F4277" s="21">
        <v>39</v>
      </c>
      <c r="G4277" s="21" t="s">
        <v>5351</v>
      </c>
      <c r="H4277" s="21" t="s">
        <v>439</v>
      </c>
      <c r="I4277" s="21">
        <v>0</v>
      </c>
      <c r="J4277" s="21">
        <v>1</v>
      </c>
      <c r="K4277" s="21">
        <v>0</v>
      </c>
      <c r="L4277" s="21">
        <v>0</v>
      </c>
      <c r="M4277" s="21" t="s">
        <v>2107</v>
      </c>
      <c r="N4277" s="21">
        <v>-3</v>
      </c>
      <c r="O4277" s="21">
        <f t="shared" si="222"/>
        <v>-3</v>
      </c>
      <c r="P4277" s="21">
        <f t="shared" si="223"/>
        <v>0</v>
      </c>
      <c r="Q4277" s="21">
        <f t="shared" si="224"/>
        <v>1</v>
      </c>
      <c r="R4277">
        <f>IFERROR(IF(I4277=1,VLOOKUP(F4277,Lookup!$A$2:$B$15,2,FALSE),0),0.5)</f>
        <v>0</v>
      </c>
      <c r="S4277">
        <f>IF(K4277=1,1,IFERROR(IF(H4277="pass",VLOOKUP(F4277,Lookup!$D$2:$E$26,2,FALSE),0),1.6))</f>
        <v>1.6</v>
      </c>
      <c r="T4277" s="6">
        <f t="shared" si="225"/>
        <v>1.5475000000000001</v>
      </c>
      <c r="U4277" s="6">
        <f t="shared" si="226"/>
        <v>1.5475000000000001</v>
      </c>
      <c r="V4277" t="str">
        <f t="shared" si="227"/>
        <v>T.MARSHALL, CAR</v>
      </c>
    </row>
    <row r="4278" spans="1:22">
      <c r="A4278">
        <v>441</v>
      </c>
      <c r="B4278" s="21">
        <v>3</v>
      </c>
      <c r="C4278" s="21" t="s">
        <v>21</v>
      </c>
      <c r="D4278" s="21" t="s">
        <v>19</v>
      </c>
      <c r="E4278" s="21">
        <v>61</v>
      </c>
      <c r="F4278" s="21">
        <v>39</v>
      </c>
      <c r="G4278" s="21" t="s">
        <v>5352</v>
      </c>
      <c r="H4278" s="21" t="s">
        <v>439</v>
      </c>
      <c r="I4278" s="21">
        <v>0</v>
      </c>
      <c r="J4278" s="21">
        <v>1</v>
      </c>
      <c r="K4278" s="21">
        <v>0</v>
      </c>
      <c r="L4278" s="21">
        <v>0</v>
      </c>
      <c r="M4278" s="21" t="s">
        <v>2113</v>
      </c>
      <c r="N4278" s="21">
        <v>13</v>
      </c>
      <c r="O4278" s="21">
        <f t="shared" si="222"/>
        <v>13</v>
      </c>
      <c r="P4278" s="21">
        <f t="shared" si="223"/>
        <v>0</v>
      </c>
      <c r="Q4278" s="21">
        <f t="shared" si="224"/>
        <v>1</v>
      </c>
      <c r="R4278">
        <f>IFERROR(IF(I4278=1,VLOOKUP(F4278,Lookup!$A$2:$B$15,2,FALSE),0),0.5)</f>
        <v>0</v>
      </c>
      <c r="S4278">
        <f>IF(K4278=1,1,IFERROR(IF(H4278="pass",VLOOKUP(F4278,Lookup!$D$2:$E$26,2,FALSE),0),1.6))</f>
        <v>1.6</v>
      </c>
      <c r="T4278" s="6">
        <f t="shared" si="225"/>
        <v>1.8275000000000001</v>
      </c>
      <c r="U4278" s="6">
        <f t="shared" si="226"/>
        <v>1.8275000000000001</v>
      </c>
      <c r="V4278" t="str">
        <f t="shared" si="227"/>
        <v>D.MOORE, CAR</v>
      </c>
    </row>
    <row r="4279" spans="1:22">
      <c r="A4279">
        <v>442</v>
      </c>
      <c r="B4279" s="21">
        <v>3</v>
      </c>
      <c r="C4279" s="21" t="s">
        <v>21</v>
      </c>
      <c r="D4279" s="21" t="s">
        <v>19</v>
      </c>
      <c r="E4279" s="21">
        <v>45</v>
      </c>
      <c r="F4279" s="21">
        <v>55</v>
      </c>
      <c r="G4279" s="21" t="s">
        <v>5353</v>
      </c>
      <c r="H4279" s="21" t="s">
        <v>585</v>
      </c>
      <c r="I4279" s="21">
        <v>1</v>
      </c>
      <c r="J4279" s="21">
        <v>0</v>
      </c>
      <c r="K4279" s="21">
        <v>0</v>
      </c>
      <c r="L4279" s="21">
        <v>0</v>
      </c>
      <c r="M4279" s="21" t="s">
        <v>5328</v>
      </c>
      <c r="N4279" s="21" t="s">
        <v>587</v>
      </c>
      <c r="O4279" s="21">
        <f t="shared" si="222"/>
        <v>0</v>
      </c>
      <c r="P4279" s="21">
        <f t="shared" si="223"/>
        <v>1</v>
      </c>
      <c r="Q4279" s="21">
        <f t="shared" si="224"/>
        <v>0</v>
      </c>
      <c r="R4279">
        <f>IFERROR(IF(I4279=1,VLOOKUP(F4279,Lookup!$A$2:$B$15,2,FALSE),0),0.5)</f>
        <v>0.5</v>
      </c>
      <c r="S4279">
        <f>IF(K4279=1,1,IFERROR(IF(H4279="pass",VLOOKUP(F4279,Lookup!$D$2:$E$26,2,FALSE),0),1.6))</f>
        <v>0</v>
      </c>
      <c r="T4279" s="6">
        <f t="shared" si="225"/>
        <v>0</v>
      </c>
      <c r="U4279" s="6">
        <f t="shared" si="226"/>
        <v>0.5</v>
      </c>
      <c r="V4279" t="str">
        <f t="shared" si="227"/>
        <v>R.FREEMAN, CAR</v>
      </c>
    </row>
    <row r="4280" spans="1:22">
      <c r="A4280">
        <v>443</v>
      </c>
      <c r="B4280" s="21">
        <v>3</v>
      </c>
      <c r="C4280" s="21" t="s">
        <v>21</v>
      </c>
      <c r="D4280" s="21" t="s">
        <v>19</v>
      </c>
      <c r="E4280" s="21">
        <v>32</v>
      </c>
      <c r="F4280" s="21">
        <v>68</v>
      </c>
      <c r="G4280" s="21" t="s">
        <v>5354</v>
      </c>
      <c r="H4280" s="21" t="s">
        <v>439</v>
      </c>
      <c r="I4280" s="21">
        <v>0</v>
      </c>
      <c r="J4280" s="21">
        <v>1</v>
      </c>
      <c r="K4280" s="21">
        <v>0</v>
      </c>
      <c r="L4280" s="21">
        <v>0</v>
      </c>
      <c r="M4280" s="21" t="s">
        <v>5355</v>
      </c>
      <c r="N4280" s="21">
        <v>11</v>
      </c>
      <c r="O4280" s="21">
        <f t="shared" si="222"/>
        <v>11</v>
      </c>
      <c r="P4280" s="21">
        <f t="shared" si="223"/>
        <v>0</v>
      </c>
      <c r="Q4280" s="21">
        <f t="shared" si="224"/>
        <v>1</v>
      </c>
      <c r="R4280">
        <f>IFERROR(IF(I4280=1,VLOOKUP(F4280,Lookup!$A$2:$B$15,2,FALSE),0),0.5)</f>
        <v>0</v>
      </c>
      <c r="S4280">
        <f>IF(K4280=1,1,IFERROR(IF(H4280="pass",VLOOKUP(F4280,Lookup!$D$2:$E$26,2,FALSE),0),1.6))</f>
        <v>1.6</v>
      </c>
      <c r="T4280" s="6">
        <f t="shared" si="225"/>
        <v>1.7925</v>
      </c>
      <c r="U4280" s="6">
        <f t="shared" si="226"/>
        <v>1.7925</v>
      </c>
      <c r="V4280" t="str">
        <f t="shared" si="227"/>
        <v>A.ERICKSON, CAR</v>
      </c>
    </row>
    <row r="4281" spans="1:22">
      <c r="A4281">
        <v>444</v>
      </c>
      <c r="B4281" s="21">
        <v>3</v>
      </c>
      <c r="C4281" s="21" t="s">
        <v>21</v>
      </c>
      <c r="D4281" s="21" t="s">
        <v>19</v>
      </c>
      <c r="E4281" s="21">
        <v>7</v>
      </c>
      <c r="F4281" s="21">
        <v>93</v>
      </c>
      <c r="G4281" s="21" t="s">
        <v>5356</v>
      </c>
      <c r="H4281" s="21" t="s">
        <v>585</v>
      </c>
      <c r="I4281" s="21">
        <v>1</v>
      </c>
      <c r="J4281" s="21">
        <v>0</v>
      </c>
      <c r="K4281" s="21">
        <v>0</v>
      </c>
      <c r="L4281" s="21">
        <v>0</v>
      </c>
      <c r="M4281" s="21" t="s">
        <v>5357</v>
      </c>
      <c r="N4281" s="21" t="s">
        <v>587</v>
      </c>
      <c r="O4281" s="21">
        <f t="shared" si="222"/>
        <v>0</v>
      </c>
      <c r="P4281" s="21">
        <f t="shared" si="223"/>
        <v>1</v>
      </c>
      <c r="Q4281" s="21">
        <f t="shared" si="224"/>
        <v>0</v>
      </c>
      <c r="R4281">
        <f>IFERROR(IF(I4281=1,VLOOKUP(F4281,Lookup!$A$2:$B$15,2,FALSE),0),0.5)</f>
        <v>1.2</v>
      </c>
      <c r="S4281">
        <f>IF(K4281=1,1,IFERROR(IF(H4281="pass",VLOOKUP(F4281,Lookup!$D$2:$E$26,2,FALSE),0),1.6))</f>
        <v>0</v>
      </c>
      <c r="T4281" s="6">
        <f t="shared" si="225"/>
        <v>0</v>
      </c>
      <c r="U4281" s="6">
        <f t="shared" si="226"/>
        <v>1.2</v>
      </c>
      <c r="V4281" t="str">
        <f t="shared" si="227"/>
        <v>T.TREMBLE, CAR</v>
      </c>
    </row>
    <row r="4282" spans="1:22">
      <c r="A4282">
        <v>445</v>
      </c>
      <c r="B4282" s="21">
        <v>3</v>
      </c>
      <c r="C4282" s="21" t="s">
        <v>19</v>
      </c>
      <c r="D4282" s="21" t="s">
        <v>21</v>
      </c>
      <c r="E4282" s="21">
        <v>75</v>
      </c>
      <c r="F4282" s="21">
        <v>25</v>
      </c>
      <c r="G4282" s="21" t="s">
        <v>5358</v>
      </c>
      <c r="H4282" s="21" t="s">
        <v>585</v>
      </c>
      <c r="I4282" s="21">
        <v>1</v>
      </c>
      <c r="J4282" s="21">
        <v>0</v>
      </c>
      <c r="K4282" s="21">
        <v>0</v>
      </c>
      <c r="L4282" s="21">
        <v>0</v>
      </c>
      <c r="M4282" s="21" t="s">
        <v>1528</v>
      </c>
      <c r="N4282" s="21" t="s">
        <v>587</v>
      </c>
      <c r="O4282" s="21">
        <f t="shared" si="222"/>
        <v>0</v>
      </c>
      <c r="P4282" s="21">
        <f t="shared" si="223"/>
        <v>1</v>
      </c>
      <c r="Q4282" s="21">
        <f t="shared" si="224"/>
        <v>0</v>
      </c>
      <c r="R4282">
        <f>IFERROR(IF(I4282=1,VLOOKUP(F4282,Lookup!$A$2:$B$15,2,FALSE),0),0.5)</f>
        <v>0.5</v>
      </c>
      <c r="S4282">
        <f>IF(K4282=1,1,IFERROR(IF(H4282="pass",VLOOKUP(F4282,Lookup!$D$2:$E$26,2,FALSE),0),1.6))</f>
        <v>0</v>
      </c>
      <c r="T4282" s="6">
        <f t="shared" si="225"/>
        <v>0</v>
      </c>
      <c r="U4282" s="6">
        <f t="shared" si="226"/>
        <v>0.5</v>
      </c>
      <c r="V4282" t="str">
        <f t="shared" si="227"/>
        <v>M.INGRAM, HOU</v>
      </c>
    </row>
    <row r="4283" spans="1:22">
      <c r="A4283">
        <v>446</v>
      </c>
      <c r="B4283" s="21">
        <v>3</v>
      </c>
      <c r="C4283" s="21" t="s">
        <v>19</v>
      </c>
      <c r="D4283" s="21" t="s">
        <v>21</v>
      </c>
      <c r="E4283" s="21">
        <v>72</v>
      </c>
      <c r="F4283" s="21">
        <v>28</v>
      </c>
      <c r="G4283" s="21" t="s">
        <v>5359</v>
      </c>
      <c r="H4283" s="21" t="s">
        <v>585</v>
      </c>
      <c r="I4283" s="21">
        <v>1</v>
      </c>
      <c r="J4283" s="21">
        <v>0</v>
      </c>
      <c r="K4283" s="21">
        <v>0</v>
      </c>
      <c r="L4283" s="21">
        <v>0</v>
      </c>
      <c r="M4283" s="21" t="s">
        <v>1528</v>
      </c>
      <c r="N4283" s="21" t="s">
        <v>587</v>
      </c>
      <c r="O4283" s="21">
        <f t="shared" si="222"/>
        <v>0</v>
      </c>
      <c r="P4283" s="21">
        <f t="shared" si="223"/>
        <v>1</v>
      </c>
      <c r="Q4283" s="21">
        <f t="shared" si="224"/>
        <v>0</v>
      </c>
      <c r="R4283">
        <f>IFERROR(IF(I4283=1,VLOOKUP(F4283,Lookup!$A$2:$B$15,2,FALSE),0),0.5)</f>
        <v>0.5</v>
      </c>
      <c r="S4283">
        <f>IF(K4283=1,1,IFERROR(IF(H4283="pass",VLOOKUP(F4283,Lookup!$D$2:$E$26,2,FALSE),0),1.6))</f>
        <v>0</v>
      </c>
      <c r="T4283" s="6">
        <f t="shared" si="225"/>
        <v>0</v>
      </c>
      <c r="U4283" s="6">
        <f t="shared" si="226"/>
        <v>0.5</v>
      </c>
      <c r="V4283" t="str">
        <f t="shared" si="227"/>
        <v>M.INGRAM, HOU</v>
      </c>
    </row>
    <row r="4284" spans="1:22">
      <c r="A4284">
        <v>447</v>
      </c>
      <c r="B4284" s="21">
        <v>3</v>
      </c>
      <c r="C4284" s="21" t="s">
        <v>21</v>
      </c>
      <c r="D4284" s="21" t="s">
        <v>19</v>
      </c>
      <c r="E4284" s="21">
        <v>59</v>
      </c>
      <c r="F4284" s="21">
        <v>41</v>
      </c>
      <c r="G4284" s="21" t="s">
        <v>5360</v>
      </c>
      <c r="H4284" s="21" t="s">
        <v>585</v>
      </c>
      <c r="I4284" s="21">
        <v>1</v>
      </c>
      <c r="J4284" s="21">
        <v>0</v>
      </c>
      <c r="K4284" s="21">
        <v>0</v>
      </c>
      <c r="L4284" s="21">
        <v>0</v>
      </c>
      <c r="M4284" s="21" t="s">
        <v>2176</v>
      </c>
      <c r="N4284" s="21" t="s">
        <v>587</v>
      </c>
      <c r="O4284" s="21">
        <f t="shared" si="222"/>
        <v>0</v>
      </c>
      <c r="P4284" s="21">
        <f t="shared" si="223"/>
        <v>1</v>
      </c>
      <c r="Q4284" s="21">
        <f t="shared" si="224"/>
        <v>0</v>
      </c>
      <c r="R4284">
        <f>IFERROR(IF(I4284=1,VLOOKUP(F4284,Lookup!$A$2:$B$15,2,FALSE),0),0.5)</f>
        <v>0.5</v>
      </c>
      <c r="S4284">
        <f>IF(K4284=1,1,IFERROR(IF(H4284="pass",VLOOKUP(F4284,Lookup!$D$2:$E$26,2,FALSE),0),1.6))</f>
        <v>0</v>
      </c>
      <c r="T4284" s="6">
        <f t="shared" si="225"/>
        <v>0</v>
      </c>
      <c r="U4284" s="6">
        <f t="shared" si="226"/>
        <v>0.5</v>
      </c>
      <c r="V4284" t="str">
        <f t="shared" si="227"/>
        <v>C.HUBBARD, CAR</v>
      </c>
    </row>
    <row r="4285" spans="1:22">
      <c r="A4285">
        <v>448</v>
      </c>
      <c r="B4285" s="21">
        <v>3</v>
      </c>
      <c r="C4285" s="21" t="s">
        <v>21</v>
      </c>
      <c r="D4285" s="21" t="s">
        <v>19</v>
      </c>
      <c r="E4285" s="21">
        <v>57</v>
      </c>
      <c r="F4285" s="21">
        <v>43</v>
      </c>
      <c r="G4285" s="21" t="s">
        <v>5361</v>
      </c>
      <c r="H4285" s="21" t="s">
        <v>2864</v>
      </c>
      <c r="I4285" s="21">
        <v>0</v>
      </c>
      <c r="J4285" s="21">
        <v>1</v>
      </c>
      <c r="K4285" s="21">
        <v>0</v>
      </c>
      <c r="L4285" s="21">
        <v>0</v>
      </c>
      <c r="M4285" s="21" t="s">
        <v>2137</v>
      </c>
      <c r="N4285" s="21" t="s">
        <v>587</v>
      </c>
      <c r="O4285" s="21">
        <f t="shared" si="222"/>
        <v>0</v>
      </c>
      <c r="P4285" s="21">
        <f t="shared" si="223"/>
        <v>0</v>
      </c>
      <c r="Q4285" s="21">
        <f t="shared" si="224"/>
        <v>0</v>
      </c>
      <c r="R4285">
        <f>IFERROR(IF(I4285=1,VLOOKUP(F4285,Lookup!$A$2:$B$15,2,FALSE),0),0.5)</f>
        <v>0</v>
      </c>
      <c r="S4285">
        <f>IF(K4285=1,1,IFERROR(IF(H4285="pass",VLOOKUP(F4285,Lookup!$D$2:$E$26,2,FALSE),0),1.6))</f>
        <v>0</v>
      </c>
      <c r="T4285" s="6">
        <f t="shared" si="225"/>
        <v>0</v>
      </c>
      <c r="U4285" s="6">
        <f t="shared" si="226"/>
        <v>0</v>
      </c>
      <c r="V4285" t="str">
        <f t="shared" si="227"/>
        <v>S.DARNOLD, CAR</v>
      </c>
    </row>
    <row r="4286" spans="1:22">
      <c r="A4286">
        <v>449</v>
      </c>
      <c r="B4286" s="21">
        <v>3</v>
      </c>
      <c r="C4286" s="21" t="s">
        <v>21</v>
      </c>
      <c r="D4286" s="21" t="s">
        <v>19</v>
      </c>
      <c r="E4286" s="21">
        <v>67</v>
      </c>
      <c r="F4286" s="21">
        <v>33</v>
      </c>
      <c r="G4286" s="21" t="s">
        <v>5362</v>
      </c>
      <c r="H4286" s="21" t="s">
        <v>439</v>
      </c>
      <c r="I4286" s="21">
        <v>0</v>
      </c>
      <c r="J4286" s="21">
        <v>1</v>
      </c>
      <c r="K4286" s="21">
        <v>0</v>
      </c>
      <c r="L4286" s="21">
        <v>0</v>
      </c>
      <c r="M4286" s="21" t="s">
        <v>2176</v>
      </c>
      <c r="N4286" s="21">
        <v>5</v>
      </c>
      <c r="O4286" s="21">
        <f t="shared" si="222"/>
        <v>5</v>
      </c>
      <c r="P4286" s="21">
        <f t="shared" si="223"/>
        <v>0</v>
      </c>
      <c r="Q4286" s="21">
        <f t="shared" si="224"/>
        <v>1</v>
      </c>
      <c r="R4286">
        <f>IFERROR(IF(I4286=1,VLOOKUP(F4286,Lookup!$A$2:$B$15,2,FALSE),0),0.5)</f>
        <v>0</v>
      </c>
      <c r="S4286">
        <f>IF(K4286=1,1,IFERROR(IF(H4286="pass",VLOOKUP(F4286,Lookup!$D$2:$E$26,2,FALSE),0),1.6))</f>
        <v>1.6</v>
      </c>
      <c r="T4286" s="6">
        <f t="shared" si="225"/>
        <v>1.6875</v>
      </c>
      <c r="U4286" s="6">
        <f t="shared" si="226"/>
        <v>1.6875</v>
      </c>
      <c r="V4286" t="str">
        <f t="shared" si="227"/>
        <v>C.HUBBARD, CAR</v>
      </c>
    </row>
    <row r="4287" spans="1:22">
      <c r="A4287">
        <v>450</v>
      </c>
      <c r="B4287" s="21">
        <v>3</v>
      </c>
      <c r="C4287" s="21" t="s">
        <v>21</v>
      </c>
      <c r="D4287" s="21" t="s">
        <v>19</v>
      </c>
      <c r="E4287" s="21">
        <v>57</v>
      </c>
      <c r="F4287" s="21">
        <v>43</v>
      </c>
      <c r="G4287" s="21" t="s">
        <v>5363</v>
      </c>
      <c r="H4287" s="21" t="s">
        <v>439</v>
      </c>
      <c r="I4287" s="21">
        <v>0</v>
      </c>
      <c r="J4287" s="21">
        <v>1</v>
      </c>
      <c r="K4287" s="21">
        <v>0</v>
      </c>
      <c r="L4287" s="21">
        <v>0</v>
      </c>
      <c r="M4287" s="21" t="s">
        <v>2107</v>
      </c>
      <c r="N4287" s="21">
        <v>8</v>
      </c>
      <c r="O4287" s="21">
        <f t="shared" si="222"/>
        <v>8</v>
      </c>
      <c r="P4287" s="21">
        <f t="shared" si="223"/>
        <v>0</v>
      </c>
      <c r="Q4287" s="21">
        <f t="shared" si="224"/>
        <v>1</v>
      </c>
      <c r="R4287">
        <f>IFERROR(IF(I4287=1,VLOOKUP(F4287,Lookup!$A$2:$B$15,2,FALSE),0),0.5)</f>
        <v>0</v>
      </c>
      <c r="S4287">
        <f>IF(K4287=1,1,IFERROR(IF(H4287="pass",VLOOKUP(F4287,Lookup!$D$2:$E$26,2,FALSE),0),1.6))</f>
        <v>1.6</v>
      </c>
      <c r="T4287" s="6">
        <f t="shared" si="225"/>
        <v>1.74</v>
      </c>
      <c r="U4287" s="6">
        <f t="shared" si="226"/>
        <v>1.74</v>
      </c>
      <c r="V4287" t="str">
        <f t="shared" si="227"/>
        <v>T.MARSHALL, CAR</v>
      </c>
    </row>
    <row r="4288" spans="1:22">
      <c r="A4288">
        <v>451</v>
      </c>
      <c r="B4288" s="21">
        <v>3</v>
      </c>
      <c r="C4288" s="21" t="s">
        <v>21</v>
      </c>
      <c r="D4288" s="21" t="s">
        <v>19</v>
      </c>
      <c r="E4288" s="21">
        <v>49</v>
      </c>
      <c r="F4288" s="21">
        <v>51</v>
      </c>
      <c r="G4288" s="21" t="s">
        <v>5364</v>
      </c>
      <c r="H4288" s="21" t="s">
        <v>585</v>
      </c>
      <c r="I4288" s="21">
        <v>1</v>
      </c>
      <c r="J4288" s="21">
        <v>0</v>
      </c>
      <c r="K4288" s="21">
        <v>0</v>
      </c>
      <c r="L4288" s="21">
        <v>0</v>
      </c>
      <c r="M4288" s="21" t="s">
        <v>5328</v>
      </c>
      <c r="N4288" s="21" t="s">
        <v>587</v>
      </c>
      <c r="O4288" s="21">
        <f t="shared" ref="O4288:O4351" si="228">IF(N4288="NA",0,N4288)</f>
        <v>0</v>
      </c>
      <c r="P4288" s="21">
        <f t="shared" ref="P4288:P4351" si="229">IF(R4288&gt;0,1,0)</f>
        <v>1</v>
      </c>
      <c r="Q4288" s="21">
        <f t="shared" ref="Q4288:Q4351" si="230">IF(AND(S4288&gt;0,T4288&gt;0),1,0)</f>
        <v>0</v>
      </c>
      <c r="R4288">
        <f>IFERROR(IF(I4288=1,VLOOKUP(F4288,Lookup!$A$2:$B$15,2,FALSE),0),0.5)</f>
        <v>0.5</v>
      </c>
      <c r="S4288">
        <f>IF(K4288=1,1,IFERROR(IF(H4288="pass",VLOOKUP(F4288,Lookup!$D$2:$E$26,2,FALSE),0),1.6))</f>
        <v>0</v>
      </c>
      <c r="T4288" s="6">
        <f t="shared" ref="T4288:T4351" si="231">IFERROR(1.6+0.7/40*N4288,0)</f>
        <v>0</v>
      </c>
      <c r="U4288" s="6">
        <f t="shared" ref="U4288:U4351" si="232">R4288+IF(S4288&gt;=3.2,S4288,IF(AND(S4288&lt;3.2,S4288&gt;=1.8),S4288*0.66+T4288*0.34,T4288))+K4288*0.4735*2</f>
        <v>0.5</v>
      </c>
      <c r="V4288" t="str">
        <f t="shared" si="227"/>
        <v>R.FREEMAN, CAR</v>
      </c>
    </row>
    <row r="4289" spans="1:22">
      <c r="A4289">
        <v>452</v>
      </c>
      <c r="B4289" s="21">
        <v>3</v>
      </c>
      <c r="C4289" s="21" t="s">
        <v>21</v>
      </c>
      <c r="D4289" s="21" t="s">
        <v>19</v>
      </c>
      <c r="E4289" s="21">
        <v>47</v>
      </c>
      <c r="F4289" s="21">
        <v>53</v>
      </c>
      <c r="G4289" s="21" t="s">
        <v>5365</v>
      </c>
      <c r="H4289" s="21" t="s">
        <v>2864</v>
      </c>
      <c r="I4289" s="21">
        <v>0</v>
      </c>
      <c r="J4289" s="21">
        <v>1</v>
      </c>
      <c r="K4289" s="21">
        <v>0</v>
      </c>
      <c r="L4289" s="21">
        <v>0</v>
      </c>
      <c r="M4289" s="21" t="s">
        <v>2117</v>
      </c>
      <c r="N4289" s="21" t="s">
        <v>587</v>
      </c>
      <c r="O4289" s="21">
        <f t="shared" si="228"/>
        <v>0</v>
      </c>
      <c r="P4289" s="21">
        <f t="shared" si="229"/>
        <v>0</v>
      </c>
      <c r="Q4289" s="21">
        <f t="shared" si="230"/>
        <v>0</v>
      </c>
      <c r="R4289">
        <f>IFERROR(IF(I4289=1,VLOOKUP(F4289,Lookup!$A$2:$B$15,2,FALSE),0),0.5)</f>
        <v>0</v>
      </c>
      <c r="S4289">
        <f>IF(K4289=1,1,IFERROR(IF(H4289="pass",VLOOKUP(F4289,Lookup!$D$2:$E$26,2,FALSE),0),1.6))</f>
        <v>0</v>
      </c>
      <c r="T4289" s="6">
        <f t="shared" si="231"/>
        <v>0</v>
      </c>
      <c r="U4289" s="6">
        <f t="shared" si="232"/>
        <v>0</v>
      </c>
      <c r="V4289" t="str">
        <f t="shared" si="227"/>
        <v>D.ARNOLD, CAR</v>
      </c>
    </row>
    <row r="4290" spans="1:22">
      <c r="A4290">
        <v>453</v>
      </c>
      <c r="B4290" s="21">
        <v>3</v>
      </c>
      <c r="C4290" s="21" t="s">
        <v>21</v>
      </c>
      <c r="D4290" s="21" t="s">
        <v>19</v>
      </c>
      <c r="E4290" s="21">
        <v>41</v>
      </c>
      <c r="F4290" s="21">
        <v>59</v>
      </c>
      <c r="G4290" s="21" t="s">
        <v>5366</v>
      </c>
      <c r="H4290" s="21" t="s">
        <v>585</v>
      </c>
      <c r="I4290" s="21">
        <v>1</v>
      </c>
      <c r="J4290" s="21">
        <v>0</v>
      </c>
      <c r="K4290" s="21">
        <v>0</v>
      </c>
      <c r="L4290" s="21">
        <v>0</v>
      </c>
      <c r="M4290" s="21" t="s">
        <v>2113</v>
      </c>
      <c r="N4290" s="21" t="s">
        <v>587</v>
      </c>
      <c r="O4290" s="21">
        <f t="shared" si="228"/>
        <v>0</v>
      </c>
      <c r="P4290" s="21">
        <f t="shared" si="229"/>
        <v>1</v>
      </c>
      <c r="Q4290" s="21">
        <f t="shared" si="230"/>
        <v>0</v>
      </c>
      <c r="R4290">
        <f>IFERROR(IF(I4290=1,VLOOKUP(F4290,Lookup!$A$2:$B$15,2,FALSE),0),0.5)</f>
        <v>0.5</v>
      </c>
      <c r="S4290">
        <f>IF(K4290=1,1,IFERROR(IF(H4290="pass",VLOOKUP(F4290,Lookup!$D$2:$E$26,2,FALSE),0),1.6))</f>
        <v>0</v>
      </c>
      <c r="T4290" s="6">
        <f t="shared" si="231"/>
        <v>0</v>
      </c>
      <c r="U4290" s="6">
        <f t="shared" si="232"/>
        <v>0.5</v>
      </c>
      <c r="V4290" t="str">
        <f t="shared" ref="V4290:V4353" si="233">IF(M4290="A.St","A. ST. BROWN, DET",IF(M4290="Dj.Moore","D.MOORE, CAR",IF(M4290="Mi.Carter","M.CARTER, NYJ",UPPER(M4290)&amp;", "&amp;C4290)))</f>
        <v>D.MOORE, CAR</v>
      </c>
    </row>
    <row r="4291" spans="1:22">
      <c r="A4291">
        <v>454</v>
      </c>
      <c r="B4291" s="21">
        <v>3</v>
      </c>
      <c r="C4291" s="21" t="s">
        <v>21</v>
      </c>
      <c r="D4291" s="21" t="s">
        <v>19</v>
      </c>
      <c r="E4291" s="21">
        <v>42</v>
      </c>
      <c r="F4291" s="21">
        <v>58</v>
      </c>
      <c r="G4291" s="21" t="s">
        <v>5367</v>
      </c>
      <c r="H4291" s="21" t="s">
        <v>439</v>
      </c>
      <c r="I4291" s="21">
        <v>0</v>
      </c>
      <c r="J4291" s="21">
        <v>1</v>
      </c>
      <c r="K4291" s="21">
        <v>0</v>
      </c>
      <c r="L4291" s="21">
        <v>0</v>
      </c>
      <c r="M4291" s="21" t="s">
        <v>5357</v>
      </c>
      <c r="N4291" s="21">
        <v>25</v>
      </c>
      <c r="O4291" s="21">
        <f t="shared" si="228"/>
        <v>25</v>
      </c>
      <c r="P4291" s="21">
        <f t="shared" si="229"/>
        <v>0</v>
      </c>
      <c r="Q4291" s="21">
        <f t="shared" si="230"/>
        <v>1</v>
      </c>
      <c r="R4291">
        <f>IFERROR(IF(I4291=1,VLOOKUP(F4291,Lookup!$A$2:$B$15,2,FALSE),0),0.5)</f>
        <v>0</v>
      </c>
      <c r="S4291">
        <f>IF(K4291=1,1,IFERROR(IF(H4291="pass",VLOOKUP(F4291,Lookup!$D$2:$E$26,2,FALSE),0),1.6))</f>
        <v>1.6</v>
      </c>
      <c r="T4291" s="6">
        <f t="shared" si="231"/>
        <v>2.0375000000000001</v>
      </c>
      <c r="U4291" s="6">
        <f t="shared" si="232"/>
        <v>2.0375000000000001</v>
      </c>
      <c r="V4291" t="str">
        <f t="shared" si="233"/>
        <v>T.TREMBLE, CAR</v>
      </c>
    </row>
    <row r="4292" spans="1:22">
      <c r="A4292">
        <v>455</v>
      </c>
      <c r="B4292" s="21">
        <v>3</v>
      </c>
      <c r="C4292" s="21" t="s">
        <v>21</v>
      </c>
      <c r="D4292" s="21" t="s">
        <v>19</v>
      </c>
      <c r="E4292" s="21">
        <v>12</v>
      </c>
      <c r="F4292" s="21">
        <v>88</v>
      </c>
      <c r="G4292" s="21" t="s">
        <v>5368</v>
      </c>
      <c r="H4292" s="21" t="s">
        <v>585</v>
      </c>
      <c r="I4292" s="21">
        <v>1</v>
      </c>
      <c r="J4292" s="21">
        <v>0</v>
      </c>
      <c r="K4292" s="21">
        <v>0</v>
      </c>
      <c r="L4292" s="21">
        <v>0</v>
      </c>
      <c r="M4292" s="21" t="s">
        <v>2176</v>
      </c>
      <c r="N4292" s="21" t="s">
        <v>587</v>
      </c>
      <c r="O4292" s="21">
        <f t="shared" si="228"/>
        <v>0</v>
      </c>
      <c r="P4292" s="21">
        <f t="shared" si="229"/>
        <v>1</v>
      </c>
      <c r="Q4292" s="21">
        <f t="shared" si="230"/>
        <v>0</v>
      </c>
      <c r="R4292">
        <f>IFERROR(IF(I4292=1,VLOOKUP(F4292,Lookup!$A$2:$B$15,2,FALSE),0),0.5)</f>
        <v>0.7</v>
      </c>
      <c r="S4292">
        <f>IF(K4292=1,1,IFERROR(IF(H4292="pass",VLOOKUP(F4292,Lookup!$D$2:$E$26,2,FALSE),0),1.6))</f>
        <v>0</v>
      </c>
      <c r="T4292" s="6">
        <f t="shared" si="231"/>
        <v>0</v>
      </c>
      <c r="U4292" s="6">
        <f t="shared" si="232"/>
        <v>0.7</v>
      </c>
      <c r="V4292" t="str">
        <f t="shared" si="233"/>
        <v>C.HUBBARD, CAR</v>
      </c>
    </row>
    <row r="4293" spans="1:22">
      <c r="A4293">
        <v>456</v>
      </c>
      <c r="B4293" s="21">
        <v>3</v>
      </c>
      <c r="C4293" s="21" t="s">
        <v>21</v>
      </c>
      <c r="D4293" s="21" t="s">
        <v>19</v>
      </c>
      <c r="E4293" s="21">
        <v>8</v>
      </c>
      <c r="F4293" s="21">
        <v>92</v>
      </c>
      <c r="G4293" s="21" t="s">
        <v>5369</v>
      </c>
      <c r="H4293" s="21" t="s">
        <v>439</v>
      </c>
      <c r="I4293" s="21">
        <v>0</v>
      </c>
      <c r="J4293" s="21">
        <v>1</v>
      </c>
      <c r="K4293" s="21">
        <v>0</v>
      </c>
      <c r="L4293" s="21">
        <v>0</v>
      </c>
      <c r="M4293" s="21" t="s">
        <v>2107</v>
      </c>
      <c r="N4293" s="21">
        <v>3</v>
      </c>
      <c r="O4293" s="21">
        <f t="shared" si="228"/>
        <v>3</v>
      </c>
      <c r="P4293" s="21">
        <f t="shared" si="229"/>
        <v>0</v>
      </c>
      <c r="Q4293" s="21">
        <f t="shared" si="230"/>
        <v>1</v>
      </c>
      <c r="R4293">
        <f>IFERROR(IF(I4293=1,VLOOKUP(F4293,Lookup!$A$2:$B$15,2,FALSE),0),0.5)</f>
        <v>0</v>
      </c>
      <c r="S4293">
        <f>IF(K4293=1,1,IFERROR(IF(H4293="pass",VLOOKUP(F4293,Lookup!$D$2:$E$26,2,FALSE),0),1.6))</f>
        <v>2.7</v>
      </c>
      <c r="T4293" s="6">
        <f t="shared" si="231"/>
        <v>1.6525000000000001</v>
      </c>
      <c r="U4293" s="6">
        <f t="shared" si="232"/>
        <v>2.3438500000000002</v>
      </c>
      <c r="V4293" t="str">
        <f t="shared" si="233"/>
        <v>T.MARSHALL, CAR</v>
      </c>
    </row>
    <row r="4294" spans="1:22">
      <c r="A4294">
        <v>457</v>
      </c>
      <c r="B4294" s="21">
        <v>3</v>
      </c>
      <c r="C4294" s="21" t="s">
        <v>19</v>
      </c>
      <c r="D4294" s="21" t="s">
        <v>21</v>
      </c>
      <c r="E4294" s="21">
        <v>75</v>
      </c>
      <c r="F4294" s="21">
        <v>25</v>
      </c>
      <c r="G4294" s="21" t="s">
        <v>5370</v>
      </c>
      <c r="H4294" s="21" t="s">
        <v>439</v>
      </c>
      <c r="I4294" s="21">
        <v>0</v>
      </c>
      <c r="J4294" s="21">
        <v>1</v>
      </c>
      <c r="K4294" s="21">
        <v>0</v>
      </c>
      <c r="L4294" s="21">
        <v>0</v>
      </c>
      <c r="M4294" s="21" t="s">
        <v>1530</v>
      </c>
      <c r="N4294" s="21">
        <v>12</v>
      </c>
      <c r="O4294" s="21">
        <f t="shared" si="228"/>
        <v>12</v>
      </c>
      <c r="P4294" s="21">
        <f t="shared" si="229"/>
        <v>0</v>
      </c>
      <c r="Q4294" s="21">
        <f t="shared" si="230"/>
        <v>1</v>
      </c>
      <c r="R4294">
        <f>IFERROR(IF(I4294=1,VLOOKUP(F4294,Lookup!$A$2:$B$15,2,FALSE),0),0.5)</f>
        <v>0</v>
      </c>
      <c r="S4294">
        <f>IF(K4294=1,1,IFERROR(IF(H4294="pass",VLOOKUP(F4294,Lookup!$D$2:$E$26,2,FALSE),0),1.6))</f>
        <v>1.6</v>
      </c>
      <c r="T4294" s="6">
        <f t="shared" si="231"/>
        <v>1.81</v>
      </c>
      <c r="U4294" s="6">
        <f t="shared" si="232"/>
        <v>1.81</v>
      </c>
      <c r="V4294" t="str">
        <f t="shared" si="233"/>
        <v>B.COOKS, HOU</v>
      </c>
    </row>
    <row r="4295" spans="1:22">
      <c r="A4295">
        <v>458</v>
      </c>
      <c r="B4295" s="21">
        <v>3</v>
      </c>
      <c r="C4295" s="21" t="s">
        <v>19</v>
      </c>
      <c r="D4295" s="21" t="s">
        <v>21</v>
      </c>
      <c r="E4295" s="21">
        <v>62</v>
      </c>
      <c r="F4295" s="21">
        <v>38</v>
      </c>
      <c r="G4295" s="21" t="s">
        <v>5371</v>
      </c>
      <c r="H4295" s="21" t="s">
        <v>439</v>
      </c>
      <c r="I4295" s="21">
        <v>0</v>
      </c>
      <c r="J4295" s="21">
        <v>1</v>
      </c>
      <c r="K4295" s="21">
        <v>0</v>
      </c>
      <c r="L4295" s="21">
        <v>0</v>
      </c>
      <c r="M4295" s="21" t="s">
        <v>1530</v>
      </c>
      <c r="N4295" s="21">
        <v>15</v>
      </c>
      <c r="O4295" s="21">
        <f t="shared" si="228"/>
        <v>15</v>
      </c>
      <c r="P4295" s="21">
        <f t="shared" si="229"/>
        <v>0</v>
      </c>
      <c r="Q4295" s="21">
        <f t="shared" si="230"/>
        <v>1</v>
      </c>
      <c r="R4295">
        <f>IFERROR(IF(I4295=1,VLOOKUP(F4295,Lookup!$A$2:$B$15,2,FALSE),0),0.5)</f>
        <v>0</v>
      </c>
      <c r="S4295">
        <f>IF(K4295=1,1,IFERROR(IF(H4295="pass",VLOOKUP(F4295,Lookup!$D$2:$E$26,2,FALSE),0),1.6))</f>
        <v>1.6</v>
      </c>
      <c r="T4295" s="6">
        <f t="shared" si="231"/>
        <v>1.8625</v>
      </c>
      <c r="U4295" s="6">
        <f t="shared" si="232"/>
        <v>1.8625</v>
      </c>
      <c r="V4295" t="str">
        <f t="shared" si="233"/>
        <v>B.COOKS, HOU</v>
      </c>
    </row>
    <row r="4296" spans="1:22">
      <c r="A4296">
        <v>459</v>
      </c>
      <c r="B4296" s="21">
        <v>3</v>
      </c>
      <c r="C4296" s="21" t="s">
        <v>19</v>
      </c>
      <c r="D4296" s="21" t="s">
        <v>21</v>
      </c>
      <c r="E4296" s="21">
        <v>47</v>
      </c>
      <c r="F4296" s="21">
        <v>53</v>
      </c>
      <c r="G4296" s="21" t="s">
        <v>5372</v>
      </c>
      <c r="H4296" s="21" t="s">
        <v>439</v>
      </c>
      <c r="I4296" s="21">
        <v>0</v>
      </c>
      <c r="J4296" s="21">
        <v>1</v>
      </c>
      <c r="K4296" s="21">
        <v>0</v>
      </c>
      <c r="L4296" s="21">
        <v>0</v>
      </c>
      <c r="M4296" s="21" t="s">
        <v>5297</v>
      </c>
      <c r="N4296" s="21">
        <v>-5</v>
      </c>
      <c r="O4296" s="21">
        <f t="shared" si="228"/>
        <v>-5</v>
      </c>
      <c r="P4296" s="21">
        <f t="shared" si="229"/>
        <v>0</v>
      </c>
      <c r="Q4296" s="21">
        <f t="shared" si="230"/>
        <v>1</v>
      </c>
      <c r="R4296">
        <f>IFERROR(IF(I4296=1,VLOOKUP(F4296,Lookup!$A$2:$B$15,2,FALSE),0),0.5)</f>
        <v>0</v>
      </c>
      <c r="S4296">
        <f>IF(K4296=1,1,IFERROR(IF(H4296="pass",VLOOKUP(F4296,Lookup!$D$2:$E$26,2,FALSE),0),1.6))</f>
        <v>1.6</v>
      </c>
      <c r="T4296" s="6">
        <f t="shared" si="231"/>
        <v>1.5125000000000002</v>
      </c>
      <c r="U4296" s="6">
        <f t="shared" si="232"/>
        <v>1.5125000000000002</v>
      </c>
      <c r="V4296" t="str">
        <f t="shared" si="233"/>
        <v>A.MILLER, HOU</v>
      </c>
    </row>
    <row r="4297" spans="1:22">
      <c r="A4297">
        <v>460</v>
      </c>
      <c r="B4297" s="21">
        <v>3</v>
      </c>
      <c r="C4297" s="21" t="s">
        <v>19</v>
      </c>
      <c r="D4297" s="21" t="s">
        <v>21</v>
      </c>
      <c r="E4297" s="21">
        <v>47</v>
      </c>
      <c r="F4297" s="21">
        <v>53</v>
      </c>
      <c r="G4297" s="21" t="s">
        <v>5373</v>
      </c>
      <c r="H4297" s="21" t="s">
        <v>439</v>
      </c>
      <c r="I4297" s="21">
        <v>0</v>
      </c>
      <c r="J4297" s="21">
        <v>1</v>
      </c>
      <c r="K4297" s="21">
        <v>0</v>
      </c>
      <c r="L4297" s="21">
        <v>0</v>
      </c>
      <c r="M4297" s="21" t="s">
        <v>1530</v>
      </c>
      <c r="N4297" s="21">
        <v>5</v>
      </c>
      <c r="O4297" s="21">
        <f t="shared" si="228"/>
        <v>5</v>
      </c>
      <c r="P4297" s="21">
        <f t="shared" si="229"/>
        <v>0</v>
      </c>
      <c r="Q4297" s="21">
        <f t="shared" si="230"/>
        <v>1</v>
      </c>
      <c r="R4297">
        <f>IFERROR(IF(I4297=1,VLOOKUP(F4297,Lookup!$A$2:$B$15,2,FALSE),0),0.5)</f>
        <v>0</v>
      </c>
      <c r="S4297">
        <f>IF(K4297=1,1,IFERROR(IF(H4297="pass",VLOOKUP(F4297,Lookup!$D$2:$E$26,2,FALSE),0),1.6))</f>
        <v>1.6</v>
      </c>
      <c r="T4297" s="6">
        <f t="shared" si="231"/>
        <v>1.6875</v>
      </c>
      <c r="U4297" s="6">
        <f t="shared" si="232"/>
        <v>1.6875</v>
      </c>
      <c r="V4297" t="str">
        <f t="shared" si="233"/>
        <v>B.COOKS, HOU</v>
      </c>
    </row>
    <row r="4298" spans="1:22">
      <c r="A4298">
        <v>461</v>
      </c>
      <c r="B4298" s="21">
        <v>3</v>
      </c>
      <c r="C4298" s="21" t="s">
        <v>19</v>
      </c>
      <c r="D4298" s="21" t="s">
        <v>21</v>
      </c>
      <c r="E4298" s="21">
        <v>36</v>
      </c>
      <c r="F4298" s="21">
        <v>64</v>
      </c>
      <c r="G4298" s="21" t="s">
        <v>5374</v>
      </c>
      <c r="H4298" s="21" t="s">
        <v>439</v>
      </c>
      <c r="I4298" s="21">
        <v>0</v>
      </c>
      <c r="J4298" s="21">
        <v>1</v>
      </c>
      <c r="K4298" s="21">
        <v>0</v>
      </c>
      <c r="L4298" s="21">
        <v>0</v>
      </c>
      <c r="M4298" s="21" t="s">
        <v>1602</v>
      </c>
      <c r="N4298" s="21">
        <v>4</v>
      </c>
      <c r="O4298" s="21">
        <f t="shared" si="228"/>
        <v>4</v>
      </c>
      <c r="P4298" s="21">
        <f t="shared" si="229"/>
        <v>0</v>
      </c>
      <c r="Q4298" s="21">
        <f t="shared" si="230"/>
        <v>1</v>
      </c>
      <c r="R4298">
        <f>IFERROR(IF(I4298=1,VLOOKUP(F4298,Lookup!$A$2:$B$15,2,FALSE),0),0.5)</f>
        <v>0</v>
      </c>
      <c r="S4298">
        <f>IF(K4298=1,1,IFERROR(IF(H4298="pass",VLOOKUP(F4298,Lookup!$D$2:$E$26,2,FALSE),0),1.6))</f>
        <v>1.6</v>
      </c>
      <c r="T4298" s="6">
        <f t="shared" si="231"/>
        <v>1.6700000000000002</v>
      </c>
      <c r="U4298" s="6">
        <f t="shared" si="232"/>
        <v>1.6700000000000002</v>
      </c>
      <c r="V4298" t="str">
        <f t="shared" si="233"/>
        <v>J.AKINS, HOU</v>
      </c>
    </row>
    <row r="4299" spans="1:22">
      <c r="A4299">
        <v>462</v>
      </c>
      <c r="B4299" s="21">
        <v>3</v>
      </c>
      <c r="C4299" s="21" t="s">
        <v>19</v>
      </c>
      <c r="D4299" s="21" t="s">
        <v>21</v>
      </c>
      <c r="E4299" s="21">
        <v>36</v>
      </c>
      <c r="F4299" s="21">
        <v>64</v>
      </c>
      <c r="G4299" s="21" t="s">
        <v>5375</v>
      </c>
      <c r="H4299" s="21" t="s">
        <v>439</v>
      </c>
      <c r="I4299" s="21">
        <v>0</v>
      </c>
      <c r="J4299" s="21">
        <v>1</v>
      </c>
      <c r="K4299" s="21">
        <v>0</v>
      </c>
      <c r="L4299" s="21">
        <v>0</v>
      </c>
      <c r="M4299" s="21" t="s">
        <v>1530</v>
      </c>
      <c r="N4299" s="21">
        <v>4</v>
      </c>
      <c r="O4299" s="21">
        <f t="shared" si="228"/>
        <v>4</v>
      </c>
      <c r="P4299" s="21">
        <f t="shared" si="229"/>
        <v>0</v>
      </c>
      <c r="Q4299" s="21">
        <f t="shared" si="230"/>
        <v>1</v>
      </c>
      <c r="R4299">
        <f>IFERROR(IF(I4299=1,VLOOKUP(F4299,Lookup!$A$2:$B$15,2,FALSE),0),0.5)</f>
        <v>0</v>
      </c>
      <c r="S4299">
        <f>IF(K4299=1,1,IFERROR(IF(H4299="pass",VLOOKUP(F4299,Lookup!$D$2:$E$26,2,FALSE),0),1.6))</f>
        <v>1.6</v>
      </c>
      <c r="T4299" s="6">
        <f t="shared" si="231"/>
        <v>1.6700000000000002</v>
      </c>
      <c r="U4299" s="6">
        <f t="shared" si="232"/>
        <v>1.6700000000000002</v>
      </c>
      <c r="V4299" t="str">
        <f t="shared" si="233"/>
        <v>B.COOKS, HOU</v>
      </c>
    </row>
    <row r="4300" spans="1:22">
      <c r="A4300">
        <v>463</v>
      </c>
      <c r="B4300" s="21">
        <v>3</v>
      </c>
      <c r="C4300" s="21" t="s">
        <v>21</v>
      </c>
      <c r="D4300" s="21" t="s">
        <v>19</v>
      </c>
      <c r="E4300" s="21">
        <v>75</v>
      </c>
      <c r="F4300" s="21">
        <v>25</v>
      </c>
      <c r="G4300" s="21" t="s">
        <v>5376</v>
      </c>
      <c r="H4300" s="21" t="s">
        <v>585</v>
      </c>
      <c r="I4300" s="21">
        <v>1</v>
      </c>
      <c r="J4300" s="21">
        <v>0</v>
      </c>
      <c r="K4300" s="21">
        <v>0</v>
      </c>
      <c r="L4300" s="21">
        <v>0</v>
      </c>
      <c r="M4300" s="21" t="s">
        <v>2176</v>
      </c>
      <c r="N4300" s="21" t="s">
        <v>587</v>
      </c>
      <c r="O4300" s="21">
        <f t="shared" si="228"/>
        <v>0</v>
      </c>
      <c r="P4300" s="21">
        <f t="shared" si="229"/>
        <v>1</v>
      </c>
      <c r="Q4300" s="21">
        <f t="shared" si="230"/>
        <v>0</v>
      </c>
      <c r="R4300">
        <f>IFERROR(IF(I4300=1,VLOOKUP(F4300,Lookup!$A$2:$B$15,2,FALSE),0),0.5)</f>
        <v>0.5</v>
      </c>
      <c r="S4300">
        <f>IF(K4300=1,1,IFERROR(IF(H4300="pass",VLOOKUP(F4300,Lookup!$D$2:$E$26,2,FALSE),0),1.6))</f>
        <v>0</v>
      </c>
      <c r="T4300" s="6">
        <f t="shared" si="231"/>
        <v>0</v>
      </c>
      <c r="U4300" s="6">
        <f t="shared" si="232"/>
        <v>0.5</v>
      </c>
      <c r="V4300" t="str">
        <f t="shared" si="233"/>
        <v>C.HUBBARD, CAR</v>
      </c>
    </row>
    <row r="4301" spans="1:22">
      <c r="A4301">
        <v>464</v>
      </c>
      <c r="B4301" s="21">
        <v>3</v>
      </c>
      <c r="C4301" s="21" t="s">
        <v>21</v>
      </c>
      <c r="D4301" s="21" t="s">
        <v>19</v>
      </c>
      <c r="E4301" s="21">
        <v>71</v>
      </c>
      <c r="F4301" s="21">
        <v>29</v>
      </c>
      <c r="G4301" s="21" t="s">
        <v>5377</v>
      </c>
      <c r="H4301" s="21" t="s">
        <v>439</v>
      </c>
      <c r="I4301" s="21">
        <v>0</v>
      </c>
      <c r="J4301" s="21">
        <v>1</v>
      </c>
      <c r="K4301" s="21">
        <v>0</v>
      </c>
      <c r="L4301" s="21">
        <v>0</v>
      </c>
      <c r="M4301" s="21" t="s">
        <v>2154</v>
      </c>
      <c r="N4301" s="21">
        <v>3</v>
      </c>
      <c r="O4301" s="21">
        <f t="shared" si="228"/>
        <v>3</v>
      </c>
      <c r="P4301" s="21">
        <f t="shared" si="229"/>
        <v>0</v>
      </c>
      <c r="Q4301" s="21">
        <f t="shared" si="230"/>
        <v>1</v>
      </c>
      <c r="R4301">
        <f>IFERROR(IF(I4301=1,VLOOKUP(F4301,Lookup!$A$2:$B$15,2,FALSE),0),0.5)</f>
        <v>0</v>
      </c>
      <c r="S4301">
        <f>IF(K4301=1,1,IFERROR(IF(H4301="pass",VLOOKUP(F4301,Lookup!$D$2:$E$26,2,FALSE),0),1.6))</f>
        <v>1.6</v>
      </c>
      <c r="T4301" s="6">
        <f t="shared" si="231"/>
        <v>1.6525000000000001</v>
      </c>
      <c r="U4301" s="6">
        <f t="shared" si="232"/>
        <v>1.6525000000000001</v>
      </c>
      <c r="V4301" t="str">
        <f t="shared" si="233"/>
        <v>R.ANDERSON, CAR</v>
      </c>
    </row>
    <row r="4302" spans="1:22">
      <c r="A4302">
        <v>465</v>
      </c>
      <c r="B4302" s="21">
        <v>3</v>
      </c>
      <c r="C4302" s="21" t="s">
        <v>21</v>
      </c>
      <c r="D4302" s="21" t="s">
        <v>19</v>
      </c>
      <c r="E4302" s="21">
        <v>63</v>
      </c>
      <c r="F4302" s="21">
        <v>37</v>
      </c>
      <c r="G4302" s="21" t="s">
        <v>5378</v>
      </c>
      <c r="H4302" s="21" t="s">
        <v>585</v>
      </c>
      <c r="I4302" s="21">
        <v>1</v>
      </c>
      <c r="J4302" s="21">
        <v>0</v>
      </c>
      <c r="K4302" s="21">
        <v>0</v>
      </c>
      <c r="L4302" s="21">
        <v>0</v>
      </c>
      <c r="M4302" s="21" t="s">
        <v>2176</v>
      </c>
      <c r="N4302" s="21" t="s">
        <v>587</v>
      </c>
      <c r="O4302" s="21">
        <f t="shared" si="228"/>
        <v>0</v>
      </c>
      <c r="P4302" s="21">
        <f t="shared" si="229"/>
        <v>1</v>
      </c>
      <c r="Q4302" s="21">
        <f t="shared" si="230"/>
        <v>0</v>
      </c>
      <c r="R4302">
        <f>IFERROR(IF(I4302=1,VLOOKUP(F4302,Lookup!$A$2:$B$15,2,FALSE),0),0.5)</f>
        <v>0.5</v>
      </c>
      <c r="S4302">
        <f>IF(K4302=1,1,IFERROR(IF(H4302="pass",VLOOKUP(F4302,Lookup!$D$2:$E$26,2,FALSE),0),1.6))</f>
        <v>0</v>
      </c>
      <c r="T4302" s="6">
        <f t="shared" si="231"/>
        <v>0</v>
      </c>
      <c r="U4302" s="6">
        <f t="shared" si="232"/>
        <v>0.5</v>
      </c>
      <c r="V4302" t="str">
        <f t="shared" si="233"/>
        <v>C.HUBBARD, CAR</v>
      </c>
    </row>
    <row r="4303" spans="1:22">
      <c r="A4303">
        <v>466</v>
      </c>
      <c r="B4303" s="21">
        <v>3</v>
      </c>
      <c r="C4303" s="21" t="s">
        <v>21</v>
      </c>
      <c r="D4303" s="21" t="s">
        <v>19</v>
      </c>
      <c r="E4303" s="21">
        <v>51</v>
      </c>
      <c r="F4303" s="21">
        <v>49</v>
      </c>
      <c r="G4303" s="21" t="s">
        <v>5379</v>
      </c>
      <c r="H4303" s="21" t="s">
        <v>585</v>
      </c>
      <c r="I4303" s="21">
        <v>1</v>
      </c>
      <c r="J4303" s="21">
        <v>0</v>
      </c>
      <c r="K4303" s="21">
        <v>0</v>
      </c>
      <c r="L4303" s="21">
        <v>0</v>
      </c>
      <c r="M4303" s="21" t="s">
        <v>5328</v>
      </c>
      <c r="N4303" s="21" t="s">
        <v>587</v>
      </c>
      <c r="O4303" s="21">
        <f t="shared" si="228"/>
        <v>0</v>
      </c>
      <c r="P4303" s="21">
        <f t="shared" si="229"/>
        <v>1</v>
      </c>
      <c r="Q4303" s="21">
        <f t="shared" si="230"/>
        <v>0</v>
      </c>
      <c r="R4303">
        <f>IFERROR(IF(I4303=1,VLOOKUP(F4303,Lookup!$A$2:$B$15,2,FALSE),0),0.5)</f>
        <v>0.5</v>
      </c>
      <c r="S4303">
        <f>IF(K4303=1,1,IFERROR(IF(H4303="pass",VLOOKUP(F4303,Lookup!$D$2:$E$26,2,FALSE),0),1.6))</f>
        <v>0</v>
      </c>
      <c r="T4303" s="6">
        <f t="shared" si="231"/>
        <v>0</v>
      </c>
      <c r="U4303" s="6">
        <f t="shared" si="232"/>
        <v>0.5</v>
      </c>
      <c r="V4303" t="str">
        <f t="shared" si="233"/>
        <v>R.FREEMAN, CAR</v>
      </c>
    </row>
    <row r="4304" spans="1:22">
      <c r="A4304">
        <v>467</v>
      </c>
      <c r="B4304" s="21">
        <v>3</v>
      </c>
      <c r="C4304" s="21" t="s">
        <v>21</v>
      </c>
      <c r="D4304" s="21" t="s">
        <v>19</v>
      </c>
      <c r="E4304" s="21">
        <v>51</v>
      </c>
      <c r="F4304" s="21">
        <v>49</v>
      </c>
      <c r="G4304" s="21" t="s">
        <v>5380</v>
      </c>
      <c r="H4304" s="21" t="s">
        <v>439</v>
      </c>
      <c r="I4304" s="21">
        <v>0</v>
      </c>
      <c r="J4304" s="21">
        <v>1</v>
      </c>
      <c r="K4304" s="21">
        <v>0</v>
      </c>
      <c r="L4304" s="21">
        <v>0</v>
      </c>
      <c r="M4304" s="21" t="s">
        <v>2113</v>
      </c>
      <c r="N4304" s="21">
        <v>40</v>
      </c>
      <c r="O4304" s="21">
        <f t="shared" si="228"/>
        <v>40</v>
      </c>
      <c r="P4304" s="21">
        <f t="shared" si="229"/>
        <v>0</v>
      </c>
      <c r="Q4304" s="21">
        <f t="shared" si="230"/>
        <v>1</v>
      </c>
      <c r="R4304">
        <f>IFERROR(IF(I4304=1,VLOOKUP(F4304,Lookup!$A$2:$B$15,2,FALSE),0),0.5)</f>
        <v>0</v>
      </c>
      <c r="S4304">
        <f>IF(K4304=1,1,IFERROR(IF(H4304="pass",VLOOKUP(F4304,Lookup!$D$2:$E$26,2,FALSE),0),1.6))</f>
        <v>1.6</v>
      </c>
      <c r="T4304" s="6">
        <f t="shared" si="231"/>
        <v>2.2999999999999998</v>
      </c>
      <c r="U4304" s="6">
        <f t="shared" si="232"/>
        <v>2.2999999999999998</v>
      </c>
      <c r="V4304" t="str">
        <f t="shared" si="233"/>
        <v>D.MOORE, CAR</v>
      </c>
    </row>
    <row r="4305" spans="1:22">
      <c r="A4305">
        <v>468</v>
      </c>
      <c r="B4305" s="21">
        <v>3</v>
      </c>
      <c r="C4305" s="21" t="s">
        <v>21</v>
      </c>
      <c r="D4305" s="21" t="s">
        <v>19</v>
      </c>
      <c r="E4305" s="21">
        <v>51</v>
      </c>
      <c r="F4305" s="21">
        <v>49</v>
      </c>
      <c r="G4305" s="21" t="s">
        <v>5381</v>
      </c>
      <c r="H4305" s="21" t="s">
        <v>439</v>
      </c>
      <c r="I4305" s="21">
        <v>0</v>
      </c>
      <c r="J4305" s="21">
        <v>1</v>
      </c>
      <c r="K4305" s="21">
        <v>0</v>
      </c>
      <c r="L4305" s="21">
        <v>0</v>
      </c>
      <c r="M4305" s="21" t="s">
        <v>2117</v>
      </c>
      <c r="N4305" s="21">
        <v>6</v>
      </c>
      <c r="O4305" s="21">
        <f t="shared" si="228"/>
        <v>6</v>
      </c>
      <c r="P4305" s="21">
        <f t="shared" si="229"/>
        <v>0</v>
      </c>
      <c r="Q4305" s="21">
        <f t="shared" si="230"/>
        <v>1</v>
      </c>
      <c r="R4305">
        <f>IFERROR(IF(I4305=1,VLOOKUP(F4305,Lookup!$A$2:$B$15,2,FALSE),0),0.5)</f>
        <v>0</v>
      </c>
      <c r="S4305">
        <f>IF(K4305=1,1,IFERROR(IF(H4305="pass",VLOOKUP(F4305,Lookup!$D$2:$E$26,2,FALSE),0),1.6))</f>
        <v>1.6</v>
      </c>
      <c r="T4305" s="6">
        <f t="shared" si="231"/>
        <v>1.7050000000000001</v>
      </c>
      <c r="U4305" s="6">
        <f t="shared" si="232"/>
        <v>1.7050000000000001</v>
      </c>
      <c r="V4305" t="str">
        <f t="shared" si="233"/>
        <v>D.ARNOLD, CAR</v>
      </c>
    </row>
    <row r="4306" spans="1:22">
      <c r="A4306">
        <v>469</v>
      </c>
      <c r="B4306" s="21">
        <v>3</v>
      </c>
      <c r="C4306" s="21" t="s">
        <v>21</v>
      </c>
      <c r="D4306" s="21" t="s">
        <v>19</v>
      </c>
      <c r="E4306" s="21">
        <v>40</v>
      </c>
      <c r="F4306" s="21">
        <v>60</v>
      </c>
      <c r="G4306" s="21" t="s">
        <v>5382</v>
      </c>
      <c r="H4306" s="21" t="s">
        <v>439</v>
      </c>
      <c r="I4306" s="21">
        <v>0</v>
      </c>
      <c r="J4306" s="21">
        <v>1</v>
      </c>
      <c r="K4306" s="21">
        <v>0</v>
      </c>
      <c r="L4306" s="21">
        <v>0</v>
      </c>
      <c r="M4306" s="21" t="s">
        <v>2107</v>
      </c>
      <c r="N4306" s="21">
        <v>14</v>
      </c>
      <c r="O4306" s="21">
        <f t="shared" si="228"/>
        <v>14</v>
      </c>
      <c r="P4306" s="21">
        <f t="shared" si="229"/>
        <v>0</v>
      </c>
      <c r="Q4306" s="21">
        <f t="shared" si="230"/>
        <v>1</v>
      </c>
      <c r="R4306">
        <f>IFERROR(IF(I4306=1,VLOOKUP(F4306,Lookup!$A$2:$B$15,2,FALSE),0),0.5)</f>
        <v>0</v>
      </c>
      <c r="S4306">
        <f>IF(K4306=1,1,IFERROR(IF(H4306="pass",VLOOKUP(F4306,Lookup!$D$2:$E$26,2,FALSE),0),1.6))</f>
        <v>1.6</v>
      </c>
      <c r="T4306" s="6">
        <f t="shared" si="231"/>
        <v>1.845</v>
      </c>
      <c r="U4306" s="6">
        <f t="shared" si="232"/>
        <v>1.845</v>
      </c>
      <c r="V4306" t="str">
        <f t="shared" si="233"/>
        <v>T.MARSHALL, CAR</v>
      </c>
    </row>
    <row r="4307" spans="1:22">
      <c r="A4307">
        <v>470</v>
      </c>
      <c r="B4307" s="21">
        <v>3</v>
      </c>
      <c r="C4307" s="21" t="s">
        <v>21</v>
      </c>
      <c r="D4307" s="21" t="s">
        <v>19</v>
      </c>
      <c r="E4307" s="21">
        <v>17</v>
      </c>
      <c r="F4307" s="21">
        <v>83</v>
      </c>
      <c r="G4307" s="21" t="s">
        <v>5383</v>
      </c>
      <c r="H4307" s="21" t="s">
        <v>585</v>
      </c>
      <c r="I4307" s="21">
        <v>1</v>
      </c>
      <c r="J4307" s="21">
        <v>0</v>
      </c>
      <c r="K4307" s="21">
        <v>0</v>
      </c>
      <c r="L4307" s="21">
        <v>0</v>
      </c>
      <c r="M4307" s="21" t="s">
        <v>5328</v>
      </c>
      <c r="N4307" s="21" t="s">
        <v>587</v>
      </c>
      <c r="O4307" s="21">
        <f t="shared" si="228"/>
        <v>0</v>
      </c>
      <c r="P4307" s="21">
        <f t="shared" si="229"/>
        <v>1</v>
      </c>
      <c r="Q4307" s="21">
        <f t="shared" si="230"/>
        <v>0</v>
      </c>
      <c r="R4307">
        <f>IFERROR(IF(I4307=1,VLOOKUP(F4307,Lookup!$A$2:$B$15,2,FALSE),0),0.5)</f>
        <v>0.5</v>
      </c>
      <c r="S4307">
        <f>IF(K4307=1,1,IFERROR(IF(H4307="pass",VLOOKUP(F4307,Lookup!$D$2:$E$26,2,FALSE),0),1.6))</f>
        <v>0</v>
      </c>
      <c r="T4307" s="6">
        <f t="shared" si="231"/>
        <v>0</v>
      </c>
      <c r="U4307" s="6">
        <f t="shared" si="232"/>
        <v>0.5</v>
      </c>
      <c r="V4307" t="str">
        <f t="shared" si="233"/>
        <v>R.FREEMAN, CAR</v>
      </c>
    </row>
    <row r="4308" spans="1:22">
      <c r="A4308">
        <v>471</v>
      </c>
      <c r="B4308" s="21">
        <v>3</v>
      </c>
      <c r="C4308" s="21" t="s">
        <v>21</v>
      </c>
      <c r="D4308" s="21" t="s">
        <v>19</v>
      </c>
      <c r="E4308" s="21">
        <v>15</v>
      </c>
      <c r="F4308" s="21">
        <v>85</v>
      </c>
      <c r="G4308" s="21" t="s">
        <v>5384</v>
      </c>
      <c r="H4308" s="21" t="s">
        <v>585</v>
      </c>
      <c r="I4308" s="21">
        <v>1</v>
      </c>
      <c r="J4308" s="21">
        <v>0</v>
      </c>
      <c r="K4308" s="21">
        <v>0</v>
      </c>
      <c r="L4308" s="21">
        <v>0</v>
      </c>
      <c r="M4308" s="21" t="s">
        <v>2176</v>
      </c>
      <c r="N4308" s="21" t="s">
        <v>587</v>
      </c>
      <c r="O4308" s="21">
        <f t="shared" si="228"/>
        <v>0</v>
      </c>
      <c r="P4308" s="21">
        <f t="shared" si="229"/>
        <v>1</v>
      </c>
      <c r="Q4308" s="21">
        <f t="shared" si="230"/>
        <v>0</v>
      </c>
      <c r="R4308">
        <f>IFERROR(IF(I4308=1,VLOOKUP(F4308,Lookup!$A$2:$B$15,2,FALSE),0),0.5)</f>
        <v>0.5</v>
      </c>
      <c r="S4308">
        <f>IF(K4308=1,1,IFERROR(IF(H4308="pass",VLOOKUP(F4308,Lookup!$D$2:$E$26,2,FALSE),0),1.6))</f>
        <v>0</v>
      </c>
      <c r="T4308" s="6">
        <f t="shared" si="231"/>
        <v>0</v>
      </c>
      <c r="U4308" s="6">
        <f t="shared" si="232"/>
        <v>0.5</v>
      </c>
      <c r="V4308" t="str">
        <f t="shared" si="233"/>
        <v>C.HUBBARD, CAR</v>
      </c>
    </row>
    <row r="4309" spans="1:22">
      <c r="A4309">
        <v>472</v>
      </c>
      <c r="B4309" s="21">
        <v>3</v>
      </c>
      <c r="C4309" s="21" t="s">
        <v>21</v>
      </c>
      <c r="D4309" s="21" t="s">
        <v>19</v>
      </c>
      <c r="E4309" s="21">
        <v>1</v>
      </c>
      <c r="F4309" s="21">
        <v>99</v>
      </c>
      <c r="G4309" s="21" t="s">
        <v>5385</v>
      </c>
      <c r="H4309" s="21" t="s">
        <v>439</v>
      </c>
      <c r="I4309" s="21">
        <v>0</v>
      </c>
      <c r="J4309" s="21">
        <v>1</v>
      </c>
      <c r="K4309" s="21">
        <v>0</v>
      </c>
      <c r="L4309" s="21">
        <v>0</v>
      </c>
      <c r="M4309" s="21" t="s">
        <v>2176</v>
      </c>
      <c r="N4309" s="21">
        <v>1</v>
      </c>
      <c r="O4309" s="21">
        <f t="shared" si="228"/>
        <v>1</v>
      </c>
      <c r="P4309" s="21">
        <f t="shared" si="229"/>
        <v>0</v>
      </c>
      <c r="Q4309" s="21">
        <f t="shared" si="230"/>
        <v>1</v>
      </c>
      <c r="R4309">
        <f>IFERROR(IF(I4309=1,VLOOKUP(F4309,Lookup!$A$2:$B$15,2,FALSE),0),0.5)</f>
        <v>0</v>
      </c>
      <c r="S4309">
        <f>IF(K4309=1,1,IFERROR(IF(H4309="pass",VLOOKUP(F4309,Lookup!$D$2:$E$26,2,FALSE),0),1.6))</f>
        <v>4</v>
      </c>
      <c r="T4309" s="6">
        <f t="shared" si="231"/>
        <v>1.6175000000000002</v>
      </c>
      <c r="U4309" s="6">
        <f t="shared" si="232"/>
        <v>4</v>
      </c>
      <c r="V4309" t="str">
        <f t="shared" si="233"/>
        <v>C.HUBBARD, CAR</v>
      </c>
    </row>
    <row r="4310" spans="1:22">
      <c r="A4310">
        <v>473</v>
      </c>
      <c r="B4310" s="21">
        <v>3</v>
      </c>
      <c r="C4310" s="21" t="s">
        <v>21</v>
      </c>
      <c r="D4310" s="21" t="s">
        <v>19</v>
      </c>
      <c r="E4310" s="21">
        <v>1</v>
      </c>
      <c r="F4310" s="21">
        <v>99</v>
      </c>
      <c r="G4310" s="21" t="s">
        <v>5386</v>
      </c>
      <c r="H4310" s="21" t="s">
        <v>585</v>
      </c>
      <c r="I4310" s="21">
        <v>1</v>
      </c>
      <c r="J4310" s="21">
        <v>0</v>
      </c>
      <c r="K4310" s="21">
        <v>0</v>
      </c>
      <c r="L4310" s="21">
        <v>0</v>
      </c>
      <c r="M4310" s="21" t="s">
        <v>5328</v>
      </c>
      <c r="N4310" s="21" t="s">
        <v>587</v>
      </c>
      <c r="O4310" s="21">
        <f t="shared" si="228"/>
        <v>0</v>
      </c>
      <c r="P4310" s="21">
        <f t="shared" si="229"/>
        <v>1</v>
      </c>
      <c r="Q4310" s="21">
        <f t="shared" si="230"/>
        <v>0</v>
      </c>
      <c r="R4310">
        <f>IFERROR(IF(I4310=1,VLOOKUP(F4310,Lookup!$A$2:$B$15,2,FALSE),0),0.5)</f>
        <v>3.3</v>
      </c>
      <c r="S4310">
        <f>IF(K4310=1,1,IFERROR(IF(H4310="pass",VLOOKUP(F4310,Lookup!$D$2:$E$26,2,FALSE),0),1.6))</f>
        <v>0</v>
      </c>
      <c r="T4310" s="6">
        <f t="shared" si="231"/>
        <v>0</v>
      </c>
      <c r="U4310" s="6">
        <f t="shared" si="232"/>
        <v>3.3</v>
      </c>
      <c r="V4310" t="str">
        <f t="shared" si="233"/>
        <v>R.FREEMAN, CAR</v>
      </c>
    </row>
    <row r="4311" spans="1:22">
      <c r="A4311">
        <v>474</v>
      </c>
      <c r="B4311" s="21">
        <v>3</v>
      </c>
      <c r="C4311" s="21" t="s">
        <v>21</v>
      </c>
      <c r="D4311" s="21" t="s">
        <v>19</v>
      </c>
      <c r="E4311" s="21">
        <v>1</v>
      </c>
      <c r="F4311" s="21">
        <v>99</v>
      </c>
      <c r="G4311" s="21" t="s">
        <v>5387</v>
      </c>
      <c r="H4311" s="21" t="s">
        <v>585</v>
      </c>
      <c r="I4311" s="21">
        <v>1</v>
      </c>
      <c r="J4311" s="21">
        <v>0</v>
      </c>
      <c r="K4311" s="21">
        <v>0</v>
      </c>
      <c r="L4311" s="21">
        <v>0</v>
      </c>
      <c r="M4311" s="21" t="s">
        <v>2137</v>
      </c>
      <c r="N4311" s="21" t="s">
        <v>587</v>
      </c>
      <c r="O4311" s="21">
        <f t="shared" si="228"/>
        <v>0</v>
      </c>
      <c r="P4311" s="21">
        <f t="shared" si="229"/>
        <v>1</v>
      </c>
      <c r="Q4311" s="21">
        <f t="shared" si="230"/>
        <v>0</v>
      </c>
      <c r="R4311">
        <f>IFERROR(IF(I4311=1,VLOOKUP(F4311,Lookup!$A$2:$B$15,2,FALSE),0),0.5)</f>
        <v>3.3</v>
      </c>
      <c r="S4311">
        <f>IF(K4311=1,1,IFERROR(IF(H4311="pass",VLOOKUP(F4311,Lookup!$D$2:$E$26,2,FALSE),0),1.6))</f>
        <v>0</v>
      </c>
      <c r="T4311" s="6">
        <f t="shared" si="231"/>
        <v>0</v>
      </c>
      <c r="U4311" s="6">
        <f t="shared" si="232"/>
        <v>3.3</v>
      </c>
      <c r="V4311" t="str">
        <f t="shared" si="233"/>
        <v>S.DARNOLD, CAR</v>
      </c>
    </row>
    <row r="4312" spans="1:22">
      <c r="A4312">
        <v>475</v>
      </c>
      <c r="B4312" s="21">
        <v>3</v>
      </c>
      <c r="C4312" s="21" t="s">
        <v>19</v>
      </c>
      <c r="D4312" s="21" t="s">
        <v>21</v>
      </c>
      <c r="E4312" s="21">
        <v>61</v>
      </c>
      <c r="F4312" s="21">
        <v>39</v>
      </c>
      <c r="G4312" s="21" t="s">
        <v>5388</v>
      </c>
      <c r="H4312" s="21" t="s">
        <v>439</v>
      </c>
      <c r="I4312" s="21">
        <v>0</v>
      </c>
      <c r="J4312" s="21">
        <v>1</v>
      </c>
      <c r="K4312" s="21">
        <v>0</v>
      </c>
      <c r="L4312" s="21">
        <v>0</v>
      </c>
      <c r="M4312" s="21" t="s">
        <v>1602</v>
      </c>
      <c r="N4312" s="21">
        <v>5</v>
      </c>
      <c r="O4312" s="21">
        <f t="shared" si="228"/>
        <v>5</v>
      </c>
      <c r="P4312" s="21">
        <f t="shared" si="229"/>
        <v>0</v>
      </c>
      <c r="Q4312" s="21">
        <f t="shared" si="230"/>
        <v>1</v>
      </c>
      <c r="R4312">
        <f>IFERROR(IF(I4312=1,VLOOKUP(F4312,Lookup!$A$2:$B$15,2,FALSE),0),0.5)</f>
        <v>0</v>
      </c>
      <c r="S4312">
        <f>IF(K4312=1,1,IFERROR(IF(H4312="pass",VLOOKUP(F4312,Lookup!$D$2:$E$26,2,FALSE),0),1.6))</f>
        <v>1.6</v>
      </c>
      <c r="T4312" s="6">
        <f t="shared" si="231"/>
        <v>1.6875</v>
      </c>
      <c r="U4312" s="6">
        <f t="shared" si="232"/>
        <v>1.6875</v>
      </c>
      <c r="V4312" t="str">
        <f t="shared" si="233"/>
        <v>J.AKINS, HOU</v>
      </c>
    </row>
    <row r="4313" spans="1:22">
      <c r="A4313">
        <v>476</v>
      </c>
      <c r="B4313" s="21">
        <v>3</v>
      </c>
      <c r="C4313" s="21" t="s">
        <v>19</v>
      </c>
      <c r="D4313" s="21" t="s">
        <v>21</v>
      </c>
      <c r="E4313" s="21">
        <v>49</v>
      </c>
      <c r="F4313" s="21">
        <v>51</v>
      </c>
      <c r="G4313" s="21" t="s">
        <v>5389</v>
      </c>
      <c r="H4313" s="21" t="s">
        <v>585</v>
      </c>
      <c r="I4313" s="21">
        <v>1</v>
      </c>
      <c r="J4313" s="21">
        <v>0</v>
      </c>
      <c r="K4313" s="21">
        <v>0</v>
      </c>
      <c r="L4313" s="21">
        <v>0</v>
      </c>
      <c r="M4313" s="21" t="s">
        <v>5390</v>
      </c>
      <c r="N4313" s="21" t="s">
        <v>587</v>
      </c>
      <c r="O4313" s="21">
        <f t="shared" si="228"/>
        <v>0</v>
      </c>
      <c r="P4313" s="21">
        <f t="shared" si="229"/>
        <v>1</v>
      </c>
      <c r="Q4313" s="21">
        <f t="shared" si="230"/>
        <v>0</v>
      </c>
      <c r="R4313">
        <f>IFERROR(IF(I4313=1,VLOOKUP(F4313,Lookup!$A$2:$B$15,2,FALSE),0),0.5)</f>
        <v>0.5</v>
      </c>
      <c r="S4313">
        <f>IF(K4313=1,1,IFERROR(IF(H4313="pass",VLOOKUP(F4313,Lookup!$D$2:$E$26,2,FALSE),0),1.6))</f>
        <v>0</v>
      </c>
      <c r="T4313" s="6">
        <f t="shared" si="231"/>
        <v>0</v>
      </c>
      <c r="U4313" s="6">
        <f t="shared" si="232"/>
        <v>0.5</v>
      </c>
      <c r="V4313" t="str">
        <f t="shared" si="233"/>
        <v>J.BRITT, HOU</v>
      </c>
    </row>
    <row r="4314" spans="1:22">
      <c r="A4314">
        <v>477</v>
      </c>
      <c r="B4314" s="21">
        <v>3</v>
      </c>
      <c r="C4314" s="21" t="s">
        <v>19</v>
      </c>
      <c r="D4314" s="21" t="s">
        <v>21</v>
      </c>
      <c r="E4314" s="21">
        <v>55</v>
      </c>
      <c r="F4314" s="21">
        <v>45</v>
      </c>
      <c r="G4314" s="21" t="s">
        <v>5391</v>
      </c>
      <c r="H4314" s="21" t="s">
        <v>439</v>
      </c>
      <c r="I4314" s="21">
        <v>0</v>
      </c>
      <c r="J4314" s="21">
        <v>1</v>
      </c>
      <c r="K4314" s="21">
        <v>0</v>
      </c>
      <c r="L4314" s="21">
        <v>0</v>
      </c>
      <c r="M4314" s="21" t="s">
        <v>1602</v>
      </c>
      <c r="N4314" s="21">
        <v>4</v>
      </c>
      <c r="O4314" s="21">
        <f t="shared" si="228"/>
        <v>4</v>
      </c>
      <c r="P4314" s="21">
        <f t="shared" si="229"/>
        <v>0</v>
      </c>
      <c r="Q4314" s="21">
        <f t="shared" si="230"/>
        <v>1</v>
      </c>
      <c r="R4314">
        <f>IFERROR(IF(I4314=1,VLOOKUP(F4314,Lookup!$A$2:$B$15,2,FALSE),0),0.5)</f>
        <v>0</v>
      </c>
      <c r="S4314">
        <f>IF(K4314=1,1,IFERROR(IF(H4314="pass",VLOOKUP(F4314,Lookup!$D$2:$E$26,2,FALSE),0),1.6))</f>
        <v>1.6</v>
      </c>
      <c r="T4314" s="6">
        <f t="shared" si="231"/>
        <v>1.6700000000000002</v>
      </c>
      <c r="U4314" s="6">
        <f t="shared" si="232"/>
        <v>1.6700000000000002</v>
      </c>
      <c r="V4314" t="str">
        <f t="shared" si="233"/>
        <v>J.AKINS, HOU</v>
      </c>
    </row>
    <row r="4315" spans="1:22">
      <c r="A4315">
        <v>478</v>
      </c>
      <c r="B4315" s="21">
        <v>3</v>
      </c>
      <c r="C4315" s="21" t="s">
        <v>19</v>
      </c>
      <c r="D4315" s="21" t="s">
        <v>21</v>
      </c>
      <c r="E4315" s="21">
        <v>50</v>
      </c>
      <c r="F4315" s="21">
        <v>50</v>
      </c>
      <c r="G4315" s="21" t="s">
        <v>5392</v>
      </c>
      <c r="H4315" s="21" t="s">
        <v>439</v>
      </c>
      <c r="I4315" s="21">
        <v>0</v>
      </c>
      <c r="J4315" s="21">
        <v>1</v>
      </c>
      <c r="K4315" s="21">
        <v>0</v>
      </c>
      <c r="L4315" s="21">
        <v>0</v>
      </c>
      <c r="M4315" s="21" t="s">
        <v>1530</v>
      </c>
      <c r="N4315" s="21">
        <v>8</v>
      </c>
      <c r="O4315" s="21">
        <f t="shared" si="228"/>
        <v>8</v>
      </c>
      <c r="P4315" s="21">
        <f t="shared" si="229"/>
        <v>0</v>
      </c>
      <c r="Q4315" s="21">
        <f t="shared" si="230"/>
        <v>1</v>
      </c>
      <c r="R4315">
        <f>IFERROR(IF(I4315=1,VLOOKUP(F4315,Lookup!$A$2:$B$15,2,FALSE),0),0.5)</f>
        <v>0</v>
      </c>
      <c r="S4315">
        <f>IF(K4315=1,1,IFERROR(IF(H4315="pass",VLOOKUP(F4315,Lookup!$D$2:$E$26,2,FALSE),0),1.6))</f>
        <v>1.6</v>
      </c>
      <c r="T4315" s="6">
        <f t="shared" si="231"/>
        <v>1.74</v>
      </c>
      <c r="U4315" s="6">
        <f t="shared" si="232"/>
        <v>1.74</v>
      </c>
      <c r="V4315" t="str">
        <f t="shared" si="233"/>
        <v>B.COOKS, HOU</v>
      </c>
    </row>
    <row r="4316" spans="1:22">
      <c r="A4316">
        <v>479</v>
      </c>
      <c r="B4316" s="21">
        <v>3</v>
      </c>
      <c r="C4316" s="21" t="s">
        <v>21</v>
      </c>
      <c r="D4316" s="21" t="s">
        <v>19</v>
      </c>
      <c r="E4316" s="21">
        <v>58</v>
      </c>
      <c r="F4316" s="21">
        <v>42</v>
      </c>
      <c r="G4316" s="21" t="s">
        <v>5393</v>
      </c>
      <c r="H4316" s="21" t="s">
        <v>585</v>
      </c>
      <c r="I4316" s="21">
        <v>1</v>
      </c>
      <c r="J4316" s="21">
        <v>0</v>
      </c>
      <c r="K4316" s="21">
        <v>0</v>
      </c>
      <c r="L4316" s="21">
        <v>0</v>
      </c>
      <c r="M4316" s="21" t="s">
        <v>2176</v>
      </c>
      <c r="N4316" s="21" t="s">
        <v>587</v>
      </c>
      <c r="O4316" s="21">
        <f t="shared" si="228"/>
        <v>0</v>
      </c>
      <c r="P4316" s="21">
        <f t="shared" si="229"/>
        <v>1</v>
      </c>
      <c r="Q4316" s="21">
        <f t="shared" si="230"/>
        <v>0</v>
      </c>
      <c r="R4316">
        <f>IFERROR(IF(I4316=1,VLOOKUP(F4316,Lookup!$A$2:$B$15,2,FALSE),0),0.5)</f>
        <v>0.5</v>
      </c>
      <c r="S4316">
        <f>IF(K4316=1,1,IFERROR(IF(H4316="pass",VLOOKUP(F4316,Lookup!$D$2:$E$26,2,FALSE),0),1.6))</f>
        <v>0</v>
      </c>
      <c r="T4316" s="6">
        <f t="shared" si="231"/>
        <v>0</v>
      </c>
      <c r="U4316" s="6">
        <f t="shared" si="232"/>
        <v>0.5</v>
      </c>
      <c r="V4316" t="str">
        <f t="shared" si="233"/>
        <v>C.HUBBARD, CAR</v>
      </c>
    </row>
    <row r="4317" spans="1:22">
      <c r="A4317">
        <v>480</v>
      </c>
      <c r="B4317" s="21">
        <v>3</v>
      </c>
      <c r="C4317" s="21" t="s">
        <v>21</v>
      </c>
      <c r="D4317" s="21" t="s">
        <v>19</v>
      </c>
      <c r="E4317" s="21">
        <v>52</v>
      </c>
      <c r="F4317" s="21">
        <v>48</v>
      </c>
      <c r="G4317" s="21" t="s">
        <v>5394</v>
      </c>
      <c r="H4317" s="21" t="s">
        <v>585</v>
      </c>
      <c r="I4317" s="21">
        <v>1</v>
      </c>
      <c r="J4317" s="21">
        <v>0</v>
      </c>
      <c r="K4317" s="21">
        <v>0</v>
      </c>
      <c r="L4317" s="21">
        <v>0</v>
      </c>
      <c r="M4317" s="21" t="s">
        <v>2176</v>
      </c>
      <c r="N4317" s="21" t="s">
        <v>587</v>
      </c>
      <c r="O4317" s="21">
        <f t="shared" si="228"/>
        <v>0</v>
      </c>
      <c r="P4317" s="21">
        <f t="shared" si="229"/>
        <v>1</v>
      </c>
      <c r="Q4317" s="21">
        <f t="shared" si="230"/>
        <v>0</v>
      </c>
      <c r="R4317">
        <f>IFERROR(IF(I4317=1,VLOOKUP(F4317,Lookup!$A$2:$B$15,2,FALSE),0),0.5)</f>
        <v>0.5</v>
      </c>
      <c r="S4317">
        <f>IF(K4317=1,1,IFERROR(IF(H4317="pass",VLOOKUP(F4317,Lookup!$D$2:$E$26,2,FALSE),0),1.6))</f>
        <v>0</v>
      </c>
      <c r="T4317" s="6">
        <f t="shared" si="231"/>
        <v>0</v>
      </c>
      <c r="U4317" s="6">
        <f t="shared" si="232"/>
        <v>0.5</v>
      </c>
      <c r="V4317" t="str">
        <f t="shared" si="233"/>
        <v>C.HUBBARD, CAR</v>
      </c>
    </row>
    <row r="4318" spans="1:22">
      <c r="A4318">
        <v>481</v>
      </c>
      <c r="B4318" s="21">
        <v>3</v>
      </c>
      <c r="C4318" s="21" t="s">
        <v>21</v>
      </c>
      <c r="D4318" s="21" t="s">
        <v>19</v>
      </c>
      <c r="E4318" s="21">
        <v>46</v>
      </c>
      <c r="F4318" s="21">
        <v>54</v>
      </c>
      <c r="G4318" s="21" t="s">
        <v>5395</v>
      </c>
      <c r="H4318" s="21" t="s">
        <v>2963</v>
      </c>
      <c r="I4318" s="21">
        <v>0</v>
      </c>
      <c r="J4318" s="21">
        <v>0</v>
      </c>
      <c r="K4318" s="21">
        <v>0</v>
      </c>
      <c r="L4318" s="21">
        <v>0</v>
      </c>
      <c r="M4318" s="21" t="s">
        <v>2137</v>
      </c>
      <c r="N4318" s="21" t="s">
        <v>587</v>
      </c>
      <c r="O4318" s="21">
        <f t="shared" si="228"/>
        <v>0</v>
      </c>
      <c r="P4318" s="21">
        <f t="shared" si="229"/>
        <v>0</v>
      </c>
      <c r="Q4318" s="21">
        <f t="shared" si="230"/>
        <v>0</v>
      </c>
      <c r="R4318">
        <f>IFERROR(IF(I4318=1,VLOOKUP(F4318,Lookup!$A$2:$B$15,2,FALSE),0),0.5)</f>
        <v>0</v>
      </c>
      <c r="S4318">
        <f>IF(K4318=1,1,IFERROR(IF(H4318="pass",VLOOKUP(F4318,Lookup!$D$2:$E$26,2,FALSE),0),1.6))</f>
        <v>0</v>
      </c>
      <c r="T4318" s="6">
        <f t="shared" si="231"/>
        <v>0</v>
      </c>
      <c r="U4318" s="6">
        <f t="shared" si="232"/>
        <v>0</v>
      </c>
      <c r="V4318" t="str">
        <f t="shared" si="233"/>
        <v>S.DARNOLD, CAR</v>
      </c>
    </row>
    <row r="4319" spans="1:22">
      <c r="A4319">
        <v>482</v>
      </c>
      <c r="B4319" s="21">
        <v>3</v>
      </c>
      <c r="C4319" s="21" t="s">
        <v>21</v>
      </c>
      <c r="D4319" s="21" t="s">
        <v>19</v>
      </c>
      <c r="E4319" s="21">
        <v>47</v>
      </c>
      <c r="F4319" s="21">
        <v>53</v>
      </c>
      <c r="G4319" s="21" t="s">
        <v>5396</v>
      </c>
      <c r="H4319" s="21" t="s">
        <v>2963</v>
      </c>
      <c r="I4319" s="21">
        <v>0</v>
      </c>
      <c r="J4319" s="21">
        <v>0</v>
      </c>
      <c r="K4319" s="21">
        <v>0</v>
      </c>
      <c r="L4319" s="21">
        <v>0</v>
      </c>
      <c r="M4319" s="21" t="s">
        <v>2137</v>
      </c>
      <c r="N4319" s="21" t="s">
        <v>587</v>
      </c>
      <c r="O4319" s="21">
        <f t="shared" si="228"/>
        <v>0</v>
      </c>
      <c r="P4319" s="21">
        <f t="shared" si="229"/>
        <v>0</v>
      </c>
      <c r="Q4319" s="21">
        <f t="shared" si="230"/>
        <v>0</v>
      </c>
      <c r="R4319">
        <f>IFERROR(IF(I4319=1,VLOOKUP(F4319,Lookup!$A$2:$B$15,2,FALSE),0),0.5)</f>
        <v>0</v>
      </c>
      <c r="S4319">
        <f>IF(K4319=1,1,IFERROR(IF(H4319="pass",VLOOKUP(F4319,Lookup!$D$2:$E$26,2,FALSE),0),1.6))</f>
        <v>0</v>
      </c>
      <c r="T4319" s="6">
        <f t="shared" si="231"/>
        <v>0</v>
      </c>
      <c r="U4319" s="6">
        <f t="shared" si="232"/>
        <v>0</v>
      </c>
      <c r="V4319" t="str">
        <f t="shared" si="233"/>
        <v>S.DARNOLD, CAR</v>
      </c>
    </row>
    <row r="4320" spans="1:22">
      <c r="A4320">
        <v>483</v>
      </c>
      <c r="B4320" s="21">
        <v>3</v>
      </c>
      <c r="C4320" s="21" t="s">
        <v>21</v>
      </c>
      <c r="D4320" s="21" t="s">
        <v>19</v>
      </c>
      <c r="E4320" s="21">
        <v>48</v>
      </c>
      <c r="F4320" s="21">
        <v>52</v>
      </c>
      <c r="G4320" s="21" t="s">
        <v>5397</v>
      </c>
      <c r="H4320" s="21" t="s">
        <v>2963</v>
      </c>
      <c r="I4320" s="21">
        <v>0</v>
      </c>
      <c r="J4320" s="21">
        <v>0</v>
      </c>
      <c r="K4320" s="21">
        <v>0</v>
      </c>
      <c r="L4320" s="21">
        <v>0</v>
      </c>
      <c r="M4320" s="21" t="s">
        <v>2137</v>
      </c>
      <c r="N4320" s="21" t="s">
        <v>587</v>
      </c>
      <c r="O4320" s="21">
        <f t="shared" si="228"/>
        <v>0</v>
      </c>
      <c r="P4320" s="21">
        <f t="shared" si="229"/>
        <v>0</v>
      </c>
      <c r="Q4320" s="21">
        <f t="shared" si="230"/>
        <v>0</v>
      </c>
      <c r="R4320">
        <f>IFERROR(IF(I4320=1,VLOOKUP(F4320,Lookup!$A$2:$B$15,2,FALSE),0),0.5)</f>
        <v>0</v>
      </c>
      <c r="S4320">
        <f>IF(K4320=1,1,IFERROR(IF(H4320="pass",VLOOKUP(F4320,Lookup!$D$2:$E$26,2,FALSE),0),1.6))</f>
        <v>0</v>
      </c>
      <c r="T4320" s="6">
        <f t="shared" si="231"/>
        <v>0</v>
      </c>
      <c r="U4320" s="6">
        <f t="shared" si="232"/>
        <v>0</v>
      </c>
      <c r="V4320" t="str">
        <f t="shared" si="233"/>
        <v>S.DARNOLD, CAR</v>
      </c>
    </row>
    <row r="4321" spans="1:22">
      <c r="A4321">
        <v>484</v>
      </c>
      <c r="B4321" s="21">
        <v>3</v>
      </c>
      <c r="C4321" s="21" t="s">
        <v>4</v>
      </c>
      <c r="D4321" s="21" t="s">
        <v>17</v>
      </c>
      <c r="E4321" s="21">
        <v>75</v>
      </c>
      <c r="F4321" s="21">
        <v>25</v>
      </c>
      <c r="G4321" s="21" t="s">
        <v>5398</v>
      </c>
      <c r="H4321" s="21" t="s">
        <v>439</v>
      </c>
      <c r="I4321" s="21">
        <v>0</v>
      </c>
      <c r="J4321" s="21">
        <v>1</v>
      </c>
      <c r="K4321" s="21">
        <v>0</v>
      </c>
      <c r="L4321" s="21">
        <v>0</v>
      </c>
      <c r="M4321" s="21" t="s">
        <v>1035</v>
      </c>
      <c r="N4321" s="21">
        <v>32</v>
      </c>
      <c r="O4321" s="21">
        <f t="shared" si="228"/>
        <v>32</v>
      </c>
      <c r="P4321" s="21">
        <f t="shared" si="229"/>
        <v>0</v>
      </c>
      <c r="Q4321" s="21">
        <f t="shared" si="230"/>
        <v>1</v>
      </c>
      <c r="R4321">
        <f>IFERROR(IF(I4321=1,VLOOKUP(F4321,Lookup!$A$2:$B$15,2,FALSE),0),0.5)</f>
        <v>0</v>
      </c>
      <c r="S4321">
        <f>IF(K4321=1,1,IFERROR(IF(H4321="pass",VLOOKUP(F4321,Lookup!$D$2:$E$26,2,FALSE),0),1.6))</f>
        <v>1.6</v>
      </c>
      <c r="T4321" s="6">
        <f t="shared" si="231"/>
        <v>2.16</v>
      </c>
      <c r="U4321" s="6">
        <f t="shared" si="232"/>
        <v>2.16</v>
      </c>
      <c r="V4321" t="str">
        <f t="shared" si="233"/>
        <v>H.BRYANT, CLE</v>
      </c>
    </row>
    <row r="4322" spans="1:22">
      <c r="A4322">
        <v>485</v>
      </c>
      <c r="B4322" s="21">
        <v>3</v>
      </c>
      <c r="C4322" s="21" t="s">
        <v>4</v>
      </c>
      <c r="D4322" s="21" t="s">
        <v>17</v>
      </c>
      <c r="E4322" s="21">
        <v>75</v>
      </c>
      <c r="F4322" s="21">
        <v>25</v>
      </c>
      <c r="G4322" s="21" t="s">
        <v>5399</v>
      </c>
      <c r="H4322" s="21" t="s">
        <v>439</v>
      </c>
      <c r="I4322" s="21">
        <v>0</v>
      </c>
      <c r="J4322" s="21">
        <v>1</v>
      </c>
      <c r="K4322" s="21">
        <v>0</v>
      </c>
      <c r="L4322" s="21">
        <v>0</v>
      </c>
      <c r="M4322" s="21" t="s">
        <v>5400</v>
      </c>
      <c r="N4322" s="21">
        <v>5</v>
      </c>
      <c r="O4322" s="21">
        <f t="shared" si="228"/>
        <v>5</v>
      </c>
      <c r="P4322" s="21">
        <f t="shared" si="229"/>
        <v>0</v>
      </c>
      <c r="Q4322" s="21">
        <f t="shared" si="230"/>
        <v>1</v>
      </c>
      <c r="R4322">
        <f>IFERROR(IF(I4322=1,VLOOKUP(F4322,Lookup!$A$2:$B$15,2,FALSE),0),0.5)</f>
        <v>0</v>
      </c>
      <c r="S4322">
        <f>IF(K4322=1,1,IFERROR(IF(H4322="pass",VLOOKUP(F4322,Lookup!$D$2:$E$26,2,FALSE),0),1.6))</f>
        <v>1.6</v>
      </c>
      <c r="T4322" s="6">
        <f t="shared" si="231"/>
        <v>1.6875</v>
      </c>
      <c r="U4322" s="6">
        <f t="shared" si="232"/>
        <v>1.6875</v>
      </c>
      <c r="V4322" t="str">
        <f t="shared" si="233"/>
        <v>O.BECKHAM, CLE</v>
      </c>
    </row>
    <row r="4323" spans="1:22">
      <c r="A4323">
        <v>486</v>
      </c>
      <c r="B4323" s="21">
        <v>3</v>
      </c>
      <c r="C4323" s="21" t="s">
        <v>4</v>
      </c>
      <c r="D4323" s="21" t="s">
        <v>17</v>
      </c>
      <c r="E4323" s="21">
        <v>75</v>
      </c>
      <c r="F4323" s="21">
        <v>25</v>
      </c>
      <c r="G4323" s="21" t="s">
        <v>5401</v>
      </c>
      <c r="H4323" s="21" t="s">
        <v>439</v>
      </c>
      <c r="I4323" s="21">
        <v>0</v>
      </c>
      <c r="J4323" s="21">
        <v>1</v>
      </c>
      <c r="K4323" s="21">
        <v>0</v>
      </c>
      <c r="L4323" s="21">
        <v>0</v>
      </c>
      <c r="M4323" s="21" t="s">
        <v>5400</v>
      </c>
      <c r="N4323" s="21">
        <v>13</v>
      </c>
      <c r="O4323" s="21">
        <f t="shared" si="228"/>
        <v>13</v>
      </c>
      <c r="P4323" s="21">
        <f t="shared" si="229"/>
        <v>0</v>
      </c>
      <c r="Q4323" s="21">
        <f t="shared" si="230"/>
        <v>1</v>
      </c>
      <c r="R4323">
        <f>IFERROR(IF(I4323=1,VLOOKUP(F4323,Lookup!$A$2:$B$15,2,FALSE),0),0.5)</f>
        <v>0</v>
      </c>
      <c r="S4323">
        <f>IF(K4323=1,1,IFERROR(IF(H4323="pass",VLOOKUP(F4323,Lookup!$D$2:$E$26,2,FALSE),0),1.6))</f>
        <v>1.6</v>
      </c>
      <c r="T4323" s="6">
        <f t="shared" si="231"/>
        <v>1.8275000000000001</v>
      </c>
      <c r="U4323" s="6">
        <f t="shared" si="232"/>
        <v>1.8275000000000001</v>
      </c>
      <c r="V4323" t="str">
        <f t="shared" si="233"/>
        <v>O.BECKHAM, CLE</v>
      </c>
    </row>
    <row r="4324" spans="1:22">
      <c r="A4324">
        <v>487</v>
      </c>
      <c r="B4324" s="21">
        <v>3</v>
      </c>
      <c r="C4324" s="21" t="s">
        <v>4</v>
      </c>
      <c r="D4324" s="21" t="s">
        <v>17</v>
      </c>
      <c r="E4324" s="21">
        <v>62</v>
      </c>
      <c r="F4324" s="21">
        <v>38</v>
      </c>
      <c r="G4324" s="21" t="s">
        <v>5402</v>
      </c>
      <c r="H4324" s="21" t="s">
        <v>585</v>
      </c>
      <c r="I4324" s="21">
        <v>1</v>
      </c>
      <c r="J4324" s="21">
        <v>0</v>
      </c>
      <c r="K4324" s="21">
        <v>0</v>
      </c>
      <c r="L4324" s="21">
        <v>0</v>
      </c>
      <c r="M4324" s="21" t="s">
        <v>1061</v>
      </c>
      <c r="N4324" s="21" t="s">
        <v>587</v>
      </c>
      <c r="O4324" s="21">
        <f t="shared" si="228"/>
        <v>0</v>
      </c>
      <c r="P4324" s="21">
        <f t="shared" si="229"/>
        <v>1</v>
      </c>
      <c r="Q4324" s="21">
        <f t="shared" si="230"/>
        <v>0</v>
      </c>
      <c r="R4324">
        <f>IFERROR(IF(I4324=1,VLOOKUP(F4324,Lookup!$A$2:$B$15,2,FALSE),0),0.5)</f>
        <v>0.5</v>
      </c>
      <c r="S4324">
        <f>IF(K4324=1,1,IFERROR(IF(H4324="pass",VLOOKUP(F4324,Lookup!$D$2:$E$26,2,FALSE),0),1.6))</f>
        <v>0</v>
      </c>
      <c r="T4324" s="6">
        <f t="shared" si="231"/>
        <v>0</v>
      </c>
      <c r="U4324" s="6">
        <f t="shared" si="232"/>
        <v>0.5</v>
      </c>
      <c r="V4324" t="str">
        <f t="shared" si="233"/>
        <v>N.CHUBB, CLE</v>
      </c>
    </row>
    <row r="4325" spans="1:22">
      <c r="A4325">
        <v>488</v>
      </c>
      <c r="B4325" s="21">
        <v>3</v>
      </c>
      <c r="C4325" s="21" t="s">
        <v>4</v>
      </c>
      <c r="D4325" s="21" t="s">
        <v>17</v>
      </c>
      <c r="E4325" s="21">
        <v>60</v>
      </c>
      <c r="F4325" s="21">
        <v>40</v>
      </c>
      <c r="G4325" s="21" t="s">
        <v>5403</v>
      </c>
      <c r="H4325" s="21" t="s">
        <v>439</v>
      </c>
      <c r="I4325" s="21">
        <v>0</v>
      </c>
      <c r="J4325" s="21">
        <v>1</v>
      </c>
      <c r="K4325" s="21">
        <v>0</v>
      </c>
      <c r="L4325" s="21">
        <v>0</v>
      </c>
      <c r="M4325" s="21" t="s">
        <v>1011</v>
      </c>
      <c r="N4325" s="21">
        <v>13</v>
      </c>
      <c r="O4325" s="21">
        <f t="shared" si="228"/>
        <v>13</v>
      </c>
      <c r="P4325" s="21">
        <f t="shared" si="229"/>
        <v>0</v>
      </c>
      <c r="Q4325" s="21">
        <f t="shared" si="230"/>
        <v>1</v>
      </c>
      <c r="R4325">
        <f>IFERROR(IF(I4325=1,VLOOKUP(F4325,Lookup!$A$2:$B$15,2,FALSE),0),0.5)</f>
        <v>0</v>
      </c>
      <c r="S4325">
        <f>IF(K4325=1,1,IFERROR(IF(H4325="pass",VLOOKUP(F4325,Lookup!$D$2:$E$26,2,FALSE),0),1.6))</f>
        <v>1.6</v>
      </c>
      <c r="T4325" s="6">
        <f t="shared" si="231"/>
        <v>1.8275000000000001</v>
      </c>
      <c r="U4325" s="6">
        <f t="shared" si="232"/>
        <v>1.8275000000000001</v>
      </c>
      <c r="V4325" t="str">
        <f t="shared" si="233"/>
        <v>A.SCHWARTZ, CLE</v>
      </c>
    </row>
    <row r="4326" spans="1:22">
      <c r="A4326">
        <v>489</v>
      </c>
      <c r="B4326" s="21">
        <v>3</v>
      </c>
      <c r="C4326" s="21" t="s">
        <v>4</v>
      </c>
      <c r="D4326" s="21" t="s">
        <v>17</v>
      </c>
      <c r="E4326" s="21">
        <v>60</v>
      </c>
      <c r="F4326" s="21">
        <v>40</v>
      </c>
      <c r="G4326" s="21" t="s">
        <v>5404</v>
      </c>
      <c r="H4326" s="21" t="s">
        <v>585</v>
      </c>
      <c r="I4326" s="21">
        <v>0</v>
      </c>
      <c r="J4326" s="21">
        <v>1</v>
      </c>
      <c r="K4326" s="21">
        <v>0</v>
      </c>
      <c r="L4326" s="21">
        <v>0</v>
      </c>
      <c r="M4326" s="21" t="s">
        <v>3615</v>
      </c>
      <c r="N4326" s="21" t="s">
        <v>587</v>
      </c>
      <c r="O4326" s="21">
        <f t="shared" si="228"/>
        <v>0</v>
      </c>
      <c r="P4326" s="21">
        <f t="shared" si="229"/>
        <v>0</v>
      </c>
      <c r="Q4326" s="21">
        <f t="shared" si="230"/>
        <v>0</v>
      </c>
      <c r="R4326">
        <f>IFERROR(IF(I4326=1,VLOOKUP(F4326,Lookup!$A$2:$B$15,2,FALSE),0),0.5)</f>
        <v>0</v>
      </c>
      <c r="S4326">
        <f>IF(K4326=1,1,IFERROR(IF(H4326="pass",VLOOKUP(F4326,Lookup!$D$2:$E$26,2,FALSE),0),1.6))</f>
        <v>0</v>
      </c>
      <c r="T4326" s="6">
        <f t="shared" si="231"/>
        <v>0</v>
      </c>
      <c r="U4326" s="6">
        <f t="shared" si="232"/>
        <v>0</v>
      </c>
      <c r="V4326" t="str">
        <f t="shared" si="233"/>
        <v>B.MAYFIELD, CLE</v>
      </c>
    </row>
    <row r="4327" spans="1:22">
      <c r="A4327">
        <v>490</v>
      </c>
      <c r="B4327" s="21">
        <v>3</v>
      </c>
      <c r="C4327" s="21" t="s">
        <v>4</v>
      </c>
      <c r="D4327" s="21" t="s">
        <v>17</v>
      </c>
      <c r="E4327" s="21">
        <v>43</v>
      </c>
      <c r="F4327" s="21">
        <v>57</v>
      </c>
      <c r="G4327" s="21" t="s">
        <v>5405</v>
      </c>
      <c r="H4327" s="21" t="s">
        <v>585</v>
      </c>
      <c r="I4327" s="21">
        <v>1</v>
      </c>
      <c r="J4327" s="21">
        <v>0</v>
      </c>
      <c r="K4327" s="21">
        <v>0</v>
      </c>
      <c r="L4327" s="21">
        <v>0</v>
      </c>
      <c r="M4327" s="21" t="s">
        <v>1061</v>
      </c>
      <c r="N4327" s="21" t="s">
        <v>587</v>
      </c>
      <c r="O4327" s="21">
        <f t="shared" si="228"/>
        <v>0</v>
      </c>
      <c r="P4327" s="21">
        <f t="shared" si="229"/>
        <v>1</v>
      </c>
      <c r="Q4327" s="21">
        <f t="shared" si="230"/>
        <v>0</v>
      </c>
      <c r="R4327">
        <f>IFERROR(IF(I4327=1,VLOOKUP(F4327,Lookup!$A$2:$B$15,2,FALSE),0),0.5)</f>
        <v>0.5</v>
      </c>
      <c r="S4327">
        <f>IF(K4327=1,1,IFERROR(IF(H4327="pass",VLOOKUP(F4327,Lookup!$D$2:$E$26,2,FALSE),0),1.6))</f>
        <v>0</v>
      </c>
      <c r="T4327" s="6">
        <f t="shared" si="231"/>
        <v>0</v>
      </c>
      <c r="U4327" s="6">
        <f t="shared" si="232"/>
        <v>0.5</v>
      </c>
      <c r="V4327" t="str">
        <f t="shared" si="233"/>
        <v>N.CHUBB, CLE</v>
      </c>
    </row>
    <row r="4328" spans="1:22">
      <c r="A4328">
        <v>491</v>
      </c>
      <c r="B4328" s="21">
        <v>3</v>
      </c>
      <c r="C4328" s="21" t="s">
        <v>4</v>
      </c>
      <c r="D4328" s="21" t="s">
        <v>17</v>
      </c>
      <c r="E4328" s="21">
        <v>42</v>
      </c>
      <c r="F4328" s="21">
        <v>58</v>
      </c>
      <c r="G4328" s="21" t="s">
        <v>5406</v>
      </c>
      <c r="H4328" s="21" t="s">
        <v>585</v>
      </c>
      <c r="I4328" s="21">
        <v>1</v>
      </c>
      <c r="J4328" s="21">
        <v>0</v>
      </c>
      <c r="K4328" s="21">
        <v>0</v>
      </c>
      <c r="L4328" s="21">
        <v>0</v>
      </c>
      <c r="M4328" s="21" t="s">
        <v>1061</v>
      </c>
      <c r="N4328" s="21" t="s">
        <v>587</v>
      </c>
      <c r="O4328" s="21">
        <f t="shared" si="228"/>
        <v>0</v>
      </c>
      <c r="P4328" s="21">
        <f t="shared" si="229"/>
        <v>1</v>
      </c>
      <c r="Q4328" s="21">
        <f t="shared" si="230"/>
        <v>0</v>
      </c>
      <c r="R4328">
        <f>IFERROR(IF(I4328=1,VLOOKUP(F4328,Lookup!$A$2:$B$15,2,FALSE),0),0.5)</f>
        <v>0.5</v>
      </c>
      <c r="S4328">
        <f>IF(K4328=1,1,IFERROR(IF(H4328="pass",VLOOKUP(F4328,Lookup!$D$2:$E$26,2,FALSE),0),1.6))</f>
        <v>0</v>
      </c>
      <c r="T4328" s="6">
        <f t="shared" si="231"/>
        <v>0</v>
      </c>
      <c r="U4328" s="6">
        <f t="shared" si="232"/>
        <v>0.5</v>
      </c>
      <c r="V4328" t="str">
        <f t="shared" si="233"/>
        <v>N.CHUBB, CLE</v>
      </c>
    </row>
    <row r="4329" spans="1:22">
      <c r="A4329">
        <v>492</v>
      </c>
      <c r="B4329" s="21">
        <v>3</v>
      </c>
      <c r="C4329" s="21" t="s">
        <v>4</v>
      </c>
      <c r="D4329" s="21" t="s">
        <v>17</v>
      </c>
      <c r="E4329" s="21">
        <v>38</v>
      </c>
      <c r="F4329" s="21">
        <v>62</v>
      </c>
      <c r="G4329" s="21" t="s">
        <v>5407</v>
      </c>
      <c r="H4329" s="21" t="s">
        <v>439</v>
      </c>
      <c r="I4329" s="21">
        <v>0</v>
      </c>
      <c r="J4329" s="21">
        <v>1</v>
      </c>
      <c r="K4329" s="21">
        <v>0</v>
      </c>
      <c r="L4329" s="21">
        <v>0</v>
      </c>
      <c r="M4329" s="21" t="s">
        <v>3656</v>
      </c>
      <c r="N4329" s="21">
        <v>22</v>
      </c>
      <c r="O4329" s="21">
        <f t="shared" si="228"/>
        <v>22</v>
      </c>
      <c r="P4329" s="21">
        <f t="shared" si="229"/>
        <v>0</v>
      </c>
      <c r="Q4329" s="21">
        <f t="shared" si="230"/>
        <v>1</v>
      </c>
      <c r="R4329">
        <f>IFERROR(IF(I4329=1,VLOOKUP(F4329,Lookup!$A$2:$B$15,2,FALSE),0),0.5)</f>
        <v>0</v>
      </c>
      <c r="S4329">
        <f>IF(K4329=1,1,IFERROR(IF(H4329="pass",VLOOKUP(F4329,Lookup!$D$2:$E$26,2,FALSE),0),1.6))</f>
        <v>1.6</v>
      </c>
      <c r="T4329" s="6">
        <f t="shared" si="231"/>
        <v>1.9850000000000001</v>
      </c>
      <c r="U4329" s="6">
        <f t="shared" si="232"/>
        <v>1.9850000000000001</v>
      </c>
      <c r="V4329" t="str">
        <f t="shared" si="233"/>
        <v>D.FELTON, CLE</v>
      </c>
    </row>
    <row r="4330" spans="1:22">
      <c r="A4330">
        <v>493</v>
      </c>
      <c r="B4330" s="21">
        <v>3</v>
      </c>
      <c r="C4330" s="21" t="s">
        <v>17</v>
      </c>
      <c r="D4330" s="21" t="s">
        <v>4</v>
      </c>
      <c r="E4330" s="21">
        <v>53</v>
      </c>
      <c r="F4330" s="21">
        <v>47</v>
      </c>
      <c r="G4330" s="21" t="s">
        <v>5408</v>
      </c>
      <c r="H4330" s="21" t="s">
        <v>585</v>
      </c>
      <c r="I4330" s="21">
        <v>1</v>
      </c>
      <c r="J4330" s="21">
        <v>0</v>
      </c>
      <c r="K4330" s="21">
        <v>0</v>
      </c>
      <c r="L4330" s="21">
        <v>0</v>
      </c>
      <c r="M4330" s="21" t="s">
        <v>879</v>
      </c>
      <c r="N4330" s="21" t="s">
        <v>587</v>
      </c>
      <c r="O4330" s="21">
        <f t="shared" si="228"/>
        <v>0</v>
      </c>
      <c r="P4330" s="21">
        <f t="shared" si="229"/>
        <v>1</v>
      </c>
      <c r="Q4330" s="21">
        <f t="shared" si="230"/>
        <v>0</v>
      </c>
      <c r="R4330">
        <f>IFERROR(IF(I4330=1,VLOOKUP(F4330,Lookup!$A$2:$B$15,2,FALSE),0),0.5)</f>
        <v>0.5</v>
      </c>
      <c r="S4330">
        <f>IF(K4330=1,1,IFERROR(IF(H4330="pass",VLOOKUP(F4330,Lookup!$D$2:$E$26,2,FALSE),0),1.6))</f>
        <v>0</v>
      </c>
      <c r="T4330" s="6">
        <f t="shared" si="231"/>
        <v>0</v>
      </c>
      <c r="U4330" s="6">
        <f t="shared" si="232"/>
        <v>0.5</v>
      </c>
      <c r="V4330" t="str">
        <f t="shared" si="233"/>
        <v>D.MONTGOMERY, CHI</v>
      </c>
    </row>
    <row r="4331" spans="1:22">
      <c r="A4331">
        <v>494</v>
      </c>
      <c r="B4331" s="21">
        <v>3</v>
      </c>
      <c r="C4331" s="21" t="s">
        <v>17</v>
      </c>
      <c r="D4331" s="21" t="s">
        <v>4</v>
      </c>
      <c r="E4331" s="21">
        <v>37</v>
      </c>
      <c r="F4331" s="21">
        <v>63</v>
      </c>
      <c r="G4331" s="21" t="s">
        <v>5409</v>
      </c>
      <c r="H4331" s="21" t="s">
        <v>585</v>
      </c>
      <c r="I4331" s="21">
        <v>1</v>
      </c>
      <c r="J4331" s="21">
        <v>0</v>
      </c>
      <c r="K4331" s="21">
        <v>0</v>
      </c>
      <c r="L4331" s="21">
        <v>0</v>
      </c>
      <c r="M4331" s="21" t="s">
        <v>879</v>
      </c>
      <c r="N4331" s="21" t="s">
        <v>587</v>
      </c>
      <c r="O4331" s="21">
        <f t="shared" si="228"/>
        <v>0</v>
      </c>
      <c r="P4331" s="21">
        <f t="shared" si="229"/>
        <v>1</v>
      </c>
      <c r="Q4331" s="21">
        <f t="shared" si="230"/>
        <v>0</v>
      </c>
      <c r="R4331">
        <f>IFERROR(IF(I4331=1,VLOOKUP(F4331,Lookup!$A$2:$B$15,2,FALSE),0),0.5)</f>
        <v>0.5</v>
      </c>
      <c r="S4331">
        <f>IF(K4331=1,1,IFERROR(IF(H4331="pass",VLOOKUP(F4331,Lookup!$D$2:$E$26,2,FALSE),0),1.6))</f>
        <v>0</v>
      </c>
      <c r="T4331" s="6">
        <f t="shared" si="231"/>
        <v>0</v>
      </c>
      <c r="U4331" s="6">
        <f t="shared" si="232"/>
        <v>0.5</v>
      </c>
      <c r="V4331" t="str">
        <f t="shared" si="233"/>
        <v>D.MONTGOMERY, CHI</v>
      </c>
    </row>
    <row r="4332" spans="1:22">
      <c r="A4332">
        <v>495</v>
      </c>
      <c r="B4332" s="21">
        <v>3</v>
      </c>
      <c r="C4332" s="21" t="s">
        <v>17</v>
      </c>
      <c r="D4332" s="21" t="s">
        <v>4</v>
      </c>
      <c r="E4332" s="21">
        <v>36</v>
      </c>
      <c r="F4332" s="21">
        <v>64</v>
      </c>
      <c r="G4332" s="21" t="s">
        <v>5410</v>
      </c>
      <c r="H4332" s="21" t="s">
        <v>585</v>
      </c>
      <c r="I4332" s="21">
        <v>0</v>
      </c>
      <c r="J4332" s="21">
        <v>1</v>
      </c>
      <c r="K4332" s="21">
        <v>0</v>
      </c>
      <c r="L4332" s="21">
        <v>0</v>
      </c>
      <c r="M4332" s="21" t="s">
        <v>962</v>
      </c>
      <c r="N4332" s="21" t="s">
        <v>587</v>
      </c>
      <c r="O4332" s="21">
        <f t="shared" si="228"/>
        <v>0</v>
      </c>
      <c r="P4332" s="21">
        <f t="shared" si="229"/>
        <v>0</v>
      </c>
      <c r="Q4332" s="21">
        <f t="shared" si="230"/>
        <v>0</v>
      </c>
      <c r="R4332">
        <f>IFERROR(IF(I4332=1,VLOOKUP(F4332,Lookup!$A$2:$B$15,2,FALSE),0),0.5)</f>
        <v>0</v>
      </c>
      <c r="S4332">
        <f>IF(K4332=1,1,IFERROR(IF(H4332="pass",VLOOKUP(F4332,Lookup!$D$2:$E$26,2,FALSE),0),1.6))</f>
        <v>0</v>
      </c>
      <c r="T4332" s="6">
        <f t="shared" si="231"/>
        <v>0</v>
      </c>
      <c r="U4332" s="6">
        <f t="shared" si="232"/>
        <v>0</v>
      </c>
      <c r="V4332" t="str">
        <f t="shared" si="233"/>
        <v>J.FIELDS, CHI</v>
      </c>
    </row>
    <row r="4333" spans="1:22">
      <c r="A4333">
        <v>496</v>
      </c>
      <c r="B4333" s="21">
        <v>3</v>
      </c>
      <c r="C4333" s="21" t="s">
        <v>17</v>
      </c>
      <c r="D4333" s="21" t="s">
        <v>4</v>
      </c>
      <c r="E4333" s="21">
        <v>29</v>
      </c>
      <c r="F4333" s="21">
        <v>71</v>
      </c>
      <c r="G4333" s="21" t="s">
        <v>5411</v>
      </c>
      <c r="H4333" s="21" t="s">
        <v>585</v>
      </c>
      <c r="I4333" s="21">
        <v>1</v>
      </c>
      <c r="J4333" s="21">
        <v>0</v>
      </c>
      <c r="K4333" s="21">
        <v>0</v>
      </c>
      <c r="L4333" s="21">
        <v>0</v>
      </c>
      <c r="M4333" s="21" t="s">
        <v>879</v>
      </c>
      <c r="N4333" s="21" t="s">
        <v>587</v>
      </c>
      <c r="O4333" s="21">
        <f t="shared" si="228"/>
        <v>0</v>
      </c>
      <c r="P4333" s="21">
        <f t="shared" si="229"/>
        <v>1</v>
      </c>
      <c r="Q4333" s="21">
        <f t="shared" si="230"/>
        <v>0</v>
      </c>
      <c r="R4333">
        <f>IFERROR(IF(I4333=1,VLOOKUP(F4333,Lookup!$A$2:$B$15,2,FALSE),0),0.5)</f>
        <v>0.5</v>
      </c>
      <c r="S4333">
        <f>IF(K4333=1,1,IFERROR(IF(H4333="pass",VLOOKUP(F4333,Lookup!$D$2:$E$26,2,FALSE),0),1.6))</f>
        <v>0</v>
      </c>
      <c r="T4333" s="6">
        <f t="shared" si="231"/>
        <v>0</v>
      </c>
      <c r="U4333" s="6">
        <f t="shared" si="232"/>
        <v>0.5</v>
      </c>
      <c r="V4333" t="str">
        <f t="shared" si="233"/>
        <v>D.MONTGOMERY, CHI</v>
      </c>
    </row>
    <row r="4334" spans="1:22">
      <c r="A4334">
        <v>497</v>
      </c>
      <c r="B4334" s="21">
        <v>3</v>
      </c>
      <c r="C4334" s="21" t="s">
        <v>4</v>
      </c>
      <c r="D4334" s="21" t="s">
        <v>17</v>
      </c>
      <c r="E4334" s="21">
        <v>75</v>
      </c>
      <c r="F4334" s="21">
        <v>25</v>
      </c>
      <c r="G4334" s="21" t="s">
        <v>5412</v>
      </c>
      <c r="H4334" s="21" t="s">
        <v>585</v>
      </c>
      <c r="I4334" s="21">
        <v>1</v>
      </c>
      <c r="J4334" s="21">
        <v>0</v>
      </c>
      <c r="K4334" s="21">
        <v>0</v>
      </c>
      <c r="L4334" s="21">
        <v>0</v>
      </c>
      <c r="M4334" s="21" t="s">
        <v>1061</v>
      </c>
      <c r="N4334" s="21" t="s">
        <v>587</v>
      </c>
      <c r="O4334" s="21">
        <f t="shared" si="228"/>
        <v>0</v>
      </c>
      <c r="P4334" s="21">
        <f t="shared" si="229"/>
        <v>1</v>
      </c>
      <c r="Q4334" s="21">
        <f t="shared" si="230"/>
        <v>0</v>
      </c>
      <c r="R4334">
        <f>IFERROR(IF(I4334=1,VLOOKUP(F4334,Lookup!$A$2:$B$15,2,FALSE),0),0.5)</f>
        <v>0.5</v>
      </c>
      <c r="S4334">
        <f>IF(K4334=1,1,IFERROR(IF(H4334="pass",VLOOKUP(F4334,Lookup!$D$2:$E$26,2,FALSE),0),1.6))</f>
        <v>0</v>
      </c>
      <c r="T4334" s="6">
        <f t="shared" si="231"/>
        <v>0</v>
      </c>
      <c r="U4334" s="6">
        <f t="shared" si="232"/>
        <v>0.5</v>
      </c>
      <c r="V4334" t="str">
        <f t="shared" si="233"/>
        <v>N.CHUBB, CLE</v>
      </c>
    </row>
    <row r="4335" spans="1:22">
      <c r="A4335">
        <v>498</v>
      </c>
      <c r="B4335" s="21">
        <v>3</v>
      </c>
      <c r="C4335" s="21" t="s">
        <v>4</v>
      </c>
      <c r="D4335" s="21" t="s">
        <v>17</v>
      </c>
      <c r="E4335" s="21">
        <v>73</v>
      </c>
      <c r="F4335" s="21">
        <v>27</v>
      </c>
      <c r="G4335" s="21" t="s">
        <v>5413</v>
      </c>
      <c r="H4335" s="21" t="s">
        <v>2864</v>
      </c>
      <c r="I4335" s="21">
        <v>0</v>
      </c>
      <c r="J4335" s="21">
        <v>1</v>
      </c>
      <c r="K4335" s="21">
        <v>0</v>
      </c>
      <c r="L4335" s="21">
        <v>0</v>
      </c>
      <c r="M4335" s="21" t="s">
        <v>5400</v>
      </c>
      <c r="N4335" s="21" t="s">
        <v>587</v>
      </c>
      <c r="O4335" s="21">
        <f t="shared" si="228"/>
        <v>0</v>
      </c>
      <c r="P4335" s="21">
        <f t="shared" si="229"/>
        <v>0</v>
      </c>
      <c r="Q4335" s="21">
        <f t="shared" si="230"/>
        <v>0</v>
      </c>
      <c r="R4335">
        <f>IFERROR(IF(I4335=1,VLOOKUP(F4335,Lookup!$A$2:$B$15,2,FALSE),0),0.5)</f>
        <v>0</v>
      </c>
      <c r="S4335">
        <f>IF(K4335=1,1,IFERROR(IF(H4335="pass",VLOOKUP(F4335,Lookup!$D$2:$E$26,2,FALSE),0),1.6))</f>
        <v>0</v>
      </c>
      <c r="T4335" s="6">
        <f t="shared" si="231"/>
        <v>0</v>
      </c>
      <c r="U4335" s="6">
        <f t="shared" si="232"/>
        <v>0</v>
      </c>
      <c r="V4335" t="str">
        <f t="shared" si="233"/>
        <v>O.BECKHAM, CLE</v>
      </c>
    </row>
    <row r="4336" spans="1:22">
      <c r="A4336">
        <v>499</v>
      </c>
      <c r="B4336" s="21">
        <v>3</v>
      </c>
      <c r="C4336" s="21" t="s">
        <v>4</v>
      </c>
      <c r="D4336" s="21" t="s">
        <v>17</v>
      </c>
      <c r="E4336" s="21">
        <v>58</v>
      </c>
      <c r="F4336" s="21">
        <v>42</v>
      </c>
      <c r="G4336" s="21" t="s">
        <v>5414</v>
      </c>
      <c r="H4336" s="21" t="s">
        <v>439</v>
      </c>
      <c r="I4336" s="21">
        <v>0</v>
      </c>
      <c r="J4336" s="21">
        <v>1</v>
      </c>
      <c r="K4336" s="21">
        <v>0</v>
      </c>
      <c r="L4336" s="21">
        <v>0</v>
      </c>
      <c r="M4336" s="21" t="s">
        <v>3656</v>
      </c>
      <c r="N4336" s="21">
        <v>2</v>
      </c>
      <c r="O4336" s="21">
        <f t="shared" si="228"/>
        <v>2</v>
      </c>
      <c r="P4336" s="21">
        <f t="shared" si="229"/>
        <v>0</v>
      </c>
      <c r="Q4336" s="21">
        <f t="shared" si="230"/>
        <v>1</v>
      </c>
      <c r="R4336">
        <f>IFERROR(IF(I4336=1,VLOOKUP(F4336,Lookup!$A$2:$B$15,2,FALSE),0),0.5)</f>
        <v>0</v>
      </c>
      <c r="S4336">
        <f>IF(K4336=1,1,IFERROR(IF(H4336="pass",VLOOKUP(F4336,Lookup!$D$2:$E$26,2,FALSE),0),1.6))</f>
        <v>1.6</v>
      </c>
      <c r="T4336" s="6">
        <f t="shared" si="231"/>
        <v>1.635</v>
      </c>
      <c r="U4336" s="6">
        <f t="shared" si="232"/>
        <v>1.635</v>
      </c>
      <c r="V4336" t="str">
        <f t="shared" si="233"/>
        <v>D.FELTON, CLE</v>
      </c>
    </row>
    <row r="4337" spans="1:22">
      <c r="A4337">
        <v>500</v>
      </c>
      <c r="B4337" s="21">
        <v>3</v>
      </c>
      <c r="C4337" s="21" t="s">
        <v>4</v>
      </c>
      <c r="D4337" s="21" t="s">
        <v>17</v>
      </c>
      <c r="E4337" s="21">
        <v>50</v>
      </c>
      <c r="F4337" s="21">
        <v>50</v>
      </c>
      <c r="G4337" s="21" t="s">
        <v>5415</v>
      </c>
      <c r="H4337" s="21" t="s">
        <v>439</v>
      </c>
      <c r="I4337" s="21">
        <v>0</v>
      </c>
      <c r="J4337" s="21">
        <v>1</v>
      </c>
      <c r="K4337" s="21">
        <v>0</v>
      </c>
      <c r="L4337" s="21">
        <v>0</v>
      </c>
      <c r="M4337" s="21" t="s">
        <v>1124</v>
      </c>
      <c r="N4337" s="21">
        <v>21</v>
      </c>
      <c r="O4337" s="21">
        <f t="shared" si="228"/>
        <v>21</v>
      </c>
      <c r="P4337" s="21">
        <f t="shared" si="229"/>
        <v>0</v>
      </c>
      <c r="Q4337" s="21">
        <f t="shared" si="230"/>
        <v>1</v>
      </c>
      <c r="R4337">
        <f>IFERROR(IF(I4337=1,VLOOKUP(F4337,Lookup!$A$2:$B$15,2,FALSE),0),0.5)</f>
        <v>0</v>
      </c>
      <c r="S4337">
        <f>IF(K4337=1,1,IFERROR(IF(H4337="pass",VLOOKUP(F4337,Lookup!$D$2:$E$26,2,FALSE),0),1.6))</f>
        <v>1.6</v>
      </c>
      <c r="T4337" s="6">
        <f t="shared" si="231"/>
        <v>1.9675</v>
      </c>
      <c r="U4337" s="6">
        <f t="shared" si="232"/>
        <v>1.9675</v>
      </c>
      <c r="V4337" t="str">
        <f t="shared" si="233"/>
        <v>D.PEOPLES-JONES, CLE</v>
      </c>
    </row>
    <row r="4338" spans="1:22">
      <c r="A4338">
        <v>501</v>
      </c>
      <c r="B4338" s="21">
        <v>3</v>
      </c>
      <c r="C4338" s="21" t="s">
        <v>4</v>
      </c>
      <c r="D4338" s="21" t="s">
        <v>17</v>
      </c>
      <c r="E4338" s="21">
        <v>29</v>
      </c>
      <c r="F4338" s="21">
        <v>71</v>
      </c>
      <c r="G4338" s="21" t="s">
        <v>5416</v>
      </c>
      <c r="H4338" s="21" t="s">
        <v>585</v>
      </c>
      <c r="I4338" s="21">
        <v>1</v>
      </c>
      <c r="J4338" s="21">
        <v>0</v>
      </c>
      <c r="K4338" s="21">
        <v>0</v>
      </c>
      <c r="L4338" s="21">
        <v>0</v>
      </c>
      <c r="M4338" s="21" t="s">
        <v>1061</v>
      </c>
      <c r="N4338" s="21" t="s">
        <v>587</v>
      </c>
      <c r="O4338" s="21">
        <f t="shared" si="228"/>
        <v>0</v>
      </c>
      <c r="P4338" s="21">
        <f t="shared" si="229"/>
        <v>1</v>
      </c>
      <c r="Q4338" s="21">
        <f t="shared" si="230"/>
        <v>0</v>
      </c>
      <c r="R4338">
        <f>IFERROR(IF(I4338=1,VLOOKUP(F4338,Lookup!$A$2:$B$15,2,FALSE),0),0.5)</f>
        <v>0.5</v>
      </c>
      <c r="S4338">
        <f>IF(K4338=1,1,IFERROR(IF(H4338="pass",VLOOKUP(F4338,Lookup!$D$2:$E$26,2,FALSE),0),1.6))</f>
        <v>0</v>
      </c>
      <c r="T4338" s="6">
        <f t="shared" si="231"/>
        <v>0</v>
      </c>
      <c r="U4338" s="6">
        <f t="shared" si="232"/>
        <v>0.5</v>
      </c>
      <c r="V4338" t="str">
        <f t="shared" si="233"/>
        <v>N.CHUBB, CLE</v>
      </c>
    </row>
    <row r="4339" spans="1:22">
      <c r="A4339">
        <v>502</v>
      </c>
      <c r="B4339" s="21">
        <v>3</v>
      </c>
      <c r="C4339" s="21" t="s">
        <v>4</v>
      </c>
      <c r="D4339" s="21" t="s">
        <v>17</v>
      </c>
      <c r="E4339" s="21">
        <v>27</v>
      </c>
      <c r="F4339" s="21">
        <v>73</v>
      </c>
      <c r="G4339" s="21" t="s">
        <v>5417</v>
      </c>
      <c r="H4339" s="21" t="s">
        <v>439</v>
      </c>
      <c r="I4339" s="21">
        <v>0</v>
      </c>
      <c r="J4339" s="21">
        <v>1</v>
      </c>
      <c r="K4339" s="21">
        <v>0</v>
      </c>
      <c r="L4339" s="21">
        <v>0</v>
      </c>
      <c r="M4339" s="21" t="s">
        <v>5400</v>
      </c>
      <c r="N4339" s="21">
        <v>7</v>
      </c>
      <c r="O4339" s="21">
        <f t="shared" si="228"/>
        <v>7</v>
      </c>
      <c r="P4339" s="21">
        <f t="shared" si="229"/>
        <v>0</v>
      </c>
      <c r="Q4339" s="21">
        <f t="shared" si="230"/>
        <v>1</v>
      </c>
      <c r="R4339">
        <f>IFERROR(IF(I4339=1,VLOOKUP(F4339,Lookup!$A$2:$B$15,2,FALSE),0),0.5)</f>
        <v>0</v>
      </c>
      <c r="S4339">
        <f>IF(K4339=1,1,IFERROR(IF(H4339="pass",VLOOKUP(F4339,Lookup!$D$2:$E$26,2,FALSE),0),1.6))</f>
        <v>1.6</v>
      </c>
      <c r="T4339" s="6">
        <f t="shared" si="231"/>
        <v>1.7225000000000001</v>
      </c>
      <c r="U4339" s="6">
        <f t="shared" si="232"/>
        <v>1.7225000000000001</v>
      </c>
      <c r="V4339" t="str">
        <f t="shared" si="233"/>
        <v>O.BECKHAM, CLE</v>
      </c>
    </row>
    <row r="4340" spans="1:22">
      <c r="A4340">
        <v>503</v>
      </c>
      <c r="B4340" s="21">
        <v>3</v>
      </c>
      <c r="C4340" s="21" t="s">
        <v>4</v>
      </c>
      <c r="D4340" s="21" t="s">
        <v>17</v>
      </c>
      <c r="E4340" s="21">
        <v>20</v>
      </c>
      <c r="F4340" s="21">
        <v>80</v>
      </c>
      <c r="G4340" s="21" t="s">
        <v>5418</v>
      </c>
      <c r="H4340" s="21" t="s">
        <v>439</v>
      </c>
      <c r="I4340" s="21">
        <v>0</v>
      </c>
      <c r="J4340" s="21">
        <v>1</v>
      </c>
      <c r="K4340" s="21">
        <v>0</v>
      </c>
      <c r="L4340" s="21">
        <v>0</v>
      </c>
      <c r="M4340" s="21" t="s">
        <v>3656</v>
      </c>
      <c r="N4340" s="21">
        <v>-4</v>
      </c>
      <c r="O4340" s="21">
        <f t="shared" si="228"/>
        <v>-4</v>
      </c>
      <c r="P4340" s="21">
        <f t="shared" si="229"/>
        <v>0</v>
      </c>
      <c r="Q4340" s="21">
        <f t="shared" si="230"/>
        <v>1</v>
      </c>
      <c r="R4340">
        <f>IFERROR(IF(I4340=1,VLOOKUP(F4340,Lookup!$A$2:$B$15,2,FALSE),0),0.5)</f>
        <v>0</v>
      </c>
      <c r="S4340">
        <f>IF(K4340=1,1,IFERROR(IF(H4340="pass",VLOOKUP(F4340,Lookup!$D$2:$E$26,2,FALSE),0),1.6))</f>
        <v>1.8</v>
      </c>
      <c r="T4340" s="6">
        <f t="shared" si="231"/>
        <v>1.53</v>
      </c>
      <c r="U4340" s="6">
        <f t="shared" si="232"/>
        <v>1.7082000000000002</v>
      </c>
      <c r="V4340" t="str">
        <f t="shared" si="233"/>
        <v>D.FELTON, CLE</v>
      </c>
    </row>
    <row r="4341" spans="1:22">
      <c r="A4341">
        <v>504</v>
      </c>
      <c r="B4341" s="21">
        <v>3</v>
      </c>
      <c r="C4341" s="21" t="s">
        <v>17</v>
      </c>
      <c r="D4341" s="21" t="s">
        <v>4</v>
      </c>
      <c r="E4341" s="21">
        <v>79</v>
      </c>
      <c r="F4341" s="21">
        <v>21</v>
      </c>
      <c r="G4341" s="21" t="s">
        <v>5419</v>
      </c>
      <c r="H4341" s="21" t="s">
        <v>585</v>
      </c>
      <c r="I4341" s="21">
        <v>1</v>
      </c>
      <c r="J4341" s="21">
        <v>0</v>
      </c>
      <c r="K4341" s="21">
        <v>0</v>
      </c>
      <c r="L4341" s="21">
        <v>0</v>
      </c>
      <c r="M4341" s="21" t="s">
        <v>879</v>
      </c>
      <c r="N4341" s="21" t="s">
        <v>587</v>
      </c>
      <c r="O4341" s="21">
        <f t="shared" si="228"/>
        <v>0</v>
      </c>
      <c r="P4341" s="21">
        <f t="shared" si="229"/>
        <v>1</v>
      </c>
      <c r="Q4341" s="21">
        <f t="shared" si="230"/>
        <v>0</v>
      </c>
      <c r="R4341">
        <f>IFERROR(IF(I4341=1,VLOOKUP(F4341,Lookup!$A$2:$B$15,2,FALSE),0),0.5)</f>
        <v>0.5</v>
      </c>
      <c r="S4341">
        <f>IF(K4341=1,1,IFERROR(IF(H4341="pass",VLOOKUP(F4341,Lookup!$D$2:$E$26,2,FALSE),0),1.6))</f>
        <v>0</v>
      </c>
      <c r="T4341" s="6">
        <f t="shared" si="231"/>
        <v>0</v>
      </c>
      <c r="U4341" s="6">
        <f t="shared" si="232"/>
        <v>0.5</v>
      </c>
      <c r="V4341" t="str">
        <f t="shared" si="233"/>
        <v>D.MONTGOMERY, CHI</v>
      </c>
    </row>
    <row r="4342" spans="1:22">
      <c r="A4342">
        <v>505</v>
      </c>
      <c r="B4342" s="21">
        <v>3</v>
      </c>
      <c r="C4342" s="21" t="s">
        <v>17</v>
      </c>
      <c r="D4342" s="21" t="s">
        <v>4</v>
      </c>
      <c r="E4342" s="21">
        <v>81</v>
      </c>
      <c r="F4342" s="21">
        <v>19</v>
      </c>
      <c r="G4342" s="21" t="s">
        <v>5420</v>
      </c>
      <c r="H4342" s="21" t="s">
        <v>439</v>
      </c>
      <c r="I4342" s="21">
        <v>0</v>
      </c>
      <c r="J4342" s="21">
        <v>1</v>
      </c>
      <c r="K4342" s="21">
        <v>0</v>
      </c>
      <c r="L4342" s="21">
        <v>0</v>
      </c>
      <c r="M4342" s="21" t="s">
        <v>895</v>
      </c>
      <c r="N4342" s="21">
        <v>6</v>
      </c>
      <c r="O4342" s="21">
        <f t="shared" si="228"/>
        <v>6</v>
      </c>
      <c r="P4342" s="21">
        <f t="shared" si="229"/>
        <v>0</v>
      </c>
      <c r="Q4342" s="21">
        <f t="shared" si="230"/>
        <v>1</v>
      </c>
      <c r="R4342">
        <f>IFERROR(IF(I4342=1,VLOOKUP(F4342,Lookup!$A$2:$B$15,2,FALSE),0),0.5)</f>
        <v>0</v>
      </c>
      <c r="S4342">
        <f>IF(K4342=1,1,IFERROR(IF(H4342="pass",VLOOKUP(F4342,Lookup!$D$2:$E$26,2,FALSE),0),1.6))</f>
        <v>1.6</v>
      </c>
      <c r="T4342" s="6">
        <f t="shared" si="231"/>
        <v>1.7050000000000001</v>
      </c>
      <c r="U4342" s="6">
        <f t="shared" si="232"/>
        <v>1.7050000000000001</v>
      </c>
      <c r="V4342" t="str">
        <f t="shared" si="233"/>
        <v>C.KMET, CHI</v>
      </c>
    </row>
    <row r="4343" spans="1:22">
      <c r="A4343">
        <v>506</v>
      </c>
      <c r="B4343" s="21">
        <v>3</v>
      </c>
      <c r="C4343" s="21" t="s">
        <v>4</v>
      </c>
      <c r="D4343" s="21" t="s">
        <v>17</v>
      </c>
      <c r="E4343" s="21">
        <v>77</v>
      </c>
      <c r="F4343" s="21">
        <v>23</v>
      </c>
      <c r="G4343" s="21" t="s">
        <v>5421</v>
      </c>
      <c r="H4343" s="21" t="s">
        <v>439</v>
      </c>
      <c r="I4343" s="21">
        <v>0</v>
      </c>
      <c r="J4343" s="21">
        <v>1</v>
      </c>
      <c r="K4343" s="21">
        <v>0</v>
      </c>
      <c r="L4343" s="21">
        <v>0</v>
      </c>
      <c r="M4343" s="21" t="s">
        <v>1003</v>
      </c>
      <c r="N4343" s="21">
        <v>-1</v>
      </c>
      <c r="O4343" s="21">
        <f t="shared" si="228"/>
        <v>-1</v>
      </c>
      <c r="P4343" s="21">
        <f t="shared" si="229"/>
        <v>0</v>
      </c>
      <c r="Q4343" s="21">
        <f t="shared" si="230"/>
        <v>1</v>
      </c>
      <c r="R4343">
        <f>IFERROR(IF(I4343=1,VLOOKUP(F4343,Lookup!$A$2:$B$15,2,FALSE),0),0.5)</f>
        <v>0</v>
      </c>
      <c r="S4343">
        <f>IF(K4343=1,1,IFERROR(IF(H4343="pass",VLOOKUP(F4343,Lookup!$D$2:$E$26,2,FALSE),0),1.6))</f>
        <v>1.6</v>
      </c>
      <c r="T4343" s="6">
        <f t="shared" si="231"/>
        <v>1.5825</v>
      </c>
      <c r="U4343" s="6">
        <f t="shared" si="232"/>
        <v>1.5825</v>
      </c>
      <c r="V4343" t="str">
        <f t="shared" si="233"/>
        <v>K.HUNT, CLE</v>
      </c>
    </row>
    <row r="4344" spans="1:22">
      <c r="A4344">
        <v>507</v>
      </c>
      <c r="B4344" s="21">
        <v>3</v>
      </c>
      <c r="C4344" s="21" t="s">
        <v>4</v>
      </c>
      <c r="D4344" s="21" t="s">
        <v>17</v>
      </c>
      <c r="E4344" s="21">
        <v>74</v>
      </c>
      <c r="F4344" s="21">
        <v>26</v>
      </c>
      <c r="G4344" s="21" t="s">
        <v>5422</v>
      </c>
      <c r="H4344" s="21" t="s">
        <v>439</v>
      </c>
      <c r="I4344" s="21">
        <v>0</v>
      </c>
      <c r="J4344" s="21">
        <v>1</v>
      </c>
      <c r="K4344" s="21">
        <v>0</v>
      </c>
      <c r="L4344" s="21">
        <v>0</v>
      </c>
      <c r="M4344" s="21" t="s">
        <v>1003</v>
      </c>
      <c r="N4344" s="21">
        <v>-3</v>
      </c>
      <c r="O4344" s="21">
        <f t="shared" si="228"/>
        <v>-3</v>
      </c>
      <c r="P4344" s="21">
        <f t="shared" si="229"/>
        <v>0</v>
      </c>
      <c r="Q4344" s="21">
        <f t="shared" si="230"/>
        <v>1</v>
      </c>
      <c r="R4344">
        <f>IFERROR(IF(I4344=1,VLOOKUP(F4344,Lookup!$A$2:$B$15,2,FALSE),0),0.5)</f>
        <v>0</v>
      </c>
      <c r="S4344">
        <f>IF(K4344=1,1,IFERROR(IF(H4344="pass",VLOOKUP(F4344,Lookup!$D$2:$E$26,2,FALSE),0),1.6))</f>
        <v>1.6</v>
      </c>
      <c r="T4344" s="6">
        <f t="shared" si="231"/>
        <v>1.5475000000000001</v>
      </c>
      <c r="U4344" s="6">
        <f t="shared" si="232"/>
        <v>1.5475000000000001</v>
      </c>
      <c r="V4344" t="str">
        <f t="shared" si="233"/>
        <v>K.HUNT, CLE</v>
      </c>
    </row>
    <row r="4345" spans="1:22">
      <c r="A4345">
        <v>508</v>
      </c>
      <c r="B4345" s="21">
        <v>3</v>
      </c>
      <c r="C4345" s="21" t="s">
        <v>4</v>
      </c>
      <c r="D4345" s="21" t="s">
        <v>17</v>
      </c>
      <c r="E4345" s="21">
        <v>56</v>
      </c>
      <c r="F4345" s="21">
        <v>44</v>
      </c>
      <c r="G4345" s="21" t="s">
        <v>5423</v>
      </c>
      <c r="H4345" s="21" t="s">
        <v>585</v>
      </c>
      <c r="I4345" s="21">
        <v>1</v>
      </c>
      <c r="J4345" s="21">
        <v>0</v>
      </c>
      <c r="K4345" s="21">
        <v>0</v>
      </c>
      <c r="L4345" s="21">
        <v>0</v>
      </c>
      <c r="M4345" s="21" t="s">
        <v>5400</v>
      </c>
      <c r="N4345" s="21" t="s">
        <v>587</v>
      </c>
      <c r="O4345" s="21">
        <f t="shared" si="228"/>
        <v>0</v>
      </c>
      <c r="P4345" s="21">
        <f t="shared" si="229"/>
        <v>1</v>
      </c>
      <c r="Q4345" s="21">
        <f t="shared" si="230"/>
        <v>0</v>
      </c>
      <c r="R4345">
        <f>IFERROR(IF(I4345=1,VLOOKUP(F4345,Lookup!$A$2:$B$15,2,FALSE),0),0.5)</f>
        <v>0.5</v>
      </c>
      <c r="S4345">
        <f>IF(K4345=1,1,IFERROR(IF(H4345="pass",VLOOKUP(F4345,Lookup!$D$2:$E$26,2,FALSE),0),1.6))</f>
        <v>0</v>
      </c>
      <c r="T4345" s="6">
        <f t="shared" si="231"/>
        <v>0</v>
      </c>
      <c r="U4345" s="6">
        <f t="shared" si="232"/>
        <v>0.5</v>
      </c>
      <c r="V4345" t="str">
        <f t="shared" si="233"/>
        <v>O.BECKHAM, CLE</v>
      </c>
    </row>
    <row r="4346" spans="1:22">
      <c r="A4346">
        <v>509</v>
      </c>
      <c r="B4346" s="21">
        <v>3</v>
      </c>
      <c r="C4346" s="21" t="s">
        <v>4</v>
      </c>
      <c r="D4346" s="21" t="s">
        <v>17</v>
      </c>
      <c r="E4346" s="21">
        <v>46</v>
      </c>
      <c r="F4346" s="21">
        <v>54</v>
      </c>
      <c r="G4346" s="21" t="s">
        <v>5424</v>
      </c>
      <c r="H4346" s="21" t="s">
        <v>585</v>
      </c>
      <c r="I4346" s="21">
        <v>1</v>
      </c>
      <c r="J4346" s="21">
        <v>0</v>
      </c>
      <c r="K4346" s="21">
        <v>0</v>
      </c>
      <c r="L4346" s="21">
        <v>0</v>
      </c>
      <c r="M4346" s="21" t="s">
        <v>1003</v>
      </c>
      <c r="N4346" s="21" t="s">
        <v>587</v>
      </c>
      <c r="O4346" s="21">
        <f t="shared" si="228"/>
        <v>0</v>
      </c>
      <c r="P4346" s="21">
        <f t="shared" si="229"/>
        <v>1</v>
      </c>
      <c r="Q4346" s="21">
        <f t="shared" si="230"/>
        <v>0</v>
      </c>
      <c r="R4346">
        <f>IFERROR(IF(I4346=1,VLOOKUP(F4346,Lookup!$A$2:$B$15,2,FALSE),0),0.5)</f>
        <v>0.5</v>
      </c>
      <c r="S4346">
        <f>IF(K4346=1,1,IFERROR(IF(H4346="pass",VLOOKUP(F4346,Lookup!$D$2:$E$26,2,FALSE),0),1.6))</f>
        <v>0</v>
      </c>
      <c r="T4346" s="6">
        <f t="shared" si="231"/>
        <v>0</v>
      </c>
      <c r="U4346" s="6">
        <f t="shared" si="232"/>
        <v>0.5</v>
      </c>
      <c r="V4346" t="str">
        <f t="shared" si="233"/>
        <v>K.HUNT, CLE</v>
      </c>
    </row>
    <row r="4347" spans="1:22">
      <c r="A4347">
        <v>510</v>
      </c>
      <c r="B4347" s="21">
        <v>3</v>
      </c>
      <c r="C4347" s="21" t="s">
        <v>4</v>
      </c>
      <c r="D4347" s="21" t="s">
        <v>17</v>
      </c>
      <c r="E4347" s="21">
        <v>34</v>
      </c>
      <c r="F4347" s="21">
        <v>66</v>
      </c>
      <c r="G4347" s="21" t="s">
        <v>5425</v>
      </c>
      <c r="H4347" s="21" t="s">
        <v>585</v>
      </c>
      <c r="I4347" s="21">
        <v>0</v>
      </c>
      <c r="J4347" s="21">
        <v>1</v>
      </c>
      <c r="K4347" s="21">
        <v>0</v>
      </c>
      <c r="L4347" s="21">
        <v>0</v>
      </c>
      <c r="M4347" s="21" t="s">
        <v>3615</v>
      </c>
      <c r="N4347" s="21" t="s">
        <v>587</v>
      </c>
      <c r="O4347" s="21">
        <f t="shared" si="228"/>
        <v>0</v>
      </c>
      <c r="P4347" s="21">
        <f t="shared" si="229"/>
        <v>0</v>
      </c>
      <c r="Q4347" s="21">
        <f t="shared" si="230"/>
        <v>0</v>
      </c>
      <c r="R4347">
        <f>IFERROR(IF(I4347=1,VLOOKUP(F4347,Lookup!$A$2:$B$15,2,FALSE),0),0.5)</f>
        <v>0</v>
      </c>
      <c r="S4347">
        <f>IF(K4347=1,1,IFERROR(IF(H4347="pass",VLOOKUP(F4347,Lookup!$D$2:$E$26,2,FALSE),0),1.6))</f>
        <v>0</v>
      </c>
      <c r="T4347" s="6">
        <f t="shared" si="231"/>
        <v>0</v>
      </c>
      <c r="U4347" s="6">
        <f t="shared" si="232"/>
        <v>0</v>
      </c>
      <c r="V4347" t="str">
        <f t="shared" si="233"/>
        <v>B.MAYFIELD, CLE</v>
      </c>
    </row>
    <row r="4348" spans="1:22">
      <c r="A4348">
        <v>511</v>
      </c>
      <c r="B4348" s="21">
        <v>3</v>
      </c>
      <c r="C4348" s="21" t="s">
        <v>4</v>
      </c>
      <c r="D4348" s="21" t="s">
        <v>17</v>
      </c>
      <c r="E4348" s="21">
        <v>30</v>
      </c>
      <c r="F4348" s="21">
        <v>70</v>
      </c>
      <c r="G4348" s="21" t="s">
        <v>5426</v>
      </c>
      <c r="H4348" s="21" t="s">
        <v>585</v>
      </c>
      <c r="I4348" s="21">
        <v>1</v>
      </c>
      <c r="J4348" s="21">
        <v>0</v>
      </c>
      <c r="K4348" s="21">
        <v>0</v>
      </c>
      <c r="L4348" s="21">
        <v>0</v>
      </c>
      <c r="M4348" s="21" t="s">
        <v>1003</v>
      </c>
      <c r="N4348" s="21" t="s">
        <v>587</v>
      </c>
      <c r="O4348" s="21">
        <f t="shared" si="228"/>
        <v>0</v>
      </c>
      <c r="P4348" s="21">
        <f t="shared" si="229"/>
        <v>1</v>
      </c>
      <c r="Q4348" s="21">
        <f t="shared" si="230"/>
        <v>0</v>
      </c>
      <c r="R4348">
        <f>IFERROR(IF(I4348=1,VLOOKUP(F4348,Lookup!$A$2:$B$15,2,FALSE),0),0.5)</f>
        <v>0.5</v>
      </c>
      <c r="S4348">
        <f>IF(K4348=1,1,IFERROR(IF(H4348="pass",VLOOKUP(F4348,Lookup!$D$2:$E$26,2,FALSE),0),1.6))</f>
        <v>0</v>
      </c>
      <c r="T4348" s="6">
        <f t="shared" si="231"/>
        <v>0</v>
      </c>
      <c r="U4348" s="6">
        <f t="shared" si="232"/>
        <v>0.5</v>
      </c>
      <c r="V4348" t="str">
        <f t="shared" si="233"/>
        <v>K.HUNT, CLE</v>
      </c>
    </row>
    <row r="4349" spans="1:22">
      <c r="A4349">
        <v>512</v>
      </c>
      <c r="B4349" s="21">
        <v>3</v>
      </c>
      <c r="C4349" s="21" t="s">
        <v>4</v>
      </c>
      <c r="D4349" s="21" t="s">
        <v>17</v>
      </c>
      <c r="E4349" s="21">
        <v>29</v>
      </c>
      <c r="F4349" s="21">
        <v>71</v>
      </c>
      <c r="G4349" s="21" t="s">
        <v>5427</v>
      </c>
      <c r="H4349" s="21" t="s">
        <v>2864</v>
      </c>
      <c r="I4349" s="21">
        <v>1</v>
      </c>
      <c r="J4349" s="21">
        <v>0</v>
      </c>
      <c r="K4349" s="21">
        <v>0</v>
      </c>
      <c r="L4349" s="21">
        <v>0</v>
      </c>
      <c r="M4349" s="21" t="s">
        <v>1003</v>
      </c>
      <c r="N4349" s="21" t="s">
        <v>587</v>
      </c>
      <c r="O4349" s="21">
        <f t="shared" si="228"/>
        <v>0</v>
      </c>
      <c r="P4349" s="21">
        <f t="shared" si="229"/>
        <v>1</v>
      </c>
      <c r="Q4349" s="21">
        <f t="shared" si="230"/>
        <v>0</v>
      </c>
      <c r="R4349">
        <f>IFERROR(IF(I4349=1,VLOOKUP(F4349,Lookup!$A$2:$B$15,2,FALSE),0),0.5)</f>
        <v>0.5</v>
      </c>
      <c r="S4349">
        <f>IF(K4349=1,1,IFERROR(IF(H4349="pass",VLOOKUP(F4349,Lookup!$D$2:$E$26,2,FALSE),0),1.6))</f>
        <v>0</v>
      </c>
      <c r="T4349" s="6">
        <f t="shared" si="231"/>
        <v>0</v>
      </c>
      <c r="U4349" s="6">
        <f t="shared" si="232"/>
        <v>0.5</v>
      </c>
      <c r="V4349" t="str">
        <f t="shared" si="233"/>
        <v>K.HUNT, CLE</v>
      </c>
    </row>
    <row r="4350" spans="1:22">
      <c r="A4350">
        <v>513</v>
      </c>
      <c r="B4350" s="21">
        <v>3</v>
      </c>
      <c r="C4350" s="21" t="s">
        <v>4</v>
      </c>
      <c r="D4350" s="21" t="s">
        <v>17</v>
      </c>
      <c r="E4350" s="21">
        <v>39</v>
      </c>
      <c r="F4350" s="21">
        <v>61</v>
      </c>
      <c r="G4350" s="21" t="s">
        <v>5428</v>
      </c>
      <c r="H4350" s="21" t="s">
        <v>439</v>
      </c>
      <c r="I4350" s="21">
        <v>0</v>
      </c>
      <c r="J4350" s="21">
        <v>1</v>
      </c>
      <c r="K4350" s="21">
        <v>0</v>
      </c>
      <c r="L4350" s="21">
        <v>0</v>
      </c>
      <c r="M4350" s="21" t="s">
        <v>5400</v>
      </c>
      <c r="N4350" s="21">
        <v>16</v>
      </c>
      <c r="O4350" s="21">
        <f t="shared" si="228"/>
        <v>16</v>
      </c>
      <c r="P4350" s="21">
        <f t="shared" si="229"/>
        <v>0</v>
      </c>
      <c r="Q4350" s="21">
        <f t="shared" si="230"/>
        <v>1</v>
      </c>
      <c r="R4350">
        <f>IFERROR(IF(I4350=1,VLOOKUP(F4350,Lookup!$A$2:$B$15,2,FALSE),0),0.5)</f>
        <v>0</v>
      </c>
      <c r="S4350">
        <f>IF(K4350=1,1,IFERROR(IF(H4350="pass",VLOOKUP(F4350,Lookup!$D$2:$E$26,2,FALSE),0),1.6))</f>
        <v>1.6</v>
      </c>
      <c r="T4350" s="6">
        <f t="shared" si="231"/>
        <v>1.8800000000000001</v>
      </c>
      <c r="U4350" s="6">
        <f t="shared" si="232"/>
        <v>1.8800000000000001</v>
      </c>
      <c r="V4350" t="str">
        <f t="shared" si="233"/>
        <v>O.BECKHAM, CLE</v>
      </c>
    </row>
    <row r="4351" spans="1:22">
      <c r="A4351">
        <v>514</v>
      </c>
      <c r="B4351" s="21">
        <v>3</v>
      </c>
      <c r="C4351" s="21" t="s">
        <v>17</v>
      </c>
      <c r="D4351" s="21" t="s">
        <v>4</v>
      </c>
      <c r="E4351" s="21">
        <v>77</v>
      </c>
      <c r="F4351" s="21">
        <v>23</v>
      </c>
      <c r="G4351" s="21" t="s">
        <v>5429</v>
      </c>
      <c r="H4351" s="21" t="s">
        <v>585</v>
      </c>
      <c r="I4351" s="21">
        <v>1</v>
      </c>
      <c r="J4351" s="21">
        <v>0</v>
      </c>
      <c r="K4351" s="21">
        <v>0</v>
      </c>
      <c r="L4351" s="21">
        <v>0</v>
      </c>
      <c r="M4351" s="21" t="s">
        <v>879</v>
      </c>
      <c r="N4351" s="21" t="s">
        <v>587</v>
      </c>
      <c r="O4351" s="21">
        <f t="shared" si="228"/>
        <v>0</v>
      </c>
      <c r="P4351" s="21">
        <f t="shared" si="229"/>
        <v>1</v>
      </c>
      <c r="Q4351" s="21">
        <f t="shared" si="230"/>
        <v>0</v>
      </c>
      <c r="R4351">
        <f>IFERROR(IF(I4351=1,VLOOKUP(F4351,Lookup!$A$2:$B$15,2,FALSE),0),0.5)</f>
        <v>0.5</v>
      </c>
      <c r="S4351">
        <f>IF(K4351=1,1,IFERROR(IF(H4351="pass",VLOOKUP(F4351,Lookup!$D$2:$E$26,2,FALSE),0),1.6))</f>
        <v>0</v>
      </c>
      <c r="T4351" s="6">
        <f t="shared" si="231"/>
        <v>0</v>
      </c>
      <c r="U4351" s="6">
        <f t="shared" si="232"/>
        <v>0.5</v>
      </c>
      <c r="V4351" t="str">
        <f t="shared" si="233"/>
        <v>D.MONTGOMERY, CHI</v>
      </c>
    </row>
    <row r="4352" spans="1:22">
      <c r="A4352">
        <v>515</v>
      </c>
      <c r="B4352" s="21">
        <v>3</v>
      </c>
      <c r="C4352" s="21" t="s">
        <v>4</v>
      </c>
      <c r="D4352" s="21" t="s">
        <v>17</v>
      </c>
      <c r="E4352" s="21">
        <v>77</v>
      </c>
      <c r="F4352" s="21">
        <v>23</v>
      </c>
      <c r="G4352" s="21" t="s">
        <v>5430</v>
      </c>
      <c r="H4352" s="21" t="s">
        <v>585</v>
      </c>
      <c r="I4352" s="21">
        <v>1</v>
      </c>
      <c r="J4352" s="21">
        <v>0</v>
      </c>
      <c r="K4352" s="21">
        <v>0</v>
      </c>
      <c r="L4352" s="21">
        <v>0</v>
      </c>
      <c r="M4352" s="21" t="s">
        <v>1061</v>
      </c>
      <c r="N4352" s="21" t="s">
        <v>587</v>
      </c>
      <c r="O4352" s="21">
        <f t="shared" ref="O4352:O4415" si="234">IF(N4352="NA",0,N4352)</f>
        <v>0</v>
      </c>
      <c r="P4352" s="21">
        <f t="shared" ref="P4352:P4415" si="235">IF(R4352&gt;0,1,0)</f>
        <v>1</v>
      </c>
      <c r="Q4352" s="21">
        <f t="shared" ref="Q4352:Q4415" si="236">IF(AND(S4352&gt;0,T4352&gt;0),1,0)</f>
        <v>0</v>
      </c>
      <c r="R4352">
        <f>IFERROR(IF(I4352=1,VLOOKUP(F4352,Lookup!$A$2:$B$15,2,FALSE),0),0.5)</f>
        <v>0.5</v>
      </c>
      <c r="S4352">
        <f>IF(K4352=1,1,IFERROR(IF(H4352="pass",VLOOKUP(F4352,Lookup!$D$2:$E$26,2,FALSE),0),1.6))</f>
        <v>0</v>
      </c>
      <c r="T4352" s="6">
        <f t="shared" ref="T4352:T4415" si="237">IFERROR(1.6+0.7/40*N4352,0)</f>
        <v>0</v>
      </c>
      <c r="U4352" s="6">
        <f t="shared" ref="U4352:U4415" si="238">R4352+IF(S4352&gt;=3.2,S4352,IF(AND(S4352&lt;3.2,S4352&gt;=1.8),S4352*0.66+T4352*0.34,T4352))+K4352*0.4735*2</f>
        <v>0.5</v>
      </c>
      <c r="V4352" t="str">
        <f t="shared" si="233"/>
        <v>N.CHUBB, CLE</v>
      </c>
    </row>
    <row r="4353" spans="1:22">
      <c r="A4353">
        <v>516</v>
      </c>
      <c r="B4353" s="21">
        <v>3</v>
      </c>
      <c r="C4353" s="21" t="s">
        <v>4</v>
      </c>
      <c r="D4353" s="21" t="s">
        <v>17</v>
      </c>
      <c r="E4353" s="21">
        <v>74</v>
      </c>
      <c r="F4353" s="21">
        <v>26</v>
      </c>
      <c r="G4353" s="21" t="s">
        <v>5431</v>
      </c>
      <c r="H4353" s="21" t="s">
        <v>439</v>
      </c>
      <c r="I4353" s="21">
        <v>0</v>
      </c>
      <c r="J4353" s="21">
        <v>1</v>
      </c>
      <c r="K4353" s="21">
        <v>0</v>
      </c>
      <c r="L4353" s="21">
        <v>0</v>
      </c>
      <c r="M4353" s="21" t="s">
        <v>1007</v>
      </c>
      <c r="N4353" s="21">
        <v>4</v>
      </c>
      <c r="O4353" s="21">
        <f t="shared" si="234"/>
        <v>4</v>
      </c>
      <c r="P4353" s="21">
        <f t="shared" si="235"/>
        <v>0</v>
      </c>
      <c r="Q4353" s="21">
        <f t="shared" si="236"/>
        <v>1</v>
      </c>
      <c r="R4353">
        <f>IFERROR(IF(I4353=1,VLOOKUP(F4353,Lookup!$A$2:$B$15,2,FALSE),0),0.5)</f>
        <v>0</v>
      </c>
      <c r="S4353">
        <f>IF(K4353=1,1,IFERROR(IF(H4353="pass",VLOOKUP(F4353,Lookup!$D$2:$E$26,2,FALSE),0),1.6))</f>
        <v>1.6</v>
      </c>
      <c r="T4353" s="6">
        <f t="shared" si="237"/>
        <v>1.6700000000000002</v>
      </c>
      <c r="U4353" s="6">
        <f t="shared" si="238"/>
        <v>1.6700000000000002</v>
      </c>
      <c r="V4353" t="str">
        <f t="shared" si="233"/>
        <v>A.HOOPER, CLE</v>
      </c>
    </row>
    <row r="4354" spans="1:22">
      <c r="A4354">
        <v>517</v>
      </c>
      <c r="B4354" s="21">
        <v>3</v>
      </c>
      <c r="C4354" s="21" t="s">
        <v>4</v>
      </c>
      <c r="D4354" s="21" t="s">
        <v>17</v>
      </c>
      <c r="E4354" s="21">
        <v>74</v>
      </c>
      <c r="F4354" s="21">
        <v>26</v>
      </c>
      <c r="G4354" s="21" t="s">
        <v>5432</v>
      </c>
      <c r="H4354" s="21" t="s">
        <v>439</v>
      </c>
      <c r="I4354" s="21">
        <v>0</v>
      </c>
      <c r="J4354" s="21">
        <v>1</v>
      </c>
      <c r="K4354" s="21">
        <v>0</v>
      </c>
      <c r="L4354" s="21">
        <v>0</v>
      </c>
      <c r="M4354" s="21" t="s">
        <v>3613</v>
      </c>
      <c r="N4354" s="21">
        <v>17</v>
      </c>
      <c r="O4354" s="21">
        <f t="shared" si="234"/>
        <v>17</v>
      </c>
      <c r="P4354" s="21">
        <f t="shared" si="235"/>
        <v>0</v>
      </c>
      <c r="Q4354" s="21">
        <f t="shared" si="236"/>
        <v>1</v>
      </c>
      <c r="R4354">
        <f>IFERROR(IF(I4354=1,VLOOKUP(F4354,Lookup!$A$2:$B$15,2,FALSE),0),0.5)</f>
        <v>0</v>
      </c>
      <c r="S4354">
        <f>IF(K4354=1,1,IFERROR(IF(H4354="pass",VLOOKUP(F4354,Lookup!$D$2:$E$26,2,FALSE),0),1.6))</f>
        <v>1.6</v>
      </c>
      <c r="T4354" s="6">
        <f t="shared" si="237"/>
        <v>1.8975</v>
      </c>
      <c r="U4354" s="6">
        <f t="shared" si="238"/>
        <v>1.8975</v>
      </c>
      <c r="V4354" t="str">
        <f t="shared" ref="V4354:V4417" si="239">IF(M4354="A.St","A. ST. BROWN, DET",IF(M4354="Dj.Moore","D.MOORE, CAR",IF(M4354="Mi.Carter","M.CARTER, NYJ",UPPER(M4354)&amp;", "&amp;C4354)))</f>
        <v>R.HIGGINS, CLE</v>
      </c>
    </row>
    <row r="4355" spans="1:22">
      <c r="A4355">
        <v>518</v>
      </c>
      <c r="B4355" s="21">
        <v>3</v>
      </c>
      <c r="C4355" s="21" t="s">
        <v>4</v>
      </c>
      <c r="D4355" s="21" t="s">
        <v>17</v>
      </c>
      <c r="E4355" s="21">
        <v>57</v>
      </c>
      <c r="F4355" s="21">
        <v>43</v>
      </c>
      <c r="G4355" s="21" t="s">
        <v>5433</v>
      </c>
      <c r="H4355" s="21" t="s">
        <v>439</v>
      </c>
      <c r="I4355" s="21">
        <v>0</v>
      </c>
      <c r="J4355" s="21">
        <v>1</v>
      </c>
      <c r="K4355" s="21">
        <v>0</v>
      </c>
      <c r="L4355" s="21">
        <v>0</v>
      </c>
      <c r="M4355" s="21" t="s">
        <v>3613</v>
      </c>
      <c r="N4355" s="21">
        <v>2</v>
      </c>
      <c r="O4355" s="21">
        <f t="shared" si="234"/>
        <v>2</v>
      </c>
      <c r="P4355" s="21">
        <f t="shared" si="235"/>
        <v>0</v>
      </c>
      <c r="Q4355" s="21">
        <f t="shared" si="236"/>
        <v>1</v>
      </c>
      <c r="R4355">
        <f>IFERROR(IF(I4355=1,VLOOKUP(F4355,Lookup!$A$2:$B$15,2,FALSE),0),0.5)</f>
        <v>0</v>
      </c>
      <c r="S4355">
        <f>IF(K4355=1,1,IFERROR(IF(H4355="pass",VLOOKUP(F4355,Lookup!$D$2:$E$26,2,FALSE),0),1.6))</f>
        <v>1.6</v>
      </c>
      <c r="T4355" s="6">
        <f t="shared" si="237"/>
        <v>1.635</v>
      </c>
      <c r="U4355" s="6">
        <f t="shared" si="238"/>
        <v>1.635</v>
      </c>
      <c r="V4355" t="str">
        <f t="shared" si="239"/>
        <v>R.HIGGINS, CLE</v>
      </c>
    </row>
    <row r="4356" spans="1:22">
      <c r="A4356">
        <v>519</v>
      </c>
      <c r="B4356" s="21">
        <v>3</v>
      </c>
      <c r="C4356" s="21" t="s">
        <v>4</v>
      </c>
      <c r="D4356" s="21" t="s">
        <v>17</v>
      </c>
      <c r="E4356" s="21">
        <v>50</v>
      </c>
      <c r="F4356" s="21">
        <v>50</v>
      </c>
      <c r="G4356" s="21" t="s">
        <v>5434</v>
      </c>
      <c r="H4356" s="21" t="s">
        <v>585</v>
      </c>
      <c r="I4356" s="21">
        <v>1</v>
      </c>
      <c r="J4356" s="21">
        <v>0</v>
      </c>
      <c r="K4356" s="21">
        <v>0</v>
      </c>
      <c r="L4356" s="21">
        <v>0</v>
      </c>
      <c r="M4356" s="21" t="s">
        <v>1061</v>
      </c>
      <c r="N4356" s="21" t="s">
        <v>587</v>
      </c>
      <c r="O4356" s="21">
        <f t="shared" si="234"/>
        <v>0</v>
      </c>
      <c r="P4356" s="21">
        <f t="shared" si="235"/>
        <v>1</v>
      </c>
      <c r="Q4356" s="21">
        <f t="shared" si="236"/>
        <v>0</v>
      </c>
      <c r="R4356">
        <f>IFERROR(IF(I4356=1,VLOOKUP(F4356,Lookup!$A$2:$B$15,2,FALSE),0),0.5)</f>
        <v>0.5</v>
      </c>
      <c r="S4356">
        <f>IF(K4356=1,1,IFERROR(IF(H4356="pass",VLOOKUP(F4356,Lookup!$D$2:$E$26,2,FALSE),0),1.6))</f>
        <v>0</v>
      </c>
      <c r="T4356" s="6">
        <f t="shared" si="237"/>
        <v>0</v>
      </c>
      <c r="U4356" s="6">
        <f t="shared" si="238"/>
        <v>0.5</v>
      </c>
      <c r="V4356" t="str">
        <f t="shared" si="239"/>
        <v>N.CHUBB, CLE</v>
      </c>
    </row>
    <row r="4357" spans="1:22">
      <c r="A4357">
        <v>520</v>
      </c>
      <c r="B4357" s="21">
        <v>3</v>
      </c>
      <c r="C4357" s="21" t="s">
        <v>4</v>
      </c>
      <c r="D4357" s="21" t="s">
        <v>17</v>
      </c>
      <c r="E4357" s="21">
        <v>37</v>
      </c>
      <c r="F4357" s="21">
        <v>63</v>
      </c>
      <c r="G4357" s="21" t="s">
        <v>5435</v>
      </c>
      <c r="H4357" s="21" t="s">
        <v>585</v>
      </c>
      <c r="I4357" s="21">
        <v>1</v>
      </c>
      <c r="J4357" s="21">
        <v>0</v>
      </c>
      <c r="K4357" s="21">
        <v>0</v>
      </c>
      <c r="L4357" s="21">
        <v>0</v>
      </c>
      <c r="M4357" s="21" t="s">
        <v>1061</v>
      </c>
      <c r="N4357" s="21" t="s">
        <v>587</v>
      </c>
      <c r="O4357" s="21">
        <f t="shared" si="234"/>
        <v>0</v>
      </c>
      <c r="P4357" s="21">
        <f t="shared" si="235"/>
        <v>1</v>
      </c>
      <c r="Q4357" s="21">
        <f t="shared" si="236"/>
        <v>0</v>
      </c>
      <c r="R4357">
        <f>IFERROR(IF(I4357=1,VLOOKUP(F4357,Lookup!$A$2:$B$15,2,FALSE),0),0.5)</f>
        <v>0.5</v>
      </c>
      <c r="S4357">
        <f>IF(K4357=1,1,IFERROR(IF(H4357="pass",VLOOKUP(F4357,Lookup!$D$2:$E$26,2,FALSE),0),1.6))</f>
        <v>0</v>
      </c>
      <c r="T4357" s="6">
        <f t="shared" si="237"/>
        <v>0</v>
      </c>
      <c r="U4357" s="6">
        <f t="shared" si="238"/>
        <v>0.5</v>
      </c>
      <c r="V4357" t="str">
        <f t="shared" si="239"/>
        <v>N.CHUBB, CLE</v>
      </c>
    </row>
    <row r="4358" spans="1:22">
      <c r="A4358">
        <v>521</v>
      </c>
      <c r="B4358" s="21">
        <v>3</v>
      </c>
      <c r="C4358" s="21" t="s">
        <v>17</v>
      </c>
      <c r="D4358" s="21" t="s">
        <v>4</v>
      </c>
      <c r="E4358" s="21">
        <v>81</v>
      </c>
      <c r="F4358" s="21">
        <v>19</v>
      </c>
      <c r="G4358" s="21" t="s">
        <v>5436</v>
      </c>
      <c r="H4358" s="21" t="s">
        <v>439</v>
      </c>
      <c r="I4358" s="21">
        <v>0</v>
      </c>
      <c r="J4358" s="21">
        <v>1</v>
      </c>
      <c r="K4358" s="21">
        <v>0</v>
      </c>
      <c r="L4358" s="21">
        <v>0</v>
      </c>
      <c r="M4358" s="21" t="s">
        <v>877</v>
      </c>
      <c r="N4358" s="21">
        <v>7</v>
      </c>
      <c r="O4358" s="21">
        <f t="shared" si="234"/>
        <v>7</v>
      </c>
      <c r="P4358" s="21">
        <f t="shared" si="235"/>
        <v>0</v>
      </c>
      <c r="Q4358" s="21">
        <f t="shared" si="236"/>
        <v>1</v>
      </c>
      <c r="R4358">
        <f>IFERROR(IF(I4358=1,VLOOKUP(F4358,Lookup!$A$2:$B$15,2,FALSE),0),0.5)</f>
        <v>0</v>
      </c>
      <c r="S4358">
        <f>IF(K4358=1,1,IFERROR(IF(H4358="pass",VLOOKUP(F4358,Lookup!$D$2:$E$26,2,FALSE),0),1.6))</f>
        <v>1.6</v>
      </c>
      <c r="T4358" s="6">
        <f t="shared" si="237"/>
        <v>1.7225000000000001</v>
      </c>
      <c r="U4358" s="6">
        <f t="shared" si="238"/>
        <v>1.7225000000000001</v>
      </c>
      <c r="V4358" t="str">
        <f t="shared" si="239"/>
        <v>D.MOONEY, CHI</v>
      </c>
    </row>
    <row r="4359" spans="1:22">
      <c r="A4359">
        <v>522</v>
      </c>
      <c r="B4359" s="21">
        <v>3</v>
      </c>
      <c r="C4359" s="21" t="s">
        <v>17</v>
      </c>
      <c r="D4359" s="21" t="s">
        <v>4</v>
      </c>
      <c r="E4359" s="21">
        <v>72</v>
      </c>
      <c r="F4359" s="21">
        <v>28</v>
      </c>
      <c r="G4359" s="21" t="s">
        <v>5437</v>
      </c>
      <c r="H4359" s="21" t="s">
        <v>585</v>
      </c>
      <c r="I4359" s="21">
        <v>1</v>
      </c>
      <c r="J4359" s="21">
        <v>0</v>
      </c>
      <c r="K4359" s="21">
        <v>0</v>
      </c>
      <c r="L4359" s="21">
        <v>0</v>
      </c>
      <c r="M4359" s="21" t="s">
        <v>879</v>
      </c>
      <c r="N4359" s="21" t="s">
        <v>587</v>
      </c>
      <c r="O4359" s="21">
        <f t="shared" si="234"/>
        <v>0</v>
      </c>
      <c r="P4359" s="21">
        <f t="shared" si="235"/>
        <v>1</v>
      </c>
      <c r="Q4359" s="21">
        <f t="shared" si="236"/>
        <v>0</v>
      </c>
      <c r="R4359">
        <f>IFERROR(IF(I4359=1,VLOOKUP(F4359,Lookup!$A$2:$B$15,2,FALSE),0),0.5)</f>
        <v>0.5</v>
      </c>
      <c r="S4359">
        <f>IF(K4359=1,1,IFERROR(IF(H4359="pass",VLOOKUP(F4359,Lookup!$D$2:$E$26,2,FALSE),0),1.6))</f>
        <v>0</v>
      </c>
      <c r="T4359" s="6">
        <f t="shared" si="237"/>
        <v>0</v>
      </c>
      <c r="U4359" s="6">
        <f t="shared" si="238"/>
        <v>0.5</v>
      </c>
      <c r="V4359" t="str">
        <f t="shared" si="239"/>
        <v>D.MONTGOMERY, CHI</v>
      </c>
    </row>
    <row r="4360" spans="1:22">
      <c r="A4360">
        <v>523</v>
      </c>
      <c r="B4360" s="21">
        <v>3</v>
      </c>
      <c r="C4360" s="21" t="s">
        <v>17</v>
      </c>
      <c r="D4360" s="21" t="s">
        <v>4</v>
      </c>
      <c r="E4360" s="21">
        <v>66</v>
      </c>
      <c r="F4360" s="21">
        <v>34</v>
      </c>
      <c r="G4360" s="21" t="s">
        <v>5438</v>
      </c>
      <c r="H4360" s="21" t="s">
        <v>439</v>
      </c>
      <c r="I4360" s="21">
        <v>0</v>
      </c>
      <c r="J4360" s="21">
        <v>1</v>
      </c>
      <c r="K4360" s="21">
        <v>0</v>
      </c>
      <c r="L4360" s="21">
        <v>0</v>
      </c>
      <c r="M4360" s="21" t="s">
        <v>893</v>
      </c>
      <c r="N4360" s="21">
        <v>0</v>
      </c>
      <c r="O4360" s="21">
        <f t="shared" si="234"/>
        <v>0</v>
      </c>
      <c r="P4360" s="21">
        <f t="shared" si="235"/>
        <v>0</v>
      </c>
      <c r="Q4360" s="21">
        <f t="shared" si="236"/>
        <v>1</v>
      </c>
      <c r="R4360">
        <f>IFERROR(IF(I4360=1,VLOOKUP(F4360,Lookup!$A$2:$B$15,2,FALSE),0),0.5)</f>
        <v>0</v>
      </c>
      <c r="S4360">
        <f>IF(K4360=1,1,IFERROR(IF(H4360="pass",VLOOKUP(F4360,Lookup!$D$2:$E$26,2,FALSE),0),1.6))</f>
        <v>1.6</v>
      </c>
      <c r="T4360" s="6">
        <f t="shared" si="237"/>
        <v>1.6</v>
      </c>
      <c r="U4360" s="6">
        <f t="shared" si="238"/>
        <v>1.6</v>
      </c>
      <c r="V4360" t="str">
        <f t="shared" si="239"/>
        <v>A.ROBINSON, CHI</v>
      </c>
    </row>
    <row r="4361" spans="1:22">
      <c r="A4361">
        <v>524</v>
      </c>
      <c r="B4361" s="21">
        <v>3</v>
      </c>
      <c r="C4361" s="21" t="s">
        <v>17</v>
      </c>
      <c r="D4361" s="21" t="s">
        <v>4</v>
      </c>
      <c r="E4361" s="21">
        <v>57</v>
      </c>
      <c r="F4361" s="21">
        <v>43</v>
      </c>
      <c r="G4361" s="21" t="s">
        <v>5439</v>
      </c>
      <c r="H4361" s="21" t="s">
        <v>439</v>
      </c>
      <c r="I4361" s="21">
        <v>0</v>
      </c>
      <c r="J4361" s="21">
        <v>1</v>
      </c>
      <c r="K4361" s="21">
        <v>0</v>
      </c>
      <c r="L4361" s="21">
        <v>0</v>
      </c>
      <c r="M4361" s="21" t="s">
        <v>877</v>
      </c>
      <c r="N4361" s="21">
        <v>12</v>
      </c>
      <c r="O4361" s="21">
        <f t="shared" si="234"/>
        <v>12</v>
      </c>
      <c r="P4361" s="21">
        <f t="shared" si="235"/>
        <v>0</v>
      </c>
      <c r="Q4361" s="21">
        <f t="shared" si="236"/>
        <v>1</v>
      </c>
      <c r="R4361">
        <f>IFERROR(IF(I4361=1,VLOOKUP(F4361,Lookup!$A$2:$B$15,2,FALSE),0),0.5)</f>
        <v>0</v>
      </c>
      <c r="S4361">
        <f>IF(K4361=1,1,IFERROR(IF(H4361="pass",VLOOKUP(F4361,Lookup!$D$2:$E$26,2,FALSE),0),1.6))</f>
        <v>1.6</v>
      </c>
      <c r="T4361" s="6">
        <f t="shared" si="237"/>
        <v>1.81</v>
      </c>
      <c r="U4361" s="6">
        <f t="shared" si="238"/>
        <v>1.81</v>
      </c>
      <c r="V4361" t="str">
        <f t="shared" si="239"/>
        <v>D.MOONEY, CHI</v>
      </c>
    </row>
    <row r="4362" spans="1:22">
      <c r="A4362">
        <v>525</v>
      </c>
      <c r="B4362" s="21">
        <v>3</v>
      </c>
      <c r="C4362" s="21" t="s">
        <v>4</v>
      </c>
      <c r="D4362" s="21" t="s">
        <v>17</v>
      </c>
      <c r="E4362" s="21">
        <v>89</v>
      </c>
      <c r="F4362" s="21">
        <v>11</v>
      </c>
      <c r="G4362" s="21" t="s">
        <v>5440</v>
      </c>
      <c r="H4362" s="21" t="s">
        <v>585</v>
      </c>
      <c r="I4362" s="21">
        <v>1</v>
      </c>
      <c r="J4362" s="21">
        <v>0</v>
      </c>
      <c r="K4362" s="21">
        <v>0</v>
      </c>
      <c r="L4362" s="21">
        <v>0</v>
      </c>
      <c r="M4362" s="21" t="s">
        <v>1061</v>
      </c>
      <c r="N4362" s="21" t="s">
        <v>587</v>
      </c>
      <c r="O4362" s="21">
        <f t="shared" si="234"/>
        <v>0</v>
      </c>
      <c r="P4362" s="21">
        <f t="shared" si="235"/>
        <v>1</v>
      </c>
      <c r="Q4362" s="21">
        <f t="shared" si="236"/>
        <v>0</v>
      </c>
      <c r="R4362">
        <f>IFERROR(IF(I4362=1,VLOOKUP(F4362,Lookup!$A$2:$B$15,2,FALSE),0),0.5)</f>
        <v>0.5</v>
      </c>
      <c r="S4362">
        <f>IF(K4362=1,1,IFERROR(IF(H4362="pass",VLOOKUP(F4362,Lookup!$D$2:$E$26,2,FALSE),0),1.6))</f>
        <v>0</v>
      </c>
      <c r="T4362" s="6">
        <f t="shared" si="237"/>
        <v>0</v>
      </c>
      <c r="U4362" s="6">
        <f t="shared" si="238"/>
        <v>0.5</v>
      </c>
      <c r="V4362" t="str">
        <f t="shared" si="239"/>
        <v>N.CHUBB, CLE</v>
      </c>
    </row>
    <row r="4363" spans="1:22">
      <c r="A4363">
        <v>526</v>
      </c>
      <c r="B4363" s="21">
        <v>3</v>
      </c>
      <c r="C4363" s="21" t="s">
        <v>4</v>
      </c>
      <c r="D4363" s="21" t="s">
        <v>17</v>
      </c>
      <c r="E4363" s="21">
        <v>85</v>
      </c>
      <c r="F4363" s="21">
        <v>15</v>
      </c>
      <c r="G4363" s="21" t="s">
        <v>5441</v>
      </c>
      <c r="H4363" s="21" t="s">
        <v>585</v>
      </c>
      <c r="I4363" s="21">
        <v>1</v>
      </c>
      <c r="J4363" s="21">
        <v>0</v>
      </c>
      <c r="K4363" s="21">
        <v>0</v>
      </c>
      <c r="L4363" s="21">
        <v>0</v>
      </c>
      <c r="M4363" s="21" t="s">
        <v>1061</v>
      </c>
      <c r="N4363" s="21" t="s">
        <v>587</v>
      </c>
      <c r="O4363" s="21">
        <f t="shared" si="234"/>
        <v>0</v>
      </c>
      <c r="P4363" s="21">
        <f t="shared" si="235"/>
        <v>1</v>
      </c>
      <c r="Q4363" s="21">
        <f t="shared" si="236"/>
        <v>0</v>
      </c>
      <c r="R4363">
        <f>IFERROR(IF(I4363=1,VLOOKUP(F4363,Lookup!$A$2:$B$15,2,FALSE),0),0.5)</f>
        <v>0.5</v>
      </c>
      <c r="S4363">
        <f>IF(K4363=1,1,IFERROR(IF(H4363="pass",VLOOKUP(F4363,Lookup!$D$2:$E$26,2,FALSE),0),1.6))</f>
        <v>0</v>
      </c>
      <c r="T4363" s="6">
        <f t="shared" si="237"/>
        <v>0</v>
      </c>
      <c r="U4363" s="6">
        <f t="shared" si="238"/>
        <v>0.5</v>
      </c>
      <c r="V4363" t="str">
        <f t="shared" si="239"/>
        <v>N.CHUBB, CLE</v>
      </c>
    </row>
    <row r="4364" spans="1:22">
      <c r="A4364">
        <v>527</v>
      </c>
      <c r="B4364" s="21">
        <v>3</v>
      </c>
      <c r="C4364" s="21" t="s">
        <v>4</v>
      </c>
      <c r="D4364" s="21" t="s">
        <v>17</v>
      </c>
      <c r="E4364" s="21">
        <v>84</v>
      </c>
      <c r="F4364" s="21">
        <v>16</v>
      </c>
      <c r="G4364" s="21" t="s">
        <v>5442</v>
      </c>
      <c r="H4364" s="21" t="s">
        <v>439</v>
      </c>
      <c r="I4364" s="21">
        <v>0</v>
      </c>
      <c r="J4364" s="21">
        <v>1</v>
      </c>
      <c r="K4364" s="21">
        <v>0</v>
      </c>
      <c r="L4364" s="21">
        <v>0</v>
      </c>
      <c r="M4364" s="21" t="s">
        <v>1124</v>
      </c>
      <c r="N4364" s="21">
        <v>18</v>
      </c>
      <c r="O4364" s="21">
        <f t="shared" si="234"/>
        <v>18</v>
      </c>
      <c r="P4364" s="21">
        <f t="shared" si="235"/>
        <v>0</v>
      </c>
      <c r="Q4364" s="21">
        <f t="shared" si="236"/>
        <v>1</v>
      </c>
      <c r="R4364">
        <f>IFERROR(IF(I4364=1,VLOOKUP(F4364,Lookup!$A$2:$B$15,2,FALSE),0),0.5)</f>
        <v>0</v>
      </c>
      <c r="S4364">
        <f>IF(K4364=1,1,IFERROR(IF(H4364="pass",VLOOKUP(F4364,Lookup!$D$2:$E$26,2,FALSE),0),1.6))</f>
        <v>1.6</v>
      </c>
      <c r="T4364" s="6">
        <f t="shared" si="237"/>
        <v>1.915</v>
      </c>
      <c r="U4364" s="6">
        <f t="shared" si="238"/>
        <v>1.915</v>
      </c>
      <c r="V4364" t="str">
        <f t="shared" si="239"/>
        <v>D.PEOPLES-JONES, CLE</v>
      </c>
    </row>
    <row r="4365" spans="1:22">
      <c r="A4365">
        <v>528</v>
      </c>
      <c r="B4365" s="21">
        <v>3</v>
      </c>
      <c r="C4365" s="21" t="s">
        <v>4</v>
      </c>
      <c r="D4365" s="21" t="s">
        <v>17</v>
      </c>
      <c r="E4365" s="21">
        <v>66</v>
      </c>
      <c r="F4365" s="21">
        <v>34</v>
      </c>
      <c r="G4365" s="21" t="s">
        <v>5443</v>
      </c>
      <c r="H4365" s="21" t="s">
        <v>585</v>
      </c>
      <c r="I4365" s="21">
        <v>1</v>
      </c>
      <c r="J4365" s="21">
        <v>0</v>
      </c>
      <c r="K4365" s="21">
        <v>0</v>
      </c>
      <c r="L4365" s="21">
        <v>0</v>
      </c>
      <c r="M4365" s="21" t="s">
        <v>1003</v>
      </c>
      <c r="N4365" s="21" t="s">
        <v>587</v>
      </c>
      <c r="O4365" s="21">
        <f t="shared" si="234"/>
        <v>0</v>
      </c>
      <c r="P4365" s="21">
        <f t="shared" si="235"/>
        <v>1</v>
      </c>
      <c r="Q4365" s="21">
        <f t="shared" si="236"/>
        <v>0</v>
      </c>
      <c r="R4365">
        <f>IFERROR(IF(I4365=1,VLOOKUP(F4365,Lookup!$A$2:$B$15,2,FALSE),0),0.5)</f>
        <v>0.5</v>
      </c>
      <c r="S4365">
        <f>IF(K4365=1,1,IFERROR(IF(H4365="pass",VLOOKUP(F4365,Lookup!$D$2:$E$26,2,FALSE),0),1.6))</f>
        <v>0</v>
      </c>
      <c r="T4365" s="6">
        <f t="shared" si="237"/>
        <v>0</v>
      </c>
      <c r="U4365" s="6">
        <f t="shared" si="238"/>
        <v>0.5</v>
      </c>
      <c r="V4365" t="str">
        <f t="shared" si="239"/>
        <v>K.HUNT, CLE</v>
      </c>
    </row>
    <row r="4366" spans="1:22">
      <c r="A4366">
        <v>529</v>
      </c>
      <c r="B4366" s="21">
        <v>3</v>
      </c>
      <c r="C4366" s="21" t="s">
        <v>4</v>
      </c>
      <c r="D4366" s="21" t="s">
        <v>17</v>
      </c>
      <c r="E4366" s="21">
        <v>55</v>
      </c>
      <c r="F4366" s="21">
        <v>45</v>
      </c>
      <c r="G4366" s="21" t="s">
        <v>5444</v>
      </c>
      <c r="H4366" s="21" t="s">
        <v>439</v>
      </c>
      <c r="I4366" s="21">
        <v>0</v>
      </c>
      <c r="J4366" s="21">
        <v>1</v>
      </c>
      <c r="K4366" s="21">
        <v>0</v>
      </c>
      <c r="L4366" s="21">
        <v>0</v>
      </c>
      <c r="M4366" s="21" t="s">
        <v>1003</v>
      </c>
      <c r="N4366" s="21">
        <v>4</v>
      </c>
      <c r="O4366" s="21">
        <f t="shared" si="234"/>
        <v>4</v>
      </c>
      <c r="P4366" s="21">
        <f t="shared" si="235"/>
        <v>0</v>
      </c>
      <c r="Q4366" s="21">
        <f t="shared" si="236"/>
        <v>1</v>
      </c>
      <c r="R4366">
        <f>IFERROR(IF(I4366=1,VLOOKUP(F4366,Lookup!$A$2:$B$15,2,FALSE),0),0.5)</f>
        <v>0</v>
      </c>
      <c r="S4366">
        <f>IF(K4366=1,1,IFERROR(IF(H4366="pass",VLOOKUP(F4366,Lookup!$D$2:$E$26,2,FALSE),0),1.6))</f>
        <v>1.6</v>
      </c>
      <c r="T4366" s="6">
        <f t="shared" si="237"/>
        <v>1.6700000000000002</v>
      </c>
      <c r="U4366" s="6">
        <f t="shared" si="238"/>
        <v>1.6700000000000002</v>
      </c>
      <c r="V4366" t="str">
        <f t="shared" si="239"/>
        <v>K.HUNT, CLE</v>
      </c>
    </row>
    <row r="4367" spans="1:22">
      <c r="A4367">
        <v>530</v>
      </c>
      <c r="B4367" s="21">
        <v>3</v>
      </c>
      <c r="C4367" s="21" t="s">
        <v>4</v>
      </c>
      <c r="D4367" s="21" t="s">
        <v>17</v>
      </c>
      <c r="E4367" s="21">
        <v>38</v>
      </c>
      <c r="F4367" s="21">
        <v>62</v>
      </c>
      <c r="G4367" s="21" t="s">
        <v>5445</v>
      </c>
      <c r="H4367" s="21" t="s">
        <v>439</v>
      </c>
      <c r="I4367" s="21">
        <v>0</v>
      </c>
      <c r="J4367" s="21">
        <v>1</v>
      </c>
      <c r="K4367" s="21">
        <v>0</v>
      </c>
      <c r="L4367" s="21">
        <v>0</v>
      </c>
      <c r="M4367" s="21" t="s">
        <v>1007</v>
      </c>
      <c r="N4367" s="21">
        <v>6</v>
      </c>
      <c r="O4367" s="21">
        <f t="shared" si="234"/>
        <v>6</v>
      </c>
      <c r="P4367" s="21">
        <f t="shared" si="235"/>
        <v>0</v>
      </c>
      <c r="Q4367" s="21">
        <f t="shared" si="236"/>
        <v>1</v>
      </c>
      <c r="R4367">
        <f>IFERROR(IF(I4367=1,VLOOKUP(F4367,Lookup!$A$2:$B$15,2,FALSE),0),0.5)</f>
        <v>0</v>
      </c>
      <c r="S4367">
        <f>IF(K4367=1,1,IFERROR(IF(H4367="pass",VLOOKUP(F4367,Lookup!$D$2:$E$26,2,FALSE),0),1.6))</f>
        <v>1.6</v>
      </c>
      <c r="T4367" s="6">
        <f t="shared" si="237"/>
        <v>1.7050000000000001</v>
      </c>
      <c r="U4367" s="6">
        <f t="shared" si="238"/>
        <v>1.7050000000000001</v>
      </c>
      <c r="V4367" t="str">
        <f t="shared" si="239"/>
        <v>A.HOOPER, CLE</v>
      </c>
    </row>
    <row r="4368" spans="1:22">
      <c r="A4368">
        <v>531</v>
      </c>
      <c r="B4368" s="21">
        <v>3</v>
      </c>
      <c r="C4368" s="21" t="s">
        <v>4</v>
      </c>
      <c r="D4368" s="21" t="s">
        <v>17</v>
      </c>
      <c r="E4368" s="21">
        <v>32</v>
      </c>
      <c r="F4368" s="21">
        <v>68</v>
      </c>
      <c r="G4368" s="21" t="s">
        <v>5446</v>
      </c>
      <c r="H4368" s="21" t="s">
        <v>439</v>
      </c>
      <c r="I4368" s="21">
        <v>0</v>
      </c>
      <c r="J4368" s="21">
        <v>1</v>
      </c>
      <c r="K4368" s="21">
        <v>0</v>
      </c>
      <c r="L4368" s="21">
        <v>0</v>
      </c>
      <c r="M4368" s="21" t="s">
        <v>1003</v>
      </c>
      <c r="N4368" s="21">
        <v>2</v>
      </c>
      <c r="O4368" s="21">
        <f t="shared" si="234"/>
        <v>2</v>
      </c>
      <c r="P4368" s="21">
        <f t="shared" si="235"/>
        <v>0</v>
      </c>
      <c r="Q4368" s="21">
        <f t="shared" si="236"/>
        <v>1</v>
      </c>
      <c r="R4368">
        <f>IFERROR(IF(I4368=1,VLOOKUP(F4368,Lookup!$A$2:$B$15,2,FALSE),0),0.5)</f>
        <v>0</v>
      </c>
      <c r="S4368">
        <f>IF(K4368=1,1,IFERROR(IF(H4368="pass",VLOOKUP(F4368,Lookup!$D$2:$E$26,2,FALSE),0),1.6))</f>
        <v>1.6</v>
      </c>
      <c r="T4368" s="6">
        <f t="shared" si="237"/>
        <v>1.635</v>
      </c>
      <c r="U4368" s="6">
        <f t="shared" si="238"/>
        <v>1.635</v>
      </c>
      <c r="V4368" t="str">
        <f t="shared" si="239"/>
        <v>K.HUNT, CLE</v>
      </c>
    </row>
    <row r="4369" spans="1:22">
      <c r="A4369">
        <v>532</v>
      </c>
      <c r="B4369" s="21">
        <v>3</v>
      </c>
      <c r="C4369" s="21" t="s">
        <v>4</v>
      </c>
      <c r="D4369" s="21" t="s">
        <v>17</v>
      </c>
      <c r="E4369" s="21">
        <v>28</v>
      </c>
      <c r="F4369" s="21">
        <v>72</v>
      </c>
      <c r="G4369" s="21" t="s">
        <v>5447</v>
      </c>
      <c r="H4369" s="21" t="s">
        <v>439</v>
      </c>
      <c r="I4369" s="21">
        <v>0</v>
      </c>
      <c r="J4369" s="21">
        <v>1</v>
      </c>
      <c r="K4369" s="21">
        <v>0</v>
      </c>
      <c r="L4369" s="21">
        <v>0</v>
      </c>
      <c r="M4369" s="21" t="s">
        <v>1003</v>
      </c>
      <c r="N4369" s="21">
        <v>-2</v>
      </c>
      <c r="O4369" s="21">
        <f t="shared" si="234"/>
        <v>-2</v>
      </c>
      <c r="P4369" s="21">
        <f t="shared" si="235"/>
        <v>0</v>
      </c>
      <c r="Q4369" s="21">
        <f t="shared" si="236"/>
        <v>1</v>
      </c>
      <c r="R4369">
        <f>IFERROR(IF(I4369=1,VLOOKUP(F4369,Lookup!$A$2:$B$15,2,FALSE),0),0.5)</f>
        <v>0</v>
      </c>
      <c r="S4369">
        <f>IF(K4369=1,1,IFERROR(IF(H4369="pass",VLOOKUP(F4369,Lookup!$D$2:$E$26,2,FALSE),0),1.6))</f>
        <v>1.6</v>
      </c>
      <c r="T4369" s="6">
        <f t="shared" si="237"/>
        <v>1.5650000000000002</v>
      </c>
      <c r="U4369" s="6">
        <f t="shared" si="238"/>
        <v>1.5650000000000002</v>
      </c>
      <c r="V4369" t="str">
        <f t="shared" si="239"/>
        <v>K.HUNT, CLE</v>
      </c>
    </row>
    <row r="4370" spans="1:22">
      <c r="A4370">
        <v>533</v>
      </c>
      <c r="B4370" s="21">
        <v>3</v>
      </c>
      <c r="C4370" s="21" t="s">
        <v>4</v>
      </c>
      <c r="D4370" s="21" t="s">
        <v>17</v>
      </c>
      <c r="E4370" s="21">
        <v>28</v>
      </c>
      <c r="F4370" s="21">
        <v>72</v>
      </c>
      <c r="G4370" s="21" t="s">
        <v>5448</v>
      </c>
      <c r="H4370" s="21" t="s">
        <v>439</v>
      </c>
      <c r="I4370" s="21">
        <v>0</v>
      </c>
      <c r="J4370" s="21">
        <v>1</v>
      </c>
      <c r="K4370" s="21">
        <v>0</v>
      </c>
      <c r="L4370" s="21">
        <v>0</v>
      </c>
      <c r="M4370" s="21" t="s">
        <v>1003</v>
      </c>
      <c r="N4370" s="21">
        <v>-3</v>
      </c>
      <c r="O4370" s="21">
        <f t="shared" si="234"/>
        <v>-3</v>
      </c>
      <c r="P4370" s="21">
        <f t="shared" si="235"/>
        <v>0</v>
      </c>
      <c r="Q4370" s="21">
        <f t="shared" si="236"/>
        <v>1</v>
      </c>
      <c r="R4370">
        <f>IFERROR(IF(I4370=1,VLOOKUP(F4370,Lookup!$A$2:$B$15,2,FALSE),0),0.5)</f>
        <v>0</v>
      </c>
      <c r="S4370">
        <f>IF(K4370=1,1,IFERROR(IF(H4370="pass",VLOOKUP(F4370,Lookup!$D$2:$E$26,2,FALSE),0),1.6))</f>
        <v>1.6</v>
      </c>
      <c r="T4370" s="6">
        <f t="shared" si="237"/>
        <v>1.5475000000000001</v>
      </c>
      <c r="U4370" s="6">
        <f t="shared" si="238"/>
        <v>1.5475000000000001</v>
      </c>
      <c r="V4370" t="str">
        <f t="shared" si="239"/>
        <v>K.HUNT, CLE</v>
      </c>
    </row>
    <row r="4371" spans="1:22">
      <c r="A4371">
        <v>534</v>
      </c>
      <c r="B4371" s="21">
        <v>3</v>
      </c>
      <c r="C4371" s="21" t="s">
        <v>4</v>
      </c>
      <c r="D4371" s="21" t="s">
        <v>17</v>
      </c>
      <c r="E4371" s="21">
        <v>19</v>
      </c>
      <c r="F4371" s="21">
        <v>81</v>
      </c>
      <c r="G4371" s="21" t="s">
        <v>5449</v>
      </c>
      <c r="H4371" s="21" t="s">
        <v>585</v>
      </c>
      <c r="I4371" s="21">
        <v>1</v>
      </c>
      <c r="J4371" s="21">
        <v>0</v>
      </c>
      <c r="K4371" s="21">
        <v>0</v>
      </c>
      <c r="L4371" s="21">
        <v>0</v>
      </c>
      <c r="M4371" s="21" t="s">
        <v>1061</v>
      </c>
      <c r="N4371" s="21" t="s">
        <v>587</v>
      </c>
      <c r="O4371" s="21">
        <f t="shared" si="234"/>
        <v>0</v>
      </c>
      <c r="P4371" s="21">
        <f t="shared" si="235"/>
        <v>1</v>
      </c>
      <c r="Q4371" s="21">
        <f t="shared" si="236"/>
        <v>0</v>
      </c>
      <c r="R4371">
        <f>IFERROR(IF(I4371=1,VLOOKUP(F4371,Lookup!$A$2:$B$15,2,FALSE),0),0.5)</f>
        <v>0.5</v>
      </c>
      <c r="S4371">
        <f>IF(K4371=1,1,IFERROR(IF(H4371="pass",VLOOKUP(F4371,Lookup!$D$2:$E$26,2,FALSE),0),1.6))</f>
        <v>0</v>
      </c>
      <c r="T4371" s="6">
        <f t="shared" si="237"/>
        <v>0</v>
      </c>
      <c r="U4371" s="6">
        <f t="shared" si="238"/>
        <v>0.5</v>
      </c>
      <c r="V4371" t="str">
        <f t="shared" si="239"/>
        <v>N.CHUBB, CLE</v>
      </c>
    </row>
    <row r="4372" spans="1:22">
      <c r="A4372">
        <v>535</v>
      </c>
      <c r="B4372" s="21">
        <v>3</v>
      </c>
      <c r="C4372" s="21" t="s">
        <v>4</v>
      </c>
      <c r="D4372" s="21" t="s">
        <v>17</v>
      </c>
      <c r="E4372" s="21">
        <v>13</v>
      </c>
      <c r="F4372" s="21">
        <v>87</v>
      </c>
      <c r="G4372" s="21" t="s">
        <v>5450</v>
      </c>
      <c r="H4372" s="21" t="s">
        <v>439</v>
      </c>
      <c r="I4372" s="21">
        <v>0</v>
      </c>
      <c r="J4372" s="21">
        <v>1</v>
      </c>
      <c r="K4372" s="21">
        <v>0</v>
      </c>
      <c r="L4372" s="21">
        <v>0</v>
      </c>
      <c r="M4372" s="21" t="s">
        <v>1007</v>
      </c>
      <c r="N4372" s="21">
        <v>13</v>
      </c>
      <c r="O4372" s="21">
        <f t="shared" si="234"/>
        <v>13</v>
      </c>
      <c r="P4372" s="21">
        <f t="shared" si="235"/>
        <v>0</v>
      </c>
      <c r="Q4372" s="21">
        <f t="shared" si="236"/>
        <v>1</v>
      </c>
      <c r="R4372">
        <f>IFERROR(IF(I4372=1,VLOOKUP(F4372,Lookup!$A$2:$B$15,2,FALSE),0),0.5)</f>
        <v>0</v>
      </c>
      <c r="S4372">
        <f>IF(K4372=1,1,IFERROR(IF(H4372="pass",VLOOKUP(F4372,Lookup!$D$2:$E$26,2,FALSE),0),1.6))</f>
        <v>2.2000000000000002</v>
      </c>
      <c r="T4372" s="6">
        <f t="shared" si="237"/>
        <v>1.8275000000000001</v>
      </c>
      <c r="U4372" s="6">
        <f t="shared" si="238"/>
        <v>2.0733500000000005</v>
      </c>
      <c r="V4372" t="str">
        <f t="shared" si="239"/>
        <v>A.HOOPER, CLE</v>
      </c>
    </row>
    <row r="4373" spans="1:22">
      <c r="A4373">
        <v>536</v>
      </c>
      <c r="B4373" s="21">
        <v>3</v>
      </c>
      <c r="C4373" s="21" t="s">
        <v>17</v>
      </c>
      <c r="D4373" s="21" t="s">
        <v>4</v>
      </c>
      <c r="E4373" s="21">
        <v>90</v>
      </c>
      <c r="F4373" s="21">
        <v>10</v>
      </c>
      <c r="G4373" s="21" t="s">
        <v>5451</v>
      </c>
      <c r="H4373" s="21" t="s">
        <v>585</v>
      </c>
      <c r="I4373" s="21">
        <v>1</v>
      </c>
      <c r="J4373" s="21">
        <v>0</v>
      </c>
      <c r="K4373" s="21">
        <v>0</v>
      </c>
      <c r="L4373" s="21">
        <v>0</v>
      </c>
      <c r="M4373" s="21" t="s">
        <v>879</v>
      </c>
      <c r="N4373" s="21" t="s">
        <v>587</v>
      </c>
      <c r="O4373" s="21">
        <f t="shared" si="234"/>
        <v>0</v>
      </c>
      <c r="P4373" s="21">
        <f t="shared" si="235"/>
        <v>1</v>
      </c>
      <c r="Q4373" s="21">
        <f t="shared" si="236"/>
        <v>0</v>
      </c>
      <c r="R4373">
        <f>IFERROR(IF(I4373=1,VLOOKUP(F4373,Lookup!$A$2:$B$15,2,FALSE),0),0.5)</f>
        <v>0.5</v>
      </c>
      <c r="S4373">
        <f>IF(K4373=1,1,IFERROR(IF(H4373="pass",VLOOKUP(F4373,Lookup!$D$2:$E$26,2,FALSE),0),1.6))</f>
        <v>0</v>
      </c>
      <c r="T4373" s="6">
        <f t="shared" si="237"/>
        <v>0</v>
      </c>
      <c r="U4373" s="6">
        <f t="shared" si="238"/>
        <v>0.5</v>
      </c>
      <c r="V4373" t="str">
        <f t="shared" si="239"/>
        <v>D.MONTGOMERY, CHI</v>
      </c>
    </row>
    <row r="4374" spans="1:22">
      <c r="A4374">
        <v>537</v>
      </c>
      <c r="B4374" s="21">
        <v>3</v>
      </c>
      <c r="C4374" s="21" t="s">
        <v>17</v>
      </c>
      <c r="D4374" s="21" t="s">
        <v>4</v>
      </c>
      <c r="E4374" s="21">
        <v>75</v>
      </c>
      <c r="F4374" s="21">
        <v>25</v>
      </c>
      <c r="G4374" s="21" t="s">
        <v>5452</v>
      </c>
      <c r="H4374" s="21" t="s">
        <v>439</v>
      </c>
      <c r="I4374" s="21">
        <v>0</v>
      </c>
      <c r="J4374" s="21">
        <v>1</v>
      </c>
      <c r="K4374" s="21">
        <v>0</v>
      </c>
      <c r="L4374" s="21">
        <v>0</v>
      </c>
      <c r="M4374" s="21" t="s">
        <v>895</v>
      </c>
      <c r="N4374" s="21">
        <v>5</v>
      </c>
      <c r="O4374" s="21">
        <f t="shared" si="234"/>
        <v>5</v>
      </c>
      <c r="P4374" s="21">
        <f t="shared" si="235"/>
        <v>0</v>
      </c>
      <c r="Q4374" s="21">
        <f t="shared" si="236"/>
        <v>1</v>
      </c>
      <c r="R4374">
        <f>IFERROR(IF(I4374=1,VLOOKUP(F4374,Lookup!$A$2:$B$15,2,FALSE),0),0.5)</f>
        <v>0</v>
      </c>
      <c r="S4374">
        <f>IF(K4374=1,1,IFERROR(IF(H4374="pass",VLOOKUP(F4374,Lookup!$D$2:$E$26,2,FALSE),0),1.6))</f>
        <v>1.6</v>
      </c>
      <c r="T4374" s="6">
        <f t="shared" si="237"/>
        <v>1.6875</v>
      </c>
      <c r="U4374" s="6">
        <f t="shared" si="238"/>
        <v>1.6875</v>
      </c>
      <c r="V4374" t="str">
        <f t="shared" si="239"/>
        <v>C.KMET, CHI</v>
      </c>
    </row>
    <row r="4375" spans="1:22">
      <c r="A4375">
        <v>538</v>
      </c>
      <c r="B4375" s="21">
        <v>3</v>
      </c>
      <c r="C4375" s="21" t="s">
        <v>17</v>
      </c>
      <c r="D4375" s="21" t="s">
        <v>4</v>
      </c>
      <c r="E4375" s="21">
        <v>75</v>
      </c>
      <c r="F4375" s="21">
        <v>25</v>
      </c>
      <c r="G4375" s="21" t="s">
        <v>5453</v>
      </c>
      <c r="H4375" s="21" t="s">
        <v>439</v>
      </c>
      <c r="I4375" s="21">
        <v>0</v>
      </c>
      <c r="J4375" s="21">
        <v>1</v>
      </c>
      <c r="K4375" s="21">
        <v>0</v>
      </c>
      <c r="L4375" s="21">
        <v>0</v>
      </c>
      <c r="M4375" s="21" t="s">
        <v>877</v>
      </c>
      <c r="N4375" s="21">
        <v>5</v>
      </c>
      <c r="O4375" s="21">
        <f t="shared" si="234"/>
        <v>5</v>
      </c>
      <c r="P4375" s="21">
        <f t="shared" si="235"/>
        <v>0</v>
      </c>
      <c r="Q4375" s="21">
        <f t="shared" si="236"/>
        <v>1</v>
      </c>
      <c r="R4375">
        <f>IFERROR(IF(I4375=1,VLOOKUP(F4375,Lookup!$A$2:$B$15,2,FALSE),0),0.5)</f>
        <v>0</v>
      </c>
      <c r="S4375">
        <f>IF(K4375=1,1,IFERROR(IF(H4375="pass",VLOOKUP(F4375,Lookup!$D$2:$E$26,2,FALSE),0),1.6))</f>
        <v>1.6</v>
      </c>
      <c r="T4375" s="6">
        <f t="shared" si="237"/>
        <v>1.6875</v>
      </c>
      <c r="U4375" s="6">
        <f t="shared" si="238"/>
        <v>1.6875</v>
      </c>
      <c r="V4375" t="str">
        <f t="shared" si="239"/>
        <v>D.MOONEY, CHI</v>
      </c>
    </row>
    <row r="4376" spans="1:22">
      <c r="A4376">
        <v>539</v>
      </c>
      <c r="B4376" s="21">
        <v>3</v>
      </c>
      <c r="C4376" s="21" t="s">
        <v>4</v>
      </c>
      <c r="D4376" s="21" t="s">
        <v>17</v>
      </c>
      <c r="E4376" s="21">
        <v>44</v>
      </c>
      <c r="F4376" s="21">
        <v>56</v>
      </c>
      <c r="G4376" s="21" t="s">
        <v>5454</v>
      </c>
      <c r="H4376" s="21" t="s">
        <v>585</v>
      </c>
      <c r="I4376" s="21">
        <v>1</v>
      </c>
      <c r="J4376" s="21">
        <v>0</v>
      </c>
      <c r="K4376" s="21">
        <v>0</v>
      </c>
      <c r="L4376" s="21">
        <v>0</v>
      </c>
      <c r="M4376" s="21" t="s">
        <v>1061</v>
      </c>
      <c r="N4376" s="21" t="s">
        <v>587</v>
      </c>
      <c r="O4376" s="21">
        <f t="shared" si="234"/>
        <v>0</v>
      </c>
      <c r="P4376" s="21">
        <f t="shared" si="235"/>
        <v>1</v>
      </c>
      <c r="Q4376" s="21">
        <f t="shared" si="236"/>
        <v>0</v>
      </c>
      <c r="R4376">
        <f>IFERROR(IF(I4376=1,VLOOKUP(F4376,Lookup!$A$2:$B$15,2,FALSE),0),0.5)</f>
        <v>0.5</v>
      </c>
      <c r="S4376">
        <f>IF(K4376=1,1,IFERROR(IF(H4376="pass",VLOOKUP(F4376,Lookup!$D$2:$E$26,2,FALSE),0),1.6))</f>
        <v>0</v>
      </c>
      <c r="T4376" s="6">
        <f t="shared" si="237"/>
        <v>0</v>
      </c>
      <c r="U4376" s="6">
        <f t="shared" si="238"/>
        <v>0.5</v>
      </c>
      <c r="V4376" t="str">
        <f t="shared" si="239"/>
        <v>N.CHUBB, CLE</v>
      </c>
    </row>
    <row r="4377" spans="1:22">
      <c r="A4377">
        <v>540</v>
      </c>
      <c r="B4377" s="21">
        <v>3</v>
      </c>
      <c r="C4377" s="21" t="s">
        <v>4</v>
      </c>
      <c r="D4377" s="21" t="s">
        <v>17</v>
      </c>
      <c r="E4377" s="21">
        <v>44</v>
      </c>
      <c r="F4377" s="21">
        <v>56</v>
      </c>
      <c r="G4377" s="21" t="s">
        <v>5455</v>
      </c>
      <c r="H4377" s="21" t="s">
        <v>585</v>
      </c>
      <c r="I4377" s="21">
        <v>0</v>
      </c>
      <c r="J4377" s="21">
        <v>1</v>
      </c>
      <c r="K4377" s="21">
        <v>0</v>
      </c>
      <c r="L4377" s="21">
        <v>0</v>
      </c>
      <c r="M4377" s="21" t="s">
        <v>3615</v>
      </c>
      <c r="N4377" s="21" t="s">
        <v>587</v>
      </c>
      <c r="O4377" s="21">
        <f t="shared" si="234"/>
        <v>0</v>
      </c>
      <c r="P4377" s="21">
        <f t="shared" si="235"/>
        <v>0</v>
      </c>
      <c r="Q4377" s="21">
        <f t="shared" si="236"/>
        <v>0</v>
      </c>
      <c r="R4377">
        <f>IFERROR(IF(I4377=1,VLOOKUP(F4377,Lookup!$A$2:$B$15,2,FALSE),0),0.5)</f>
        <v>0</v>
      </c>
      <c r="S4377">
        <f>IF(K4377=1,1,IFERROR(IF(H4377="pass",VLOOKUP(F4377,Lookup!$D$2:$E$26,2,FALSE),0),1.6))</f>
        <v>0</v>
      </c>
      <c r="T4377" s="6">
        <f t="shared" si="237"/>
        <v>0</v>
      </c>
      <c r="U4377" s="6">
        <f t="shared" si="238"/>
        <v>0</v>
      </c>
      <c r="V4377" t="str">
        <f t="shared" si="239"/>
        <v>B.MAYFIELD, CLE</v>
      </c>
    </row>
    <row r="4378" spans="1:22">
      <c r="A4378">
        <v>541</v>
      </c>
      <c r="B4378" s="21">
        <v>3</v>
      </c>
      <c r="C4378" s="21" t="s">
        <v>4</v>
      </c>
      <c r="D4378" s="21" t="s">
        <v>17</v>
      </c>
      <c r="E4378" s="21">
        <v>41</v>
      </c>
      <c r="F4378" s="21">
        <v>59</v>
      </c>
      <c r="G4378" s="21" t="s">
        <v>5456</v>
      </c>
      <c r="H4378" s="21" t="s">
        <v>439</v>
      </c>
      <c r="I4378" s="21">
        <v>0</v>
      </c>
      <c r="J4378" s="21">
        <v>1</v>
      </c>
      <c r="K4378" s="21">
        <v>0</v>
      </c>
      <c r="L4378" s="21">
        <v>0</v>
      </c>
      <c r="M4378" s="21" t="s">
        <v>5400</v>
      </c>
      <c r="N4378" s="21">
        <v>26</v>
      </c>
      <c r="O4378" s="21">
        <f t="shared" si="234"/>
        <v>26</v>
      </c>
      <c r="P4378" s="21">
        <f t="shared" si="235"/>
        <v>0</v>
      </c>
      <c r="Q4378" s="21">
        <f t="shared" si="236"/>
        <v>1</v>
      </c>
      <c r="R4378">
        <f>IFERROR(IF(I4378=1,VLOOKUP(F4378,Lookup!$A$2:$B$15,2,FALSE),0),0.5)</f>
        <v>0</v>
      </c>
      <c r="S4378">
        <f>IF(K4378=1,1,IFERROR(IF(H4378="pass",VLOOKUP(F4378,Lookup!$D$2:$E$26,2,FALSE),0),1.6))</f>
        <v>1.6</v>
      </c>
      <c r="T4378" s="6">
        <f t="shared" si="237"/>
        <v>2.0550000000000002</v>
      </c>
      <c r="U4378" s="6">
        <f t="shared" si="238"/>
        <v>2.0550000000000002</v>
      </c>
      <c r="V4378" t="str">
        <f t="shared" si="239"/>
        <v>O.BECKHAM, CLE</v>
      </c>
    </row>
    <row r="4379" spans="1:22">
      <c r="A4379">
        <v>542</v>
      </c>
      <c r="B4379" s="21">
        <v>3</v>
      </c>
      <c r="C4379" s="21" t="s">
        <v>4</v>
      </c>
      <c r="D4379" s="21" t="s">
        <v>17</v>
      </c>
      <c r="E4379" s="21">
        <v>15</v>
      </c>
      <c r="F4379" s="21">
        <v>85</v>
      </c>
      <c r="G4379" s="21" t="s">
        <v>5457</v>
      </c>
      <c r="H4379" s="21" t="s">
        <v>585</v>
      </c>
      <c r="I4379" s="21">
        <v>1</v>
      </c>
      <c r="J4379" s="21">
        <v>0</v>
      </c>
      <c r="K4379" s="21">
        <v>0</v>
      </c>
      <c r="L4379" s="21">
        <v>0</v>
      </c>
      <c r="M4379" s="21" t="s">
        <v>1061</v>
      </c>
      <c r="N4379" s="21" t="s">
        <v>587</v>
      </c>
      <c r="O4379" s="21">
        <f t="shared" si="234"/>
        <v>0</v>
      </c>
      <c r="P4379" s="21">
        <f t="shared" si="235"/>
        <v>1</v>
      </c>
      <c r="Q4379" s="21">
        <f t="shared" si="236"/>
        <v>0</v>
      </c>
      <c r="R4379">
        <f>IFERROR(IF(I4379=1,VLOOKUP(F4379,Lookup!$A$2:$B$15,2,FALSE),0),0.5)</f>
        <v>0.5</v>
      </c>
      <c r="S4379">
        <f>IF(K4379=1,1,IFERROR(IF(H4379="pass",VLOOKUP(F4379,Lookup!$D$2:$E$26,2,FALSE),0),1.6))</f>
        <v>0</v>
      </c>
      <c r="T4379" s="6">
        <f t="shared" si="237"/>
        <v>0</v>
      </c>
      <c r="U4379" s="6">
        <f t="shared" si="238"/>
        <v>0.5</v>
      </c>
      <c r="V4379" t="str">
        <f t="shared" si="239"/>
        <v>N.CHUBB, CLE</v>
      </c>
    </row>
    <row r="4380" spans="1:22">
      <c r="A4380">
        <v>543</v>
      </c>
      <c r="B4380" s="21">
        <v>3</v>
      </c>
      <c r="C4380" s="21" t="s">
        <v>4</v>
      </c>
      <c r="D4380" s="21" t="s">
        <v>17</v>
      </c>
      <c r="E4380" s="21">
        <v>15</v>
      </c>
      <c r="F4380" s="21">
        <v>85</v>
      </c>
      <c r="G4380" s="21" t="s">
        <v>5458</v>
      </c>
      <c r="H4380" s="21" t="s">
        <v>2864</v>
      </c>
      <c r="I4380" s="21">
        <v>1</v>
      </c>
      <c r="J4380" s="21">
        <v>0</v>
      </c>
      <c r="K4380" s="21">
        <v>0</v>
      </c>
      <c r="L4380" s="21">
        <v>0</v>
      </c>
      <c r="M4380" s="21" t="s">
        <v>1061</v>
      </c>
      <c r="N4380" s="21" t="s">
        <v>587</v>
      </c>
      <c r="O4380" s="21">
        <f t="shared" si="234"/>
        <v>0</v>
      </c>
      <c r="P4380" s="21">
        <f t="shared" si="235"/>
        <v>1</v>
      </c>
      <c r="Q4380" s="21">
        <f t="shared" si="236"/>
        <v>0</v>
      </c>
      <c r="R4380">
        <f>IFERROR(IF(I4380=1,VLOOKUP(F4380,Lookup!$A$2:$B$15,2,FALSE),0),0.5)</f>
        <v>0.5</v>
      </c>
      <c r="S4380">
        <f>IF(K4380=1,1,IFERROR(IF(H4380="pass",VLOOKUP(F4380,Lookup!$D$2:$E$26,2,FALSE),0),1.6))</f>
        <v>0</v>
      </c>
      <c r="T4380" s="6">
        <f t="shared" si="237"/>
        <v>0</v>
      </c>
      <c r="U4380" s="6">
        <f t="shared" si="238"/>
        <v>0.5</v>
      </c>
      <c r="V4380" t="str">
        <f t="shared" si="239"/>
        <v>N.CHUBB, CLE</v>
      </c>
    </row>
    <row r="4381" spans="1:22">
      <c r="A4381">
        <v>544</v>
      </c>
      <c r="B4381" s="21">
        <v>3</v>
      </c>
      <c r="C4381" s="21" t="s">
        <v>4</v>
      </c>
      <c r="D4381" s="21" t="s">
        <v>17</v>
      </c>
      <c r="E4381" s="21">
        <v>35</v>
      </c>
      <c r="F4381" s="21">
        <v>65</v>
      </c>
      <c r="G4381" s="21" t="s">
        <v>5459</v>
      </c>
      <c r="H4381" s="21" t="s">
        <v>585</v>
      </c>
      <c r="I4381" s="21">
        <v>0</v>
      </c>
      <c r="J4381" s="21">
        <v>1</v>
      </c>
      <c r="K4381" s="21">
        <v>0</v>
      </c>
      <c r="L4381" s="21">
        <v>0</v>
      </c>
      <c r="M4381" s="21" t="s">
        <v>3615</v>
      </c>
      <c r="N4381" s="21" t="s">
        <v>587</v>
      </c>
      <c r="O4381" s="21">
        <f t="shared" si="234"/>
        <v>0</v>
      </c>
      <c r="P4381" s="21">
        <f t="shared" si="235"/>
        <v>0</v>
      </c>
      <c r="Q4381" s="21">
        <f t="shared" si="236"/>
        <v>0</v>
      </c>
      <c r="R4381">
        <f>IFERROR(IF(I4381=1,VLOOKUP(F4381,Lookup!$A$2:$B$15,2,FALSE),0),0.5)</f>
        <v>0</v>
      </c>
      <c r="S4381">
        <f>IF(K4381=1,1,IFERROR(IF(H4381="pass",VLOOKUP(F4381,Lookup!$D$2:$E$26,2,FALSE),0),1.6))</f>
        <v>0</v>
      </c>
      <c r="T4381" s="6">
        <f t="shared" si="237"/>
        <v>0</v>
      </c>
      <c r="U4381" s="6">
        <f t="shared" si="238"/>
        <v>0</v>
      </c>
      <c r="V4381" t="str">
        <f t="shared" si="239"/>
        <v>B.MAYFIELD, CLE</v>
      </c>
    </row>
    <row r="4382" spans="1:22">
      <c r="A4382">
        <v>545</v>
      </c>
      <c r="B4382" s="21">
        <v>3</v>
      </c>
      <c r="C4382" s="21" t="s">
        <v>17</v>
      </c>
      <c r="D4382" s="21" t="s">
        <v>4</v>
      </c>
      <c r="E4382" s="21">
        <v>77</v>
      </c>
      <c r="F4382" s="21">
        <v>23</v>
      </c>
      <c r="G4382" s="21" t="s">
        <v>5460</v>
      </c>
      <c r="H4382" s="21" t="s">
        <v>585</v>
      </c>
      <c r="I4382" s="21">
        <v>1</v>
      </c>
      <c r="J4382" s="21">
        <v>0</v>
      </c>
      <c r="K4382" s="21">
        <v>0</v>
      </c>
      <c r="L4382" s="21">
        <v>0</v>
      </c>
      <c r="M4382" s="21" t="s">
        <v>879</v>
      </c>
      <c r="N4382" s="21" t="s">
        <v>587</v>
      </c>
      <c r="O4382" s="21">
        <f t="shared" si="234"/>
        <v>0</v>
      </c>
      <c r="P4382" s="21">
        <f t="shared" si="235"/>
        <v>1</v>
      </c>
      <c r="Q4382" s="21">
        <f t="shared" si="236"/>
        <v>0</v>
      </c>
      <c r="R4382">
        <f>IFERROR(IF(I4382=1,VLOOKUP(F4382,Lookup!$A$2:$B$15,2,FALSE),0),0.5)</f>
        <v>0.5</v>
      </c>
      <c r="S4382">
        <f>IF(K4382=1,1,IFERROR(IF(H4382="pass",VLOOKUP(F4382,Lookup!$D$2:$E$26,2,FALSE),0),1.6))</f>
        <v>0</v>
      </c>
      <c r="T4382" s="6">
        <f t="shared" si="237"/>
        <v>0</v>
      </c>
      <c r="U4382" s="6">
        <f t="shared" si="238"/>
        <v>0.5</v>
      </c>
      <c r="V4382" t="str">
        <f t="shared" si="239"/>
        <v>D.MONTGOMERY, CHI</v>
      </c>
    </row>
    <row r="4383" spans="1:22">
      <c r="A4383">
        <v>546</v>
      </c>
      <c r="B4383" s="21">
        <v>3</v>
      </c>
      <c r="C4383" s="21" t="s">
        <v>17</v>
      </c>
      <c r="D4383" s="21" t="s">
        <v>4</v>
      </c>
      <c r="E4383" s="21">
        <v>75</v>
      </c>
      <c r="F4383" s="21">
        <v>25</v>
      </c>
      <c r="G4383" s="21" t="s">
        <v>5461</v>
      </c>
      <c r="H4383" s="21" t="s">
        <v>439</v>
      </c>
      <c r="I4383" s="21">
        <v>0</v>
      </c>
      <c r="J4383" s="21">
        <v>1</v>
      </c>
      <c r="K4383" s="21">
        <v>0</v>
      </c>
      <c r="L4383" s="21">
        <v>0</v>
      </c>
      <c r="M4383" s="21" t="s">
        <v>883</v>
      </c>
      <c r="N4383" s="21">
        <v>14</v>
      </c>
      <c r="O4383" s="21">
        <f t="shared" si="234"/>
        <v>14</v>
      </c>
      <c r="P4383" s="21">
        <f t="shared" si="235"/>
        <v>0</v>
      </c>
      <c r="Q4383" s="21">
        <f t="shared" si="236"/>
        <v>1</v>
      </c>
      <c r="R4383">
        <f>IFERROR(IF(I4383=1,VLOOKUP(F4383,Lookup!$A$2:$B$15,2,FALSE),0),0.5)</f>
        <v>0</v>
      </c>
      <c r="S4383">
        <f>IF(K4383=1,1,IFERROR(IF(H4383="pass",VLOOKUP(F4383,Lookup!$D$2:$E$26,2,FALSE),0),1.6))</f>
        <v>1.6</v>
      </c>
      <c r="T4383" s="6">
        <f t="shared" si="237"/>
        <v>1.845</v>
      </c>
      <c r="U4383" s="6">
        <f t="shared" si="238"/>
        <v>1.845</v>
      </c>
      <c r="V4383" t="str">
        <f t="shared" si="239"/>
        <v>M.GOODWIN, CHI</v>
      </c>
    </row>
    <row r="4384" spans="1:22">
      <c r="A4384">
        <v>547</v>
      </c>
      <c r="B4384" s="21">
        <v>3</v>
      </c>
      <c r="C4384" s="21" t="s">
        <v>4</v>
      </c>
      <c r="D4384" s="21" t="s">
        <v>17</v>
      </c>
      <c r="E4384" s="21">
        <v>76</v>
      </c>
      <c r="F4384" s="21">
        <v>24</v>
      </c>
      <c r="G4384" s="21" t="s">
        <v>5462</v>
      </c>
      <c r="H4384" s="21" t="s">
        <v>585</v>
      </c>
      <c r="I4384" s="21">
        <v>1</v>
      </c>
      <c r="J4384" s="21">
        <v>0</v>
      </c>
      <c r="K4384" s="21">
        <v>0</v>
      </c>
      <c r="L4384" s="21">
        <v>0</v>
      </c>
      <c r="M4384" s="21" t="s">
        <v>1061</v>
      </c>
      <c r="N4384" s="21" t="s">
        <v>587</v>
      </c>
      <c r="O4384" s="21">
        <f t="shared" si="234"/>
        <v>0</v>
      </c>
      <c r="P4384" s="21">
        <f t="shared" si="235"/>
        <v>1</v>
      </c>
      <c r="Q4384" s="21">
        <f t="shared" si="236"/>
        <v>0</v>
      </c>
      <c r="R4384">
        <f>IFERROR(IF(I4384=1,VLOOKUP(F4384,Lookup!$A$2:$B$15,2,FALSE),0),0.5)</f>
        <v>0.5</v>
      </c>
      <c r="S4384">
        <f>IF(K4384=1,1,IFERROR(IF(H4384="pass",VLOOKUP(F4384,Lookup!$D$2:$E$26,2,FALSE),0),1.6))</f>
        <v>0</v>
      </c>
      <c r="T4384" s="6">
        <f t="shared" si="237"/>
        <v>0</v>
      </c>
      <c r="U4384" s="6">
        <f t="shared" si="238"/>
        <v>0.5</v>
      </c>
      <c r="V4384" t="str">
        <f t="shared" si="239"/>
        <v>N.CHUBB, CLE</v>
      </c>
    </row>
    <row r="4385" spans="1:22">
      <c r="A4385">
        <v>548</v>
      </c>
      <c r="B4385" s="21">
        <v>3</v>
      </c>
      <c r="C4385" s="21" t="s">
        <v>4</v>
      </c>
      <c r="D4385" s="21" t="s">
        <v>17</v>
      </c>
      <c r="E4385" s="21">
        <v>75</v>
      </c>
      <c r="F4385" s="21">
        <v>25</v>
      </c>
      <c r="G4385" s="21" t="s">
        <v>5463</v>
      </c>
      <c r="H4385" s="21" t="s">
        <v>585</v>
      </c>
      <c r="I4385" s="21">
        <v>1</v>
      </c>
      <c r="J4385" s="21">
        <v>0</v>
      </c>
      <c r="K4385" s="21">
        <v>0</v>
      </c>
      <c r="L4385" s="21">
        <v>0</v>
      </c>
      <c r="M4385" s="21" t="s">
        <v>1061</v>
      </c>
      <c r="N4385" s="21" t="s">
        <v>587</v>
      </c>
      <c r="O4385" s="21">
        <f t="shared" si="234"/>
        <v>0</v>
      </c>
      <c r="P4385" s="21">
        <f t="shared" si="235"/>
        <v>1</v>
      </c>
      <c r="Q4385" s="21">
        <f t="shared" si="236"/>
        <v>0</v>
      </c>
      <c r="R4385">
        <f>IFERROR(IF(I4385=1,VLOOKUP(F4385,Lookup!$A$2:$B$15,2,FALSE),0),0.5)</f>
        <v>0.5</v>
      </c>
      <c r="S4385">
        <f>IF(K4385=1,1,IFERROR(IF(H4385="pass",VLOOKUP(F4385,Lookup!$D$2:$E$26,2,FALSE),0),1.6))</f>
        <v>0</v>
      </c>
      <c r="T4385" s="6">
        <f t="shared" si="237"/>
        <v>0</v>
      </c>
      <c r="U4385" s="6">
        <f t="shared" si="238"/>
        <v>0.5</v>
      </c>
      <c r="V4385" t="str">
        <f t="shared" si="239"/>
        <v>N.CHUBB, CLE</v>
      </c>
    </row>
    <row r="4386" spans="1:22">
      <c r="A4386">
        <v>549</v>
      </c>
      <c r="B4386" s="21">
        <v>3</v>
      </c>
      <c r="C4386" s="21" t="s">
        <v>17</v>
      </c>
      <c r="D4386" s="21" t="s">
        <v>4</v>
      </c>
      <c r="E4386" s="21">
        <v>69</v>
      </c>
      <c r="F4386" s="21">
        <v>31</v>
      </c>
      <c r="G4386" s="21" t="s">
        <v>5464</v>
      </c>
      <c r="H4386" s="21" t="s">
        <v>439</v>
      </c>
      <c r="I4386" s="21">
        <v>0</v>
      </c>
      <c r="J4386" s="21">
        <v>1</v>
      </c>
      <c r="K4386" s="21">
        <v>0</v>
      </c>
      <c r="L4386" s="21">
        <v>0</v>
      </c>
      <c r="M4386" s="21" t="s">
        <v>960</v>
      </c>
      <c r="N4386" s="21">
        <v>-4</v>
      </c>
      <c r="O4386" s="21">
        <f t="shared" si="234"/>
        <v>-4</v>
      </c>
      <c r="P4386" s="21">
        <f t="shared" si="235"/>
        <v>0</v>
      </c>
      <c r="Q4386" s="21">
        <f t="shared" si="236"/>
        <v>1</v>
      </c>
      <c r="R4386">
        <f>IFERROR(IF(I4386=1,VLOOKUP(F4386,Lookup!$A$2:$B$15,2,FALSE),0),0.5)</f>
        <v>0</v>
      </c>
      <c r="S4386">
        <f>IF(K4386=1,1,IFERROR(IF(H4386="pass",VLOOKUP(F4386,Lookup!$D$2:$E$26,2,FALSE),0),1.6))</f>
        <v>1.6</v>
      </c>
      <c r="T4386" s="6">
        <f t="shared" si="237"/>
        <v>1.53</v>
      </c>
      <c r="U4386" s="6">
        <f t="shared" si="238"/>
        <v>1.53</v>
      </c>
      <c r="V4386" t="str">
        <f t="shared" si="239"/>
        <v>J.GRAHAM, CHI</v>
      </c>
    </row>
    <row r="4387" spans="1:22">
      <c r="A4387">
        <v>550</v>
      </c>
      <c r="B4387" s="21">
        <v>3</v>
      </c>
      <c r="C4387" s="21" t="s">
        <v>17</v>
      </c>
      <c r="D4387" s="21" t="s">
        <v>4</v>
      </c>
      <c r="E4387" s="21">
        <v>69</v>
      </c>
      <c r="F4387" s="21">
        <v>31</v>
      </c>
      <c r="G4387" s="21" t="s">
        <v>5465</v>
      </c>
      <c r="H4387" s="21" t="s">
        <v>439</v>
      </c>
      <c r="I4387" s="21">
        <v>0</v>
      </c>
      <c r="J4387" s="21">
        <v>1</v>
      </c>
      <c r="K4387" s="21">
        <v>0</v>
      </c>
      <c r="L4387" s="21">
        <v>0</v>
      </c>
      <c r="M4387" s="21" t="s">
        <v>893</v>
      </c>
      <c r="N4387" s="21">
        <v>4</v>
      </c>
      <c r="O4387" s="21">
        <f t="shared" si="234"/>
        <v>4</v>
      </c>
      <c r="P4387" s="21">
        <f t="shared" si="235"/>
        <v>0</v>
      </c>
      <c r="Q4387" s="21">
        <f t="shared" si="236"/>
        <v>1</v>
      </c>
      <c r="R4387">
        <f>IFERROR(IF(I4387=1,VLOOKUP(F4387,Lookup!$A$2:$B$15,2,FALSE),0),0.5)</f>
        <v>0</v>
      </c>
      <c r="S4387">
        <f>IF(K4387=1,1,IFERROR(IF(H4387="pass",VLOOKUP(F4387,Lookup!$D$2:$E$26,2,FALSE),0),1.6))</f>
        <v>1.6</v>
      </c>
      <c r="T4387" s="6">
        <f t="shared" si="237"/>
        <v>1.6700000000000002</v>
      </c>
      <c r="U4387" s="6">
        <f t="shared" si="238"/>
        <v>1.6700000000000002</v>
      </c>
      <c r="V4387" t="str">
        <f t="shared" si="239"/>
        <v>A.ROBINSON, CHI</v>
      </c>
    </row>
    <row r="4388" spans="1:22">
      <c r="A4388">
        <v>551</v>
      </c>
      <c r="B4388" s="21">
        <v>3</v>
      </c>
      <c r="C4388" s="21" t="s">
        <v>17</v>
      </c>
      <c r="D4388" s="21" t="s">
        <v>4</v>
      </c>
      <c r="E4388" s="21">
        <v>69</v>
      </c>
      <c r="F4388" s="21">
        <v>31</v>
      </c>
      <c r="G4388" s="21" t="s">
        <v>5466</v>
      </c>
      <c r="H4388" s="21" t="s">
        <v>439</v>
      </c>
      <c r="I4388" s="21">
        <v>0</v>
      </c>
      <c r="J4388" s="21">
        <v>1</v>
      </c>
      <c r="K4388" s="21">
        <v>0</v>
      </c>
      <c r="L4388" s="21">
        <v>0</v>
      </c>
      <c r="M4388" s="21" t="s">
        <v>893</v>
      </c>
      <c r="N4388" s="21">
        <v>10</v>
      </c>
      <c r="O4388" s="21">
        <f t="shared" si="234"/>
        <v>10</v>
      </c>
      <c r="P4388" s="21">
        <f t="shared" si="235"/>
        <v>0</v>
      </c>
      <c r="Q4388" s="21">
        <f t="shared" si="236"/>
        <v>1</v>
      </c>
      <c r="R4388">
        <f>IFERROR(IF(I4388=1,VLOOKUP(F4388,Lookup!$A$2:$B$15,2,FALSE),0),0.5)</f>
        <v>0</v>
      </c>
      <c r="S4388">
        <f>IF(K4388=1,1,IFERROR(IF(H4388="pass",VLOOKUP(F4388,Lookup!$D$2:$E$26,2,FALSE),0),1.6))</f>
        <v>1.6</v>
      </c>
      <c r="T4388" s="6">
        <f t="shared" si="237"/>
        <v>1.7750000000000001</v>
      </c>
      <c r="U4388" s="6">
        <f t="shared" si="238"/>
        <v>1.7750000000000001</v>
      </c>
      <c r="V4388" t="str">
        <f t="shared" si="239"/>
        <v>A.ROBINSON, CHI</v>
      </c>
    </row>
    <row r="4389" spans="1:22">
      <c r="A4389">
        <v>552</v>
      </c>
      <c r="B4389" s="21">
        <v>3</v>
      </c>
      <c r="C4389" s="21" t="s">
        <v>17</v>
      </c>
      <c r="D4389" s="21" t="s">
        <v>4</v>
      </c>
      <c r="E4389" s="21">
        <v>51</v>
      </c>
      <c r="F4389" s="21">
        <v>49</v>
      </c>
      <c r="G4389" s="21" t="s">
        <v>5467</v>
      </c>
      <c r="H4389" s="21" t="s">
        <v>439</v>
      </c>
      <c r="I4389" s="21">
        <v>0</v>
      </c>
      <c r="J4389" s="21">
        <v>1</v>
      </c>
      <c r="K4389" s="21">
        <v>0</v>
      </c>
      <c r="L4389" s="21">
        <v>0</v>
      </c>
      <c r="M4389" s="21" t="s">
        <v>879</v>
      </c>
      <c r="N4389" s="21">
        <v>4</v>
      </c>
      <c r="O4389" s="21">
        <f t="shared" si="234"/>
        <v>4</v>
      </c>
      <c r="P4389" s="21">
        <f t="shared" si="235"/>
        <v>0</v>
      </c>
      <c r="Q4389" s="21">
        <f t="shared" si="236"/>
        <v>1</v>
      </c>
      <c r="R4389">
        <f>IFERROR(IF(I4389=1,VLOOKUP(F4389,Lookup!$A$2:$B$15,2,FALSE),0),0.5)</f>
        <v>0</v>
      </c>
      <c r="S4389">
        <f>IF(K4389=1,1,IFERROR(IF(H4389="pass",VLOOKUP(F4389,Lookup!$D$2:$E$26,2,FALSE),0),1.6))</f>
        <v>1.6</v>
      </c>
      <c r="T4389" s="6">
        <f t="shared" si="237"/>
        <v>1.6700000000000002</v>
      </c>
      <c r="U4389" s="6">
        <f t="shared" si="238"/>
        <v>1.6700000000000002</v>
      </c>
      <c r="V4389" t="str">
        <f t="shared" si="239"/>
        <v>D.MONTGOMERY, CHI</v>
      </c>
    </row>
    <row r="4390" spans="1:22">
      <c r="A4390">
        <v>553</v>
      </c>
      <c r="B4390" s="21">
        <v>3</v>
      </c>
      <c r="C4390" s="21" t="s">
        <v>17</v>
      </c>
      <c r="D4390" s="21" t="s">
        <v>4</v>
      </c>
      <c r="E4390" s="21">
        <v>51</v>
      </c>
      <c r="F4390" s="21">
        <v>49</v>
      </c>
      <c r="G4390" s="21" t="s">
        <v>5468</v>
      </c>
      <c r="H4390" s="21" t="s">
        <v>585</v>
      </c>
      <c r="I4390" s="21">
        <v>1</v>
      </c>
      <c r="J4390" s="21">
        <v>0</v>
      </c>
      <c r="K4390" s="21">
        <v>0</v>
      </c>
      <c r="L4390" s="21">
        <v>0</v>
      </c>
      <c r="M4390" s="21" t="s">
        <v>962</v>
      </c>
      <c r="N4390" s="21" t="s">
        <v>587</v>
      </c>
      <c r="O4390" s="21">
        <f t="shared" si="234"/>
        <v>0</v>
      </c>
      <c r="P4390" s="21">
        <f t="shared" si="235"/>
        <v>1</v>
      </c>
      <c r="Q4390" s="21">
        <f t="shared" si="236"/>
        <v>0</v>
      </c>
      <c r="R4390">
        <f>IFERROR(IF(I4390=1,VLOOKUP(F4390,Lookup!$A$2:$B$15,2,FALSE),0),0.5)</f>
        <v>0.5</v>
      </c>
      <c r="S4390">
        <f>IF(K4390=1,1,IFERROR(IF(H4390="pass",VLOOKUP(F4390,Lookup!$D$2:$E$26,2,FALSE),0),1.6))</f>
        <v>0</v>
      </c>
      <c r="T4390" s="6">
        <f t="shared" si="237"/>
        <v>0</v>
      </c>
      <c r="U4390" s="6">
        <f t="shared" si="238"/>
        <v>0.5</v>
      </c>
      <c r="V4390" t="str">
        <f t="shared" si="239"/>
        <v>J.FIELDS, CHI</v>
      </c>
    </row>
    <row r="4391" spans="1:22">
      <c r="A4391">
        <v>554</v>
      </c>
      <c r="B4391" s="21">
        <v>3</v>
      </c>
      <c r="C4391" s="21" t="s">
        <v>17</v>
      </c>
      <c r="D4391" s="21" t="s">
        <v>4</v>
      </c>
      <c r="E4391" s="21">
        <v>50</v>
      </c>
      <c r="F4391" s="21">
        <v>50</v>
      </c>
      <c r="G4391" s="21" t="s">
        <v>5469</v>
      </c>
      <c r="H4391" s="21" t="s">
        <v>2864</v>
      </c>
      <c r="I4391" s="21">
        <v>0</v>
      </c>
      <c r="J4391" s="21">
        <v>1</v>
      </c>
      <c r="K4391" s="21">
        <v>0</v>
      </c>
      <c r="L4391" s="21">
        <v>0</v>
      </c>
      <c r="M4391" s="21" t="s">
        <v>895</v>
      </c>
      <c r="N4391" s="21" t="s">
        <v>587</v>
      </c>
      <c r="O4391" s="21">
        <f t="shared" si="234"/>
        <v>0</v>
      </c>
      <c r="P4391" s="21">
        <f t="shared" si="235"/>
        <v>0</v>
      </c>
      <c r="Q4391" s="21">
        <f t="shared" si="236"/>
        <v>0</v>
      </c>
      <c r="R4391">
        <f>IFERROR(IF(I4391=1,VLOOKUP(F4391,Lookup!$A$2:$B$15,2,FALSE),0),0.5)</f>
        <v>0</v>
      </c>
      <c r="S4391">
        <f>IF(K4391=1,1,IFERROR(IF(H4391="pass",VLOOKUP(F4391,Lookup!$D$2:$E$26,2,FALSE),0),1.6))</f>
        <v>0</v>
      </c>
      <c r="T4391" s="6">
        <f t="shared" si="237"/>
        <v>0</v>
      </c>
      <c r="U4391" s="6">
        <f t="shared" si="238"/>
        <v>0</v>
      </c>
      <c r="V4391" t="str">
        <f t="shared" si="239"/>
        <v>C.KMET, CHI</v>
      </c>
    </row>
    <row r="4392" spans="1:22">
      <c r="A4392">
        <v>555</v>
      </c>
      <c r="B4392" s="21">
        <v>3</v>
      </c>
      <c r="C4392" s="21" t="s">
        <v>17</v>
      </c>
      <c r="D4392" s="21" t="s">
        <v>4</v>
      </c>
      <c r="E4392" s="21">
        <v>60</v>
      </c>
      <c r="F4392" s="21">
        <v>40</v>
      </c>
      <c r="G4392" s="21" t="s">
        <v>5470</v>
      </c>
      <c r="H4392" s="21" t="s">
        <v>2864</v>
      </c>
      <c r="I4392" s="21">
        <v>0</v>
      </c>
      <c r="J4392" s="21">
        <v>1</v>
      </c>
      <c r="K4392" s="21">
        <v>0</v>
      </c>
      <c r="L4392" s="21">
        <v>0</v>
      </c>
      <c r="M4392" s="21" t="s">
        <v>893</v>
      </c>
      <c r="N4392" s="21" t="s">
        <v>587</v>
      </c>
      <c r="O4392" s="21">
        <f t="shared" si="234"/>
        <v>0</v>
      </c>
      <c r="P4392" s="21">
        <f t="shared" si="235"/>
        <v>0</v>
      </c>
      <c r="Q4392" s="21">
        <f t="shared" si="236"/>
        <v>0</v>
      </c>
      <c r="R4392">
        <f>IFERROR(IF(I4392=1,VLOOKUP(F4392,Lookup!$A$2:$B$15,2,FALSE),0),0.5)</f>
        <v>0</v>
      </c>
      <c r="S4392">
        <f>IF(K4392=1,1,IFERROR(IF(H4392="pass",VLOOKUP(F4392,Lookup!$D$2:$E$26,2,FALSE),0),1.6))</f>
        <v>0</v>
      </c>
      <c r="T4392" s="6">
        <f t="shared" si="237"/>
        <v>0</v>
      </c>
      <c r="U4392" s="6">
        <f t="shared" si="238"/>
        <v>0</v>
      </c>
      <c r="V4392" t="str">
        <f t="shared" si="239"/>
        <v>A.ROBINSON, CHI</v>
      </c>
    </row>
    <row r="4393" spans="1:22">
      <c r="A4393">
        <v>556</v>
      </c>
      <c r="B4393" s="21">
        <v>3</v>
      </c>
      <c r="C4393" s="21" t="s">
        <v>17</v>
      </c>
      <c r="D4393" s="21" t="s">
        <v>4</v>
      </c>
      <c r="E4393" s="21">
        <v>12</v>
      </c>
      <c r="F4393" s="21">
        <v>88</v>
      </c>
      <c r="G4393" s="21" t="s">
        <v>5471</v>
      </c>
      <c r="H4393" s="21" t="s">
        <v>585</v>
      </c>
      <c r="I4393" s="21">
        <v>1</v>
      </c>
      <c r="J4393" s="21">
        <v>0</v>
      </c>
      <c r="K4393" s="21">
        <v>0</v>
      </c>
      <c r="L4393" s="21">
        <v>0</v>
      </c>
      <c r="M4393" s="21" t="s">
        <v>879</v>
      </c>
      <c r="N4393" s="21" t="s">
        <v>587</v>
      </c>
      <c r="O4393" s="21">
        <f t="shared" si="234"/>
        <v>0</v>
      </c>
      <c r="P4393" s="21">
        <f t="shared" si="235"/>
        <v>1</v>
      </c>
      <c r="Q4393" s="21">
        <f t="shared" si="236"/>
        <v>0</v>
      </c>
      <c r="R4393">
        <f>IFERROR(IF(I4393=1,VLOOKUP(F4393,Lookup!$A$2:$B$15,2,FALSE),0),0.5)</f>
        <v>0.7</v>
      </c>
      <c r="S4393">
        <f>IF(K4393=1,1,IFERROR(IF(H4393="pass",VLOOKUP(F4393,Lookup!$D$2:$E$26,2,FALSE),0),1.6))</f>
        <v>0</v>
      </c>
      <c r="T4393" s="6">
        <f t="shared" si="237"/>
        <v>0</v>
      </c>
      <c r="U4393" s="6">
        <f t="shared" si="238"/>
        <v>0.7</v>
      </c>
      <c r="V4393" t="str">
        <f t="shared" si="239"/>
        <v>D.MONTGOMERY, CHI</v>
      </c>
    </row>
    <row r="4394" spans="1:22">
      <c r="A4394">
        <v>557</v>
      </c>
      <c r="B4394" s="21">
        <v>3</v>
      </c>
      <c r="C4394" s="21" t="s">
        <v>17</v>
      </c>
      <c r="D4394" s="21" t="s">
        <v>4</v>
      </c>
      <c r="E4394" s="21">
        <v>15</v>
      </c>
      <c r="F4394" s="21">
        <v>85</v>
      </c>
      <c r="G4394" s="21" t="s">
        <v>5472</v>
      </c>
      <c r="H4394" s="21" t="s">
        <v>439</v>
      </c>
      <c r="I4394" s="21">
        <v>0</v>
      </c>
      <c r="J4394" s="21">
        <v>1</v>
      </c>
      <c r="K4394" s="21">
        <v>0</v>
      </c>
      <c r="L4394" s="21">
        <v>0</v>
      </c>
      <c r="M4394" s="21" t="s">
        <v>879</v>
      </c>
      <c r="N4394" s="21">
        <v>3</v>
      </c>
      <c r="O4394" s="21">
        <f t="shared" si="234"/>
        <v>3</v>
      </c>
      <c r="P4394" s="21">
        <f t="shared" si="235"/>
        <v>0</v>
      </c>
      <c r="Q4394" s="21">
        <f t="shared" si="236"/>
        <v>1</v>
      </c>
      <c r="R4394">
        <f>IFERROR(IF(I4394=1,VLOOKUP(F4394,Lookup!$A$2:$B$15,2,FALSE),0),0.5)</f>
        <v>0</v>
      </c>
      <c r="S4394">
        <f>IF(K4394=1,1,IFERROR(IF(H4394="pass",VLOOKUP(F4394,Lookup!$D$2:$E$26,2,FALSE),0),1.6))</f>
        <v>2</v>
      </c>
      <c r="T4394" s="6">
        <f t="shared" si="237"/>
        <v>1.6525000000000001</v>
      </c>
      <c r="U4394" s="6">
        <f t="shared" si="238"/>
        <v>1.88185</v>
      </c>
      <c r="V4394" t="str">
        <f t="shared" si="239"/>
        <v>D.MONTGOMERY, CHI</v>
      </c>
    </row>
    <row r="4395" spans="1:22">
      <c r="A4395">
        <v>558</v>
      </c>
      <c r="B4395" s="21">
        <v>3</v>
      </c>
      <c r="C4395" s="21" t="s">
        <v>4</v>
      </c>
      <c r="D4395" s="21" t="s">
        <v>17</v>
      </c>
      <c r="E4395" s="21">
        <v>75</v>
      </c>
      <c r="F4395" s="21">
        <v>25</v>
      </c>
      <c r="G4395" s="21" t="s">
        <v>5473</v>
      </c>
      <c r="H4395" s="21" t="s">
        <v>439</v>
      </c>
      <c r="I4395" s="21">
        <v>0</v>
      </c>
      <c r="J4395" s="21">
        <v>1</v>
      </c>
      <c r="K4395" s="21">
        <v>0</v>
      </c>
      <c r="L4395" s="21">
        <v>0</v>
      </c>
      <c r="M4395" s="21" t="s">
        <v>5400</v>
      </c>
      <c r="N4395" s="21">
        <v>12</v>
      </c>
      <c r="O4395" s="21">
        <f t="shared" si="234"/>
        <v>12</v>
      </c>
      <c r="P4395" s="21">
        <f t="shared" si="235"/>
        <v>0</v>
      </c>
      <c r="Q4395" s="21">
        <f t="shared" si="236"/>
        <v>1</v>
      </c>
      <c r="R4395">
        <f>IFERROR(IF(I4395=1,VLOOKUP(F4395,Lookup!$A$2:$B$15,2,FALSE),0),0.5)</f>
        <v>0</v>
      </c>
      <c r="S4395">
        <f>IF(K4395=1,1,IFERROR(IF(H4395="pass",VLOOKUP(F4395,Lookup!$D$2:$E$26,2,FALSE),0),1.6))</f>
        <v>1.6</v>
      </c>
      <c r="T4395" s="6">
        <f t="shared" si="237"/>
        <v>1.81</v>
      </c>
      <c r="U4395" s="6">
        <f t="shared" si="238"/>
        <v>1.81</v>
      </c>
      <c r="V4395" t="str">
        <f t="shared" si="239"/>
        <v>O.BECKHAM, CLE</v>
      </c>
    </row>
    <row r="4396" spans="1:22">
      <c r="A4396">
        <v>559</v>
      </c>
      <c r="B4396" s="21">
        <v>3</v>
      </c>
      <c r="C4396" s="21" t="s">
        <v>4</v>
      </c>
      <c r="D4396" s="21" t="s">
        <v>17</v>
      </c>
      <c r="E4396" s="21">
        <v>59</v>
      </c>
      <c r="F4396" s="21">
        <v>41</v>
      </c>
      <c r="G4396" s="21" t="s">
        <v>5474</v>
      </c>
      <c r="H4396" s="21" t="s">
        <v>439</v>
      </c>
      <c r="I4396" s="21">
        <v>0</v>
      </c>
      <c r="J4396" s="21">
        <v>1</v>
      </c>
      <c r="K4396" s="21">
        <v>0</v>
      </c>
      <c r="L4396" s="21">
        <v>0</v>
      </c>
      <c r="M4396" s="21" t="s">
        <v>5400</v>
      </c>
      <c r="N4396" s="21">
        <v>29</v>
      </c>
      <c r="O4396" s="21">
        <f t="shared" si="234"/>
        <v>29</v>
      </c>
      <c r="P4396" s="21">
        <f t="shared" si="235"/>
        <v>0</v>
      </c>
      <c r="Q4396" s="21">
        <f t="shared" si="236"/>
        <v>1</v>
      </c>
      <c r="R4396">
        <f>IFERROR(IF(I4396=1,VLOOKUP(F4396,Lookup!$A$2:$B$15,2,FALSE),0),0.5)</f>
        <v>0</v>
      </c>
      <c r="S4396">
        <f>IF(K4396=1,1,IFERROR(IF(H4396="pass",VLOOKUP(F4396,Lookup!$D$2:$E$26,2,FALSE),0),1.6))</f>
        <v>1.6</v>
      </c>
      <c r="T4396" s="6">
        <f t="shared" si="237"/>
        <v>2.1074999999999999</v>
      </c>
      <c r="U4396" s="6">
        <f t="shared" si="238"/>
        <v>2.1074999999999999</v>
      </c>
      <c r="V4396" t="str">
        <f t="shared" si="239"/>
        <v>O.BECKHAM, CLE</v>
      </c>
    </row>
    <row r="4397" spans="1:22">
      <c r="A4397">
        <v>560</v>
      </c>
      <c r="B4397" s="21">
        <v>3</v>
      </c>
      <c r="C4397" s="21" t="s">
        <v>4</v>
      </c>
      <c r="D4397" s="21" t="s">
        <v>17</v>
      </c>
      <c r="E4397" s="21">
        <v>59</v>
      </c>
      <c r="F4397" s="21">
        <v>41</v>
      </c>
      <c r="G4397" s="21" t="s">
        <v>5475</v>
      </c>
      <c r="H4397" s="21" t="s">
        <v>439</v>
      </c>
      <c r="I4397" s="21">
        <v>0</v>
      </c>
      <c r="J4397" s="21">
        <v>1</v>
      </c>
      <c r="K4397" s="21">
        <v>0</v>
      </c>
      <c r="L4397" s="21">
        <v>0</v>
      </c>
      <c r="M4397" s="21" t="s">
        <v>1003</v>
      </c>
      <c r="N4397" s="21">
        <v>-3</v>
      </c>
      <c r="O4397" s="21">
        <f t="shared" si="234"/>
        <v>-3</v>
      </c>
      <c r="P4397" s="21">
        <f t="shared" si="235"/>
        <v>0</v>
      </c>
      <c r="Q4397" s="21">
        <f t="shared" si="236"/>
        <v>1</v>
      </c>
      <c r="R4397">
        <f>IFERROR(IF(I4397=1,VLOOKUP(F4397,Lookup!$A$2:$B$15,2,FALSE),0),0.5)</f>
        <v>0</v>
      </c>
      <c r="S4397">
        <f>IF(K4397=1,1,IFERROR(IF(H4397="pass",VLOOKUP(F4397,Lookup!$D$2:$E$26,2,FALSE),0),1.6))</f>
        <v>1.6</v>
      </c>
      <c r="T4397" s="6">
        <f t="shared" si="237"/>
        <v>1.5475000000000001</v>
      </c>
      <c r="U4397" s="6">
        <f t="shared" si="238"/>
        <v>1.5475000000000001</v>
      </c>
      <c r="V4397" t="str">
        <f t="shared" si="239"/>
        <v>K.HUNT, CLE</v>
      </c>
    </row>
    <row r="4398" spans="1:22">
      <c r="A4398">
        <v>561</v>
      </c>
      <c r="B4398" s="21">
        <v>3</v>
      </c>
      <c r="C4398" s="21" t="s">
        <v>4</v>
      </c>
      <c r="D4398" s="21" t="s">
        <v>17</v>
      </c>
      <c r="E4398" s="21">
        <v>36</v>
      </c>
      <c r="F4398" s="21">
        <v>64</v>
      </c>
      <c r="G4398" s="21" t="s">
        <v>5476</v>
      </c>
      <c r="H4398" s="21" t="s">
        <v>585</v>
      </c>
      <c r="I4398" s="21">
        <v>1</v>
      </c>
      <c r="J4398" s="21">
        <v>0</v>
      </c>
      <c r="K4398" s="21">
        <v>0</v>
      </c>
      <c r="L4398" s="21">
        <v>0</v>
      </c>
      <c r="M4398" s="21" t="s">
        <v>1003</v>
      </c>
      <c r="N4398" s="21" t="s">
        <v>587</v>
      </c>
      <c r="O4398" s="21">
        <f t="shared" si="234"/>
        <v>0</v>
      </c>
      <c r="P4398" s="21">
        <f t="shared" si="235"/>
        <v>1</v>
      </c>
      <c r="Q4398" s="21">
        <f t="shared" si="236"/>
        <v>0</v>
      </c>
      <c r="R4398">
        <f>IFERROR(IF(I4398=1,VLOOKUP(F4398,Lookup!$A$2:$B$15,2,FALSE),0),0.5)</f>
        <v>0.5</v>
      </c>
      <c r="S4398">
        <f>IF(K4398=1,1,IFERROR(IF(H4398="pass",VLOOKUP(F4398,Lookup!$D$2:$E$26,2,FALSE),0),1.6))</f>
        <v>0</v>
      </c>
      <c r="T4398" s="6">
        <f t="shared" si="237"/>
        <v>0</v>
      </c>
      <c r="U4398" s="6">
        <f t="shared" si="238"/>
        <v>0.5</v>
      </c>
      <c r="V4398" t="str">
        <f t="shared" si="239"/>
        <v>K.HUNT, CLE</v>
      </c>
    </row>
    <row r="4399" spans="1:22">
      <c r="A4399">
        <v>562</v>
      </c>
      <c r="B4399" s="21">
        <v>3</v>
      </c>
      <c r="C4399" s="21" t="s">
        <v>4</v>
      </c>
      <c r="D4399" s="21" t="s">
        <v>17</v>
      </c>
      <c r="E4399" s="21">
        <v>29</v>
      </c>
      <c r="F4399" s="21">
        <v>71</v>
      </c>
      <c r="G4399" s="21" t="s">
        <v>5477</v>
      </c>
      <c r="H4399" s="21" t="s">
        <v>439</v>
      </c>
      <c r="I4399" s="21">
        <v>0</v>
      </c>
      <c r="J4399" s="21">
        <v>1</v>
      </c>
      <c r="K4399" s="21">
        <v>0</v>
      </c>
      <c r="L4399" s="21">
        <v>0</v>
      </c>
      <c r="M4399" s="21" t="s">
        <v>5400</v>
      </c>
      <c r="N4399" s="21">
        <v>26</v>
      </c>
      <c r="O4399" s="21">
        <f t="shared" si="234"/>
        <v>26</v>
      </c>
      <c r="P4399" s="21">
        <f t="shared" si="235"/>
        <v>0</v>
      </c>
      <c r="Q4399" s="21">
        <f t="shared" si="236"/>
        <v>1</v>
      </c>
      <c r="R4399">
        <f>IFERROR(IF(I4399=1,VLOOKUP(F4399,Lookup!$A$2:$B$15,2,FALSE),0),0.5)</f>
        <v>0</v>
      </c>
      <c r="S4399">
        <f>IF(K4399=1,1,IFERROR(IF(H4399="pass",VLOOKUP(F4399,Lookup!$D$2:$E$26,2,FALSE),0),1.6))</f>
        <v>1.6</v>
      </c>
      <c r="T4399" s="6">
        <f t="shared" si="237"/>
        <v>2.0550000000000002</v>
      </c>
      <c r="U4399" s="6">
        <f t="shared" si="238"/>
        <v>2.0550000000000002</v>
      </c>
      <c r="V4399" t="str">
        <f t="shared" si="239"/>
        <v>O.BECKHAM, CLE</v>
      </c>
    </row>
    <row r="4400" spans="1:22">
      <c r="A4400">
        <v>563</v>
      </c>
      <c r="B4400" s="21">
        <v>3</v>
      </c>
      <c r="C4400" s="21" t="s">
        <v>4</v>
      </c>
      <c r="D4400" s="21" t="s">
        <v>17</v>
      </c>
      <c r="E4400" s="21">
        <v>29</v>
      </c>
      <c r="F4400" s="21">
        <v>71</v>
      </c>
      <c r="G4400" s="21" t="s">
        <v>5478</v>
      </c>
      <c r="H4400" s="21" t="s">
        <v>585</v>
      </c>
      <c r="I4400" s="21">
        <v>1</v>
      </c>
      <c r="J4400" s="21">
        <v>0</v>
      </c>
      <c r="K4400" s="21">
        <v>0</v>
      </c>
      <c r="L4400" s="21">
        <v>0</v>
      </c>
      <c r="M4400" s="21" t="s">
        <v>1003</v>
      </c>
      <c r="N4400" s="21" t="s">
        <v>587</v>
      </c>
      <c r="O4400" s="21">
        <f t="shared" si="234"/>
        <v>0</v>
      </c>
      <c r="P4400" s="21">
        <f t="shared" si="235"/>
        <v>1</v>
      </c>
      <c r="Q4400" s="21">
        <f t="shared" si="236"/>
        <v>0</v>
      </c>
      <c r="R4400">
        <f>IFERROR(IF(I4400=1,VLOOKUP(F4400,Lookup!$A$2:$B$15,2,FALSE),0),0.5)</f>
        <v>0.5</v>
      </c>
      <c r="S4400">
        <f>IF(K4400=1,1,IFERROR(IF(H4400="pass",VLOOKUP(F4400,Lookup!$D$2:$E$26,2,FALSE),0),1.6))</f>
        <v>0</v>
      </c>
      <c r="T4400" s="6">
        <f t="shared" si="237"/>
        <v>0</v>
      </c>
      <c r="U4400" s="6">
        <f t="shared" si="238"/>
        <v>0.5</v>
      </c>
      <c r="V4400" t="str">
        <f t="shared" si="239"/>
        <v>K.HUNT, CLE</v>
      </c>
    </row>
    <row r="4401" spans="1:22">
      <c r="A4401">
        <v>564</v>
      </c>
      <c r="B4401" s="21">
        <v>3</v>
      </c>
      <c r="C4401" s="21" t="s">
        <v>17</v>
      </c>
      <c r="D4401" s="21" t="s">
        <v>4</v>
      </c>
      <c r="E4401" s="21">
        <v>72</v>
      </c>
      <c r="F4401" s="21">
        <v>28</v>
      </c>
      <c r="G4401" s="21" t="s">
        <v>5479</v>
      </c>
      <c r="H4401" s="21" t="s">
        <v>439</v>
      </c>
      <c r="I4401" s="21">
        <v>0</v>
      </c>
      <c r="J4401" s="21">
        <v>1</v>
      </c>
      <c r="K4401" s="21">
        <v>0</v>
      </c>
      <c r="L4401" s="21">
        <v>0</v>
      </c>
      <c r="M4401" s="21" t="s">
        <v>893</v>
      </c>
      <c r="N4401" s="21">
        <v>5</v>
      </c>
      <c r="O4401" s="21">
        <f t="shared" si="234"/>
        <v>5</v>
      </c>
      <c r="P4401" s="21">
        <f t="shared" si="235"/>
        <v>0</v>
      </c>
      <c r="Q4401" s="21">
        <f t="shared" si="236"/>
        <v>1</v>
      </c>
      <c r="R4401">
        <f>IFERROR(IF(I4401=1,VLOOKUP(F4401,Lookup!$A$2:$B$15,2,FALSE),0),0.5)</f>
        <v>0</v>
      </c>
      <c r="S4401">
        <f>IF(K4401=1,1,IFERROR(IF(H4401="pass",VLOOKUP(F4401,Lookup!$D$2:$E$26,2,FALSE),0),1.6))</f>
        <v>1.6</v>
      </c>
      <c r="T4401" s="6">
        <f t="shared" si="237"/>
        <v>1.6875</v>
      </c>
      <c r="U4401" s="6">
        <f t="shared" si="238"/>
        <v>1.6875</v>
      </c>
      <c r="V4401" t="str">
        <f t="shared" si="239"/>
        <v>A.ROBINSON, CHI</v>
      </c>
    </row>
    <row r="4402" spans="1:22">
      <c r="A4402">
        <v>565</v>
      </c>
      <c r="B4402" s="21">
        <v>3</v>
      </c>
      <c r="C4402" s="21" t="s">
        <v>17</v>
      </c>
      <c r="D4402" s="21" t="s">
        <v>4</v>
      </c>
      <c r="E4402" s="21">
        <v>72</v>
      </c>
      <c r="F4402" s="21">
        <v>28</v>
      </c>
      <c r="G4402" s="21" t="s">
        <v>5480</v>
      </c>
      <c r="H4402" s="21" t="s">
        <v>2864</v>
      </c>
      <c r="I4402" s="21">
        <v>0</v>
      </c>
      <c r="J4402" s="21">
        <v>1</v>
      </c>
      <c r="K4402" s="21">
        <v>0</v>
      </c>
      <c r="L4402" s="21">
        <v>0</v>
      </c>
      <c r="M4402" s="21" t="s">
        <v>879</v>
      </c>
      <c r="N4402" s="21" t="s">
        <v>587</v>
      </c>
      <c r="O4402" s="21">
        <f t="shared" si="234"/>
        <v>0</v>
      </c>
      <c r="P4402" s="21">
        <f t="shared" si="235"/>
        <v>0</v>
      </c>
      <c r="Q4402" s="21">
        <f t="shared" si="236"/>
        <v>0</v>
      </c>
      <c r="R4402">
        <f>IFERROR(IF(I4402=1,VLOOKUP(F4402,Lookup!$A$2:$B$15,2,FALSE),0),0.5)</f>
        <v>0</v>
      </c>
      <c r="S4402">
        <f>IF(K4402=1,1,IFERROR(IF(H4402="pass",VLOOKUP(F4402,Lookup!$D$2:$E$26,2,FALSE),0),1.6))</f>
        <v>0</v>
      </c>
      <c r="T4402" s="6">
        <f t="shared" si="237"/>
        <v>0</v>
      </c>
      <c r="U4402" s="6">
        <f t="shared" si="238"/>
        <v>0</v>
      </c>
      <c r="V4402" t="str">
        <f t="shared" si="239"/>
        <v>D.MONTGOMERY, CHI</v>
      </c>
    </row>
    <row r="4403" spans="1:22">
      <c r="A4403">
        <v>566</v>
      </c>
      <c r="B4403" s="21">
        <v>3</v>
      </c>
      <c r="C4403" s="21" t="s">
        <v>17</v>
      </c>
      <c r="D4403" s="21" t="s">
        <v>4</v>
      </c>
      <c r="E4403" s="21">
        <v>67</v>
      </c>
      <c r="F4403" s="21">
        <v>33</v>
      </c>
      <c r="G4403" s="21" t="s">
        <v>5481</v>
      </c>
      <c r="H4403" s="21" t="s">
        <v>439</v>
      </c>
      <c r="I4403" s="21">
        <v>0</v>
      </c>
      <c r="J4403" s="21">
        <v>1</v>
      </c>
      <c r="K4403" s="21">
        <v>0</v>
      </c>
      <c r="L4403" s="21">
        <v>0</v>
      </c>
      <c r="M4403" s="21" t="s">
        <v>877</v>
      </c>
      <c r="N4403" s="21">
        <v>5</v>
      </c>
      <c r="O4403" s="21">
        <f t="shared" si="234"/>
        <v>5</v>
      </c>
      <c r="P4403" s="21">
        <f t="shared" si="235"/>
        <v>0</v>
      </c>
      <c r="Q4403" s="21">
        <f t="shared" si="236"/>
        <v>1</v>
      </c>
      <c r="R4403">
        <f>IFERROR(IF(I4403=1,VLOOKUP(F4403,Lookup!$A$2:$B$15,2,FALSE),0),0.5)</f>
        <v>0</v>
      </c>
      <c r="S4403">
        <f>IF(K4403=1,1,IFERROR(IF(H4403="pass",VLOOKUP(F4403,Lookup!$D$2:$E$26,2,FALSE),0),1.6))</f>
        <v>1.6</v>
      </c>
      <c r="T4403" s="6">
        <f t="shared" si="237"/>
        <v>1.6875</v>
      </c>
      <c r="U4403" s="6">
        <f t="shared" si="238"/>
        <v>1.6875</v>
      </c>
      <c r="V4403" t="str">
        <f t="shared" si="239"/>
        <v>D.MOONEY, CHI</v>
      </c>
    </row>
    <row r="4404" spans="1:22">
      <c r="A4404">
        <v>567</v>
      </c>
      <c r="B4404" s="21">
        <v>3</v>
      </c>
      <c r="C4404" s="21" t="s">
        <v>17</v>
      </c>
      <c r="D4404" s="21" t="s">
        <v>4</v>
      </c>
      <c r="E4404" s="21">
        <v>67</v>
      </c>
      <c r="F4404" s="21">
        <v>33</v>
      </c>
      <c r="G4404" s="21" t="s">
        <v>5482</v>
      </c>
      <c r="H4404" s="21" t="s">
        <v>585</v>
      </c>
      <c r="I4404" s="21">
        <v>1</v>
      </c>
      <c r="J4404" s="21">
        <v>0</v>
      </c>
      <c r="K4404" s="21">
        <v>0</v>
      </c>
      <c r="L4404" s="21">
        <v>0</v>
      </c>
      <c r="M4404" s="21" t="s">
        <v>962</v>
      </c>
      <c r="N4404" s="21" t="s">
        <v>587</v>
      </c>
      <c r="O4404" s="21">
        <f t="shared" si="234"/>
        <v>0</v>
      </c>
      <c r="P4404" s="21">
        <f t="shared" si="235"/>
        <v>1</v>
      </c>
      <c r="Q4404" s="21">
        <f t="shared" si="236"/>
        <v>0</v>
      </c>
      <c r="R4404">
        <f>IFERROR(IF(I4404=1,VLOOKUP(F4404,Lookup!$A$2:$B$15,2,FALSE),0),0.5)</f>
        <v>0.5</v>
      </c>
      <c r="S4404">
        <f>IF(K4404=1,1,IFERROR(IF(H4404="pass",VLOOKUP(F4404,Lookup!$D$2:$E$26,2,FALSE),0),1.6))</f>
        <v>0</v>
      </c>
      <c r="T4404" s="6">
        <f t="shared" si="237"/>
        <v>0</v>
      </c>
      <c r="U4404" s="6">
        <f t="shared" si="238"/>
        <v>0.5</v>
      </c>
      <c r="V4404" t="str">
        <f t="shared" si="239"/>
        <v>J.FIELDS, CHI</v>
      </c>
    </row>
    <row r="4405" spans="1:22">
      <c r="A4405">
        <v>568</v>
      </c>
      <c r="B4405" s="21">
        <v>3</v>
      </c>
      <c r="C4405" s="21" t="s">
        <v>17</v>
      </c>
      <c r="D4405" s="21" t="s">
        <v>4</v>
      </c>
      <c r="E4405" s="21">
        <v>63</v>
      </c>
      <c r="F4405" s="21">
        <v>37</v>
      </c>
      <c r="G4405" s="21" t="s">
        <v>5483</v>
      </c>
      <c r="H4405" s="21" t="s">
        <v>439</v>
      </c>
      <c r="I4405" s="21">
        <v>0</v>
      </c>
      <c r="J4405" s="21">
        <v>1</v>
      </c>
      <c r="K4405" s="21">
        <v>0</v>
      </c>
      <c r="L4405" s="21">
        <v>0</v>
      </c>
      <c r="M4405" s="21" t="s">
        <v>895</v>
      </c>
      <c r="N4405" s="21">
        <v>5</v>
      </c>
      <c r="O4405" s="21">
        <f t="shared" si="234"/>
        <v>5</v>
      </c>
      <c r="P4405" s="21">
        <f t="shared" si="235"/>
        <v>0</v>
      </c>
      <c r="Q4405" s="21">
        <f t="shared" si="236"/>
        <v>1</v>
      </c>
      <c r="R4405">
        <f>IFERROR(IF(I4405=1,VLOOKUP(F4405,Lookup!$A$2:$B$15,2,FALSE),0),0.5)</f>
        <v>0</v>
      </c>
      <c r="S4405">
        <f>IF(K4405=1,1,IFERROR(IF(H4405="pass",VLOOKUP(F4405,Lookup!$D$2:$E$26,2,FALSE),0),1.6))</f>
        <v>1.6</v>
      </c>
      <c r="T4405" s="6">
        <f t="shared" si="237"/>
        <v>1.6875</v>
      </c>
      <c r="U4405" s="6">
        <f t="shared" si="238"/>
        <v>1.6875</v>
      </c>
      <c r="V4405" t="str">
        <f t="shared" si="239"/>
        <v>C.KMET, CHI</v>
      </c>
    </row>
    <row r="4406" spans="1:22">
      <c r="A4406">
        <v>569</v>
      </c>
      <c r="B4406" s="21">
        <v>3</v>
      </c>
      <c r="C4406" s="21" t="s">
        <v>4</v>
      </c>
      <c r="D4406" s="21" t="s">
        <v>17</v>
      </c>
      <c r="E4406" s="21">
        <v>71</v>
      </c>
      <c r="F4406" s="21">
        <v>29</v>
      </c>
      <c r="G4406" s="21" t="s">
        <v>5484</v>
      </c>
      <c r="H4406" s="21" t="s">
        <v>439</v>
      </c>
      <c r="I4406" s="21">
        <v>0</v>
      </c>
      <c r="J4406" s="21">
        <v>1</v>
      </c>
      <c r="K4406" s="21">
        <v>0</v>
      </c>
      <c r="L4406" s="21">
        <v>0</v>
      </c>
      <c r="M4406" s="21" t="s">
        <v>5400</v>
      </c>
      <c r="N4406" s="21">
        <v>15</v>
      </c>
      <c r="O4406" s="21">
        <f t="shared" si="234"/>
        <v>15</v>
      </c>
      <c r="P4406" s="21">
        <f t="shared" si="235"/>
        <v>0</v>
      </c>
      <c r="Q4406" s="21">
        <f t="shared" si="236"/>
        <v>1</v>
      </c>
      <c r="R4406">
        <f>IFERROR(IF(I4406=1,VLOOKUP(F4406,Lookup!$A$2:$B$15,2,FALSE),0),0.5)</f>
        <v>0</v>
      </c>
      <c r="S4406">
        <f>IF(K4406=1,1,IFERROR(IF(H4406="pass",VLOOKUP(F4406,Lookup!$D$2:$E$26,2,FALSE),0),1.6))</f>
        <v>1.6</v>
      </c>
      <c r="T4406" s="6">
        <f t="shared" si="237"/>
        <v>1.8625</v>
      </c>
      <c r="U4406" s="6">
        <f t="shared" si="238"/>
        <v>1.8625</v>
      </c>
      <c r="V4406" t="str">
        <f t="shared" si="239"/>
        <v>O.BECKHAM, CLE</v>
      </c>
    </row>
    <row r="4407" spans="1:22">
      <c r="A4407">
        <v>570</v>
      </c>
      <c r="B4407" s="21">
        <v>3</v>
      </c>
      <c r="C4407" s="21" t="s">
        <v>4</v>
      </c>
      <c r="D4407" s="21" t="s">
        <v>17</v>
      </c>
      <c r="E4407" s="21">
        <v>56</v>
      </c>
      <c r="F4407" s="21">
        <v>44</v>
      </c>
      <c r="G4407" s="21" t="s">
        <v>5485</v>
      </c>
      <c r="H4407" s="21" t="s">
        <v>585</v>
      </c>
      <c r="I4407" s="21">
        <v>1</v>
      </c>
      <c r="J4407" s="21">
        <v>0</v>
      </c>
      <c r="K4407" s="21">
        <v>0</v>
      </c>
      <c r="L4407" s="21">
        <v>0</v>
      </c>
      <c r="M4407" s="21" t="s">
        <v>1061</v>
      </c>
      <c r="N4407" s="21" t="s">
        <v>587</v>
      </c>
      <c r="O4407" s="21">
        <f t="shared" si="234"/>
        <v>0</v>
      </c>
      <c r="P4407" s="21">
        <f t="shared" si="235"/>
        <v>1</v>
      </c>
      <c r="Q4407" s="21">
        <f t="shared" si="236"/>
        <v>0</v>
      </c>
      <c r="R4407">
        <f>IFERROR(IF(I4407=1,VLOOKUP(F4407,Lookup!$A$2:$B$15,2,FALSE),0),0.5)</f>
        <v>0.5</v>
      </c>
      <c r="S4407">
        <f>IF(K4407=1,1,IFERROR(IF(H4407="pass",VLOOKUP(F4407,Lookup!$D$2:$E$26,2,FALSE),0),1.6))</f>
        <v>0</v>
      </c>
      <c r="T4407" s="6">
        <f t="shared" si="237"/>
        <v>0</v>
      </c>
      <c r="U4407" s="6">
        <f t="shared" si="238"/>
        <v>0.5</v>
      </c>
      <c r="V4407" t="str">
        <f t="shared" si="239"/>
        <v>N.CHUBB, CLE</v>
      </c>
    </row>
    <row r="4408" spans="1:22">
      <c r="A4408">
        <v>571</v>
      </c>
      <c r="B4408" s="21">
        <v>3</v>
      </c>
      <c r="C4408" s="21" t="s">
        <v>4</v>
      </c>
      <c r="D4408" s="21" t="s">
        <v>17</v>
      </c>
      <c r="E4408" s="21">
        <v>42</v>
      </c>
      <c r="F4408" s="21">
        <v>58</v>
      </c>
      <c r="G4408" s="21" t="s">
        <v>5486</v>
      </c>
      <c r="H4408" s="21" t="s">
        <v>585</v>
      </c>
      <c r="I4408" s="21">
        <v>1</v>
      </c>
      <c r="J4408" s="21">
        <v>0</v>
      </c>
      <c r="K4408" s="21">
        <v>0</v>
      </c>
      <c r="L4408" s="21">
        <v>0</v>
      </c>
      <c r="M4408" s="21" t="s">
        <v>1061</v>
      </c>
      <c r="N4408" s="21" t="s">
        <v>587</v>
      </c>
      <c r="O4408" s="21">
        <f t="shared" si="234"/>
        <v>0</v>
      </c>
      <c r="P4408" s="21">
        <f t="shared" si="235"/>
        <v>1</v>
      </c>
      <c r="Q4408" s="21">
        <f t="shared" si="236"/>
        <v>0</v>
      </c>
      <c r="R4408">
        <f>IFERROR(IF(I4408=1,VLOOKUP(F4408,Lookup!$A$2:$B$15,2,FALSE),0),0.5)</f>
        <v>0.5</v>
      </c>
      <c r="S4408">
        <f>IF(K4408=1,1,IFERROR(IF(H4408="pass",VLOOKUP(F4408,Lookup!$D$2:$E$26,2,FALSE),0),1.6))</f>
        <v>0</v>
      </c>
      <c r="T4408" s="6">
        <f t="shared" si="237"/>
        <v>0</v>
      </c>
      <c r="U4408" s="6">
        <f t="shared" si="238"/>
        <v>0.5</v>
      </c>
      <c r="V4408" t="str">
        <f t="shared" si="239"/>
        <v>N.CHUBB, CLE</v>
      </c>
    </row>
    <row r="4409" spans="1:22">
      <c r="A4409">
        <v>572</v>
      </c>
      <c r="B4409" s="21">
        <v>3</v>
      </c>
      <c r="C4409" s="21" t="s">
        <v>4</v>
      </c>
      <c r="D4409" s="21" t="s">
        <v>17</v>
      </c>
      <c r="E4409" s="21">
        <v>39</v>
      </c>
      <c r="F4409" s="21">
        <v>61</v>
      </c>
      <c r="G4409" s="21" t="s">
        <v>5487</v>
      </c>
      <c r="H4409" s="21" t="s">
        <v>585</v>
      </c>
      <c r="I4409" s="21">
        <v>1</v>
      </c>
      <c r="J4409" s="21">
        <v>0</v>
      </c>
      <c r="K4409" s="21">
        <v>0</v>
      </c>
      <c r="L4409" s="21">
        <v>0</v>
      </c>
      <c r="M4409" s="21" t="s">
        <v>1061</v>
      </c>
      <c r="N4409" s="21" t="s">
        <v>587</v>
      </c>
      <c r="O4409" s="21">
        <f t="shared" si="234"/>
        <v>0</v>
      </c>
      <c r="P4409" s="21">
        <f t="shared" si="235"/>
        <v>1</v>
      </c>
      <c r="Q4409" s="21">
        <f t="shared" si="236"/>
        <v>0</v>
      </c>
      <c r="R4409">
        <f>IFERROR(IF(I4409=1,VLOOKUP(F4409,Lookup!$A$2:$B$15,2,FALSE),0),0.5)</f>
        <v>0.5</v>
      </c>
      <c r="S4409">
        <f>IF(K4409=1,1,IFERROR(IF(H4409="pass",VLOOKUP(F4409,Lookup!$D$2:$E$26,2,FALSE),0),1.6))</f>
        <v>0</v>
      </c>
      <c r="T4409" s="6">
        <f t="shared" si="237"/>
        <v>0</v>
      </c>
      <c r="U4409" s="6">
        <f t="shared" si="238"/>
        <v>0.5</v>
      </c>
      <c r="V4409" t="str">
        <f t="shared" si="239"/>
        <v>N.CHUBB, CLE</v>
      </c>
    </row>
    <row r="4410" spans="1:22">
      <c r="A4410">
        <v>573</v>
      </c>
      <c r="B4410" s="21">
        <v>3</v>
      </c>
      <c r="C4410" s="21" t="s">
        <v>4</v>
      </c>
      <c r="D4410" s="21" t="s">
        <v>17</v>
      </c>
      <c r="E4410" s="21">
        <v>34</v>
      </c>
      <c r="F4410" s="21">
        <v>66</v>
      </c>
      <c r="G4410" s="21" t="s">
        <v>5488</v>
      </c>
      <c r="H4410" s="21" t="s">
        <v>439</v>
      </c>
      <c r="I4410" s="21">
        <v>0</v>
      </c>
      <c r="J4410" s="21">
        <v>1</v>
      </c>
      <c r="K4410" s="21">
        <v>0</v>
      </c>
      <c r="L4410" s="21">
        <v>0</v>
      </c>
      <c r="M4410" s="21" t="s">
        <v>1035</v>
      </c>
      <c r="N4410" s="21">
        <v>14</v>
      </c>
      <c r="O4410" s="21">
        <f t="shared" si="234"/>
        <v>14</v>
      </c>
      <c r="P4410" s="21">
        <f t="shared" si="235"/>
        <v>0</v>
      </c>
      <c r="Q4410" s="21">
        <f t="shared" si="236"/>
        <v>1</v>
      </c>
      <c r="R4410">
        <f>IFERROR(IF(I4410=1,VLOOKUP(F4410,Lookup!$A$2:$B$15,2,FALSE),0),0.5)</f>
        <v>0</v>
      </c>
      <c r="S4410">
        <f>IF(K4410=1,1,IFERROR(IF(H4410="pass",VLOOKUP(F4410,Lookup!$D$2:$E$26,2,FALSE),0),1.6))</f>
        <v>1.6</v>
      </c>
      <c r="T4410" s="6">
        <f t="shared" si="237"/>
        <v>1.845</v>
      </c>
      <c r="U4410" s="6">
        <f t="shared" si="238"/>
        <v>1.845</v>
      </c>
      <c r="V4410" t="str">
        <f t="shared" si="239"/>
        <v>H.BRYANT, CLE</v>
      </c>
    </row>
    <row r="4411" spans="1:22">
      <c r="A4411">
        <v>574</v>
      </c>
      <c r="B4411" s="21">
        <v>3</v>
      </c>
      <c r="C4411" s="21" t="s">
        <v>17</v>
      </c>
      <c r="D4411" s="21" t="s">
        <v>4</v>
      </c>
      <c r="E4411" s="21">
        <v>75</v>
      </c>
      <c r="F4411" s="21">
        <v>25</v>
      </c>
      <c r="G4411" s="21" t="s">
        <v>5489</v>
      </c>
      <c r="H4411" s="21" t="s">
        <v>585</v>
      </c>
      <c r="I4411" s="21">
        <v>1</v>
      </c>
      <c r="J4411" s="21">
        <v>0</v>
      </c>
      <c r="K4411" s="21">
        <v>0</v>
      </c>
      <c r="L4411" s="21">
        <v>0</v>
      </c>
      <c r="M4411" s="21" t="s">
        <v>879</v>
      </c>
      <c r="N4411" s="21" t="s">
        <v>587</v>
      </c>
      <c r="O4411" s="21">
        <f t="shared" si="234"/>
        <v>0</v>
      </c>
      <c r="P4411" s="21">
        <f t="shared" si="235"/>
        <v>1</v>
      </c>
      <c r="Q4411" s="21">
        <f t="shared" si="236"/>
        <v>0</v>
      </c>
      <c r="R4411">
        <f>IFERROR(IF(I4411=1,VLOOKUP(F4411,Lookup!$A$2:$B$15,2,FALSE),0),0.5)</f>
        <v>0.5</v>
      </c>
      <c r="S4411">
        <f>IF(K4411=1,1,IFERROR(IF(H4411="pass",VLOOKUP(F4411,Lookup!$D$2:$E$26,2,FALSE),0),1.6))</f>
        <v>0</v>
      </c>
      <c r="T4411" s="6">
        <f t="shared" si="237"/>
        <v>0</v>
      </c>
      <c r="U4411" s="6">
        <f t="shared" si="238"/>
        <v>0.5</v>
      </c>
      <c r="V4411" t="str">
        <f t="shared" si="239"/>
        <v>D.MONTGOMERY, CHI</v>
      </c>
    </row>
    <row r="4412" spans="1:22">
      <c r="A4412">
        <v>575</v>
      </c>
      <c r="B4412" s="21">
        <v>3</v>
      </c>
      <c r="C4412" s="21" t="s">
        <v>17</v>
      </c>
      <c r="D4412" s="21" t="s">
        <v>4</v>
      </c>
      <c r="E4412" s="21">
        <v>74</v>
      </c>
      <c r="F4412" s="21">
        <v>26</v>
      </c>
      <c r="G4412" s="21" t="s">
        <v>5490</v>
      </c>
      <c r="H4412" s="21" t="s">
        <v>439</v>
      </c>
      <c r="I4412" s="21">
        <v>0</v>
      </c>
      <c r="J4412" s="21">
        <v>1</v>
      </c>
      <c r="K4412" s="21">
        <v>0</v>
      </c>
      <c r="L4412" s="21">
        <v>0</v>
      </c>
      <c r="M4412" s="21" t="s">
        <v>893</v>
      </c>
      <c r="N4412" s="21">
        <v>7</v>
      </c>
      <c r="O4412" s="21">
        <f t="shared" si="234"/>
        <v>7</v>
      </c>
      <c r="P4412" s="21">
        <f t="shared" si="235"/>
        <v>0</v>
      </c>
      <c r="Q4412" s="21">
        <f t="shared" si="236"/>
        <v>1</v>
      </c>
      <c r="R4412">
        <f>IFERROR(IF(I4412=1,VLOOKUP(F4412,Lookup!$A$2:$B$15,2,FALSE),0),0.5)</f>
        <v>0</v>
      </c>
      <c r="S4412">
        <f>IF(K4412=1,1,IFERROR(IF(H4412="pass",VLOOKUP(F4412,Lookup!$D$2:$E$26,2,FALSE),0),1.6))</f>
        <v>1.6</v>
      </c>
      <c r="T4412" s="6">
        <f t="shared" si="237"/>
        <v>1.7225000000000001</v>
      </c>
      <c r="U4412" s="6">
        <f t="shared" si="238"/>
        <v>1.7225000000000001</v>
      </c>
      <c r="V4412" t="str">
        <f t="shared" si="239"/>
        <v>A.ROBINSON, CHI</v>
      </c>
    </row>
    <row r="4413" spans="1:22">
      <c r="A4413">
        <v>576</v>
      </c>
      <c r="B4413" s="21">
        <v>3</v>
      </c>
      <c r="C4413" s="21" t="s">
        <v>4</v>
      </c>
      <c r="D4413" s="21" t="s">
        <v>17</v>
      </c>
      <c r="E4413" s="21">
        <v>51</v>
      </c>
      <c r="F4413" s="21">
        <v>49</v>
      </c>
      <c r="G4413" s="21" t="s">
        <v>5491</v>
      </c>
      <c r="H4413" s="21" t="s">
        <v>585</v>
      </c>
      <c r="I4413" s="21">
        <v>1</v>
      </c>
      <c r="J4413" s="21">
        <v>0</v>
      </c>
      <c r="K4413" s="21">
        <v>0</v>
      </c>
      <c r="L4413" s="21">
        <v>0</v>
      </c>
      <c r="M4413" s="21" t="s">
        <v>1003</v>
      </c>
      <c r="N4413" s="21" t="s">
        <v>587</v>
      </c>
      <c r="O4413" s="21">
        <f t="shared" si="234"/>
        <v>0</v>
      </c>
      <c r="P4413" s="21">
        <f t="shared" si="235"/>
        <v>1</v>
      </c>
      <c r="Q4413" s="21">
        <f t="shared" si="236"/>
        <v>0</v>
      </c>
      <c r="R4413">
        <f>IFERROR(IF(I4413=1,VLOOKUP(F4413,Lookup!$A$2:$B$15,2,FALSE),0),0.5)</f>
        <v>0.5</v>
      </c>
      <c r="S4413">
        <f>IF(K4413=1,1,IFERROR(IF(H4413="pass",VLOOKUP(F4413,Lookup!$D$2:$E$26,2,FALSE),0),1.6))</f>
        <v>0</v>
      </c>
      <c r="T4413" s="6">
        <f t="shared" si="237"/>
        <v>0</v>
      </c>
      <c r="U4413" s="6">
        <f t="shared" si="238"/>
        <v>0.5</v>
      </c>
      <c r="V4413" t="str">
        <f t="shared" si="239"/>
        <v>K.HUNT, CLE</v>
      </c>
    </row>
    <row r="4414" spans="1:22">
      <c r="A4414">
        <v>577</v>
      </c>
      <c r="B4414" s="21">
        <v>3</v>
      </c>
      <c r="C4414" s="21" t="s">
        <v>4</v>
      </c>
      <c r="D4414" s="21" t="s">
        <v>17</v>
      </c>
      <c r="E4414" s="21">
        <v>48</v>
      </c>
      <c r="F4414" s="21">
        <v>52</v>
      </c>
      <c r="G4414" s="21" t="s">
        <v>5492</v>
      </c>
      <c r="H4414" s="21" t="s">
        <v>585</v>
      </c>
      <c r="I4414" s="21">
        <v>1</v>
      </c>
      <c r="J4414" s="21">
        <v>0</v>
      </c>
      <c r="K4414" s="21">
        <v>0</v>
      </c>
      <c r="L4414" s="21">
        <v>0</v>
      </c>
      <c r="M4414" s="21" t="s">
        <v>1003</v>
      </c>
      <c r="N4414" s="21" t="s">
        <v>587</v>
      </c>
      <c r="O4414" s="21">
        <f t="shared" si="234"/>
        <v>0</v>
      </c>
      <c r="P4414" s="21">
        <f t="shared" si="235"/>
        <v>1</v>
      </c>
      <c r="Q4414" s="21">
        <f t="shared" si="236"/>
        <v>0</v>
      </c>
      <c r="R4414">
        <f>IFERROR(IF(I4414=1,VLOOKUP(F4414,Lookup!$A$2:$B$15,2,FALSE),0),0.5)</f>
        <v>0.5</v>
      </c>
      <c r="S4414">
        <f>IF(K4414=1,1,IFERROR(IF(H4414="pass",VLOOKUP(F4414,Lookup!$D$2:$E$26,2,FALSE),0),1.6))</f>
        <v>0</v>
      </c>
      <c r="T4414" s="6">
        <f t="shared" si="237"/>
        <v>0</v>
      </c>
      <c r="U4414" s="6">
        <f t="shared" si="238"/>
        <v>0.5</v>
      </c>
      <c r="V4414" t="str">
        <f t="shared" si="239"/>
        <v>K.HUNT, CLE</v>
      </c>
    </row>
    <row r="4415" spans="1:22">
      <c r="A4415">
        <v>578</v>
      </c>
      <c r="B4415" s="21">
        <v>3</v>
      </c>
      <c r="C4415" s="21" t="s">
        <v>4</v>
      </c>
      <c r="D4415" s="21" t="s">
        <v>17</v>
      </c>
      <c r="E4415" s="21">
        <v>29</v>
      </c>
      <c r="F4415" s="21">
        <v>71</v>
      </c>
      <c r="G4415" s="21" t="s">
        <v>5493</v>
      </c>
      <c r="H4415" s="21" t="s">
        <v>585</v>
      </c>
      <c r="I4415" s="21">
        <v>1</v>
      </c>
      <c r="J4415" s="21">
        <v>0</v>
      </c>
      <c r="K4415" s="21">
        <v>0</v>
      </c>
      <c r="L4415" s="21">
        <v>0</v>
      </c>
      <c r="M4415" s="21" t="s">
        <v>1003</v>
      </c>
      <c r="N4415" s="21" t="s">
        <v>587</v>
      </c>
      <c r="O4415" s="21">
        <f t="shared" si="234"/>
        <v>0</v>
      </c>
      <c r="P4415" s="21">
        <f t="shared" si="235"/>
        <v>1</v>
      </c>
      <c r="Q4415" s="21">
        <f t="shared" si="236"/>
        <v>0</v>
      </c>
      <c r="R4415">
        <f>IFERROR(IF(I4415=1,VLOOKUP(F4415,Lookup!$A$2:$B$15,2,FALSE),0),0.5)</f>
        <v>0.5</v>
      </c>
      <c r="S4415">
        <f>IF(K4415=1,1,IFERROR(IF(H4415="pass",VLOOKUP(F4415,Lookup!$D$2:$E$26,2,FALSE),0),1.6))</f>
        <v>0</v>
      </c>
      <c r="T4415" s="6">
        <f t="shared" si="237"/>
        <v>0</v>
      </c>
      <c r="U4415" s="6">
        <f t="shared" si="238"/>
        <v>0.5</v>
      </c>
      <c r="V4415" t="str">
        <f t="shared" si="239"/>
        <v>K.HUNT, CLE</v>
      </c>
    </row>
    <row r="4416" spans="1:22">
      <c r="A4416">
        <v>579</v>
      </c>
      <c r="B4416" s="21">
        <v>3</v>
      </c>
      <c r="C4416" s="21" t="s">
        <v>4</v>
      </c>
      <c r="D4416" s="21" t="s">
        <v>17</v>
      </c>
      <c r="E4416" s="21">
        <v>28</v>
      </c>
      <c r="F4416" s="21">
        <v>72</v>
      </c>
      <c r="G4416" s="21" t="s">
        <v>5494</v>
      </c>
      <c r="H4416" s="21" t="s">
        <v>585</v>
      </c>
      <c r="I4416" s="21">
        <v>1</v>
      </c>
      <c r="J4416" s="21">
        <v>0</v>
      </c>
      <c r="K4416" s="21">
        <v>0</v>
      </c>
      <c r="L4416" s="21">
        <v>0</v>
      </c>
      <c r="M4416" s="21" t="s">
        <v>1061</v>
      </c>
      <c r="N4416" s="21" t="s">
        <v>587</v>
      </c>
      <c r="O4416" s="21">
        <f t="shared" ref="O4416:O4479" si="240">IF(N4416="NA",0,N4416)</f>
        <v>0</v>
      </c>
      <c r="P4416" s="21">
        <f t="shared" ref="P4416:P4479" si="241">IF(R4416&gt;0,1,0)</f>
        <v>1</v>
      </c>
      <c r="Q4416" s="21">
        <f t="shared" ref="Q4416:Q4479" si="242">IF(AND(S4416&gt;0,T4416&gt;0),1,0)</f>
        <v>0</v>
      </c>
      <c r="R4416">
        <f>IFERROR(IF(I4416=1,VLOOKUP(F4416,Lookup!$A$2:$B$15,2,FALSE),0),0.5)</f>
        <v>0.5</v>
      </c>
      <c r="S4416">
        <f>IF(K4416=1,1,IFERROR(IF(H4416="pass",VLOOKUP(F4416,Lookup!$D$2:$E$26,2,FALSE),0),1.6))</f>
        <v>0</v>
      </c>
      <c r="T4416" s="6">
        <f t="shared" ref="T4416:T4479" si="243">IFERROR(1.6+0.7/40*N4416,0)</f>
        <v>0</v>
      </c>
      <c r="U4416" s="6">
        <f t="shared" ref="U4416:U4479" si="244">R4416+IF(S4416&gt;=3.2,S4416,IF(AND(S4416&lt;3.2,S4416&gt;=1.8),S4416*0.66+T4416*0.34,T4416))+K4416*0.4735*2</f>
        <v>0.5</v>
      </c>
      <c r="V4416" t="str">
        <f t="shared" si="239"/>
        <v>N.CHUBB, CLE</v>
      </c>
    </row>
    <row r="4417" spans="1:22">
      <c r="A4417">
        <v>580</v>
      </c>
      <c r="B4417" s="21">
        <v>3</v>
      </c>
      <c r="C4417" s="21" t="s">
        <v>4</v>
      </c>
      <c r="D4417" s="21" t="s">
        <v>17</v>
      </c>
      <c r="E4417" s="21">
        <v>22</v>
      </c>
      <c r="F4417" s="21">
        <v>78</v>
      </c>
      <c r="G4417" s="21" t="s">
        <v>5495</v>
      </c>
      <c r="H4417" s="21" t="s">
        <v>585</v>
      </c>
      <c r="I4417" s="21">
        <v>1</v>
      </c>
      <c r="J4417" s="21">
        <v>0</v>
      </c>
      <c r="K4417" s="21">
        <v>0</v>
      </c>
      <c r="L4417" s="21">
        <v>0</v>
      </c>
      <c r="M4417" s="21" t="s">
        <v>1061</v>
      </c>
      <c r="N4417" s="21" t="s">
        <v>587</v>
      </c>
      <c r="O4417" s="21">
        <f t="shared" si="240"/>
        <v>0</v>
      </c>
      <c r="P4417" s="21">
        <f t="shared" si="241"/>
        <v>1</v>
      </c>
      <c r="Q4417" s="21">
        <f t="shared" si="242"/>
        <v>0</v>
      </c>
      <c r="R4417">
        <f>IFERROR(IF(I4417=1,VLOOKUP(F4417,Lookup!$A$2:$B$15,2,FALSE),0),0.5)</f>
        <v>0.5</v>
      </c>
      <c r="S4417">
        <f>IF(K4417=1,1,IFERROR(IF(H4417="pass",VLOOKUP(F4417,Lookup!$D$2:$E$26,2,FALSE),0),1.6))</f>
        <v>0</v>
      </c>
      <c r="T4417" s="6">
        <f t="shared" si="243"/>
        <v>0</v>
      </c>
      <c r="U4417" s="6">
        <f t="shared" si="244"/>
        <v>0.5</v>
      </c>
      <c r="V4417" t="str">
        <f t="shared" si="239"/>
        <v>N.CHUBB, CLE</v>
      </c>
    </row>
    <row r="4418" spans="1:22">
      <c r="A4418">
        <v>581</v>
      </c>
      <c r="B4418" s="21">
        <v>3</v>
      </c>
      <c r="C4418" s="21" t="s">
        <v>4</v>
      </c>
      <c r="D4418" s="21" t="s">
        <v>17</v>
      </c>
      <c r="E4418" s="21">
        <v>20</v>
      </c>
      <c r="F4418" s="21">
        <v>80</v>
      </c>
      <c r="G4418" s="21" t="s">
        <v>5496</v>
      </c>
      <c r="H4418" s="21" t="s">
        <v>585</v>
      </c>
      <c r="I4418" s="21">
        <v>1</v>
      </c>
      <c r="J4418" s="21">
        <v>0</v>
      </c>
      <c r="K4418" s="21">
        <v>0</v>
      </c>
      <c r="L4418" s="21">
        <v>0</v>
      </c>
      <c r="M4418" s="21" t="s">
        <v>1061</v>
      </c>
      <c r="N4418" s="21" t="s">
        <v>587</v>
      </c>
      <c r="O4418" s="21">
        <f t="shared" si="240"/>
        <v>0</v>
      </c>
      <c r="P4418" s="21">
        <f t="shared" si="241"/>
        <v>1</v>
      </c>
      <c r="Q4418" s="21">
        <f t="shared" si="242"/>
        <v>0</v>
      </c>
      <c r="R4418">
        <f>IFERROR(IF(I4418=1,VLOOKUP(F4418,Lookup!$A$2:$B$15,2,FALSE),0),0.5)</f>
        <v>0.5</v>
      </c>
      <c r="S4418">
        <f>IF(K4418=1,1,IFERROR(IF(H4418="pass",VLOOKUP(F4418,Lookup!$D$2:$E$26,2,FALSE),0),1.6))</f>
        <v>0</v>
      </c>
      <c r="T4418" s="6">
        <f t="shared" si="243"/>
        <v>0</v>
      </c>
      <c r="U4418" s="6">
        <f t="shared" si="244"/>
        <v>0.5</v>
      </c>
      <c r="V4418" t="str">
        <f t="shared" ref="V4418:V4481" si="245">IF(M4418="A.St","A. ST. BROWN, DET",IF(M4418="Dj.Moore","D.MOORE, CAR",IF(M4418="Mi.Carter","M.CARTER, NYJ",UPPER(M4418)&amp;", "&amp;C4418)))</f>
        <v>N.CHUBB, CLE</v>
      </c>
    </row>
    <row r="4419" spans="1:22">
      <c r="A4419">
        <v>582</v>
      </c>
      <c r="B4419" s="21">
        <v>3</v>
      </c>
      <c r="C4419" s="21" t="s">
        <v>4</v>
      </c>
      <c r="D4419" s="21" t="s">
        <v>17</v>
      </c>
      <c r="E4419" s="21">
        <v>14</v>
      </c>
      <c r="F4419" s="21">
        <v>86</v>
      </c>
      <c r="G4419" s="21" t="s">
        <v>5497</v>
      </c>
      <c r="H4419" s="21" t="s">
        <v>585</v>
      </c>
      <c r="I4419" s="21">
        <v>1</v>
      </c>
      <c r="J4419" s="21">
        <v>0</v>
      </c>
      <c r="K4419" s="21">
        <v>0</v>
      </c>
      <c r="L4419" s="21">
        <v>0</v>
      </c>
      <c r="M4419" s="21" t="s">
        <v>1003</v>
      </c>
      <c r="N4419" s="21" t="s">
        <v>587</v>
      </c>
      <c r="O4419" s="21">
        <f t="shared" si="240"/>
        <v>0</v>
      </c>
      <c r="P4419" s="21">
        <f t="shared" si="241"/>
        <v>1</v>
      </c>
      <c r="Q4419" s="21">
        <f t="shared" si="242"/>
        <v>0</v>
      </c>
      <c r="R4419">
        <f>IFERROR(IF(I4419=1,VLOOKUP(F4419,Lookup!$A$2:$B$15,2,FALSE),0),0.5)</f>
        <v>0.6</v>
      </c>
      <c r="S4419">
        <f>IF(K4419=1,1,IFERROR(IF(H4419="pass",VLOOKUP(F4419,Lookup!$D$2:$E$26,2,FALSE),0),1.6))</f>
        <v>0</v>
      </c>
      <c r="T4419" s="6">
        <f t="shared" si="243"/>
        <v>0</v>
      </c>
      <c r="U4419" s="6">
        <f t="shared" si="244"/>
        <v>0.6</v>
      </c>
      <c r="V4419" t="str">
        <f t="shared" si="245"/>
        <v>K.HUNT, CLE</v>
      </c>
    </row>
    <row r="4420" spans="1:22">
      <c r="A4420">
        <v>583</v>
      </c>
      <c r="B4420" s="21">
        <v>3</v>
      </c>
      <c r="C4420" s="21" t="s">
        <v>4</v>
      </c>
      <c r="D4420" s="21" t="s">
        <v>17</v>
      </c>
      <c r="E4420" s="21">
        <v>20</v>
      </c>
      <c r="F4420" s="21">
        <v>80</v>
      </c>
      <c r="G4420" s="21" t="s">
        <v>5498</v>
      </c>
      <c r="H4420" s="21" t="s">
        <v>585</v>
      </c>
      <c r="I4420" s="21">
        <v>1</v>
      </c>
      <c r="J4420" s="21">
        <v>0</v>
      </c>
      <c r="K4420" s="21">
        <v>0</v>
      </c>
      <c r="L4420" s="21">
        <v>0</v>
      </c>
      <c r="M4420" s="21" t="s">
        <v>1003</v>
      </c>
      <c r="N4420" s="21" t="s">
        <v>587</v>
      </c>
      <c r="O4420" s="21">
        <f t="shared" si="240"/>
        <v>0</v>
      </c>
      <c r="P4420" s="21">
        <f t="shared" si="241"/>
        <v>1</v>
      </c>
      <c r="Q4420" s="21">
        <f t="shared" si="242"/>
        <v>0</v>
      </c>
      <c r="R4420">
        <f>IFERROR(IF(I4420=1,VLOOKUP(F4420,Lookup!$A$2:$B$15,2,FALSE),0),0.5)</f>
        <v>0.5</v>
      </c>
      <c r="S4420">
        <f>IF(K4420=1,1,IFERROR(IF(H4420="pass",VLOOKUP(F4420,Lookup!$D$2:$E$26,2,FALSE),0),1.6))</f>
        <v>0</v>
      </c>
      <c r="T4420" s="6">
        <f t="shared" si="243"/>
        <v>0</v>
      </c>
      <c r="U4420" s="6">
        <f t="shared" si="244"/>
        <v>0.5</v>
      </c>
      <c r="V4420" t="str">
        <f t="shared" si="245"/>
        <v>K.HUNT, CLE</v>
      </c>
    </row>
    <row r="4421" spans="1:22">
      <c r="A4421">
        <v>584</v>
      </c>
      <c r="B4421" s="21">
        <v>3</v>
      </c>
      <c r="C4421" s="21" t="s">
        <v>4</v>
      </c>
      <c r="D4421" s="21" t="s">
        <v>17</v>
      </c>
      <c r="E4421" s="21">
        <v>16</v>
      </c>
      <c r="F4421" s="21">
        <v>84</v>
      </c>
      <c r="G4421" s="21" t="s">
        <v>5499</v>
      </c>
      <c r="H4421" s="21" t="s">
        <v>585</v>
      </c>
      <c r="I4421" s="21">
        <v>1</v>
      </c>
      <c r="J4421" s="21">
        <v>0</v>
      </c>
      <c r="K4421" s="21">
        <v>0</v>
      </c>
      <c r="L4421" s="21">
        <v>0</v>
      </c>
      <c r="M4421" s="21" t="s">
        <v>1061</v>
      </c>
      <c r="N4421" s="21" t="s">
        <v>587</v>
      </c>
      <c r="O4421" s="21">
        <f t="shared" si="240"/>
        <v>0</v>
      </c>
      <c r="P4421" s="21">
        <f t="shared" si="241"/>
        <v>1</v>
      </c>
      <c r="Q4421" s="21">
        <f t="shared" si="242"/>
        <v>0</v>
      </c>
      <c r="R4421">
        <f>IFERROR(IF(I4421=1,VLOOKUP(F4421,Lookup!$A$2:$B$15,2,FALSE),0),0.5)</f>
        <v>0.5</v>
      </c>
      <c r="S4421">
        <f>IF(K4421=1,1,IFERROR(IF(H4421="pass",VLOOKUP(F4421,Lookup!$D$2:$E$26,2,FALSE),0),1.6))</f>
        <v>0</v>
      </c>
      <c r="T4421" s="6">
        <f t="shared" si="243"/>
        <v>0</v>
      </c>
      <c r="U4421" s="6">
        <f t="shared" si="244"/>
        <v>0.5</v>
      </c>
      <c r="V4421" t="str">
        <f t="shared" si="245"/>
        <v>N.CHUBB, CLE</v>
      </c>
    </row>
    <row r="4422" spans="1:22">
      <c r="A4422">
        <v>585</v>
      </c>
      <c r="B4422" s="21">
        <v>3</v>
      </c>
      <c r="C4422" s="21" t="s">
        <v>17</v>
      </c>
      <c r="D4422" s="21" t="s">
        <v>4</v>
      </c>
      <c r="E4422" s="21">
        <v>75</v>
      </c>
      <c r="F4422" s="21">
        <v>25</v>
      </c>
      <c r="G4422" s="21" t="s">
        <v>5500</v>
      </c>
      <c r="H4422" s="21" t="s">
        <v>439</v>
      </c>
      <c r="I4422" s="21">
        <v>0</v>
      </c>
      <c r="J4422" s="21">
        <v>1</v>
      </c>
      <c r="K4422" s="21">
        <v>0</v>
      </c>
      <c r="L4422" s="21">
        <v>0</v>
      </c>
      <c r="M4422" s="21" t="s">
        <v>879</v>
      </c>
      <c r="N4422" s="21">
        <v>-6</v>
      </c>
      <c r="O4422" s="21">
        <f t="shared" si="240"/>
        <v>-6</v>
      </c>
      <c r="P4422" s="21">
        <f t="shared" si="241"/>
        <v>0</v>
      </c>
      <c r="Q4422" s="21">
        <f t="shared" si="242"/>
        <v>1</v>
      </c>
      <c r="R4422">
        <f>IFERROR(IF(I4422=1,VLOOKUP(F4422,Lookup!$A$2:$B$15,2,FALSE),0),0.5)</f>
        <v>0</v>
      </c>
      <c r="S4422">
        <f>IF(K4422=1,1,IFERROR(IF(H4422="pass",VLOOKUP(F4422,Lookup!$D$2:$E$26,2,FALSE),0),1.6))</f>
        <v>1.6</v>
      </c>
      <c r="T4422" s="6">
        <f t="shared" si="243"/>
        <v>1.4950000000000001</v>
      </c>
      <c r="U4422" s="6">
        <f t="shared" si="244"/>
        <v>1.4950000000000001</v>
      </c>
      <c r="V4422" t="str">
        <f t="shared" si="245"/>
        <v>D.MONTGOMERY, CHI</v>
      </c>
    </row>
    <row r="4423" spans="1:22">
      <c r="A4423">
        <v>586</v>
      </c>
      <c r="B4423" s="21">
        <v>3</v>
      </c>
      <c r="C4423" s="21" t="s">
        <v>17</v>
      </c>
      <c r="D4423" s="21" t="s">
        <v>4</v>
      </c>
      <c r="E4423" s="21">
        <v>65</v>
      </c>
      <c r="F4423" s="21">
        <v>35</v>
      </c>
      <c r="G4423" s="21" t="s">
        <v>5501</v>
      </c>
      <c r="H4423" s="21" t="s">
        <v>439</v>
      </c>
      <c r="I4423" s="21">
        <v>0</v>
      </c>
      <c r="J4423" s="21">
        <v>1</v>
      </c>
      <c r="K4423" s="21">
        <v>0</v>
      </c>
      <c r="L4423" s="21">
        <v>0</v>
      </c>
      <c r="M4423" s="21" t="s">
        <v>879</v>
      </c>
      <c r="N4423" s="21">
        <v>2</v>
      </c>
      <c r="O4423" s="21">
        <f t="shared" si="240"/>
        <v>2</v>
      </c>
      <c r="P4423" s="21">
        <f t="shared" si="241"/>
        <v>0</v>
      </c>
      <c r="Q4423" s="21">
        <f t="shared" si="242"/>
        <v>1</v>
      </c>
      <c r="R4423">
        <f>IFERROR(IF(I4423=1,VLOOKUP(F4423,Lookup!$A$2:$B$15,2,FALSE),0),0.5)</f>
        <v>0</v>
      </c>
      <c r="S4423">
        <f>IF(K4423=1,1,IFERROR(IF(H4423="pass",VLOOKUP(F4423,Lookup!$D$2:$E$26,2,FALSE),0),1.6))</f>
        <v>1.6</v>
      </c>
      <c r="T4423" s="6">
        <f t="shared" si="243"/>
        <v>1.635</v>
      </c>
      <c r="U4423" s="6">
        <f t="shared" si="244"/>
        <v>1.635</v>
      </c>
      <c r="V4423" t="str">
        <f t="shared" si="245"/>
        <v>D.MONTGOMERY, CHI</v>
      </c>
    </row>
    <row r="4424" spans="1:22">
      <c r="A4424">
        <v>587</v>
      </c>
      <c r="B4424" s="21">
        <v>3</v>
      </c>
      <c r="C4424" s="21" t="s">
        <v>17</v>
      </c>
      <c r="D4424" s="21" t="s">
        <v>4</v>
      </c>
      <c r="E4424" s="21">
        <v>65</v>
      </c>
      <c r="F4424" s="21">
        <v>35</v>
      </c>
      <c r="G4424" s="21" t="s">
        <v>5502</v>
      </c>
      <c r="H4424" s="21" t="s">
        <v>439</v>
      </c>
      <c r="I4424" s="21">
        <v>0</v>
      </c>
      <c r="J4424" s="21">
        <v>1</v>
      </c>
      <c r="K4424" s="21">
        <v>0</v>
      </c>
      <c r="L4424" s="21">
        <v>0</v>
      </c>
      <c r="M4424" s="21" t="s">
        <v>895</v>
      </c>
      <c r="N4424" s="21">
        <v>8</v>
      </c>
      <c r="O4424" s="21">
        <f t="shared" si="240"/>
        <v>8</v>
      </c>
      <c r="P4424" s="21">
        <f t="shared" si="241"/>
        <v>0</v>
      </c>
      <c r="Q4424" s="21">
        <f t="shared" si="242"/>
        <v>1</v>
      </c>
      <c r="R4424">
        <f>IFERROR(IF(I4424=1,VLOOKUP(F4424,Lookup!$A$2:$B$15,2,FALSE),0),0.5)</f>
        <v>0</v>
      </c>
      <c r="S4424">
        <f>IF(K4424=1,1,IFERROR(IF(H4424="pass",VLOOKUP(F4424,Lookup!$D$2:$E$26,2,FALSE),0),1.6))</f>
        <v>1.6</v>
      </c>
      <c r="T4424" s="6">
        <f t="shared" si="243"/>
        <v>1.74</v>
      </c>
      <c r="U4424" s="6">
        <f t="shared" si="244"/>
        <v>1.74</v>
      </c>
      <c r="V4424" t="str">
        <f t="shared" si="245"/>
        <v>C.KMET, CHI</v>
      </c>
    </row>
    <row r="4425" spans="1:22">
      <c r="A4425">
        <v>588</v>
      </c>
      <c r="B4425" s="21">
        <v>3</v>
      </c>
      <c r="C4425" s="21" t="s">
        <v>17</v>
      </c>
      <c r="D4425" s="21" t="s">
        <v>4</v>
      </c>
      <c r="E4425" s="21">
        <v>65</v>
      </c>
      <c r="F4425" s="21">
        <v>35</v>
      </c>
      <c r="G4425" s="21" t="s">
        <v>5503</v>
      </c>
      <c r="H4425" s="21" t="s">
        <v>439</v>
      </c>
      <c r="I4425" s="21">
        <v>0</v>
      </c>
      <c r="J4425" s="21">
        <v>1</v>
      </c>
      <c r="K4425" s="21">
        <v>0</v>
      </c>
      <c r="L4425" s="21">
        <v>0</v>
      </c>
      <c r="M4425" s="21" t="s">
        <v>893</v>
      </c>
      <c r="N4425" s="21">
        <v>13</v>
      </c>
      <c r="O4425" s="21">
        <f t="shared" si="240"/>
        <v>13</v>
      </c>
      <c r="P4425" s="21">
        <f t="shared" si="241"/>
        <v>0</v>
      </c>
      <c r="Q4425" s="21">
        <f t="shared" si="242"/>
        <v>1</v>
      </c>
      <c r="R4425">
        <f>IFERROR(IF(I4425=1,VLOOKUP(F4425,Lookup!$A$2:$B$15,2,FALSE),0),0.5)</f>
        <v>0</v>
      </c>
      <c r="S4425">
        <f>IF(K4425=1,1,IFERROR(IF(H4425="pass",VLOOKUP(F4425,Lookup!$D$2:$E$26,2,FALSE),0),1.6))</f>
        <v>1.6</v>
      </c>
      <c r="T4425" s="6">
        <f t="shared" si="243"/>
        <v>1.8275000000000001</v>
      </c>
      <c r="U4425" s="6">
        <f t="shared" si="244"/>
        <v>1.8275000000000001</v>
      </c>
      <c r="V4425" t="str">
        <f t="shared" si="245"/>
        <v>A.ROBINSON, CHI</v>
      </c>
    </row>
    <row r="4426" spans="1:22">
      <c r="A4426">
        <v>589</v>
      </c>
      <c r="B4426" s="21">
        <v>3</v>
      </c>
      <c r="C4426" s="21" t="s">
        <v>4</v>
      </c>
      <c r="D4426" s="21" t="s">
        <v>17</v>
      </c>
      <c r="E4426" s="21">
        <v>21</v>
      </c>
      <c r="F4426" s="21">
        <v>79</v>
      </c>
      <c r="G4426" s="21" t="s">
        <v>5504</v>
      </c>
      <c r="H4426" s="21" t="s">
        <v>585</v>
      </c>
      <c r="I4426" s="21">
        <v>1</v>
      </c>
      <c r="J4426" s="21">
        <v>0</v>
      </c>
      <c r="K4426" s="21">
        <v>0</v>
      </c>
      <c r="L4426" s="21">
        <v>0</v>
      </c>
      <c r="M4426" s="21" t="s">
        <v>1547</v>
      </c>
      <c r="N4426" s="21" t="s">
        <v>587</v>
      </c>
      <c r="O4426" s="21">
        <f t="shared" si="240"/>
        <v>0</v>
      </c>
      <c r="P4426" s="21">
        <f t="shared" si="241"/>
        <v>1</v>
      </c>
      <c r="Q4426" s="21">
        <f t="shared" si="242"/>
        <v>0</v>
      </c>
      <c r="R4426">
        <f>IFERROR(IF(I4426=1,VLOOKUP(F4426,Lookup!$A$2:$B$15,2,FALSE),0),0.5)</f>
        <v>0.5</v>
      </c>
      <c r="S4426">
        <f>IF(K4426=1,1,IFERROR(IF(H4426="pass",VLOOKUP(F4426,Lookup!$D$2:$E$26,2,FALSE),0),1.6))</f>
        <v>0</v>
      </c>
      <c r="T4426" s="6">
        <f t="shared" si="243"/>
        <v>0</v>
      </c>
      <c r="U4426" s="6">
        <f t="shared" si="244"/>
        <v>0.5</v>
      </c>
      <c r="V4426" t="str">
        <f t="shared" si="245"/>
        <v>D.JOHNSON, CLE</v>
      </c>
    </row>
    <row r="4427" spans="1:22">
      <c r="A4427">
        <v>590</v>
      </c>
      <c r="B4427" s="21">
        <v>3</v>
      </c>
      <c r="C4427" s="21" t="s">
        <v>4</v>
      </c>
      <c r="D4427" s="21" t="s">
        <v>17</v>
      </c>
      <c r="E4427" s="21">
        <v>16</v>
      </c>
      <c r="F4427" s="21">
        <v>84</v>
      </c>
      <c r="G4427" s="21" t="s">
        <v>5505</v>
      </c>
      <c r="H4427" s="21" t="s">
        <v>585</v>
      </c>
      <c r="I4427" s="21">
        <v>1</v>
      </c>
      <c r="J4427" s="21">
        <v>0</v>
      </c>
      <c r="K4427" s="21">
        <v>0</v>
      </c>
      <c r="L4427" s="21">
        <v>0</v>
      </c>
      <c r="M4427" s="21" t="s">
        <v>1547</v>
      </c>
      <c r="N4427" s="21" t="s">
        <v>587</v>
      </c>
      <c r="O4427" s="21">
        <f t="shared" si="240"/>
        <v>0</v>
      </c>
      <c r="P4427" s="21">
        <f t="shared" si="241"/>
        <v>1</v>
      </c>
      <c r="Q4427" s="21">
        <f t="shared" si="242"/>
        <v>0</v>
      </c>
      <c r="R4427">
        <f>IFERROR(IF(I4427=1,VLOOKUP(F4427,Lookup!$A$2:$B$15,2,FALSE),0),0.5)</f>
        <v>0.5</v>
      </c>
      <c r="S4427">
        <f>IF(K4427=1,1,IFERROR(IF(H4427="pass",VLOOKUP(F4427,Lookup!$D$2:$E$26,2,FALSE),0),1.6))</f>
        <v>0</v>
      </c>
      <c r="T4427" s="6">
        <f t="shared" si="243"/>
        <v>0</v>
      </c>
      <c r="U4427" s="6">
        <f t="shared" si="244"/>
        <v>0.5</v>
      </c>
      <c r="V4427" t="str">
        <f t="shared" si="245"/>
        <v>D.JOHNSON, CLE</v>
      </c>
    </row>
    <row r="4428" spans="1:22">
      <c r="A4428">
        <v>591</v>
      </c>
      <c r="B4428" s="21">
        <v>3</v>
      </c>
      <c r="C4428" s="21" t="s">
        <v>4</v>
      </c>
      <c r="D4428" s="21" t="s">
        <v>17</v>
      </c>
      <c r="E4428" s="21">
        <v>12</v>
      </c>
      <c r="F4428" s="21">
        <v>88</v>
      </c>
      <c r="G4428" s="21" t="s">
        <v>5506</v>
      </c>
      <c r="H4428" s="21" t="s">
        <v>585</v>
      </c>
      <c r="I4428" s="21">
        <v>1</v>
      </c>
      <c r="J4428" s="21">
        <v>0</v>
      </c>
      <c r="K4428" s="21">
        <v>0</v>
      </c>
      <c r="L4428" s="21">
        <v>0</v>
      </c>
      <c r="M4428" s="21" t="s">
        <v>5507</v>
      </c>
      <c r="N4428" s="21" t="s">
        <v>587</v>
      </c>
      <c r="O4428" s="21">
        <f t="shared" si="240"/>
        <v>0</v>
      </c>
      <c r="P4428" s="21">
        <f t="shared" si="241"/>
        <v>1</v>
      </c>
      <c r="Q4428" s="21">
        <f t="shared" si="242"/>
        <v>0</v>
      </c>
      <c r="R4428">
        <f>IFERROR(IF(I4428=1,VLOOKUP(F4428,Lookup!$A$2:$B$15,2,FALSE),0),0.5)</f>
        <v>0.7</v>
      </c>
      <c r="S4428">
        <f>IF(K4428=1,1,IFERROR(IF(H4428="pass",VLOOKUP(F4428,Lookup!$D$2:$E$26,2,FALSE),0),1.6))</f>
        <v>0</v>
      </c>
      <c r="T4428" s="6">
        <f t="shared" si="243"/>
        <v>0</v>
      </c>
      <c r="U4428" s="6">
        <f t="shared" si="244"/>
        <v>0.7</v>
      </c>
      <c r="V4428" t="str">
        <f t="shared" si="245"/>
        <v>C.KEENUM, CLE</v>
      </c>
    </row>
    <row r="4429" spans="1:22">
      <c r="A4429">
        <v>592</v>
      </c>
      <c r="B4429" s="21">
        <v>3</v>
      </c>
      <c r="C4429" s="21" t="s">
        <v>4</v>
      </c>
      <c r="D4429" s="21" t="s">
        <v>17</v>
      </c>
      <c r="E4429" s="21">
        <v>10</v>
      </c>
      <c r="F4429" s="21">
        <v>90</v>
      </c>
      <c r="G4429" s="21" t="s">
        <v>5508</v>
      </c>
      <c r="H4429" s="21" t="s">
        <v>2963</v>
      </c>
      <c r="I4429" s="21">
        <v>0</v>
      </c>
      <c r="J4429" s="21">
        <v>0</v>
      </c>
      <c r="K4429" s="21">
        <v>0</v>
      </c>
      <c r="L4429" s="21">
        <v>0</v>
      </c>
      <c r="M4429" s="21" t="s">
        <v>5507</v>
      </c>
      <c r="N4429" s="21" t="s">
        <v>587</v>
      </c>
      <c r="O4429" s="21">
        <f t="shared" si="240"/>
        <v>0</v>
      </c>
      <c r="P4429" s="21">
        <f t="shared" si="241"/>
        <v>0</v>
      </c>
      <c r="Q4429" s="21">
        <f t="shared" si="242"/>
        <v>0</v>
      </c>
      <c r="R4429">
        <f>IFERROR(IF(I4429=1,VLOOKUP(F4429,Lookup!$A$2:$B$15,2,FALSE),0),0.5)</f>
        <v>0</v>
      </c>
      <c r="S4429">
        <f>IF(K4429=1,1,IFERROR(IF(H4429="pass",VLOOKUP(F4429,Lookup!$D$2:$E$26,2,FALSE),0),1.6))</f>
        <v>0</v>
      </c>
      <c r="T4429" s="6">
        <f t="shared" si="243"/>
        <v>0</v>
      </c>
      <c r="U4429" s="6">
        <f t="shared" si="244"/>
        <v>0</v>
      </c>
      <c r="V4429" t="str">
        <f t="shared" si="245"/>
        <v>C.KEENUM, CLE</v>
      </c>
    </row>
    <row r="4430" spans="1:22">
      <c r="A4430">
        <v>593</v>
      </c>
      <c r="B4430" s="21">
        <v>3</v>
      </c>
      <c r="C4430" s="21" t="s">
        <v>4</v>
      </c>
      <c r="D4430" s="21" t="s">
        <v>17</v>
      </c>
      <c r="E4430" s="21">
        <v>11</v>
      </c>
      <c r="F4430" s="21">
        <v>89</v>
      </c>
      <c r="G4430" s="21" t="s">
        <v>5509</v>
      </c>
      <c r="H4430" s="21" t="s">
        <v>2963</v>
      </c>
      <c r="I4430" s="21">
        <v>0</v>
      </c>
      <c r="J4430" s="21">
        <v>0</v>
      </c>
      <c r="K4430" s="21">
        <v>0</v>
      </c>
      <c r="L4430" s="21">
        <v>0</v>
      </c>
      <c r="M4430" s="21" t="s">
        <v>5507</v>
      </c>
      <c r="N4430" s="21" t="s">
        <v>587</v>
      </c>
      <c r="O4430" s="21">
        <f t="shared" si="240"/>
        <v>0</v>
      </c>
      <c r="P4430" s="21">
        <f t="shared" si="241"/>
        <v>0</v>
      </c>
      <c r="Q4430" s="21">
        <f t="shared" si="242"/>
        <v>0</v>
      </c>
      <c r="R4430">
        <f>IFERROR(IF(I4430=1,VLOOKUP(F4430,Lookup!$A$2:$B$15,2,FALSE),0),0.5)</f>
        <v>0</v>
      </c>
      <c r="S4430">
        <f>IF(K4430=1,1,IFERROR(IF(H4430="pass",VLOOKUP(F4430,Lookup!$D$2:$E$26,2,FALSE),0),1.6))</f>
        <v>0</v>
      </c>
      <c r="T4430" s="6">
        <f t="shared" si="243"/>
        <v>0</v>
      </c>
      <c r="U4430" s="6">
        <f t="shared" si="244"/>
        <v>0</v>
      </c>
      <c r="V4430" t="str">
        <f t="shared" si="245"/>
        <v>C.KEENUM, CLE</v>
      </c>
    </row>
    <row r="4431" spans="1:22">
      <c r="A4431">
        <v>594</v>
      </c>
      <c r="B4431" s="21">
        <v>3</v>
      </c>
      <c r="C4431" s="21" t="s">
        <v>15</v>
      </c>
      <c r="D4431" s="21" t="s">
        <v>1</v>
      </c>
      <c r="E4431" s="21">
        <v>75</v>
      </c>
      <c r="F4431" s="21">
        <v>25</v>
      </c>
      <c r="G4431" s="21" t="s">
        <v>5510</v>
      </c>
      <c r="H4431" s="21" t="s">
        <v>585</v>
      </c>
      <c r="I4431" s="21">
        <v>1</v>
      </c>
      <c r="J4431" s="21">
        <v>0</v>
      </c>
      <c r="K4431" s="21">
        <v>0</v>
      </c>
      <c r="L4431" s="21">
        <v>0</v>
      </c>
      <c r="M4431" s="21" t="s">
        <v>2362</v>
      </c>
      <c r="N4431" s="21" t="s">
        <v>587</v>
      </c>
      <c r="O4431" s="21">
        <f t="shared" si="240"/>
        <v>0</v>
      </c>
      <c r="P4431" s="21">
        <f t="shared" si="241"/>
        <v>1</v>
      </c>
      <c r="Q4431" s="21">
        <f t="shared" si="242"/>
        <v>0</v>
      </c>
      <c r="R4431">
        <f>IFERROR(IF(I4431=1,VLOOKUP(F4431,Lookup!$A$2:$B$15,2,FALSE),0),0.5)</f>
        <v>0.5</v>
      </c>
      <c r="S4431">
        <f>IF(K4431=1,1,IFERROR(IF(H4431="pass",VLOOKUP(F4431,Lookup!$D$2:$E$26,2,FALSE),0),1.6))</f>
        <v>0</v>
      </c>
      <c r="T4431" s="6">
        <f t="shared" si="243"/>
        <v>0</v>
      </c>
      <c r="U4431" s="6">
        <f t="shared" si="244"/>
        <v>0.5</v>
      </c>
      <c r="V4431" t="str">
        <f t="shared" si="245"/>
        <v>N.HARRIS, PIT</v>
      </c>
    </row>
    <row r="4432" spans="1:22">
      <c r="A4432">
        <v>595</v>
      </c>
      <c r="B4432" s="21">
        <v>3</v>
      </c>
      <c r="C4432" s="21" t="s">
        <v>15</v>
      </c>
      <c r="D4432" s="21" t="s">
        <v>1</v>
      </c>
      <c r="E4432" s="21">
        <v>71</v>
      </c>
      <c r="F4432" s="21">
        <v>29</v>
      </c>
      <c r="G4432" s="21" t="s">
        <v>5511</v>
      </c>
      <c r="H4432" s="21" t="s">
        <v>2864</v>
      </c>
      <c r="I4432" s="21">
        <v>1</v>
      </c>
      <c r="J4432" s="21">
        <v>0</v>
      </c>
      <c r="K4432" s="21">
        <v>0</v>
      </c>
      <c r="L4432" s="21">
        <v>0</v>
      </c>
      <c r="M4432" s="21" t="s">
        <v>2362</v>
      </c>
      <c r="N4432" s="21" t="s">
        <v>587</v>
      </c>
      <c r="O4432" s="21">
        <f t="shared" si="240"/>
        <v>0</v>
      </c>
      <c r="P4432" s="21">
        <f t="shared" si="241"/>
        <v>1</v>
      </c>
      <c r="Q4432" s="21">
        <f t="shared" si="242"/>
        <v>0</v>
      </c>
      <c r="R4432">
        <f>IFERROR(IF(I4432=1,VLOOKUP(F4432,Lookup!$A$2:$B$15,2,FALSE),0),0.5)</f>
        <v>0.5</v>
      </c>
      <c r="S4432">
        <f>IF(K4432=1,1,IFERROR(IF(H4432="pass",VLOOKUP(F4432,Lookup!$D$2:$E$26,2,FALSE),0),1.6))</f>
        <v>0</v>
      </c>
      <c r="T4432" s="6">
        <f t="shared" si="243"/>
        <v>0</v>
      </c>
      <c r="U4432" s="6">
        <f t="shared" si="244"/>
        <v>0.5</v>
      </c>
      <c r="V4432" t="str">
        <f t="shared" si="245"/>
        <v>N.HARRIS, PIT</v>
      </c>
    </row>
    <row r="4433" spans="1:22">
      <c r="A4433">
        <v>596</v>
      </c>
      <c r="B4433" s="21">
        <v>3</v>
      </c>
      <c r="C4433" s="21" t="s">
        <v>15</v>
      </c>
      <c r="D4433" s="21" t="s">
        <v>1</v>
      </c>
      <c r="E4433" s="21">
        <v>76</v>
      </c>
      <c r="F4433" s="21">
        <v>24</v>
      </c>
      <c r="G4433" s="21" t="s">
        <v>5512</v>
      </c>
      <c r="H4433" s="21" t="s">
        <v>439</v>
      </c>
      <c r="I4433" s="21">
        <v>0</v>
      </c>
      <c r="J4433" s="21">
        <v>1</v>
      </c>
      <c r="K4433" s="21">
        <v>0</v>
      </c>
      <c r="L4433" s="21">
        <v>0</v>
      </c>
      <c r="M4433" s="21" t="s">
        <v>2382</v>
      </c>
      <c r="N4433" s="21">
        <v>-1</v>
      </c>
      <c r="O4433" s="21">
        <f t="shared" si="240"/>
        <v>-1</v>
      </c>
      <c r="P4433" s="21">
        <f t="shared" si="241"/>
        <v>0</v>
      </c>
      <c r="Q4433" s="21">
        <f t="shared" si="242"/>
        <v>1</v>
      </c>
      <c r="R4433">
        <f>IFERROR(IF(I4433=1,VLOOKUP(F4433,Lookup!$A$2:$B$15,2,FALSE),0),0.5)</f>
        <v>0</v>
      </c>
      <c r="S4433">
        <f>IF(K4433=1,1,IFERROR(IF(H4433="pass",VLOOKUP(F4433,Lookup!$D$2:$E$26,2,FALSE),0),1.6))</f>
        <v>1.6</v>
      </c>
      <c r="T4433" s="6">
        <f t="shared" si="243"/>
        <v>1.5825</v>
      </c>
      <c r="U4433" s="6">
        <f t="shared" si="244"/>
        <v>1.5825</v>
      </c>
      <c r="V4433" t="str">
        <f t="shared" si="245"/>
        <v>C.CLAYPOOL, PIT</v>
      </c>
    </row>
    <row r="4434" spans="1:22">
      <c r="A4434">
        <v>597</v>
      </c>
      <c r="B4434" s="21">
        <v>3</v>
      </c>
      <c r="C4434" s="21" t="s">
        <v>15</v>
      </c>
      <c r="D4434" s="21" t="s">
        <v>1</v>
      </c>
      <c r="E4434" s="21">
        <v>71</v>
      </c>
      <c r="F4434" s="21">
        <v>29</v>
      </c>
      <c r="G4434" s="21" t="s">
        <v>5513</v>
      </c>
      <c r="H4434" s="21" t="s">
        <v>439</v>
      </c>
      <c r="I4434" s="21">
        <v>0</v>
      </c>
      <c r="J4434" s="21">
        <v>1</v>
      </c>
      <c r="K4434" s="21">
        <v>0</v>
      </c>
      <c r="L4434" s="21">
        <v>0</v>
      </c>
      <c r="M4434" s="21" t="s">
        <v>2392</v>
      </c>
      <c r="N4434" s="21">
        <v>26</v>
      </c>
      <c r="O4434" s="21">
        <f t="shared" si="240"/>
        <v>26</v>
      </c>
      <c r="P4434" s="21">
        <f t="shared" si="241"/>
        <v>0</v>
      </c>
      <c r="Q4434" s="21">
        <f t="shared" si="242"/>
        <v>1</v>
      </c>
      <c r="R4434">
        <f>IFERROR(IF(I4434=1,VLOOKUP(F4434,Lookup!$A$2:$B$15,2,FALSE),0),0.5)</f>
        <v>0</v>
      </c>
      <c r="S4434">
        <f>IF(K4434=1,1,IFERROR(IF(H4434="pass",VLOOKUP(F4434,Lookup!$D$2:$E$26,2,FALSE),0),1.6))</f>
        <v>1.6</v>
      </c>
      <c r="T4434" s="6">
        <f t="shared" si="243"/>
        <v>2.0550000000000002</v>
      </c>
      <c r="U4434" s="6">
        <f t="shared" si="244"/>
        <v>2.0550000000000002</v>
      </c>
      <c r="V4434" t="str">
        <f t="shared" si="245"/>
        <v>J.WASHINGTON, PIT</v>
      </c>
    </row>
    <row r="4435" spans="1:22">
      <c r="A4435">
        <v>598</v>
      </c>
      <c r="B4435" s="21">
        <v>3</v>
      </c>
      <c r="C4435" s="21" t="s">
        <v>1</v>
      </c>
      <c r="D4435" s="21" t="s">
        <v>15</v>
      </c>
      <c r="E4435" s="21">
        <v>58</v>
      </c>
      <c r="F4435" s="21">
        <v>42</v>
      </c>
      <c r="G4435" s="21" t="s">
        <v>5514</v>
      </c>
      <c r="H4435" s="21" t="s">
        <v>585</v>
      </c>
      <c r="I4435" s="21">
        <v>1</v>
      </c>
      <c r="J4435" s="21">
        <v>0</v>
      </c>
      <c r="K4435" s="21">
        <v>0</v>
      </c>
      <c r="L4435" s="21">
        <v>0</v>
      </c>
      <c r="M4435" s="21" t="s">
        <v>1957</v>
      </c>
      <c r="N4435" s="21" t="s">
        <v>587</v>
      </c>
      <c r="O4435" s="21">
        <f t="shared" si="240"/>
        <v>0</v>
      </c>
      <c r="P4435" s="21">
        <f t="shared" si="241"/>
        <v>1</v>
      </c>
      <c r="Q4435" s="21">
        <f t="shared" si="242"/>
        <v>0</v>
      </c>
      <c r="R4435">
        <f>IFERROR(IF(I4435=1,VLOOKUP(F4435,Lookup!$A$2:$B$15,2,FALSE),0),0.5)</f>
        <v>0.5</v>
      </c>
      <c r="S4435">
        <f>IF(K4435=1,1,IFERROR(IF(H4435="pass",VLOOKUP(F4435,Lookup!$D$2:$E$26,2,FALSE),0),1.6))</f>
        <v>0</v>
      </c>
      <c r="T4435" s="6">
        <f t="shared" si="243"/>
        <v>0</v>
      </c>
      <c r="U4435" s="6">
        <f t="shared" si="244"/>
        <v>0.5</v>
      </c>
      <c r="V4435" t="str">
        <f t="shared" si="245"/>
        <v>J.MIXON, CIN</v>
      </c>
    </row>
    <row r="4436" spans="1:22">
      <c r="A4436">
        <v>599</v>
      </c>
      <c r="B4436" s="21">
        <v>3</v>
      </c>
      <c r="C4436" s="21" t="s">
        <v>1</v>
      </c>
      <c r="D4436" s="21" t="s">
        <v>15</v>
      </c>
      <c r="E4436" s="21">
        <v>56</v>
      </c>
      <c r="F4436" s="21">
        <v>44</v>
      </c>
      <c r="G4436" s="21" t="s">
        <v>5515</v>
      </c>
      <c r="H4436" s="21" t="s">
        <v>439</v>
      </c>
      <c r="I4436" s="21">
        <v>0</v>
      </c>
      <c r="J4436" s="21">
        <v>1</v>
      </c>
      <c r="K4436" s="21">
        <v>0</v>
      </c>
      <c r="L4436" s="21">
        <v>0</v>
      </c>
      <c r="M4436" s="21" t="s">
        <v>1962</v>
      </c>
      <c r="N4436" s="21">
        <v>28</v>
      </c>
      <c r="O4436" s="21">
        <f t="shared" si="240"/>
        <v>28</v>
      </c>
      <c r="P4436" s="21">
        <f t="shared" si="241"/>
        <v>0</v>
      </c>
      <c r="Q4436" s="21">
        <f t="shared" si="242"/>
        <v>1</v>
      </c>
      <c r="R4436">
        <f>IFERROR(IF(I4436=1,VLOOKUP(F4436,Lookup!$A$2:$B$15,2,FALSE),0),0.5)</f>
        <v>0</v>
      </c>
      <c r="S4436">
        <f>IF(K4436=1,1,IFERROR(IF(H4436="pass",VLOOKUP(F4436,Lookup!$D$2:$E$26,2,FALSE),0),1.6))</f>
        <v>1.6</v>
      </c>
      <c r="T4436" s="6">
        <f t="shared" si="243"/>
        <v>2.09</v>
      </c>
      <c r="U4436" s="6">
        <f t="shared" si="244"/>
        <v>2.09</v>
      </c>
      <c r="V4436" t="str">
        <f t="shared" si="245"/>
        <v>T.BOYD, CIN</v>
      </c>
    </row>
    <row r="4437" spans="1:22">
      <c r="A4437">
        <v>600</v>
      </c>
      <c r="B4437" s="21">
        <v>3</v>
      </c>
      <c r="C4437" s="21" t="s">
        <v>1</v>
      </c>
      <c r="D4437" s="21" t="s">
        <v>15</v>
      </c>
      <c r="E4437" s="21">
        <v>56</v>
      </c>
      <c r="F4437" s="21">
        <v>44</v>
      </c>
      <c r="G4437" s="21" t="s">
        <v>5516</v>
      </c>
      <c r="H4437" s="21" t="s">
        <v>2864</v>
      </c>
      <c r="I4437" s="21">
        <v>0</v>
      </c>
      <c r="J4437" s="21">
        <v>1</v>
      </c>
      <c r="K4437" s="21">
        <v>0</v>
      </c>
      <c r="L4437" s="21">
        <v>0</v>
      </c>
      <c r="M4437" s="21" t="s">
        <v>2023</v>
      </c>
      <c r="N4437" s="21" t="s">
        <v>587</v>
      </c>
      <c r="O4437" s="21">
        <f t="shared" si="240"/>
        <v>0</v>
      </c>
      <c r="P4437" s="21">
        <f t="shared" si="241"/>
        <v>0</v>
      </c>
      <c r="Q4437" s="21">
        <f t="shared" si="242"/>
        <v>0</v>
      </c>
      <c r="R4437">
        <f>IFERROR(IF(I4437=1,VLOOKUP(F4437,Lookup!$A$2:$B$15,2,FALSE),0),0.5)</f>
        <v>0</v>
      </c>
      <c r="S4437">
        <f>IF(K4437=1,1,IFERROR(IF(H4437="pass",VLOOKUP(F4437,Lookup!$D$2:$E$26,2,FALSE),0),1.6))</f>
        <v>0</v>
      </c>
      <c r="T4437" s="6">
        <f t="shared" si="243"/>
        <v>0</v>
      </c>
      <c r="U4437" s="6">
        <f t="shared" si="244"/>
        <v>0</v>
      </c>
      <c r="V4437" t="str">
        <f t="shared" si="245"/>
        <v>J.BURROW, CIN</v>
      </c>
    </row>
    <row r="4438" spans="1:22">
      <c r="A4438">
        <v>601</v>
      </c>
      <c r="B4438" s="21">
        <v>3</v>
      </c>
      <c r="C4438" s="21" t="s">
        <v>1</v>
      </c>
      <c r="D4438" s="21" t="s">
        <v>15</v>
      </c>
      <c r="E4438" s="21">
        <v>66</v>
      </c>
      <c r="F4438" s="21">
        <v>34</v>
      </c>
      <c r="G4438" s="21" t="s">
        <v>5517</v>
      </c>
      <c r="H4438" s="21" t="s">
        <v>439</v>
      </c>
      <c r="I4438" s="21">
        <v>0</v>
      </c>
      <c r="J4438" s="21">
        <v>1</v>
      </c>
      <c r="K4438" s="21">
        <v>0</v>
      </c>
      <c r="L4438" s="21">
        <v>0</v>
      </c>
      <c r="M4438" s="21" t="s">
        <v>3162</v>
      </c>
      <c r="N4438" s="21">
        <v>1</v>
      </c>
      <c r="O4438" s="21">
        <f t="shared" si="240"/>
        <v>1</v>
      </c>
      <c r="P4438" s="21">
        <f t="shared" si="241"/>
        <v>0</v>
      </c>
      <c r="Q4438" s="21">
        <f t="shared" si="242"/>
        <v>1</v>
      </c>
      <c r="R4438">
        <f>IFERROR(IF(I4438=1,VLOOKUP(F4438,Lookup!$A$2:$B$15,2,FALSE),0),0.5)</f>
        <v>0</v>
      </c>
      <c r="S4438">
        <f>IF(K4438=1,1,IFERROR(IF(H4438="pass",VLOOKUP(F4438,Lookup!$D$2:$E$26,2,FALSE),0),1.6))</f>
        <v>1.6</v>
      </c>
      <c r="T4438" s="6">
        <f t="shared" si="243"/>
        <v>1.6175000000000002</v>
      </c>
      <c r="U4438" s="6">
        <f t="shared" si="244"/>
        <v>1.6175000000000002</v>
      </c>
      <c r="V4438" t="str">
        <f t="shared" si="245"/>
        <v>C.EVANS, CIN</v>
      </c>
    </row>
    <row r="4439" spans="1:22">
      <c r="A4439">
        <v>602</v>
      </c>
      <c r="B4439" s="21">
        <v>3</v>
      </c>
      <c r="C4439" s="21" t="s">
        <v>15</v>
      </c>
      <c r="D4439" s="21" t="s">
        <v>1</v>
      </c>
      <c r="E4439" s="21">
        <v>80</v>
      </c>
      <c r="F4439" s="21">
        <v>20</v>
      </c>
      <c r="G4439" s="21" t="s">
        <v>5518</v>
      </c>
      <c r="H4439" s="21" t="s">
        <v>2864</v>
      </c>
      <c r="I4439" s="21">
        <v>1</v>
      </c>
      <c r="J4439" s="21">
        <v>0</v>
      </c>
      <c r="K4439" s="21">
        <v>0</v>
      </c>
      <c r="L4439" s="21">
        <v>0</v>
      </c>
      <c r="M4439" s="21" t="s">
        <v>2362</v>
      </c>
      <c r="N4439" s="21" t="s">
        <v>587</v>
      </c>
      <c r="O4439" s="21">
        <f t="shared" si="240"/>
        <v>0</v>
      </c>
      <c r="P4439" s="21">
        <f t="shared" si="241"/>
        <v>1</v>
      </c>
      <c r="Q4439" s="21">
        <f t="shared" si="242"/>
        <v>0</v>
      </c>
      <c r="R4439">
        <f>IFERROR(IF(I4439=1,VLOOKUP(F4439,Lookup!$A$2:$B$15,2,FALSE),0),0.5)</f>
        <v>0.5</v>
      </c>
      <c r="S4439">
        <f>IF(K4439=1,1,IFERROR(IF(H4439="pass",VLOOKUP(F4439,Lookup!$D$2:$E$26,2,FALSE),0),1.6))</f>
        <v>0</v>
      </c>
      <c r="T4439" s="6">
        <f t="shared" si="243"/>
        <v>0</v>
      </c>
      <c r="U4439" s="6">
        <f t="shared" si="244"/>
        <v>0.5</v>
      </c>
      <c r="V4439" t="str">
        <f t="shared" si="245"/>
        <v>N.HARRIS, PIT</v>
      </c>
    </row>
    <row r="4440" spans="1:22">
      <c r="A4440">
        <v>603</v>
      </c>
      <c r="B4440" s="21">
        <v>3</v>
      </c>
      <c r="C4440" s="21" t="s">
        <v>15</v>
      </c>
      <c r="D4440" s="21" t="s">
        <v>1</v>
      </c>
      <c r="E4440" s="21">
        <v>90</v>
      </c>
      <c r="F4440" s="21">
        <v>10</v>
      </c>
      <c r="G4440" s="21" t="s">
        <v>5519</v>
      </c>
      <c r="H4440" s="21" t="s">
        <v>439</v>
      </c>
      <c r="I4440" s="21">
        <v>0</v>
      </c>
      <c r="J4440" s="21">
        <v>1</v>
      </c>
      <c r="K4440" s="21">
        <v>0</v>
      </c>
      <c r="L4440" s="21">
        <v>0</v>
      </c>
      <c r="M4440" s="21" t="s">
        <v>2388</v>
      </c>
      <c r="N4440" s="21">
        <v>-1</v>
      </c>
      <c r="O4440" s="21">
        <f t="shared" si="240"/>
        <v>-1</v>
      </c>
      <c r="P4440" s="21">
        <f t="shared" si="241"/>
        <v>0</v>
      </c>
      <c r="Q4440" s="21">
        <f t="shared" si="242"/>
        <v>1</v>
      </c>
      <c r="R4440">
        <f>IFERROR(IF(I4440=1,VLOOKUP(F4440,Lookup!$A$2:$B$15,2,FALSE),0),0.5)</f>
        <v>0</v>
      </c>
      <c r="S4440">
        <f>IF(K4440=1,1,IFERROR(IF(H4440="pass",VLOOKUP(F4440,Lookup!$D$2:$E$26,2,FALSE),0),1.6))</f>
        <v>1.6</v>
      </c>
      <c r="T4440" s="6">
        <f t="shared" si="243"/>
        <v>1.5825</v>
      </c>
      <c r="U4440" s="6">
        <f t="shared" si="244"/>
        <v>1.5825</v>
      </c>
      <c r="V4440" t="str">
        <f t="shared" si="245"/>
        <v>J.SMITH-SCHUSTER, PIT</v>
      </c>
    </row>
    <row r="4441" spans="1:22">
      <c r="A4441">
        <v>604</v>
      </c>
      <c r="B4441" s="21">
        <v>3</v>
      </c>
      <c r="C4441" s="21" t="s">
        <v>15</v>
      </c>
      <c r="D4441" s="21" t="s">
        <v>1</v>
      </c>
      <c r="E4441" s="21">
        <v>87</v>
      </c>
      <c r="F4441" s="21">
        <v>13</v>
      </c>
      <c r="G4441" s="21" t="s">
        <v>5520</v>
      </c>
      <c r="H4441" s="21" t="s">
        <v>2864</v>
      </c>
      <c r="I4441" s="21">
        <v>0</v>
      </c>
      <c r="J4441" s="21">
        <v>1</v>
      </c>
      <c r="K4441" s="21">
        <v>0</v>
      </c>
      <c r="L4441" s="21">
        <v>0</v>
      </c>
      <c r="M4441" s="21" t="s">
        <v>2362</v>
      </c>
      <c r="N4441" s="21" t="s">
        <v>587</v>
      </c>
      <c r="O4441" s="21">
        <f t="shared" si="240"/>
        <v>0</v>
      </c>
      <c r="P4441" s="21">
        <f t="shared" si="241"/>
        <v>0</v>
      </c>
      <c r="Q4441" s="21">
        <f t="shared" si="242"/>
        <v>0</v>
      </c>
      <c r="R4441">
        <f>IFERROR(IF(I4441=1,VLOOKUP(F4441,Lookup!$A$2:$B$15,2,FALSE),0),0.5)</f>
        <v>0</v>
      </c>
      <c r="S4441">
        <f>IF(K4441=1,1,IFERROR(IF(H4441="pass",VLOOKUP(F4441,Lookup!$D$2:$E$26,2,FALSE),0),1.6))</f>
        <v>0</v>
      </c>
      <c r="T4441" s="6">
        <f t="shared" si="243"/>
        <v>0</v>
      </c>
      <c r="U4441" s="6">
        <f t="shared" si="244"/>
        <v>0</v>
      </c>
      <c r="V4441" t="str">
        <f t="shared" si="245"/>
        <v>N.HARRIS, PIT</v>
      </c>
    </row>
    <row r="4442" spans="1:22">
      <c r="A4442">
        <v>605</v>
      </c>
      <c r="B4442" s="21">
        <v>3</v>
      </c>
      <c r="C4442" s="21" t="s">
        <v>15</v>
      </c>
      <c r="D4442" s="21" t="s">
        <v>1</v>
      </c>
      <c r="E4442" s="21">
        <v>93</v>
      </c>
      <c r="F4442" s="21">
        <v>7</v>
      </c>
      <c r="G4442" s="21" t="s">
        <v>5521</v>
      </c>
      <c r="H4442" s="21" t="s">
        <v>439</v>
      </c>
      <c r="I4442" s="21">
        <v>0</v>
      </c>
      <c r="J4442" s="21">
        <v>1</v>
      </c>
      <c r="K4442" s="21">
        <v>0</v>
      </c>
      <c r="L4442" s="21">
        <v>0</v>
      </c>
      <c r="M4442" s="21" t="s">
        <v>2382</v>
      </c>
      <c r="N4442" s="21">
        <v>3</v>
      </c>
      <c r="O4442" s="21">
        <f t="shared" si="240"/>
        <v>3</v>
      </c>
      <c r="P4442" s="21">
        <f t="shared" si="241"/>
        <v>0</v>
      </c>
      <c r="Q4442" s="21">
        <f t="shared" si="242"/>
        <v>1</v>
      </c>
      <c r="R4442">
        <f>IFERROR(IF(I4442=1,VLOOKUP(F4442,Lookup!$A$2:$B$15,2,FALSE),0),0.5)</f>
        <v>0</v>
      </c>
      <c r="S4442">
        <f>IF(K4442=1,1,IFERROR(IF(H4442="pass",VLOOKUP(F4442,Lookup!$D$2:$E$26,2,FALSE),0),1.6))</f>
        <v>1.6</v>
      </c>
      <c r="T4442" s="6">
        <f t="shared" si="243"/>
        <v>1.6525000000000001</v>
      </c>
      <c r="U4442" s="6">
        <f t="shared" si="244"/>
        <v>1.6525000000000001</v>
      </c>
      <c r="V4442" t="str">
        <f t="shared" si="245"/>
        <v>C.CLAYPOOL, PIT</v>
      </c>
    </row>
    <row r="4443" spans="1:22">
      <c r="A4443">
        <v>606</v>
      </c>
      <c r="B4443" s="21">
        <v>3</v>
      </c>
      <c r="C4443" s="21" t="s">
        <v>15</v>
      </c>
      <c r="D4443" s="21" t="s">
        <v>1</v>
      </c>
      <c r="E4443" s="21">
        <v>93</v>
      </c>
      <c r="F4443" s="21">
        <v>7</v>
      </c>
      <c r="G4443" s="21" t="s">
        <v>5522</v>
      </c>
      <c r="H4443" s="21" t="s">
        <v>439</v>
      </c>
      <c r="I4443" s="21">
        <v>0</v>
      </c>
      <c r="J4443" s="21">
        <v>1</v>
      </c>
      <c r="K4443" s="21">
        <v>0</v>
      </c>
      <c r="L4443" s="21">
        <v>0</v>
      </c>
      <c r="M4443" s="21" t="s">
        <v>2382</v>
      </c>
      <c r="N4443" s="21">
        <v>-2</v>
      </c>
      <c r="O4443" s="21">
        <f t="shared" si="240"/>
        <v>-2</v>
      </c>
      <c r="P4443" s="21">
        <f t="shared" si="241"/>
        <v>0</v>
      </c>
      <c r="Q4443" s="21">
        <f t="shared" si="242"/>
        <v>1</v>
      </c>
      <c r="R4443">
        <f>IFERROR(IF(I4443=1,VLOOKUP(F4443,Lookup!$A$2:$B$15,2,FALSE),0),0.5)</f>
        <v>0</v>
      </c>
      <c r="S4443">
        <f>IF(K4443=1,1,IFERROR(IF(H4443="pass",VLOOKUP(F4443,Lookup!$D$2:$E$26,2,FALSE),0),1.6))</f>
        <v>1.6</v>
      </c>
      <c r="T4443" s="6">
        <f t="shared" si="243"/>
        <v>1.5650000000000002</v>
      </c>
      <c r="U4443" s="6">
        <f t="shared" si="244"/>
        <v>1.5650000000000002</v>
      </c>
      <c r="V4443" t="str">
        <f t="shared" si="245"/>
        <v>C.CLAYPOOL, PIT</v>
      </c>
    </row>
    <row r="4444" spans="1:22">
      <c r="A4444">
        <v>607</v>
      </c>
      <c r="B4444" s="21">
        <v>3</v>
      </c>
      <c r="C4444" s="21" t="s">
        <v>1</v>
      </c>
      <c r="D4444" s="21" t="s">
        <v>15</v>
      </c>
      <c r="E4444" s="21">
        <v>64</v>
      </c>
      <c r="F4444" s="21">
        <v>36</v>
      </c>
      <c r="G4444" s="21" t="s">
        <v>5523</v>
      </c>
      <c r="H4444" s="21" t="s">
        <v>585</v>
      </c>
      <c r="I4444" s="21">
        <v>1</v>
      </c>
      <c r="J4444" s="21">
        <v>0</v>
      </c>
      <c r="K4444" s="21">
        <v>0</v>
      </c>
      <c r="L4444" s="21">
        <v>0</v>
      </c>
      <c r="M4444" s="21" t="s">
        <v>1957</v>
      </c>
      <c r="N4444" s="21" t="s">
        <v>587</v>
      </c>
      <c r="O4444" s="21">
        <f t="shared" si="240"/>
        <v>0</v>
      </c>
      <c r="P4444" s="21">
        <f t="shared" si="241"/>
        <v>1</v>
      </c>
      <c r="Q4444" s="21">
        <f t="shared" si="242"/>
        <v>0</v>
      </c>
      <c r="R4444">
        <f>IFERROR(IF(I4444=1,VLOOKUP(F4444,Lookup!$A$2:$B$15,2,FALSE),0),0.5)</f>
        <v>0.5</v>
      </c>
      <c r="S4444">
        <f>IF(K4444=1,1,IFERROR(IF(H4444="pass",VLOOKUP(F4444,Lookup!$D$2:$E$26,2,FALSE),0),1.6))</f>
        <v>0</v>
      </c>
      <c r="T4444" s="6">
        <f t="shared" si="243"/>
        <v>0</v>
      </c>
      <c r="U4444" s="6">
        <f t="shared" si="244"/>
        <v>0.5</v>
      </c>
      <c r="V4444" t="str">
        <f t="shared" si="245"/>
        <v>J.MIXON, CIN</v>
      </c>
    </row>
    <row r="4445" spans="1:22">
      <c r="A4445">
        <v>608</v>
      </c>
      <c r="B4445" s="21">
        <v>3</v>
      </c>
      <c r="C4445" s="21" t="s">
        <v>1</v>
      </c>
      <c r="D4445" s="21" t="s">
        <v>15</v>
      </c>
      <c r="E4445" s="21">
        <v>58</v>
      </c>
      <c r="F4445" s="21">
        <v>42</v>
      </c>
      <c r="G4445" s="21" t="s">
        <v>5524</v>
      </c>
      <c r="H4445" s="21" t="s">
        <v>439</v>
      </c>
      <c r="I4445" s="21">
        <v>0</v>
      </c>
      <c r="J4445" s="21">
        <v>1</v>
      </c>
      <c r="K4445" s="21">
        <v>0</v>
      </c>
      <c r="L4445" s="21">
        <v>0</v>
      </c>
      <c r="M4445" s="21" t="s">
        <v>1962</v>
      </c>
      <c r="N4445" s="21">
        <v>29</v>
      </c>
      <c r="O4445" s="21">
        <f t="shared" si="240"/>
        <v>29</v>
      </c>
      <c r="P4445" s="21">
        <f t="shared" si="241"/>
        <v>0</v>
      </c>
      <c r="Q4445" s="21">
        <f t="shared" si="242"/>
        <v>1</v>
      </c>
      <c r="R4445">
        <f>IFERROR(IF(I4445=1,VLOOKUP(F4445,Lookup!$A$2:$B$15,2,FALSE),0),0.5)</f>
        <v>0</v>
      </c>
      <c r="S4445">
        <f>IF(K4445=1,1,IFERROR(IF(H4445="pass",VLOOKUP(F4445,Lookup!$D$2:$E$26,2,FALSE),0),1.6))</f>
        <v>1.6</v>
      </c>
      <c r="T4445" s="6">
        <f t="shared" si="243"/>
        <v>2.1074999999999999</v>
      </c>
      <c r="U4445" s="6">
        <f t="shared" si="244"/>
        <v>2.1074999999999999</v>
      </c>
      <c r="V4445" t="str">
        <f t="shared" si="245"/>
        <v>T.BOYD, CIN</v>
      </c>
    </row>
    <row r="4446" spans="1:22">
      <c r="A4446">
        <v>609</v>
      </c>
      <c r="B4446" s="21">
        <v>3</v>
      </c>
      <c r="C4446" s="21" t="s">
        <v>15</v>
      </c>
      <c r="D4446" s="21" t="s">
        <v>1</v>
      </c>
      <c r="E4446" s="21">
        <v>56</v>
      </c>
      <c r="F4446" s="21">
        <v>44</v>
      </c>
      <c r="G4446" s="21" t="s">
        <v>5525</v>
      </c>
      <c r="H4446" s="21" t="s">
        <v>585</v>
      </c>
      <c r="I4446" s="21">
        <v>1</v>
      </c>
      <c r="J4446" s="21">
        <v>0</v>
      </c>
      <c r="K4446" s="21">
        <v>0</v>
      </c>
      <c r="L4446" s="21">
        <v>0</v>
      </c>
      <c r="M4446" s="21" t="s">
        <v>2362</v>
      </c>
      <c r="N4446" s="21" t="s">
        <v>587</v>
      </c>
      <c r="O4446" s="21">
        <f t="shared" si="240"/>
        <v>0</v>
      </c>
      <c r="P4446" s="21">
        <f t="shared" si="241"/>
        <v>1</v>
      </c>
      <c r="Q4446" s="21">
        <f t="shared" si="242"/>
        <v>0</v>
      </c>
      <c r="R4446">
        <f>IFERROR(IF(I4446=1,VLOOKUP(F4446,Lookup!$A$2:$B$15,2,FALSE),0),0.5)</f>
        <v>0.5</v>
      </c>
      <c r="S4446">
        <f>IF(K4446=1,1,IFERROR(IF(H4446="pass",VLOOKUP(F4446,Lookup!$D$2:$E$26,2,FALSE),0),1.6))</f>
        <v>0</v>
      </c>
      <c r="T4446" s="6">
        <f t="shared" si="243"/>
        <v>0</v>
      </c>
      <c r="U4446" s="6">
        <f t="shared" si="244"/>
        <v>0.5</v>
      </c>
      <c r="V4446" t="str">
        <f t="shared" si="245"/>
        <v>N.HARRIS, PIT</v>
      </c>
    </row>
    <row r="4447" spans="1:22">
      <c r="A4447">
        <v>610</v>
      </c>
      <c r="B4447" s="21">
        <v>3</v>
      </c>
      <c r="C4447" s="21" t="s">
        <v>15</v>
      </c>
      <c r="D4447" s="21" t="s">
        <v>1</v>
      </c>
      <c r="E4447" s="21">
        <v>54</v>
      </c>
      <c r="F4447" s="21">
        <v>46</v>
      </c>
      <c r="G4447" s="21" t="s">
        <v>5526</v>
      </c>
      <c r="H4447" s="21" t="s">
        <v>439</v>
      </c>
      <c r="I4447" s="21">
        <v>0</v>
      </c>
      <c r="J4447" s="21">
        <v>1</v>
      </c>
      <c r="K4447" s="21">
        <v>0</v>
      </c>
      <c r="L4447" s="21">
        <v>0</v>
      </c>
      <c r="M4447" s="21" t="s">
        <v>2429</v>
      </c>
      <c r="N4447" s="21">
        <v>10</v>
      </c>
      <c r="O4447" s="21">
        <f t="shared" si="240"/>
        <v>10</v>
      </c>
      <c r="P4447" s="21">
        <f t="shared" si="241"/>
        <v>0</v>
      </c>
      <c r="Q4447" s="21">
        <f t="shared" si="242"/>
        <v>1</v>
      </c>
      <c r="R4447">
        <f>IFERROR(IF(I4447=1,VLOOKUP(F4447,Lookup!$A$2:$B$15,2,FALSE),0),0.5)</f>
        <v>0</v>
      </c>
      <c r="S4447">
        <f>IF(K4447=1,1,IFERROR(IF(H4447="pass",VLOOKUP(F4447,Lookup!$D$2:$E$26,2,FALSE),0),1.6))</f>
        <v>1.6</v>
      </c>
      <c r="T4447" s="6">
        <f t="shared" si="243"/>
        <v>1.7750000000000001</v>
      </c>
      <c r="U4447" s="6">
        <f t="shared" si="244"/>
        <v>1.7750000000000001</v>
      </c>
      <c r="V4447" t="str">
        <f t="shared" si="245"/>
        <v>E.EBRON, PIT</v>
      </c>
    </row>
    <row r="4448" spans="1:22">
      <c r="A4448">
        <v>611</v>
      </c>
      <c r="B4448" s="21">
        <v>3</v>
      </c>
      <c r="C4448" s="21" t="s">
        <v>15</v>
      </c>
      <c r="D4448" s="21" t="s">
        <v>1</v>
      </c>
      <c r="E4448" s="21">
        <v>59</v>
      </c>
      <c r="F4448" s="21">
        <v>41</v>
      </c>
      <c r="G4448" s="21" t="s">
        <v>5527</v>
      </c>
      <c r="H4448" s="21" t="s">
        <v>439</v>
      </c>
      <c r="I4448" s="21">
        <v>0</v>
      </c>
      <c r="J4448" s="21">
        <v>1</v>
      </c>
      <c r="K4448" s="21">
        <v>0</v>
      </c>
      <c r="L4448" s="21">
        <v>0</v>
      </c>
      <c r="M4448" s="21" t="s">
        <v>2382</v>
      </c>
      <c r="N4448" s="21">
        <v>1</v>
      </c>
      <c r="O4448" s="21">
        <f t="shared" si="240"/>
        <v>1</v>
      </c>
      <c r="P4448" s="21">
        <f t="shared" si="241"/>
        <v>0</v>
      </c>
      <c r="Q4448" s="21">
        <f t="shared" si="242"/>
        <v>1</v>
      </c>
      <c r="R4448">
        <f>IFERROR(IF(I4448=1,VLOOKUP(F4448,Lookup!$A$2:$B$15,2,FALSE),0),0.5)</f>
        <v>0</v>
      </c>
      <c r="S4448">
        <f>IF(K4448=1,1,IFERROR(IF(H4448="pass",VLOOKUP(F4448,Lookup!$D$2:$E$26,2,FALSE),0),1.6))</f>
        <v>1.6</v>
      </c>
      <c r="T4448" s="6">
        <f t="shared" si="243"/>
        <v>1.6175000000000002</v>
      </c>
      <c r="U4448" s="6">
        <f t="shared" si="244"/>
        <v>1.6175000000000002</v>
      </c>
      <c r="V4448" t="str">
        <f t="shared" si="245"/>
        <v>C.CLAYPOOL, PIT</v>
      </c>
    </row>
    <row r="4449" spans="1:22">
      <c r="A4449">
        <v>612</v>
      </c>
      <c r="B4449" s="21">
        <v>3</v>
      </c>
      <c r="C4449" s="21" t="s">
        <v>1</v>
      </c>
      <c r="D4449" s="21" t="s">
        <v>15</v>
      </c>
      <c r="E4449" s="21">
        <v>42</v>
      </c>
      <c r="F4449" s="21">
        <v>58</v>
      </c>
      <c r="G4449" s="21" t="s">
        <v>5528</v>
      </c>
      <c r="H4449" s="21" t="s">
        <v>585</v>
      </c>
      <c r="I4449" s="21">
        <v>1</v>
      </c>
      <c r="J4449" s="21">
        <v>0</v>
      </c>
      <c r="K4449" s="21">
        <v>0</v>
      </c>
      <c r="L4449" s="21">
        <v>0</v>
      </c>
      <c r="M4449" s="21" t="s">
        <v>1957</v>
      </c>
      <c r="N4449" s="21" t="s">
        <v>587</v>
      </c>
      <c r="O4449" s="21">
        <f t="shared" si="240"/>
        <v>0</v>
      </c>
      <c r="P4449" s="21">
        <f t="shared" si="241"/>
        <v>1</v>
      </c>
      <c r="Q4449" s="21">
        <f t="shared" si="242"/>
        <v>0</v>
      </c>
      <c r="R4449">
        <f>IFERROR(IF(I4449=1,VLOOKUP(F4449,Lookup!$A$2:$B$15,2,FALSE),0),0.5)</f>
        <v>0.5</v>
      </c>
      <c r="S4449">
        <f>IF(K4449=1,1,IFERROR(IF(H4449="pass",VLOOKUP(F4449,Lookup!$D$2:$E$26,2,FALSE),0),1.6))</f>
        <v>0</v>
      </c>
      <c r="T4449" s="6">
        <f t="shared" si="243"/>
        <v>0</v>
      </c>
      <c r="U4449" s="6">
        <f t="shared" si="244"/>
        <v>0.5</v>
      </c>
      <c r="V4449" t="str">
        <f t="shared" si="245"/>
        <v>J.MIXON, CIN</v>
      </c>
    </row>
    <row r="4450" spans="1:22">
      <c r="A4450">
        <v>613</v>
      </c>
      <c r="B4450" s="21">
        <v>3</v>
      </c>
      <c r="C4450" s="21" t="s">
        <v>1</v>
      </c>
      <c r="D4450" s="21" t="s">
        <v>15</v>
      </c>
      <c r="E4450" s="21">
        <v>38</v>
      </c>
      <c r="F4450" s="21">
        <v>62</v>
      </c>
      <c r="G4450" s="21" t="s">
        <v>5529</v>
      </c>
      <c r="H4450" s="21" t="s">
        <v>585</v>
      </c>
      <c r="I4450" s="21">
        <v>1</v>
      </c>
      <c r="J4450" s="21">
        <v>0</v>
      </c>
      <c r="K4450" s="21">
        <v>0</v>
      </c>
      <c r="L4450" s="21">
        <v>0</v>
      </c>
      <c r="M4450" s="21" t="s">
        <v>1957</v>
      </c>
      <c r="N4450" s="21" t="s">
        <v>587</v>
      </c>
      <c r="O4450" s="21">
        <f t="shared" si="240"/>
        <v>0</v>
      </c>
      <c r="P4450" s="21">
        <f t="shared" si="241"/>
        <v>1</v>
      </c>
      <c r="Q4450" s="21">
        <f t="shared" si="242"/>
        <v>0</v>
      </c>
      <c r="R4450">
        <f>IFERROR(IF(I4450=1,VLOOKUP(F4450,Lookup!$A$2:$B$15,2,FALSE),0),0.5)</f>
        <v>0.5</v>
      </c>
      <c r="S4450">
        <f>IF(K4450=1,1,IFERROR(IF(H4450="pass",VLOOKUP(F4450,Lookup!$D$2:$E$26,2,FALSE),0),1.6))</f>
        <v>0</v>
      </c>
      <c r="T4450" s="6">
        <f t="shared" si="243"/>
        <v>0</v>
      </c>
      <c r="U4450" s="6">
        <f t="shared" si="244"/>
        <v>0.5</v>
      </c>
      <c r="V4450" t="str">
        <f t="shared" si="245"/>
        <v>J.MIXON, CIN</v>
      </c>
    </row>
    <row r="4451" spans="1:22">
      <c r="A4451">
        <v>614</v>
      </c>
      <c r="B4451" s="21">
        <v>3</v>
      </c>
      <c r="C4451" s="21" t="s">
        <v>1</v>
      </c>
      <c r="D4451" s="21" t="s">
        <v>15</v>
      </c>
      <c r="E4451" s="21">
        <v>40</v>
      </c>
      <c r="F4451" s="21">
        <v>60</v>
      </c>
      <c r="G4451" s="21" t="s">
        <v>5530</v>
      </c>
      <c r="H4451" s="21" t="s">
        <v>439</v>
      </c>
      <c r="I4451" s="21">
        <v>0</v>
      </c>
      <c r="J4451" s="21">
        <v>1</v>
      </c>
      <c r="K4451" s="21">
        <v>0</v>
      </c>
      <c r="L4451" s="21">
        <v>0</v>
      </c>
      <c r="M4451" s="21" t="s">
        <v>1960</v>
      </c>
      <c r="N4451" s="21">
        <v>12</v>
      </c>
      <c r="O4451" s="21">
        <f t="shared" si="240"/>
        <v>12</v>
      </c>
      <c r="P4451" s="21">
        <f t="shared" si="241"/>
        <v>0</v>
      </c>
      <c r="Q4451" s="21">
        <f t="shared" si="242"/>
        <v>1</v>
      </c>
      <c r="R4451">
        <f>IFERROR(IF(I4451=1,VLOOKUP(F4451,Lookup!$A$2:$B$15,2,FALSE),0),0.5)</f>
        <v>0</v>
      </c>
      <c r="S4451">
        <f>IF(K4451=1,1,IFERROR(IF(H4451="pass",VLOOKUP(F4451,Lookup!$D$2:$E$26,2,FALSE),0),1.6))</f>
        <v>1.6</v>
      </c>
      <c r="T4451" s="6">
        <f t="shared" si="243"/>
        <v>1.81</v>
      </c>
      <c r="U4451" s="6">
        <f t="shared" si="244"/>
        <v>1.81</v>
      </c>
      <c r="V4451" t="str">
        <f t="shared" si="245"/>
        <v>J.CHASE, CIN</v>
      </c>
    </row>
    <row r="4452" spans="1:22">
      <c r="A4452">
        <v>615</v>
      </c>
      <c r="B4452" s="21">
        <v>3</v>
      </c>
      <c r="C4452" s="21" t="s">
        <v>1</v>
      </c>
      <c r="D4452" s="21" t="s">
        <v>15</v>
      </c>
      <c r="E4452" s="21">
        <v>25</v>
      </c>
      <c r="F4452" s="21">
        <v>75</v>
      </c>
      <c r="G4452" s="21" t="s">
        <v>5531</v>
      </c>
      <c r="H4452" s="21" t="s">
        <v>585</v>
      </c>
      <c r="I4452" s="21">
        <v>1</v>
      </c>
      <c r="J4452" s="21">
        <v>0</v>
      </c>
      <c r="K4452" s="21">
        <v>0</v>
      </c>
      <c r="L4452" s="21">
        <v>0</v>
      </c>
      <c r="M4452" s="21" t="s">
        <v>1957</v>
      </c>
      <c r="N4452" s="21" t="s">
        <v>587</v>
      </c>
      <c r="O4452" s="21">
        <f t="shared" si="240"/>
        <v>0</v>
      </c>
      <c r="P4452" s="21">
        <f t="shared" si="241"/>
        <v>1</v>
      </c>
      <c r="Q4452" s="21">
        <f t="shared" si="242"/>
        <v>0</v>
      </c>
      <c r="R4452">
        <f>IFERROR(IF(I4452=1,VLOOKUP(F4452,Lookup!$A$2:$B$15,2,FALSE),0),0.5)</f>
        <v>0.5</v>
      </c>
      <c r="S4452">
        <f>IF(K4452=1,1,IFERROR(IF(H4452="pass",VLOOKUP(F4452,Lookup!$D$2:$E$26,2,FALSE),0),1.6))</f>
        <v>0</v>
      </c>
      <c r="T4452" s="6">
        <f t="shared" si="243"/>
        <v>0</v>
      </c>
      <c r="U4452" s="6">
        <f t="shared" si="244"/>
        <v>0.5</v>
      </c>
      <c r="V4452" t="str">
        <f t="shared" si="245"/>
        <v>J.MIXON, CIN</v>
      </c>
    </row>
    <row r="4453" spans="1:22">
      <c r="A4453">
        <v>616</v>
      </c>
      <c r="B4453" s="21">
        <v>3</v>
      </c>
      <c r="C4453" s="21" t="s">
        <v>1</v>
      </c>
      <c r="D4453" s="21" t="s">
        <v>15</v>
      </c>
      <c r="E4453" s="21">
        <v>24</v>
      </c>
      <c r="F4453" s="21">
        <v>76</v>
      </c>
      <c r="G4453" s="21" t="s">
        <v>5532</v>
      </c>
      <c r="H4453" s="21" t="s">
        <v>439</v>
      </c>
      <c r="I4453" s="21">
        <v>0</v>
      </c>
      <c r="J4453" s="21">
        <v>1</v>
      </c>
      <c r="K4453" s="21">
        <v>0</v>
      </c>
      <c r="L4453" s="21">
        <v>0</v>
      </c>
      <c r="M4453" s="21" t="s">
        <v>1962</v>
      </c>
      <c r="N4453" s="21">
        <v>1</v>
      </c>
      <c r="O4453" s="21">
        <f t="shared" si="240"/>
        <v>1</v>
      </c>
      <c r="P4453" s="21">
        <f t="shared" si="241"/>
        <v>0</v>
      </c>
      <c r="Q4453" s="21">
        <f t="shared" si="242"/>
        <v>1</v>
      </c>
      <c r="R4453">
        <f>IFERROR(IF(I4453=1,VLOOKUP(F4453,Lookup!$A$2:$B$15,2,FALSE),0),0.5)</f>
        <v>0</v>
      </c>
      <c r="S4453">
        <f>IF(K4453=1,1,IFERROR(IF(H4453="pass",VLOOKUP(F4453,Lookup!$D$2:$E$26,2,FALSE),0),1.6))</f>
        <v>1.8</v>
      </c>
      <c r="T4453" s="6">
        <f t="shared" si="243"/>
        <v>1.6175000000000002</v>
      </c>
      <c r="U4453" s="6">
        <f t="shared" si="244"/>
        <v>1.7379500000000001</v>
      </c>
      <c r="V4453" t="str">
        <f t="shared" si="245"/>
        <v>T.BOYD, CIN</v>
      </c>
    </row>
    <row r="4454" spans="1:22">
      <c r="A4454">
        <v>617</v>
      </c>
      <c r="B4454" s="21">
        <v>3</v>
      </c>
      <c r="C4454" s="21" t="s">
        <v>1</v>
      </c>
      <c r="D4454" s="21" t="s">
        <v>15</v>
      </c>
      <c r="E4454" s="21">
        <v>17</v>
      </c>
      <c r="F4454" s="21">
        <v>83</v>
      </c>
      <c r="G4454" s="21" t="s">
        <v>5533</v>
      </c>
      <c r="H4454" s="21" t="s">
        <v>439</v>
      </c>
      <c r="I4454" s="21">
        <v>0</v>
      </c>
      <c r="J4454" s="21">
        <v>1</v>
      </c>
      <c r="K4454" s="21">
        <v>0</v>
      </c>
      <c r="L4454" s="21">
        <v>0</v>
      </c>
      <c r="M4454" s="21" t="s">
        <v>1962</v>
      </c>
      <c r="N4454" s="21">
        <v>3</v>
      </c>
      <c r="O4454" s="21">
        <f t="shared" si="240"/>
        <v>3</v>
      </c>
      <c r="P4454" s="21">
        <f t="shared" si="241"/>
        <v>0</v>
      </c>
      <c r="Q4454" s="21">
        <f t="shared" si="242"/>
        <v>1</v>
      </c>
      <c r="R4454">
        <f>IFERROR(IF(I4454=1,VLOOKUP(F4454,Lookup!$A$2:$B$15,2,FALSE),0),0.5)</f>
        <v>0</v>
      </c>
      <c r="S4454">
        <f>IF(K4454=1,1,IFERROR(IF(H4454="pass",VLOOKUP(F4454,Lookup!$D$2:$E$26,2,FALSE),0),1.6))</f>
        <v>2</v>
      </c>
      <c r="T4454" s="6">
        <f t="shared" si="243"/>
        <v>1.6525000000000001</v>
      </c>
      <c r="U4454" s="6">
        <f t="shared" si="244"/>
        <v>1.88185</v>
      </c>
      <c r="V4454" t="str">
        <f t="shared" si="245"/>
        <v>T.BOYD, CIN</v>
      </c>
    </row>
    <row r="4455" spans="1:22">
      <c r="A4455">
        <v>618</v>
      </c>
      <c r="B4455" s="21">
        <v>3</v>
      </c>
      <c r="C4455" s="21" t="s">
        <v>15</v>
      </c>
      <c r="D4455" s="21" t="s">
        <v>1</v>
      </c>
      <c r="E4455" s="21">
        <v>80</v>
      </c>
      <c r="F4455" s="21">
        <v>20</v>
      </c>
      <c r="G4455" s="21" t="s">
        <v>5534</v>
      </c>
      <c r="H4455" s="21" t="s">
        <v>585</v>
      </c>
      <c r="I4455" s="21">
        <v>1</v>
      </c>
      <c r="J4455" s="21">
        <v>0</v>
      </c>
      <c r="K4455" s="21">
        <v>0</v>
      </c>
      <c r="L4455" s="21">
        <v>0</v>
      </c>
      <c r="M4455" s="21" t="s">
        <v>2362</v>
      </c>
      <c r="N4455" s="21" t="s">
        <v>587</v>
      </c>
      <c r="O4455" s="21">
        <f t="shared" si="240"/>
        <v>0</v>
      </c>
      <c r="P4455" s="21">
        <f t="shared" si="241"/>
        <v>1</v>
      </c>
      <c r="Q4455" s="21">
        <f t="shared" si="242"/>
        <v>0</v>
      </c>
      <c r="R4455">
        <f>IFERROR(IF(I4455=1,VLOOKUP(F4455,Lookup!$A$2:$B$15,2,FALSE),0),0.5)</f>
        <v>0.5</v>
      </c>
      <c r="S4455">
        <f>IF(K4455=1,1,IFERROR(IF(H4455="pass",VLOOKUP(F4455,Lookup!$D$2:$E$26,2,FALSE),0),1.6))</f>
        <v>0</v>
      </c>
      <c r="T4455" s="6">
        <f t="shared" si="243"/>
        <v>0</v>
      </c>
      <c r="U4455" s="6">
        <f t="shared" si="244"/>
        <v>0.5</v>
      </c>
      <c r="V4455" t="str">
        <f t="shared" si="245"/>
        <v>N.HARRIS, PIT</v>
      </c>
    </row>
    <row r="4456" spans="1:22">
      <c r="A4456">
        <v>619</v>
      </c>
      <c r="B4456" s="21">
        <v>3</v>
      </c>
      <c r="C4456" s="21" t="s">
        <v>15</v>
      </c>
      <c r="D4456" s="21" t="s">
        <v>1</v>
      </c>
      <c r="E4456" s="21">
        <v>76</v>
      </c>
      <c r="F4456" s="21">
        <v>24</v>
      </c>
      <c r="G4456" s="21" t="s">
        <v>5535</v>
      </c>
      <c r="H4456" s="21" t="s">
        <v>2864</v>
      </c>
      <c r="I4456" s="21">
        <v>0</v>
      </c>
      <c r="J4456" s="21">
        <v>1</v>
      </c>
      <c r="K4456" s="21">
        <v>0</v>
      </c>
      <c r="L4456" s="21">
        <v>0</v>
      </c>
      <c r="M4456" s="21" t="s">
        <v>2392</v>
      </c>
      <c r="N4456" s="21" t="s">
        <v>587</v>
      </c>
      <c r="O4456" s="21">
        <f t="shared" si="240"/>
        <v>0</v>
      </c>
      <c r="P4456" s="21">
        <f t="shared" si="241"/>
        <v>0</v>
      </c>
      <c r="Q4456" s="21">
        <f t="shared" si="242"/>
        <v>0</v>
      </c>
      <c r="R4456">
        <f>IFERROR(IF(I4456=1,VLOOKUP(F4456,Lookup!$A$2:$B$15,2,FALSE),0),0.5)</f>
        <v>0</v>
      </c>
      <c r="S4456">
        <f>IF(K4456=1,1,IFERROR(IF(H4456="pass",VLOOKUP(F4456,Lookup!$D$2:$E$26,2,FALSE),0),1.6))</f>
        <v>0</v>
      </c>
      <c r="T4456" s="6">
        <f t="shared" si="243"/>
        <v>0</v>
      </c>
      <c r="U4456" s="6">
        <f t="shared" si="244"/>
        <v>0</v>
      </c>
      <c r="V4456" t="str">
        <f t="shared" si="245"/>
        <v>J.WASHINGTON, PIT</v>
      </c>
    </row>
    <row r="4457" spans="1:22">
      <c r="A4457">
        <v>620</v>
      </c>
      <c r="B4457" s="21">
        <v>3</v>
      </c>
      <c r="C4457" s="21" t="s">
        <v>15</v>
      </c>
      <c r="D4457" s="21" t="s">
        <v>1</v>
      </c>
      <c r="E4457" s="21">
        <v>63</v>
      </c>
      <c r="F4457" s="21">
        <v>37</v>
      </c>
      <c r="G4457" s="21" t="s">
        <v>5536</v>
      </c>
      <c r="H4457" s="21" t="s">
        <v>585</v>
      </c>
      <c r="I4457" s="21">
        <v>1</v>
      </c>
      <c r="J4457" s="21">
        <v>0</v>
      </c>
      <c r="K4457" s="21">
        <v>0</v>
      </c>
      <c r="L4457" s="21">
        <v>0</v>
      </c>
      <c r="M4457" s="21" t="s">
        <v>2362</v>
      </c>
      <c r="N4457" s="21" t="s">
        <v>587</v>
      </c>
      <c r="O4457" s="21">
        <f t="shared" si="240"/>
        <v>0</v>
      </c>
      <c r="P4457" s="21">
        <f t="shared" si="241"/>
        <v>1</v>
      </c>
      <c r="Q4457" s="21">
        <f t="shared" si="242"/>
        <v>0</v>
      </c>
      <c r="R4457">
        <f>IFERROR(IF(I4457=1,VLOOKUP(F4457,Lookup!$A$2:$B$15,2,FALSE),0),0.5)</f>
        <v>0.5</v>
      </c>
      <c r="S4457">
        <f>IF(K4457=1,1,IFERROR(IF(H4457="pass",VLOOKUP(F4457,Lookup!$D$2:$E$26,2,FALSE),0),1.6))</f>
        <v>0</v>
      </c>
      <c r="T4457" s="6">
        <f t="shared" si="243"/>
        <v>0</v>
      </c>
      <c r="U4457" s="6">
        <f t="shared" si="244"/>
        <v>0.5</v>
      </c>
      <c r="V4457" t="str">
        <f t="shared" si="245"/>
        <v>N.HARRIS, PIT</v>
      </c>
    </row>
    <row r="4458" spans="1:22">
      <c r="A4458">
        <v>621</v>
      </c>
      <c r="B4458" s="21">
        <v>3</v>
      </c>
      <c r="C4458" s="21" t="s">
        <v>15</v>
      </c>
      <c r="D4458" s="21" t="s">
        <v>1</v>
      </c>
      <c r="E4458" s="21">
        <v>66</v>
      </c>
      <c r="F4458" s="21">
        <v>34</v>
      </c>
      <c r="G4458" s="21" t="s">
        <v>5537</v>
      </c>
      <c r="H4458" s="21" t="s">
        <v>439</v>
      </c>
      <c r="I4458" s="21">
        <v>0</v>
      </c>
      <c r="J4458" s="21">
        <v>1</v>
      </c>
      <c r="K4458" s="21">
        <v>0</v>
      </c>
      <c r="L4458" s="21">
        <v>0</v>
      </c>
      <c r="M4458" s="21" t="s">
        <v>2382</v>
      </c>
      <c r="N4458" s="21">
        <v>4</v>
      </c>
      <c r="O4458" s="21">
        <f t="shared" si="240"/>
        <v>4</v>
      </c>
      <c r="P4458" s="21">
        <f t="shared" si="241"/>
        <v>0</v>
      </c>
      <c r="Q4458" s="21">
        <f t="shared" si="242"/>
        <v>1</v>
      </c>
      <c r="R4458">
        <f>IFERROR(IF(I4458=1,VLOOKUP(F4458,Lookup!$A$2:$B$15,2,FALSE),0),0.5)</f>
        <v>0</v>
      </c>
      <c r="S4458">
        <f>IF(K4458=1,1,IFERROR(IF(H4458="pass",VLOOKUP(F4458,Lookup!$D$2:$E$26,2,FALSE),0),1.6))</f>
        <v>1.6</v>
      </c>
      <c r="T4458" s="6">
        <f t="shared" si="243"/>
        <v>1.6700000000000002</v>
      </c>
      <c r="U4458" s="6">
        <f t="shared" si="244"/>
        <v>1.6700000000000002</v>
      </c>
      <c r="V4458" t="str">
        <f t="shared" si="245"/>
        <v>C.CLAYPOOL, PIT</v>
      </c>
    </row>
    <row r="4459" spans="1:22">
      <c r="A4459">
        <v>622</v>
      </c>
      <c r="B4459" s="21">
        <v>3</v>
      </c>
      <c r="C4459" s="21" t="s">
        <v>15</v>
      </c>
      <c r="D4459" s="21" t="s">
        <v>1</v>
      </c>
      <c r="E4459" s="21">
        <v>55</v>
      </c>
      <c r="F4459" s="21">
        <v>45</v>
      </c>
      <c r="G4459" s="21" t="s">
        <v>5538</v>
      </c>
      <c r="H4459" s="21" t="s">
        <v>585</v>
      </c>
      <c r="I4459" s="21">
        <v>0</v>
      </c>
      <c r="J4459" s="21">
        <v>1</v>
      </c>
      <c r="K4459" s="21">
        <v>0</v>
      </c>
      <c r="L4459" s="21">
        <v>0</v>
      </c>
      <c r="M4459" s="21" t="s">
        <v>5539</v>
      </c>
      <c r="N4459" s="21" t="s">
        <v>587</v>
      </c>
      <c r="O4459" s="21">
        <f t="shared" si="240"/>
        <v>0</v>
      </c>
      <c r="P4459" s="21">
        <f t="shared" si="241"/>
        <v>0</v>
      </c>
      <c r="Q4459" s="21">
        <f t="shared" si="242"/>
        <v>0</v>
      </c>
      <c r="R4459">
        <f>IFERROR(IF(I4459=1,VLOOKUP(F4459,Lookup!$A$2:$B$15,2,FALSE),0),0.5)</f>
        <v>0</v>
      </c>
      <c r="S4459">
        <f>IF(K4459=1,1,IFERROR(IF(H4459="pass",VLOOKUP(F4459,Lookup!$D$2:$E$26,2,FALSE),0),1.6))</f>
        <v>0</v>
      </c>
      <c r="T4459" s="6">
        <f t="shared" si="243"/>
        <v>0</v>
      </c>
      <c r="U4459" s="6">
        <f t="shared" si="244"/>
        <v>0</v>
      </c>
      <c r="V4459" t="str">
        <f t="shared" si="245"/>
        <v>B.ROETHLISBERGER, PIT</v>
      </c>
    </row>
    <row r="4460" spans="1:22">
      <c r="A4460">
        <v>623</v>
      </c>
      <c r="B4460" s="21">
        <v>3</v>
      </c>
      <c r="C4460" s="21" t="s">
        <v>15</v>
      </c>
      <c r="D4460" s="21" t="s">
        <v>1</v>
      </c>
      <c r="E4460" s="21">
        <v>50</v>
      </c>
      <c r="F4460" s="21">
        <v>50</v>
      </c>
      <c r="G4460" s="21" t="s">
        <v>5540</v>
      </c>
      <c r="H4460" s="21" t="s">
        <v>585</v>
      </c>
      <c r="I4460" s="21">
        <v>1</v>
      </c>
      <c r="J4460" s="21">
        <v>0</v>
      </c>
      <c r="K4460" s="21">
        <v>0</v>
      </c>
      <c r="L4460" s="21">
        <v>0</v>
      </c>
      <c r="M4460" s="21" t="s">
        <v>2362</v>
      </c>
      <c r="N4460" s="21" t="s">
        <v>587</v>
      </c>
      <c r="O4460" s="21">
        <f t="shared" si="240"/>
        <v>0</v>
      </c>
      <c r="P4460" s="21">
        <f t="shared" si="241"/>
        <v>1</v>
      </c>
      <c r="Q4460" s="21">
        <f t="shared" si="242"/>
        <v>0</v>
      </c>
      <c r="R4460">
        <f>IFERROR(IF(I4460=1,VLOOKUP(F4460,Lookup!$A$2:$B$15,2,FALSE),0),0.5)</f>
        <v>0.5</v>
      </c>
      <c r="S4460">
        <f>IF(K4460=1,1,IFERROR(IF(H4460="pass",VLOOKUP(F4460,Lookup!$D$2:$E$26,2,FALSE),0),1.6))</f>
        <v>0</v>
      </c>
      <c r="T4460" s="6">
        <f t="shared" si="243"/>
        <v>0</v>
      </c>
      <c r="U4460" s="6">
        <f t="shared" si="244"/>
        <v>0.5</v>
      </c>
      <c r="V4460" t="str">
        <f t="shared" si="245"/>
        <v>N.HARRIS, PIT</v>
      </c>
    </row>
    <row r="4461" spans="1:22">
      <c r="A4461">
        <v>624</v>
      </c>
      <c r="B4461" s="21">
        <v>3</v>
      </c>
      <c r="C4461" s="21" t="s">
        <v>15</v>
      </c>
      <c r="D4461" s="21" t="s">
        <v>1</v>
      </c>
      <c r="E4461" s="21">
        <v>49</v>
      </c>
      <c r="F4461" s="21">
        <v>51</v>
      </c>
      <c r="G4461" s="21" t="s">
        <v>5541</v>
      </c>
      <c r="H4461" s="21" t="s">
        <v>439</v>
      </c>
      <c r="I4461" s="21">
        <v>0</v>
      </c>
      <c r="J4461" s="21">
        <v>1</v>
      </c>
      <c r="K4461" s="21">
        <v>0</v>
      </c>
      <c r="L4461" s="21">
        <v>0</v>
      </c>
      <c r="M4461" s="21" t="s">
        <v>2382</v>
      </c>
      <c r="N4461" s="21">
        <v>2</v>
      </c>
      <c r="O4461" s="21">
        <f t="shared" si="240"/>
        <v>2</v>
      </c>
      <c r="P4461" s="21">
        <f t="shared" si="241"/>
        <v>0</v>
      </c>
      <c r="Q4461" s="21">
        <f t="shared" si="242"/>
        <v>1</v>
      </c>
      <c r="R4461">
        <f>IFERROR(IF(I4461=1,VLOOKUP(F4461,Lookup!$A$2:$B$15,2,FALSE),0),0.5)</f>
        <v>0</v>
      </c>
      <c r="S4461">
        <f>IF(K4461=1,1,IFERROR(IF(H4461="pass",VLOOKUP(F4461,Lookup!$D$2:$E$26,2,FALSE),0),1.6))</f>
        <v>1.6</v>
      </c>
      <c r="T4461" s="6">
        <f t="shared" si="243"/>
        <v>1.635</v>
      </c>
      <c r="U4461" s="6">
        <f t="shared" si="244"/>
        <v>1.635</v>
      </c>
      <c r="V4461" t="str">
        <f t="shared" si="245"/>
        <v>C.CLAYPOOL, PIT</v>
      </c>
    </row>
    <row r="4462" spans="1:22">
      <c r="A4462">
        <v>625</v>
      </c>
      <c r="B4462" s="21">
        <v>3</v>
      </c>
      <c r="C4462" s="21" t="s">
        <v>15</v>
      </c>
      <c r="D4462" s="21" t="s">
        <v>1</v>
      </c>
      <c r="E4462" s="21">
        <v>46</v>
      </c>
      <c r="F4462" s="21">
        <v>54</v>
      </c>
      <c r="G4462" s="21" t="s">
        <v>5542</v>
      </c>
      <c r="H4462" s="21" t="s">
        <v>439</v>
      </c>
      <c r="I4462" s="21">
        <v>0</v>
      </c>
      <c r="J4462" s="21">
        <v>1</v>
      </c>
      <c r="K4462" s="21">
        <v>0</v>
      </c>
      <c r="L4462" s="21">
        <v>0</v>
      </c>
      <c r="M4462" s="21" t="s">
        <v>2382</v>
      </c>
      <c r="N4462" s="21">
        <v>10</v>
      </c>
      <c r="O4462" s="21">
        <f t="shared" si="240"/>
        <v>10</v>
      </c>
      <c r="P4462" s="21">
        <f t="shared" si="241"/>
        <v>0</v>
      </c>
      <c r="Q4462" s="21">
        <f t="shared" si="242"/>
        <v>1</v>
      </c>
      <c r="R4462">
        <f>IFERROR(IF(I4462=1,VLOOKUP(F4462,Lookup!$A$2:$B$15,2,FALSE),0),0.5)</f>
        <v>0</v>
      </c>
      <c r="S4462">
        <f>IF(K4462=1,1,IFERROR(IF(H4462="pass",VLOOKUP(F4462,Lookup!$D$2:$E$26,2,FALSE),0),1.6))</f>
        <v>1.6</v>
      </c>
      <c r="T4462" s="6">
        <f t="shared" si="243"/>
        <v>1.7750000000000001</v>
      </c>
      <c r="U4462" s="6">
        <f t="shared" si="244"/>
        <v>1.7750000000000001</v>
      </c>
      <c r="V4462" t="str">
        <f t="shared" si="245"/>
        <v>C.CLAYPOOL, PIT</v>
      </c>
    </row>
    <row r="4463" spans="1:22">
      <c r="A4463">
        <v>626</v>
      </c>
      <c r="B4463" s="21">
        <v>3</v>
      </c>
      <c r="C4463" s="21" t="s">
        <v>1</v>
      </c>
      <c r="D4463" s="21" t="s">
        <v>15</v>
      </c>
      <c r="E4463" s="21">
        <v>81</v>
      </c>
      <c r="F4463" s="21">
        <v>19</v>
      </c>
      <c r="G4463" s="21" t="s">
        <v>5543</v>
      </c>
      <c r="H4463" s="21" t="s">
        <v>585</v>
      </c>
      <c r="I4463" s="21">
        <v>1</v>
      </c>
      <c r="J4463" s="21">
        <v>0</v>
      </c>
      <c r="K4463" s="21">
        <v>0</v>
      </c>
      <c r="L4463" s="21">
        <v>0</v>
      </c>
      <c r="M4463" s="21" t="s">
        <v>1957</v>
      </c>
      <c r="N4463" s="21" t="s">
        <v>587</v>
      </c>
      <c r="O4463" s="21">
        <f t="shared" si="240"/>
        <v>0</v>
      </c>
      <c r="P4463" s="21">
        <f t="shared" si="241"/>
        <v>1</v>
      </c>
      <c r="Q4463" s="21">
        <f t="shared" si="242"/>
        <v>0</v>
      </c>
      <c r="R4463">
        <f>IFERROR(IF(I4463=1,VLOOKUP(F4463,Lookup!$A$2:$B$15,2,FALSE),0),0.5)</f>
        <v>0.5</v>
      </c>
      <c r="S4463">
        <f>IF(K4463=1,1,IFERROR(IF(H4463="pass",VLOOKUP(F4463,Lookup!$D$2:$E$26,2,FALSE),0),1.6))</f>
        <v>0</v>
      </c>
      <c r="T4463" s="6">
        <f t="shared" si="243"/>
        <v>0</v>
      </c>
      <c r="U4463" s="6">
        <f t="shared" si="244"/>
        <v>0.5</v>
      </c>
      <c r="V4463" t="str">
        <f t="shared" si="245"/>
        <v>J.MIXON, CIN</v>
      </c>
    </row>
    <row r="4464" spans="1:22">
      <c r="A4464">
        <v>627</v>
      </c>
      <c r="B4464" s="21">
        <v>3</v>
      </c>
      <c r="C4464" s="21" t="s">
        <v>1</v>
      </c>
      <c r="D4464" s="21" t="s">
        <v>15</v>
      </c>
      <c r="E4464" s="21">
        <v>54</v>
      </c>
      <c r="F4464" s="21">
        <v>46</v>
      </c>
      <c r="G4464" s="21" t="s">
        <v>5544</v>
      </c>
      <c r="H4464" s="21" t="s">
        <v>585</v>
      </c>
      <c r="I4464" s="21">
        <v>1</v>
      </c>
      <c r="J4464" s="21">
        <v>0</v>
      </c>
      <c r="K4464" s="21">
        <v>0</v>
      </c>
      <c r="L4464" s="21">
        <v>0</v>
      </c>
      <c r="M4464" s="21" t="s">
        <v>1957</v>
      </c>
      <c r="N4464" s="21" t="s">
        <v>587</v>
      </c>
      <c r="O4464" s="21">
        <f t="shared" si="240"/>
        <v>0</v>
      </c>
      <c r="P4464" s="21">
        <f t="shared" si="241"/>
        <v>1</v>
      </c>
      <c r="Q4464" s="21">
        <f t="shared" si="242"/>
        <v>0</v>
      </c>
      <c r="R4464">
        <f>IFERROR(IF(I4464=1,VLOOKUP(F4464,Lookup!$A$2:$B$15,2,FALSE),0),0.5)</f>
        <v>0.5</v>
      </c>
      <c r="S4464">
        <f>IF(K4464=1,1,IFERROR(IF(H4464="pass",VLOOKUP(F4464,Lookup!$D$2:$E$26,2,FALSE),0),1.6))</f>
        <v>0</v>
      </c>
      <c r="T4464" s="6">
        <f t="shared" si="243"/>
        <v>0</v>
      </c>
      <c r="U4464" s="6">
        <f t="shared" si="244"/>
        <v>0.5</v>
      </c>
      <c r="V4464" t="str">
        <f t="shared" si="245"/>
        <v>J.MIXON, CIN</v>
      </c>
    </row>
    <row r="4465" spans="1:22">
      <c r="A4465">
        <v>628</v>
      </c>
      <c r="B4465" s="21">
        <v>3</v>
      </c>
      <c r="C4465" s="21" t="s">
        <v>1</v>
      </c>
      <c r="D4465" s="21" t="s">
        <v>15</v>
      </c>
      <c r="E4465" s="21">
        <v>53</v>
      </c>
      <c r="F4465" s="21">
        <v>47</v>
      </c>
      <c r="G4465" s="21" t="s">
        <v>5545</v>
      </c>
      <c r="H4465" s="21" t="s">
        <v>585</v>
      </c>
      <c r="I4465" s="21">
        <v>1</v>
      </c>
      <c r="J4465" s="21">
        <v>0</v>
      </c>
      <c r="K4465" s="21">
        <v>0</v>
      </c>
      <c r="L4465" s="21">
        <v>0</v>
      </c>
      <c r="M4465" s="21" t="s">
        <v>1970</v>
      </c>
      <c r="N4465" s="21" t="s">
        <v>587</v>
      </c>
      <c r="O4465" s="21">
        <f t="shared" si="240"/>
        <v>0</v>
      </c>
      <c r="P4465" s="21">
        <f t="shared" si="241"/>
        <v>1</v>
      </c>
      <c r="Q4465" s="21">
        <f t="shared" si="242"/>
        <v>0</v>
      </c>
      <c r="R4465">
        <f>IFERROR(IF(I4465=1,VLOOKUP(F4465,Lookup!$A$2:$B$15,2,FALSE),0),0.5)</f>
        <v>0.5</v>
      </c>
      <c r="S4465">
        <f>IF(K4465=1,1,IFERROR(IF(H4465="pass",VLOOKUP(F4465,Lookup!$D$2:$E$26,2,FALSE),0),1.6))</f>
        <v>0</v>
      </c>
      <c r="T4465" s="6">
        <f t="shared" si="243"/>
        <v>0</v>
      </c>
      <c r="U4465" s="6">
        <f t="shared" si="244"/>
        <v>0.5</v>
      </c>
      <c r="V4465" t="str">
        <f t="shared" si="245"/>
        <v>S.PERINE, CIN</v>
      </c>
    </row>
    <row r="4466" spans="1:22">
      <c r="A4466">
        <v>629</v>
      </c>
      <c r="B4466" s="21">
        <v>3</v>
      </c>
      <c r="C4466" s="21" t="s">
        <v>1</v>
      </c>
      <c r="D4466" s="21" t="s">
        <v>15</v>
      </c>
      <c r="E4466" s="21">
        <v>54</v>
      </c>
      <c r="F4466" s="21">
        <v>46</v>
      </c>
      <c r="G4466" s="21" t="s">
        <v>5546</v>
      </c>
      <c r="H4466" s="21" t="s">
        <v>585</v>
      </c>
      <c r="I4466" s="21">
        <v>0</v>
      </c>
      <c r="J4466" s="21">
        <v>1</v>
      </c>
      <c r="K4466" s="21">
        <v>0</v>
      </c>
      <c r="L4466" s="21">
        <v>0</v>
      </c>
      <c r="M4466" s="21" t="s">
        <v>2023</v>
      </c>
      <c r="N4466" s="21" t="s">
        <v>587</v>
      </c>
      <c r="O4466" s="21">
        <f t="shared" si="240"/>
        <v>0</v>
      </c>
      <c r="P4466" s="21">
        <f t="shared" si="241"/>
        <v>0</v>
      </c>
      <c r="Q4466" s="21">
        <f t="shared" si="242"/>
        <v>0</v>
      </c>
      <c r="R4466">
        <f>IFERROR(IF(I4466=1,VLOOKUP(F4466,Lookup!$A$2:$B$15,2,FALSE),0),0.5)</f>
        <v>0</v>
      </c>
      <c r="S4466">
        <f>IF(K4466=1,1,IFERROR(IF(H4466="pass",VLOOKUP(F4466,Lookup!$D$2:$E$26,2,FALSE),0),1.6))</f>
        <v>0</v>
      </c>
      <c r="T4466" s="6">
        <f t="shared" si="243"/>
        <v>0</v>
      </c>
      <c r="U4466" s="6">
        <f t="shared" si="244"/>
        <v>0</v>
      </c>
      <c r="V4466" t="str">
        <f t="shared" si="245"/>
        <v>J.BURROW, CIN</v>
      </c>
    </row>
    <row r="4467" spans="1:22">
      <c r="A4467">
        <v>630</v>
      </c>
      <c r="B4467" s="21">
        <v>3</v>
      </c>
      <c r="C4467" s="21" t="s">
        <v>15</v>
      </c>
      <c r="D4467" s="21" t="s">
        <v>1</v>
      </c>
      <c r="E4467" s="21">
        <v>86</v>
      </c>
      <c r="F4467" s="21">
        <v>14</v>
      </c>
      <c r="G4467" s="21" t="s">
        <v>5547</v>
      </c>
      <c r="H4467" s="21" t="s">
        <v>585</v>
      </c>
      <c r="I4467" s="21">
        <v>1</v>
      </c>
      <c r="J4467" s="21">
        <v>0</v>
      </c>
      <c r="K4467" s="21">
        <v>0</v>
      </c>
      <c r="L4467" s="21">
        <v>0</v>
      </c>
      <c r="M4467" s="21" t="s">
        <v>2362</v>
      </c>
      <c r="N4467" s="21" t="s">
        <v>587</v>
      </c>
      <c r="O4467" s="21">
        <f t="shared" si="240"/>
        <v>0</v>
      </c>
      <c r="P4467" s="21">
        <f t="shared" si="241"/>
        <v>1</v>
      </c>
      <c r="Q4467" s="21">
        <f t="shared" si="242"/>
        <v>0</v>
      </c>
      <c r="R4467">
        <f>IFERROR(IF(I4467=1,VLOOKUP(F4467,Lookup!$A$2:$B$15,2,FALSE),0),0.5)</f>
        <v>0.5</v>
      </c>
      <c r="S4467">
        <f>IF(K4467=1,1,IFERROR(IF(H4467="pass",VLOOKUP(F4467,Lookup!$D$2:$E$26,2,FALSE),0),1.6))</f>
        <v>0</v>
      </c>
      <c r="T4467" s="6">
        <f t="shared" si="243"/>
        <v>0</v>
      </c>
      <c r="U4467" s="6">
        <f t="shared" si="244"/>
        <v>0.5</v>
      </c>
      <c r="V4467" t="str">
        <f t="shared" si="245"/>
        <v>N.HARRIS, PIT</v>
      </c>
    </row>
    <row r="4468" spans="1:22">
      <c r="A4468">
        <v>631</v>
      </c>
      <c r="B4468" s="21">
        <v>3</v>
      </c>
      <c r="C4468" s="21" t="s">
        <v>15</v>
      </c>
      <c r="D4468" s="21" t="s">
        <v>1</v>
      </c>
      <c r="E4468" s="21">
        <v>85</v>
      </c>
      <c r="F4468" s="21">
        <v>15</v>
      </c>
      <c r="G4468" s="21" t="s">
        <v>5548</v>
      </c>
      <c r="H4468" s="21" t="s">
        <v>439</v>
      </c>
      <c r="I4468" s="21">
        <v>0</v>
      </c>
      <c r="J4468" s="21">
        <v>1</v>
      </c>
      <c r="K4468" s="21">
        <v>0</v>
      </c>
      <c r="L4468" s="21">
        <v>0</v>
      </c>
      <c r="M4468" s="21" t="s">
        <v>2362</v>
      </c>
      <c r="N4468" s="21">
        <v>-6</v>
      </c>
      <c r="O4468" s="21">
        <f t="shared" si="240"/>
        <v>-6</v>
      </c>
      <c r="P4468" s="21">
        <f t="shared" si="241"/>
        <v>0</v>
      </c>
      <c r="Q4468" s="21">
        <f t="shared" si="242"/>
        <v>1</v>
      </c>
      <c r="R4468">
        <f>IFERROR(IF(I4468=1,VLOOKUP(F4468,Lookup!$A$2:$B$15,2,FALSE),0),0.5)</f>
        <v>0</v>
      </c>
      <c r="S4468">
        <f>IF(K4468=1,1,IFERROR(IF(H4468="pass",VLOOKUP(F4468,Lookup!$D$2:$E$26,2,FALSE),0),1.6))</f>
        <v>1.6</v>
      </c>
      <c r="T4468" s="6">
        <f t="shared" si="243"/>
        <v>1.4950000000000001</v>
      </c>
      <c r="U4468" s="6">
        <f t="shared" si="244"/>
        <v>1.4950000000000001</v>
      </c>
      <c r="V4468" t="str">
        <f t="shared" si="245"/>
        <v>N.HARRIS, PIT</v>
      </c>
    </row>
    <row r="4469" spans="1:22">
      <c r="A4469">
        <v>632</v>
      </c>
      <c r="B4469" s="21">
        <v>3</v>
      </c>
      <c r="C4469" s="21" t="s">
        <v>15</v>
      </c>
      <c r="D4469" s="21" t="s">
        <v>1</v>
      </c>
      <c r="E4469" s="21">
        <v>78</v>
      </c>
      <c r="F4469" s="21">
        <v>22</v>
      </c>
      <c r="G4469" s="21" t="s">
        <v>5549</v>
      </c>
      <c r="H4469" s="21" t="s">
        <v>439</v>
      </c>
      <c r="I4469" s="21">
        <v>0</v>
      </c>
      <c r="J4469" s="21">
        <v>1</v>
      </c>
      <c r="K4469" s="21">
        <v>0</v>
      </c>
      <c r="L4469" s="21">
        <v>0</v>
      </c>
      <c r="M4469" s="21" t="s">
        <v>2452</v>
      </c>
      <c r="N4469" s="21">
        <v>3</v>
      </c>
      <c r="O4469" s="21">
        <f t="shared" si="240"/>
        <v>3</v>
      </c>
      <c r="P4469" s="21">
        <f t="shared" si="241"/>
        <v>0</v>
      </c>
      <c r="Q4469" s="21">
        <f t="shared" si="242"/>
        <v>1</v>
      </c>
      <c r="R4469">
        <f>IFERROR(IF(I4469=1,VLOOKUP(F4469,Lookup!$A$2:$B$15,2,FALSE),0),0.5)</f>
        <v>0</v>
      </c>
      <c r="S4469">
        <f>IF(K4469=1,1,IFERROR(IF(H4469="pass",VLOOKUP(F4469,Lookup!$D$2:$E$26,2,FALSE),0),1.6))</f>
        <v>1.6</v>
      </c>
      <c r="T4469" s="6">
        <f t="shared" si="243"/>
        <v>1.6525000000000001</v>
      </c>
      <c r="U4469" s="6">
        <f t="shared" si="244"/>
        <v>1.6525000000000001</v>
      </c>
      <c r="V4469" t="str">
        <f t="shared" si="245"/>
        <v>P.FREIERMUTH, PIT</v>
      </c>
    </row>
    <row r="4470" spans="1:22">
      <c r="A4470">
        <v>633</v>
      </c>
      <c r="B4470" s="21">
        <v>3</v>
      </c>
      <c r="C4470" s="21" t="s">
        <v>15</v>
      </c>
      <c r="D4470" s="21" t="s">
        <v>1</v>
      </c>
      <c r="E4470" s="21">
        <v>80</v>
      </c>
      <c r="F4470" s="21">
        <v>20</v>
      </c>
      <c r="G4470" s="21" t="s">
        <v>5550</v>
      </c>
      <c r="H4470" s="21" t="s">
        <v>439</v>
      </c>
      <c r="I4470" s="21">
        <v>0</v>
      </c>
      <c r="J4470" s="21">
        <v>1</v>
      </c>
      <c r="K4470" s="21">
        <v>0</v>
      </c>
      <c r="L4470" s="21">
        <v>0</v>
      </c>
      <c r="M4470" s="21" t="s">
        <v>2388</v>
      </c>
      <c r="N4470" s="21">
        <v>4</v>
      </c>
      <c r="O4470" s="21">
        <f t="shared" si="240"/>
        <v>4</v>
      </c>
      <c r="P4470" s="21">
        <f t="shared" si="241"/>
        <v>0</v>
      </c>
      <c r="Q4470" s="21">
        <f t="shared" si="242"/>
        <v>1</v>
      </c>
      <c r="R4470">
        <f>IFERROR(IF(I4470=1,VLOOKUP(F4470,Lookup!$A$2:$B$15,2,FALSE),0),0.5)</f>
        <v>0</v>
      </c>
      <c r="S4470">
        <f>IF(K4470=1,1,IFERROR(IF(H4470="pass",VLOOKUP(F4470,Lookup!$D$2:$E$26,2,FALSE),0),1.6))</f>
        <v>1.6</v>
      </c>
      <c r="T4470" s="6">
        <f t="shared" si="243"/>
        <v>1.6700000000000002</v>
      </c>
      <c r="U4470" s="6">
        <f t="shared" si="244"/>
        <v>1.6700000000000002</v>
      </c>
      <c r="V4470" t="str">
        <f t="shared" si="245"/>
        <v>J.SMITH-SCHUSTER, PIT</v>
      </c>
    </row>
    <row r="4471" spans="1:22">
      <c r="A4471">
        <v>634</v>
      </c>
      <c r="B4471" s="21">
        <v>3</v>
      </c>
      <c r="C4471" s="21" t="s">
        <v>15</v>
      </c>
      <c r="D4471" s="21" t="s">
        <v>1</v>
      </c>
      <c r="E4471" s="21">
        <v>64</v>
      </c>
      <c r="F4471" s="21">
        <v>36</v>
      </c>
      <c r="G4471" s="21" t="s">
        <v>5551</v>
      </c>
      <c r="H4471" s="21" t="s">
        <v>585</v>
      </c>
      <c r="I4471" s="21">
        <v>1</v>
      </c>
      <c r="J4471" s="21">
        <v>0</v>
      </c>
      <c r="K4471" s="21">
        <v>0</v>
      </c>
      <c r="L4471" s="21">
        <v>0</v>
      </c>
      <c r="M4471" s="21" t="s">
        <v>2362</v>
      </c>
      <c r="N4471" s="21" t="s">
        <v>587</v>
      </c>
      <c r="O4471" s="21">
        <f t="shared" si="240"/>
        <v>0</v>
      </c>
      <c r="P4471" s="21">
        <f t="shared" si="241"/>
        <v>1</v>
      </c>
      <c r="Q4471" s="21">
        <f t="shared" si="242"/>
        <v>0</v>
      </c>
      <c r="R4471">
        <f>IFERROR(IF(I4471=1,VLOOKUP(F4471,Lookup!$A$2:$B$15,2,FALSE),0),0.5)</f>
        <v>0.5</v>
      </c>
      <c r="S4471">
        <f>IF(K4471=1,1,IFERROR(IF(H4471="pass",VLOOKUP(F4471,Lookup!$D$2:$E$26,2,FALSE),0),1.6))</f>
        <v>0</v>
      </c>
      <c r="T4471" s="6">
        <f t="shared" si="243"/>
        <v>0</v>
      </c>
      <c r="U4471" s="6">
        <f t="shared" si="244"/>
        <v>0.5</v>
      </c>
      <c r="V4471" t="str">
        <f t="shared" si="245"/>
        <v>N.HARRIS, PIT</v>
      </c>
    </row>
    <row r="4472" spans="1:22">
      <c r="A4472">
        <v>635</v>
      </c>
      <c r="B4472" s="21">
        <v>3</v>
      </c>
      <c r="C4472" s="21" t="s">
        <v>15</v>
      </c>
      <c r="D4472" s="21" t="s">
        <v>1</v>
      </c>
      <c r="E4472" s="21">
        <v>71</v>
      </c>
      <c r="F4472" s="21">
        <v>29</v>
      </c>
      <c r="G4472" s="21" t="s">
        <v>5552</v>
      </c>
      <c r="H4472" s="21" t="s">
        <v>585</v>
      </c>
      <c r="I4472" s="21">
        <v>1</v>
      </c>
      <c r="J4472" s="21">
        <v>0</v>
      </c>
      <c r="K4472" s="21">
        <v>0</v>
      </c>
      <c r="L4472" s="21">
        <v>0</v>
      </c>
      <c r="M4472" s="21" t="s">
        <v>2362</v>
      </c>
      <c r="N4472" s="21" t="s">
        <v>587</v>
      </c>
      <c r="O4472" s="21">
        <f t="shared" si="240"/>
        <v>0</v>
      </c>
      <c r="P4472" s="21">
        <f t="shared" si="241"/>
        <v>1</v>
      </c>
      <c r="Q4472" s="21">
        <f t="shared" si="242"/>
        <v>0</v>
      </c>
      <c r="R4472">
        <f>IFERROR(IF(I4472=1,VLOOKUP(F4472,Lookup!$A$2:$B$15,2,FALSE),0),0.5)</f>
        <v>0.5</v>
      </c>
      <c r="S4472">
        <f>IF(K4472=1,1,IFERROR(IF(H4472="pass",VLOOKUP(F4472,Lookup!$D$2:$E$26,2,FALSE),0),1.6))</f>
        <v>0</v>
      </c>
      <c r="T4472" s="6">
        <f t="shared" si="243"/>
        <v>0</v>
      </c>
      <c r="U4472" s="6">
        <f t="shared" si="244"/>
        <v>0.5</v>
      </c>
      <c r="V4472" t="str">
        <f t="shared" si="245"/>
        <v>N.HARRIS, PIT</v>
      </c>
    </row>
    <row r="4473" spans="1:22">
      <c r="A4473">
        <v>636</v>
      </c>
      <c r="B4473" s="21">
        <v>3</v>
      </c>
      <c r="C4473" s="21" t="s">
        <v>15</v>
      </c>
      <c r="D4473" s="21" t="s">
        <v>1</v>
      </c>
      <c r="E4473" s="21">
        <v>51</v>
      </c>
      <c r="F4473" s="21">
        <v>49</v>
      </c>
      <c r="G4473" s="21" t="s">
        <v>5553</v>
      </c>
      <c r="H4473" s="21" t="s">
        <v>439</v>
      </c>
      <c r="I4473" s="21">
        <v>0</v>
      </c>
      <c r="J4473" s="21">
        <v>1</v>
      </c>
      <c r="K4473" s="21">
        <v>0</v>
      </c>
      <c r="L4473" s="21">
        <v>0</v>
      </c>
      <c r="M4473" s="21" t="s">
        <v>2382</v>
      </c>
      <c r="N4473" s="21">
        <v>6</v>
      </c>
      <c r="O4473" s="21">
        <f t="shared" si="240"/>
        <v>6</v>
      </c>
      <c r="P4473" s="21">
        <f t="shared" si="241"/>
        <v>0</v>
      </c>
      <c r="Q4473" s="21">
        <f t="shared" si="242"/>
        <v>1</v>
      </c>
      <c r="R4473">
        <f>IFERROR(IF(I4473=1,VLOOKUP(F4473,Lookup!$A$2:$B$15,2,FALSE),0),0.5)</f>
        <v>0</v>
      </c>
      <c r="S4473">
        <f>IF(K4473=1,1,IFERROR(IF(H4473="pass",VLOOKUP(F4473,Lookup!$D$2:$E$26,2,FALSE),0),1.6))</f>
        <v>1.6</v>
      </c>
      <c r="T4473" s="6">
        <f t="shared" si="243"/>
        <v>1.7050000000000001</v>
      </c>
      <c r="U4473" s="6">
        <f t="shared" si="244"/>
        <v>1.7050000000000001</v>
      </c>
      <c r="V4473" t="str">
        <f t="shared" si="245"/>
        <v>C.CLAYPOOL, PIT</v>
      </c>
    </row>
    <row r="4474" spans="1:22">
      <c r="A4474">
        <v>637</v>
      </c>
      <c r="B4474" s="21">
        <v>3</v>
      </c>
      <c r="C4474" s="21" t="s">
        <v>15</v>
      </c>
      <c r="D4474" s="21" t="s">
        <v>1</v>
      </c>
      <c r="E4474" s="21">
        <v>39</v>
      </c>
      <c r="F4474" s="21">
        <v>61</v>
      </c>
      <c r="G4474" s="21" t="s">
        <v>5554</v>
      </c>
      <c r="H4474" s="21" t="s">
        <v>585</v>
      </c>
      <c r="I4474" s="21">
        <v>1</v>
      </c>
      <c r="J4474" s="21">
        <v>0</v>
      </c>
      <c r="K4474" s="21">
        <v>0</v>
      </c>
      <c r="L4474" s="21">
        <v>0</v>
      </c>
      <c r="M4474" s="21" t="s">
        <v>2362</v>
      </c>
      <c r="N4474" s="21" t="s">
        <v>587</v>
      </c>
      <c r="O4474" s="21">
        <f t="shared" si="240"/>
        <v>0</v>
      </c>
      <c r="P4474" s="21">
        <f t="shared" si="241"/>
        <v>1</v>
      </c>
      <c r="Q4474" s="21">
        <f t="shared" si="242"/>
        <v>0</v>
      </c>
      <c r="R4474">
        <f>IFERROR(IF(I4474=1,VLOOKUP(F4474,Lookup!$A$2:$B$15,2,FALSE),0),0.5)</f>
        <v>0.5</v>
      </c>
      <c r="S4474">
        <f>IF(K4474=1,1,IFERROR(IF(H4474="pass",VLOOKUP(F4474,Lookup!$D$2:$E$26,2,FALSE),0),1.6))</f>
        <v>0</v>
      </c>
      <c r="T4474" s="6">
        <f t="shared" si="243"/>
        <v>0</v>
      </c>
      <c r="U4474" s="6">
        <f t="shared" si="244"/>
        <v>0.5</v>
      </c>
      <c r="V4474" t="str">
        <f t="shared" si="245"/>
        <v>N.HARRIS, PIT</v>
      </c>
    </row>
    <row r="4475" spans="1:22">
      <c r="A4475">
        <v>638</v>
      </c>
      <c r="B4475" s="21">
        <v>3</v>
      </c>
      <c r="C4475" s="21" t="s">
        <v>15</v>
      </c>
      <c r="D4475" s="21" t="s">
        <v>1</v>
      </c>
      <c r="E4475" s="21">
        <v>39</v>
      </c>
      <c r="F4475" s="21">
        <v>61</v>
      </c>
      <c r="G4475" s="21" t="s">
        <v>5555</v>
      </c>
      <c r="H4475" s="21" t="s">
        <v>439</v>
      </c>
      <c r="I4475" s="21">
        <v>0</v>
      </c>
      <c r="J4475" s="21">
        <v>1</v>
      </c>
      <c r="K4475" s="21">
        <v>0</v>
      </c>
      <c r="L4475" s="21">
        <v>0</v>
      </c>
      <c r="M4475" s="21" t="s">
        <v>2388</v>
      </c>
      <c r="N4475" s="21">
        <v>6</v>
      </c>
      <c r="O4475" s="21">
        <f t="shared" si="240"/>
        <v>6</v>
      </c>
      <c r="P4475" s="21">
        <f t="shared" si="241"/>
        <v>0</v>
      </c>
      <c r="Q4475" s="21">
        <f t="shared" si="242"/>
        <v>1</v>
      </c>
      <c r="R4475">
        <f>IFERROR(IF(I4475=1,VLOOKUP(F4475,Lookup!$A$2:$B$15,2,FALSE),0),0.5)</f>
        <v>0</v>
      </c>
      <c r="S4475">
        <f>IF(K4475=1,1,IFERROR(IF(H4475="pass",VLOOKUP(F4475,Lookup!$D$2:$E$26,2,FALSE),0),1.6))</f>
        <v>1.6</v>
      </c>
      <c r="T4475" s="6">
        <f t="shared" si="243"/>
        <v>1.7050000000000001</v>
      </c>
      <c r="U4475" s="6">
        <f t="shared" si="244"/>
        <v>1.7050000000000001</v>
      </c>
      <c r="V4475" t="str">
        <f t="shared" si="245"/>
        <v>J.SMITH-SCHUSTER, PIT</v>
      </c>
    </row>
    <row r="4476" spans="1:22">
      <c r="A4476">
        <v>639</v>
      </c>
      <c r="B4476" s="21">
        <v>3</v>
      </c>
      <c r="C4476" s="21" t="s">
        <v>15</v>
      </c>
      <c r="D4476" s="21" t="s">
        <v>1</v>
      </c>
      <c r="E4476" s="21">
        <v>33</v>
      </c>
      <c r="F4476" s="21">
        <v>67</v>
      </c>
      <c r="G4476" s="21" t="s">
        <v>5556</v>
      </c>
      <c r="H4476" s="21" t="s">
        <v>439</v>
      </c>
      <c r="I4476" s="21">
        <v>0</v>
      </c>
      <c r="J4476" s="21">
        <v>1</v>
      </c>
      <c r="K4476" s="21">
        <v>0</v>
      </c>
      <c r="L4476" s="21">
        <v>0</v>
      </c>
      <c r="M4476" s="21" t="s">
        <v>2362</v>
      </c>
      <c r="N4476" s="21">
        <v>5</v>
      </c>
      <c r="O4476" s="21">
        <f t="shared" si="240"/>
        <v>5</v>
      </c>
      <c r="P4476" s="21">
        <f t="shared" si="241"/>
        <v>0</v>
      </c>
      <c r="Q4476" s="21">
        <f t="shared" si="242"/>
        <v>1</v>
      </c>
      <c r="R4476">
        <f>IFERROR(IF(I4476=1,VLOOKUP(F4476,Lookup!$A$2:$B$15,2,FALSE),0),0.5)</f>
        <v>0</v>
      </c>
      <c r="S4476">
        <f>IF(K4476=1,1,IFERROR(IF(H4476="pass",VLOOKUP(F4476,Lookup!$D$2:$E$26,2,FALSE),0),1.6))</f>
        <v>1.6</v>
      </c>
      <c r="T4476" s="6">
        <f t="shared" si="243"/>
        <v>1.6875</v>
      </c>
      <c r="U4476" s="6">
        <f t="shared" si="244"/>
        <v>1.6875</v>
      </c>
      <c r="V4476" t="str">
        <f t="shared" si="245"/>
        <v>N.HARRIS, PIT</v>
      </c>
    </row>
    <row r="4477" spans="1:22">
      <c r="A4477">
        <v>640</v>
      </c>
      <c r="B4477" s="21">
        <v>3</v>
      </c>
      <c r="C4477" s="21" t="s">
        <v>15</v>
      </c>
      <c r="D4477" s="21" t="s">
        <v>1</v>
      </c>
      <c r="E4477" s="21">
        <v>27</v>
      </c>
      <c r="F4477" s="21">
        <v>73</v>
      </c>
      <c r="G4477" s="21" t="s">
        <v>5557</v>
      </c>
      <c r="H4477" s="21" t="s">
        <v>439</v>
      </c>
      <c r="I4477" s="21">
        <v>0</v>
      </c>
      <c r="J4477" s="21">
        <v>1</v>
      </c>
      <c r="K4477" s="21">
        <v>0</v>
      </c>
      <c r="L4477" s="21">
        <v>0</v>
      </c>
      <c r="M4477" s="21" t="s">
        <v>5558</v>
      </c>
      <c r="N4477" s="21">
        <v>0</v>
      </c>
      <c r="O4477" s="21">
        <f t="shared" si="240"/>
        <v>0</v>
      </c>
      <c r="P4477" s="21">
        <f t="shared" si="241"/>
        <v>0</v>
      </c>
      <c r="Q4477" s="21">
        <f t="shared" si="242"/>
        <v>1</v>
      </c>
      <c r="R4477">
        <f>IFERROR(IF(I4477=1,VLOOKUP(F4477,Lookup!$A$2:$B$15,2,FALSE),0),0.5)</f>
        <v>0</v>
      </c>
      <c r="S4477">
        <f>IF(K4477=1,1,IFERROR(IF(H4477="pass",VLOOKUP(F4477,Lookup!$D$2:$E$26,2,FALSE),0),1.6))</f>
        <v>1.6</v>
      </c>
      <c r="T4477" s="6">
        <f t="shared" si="243"/>
        <v>1.6</v>
      </c>
      <c r="U4477" s="6">
        <f t="shared" si="244"/>
        <v>1.6</v>
      </c>
      <c r="V4477" t="str">
        <f t="shared" si="245"/>
        <v>D.WATT, PIT</v>
      </c>
    </row>
    <row r="4478" spans="1:22">
      <c r="A4478">
        <v>641</v>
      </c>
      <c r="B4478" s="21">
        <v>3</v>
      </c>
      <c r="C4478" s="21" t="s">
        <v>15</v>
      </c>
      <c r="D4478" s="21" t="s">
        <v>1</v>
      </c>
      <c r="E4478" s="21">
        <v>24</v>
      </c>
      <c r="F4478" s="21">
        <v>76</v>
      </c>
      <c r="G4478" s="21" t="s">
        <v>5559</v>
      </c>
      <c r="H4478" s="21" t="s">
        <v>585</v>
      </c>
      <c r="I4478" s="21">
        <v>1</v>
      </c>
      <c r="J4478" s="21">
        <v>0</v>
      </c>
      <c r="K4478" s="21">
        <v>0</v>
      </c>
      <c r="L4478" s="21">
        <v>0</v>
      </c>
      <c r="M4478" s="21" t="s">
        <v>2362</v>
      </c>
      <c r="N4478" s="21" t="s">
        <v>587</v>
      </c>
      <c r="O4478" s="21">
        <f t="shared" si="240"/>
        <v>0</v>
      </c>
      <c r="P4478" s="21">
        <f t="shared" si="241"/>
        <v>1</v>
      </c>
      <c r="Q4478" s="21">
        <f t="shared" si="242"/>
        <v>0</v>
      </c>
      <c r="R4478">
        <f>IFERROR(IF(I4478=1,VLOOKUP(F4478,Lookup!$A$2:$B$15,2,FALSE),0),0.5)</f>
        <v>0.5</v>
      </c>
      <c r="S4478">
        <f>IF(K4478=1,1,IFERROR(IF(H4478="pass",VLOOKUP(F4478,Lookup!$D$2:$E$26,2,FALSE),0),1.6))</f>
        <v>0</v>
      </c>
      <c r="T4478" s="6">
        <f t="shared" si="243"/>
        <v>0</v>
      </c>
      <c r="U4478" s="6">
        <f t="shared" si="244"/>
        <v>0.5</v>
      </c>
      <c r="V4478" t="str">
        <f t="shared" si="245"/>
        <v>N.HARRIS, PIT</v>
      </c>
    </row>
    <row r="4479" spans="1:22">
      <c r="A4479">
        <v>642</v>
      </c>
      <c r="B4479" s="21">
        <v>3</v>
      </c>
      <c r="C4479" s="21" t="s">
        <v>15</v>
      </c>
      <c r="D4479" s="21" t="s">
        <v>1</v>
      </c>
      <c r="E4479" s="21">
        <v>22</v>
      </c>
      <c r="F4479" s="21">
        <v>78</v>
      </c>
      <c r="G4479" s="21" t="s">
        <v>5560</v>
      </c>
      <c r="H4479" s="21" t="s">
        <v>439</v>
      </c>
      <c r="I4479" s="21">
        <v>0</v>
      </c>
      <c r="J4479" s="21">
        <v>1</v>
      </c>
      <c r="K4479" s="21">
        <v>0</v>
      </c>
      <c r="L4479" s="21">
        <v>0</v>
      </c>
      <c r="M4479" s="21" t="s">
        <v>2362</v>
      </c>
      <c r="N4479" s="21">
        <v>-5</v>
      </c>
      <c r="O4479" s="21">
        <f t="shared" si="240"/>
        <v>-5</v>
      </c>
      <c r="P4479" s="21">
        <f t="shared" si="241"/>
        <v>0</v>
      </c>
      <c r="Q4479" s="21">
        <f t="shared" si="242"/>
        <v>1</v>
      </c>
      <c r="R4479">
        <f>IFERROR(IF(I4479=1,VLOOKUP(F4479,Lookup!$A$2:$B$15,2,FALSE),0),0.5)</f>
        <v>0</v>
      </c>
      <c r="S4479">
        <f>IF(K4479=1,1,IFERROR(IF(H4479="pass",VLOOKUP(F4479,Lookup!$D$2:$E$26,2,FALSE),0),1.6))</f>
        <v>1.8</v>
      </c>
      <c r="T4479" s="6">
        <f t="shared" si="243"/>
        <v>1.5125000000000002</v>
      </c>
      <c r="U4479" s="6">
        <f t="shared" si="244"/>
        <v>1.7022500000000003</v>
      </c>
      <c r="V4479" t="str">
        <f t="shared" si="245"/>
        <v>N.HARRIS, PIT</v>
      </c>
    </row>
    <row r="4480" spans="1:22">
      <c r="A4480">
        <v>643</v>
      </c>
      <c r="B4480" s="21">
        <v>3</v>
      </c>
      <c r="C4480" s="21" t="s">
        <v>15</v>
      </c>
      <c r="D4480" s="21" t="s">
        <v>1</v>
      </c>
      <c r="E4480" s="21">
        <v>4</v>
      </c>
      <c r="F4480" s="21">
        <v>96</v>
      </c>
      <c r="G4480" s="21" t="s">
        <v>5561</v>
      </c>
      <c r="H4480" s="21" t="s">
        <v>439</v>
      </c>
      <c r="I4480" s="21">
        <v>0</v>
      </c>
      <c r="J4480" s="21">
        <v>1</v>
      </c>
      <c r="K4480" s="21">
        <v>0</v>
      </c>
      <c r="L4480" s="21">
        <v>0</v>
      </c>
      <c r="M4480" s="21" t="s">
        <v>2452</v>
      </c>
      <c r="N4480" s="21">
        <v>-1</v>
      </c>
      <c r="O4480" s="21">
        <f t="shared" ref="O4480:O4543" si="246">IF(N4480="NA",0,N4480)</f>
        <v>-1</v>
      </c>
      <c r="P4480" s="21">
        <f t="shared" ref="P4480:P4543" si="247">IF(R4480&gt;0,1,0)</f>
        <v>0</v>
      </c>
      <c r="Q4480" s="21">
        <f t="shared" ref="Q4480:Q4543" si="248">IF(AND(S4480&gt;0,T4480&gt;0),1,0)</f>
        <v>1</v>
      </c>
      <c r="R4480">
        <f>IFERROR(IF(I4480=1,VLOOKUP(F4480,Lookup!$A$2:$B$15,2,FALSE),0),0.5)</f>
        <v>0</v>
      </c>
      <c r="S4480">
        <f>IF(K4480=1,1,IFERROR(IF(H4480="pass",VLOOKUP(F4480,Lookup!$D$2:$E$26,2,FALSE),0),1.6))</f>
        <v>3.2</v>
      </c>
      <c r="T4480" s="6">
        <f t="shared" ref="T4480:T4543" si="249">IFERROR(1.6+0.7/40*N4480,0)</f>
        <v>1.5825</v>
      </c>
      <c r="U4480" s="6">
        <f t="shared" ref="U4480:U4543" si="250">R4480+IF(S4480&gt;=3.2,S4480,IF(AND(S4480&lt;3.2,S4480&gt;=1.8),S4480*0.66+T4480*0.34,T4480))+K4480*0.4735*2</f>
        <v>3.2</v>
      </c>
      <c r="V4480" t="str">
        <f t="shared" si="245"/>
        <v>P.FREIERMUTH, PIT</v>
      </c>
    </row>
    <row r="4481" spans="1:22">
      <c r="A4481">
        <v>644</v>
      </c>
      <c r="B4481" s="21">
        <v>3</v>
      </c>
      <c r="C4481" s="21" t="s">
        <v>1</v>
      </c>
      <c r="D4481" s="21" t="s">
        <v>15</v>
      </c>
      <c r="E4481" s="21">
        <v>75</v>
      </c>
      <c r="F4481" s="21">
        <v>25</v>
      </c>
      <c r="G4481" s="21" t="s">
        <v>5562</v>
      </c>
      <c r="H4481" s="21" t="s">
        <v>439</v>
      </c>
      <c r="I4481" s="21">
        <v>0</v>
      </c>
      <c r="J4481" s="21">
        <v>1</v>
      </c>
      <c r="K4481" s="21">
        <v>0</v>
      </c>
      <c r="L4481" s="21">
        <v>0</v>
      </c>
      <c r="M4481" s="21" t="s">
        <v>1962</v>
      </c>
      <c r="N4481" s="21">
        <v>2</v>
      </c>
      <c r="O4481" s="21">
        <f t="shared" si="246"/>
        <v>2</v>
      </c>
      <c r="P4481" s="21">
        <f t="shared" si="247"/>
        <v>0</v>
      </c>
      <c r="Q4481" s="21">
        <f t="shared" si="248"/>
        <v>1</v>
      </c>
      <c r="R4481">
        <f>IFERROR(IF(I4481=1,VLOOKUP(F4481,Lookup!$A$2:$B$15,2,FALSE),0),0.5)</f>
        <v>0</v>
      </c>
      <c r="S4481">
        <f>IF(K4481=1,1,IFERROR(IF(H4481="pass",VLOOKUP(F4481,Lookup!$D$2:$E$26,2,FALSE),0),1.6))</f>
        <v>1.6</v>
      </c>
      <c r="T4481" s="6">
        <f t="shared" si="249"/>
        <v>1.635</v>
      </c>
      <c r="U4481" s="6">
        <f t="shared" si="250"/>
        <v>1.635</v>
      </c>
      <c r="V4481" t="str">
        <f t="shared" si="245"/>
        <v>T.BOYD, CIN</v>
      </c>
    </row>
    <row r="4482" spans="1:22">
      <c r="A4482">
        <v>645</v>
      </c>
      <c r="B4482" s="21">
        <v>3</v>
      </c>
      <c r="C4482" s="21" t="s">
        <v>1</v>
      </c>
      <c r="D4482" s="21" t="s">
        <v>15</v>
      </c>
      <c r="E4482" s="21">
        <v>68</v>
      </c>
      <c r="F4482" s="21">
        <v>32</v>
      </c>
      <c r="G4482" s="21" t="s">
        <v>5563</v>
      </c>
      <c r="H4482" s="21" t="s">
        <v>2864</v>
      </c>
      <c r="I4482" s="21">
        <v>0</v>
      </c>
      <c r="J4482" s="21">
        <v>1</v>
      </c>
      <c r="K4482" s="21">
        <v>0</v>
      </c>
      <c r="L4482" s="21">
        <v>0</v>
      </c>
      <c r="M4482" s="21" t="s">
        <v>1962</v>
      </c>
      <c r="N4482" s="21" t="s">
        <v>587</v>
      </c>
      <c r="O4482" s="21">
        <f t="shared" si="246"/>
        <v>0</v>
      </c>
      <c r="P4482" s="21">
        <f t="shared" si="247"/>
        <v>0</v>
      </c>
      <c r="Q4482" s="21">
        <f t="shared" si="248"/>
        <v>0</v>
      </c>
      <c r="R4482">
        <f>IFERROR(IF(I4482=1,VLOOKUP(F4482,Lookup!$A$2:$B$15,2,FALSE),0),0.5)</f>
        <v>0</v>
      </c>
      <c r="S4482">
        <f>IF(K4482=1,1,IFERROR(IF(H4482="pass",VLOOKUP(F4482,Lookup!$D$2:$E$26,2,FALSE),0),1.6))</f>
        <v>0</v>
      </c>
      <c r="T4482" s="6">
        <f t="shared" si="249"/>
        <v>0</v>
      </c>
      <c r="U4482" s="6">
        <f t="shared" si="250"/>
        <v>0</v>
      </c>
      <c r="V4482" t="str">
        <f t="shared" ref="V4482:V4545" si="251">IF(M4482="A.St","A. ST. BROWN, DET",IF(M4482="Dj.Moore","D.MOORE, CAR",IF(M4482="Mi.Carter","M.CARTER, NYJ",UPPER(M4482)&amp;", "&amp;C4482)))</f>
        <v>T.BOYD, CIN</v>
      </c>
    </row>
    <row r="4483" spans="1:22">
      <c r="A4483">
        <v>646</v>
      </c>
      <c r="B4483" s="21">
        <v>3</v>
      </c>
      <c r="C4483" s="21" t="s">
        <v>1</v>
      </c>
      <c r="D4483" s="21" t="s">
        <v>15</v>
      </c>
      <c r="E4483" s="21">
        <v>53</v>
      </c>
      <c r="F4483" s="21">
        <v>47</v>
      </c>
      <c r="G4483" s="21" t="s">
        <v>5564</v>
      </c>
      <c r="H4483" s="21" t="s">
        <v>439</v>
      </c>
      <c r="I4483" s="21">
        <v>0</v>
      </c>
      <c r="J4483" s="21">
        <v>1</v>
      </c>
      <c r="K4483" s="21">
        <v>0</v>
      </c>
      <c r="L4483" s="21">
        <v>0</v>
      </c>
      <c r="M4483" s="21" t="s">
        <v>2020</v>
      </c>
      <c r="N4483" s="21">
        <v>11</v>
      </c>
      <c r="O4483" s="21">
        <f t="shared" si="246"/>
        <v>11</v>
      </c>
      <c r="P4483" s="21">
        <f t="shared" si="247"/>
        <v>0</v>
      </c>
      <c r="Q4483" s="21">
        <f t="shared" si="248"/>
        <v>1</v>
      </c>
      <c r="R4483">
        <f>IFERROR(IF(I4483=1,VLOOKUP(F4483,Lookup!$A$2:$B$15,2,FALSE),0),0.5)</f>
        <v>0</v>
      </c>
      <c r="S4483">
        <f>IF(K4483=1,1,IFERROR(IF(H4483="pass",VLOOKUP(F4483,Lookup!$D$2:$E$26,2,FALSE),0),1.6))</f>
        <v>1.6</v>
      </c>
      <c r="T4483" s="6">
        <f t="shared" si="249"/>
        <v>1.7925</v>
      </c>
      <c r="U4483" s="6">
        <f t="shared" si="250"/>
        <v>1.7925</v>
      </c>
      <c r="V4483" t="str">
        <f t="shared" si="251"/>
        <v>M.THOMAS, CIN</v>
      </c>
    </row>
    <row r="4484" spans="1:22">
      <c r="A4484">
        <v>647</v>
      </c>
      <c r="B4484" s="21">
        <v>3</v>
      </c>
      <c r="C4484" s="21" t="s">
        <v>1</v>
      </c>
      <c r="D4484" s="21" t="s">
        <v>15</v>
      </c>
      <c r="E4484" s="21">
        <v>34</v>
      </c>
      <c r="F4484" s="21">
        <v>66</v>
      </c>
      <c r="G4484" s="21" t="s">
        <v>5565</v>
      </c>
      <c r="H4484" s="21" t="s">
        <v>439</v>
      </c>
      <c r="I4484" s="21">
        <v>0</v>
      </c>
      <c r="J4484" s="21">
        <v>1</v>
      </c>
      <c r="K4484" s="21">
        <v>0</v>
      </c>
      <c r="L4484" s="21">
        <v>0</v>
      </c>
      <c r="M4484" s="21" t="s">
        <v>1960</v>
      </c>
      <c r="N4484" s="21">
        <v>34</v>
      </c>
      <c r="O4484" s="21">
        <f t="shared" si="246"/>
        <v>34</v>
      </c>
      <c r="P4484" s="21">
        <f t="shared" si="247"/>
        <v>0</v>
      </c>
      <c r="Q4484" s="21">
        <f t="shared" si="248"/>
        <v>1</v>
      </c>
      <c r="R4484">
        <f>IFERROR(IF(I4484=1,VLOOKUP(F4484,Lookup!$A$2:$B$15,2,FALSE),0),0.5)</f>
        <v>0</v>
      </c>
      <c r="S4484">
        <f>IF(K4484=1,1,IFERROR(IF(H4484="pass",VLOOKUP(F4484,Lookup!$D$2:$E$26,2,FALSE),0),1.6))</f>
        <v>1.6</v>
      </c>
      <c r="T4484" s="6">
        <f t="shared" si="249"/>
        <v>2.1950000000000003</v>
      </c>
      <c r="U4484" s="6">
        <f t="shared" si="250"/>
        <v>2.1950000000000003</v>
      </c>
      <c r="V4484" t="str">
        <f t="shared" si="251"/>
        <v>J.CHASE, CIN</v>
      </c>
    </row>
    <row r="4485" spans="1:22">
      <c r="A4485">
        <v>648</v>
      </c>
      <c r="B4485" s="21">
        <v>3</v>
      </c>
      <c r="C4485" s="21" t="s">
        <v>15</v>
      </c>
      <c r="D4485" s="21" t="s">
        <v>1</v>
      </c>
      <c r="E4485" s="21">
        <v>75</v>
      </c>
      <c r="F4485" s="21">
        <v>25</v>
      </c>
      <c r="G4485" s="21" t="s">
        <v>5566</v>
      </c>
      <c r="H4485" s="21" t="s">
        <v>439</v>
      </c>
      <c r="I4485" s="21">
        <v>0</v>
      </c>
      <c r="J4485" s="21">
        <v>1</v>
      </c>
      <c r="K4485" s="21">
        <v>0</v>
      </c>
      <c r="L4485" s="21">
        <v>0</v>
      </c>
      <c r="M4485" s="21" t="s">
        <v>2382</v>
      </c>
      <c r="N4485" s="21">
        <v>11</v>
      </c>
      <c r="O4485" s="21">
        <f t="shared" si="246"/>
        <v>11</v>
      </c>
      <c r="P4485" s="21">
        <f t="shared" si="247"/>
        <v>0</v>
      </c>
      <c r="Q4485" s="21">
        <f t="shared" si="248"/>
        <v>1</v>
      </c>
      <c r="R4485">
        <f>IFERROR(IF(I4485=1,VLOOKUP(F4485,Lookup!$A$2:$B$15,2,FALSE),0),0.5)</f>
        <v>0</v>
      </c>
      <c r="S4485">
        <f>IF(K4485=1,1,IFERROR(IF(H4485="pass",VLOOKUP(F4485,Lookup!$D$2:$E$26,2,FALSE),0),1.6))</f>
        <v>1.6</v>
      </c>
      <c r="T4485" s="6">
        <f t="shared" si="249"/>
        <v>1.7925</v>
      </c>
      <c r="U4485" s="6">
        <f t="shared" si="250"/>
        <v>1.7925</v>
      </c>
      <c r="V4485" t="str">
        <f t="shared" si="251"/>
        <v>C.CLAYPOOL, PIT</v>
      </c>
    </row>
    <row r="4486" spans="1:22">
      <c r="A4486">
        <v>649</v>
      </c>
      <c r="B4486" s="21">
        <v>3</v>
      </c>
      <c r="C4486" s="21" t="s">
        <v>15</v>
      </c>
      <c r="D4486" s="21" t="s">
        <v>1</v>
      </c>
      <c r="E4486" s="21">
        <v>75</v>
      </c>
      <c r="F4486" s="21">
        <v>25</v>
      </c>
      <c r="G4486" s="21" t="s">
        <v>5567</v>
      </c>
      <c r="H4486" s="21" t="s">
        <v>439</v>
      </c>
      <c r="I4486" s="21">
        <v>0</v>
      </c>
      <c r="J4486" s="21">
        <v>1</v>
      </c>
      <c r="K4486" s="21">
        <v>0</v>
      </c>
      <c r="L4486" s="21">
        <v>0</v>
      </c>
      <c r="M4486" s="21" t="s">
        <v>2362</v>
      </c>
      <c r="N4486" s="21">
        <v>7</v>
      </c>
      <c r="O4486" s="21">
        <f t="shared" si="246"/>
        <v>7</v>
      </c>
      <c r="P4486" s="21">
        <f t="shared" si="247"/>
        <v>0</v>
      </c>
      <c r="Q4486" s="21">
        <f t="shared" si="248"/>
        <v>1</v>
      </c>
      <c r="R4486">
        <f>IFERROR(IF(I4486=1,VLOOKUP(F4486,Lookup!$A$2:$B$15,2,FALSE),0),0.5)</f>
        <v>0</v>
      </c>
      <c r="S4486">
        <f>IF(K4486=1,1,IFERROR(IF(H4486="pass",VLOOKUP(F4486,Lookup!$D$2:$E$26,2,FALSE),0),1.6))</f>
        <v>1.6</v>
      </c>
      <c r="T4486" s="6">
        <f t="shared" si="249"/>
        <v>1.7225000000000001</v>
      </c>
      <c r="U4486" s="6">
        <f t="shared" si="250"/>
        <v>1.7225000000000001</v>
      </c>
      <c r="V4486" t="str">
        <f t="shared" si="251"/>
        <v>N.HARRIS, PIT</v>
      </c>
    </row>
    <row r="4487" spans="1:22">
      <c r="A4487">
        <v>650</v>
      </c>
      <c r="B4487" s="21">
        <v>3</v>
      </c>
      <c r="C4487" s="21" t="s">
        <v>15</v>
      </c>
      <c r="D4487" s="21" t="s">
        <v>1</v>
      </c>
      <c r="E4487" s="21">
        <v>75</v>
      </c>
      <c r="F4487" s="21">
        <v>25</v>
      </c>
      <c r="G4487" s="21" t="s">
        <v>5568</v>
      </c>
      <c r="H4487" s="21" t="s">
        <v>585</v>
      </c>
      <c r="I4487" s="21">
        <v>1</v>
      </c>
      <c r="J4487" s="21">
        <v>0</v>
      </c>
      <c r="K4487" s="21">
        <v>0</v>
      </c>
      <c r="L4487" s="21">
        <v>0</v>
      </c>
      <c r="M4487" s="21" t="s">
        <v>2362</v>
      </c>
      <c r="N4487" s="21" t="s">
        <v>587</v>
      </c>
      <c r="O4487" s="21">
        <f t="shared" si="246"/>
        <v>0</v>
      </c>
      <c r="P4487" s="21">
        <f t="shared" si="247"/>
        <v>1</v>
      </c>
      <c r="Q4487" s="21">
        <f t="shared" si="248"/>
        <v>0</v>
      </c>
      <c r="R4487">
        <f>IFERROR(IF(I4487=1,VLOOKUP(F4487,Lookup!$A$2:$B$15,2,FALSE),0),0.5)</f>
        <v>0.5</v>
      </c>
      <c r="S4487">
        <f>IF(K4487=1,1,IFERROR(IF(H4487="pass",VLOOKUP(F4487,Lookup!$D$2:$E$26,2,FALSE),0),1.6))</f>
        <v>0</v>
      </c>
      <c r="T4487" s="6">
        <f t="shared" si="249"/>
        <v>0</v>
      </c>
      <c r="U4487" s="6">
        <f t="shared" si="250"/>
        <v>0.5</v>
      </c>
      <c r="V4487" t="str">
        <f t="shared" si="251"/>
        <v>N.HARRIS, PIT</v>
      </c>
    </row>
    <row r="4488" spans="1:22">
      <c r="A4488">
        <v>651</v>
      </c>
      <c r="B4488" s="21">
        <v>3</v>
      </c>
      <c r="C4488" s="21" t="s">
        <v>1</v>
      </c>
      <c r="D4488" s="21" t="s">
        <v>15</v>
      </c>
      <c r="E4488" s="21">
        <v>67</v>
      </c>
      <c r="F4488" s="21">
        <v>33</v>
      </c>
      <c r="G4488" s="21" t="s">
        <v>5569</v>
      </c>
      <c r="H4488" s="21" t="s">
        <v>2864</v>
      </c>
      <c r="I4488" s="21">
        <v>0</v>
      </c>
      <c r="J4488" s="21">
        <v>1</v>
      </c>
      <c r="K4488" s="21">
        <v>0</v>
      </c>
      <c r="L4488" s="21">
        <v>0</v>
      </c>
      <c r="M4488" s="21" t="s">
        <v>5570</v>
      </c>
      <c r="N4488" s="21" t="s">
        <v>587</v>
      </c>
      <c r="O4488" s="21">
        <f t="shared" si="246"/>
        <v>0</v>
      </c>
      <c r="P4488" s="21">
        <f t="shared" si="247"/>
        <v>0</v>
      </c>
      <c r="Q4488" s="21">
        <f t="shared" si="248"/>
        <v>0</v>
      </c>
      <c r="R4488">
        <f>IFERROR(IF(I4488=1,VLOOKUP(F4488,Lookup!$A$2:$B$15,2,FALSE),0),0.5)</f>
        <v>0</v>
      </c>
      <c r="S4488">
        <f>IF(K4488=1,1,IFERROR(IF(H4488="pass",VLOOKUP(F4488,Lookup!$D$2:$E$26,2,FALSE),0),1.6))</f>
        <v>0</v>
      </c>
      <c r="T4488" s="6">
        <f t="shared" si="249"/>
        <v>0</v>
      </c>
      <c r="U4488" s="6">
        <f t="shared" si="250"/>
        <v>0</v>
      </c>
      <c r="V4488" t="str">
        <f t="shared" si="251"/>
        <v>A.TATE, CIN</v>
      </c>
    </row>
    <row r="4489" spans="1:22">
      <c r="A4489">
        <v>652</v>
      </c>
      <c r="B4489" s="21">
        <v>3</v>
      </c>
      <c r="C4489" s="21" t="s">
        <v>1</v>
      </c>
      <c r="D4489" s="21" t="s">
        <v>15</v>
      </c>
      <c r="E4489" s="21">
        <v>77</v>
      </c>
      <c r="F4489" s="21">
        <v>23</v>
      </c>
      <c r="G4489" s="21" t="s">
        <v>5571</v>
      </c>
      <c r="H4489" s="21" t="s">
        <v>2963</v>
      </c>
      <c r="I4489" s="21">
        <v>0</v>
      </c>
      <c r="J4489" s="21">
        <v>0</v>
      </c>
      <c r="K4489" s="21">
        <v>0</v>
      </c>
      <c r="L4489" s="21">
        <v>0</v>
      </c>
      <c r="M4489" s="21" t="s">
        <v>2023</v>
      </c>
      <c r="N4489" s="21" t="s">
        <v>587</v>
      </c>
      <c r="O4489" s="21">
        <f t="shared" si="246"/>
        <v>0</v>
      </c>
      <c r="P4489" s="21">
        <f t="shared" si="247"/>
        <v>0</v>
      </c>
      <c r="Q4489" s="21">
        <f t="shared" si="248"/>
        <v>0</v>
      </c>
      <c r="R4489">
        <f>IFERROR(IF(I4489=1,VLOOKUP(F4489,Lookup!$A$2:$B$15,2,FALSE),0),0.5)</f>
        <v>0</v>
      </c>
      <c r="S4489">
        <f>IF(K4489=1,1,IFERROR(IF(H4489="pass",VLOOKUP(F4489,Lookup!$D$2:$E$26,2,FALSE),0),1.6))</f>
        <v>0</v>
      </c>
      <c r="T4489" s="6">
        <f t="shared" si="249"/>
        <v>0</v>
      </c>
      <c r="U4489" s="6">
        <f t="shared" si="250"/>
        <v>0</v>
      </c>
      <c r="V4489" t="str">
        <f t="shared" si="251"/>
        <v>J.BURROW, CIN</v>
      </c>
    </row>
    <row r="4490" spans="1:22">
      <c r="A4490">
        <v>653</v>
      </c>
      <c r="B4490" s="21">
        <v>3</v>
      </c>
      <c r="C4490" s="21" t="s">
        <v>1</v>
      </c>
      <c r="D4490" s="21" t="s">
        <v>15</v>
      </c>
      <c r="E4490" s="21">
        <v>80</v>
      </c>
      <c r="F4490" s="21">
        <v>20</v>
      </c>
      <c r="G4490" s="21" t="s">
        <v>5572</v>
      </c>
      <c r="H4490" s="21" t="s">
        <v>585</v>
      </c>
      <c r="I4490" s="21">
        <v>1</v>
      </c>
      <c r="J4490" s="21">
        <v>0</v>
      </c>
      <c r="K4490" s="21">
        <v>0</v>
      </c>
      <c r="L4490" s="21">
        <v>0</v>
      </c>
      <c r="M4490" s="21" t="s">
        <v>1957</v>
      </c>
      <c r="N4490" s="21" t="s">
        <v>587</v>
      </c>
      <c r="O4490" s="21">
        <f t="shared" si="246"/>
        <v>0</v>
      </c>
      <c r="P4490" s="21">
        <f t="shared" si="247"/>
        <v>1</v>
      </c>
      <c r="Q4490" s="21">
        <f t="shared" si="248"/>
        <v>0</v>
      </c>
      <c r="R4490">
        <f>IFERROR(IF(I4490=1,VLOOKUP(F4490,Lookup!$A$2:$B$15,2,FALSE),0),0.5)</f>
        <v>0.5</v>
      </c>
      <c r="S4490">
        <f>IF(K4490=1,1,IFERROR(IF(H4490="pass",VLOOKUP(F4490,Lookup!$D$2:$E$26,2,FALSE),0),1.6))</f>
        <v>0</v>
      </c>
      <c r="T4490" s="6">
        <f t="shared" si="249"/>
        <v>0</v>
      </c>
      <c r="U4490" s="6">
        <f t="shared" si="250"/>
        <v>0.5</v>
      </c>
      <c r="V4490" t="str">
        <f t="shared" si="251"/>
        <v>J.MIXON, CIN</v>
      </c>
    </row>
    <row r="4491" spans="1:22">
      <c r="A4491">
        <v>654</v>
      </c>
      <c r="B4491" s="21">
        <v>3</v>
      </c>
      <c r="C4491" s="21" t="s">
        <v>1</v>
      </c>
      <c r="D4491" s="21" t="s">
        <v>15</v>
      </c>
      <c r="E4491" s="21">
        <v>69</v>
      </c>
      <c r="F4491" s="21">
        <v>31</v>
      </c>
      <c r="G4491" s="21" t="s">
        <v>5573</v>
      </c>
      <c r="H4491" s="21" t="s">
        <v>439</v>
      </c>
      <c r="I4491" s="21">
        <v>0</v>
      </c>
      <c r="J4491" s="21">
        <v>1</v>
      </c>
      <c r="K4491" s="21">
        <v>0</v>
      </c>
      <c r="L4491" s="21">
        <v>0</v>
      </c>
      <c r="M4491" s="21" t="s">
        <v>5570</v>
      </c>
      <c r="N4491" s="21">
        <v>8</v>
      </c>
      <c r="O4491" s="21">
        <f t="shared" si="246"/>
        <v>8</v>
      </c>
      <c r="P4491" s="21">
        <f t="shared" si="247"/>
        <v>0</v>
      </c>
      <c r="Q4491" s="21">
        <f t="shared" si="248"/>
        <v>1</v>
      </c>
      <c r="R4491">
        <f>IFERROR(IF(I4491=1,VLOOKUP(F4491,Lookup!$A$2:$B$15,2,FALSE),0),0.5)</f>
        <v>0</v>
      </c>
      <c r="S4491">
        <f>IF(K4491=1,1,IFERROR(IF(H4491="pass",VLOOKUP(F4491,Lookup!$D$2:$E$26,2,FALSE),0),1.6))</f>
        <v>1.6</v>
      </c>
      <c r="T4491" s="6">
        <f t="shared" si="249"/>
        <v>1.74</v>
      </c>
      <c r="U4491" s="6">
        <f t="shared" si="250"/>
        <v>1.74</v>
      </c>
      <c r="V4491" t="str">
        <f t="shared" si="251"/>
        <v>A.TATE, CIN</v>
      </c>
    </row>
    <row r="4492" spans="1:22">
      <c r="A4492">
        <v>655</v>
      </c>
      <c r="B4492" s="21">
        <v>3</v>
      </c>
      <c r="C4492" s="21" t="s">
        <v>1</v>
      </c>
      <c r="D4492" s="21" t="s">
        <v>15</v>
      </c>
      <c r="E4492" s="21">
        <v>55</v>
      </c>
      <c r="F4492" s="21">
        <v>45</v>
      </c>
      <c r="G4492" s="21" t="s">
        <v>5574</v>
      </c>
      <c r="H4492" s="21" t="s">
        <v>585</v>
      </c>
      <c r="I4492" s="21">
        <v>1</v>
      </c>
      <c r="J4492" s="21">
        <v>0</v>
      </c>
      <c r="K4492" s="21">
        <v>0</v>
      </c>
      <c r="L4492" s="21">
        <v>0</v>
      </c>
      <c r="M4492" s="21" t="s">
        <v>1957</v>
      </c>
      <c r="N4492" s="21" t="s">
        <v>587</v>
      </c>
      <c r="O4492" s="21">
        <f t="shared" si="246"/>
        <v>0</v>
      </c>
      <c r="P4492" s="21">
        <f t="shared" si="247"/>
        <v>1</v>
      </c>
      <c r="Q4492" s="21">
        <f t="shared" si="248"/>
        <v>0</v>
      </c>
      <c r="R4492">
        <f>IFERROR(IF(I4492=1,VLOOKUP(F4492,Lookup!$A$2:$B$15,2,FALSE),0),0.5)</f>
        <v>0.5</v>
      </c>
      <c r="S4492">
        <f>IF(K4492=1,1,IFERROR(IF(H4492="pass",VLOOKUP(F4492,Lookup!$D$2:$E$26,2,FALSE),0),1.6))</f>
        <v>0</v>
      </c>
      <c r="T4492" s="6">
        <f t="shared" si="249"/>
        <v>0</v>
      </c>
      <c r="U4492" s="6">
        <f t="shared" si="250"/>
        <v>0.5</v>
      </c>
      <c r="V4492" t="str">
        <f t="shared" si="251"/>
        <v>J.MIXON, CIN</v>
      </c>
    </row>
    <row r="4493" spans="1:22">
      <c r="A4493">
        <v>656</v>
      </c>
      <c r="B4493" s="21">
        <v>3</v>
      </c>
      <c r="C4493" s="21" t="s">
        <v>1</v>
      </c>
      <c r="D4493" s="21" t="s">
        <v>15</v>
      </c>
      <c r="E4493" s="21">
        <v>44</v>
      </c>
      <c r="F4493" s="21">
        <v>56</v>
      </c>
      <c r="G4493" s="21" t="s">
        <v>5575</v>
      </c>
      <c r="H4493" s="21" t="s">
        <v>2864</v>
      </c>
      <c r="I4493" s="21">
        <v>1</v>
      </c>
      <c r="J4493" s="21">
        <v>0</v>
      </c>
      <c r="K4493" s="21">
        <v>0</v>
      </c>
      <c r="L4493" s="21">
        <v>0</v>
      </c>
      <c r="M4493" s="21" t="s">
        <v>1970</v>
      </c>
      <c r="N4493" s="21" t="s">
        <v>587</v>
      </c>
      <c r="O4493" s="21">
        <f t="shared" si="246"/>
        <v>0</v>
      </c>
      <c r="P4493" s="21">
        <f t="shared" si="247"/>
        <v>1</v>
      </c>
      <c r="Q4493" s="21">
        <f t="shared" si="248"/>
        <v>0</v>
      </c>
      <c r="R4493">
        <f>IFERROR(IF(I4493=1,VLOOKUP(F4493,Lookup!$A$2:$B$15,2,FALSE),0),0.5)</f>
        <v>0.5</v>
      </c>
      <c r="S4493">
        <f>IF(K4493=1,1,IFERROR(IF(H4493="pass",VLOOKUP(F4493,Lookup!$D$2:$E$26,2,FALSE),0),1.6))</f>
        <v>0</v>
      </c>
      <c r="T4493" s="6">
        <f t="shared" si="249"/>
        <v>0</v>
      </c>
      <c r="U4493" s="6">
        <f t="shared" si="250"/>
        <v>0.5</v>
      </c>
      <c r="V4493" t="str">
        <f t="shared" si="251"/>
        <v>S.PERINE, CIN</v>
      </c>
    </row>
    <row r="4494" spans="1:22">
      <c r="A4494">
        <v>657</v>
      </c>
      <c r="B4494" s="21">
        <v>3</v>
      </c>
      <c r="C4494" s="21" t="s">
        <v>1</v>
      </c>
      <c r="D4494" s="21" t="s">
        <v>15</v>
      </c>
      <c r="E4494" s="21">
        <v>49</v>
      </c>
      <c r="F4494" s="21">
        <v>51</v>
      </c>
      <c r="G4494" s="21" t="s">
        <v>5576</v>
      </c>
      <c r="H4494" s="21" t="s">
        <v>439</v>
      </c>
      <c r="I4494" s="21">
        <v>0</v>
      </c>
      <c r="J4494" s="21">
        <v>1</v>
      </c>
      <c r="K4494" s="21">
        <v>0</v>
      </c>
      <c r="L4494" s="21">
        <v>0</v>
      </c>
      <c r="M4494" s="21" t="s">
        <v>1970</v>
      </c>
      <c r="N4494" s="21">
        <v>4</v>
      </c>
      <c r="O4494" s="21">
        <f t="shared" si="246"/>
        <v>4</v>
      </c>
      <c r="P4494" s="21">
        <f t="shared" si="247"/>
        <v>0</v>
      </c>
      <c r="Q4494" s="21">
        <f t="shared" si="248"/>
        <v>1</v>
      </c>
      <c r="R4494">
        <f>IFERROR(IF(I4494=1,VLOOKUP(F4494,Lookup!$A$2:$B$15,2,FALSE),0),0.5)</f>
        <v>0</v>
      </c>
      <c r="S4494">
        <f>IF(K4494=1,1,IFERROR(IF(H4494="pass",VLOOKUP(F4494,Lookup!$D$2:$E$26,2,FALSE),0),1.6))</f>
        <v>1.6</v>
      </c>
      <c r="T4494" s="6">
        <f t="shared" si="249"/>
        <v>1.6700000000000002</v>
      </c>
      <c r="U4494" s="6">
        <f t="shared" si="250"/>
        <v>1.6700000000000002</v>
      </c>
      <c r="V4494" t="str">
        <f t="shared" si="251"/>
        <v>S.PERINE, CIN</v>
      </c>
    </row>
    <row r="4495" spans="1:22">
      <c r="A4495">
        <v>658</v>
      </c>
      <c r="B4495" s="21">
        <v>3</v>
      </c>
      <c r="C4495" s="21" t="s">
        <v>1</v>
      </c>
      <c r="D4495" s="21" t="s">
        <v>15</v>
      </c>
      <c r="E4495" s="21">
        <v>41</v>
      </c>
      <c r="F4495" s="21">
        <v>59</v>
      </c>
      <c r="G4495" s="21" t="s">
        <v>5577</v>
      </c>
      <c r="H4495" s="21" t="s">
        <v>585</v>
      </c>
      <c r="I4495" s="21">
        <v>1</v>
      </c>
      <c r="J4495" s="21">
        <v>0</v>
      </c>
      <c r="K4495" s="21">
        <v>0</v>
      </c>
      <c r="L4495" s="21">
        <v>0</v>
      </c>
      <c r="M4495" s="21" t="s">
        <v>1957</v>
      </c>
      <c r="N4495" s="21" t="s">
        <v>587</v>
      </c>
      <c r="O4495" s="21">
        <f t="shared" si="246"/>
        <v>0</v>
      </c>
      <c r="P4495" s="21">
        <f t="shared" si="247"/>
        <v>1</v>
      </c>
      <c r="Q4495" s="21">
        <f t="shared" si="248"/>
        <v>0</v>
      </c>
      <c r="R4495">
        <f>IFERROR(IF(I4495=1,VLOOKUP(F4495,Lookup!$A$2:$B$15,2,FALSE),0),0.5)</f>
        <v>0.5</v>
      </c>
      <c r="S4495">
        <f>IF(K4495=1,1,IFERROR(IF(H4495="pass",VLOOKUP(F4495,Lookup!$D$2:$E$26,2,FALSE),0),1.6))</f>
        <v>0</v>
      </c>
      <c r="T4495" s="6">
        <f t="shared" si="249"/>
        <v>0</v>
      </c>
      <c r="U4495" s="6">
        <f t="shared" si="250"/>
        <v>0.5</v>
      </c>
      <c r="V4495" t="str">
        <f t="shared" si="251"/>
        <v>J.MIXON, CIN</v>
      </c>
    </row>
    <row r="4496" spans="1:22">
      <c r="A4496">
        <v>659</v>
      </c>
      <c r="B4496" s="21">
        <v>3</v>
      </c>
      <c r="C4496" s="21" t="s">
        <v>1</v>
      </c>
      <c r="D4496" s="21" t="s">
        <v>15</v>
      </c>
      <c r="E4496" s="21">
        <v>37</v>
      </c>
      <c r="F4496" s="21">
        <v>63</v>
      </c>
      <c r="G4496" s="21" t="s">
        <v>5578</v>
      </c>
      <c r="H4496" s="21" t="s">
        <v>439</v>
      </c>
      <c r="I4496" s="21">
        <v>0</v>
      </c>
      <c r="J4496" s="21">
        <v>1</v>
      </c>
      <c r="K4496" s="21">
        <v>0</v>
      </c>
      <c r="L4496" s="21">
        <v>0</v>
      </c>
      <c r="M4496" s="21" t="s">
        <v>3162</v>
      </c>
      <c r="N4496" s="21">
        <v>0</v>
      </c>
      <c r="O4496" s="21">
        <f t="shared" si="246"/>
        <v>0</v>
      </c>
      <c r="P4496" s="21">
        <f t="shared" si="247"/>
        <v>0</v>
      </c>
      <c r="Q4496" s="21">
        <f t="shared" si="248"/>
        <v>1</v>
      </c>
      <c r="R4496">
        <f>IFERROR(IF(I4496=1,VLOOKUP(F4496,Lookup!$A$2:$B$15,2,FALSE),0),0.5)</f>
        <v>0</v>
      </c>
      <c r="S4496">
        <f>IF(K4496=1,1,IFERROR(IF(H4496="pass",VLOOKUP(F4496,Lookup!$D$2:$E$26,2,FALSE),0),1.6))</f>
        <v>1.6</v>
      </c>
      <c r="T4496" s="6">
        <f t="shared" si="249"/>
        <v>1.6</v>
      </c>
      <c r="U4496" s="6">
        <f t="shared" si="250"/>
        <v>1.6</v>
      </c>
      <c r="V4496" t="str">
        <f t="shared" si="251"/>
        <v>C.EVANS, CIN</v>
      </c>
    </row>
    <row r="4497" spans="1:22">
      <c r="A4497">
        <v>660</v>
      </c>
      <c r="B4497" s="21">
        <v>3</v>
      </c>
      <c r="C4497" s="21" t="s">
        <v>1</v>
      </c>
      <c r="D4497" s="21" t="s">
        <v>15</v>
      </c>
      <c r="E4497" s="21">
        <v>23</v>
      </c>
      <c r="F4497" s="21">
        <v>77</v>
      </c>
      <c r="G4497" s="21" t="s">
        <v>5579</v>
      </c>
      <c r="H4497" s="21" t="s">
        <v>585</v>
      </c>
      <c r="I4497" s="21">
        <v>1</v>
      </c>
      <c r="J4497" s="21">
        <v>0</v>
      </c>
      <c r="K4497" s="21">
        <v>0</v>
      </c>
      <c r="L4497" s="21">
        <v>0</v>
      </c>
      <c r="M4497" s="21" t="s">
        <v>1957</v>
      </c>
      <c r="N4497" s="21" t="s">
        <v>587</v>
      </c>
      <c r="O4497" s="21">
        <f t="shared" si="246"/>
        <v>0</v>
      </c>
      <c r="P4497" s="21">
        <f t="shared" si="247"/>
        <v>1</v>
      </c>
      <c r="Q4497" s="21">
        <f t="shared" si="248"/>
        <v>0</v>
      </c>
      <c r="R4497">
        <f>IFERROR(IF(I4497=1,VLOOKUP(F4497,Lookup!$A$2:$B$15,2,FALSE),0),0.5)</f>
        <v>0.5</v>
      </c>
      <c r="S4497">
        <f>IF(K4497=1,1,IFERROR(IF(H4497="pass",VLOOKUP(F4497,Lookup!$D$2:$E$26,2,FALSE),0),1.6))</f>
        <v>0</v>
      </c>
      <c r="T4497" s="6">
        <f t="shared" si="249"/>
        <v>0</v>
      </c>
      <c r="U4497" s="6">
        <f t="shared" si="250"/>
        <v>0.5</v>
      </c>
      <c r="V4497" t="str">
        <f t="shared" si="251"/>
        <v>J.MIXON, CIN</v>
      </c>
    </row>
    <row r="4498" spans="1:22">
      <c r="A4498">
        <v>661</v>
      </c>
      <c r="B4498" s="21">
        <v>3</v>
      </c>
      <c r="C4498" s="21" t="s">
        <v>1</v>
      </c>
      <c r="D4498" s="21" t="s">
        <v>15</v>
      </c>
      <c r="E4498" s="21">
        <v>20</v>
      </c>
      <c r="F4498" s="21">
        <v>80</v>
      </c>
      <c r="G4498" s="21" t="s">
        <v>5580</v>
      </c>
      <c r="H4498" s="21" t="s">
        <v>2864</v>
      </c>
      <c r="I4498" s="21">
        <v>1</v>
      </c>
      <c r="J4498" s="21">
        <v>0</v>
      </c>
      <c r="K4498" s="21">
        <v>0</v>
      </c>
      <c r="L4498" s="21">
        <v>0</v>
      </c>
      <c r="M4498" s="21" t="s">
        <v>1957</v>
      </c>
      <c r="N4498" s="21" t="s">
        <v>587</v>
      </c>
      <c r="O4498" s="21">
        <f t="shared" si="246"/>
        <v>0</v>
      </c>
      <c r="P4498" s="21">
        <f t="shared" si="247"/>
        <v>1</v>
      </c>
      <c r="Q4498" s="21">
        <f t="shared" si="248"/>
        <v>0</v>
      </c>
      <c r="R4498">
        <f>IFERROR(IF(I4498=1,VLOOKUP(F4498,Lookup!$A$2:$B$15,2,FALSE),0),0.5)</f>
        <v>0.5</v>
      </c>
      <c r="S4498">
        <f>IF(K4498=1,1,IFERROR(IF(H4498="pass",VLOOKUP(F4498,Lookup!$D$2:$E$26,2,FALSE),0),1.6))</f>
        <v>0</v>
      </c>
      <c r="T4498" s="6">
        <f t="shared" si="249"/>
        <v>0</v>
      </c>
      <c r="U4498" s="6">
        <f t="shared" si="250"/>
        <v>0.5</v>
      </c>
      <c r="V4498" t="str">
        <f t="shared" si="251"/>
        <v>J.MIXON, CIN</v>
      </c>
    </row>
    <row r="4499" spans="1:22">
      <c r="A4499">
        <v>662</v>
      </c>
      <c r="B4499" s="21">
        <v>3</v>
      </c>
      <c r="C4499" s="21" t="s">
        <v>1</v>
      </c>
      <c r="D4499" s="21" t="s">
        <v>15</v>
      </c>
      <c r="E4499" s="21">
        <v>30</v>
      </c>
      <c r="F4499" s="21">
        <v>70</v>
      </c>
      <c r="G4499" s="21" t="s">
        <v>5581</v>
      </c>
      <c r="H4499" s="21" t="s">
        <v>439</v>
      </c>
      <c r="I4499" s="21">
        <v>0</v>
      </c>
      <c r="J4499" s="21">
        <v>1</v>
      </c>
      <c r="K4499" s="21">
        <v>0</v>
      </c>
      <c r="L4499" s="21">
        <v>0</v>
      </c>
      <c r="M4499" s="21" t="s">
        <v>1962</v>
      </c>
      <c r="N4499" s="21">
        <v>3</v>
      </c>
      <c r="O4499" s="21">
        <f t="shared" si="246"/>
        <v>3</v>
      </c>
      <c r="P4499" s="21">
        <f t="shared" si="247"/>
        <v>0</v>
      </c>
      <c r="Q4499" s="21">
        <f t="shared" si="248"/>
        <v>1</v>
      </c>
      <c r="R4499">
        <f>IFERROR(IF(I4499=1,VLOOKUP(F4499,Lookup!$A$2:$B$15,2,FALSE),0),0.5)</f>
        <v>0</v>
      </c>
      <c r="S4499">
        <f>IF(K4499=1,1,IFERROR(IF(H4499="pass",VLOOKUP(F4499,Lookup!$D$2:$E$26,2,FALSE),0),1.6))</f>
        <v>1.6</v>
      </c>
      <c r="T4499" s="6">
        <f t="shared" si="249"/>
        <v>1.6525000000000001</v>
      </c>
      <c r="U4499" s="6">
        <f t="shared" si="250"/>
        <v>1.6525000000000001</v>
      </c>
      <c r="V4499" t="str">
        <f t="shared" si="251"/>
        <v>T.BOYD, CIN</v>
      </c>
    </row>
    <row r="4500" spans="1:22">
      <c r="A4500">
        <v>663</v>
      </c>
      <c r="B4500" s="21">
        <v>3</v>
      </c>
      <c r="C4500" s="21" t="s">
        <v>1</v>
      </c>
      <c r="D4500" s="21" t="s">
        <v>15</v>
      </c>
      <c r="E4500" s="21">
        <v>25</v>
      </c>
      <c r="F4500" s="21">
        <v>75</v>
      </c>
      <c r="G4500" s="21" t="s">
        <v>5582</v>
      </c>
      <c r="H4500" s="21" t="s">
        <v>439</v>
      </c>
      <c r="I4500" s="21">
        <v>0</v>
      </c>
      <c r="J4500" s="21">
        <v>1</v>
      </c>
      <c r="K4500" s="21">
        <v>0</v>
      </c>
      <c r="L4500" s="21">
        <v>0</v>
      </c>
      <c r="M4500" s="21" t="s">
        <v>1964</v>
      </c>
      <c r="N4500" s="21">
        <v>3</v>
      </c>
      <c r="O4500" s="21">
        <f t="shared" si="246"/>
        <v>3</v>
      </c>
      <c r="P4500" s="21">
        <f t="shared" si="247"/>
        <v>0</v>
      </c>
      <c r="Q4500" s="21">
        <f t="shared" si="248"/>
        <v>1</v>
      </c>
      <c r="R4500">
        <f>IFERROR(IF(I4500=1,VLOOKUP(F4500,Lookup!$A$2:$B$15,2,FALSE),0),0.5)</f>
        <v>0</v>
      </c>
      <c r="S4500">
        <f>IF(K4500=1,1,IFERROR(IF(H4500="pass",VLOOKUP(F4500,Lookup!$D$2:$E$26,2,FALSE),0),1.6))</f>
        <v>1.8</v>
      </c>
      <c r="T4500" s="6">
        <f t="shared" si="249"/>
        <v>1.6525000000000001</v>
      </c>
      <c r="U4500" s="6">
        <f t="shared" si="250"/>
        <v>1.7498500000000003</v>
      </c>
      <c r="V4500" t="str">
        <f t="shared" si="251"/>
        <v>C.UZOMAH, CIN</v>
      </c>
    </row>
    <row r="4501" spans="1:22">
      <c r="A4501">
        <v>664</v>
      </c>
      <c r="B4501" s="21">
        <v>3</v>
      </c>
      <c r="C4501" s="21" t="s">
        <v>15</v>
      </c>
      <c r="D4501" s="21" t="s">
        <v>1</v>
      </c>
      <c r="E4501" s="21">
        <v>75</v>
      </c>
      <c r="F4501" s="21">
        <v>25</v>
      </c>
      <c r="G4501" s="21" t="s">
        <v>5583</v>
      </c>
      <c r="H4501" s="21" t="s">
        <v>439</v>
      </c>
      <c r="I4501" s="21">
        <v>0</v>
      </c>
      <c r="J4501" s="21">
        <v>1</v>
      </c>
      <c r="K4501" s="21">
        <v>0</v>
      </c>
      <c r="L4501" s="21">
        <v>0</v>
      </c>
      <c r="M4501" s="21" t="s">
        <v>2362</v>
      </c>
      <c r="N4501" s="21">
        <v>0</v>
      </c>
      <c r="O4501" s="21">
        <f t="shared" si="246"/>
        <v>0</v>
      </c>
      <c r="P4501" s="21">
        <f t="shared" si="247"/>
        <v>0</v>
      </c>
      <c r="Q4501" s="21">
        <f t="shared" si="248"/>
        <v>1</v>
      </c>
      <c r="R4501">
        <f>IFERROR(IF(I4501=1,VLOOKUP(F4501,Lookup!$A$2:$B$15,2,FALSE),0),0.5)</f>
        <v>0</v>
      </c>
      <c r="S4501">
        <f>IF(K4501=1,1,IFERROR(IF(H4501="pass",VLOOKUP(F4501,Lookup!$D$2:$E$26,2,FALSE),0),1.6))</f>
        <v>1.6</v>
      </c>
      <c r="T4501" s="6">
        <f t="shared" si="249"/>
        <v>1.6</v>
      </c>
      <c r="U4501" s="6">
        <f t="shared" si="250"/>
        <v>1.6</v>
      </c>
      <c r="V4501" t="str">
        <f t="shared" si="251"/>
        <v>N.HARRIS, PIT</v>
      </c>
    </row>
    <row r="4502" spans="1:22">
      <c r="A4502">
        <v>665</v>
      </c>
      <c r="B4502" s="21">
        <v>3</v>
      </c>
      <c r="C4502" s="21" t="s">
        <v>15</v>
      </c>
      <c r="D4502" s="21" t="s">
        <v>1</v>
      </c>
      <c r="E4502" s="21">
        <v>69</v>
      </c>
      <c r="F4502" s="21">
        <v>31</v>
      </c>
      <c r="G4502" s="21" t="s">
        <v>5584</v>
      </c>
      <c r="H4502" s="21" t="s">
        <v>439</v>
      </c>
      <c r="I4502" s="21">
        <v>0</v>
      </c>
      <c r="J4502" s="21">
        <v>1</v>
      </c>
      <c r="K4502" s="21">
        <v>0</v>
      </c>
      <c r="L4502" s="21">
        <v>0</v>
      </c>
      <c r="M4502" s="21" t="s">
        <v>2362</v>
      </c>
      <c r="N4502" s="21">
        <v>-6</v>
      </c>
      <c r="O4502" s="21">
        <f t="shared" si="246"/>
        <v>-6</v>
      </c>
      <c r="P4502" s="21">
        <f t="shared" si="247"/>
        <v>0</v>
      </c>
      <c r="Q4502" s="21">
        <f t="shared" si="248"/>
        <v>1</v>
      </c>
      <c r="R4502">
        <f>IFERROR(IF(I4502=1,VLOOKUP(F4502,Lookup!$A$2:$B$15,2,FALSE),0),0.5)</f>
        <v>0</v>
      </c>
      <c r="S4502">
        <f>IF(K4502=1,1,IFERROR(IF(H4502="pass",VLOOKUP(F4502,Lookup!$D$2:$E$26,2,FALSE),0),1.6))</f>
        <v>1.6</v>
      </c>
      <c r="T4502" s="6">
        <f t="shared" si="249"/>
        <v>1.4950000000000001</v>
      </c>
      <c r="U4502" s="6">
        <f t="shared" si="250"/>
        <v>1.4950000000000001</v>
      </c>
      <c r="V4502" t="str">
        <f t="shared" si="251"/>
        <v>N.HARRIS, PIT</v>
      </c>
    </row>
    <row r="4503" spans="1:22">
      <c r="A4503">
        <v>666</v>
      </c>
      <c r="B4503" s="21">
        <v>3</v>
      </c>
      <c r="C4503" s="21" t="s">
        <v>15</v>
      </c>
      <c r="D4503" s="21" t="s">
        <v>1</v>
      </c>
      <c r="E4503" s="21">
        <v>69</v>
      </c>
      <c r="F4503" s="21">
        <v>31</v>
      </c>
      <c r="G4503" s="21" t="s">
        <v>5585</v>
      </c>
      <c r="H4503" s="21" t="s">
        <v>439</v>
      </c>
      <c r="I4503" s="21">
        <v>0</v>
      </c>
      <c r="J4503" s="21">
        <v>1</v>
      </c>
      <c r="K4503" s="21">
        <v>0</v>
      </c>
      <c r="L4503" s="21">
        <v>0</v>
      </c>
      <c r="M4503" s="21" t="s">
        <v>2388</v>
      </c>
      <c r="N4503" s="21">
        <v>1</v>
      </c>
      <c r="O4503" s="21">
        <f t="shared" si="246"/>
        <v>1</v>
      </c>
      <c r="P4503" s="21">
        <f t="shared" si="247"/>
        <v>0</v>
      </c>
      <c r="Q4503" s="21">
        <f t="shared" si="248"/>
        <v>1</v>
      </c>
      <c r="R4503">
        <f>IFERROR(IF(I4503=1,VLOOKUP(F4503,Lookup!$A$2:$B$15,2,FALSE),0),0.5)</f>
        <v>0</v>
      </c>
      <c r="S4503">
        <f>IF(K4503=1,1,IFERROR(IF(H4503="pass",VLOOKUP(F4503,Lookup!$D$2:$E$26,2,FALSE),0),1.6))</f>
        <v>1.6</v>
      </c>
      <c r="T4503" s="6">
        <f t="shared" si="249"/>
        <v>1.6175000000000002</v>
      </c>
      <c r="U4503" s="6">
        <f t="shared" si="250"/>
        <v>1.6175000000000002</v>
      </c>
      <c r="V4503" t="str">
        <f t="shared" si="251"/>
        <v>J.SMITH-SCHUSTER, PIT</v>
      </c>
    </row>
    <row r="4504" spans="1:22">
      <c r="A4504">
        <v>667</v>
      </c>
      <c r="B4504" s="21">
        <v>3</v>
      </c>
      <c r="C4504" s="21" t="s">
        <v>1</v>
      </c>
      <c r="D4504" s="21" t="s">
        <v>15</v>
      </c>
      <c r="E4504" s="21">
        <v>19</v>
      </c>
      <c r="F4504" s="21">
        <v>81</v>
      </c>
      <c r="G4504" s="21" t="s">
        <v>5586</v>
      </c>
      <c r="H4504" s="21" t="s">
        <v>585</v>
      </c>
      <c r="I4504" s="21">
        <v>1</v>
      </c>
      <c r="J4504" s="21">
        <v>0</v>
      </c>
      <c r="K4504" s="21">
        <v>0</v>
      </c>
      <c r="L4504" s="21">
        <v>0</v>
      </c>
      <c r="M4504" s="21" t="s">
        <v>1957</v>
      </c>
      <c r="N4504" s="21" t="s">
        <v>587</v>
      </c>
      <c r="O4504" s="21">
        <f t="shared" si="246"/>
        <v>0</v>
      </c>
      <c r="P4504" s="21">
        <f t="shared" si="247"/>
        <v>1</v>
      </c>
      <c r="Q4504" s="21">
        <f t="shared" si="248"/>
        <v>0</v>
      </c>
      <c r="R4504">
        <f>IFERROR(IF(I4504=1,VLOOKUP(F4504,Lookup!$A$2:$B$15,2,FALSE),0),0.5)</f>
        <v>0.5</v>
      </c>
      <c r="S4504">
        <f>IF(K4504=1,1,IFERROR(IF(H4504="pass",VLOOKUP(F4504,Lookup!$D$2:$E$26,2,FALSE),0),1.6))</f>
        <v>0</v>
      </c>
      <c r="T4504" s="6">
        <f t="shared" si="249"/>
        <v>0</v>
      </c>
      <c r="U4504" s="6">
        <f t="shared" si="250"/>
        <v>0.5</v>
      </c>
      <c r="V4504" t="str">
        <f t="shared" si="251"/>
        <v>J.MIXON, CIN</v>
      </c>
    </row>
    <row r="4505" spans="1:22">
      <c r="A4505">
        <v>668</v>
      </c>
      <c r="B4505" s="21">
        <v>3</v>
      </c>
      <c r="C4505" s="21" t="s">
        <v>1</v>
      </c>
      <c r="D4505" s="21" t="s">
        <v>15</v>
      </c>
      <c r="E4505" s="21">
        <v>17</v>
      </c>
      <c r="F4505" s="21">
        <v>83</v>
      </c>
      <c r="G4505" s="21" t="s">
        <v>5587</v>
      </c>
      <c r="H4505" s="21" t="s">
        <v>585</v>
      </c>
      <c r="I4505" s="21">
        <v>1</v>
      </c>
      <c r="J4505" s="21">
        <v>0</v>
      </c>
      <c r="K4505" s="21">
        <v>0</v>
      </c>
      <c r="L4505" s="21">
        <v>0</v>
      </c>
      <c r="M4505" s="21" t="s">
        <v>2023</v>
      </c>
      <c r="N4505" s="21" t="s">
        <v>587</v>
      </c>
      <c r="O4505" s="21">
        <f t="shared" si="246"/>
        <v>0</v>
      </c>
      <c r="P4505" s="21">
        <f t="shared" si="247"/>
        <v>1</v>
      </c>
      <c r="Q4505" s="21">
        <f t="shared" si="248"/>
        <v>0</v>
      </c>
      <c r="R4505">
        <f>IFERROR(IF(I4505=1,VLOOKUP(F4505,Lookup!$A$2:$B$15,2,FALSE),0),0.5)</f>
        <v>0.5</v>
      </c>
      <c r="S4505">
        <f>IF(K4505=1,1,IFERROR(IF(H4505="pass",VLOOKUP(F4505,Lookup!$D$2:$E$26,2,FALSE),0),1.6))</f>
        <v>0</v>
      </c>
      <c r="T4505" s="6">
        <f t="shared" si="249"/>
        <v>0</v>
      </c>
      <c r="U4505" s="6">
        <f t="shared" si="250"/>
        <v>0.5</v>
      </c>
      <c r="V4505" t="str">
        <f t="shared" si="251"/>
        <v>J.BURROW, CIN</v>
      </c>
    </row>
    <row r="4506" spans="1:22">
      <c r="A4506">
        <v>669</v>
      </c>
      <c r="B4506" s="21">
        <v>3</v>
      </c>
      <c r="C4506" s="21" t="s">
        <v>1</v>
      </c>
      <c r="D4506" s="21" t="s">
        <v>15</v>
      </c>
      <c r="E4506" s="21">
        <v>9</v>
      </c>
      <c r="F4506" s="21">
        <v>91</v>
      </c>
      <c r="G4506" s="21" t="s">
        <v>5588</v>
      </c>
      <c r="H4506" s="21" t="s">
        <v>439</v>
      </c>
      <c r="I4506" s="21">
        <v>0</v>
      </c>
      <c r="J4506" s="21">
        <v>1</v>
      </c>
      <c r="K4506" s="21">
        <v>0</v>
      </c>
      <c r="L4506" s="21">
        <v>0</v>
      </c>
      <c r="M4506" s="21" t="s">
        <v>1960</v>
      </c>
      <c r="N4506" s="21">
        <v>9</v>
      </c>
      <c r="O4506" s="21">
        <f t="shared" si="246"/>
        <v>9</v>
      </c>
      <c r="P4506" s="21">
        <f t="shared" si="247"/>
        <v>0</v>
      </c>
      <c r="Q4506" s="21">
        <f t="shared" si="248"/>
        <v>1</v>
      </c>
      <c r="R4506">
        <f>IFERROR(IF(I4506=1,VLOOKUP(F4506,Lookup!$A$2:$B$15,2,FALSE),0),0.5)</f>
        <v>0</v>
      </c>
      <c r="S4506">
        <f>IF(K4506=1,1,IFERROR(IF(H4506="pass",VLOOKUP(F4506,Lookup!$D$2:$E$26,2,FALSE),0),1.6))</f>
        <v>2.5</v>
      </c>
      <c r="T4506" s="6">
        <f t="shared" si="249"/>
        <v>1.7575000000000001</v>
      </c>
      <c r="U4506" s="6">
        <f t="shared" si="250"/>
        <v>2.2475500000000004</v>
      </c>
      <c r="V4506" t="str">
        <f t="shared" si="251"/>
        <v>J.CHASE, CIN</v>
      </c>
    </row>
    <row r="4507" spans="1:22">
      <c r="A4507">
        <v>670</v>
      </c>
      <c r="B4507" s="21">
        <v>3</v>
      </c>
      <c r="C4507" s="21" t="s">
        <v>15</v>
      </c>
      <c r="D4507" s="21" t="s">
        <v>1</v>
      </c>
      <c r="E4507" s="21">
        <v>76</v>
      </c>
      <c r="F4507" s="21">
        <v>24</v>
      </c>
      <c r="G4507" s="21" t="s">
        <v>5589</v>
      </c>
      <c r="H4507" s="21" t="s">
        <v>439</v>
      </c>
      <c r="I4507" s="21">
        <v>0</v>
      </c>
      <c r="J4507" s="21">
        <v>1</v>
      </c>
      <c r="K4507" s="21">
        <v>0</v>
      </c>
      <c r="L4507" s="21">
        <v>0</v>
      </c>
      <c r="M4507" s="21" t="s">
        <v>2452</v>
      </c>
      <c r="N4507" s="21">
        <v>11</v>
      </c>
      <c r="O4507" s="21">
        <f t="shared" si="246"/>
        <v>11</v>
      </c>
      <c r="P4507" s="21">
        <f t="shared" si="247"/>
        <v>0</v>
      </c>
      <c r="Q4507" s="21">
        <f t="shared" si="248"/>
        <v>1</v>
      </c>
      <c r="R4507">
        <f>IFERROR(IF(I4507=1,VLOOKUP(F4507,Lookup!$A$2:$B$15,2,FALSE),0),0.5)</f>
        <v>0</v>
      </c>
      <c r="S4507">
        <f>IF(K4507=1,1,IFERROR(IF(H4507="pass",VLOOKUP(F4507,Lookup!$D$2:$E$26,2,FALSE),0),1.6))</f>
        <v>1.6</v>
      </c>
      <c r="T4507" s="6">
        <f t="shared" si="249"/>
        <v>1.7925</v>
      </c>
      <c r="U4507" s="6">
        <f t="shared" si="250"/>
        <v>1.7925</v>
      </c>
      <c r="V4507" t="str">
        <f t="shared" si="251"/>
        <v>P.FREIERMUTH, PIT</v>
      </c>
    </row>
    <row r="4508" spans="1:22">
      <c r="A4508">
        <v>671</v>
      </c>
      <c r="B4508" s="21">
        <v>3</v>
      </c>
      <c r="C4508" s="21" t="s">
        <v>15</v>
      </c>
      <c r="D4508" s="21" t="s">
        <v>1</v>
      </c>
      <c r="E4508" s="21">
        <v>61</v>
      </c>
      <c r="F4508" s="21">
        <v>39</v>
      </c>
      <c r="G4508" s="21" t="s">
        <v>5590</v>
      </c>
      <c r="H4508" s="21" t="s">
        <v>585</v>
      </c>
      <c r="I4508" s="21">
        <v>1</v>
      </c>
      <c r="J4508" s="21">
        <v>0</v>
      </c>
      <c r="K4508" s="21">
        <v>0</v>
      </c>
      <c r="L4508" s="21">
        <v>0</v>
      </c>
      <c r="M4508" s="21" t="s">
        <v>2362</v>
      </c>
      <c r="N4508" s="21" t="s">
        <v>587</v>
      </c>
      <c r="O4508" s="21">
        <f t="shared" si="246"/>
        <v>0</v>
      </c>
      <c r="P4508" s="21">
        <f t="shared" si="247"/>
        <v>1</v>
      </c>
      <c r="Q4508" s="21">
        <f t="shared" si="248"/>
        <v>0</v>
      </c>
      <c r="R4508">
        <f>IFERROR(IF(I4508=1,VLOOKUP(F4508,Lookup!$A$2:$B$15,2,FALSE),0),0.5)</f>
        <v>0.5</v>
      </c>
      <c r="S4508">
        <f>IF(K4508=1,1,IFERROR(IF(H4508="pass",VLOOKUP(F4508,Lookup!$D$2:$E$26,2,FALSE),0),1.6))</f>
        <v>0</v>
      </c>
      <c r="T4508" s="6">
        <f t="shared" si="249"/>
        <v>0</v>
      </c>
      <c r="U4508" s="6">
        <f t="shared" si="250"/>
        <v>0.5</v>
      </c>
      <c r="V4508" t="str">
        <f t="shared" si="251"/>
        <v>N.HARRIS, PIT</v>
      </c>
    </row>
    <row r="4509" spans="1:22">
      <c r="A4509">
        <v>672</v>
      </c>
      <c r="B4509" s="21">
        <v>3</v>
      </c>
      <c r="C4509" s="21" t="s">
        <v>15</v>
      </c>
      <c r="D4509" s="21" t="s">
        <v>1</v>
      </c>
      <c r="E4509" s="21">
        <v>60</v>
      </c>
      <c r="F4509" s="21">
        <v>40</v>
      </c>
      <c r="G4509" s="21" t="s">
        <v>5591</v>
      </c>
      <c r="H4509" s="21" t="s">
        <v>439</v>
      </c>
      <c r="I4509" s="21">
        <v>0</v>
      </c>
      <c r="J4509" s="21">
        <v>1</v>
      </c>
      <c r="K4509" s="21">
        <v>0</v>
      </c>
      <c r="L4509" s="21">
        <v>0</v>
      </c>
      <c r="M4509" s="21" t="s">
        <v>2362</v>
      </c>
      <c r="N4509" s="21">
        <v>-2</v>
      </c>
      <c r="O4509" s="21">
        <f t="shared" si="246"/>
        <v>-2</v>
      </c>
      <c r="P4509" s="21">
        <f t="shared" si="247"/>
        <v>0</v>
      </c>
      <c r="Q4509" s="21">
        <f t="shared" si="248"/>
        <v>1</v>
      </c>
      <c r="R4509">
        <f>IFERROR(IF(I4509=1,VLOOKUP(F4509,Lookup!$A$2:$B$15,2,FALSE),0),0.5)</f>
        <v>0</v>
      </c>
      <c r="S4509">
        <f>IF(K4509=1,1,IFERROR(IF(H4509="pass",VLOOKUP(F4509,Lookup!$D$2:$E$26,2,FALSE),0),1.6))</f>
        <v>1.6</v>
      </c>
      <c r="T4509" s="6">
        <f t="shared" si="249"/>
        <v>1.5650000000000002</v>
      </c>
      <c r="U4509" s="6">
        <f t="shared" si="250"/>
        <v>1.5650000000000002</v>
      </c>
      <c r="V4509" t="str">
        <f t="shared" si="251"/>
        <v>N.HARRIS, PIT</v>
      </c>
    </row>
    <row r="4510" spans="1:22">
      <c r="A4510">
        <v>673</v>
      </c>
      <c r="B4510" s="21">
        <v>3</v>
      </c>
      <c r="C4510" s="21" t="s">
        <v>15</v>
      </c>
      <c r="D4510" s="21" t="s">
        <v>1</v>
      </c>
      <c r="E4510" s="21">
        <v>24</v>
      </c>
      <c r="F4510" s="21">
        <v>76</v>
      </c>
      <c r="G4510" s="21" t="s">
        <v>5592</v>
      </c>
      <c r="H4510" s="21" t="s">
        <v>439</v>
      </c>
      <c r="I4510" s="21">
        <v>0</v>
      </c>
      <c r="J4510" s="21">
        <v>1</v>
      </c>
      <c r="K4510" s="21">
        <v>0</v>
      </c>
      <c r="L4510" s="21">
        <v>0</v>
      </c>
      <c r="M4510" s="21" t="s">
        <v>2362</v>
      </c>
      <c r="N4510" s="21">
        <v>-2</v>
      </c>
      <c r="O4510" s="21">
        <f t="shared" si="246"/>
        <v>-2</v>
      </c>
      <c r="P4510" s="21">
        <f t="shared" si="247"/>
        <v>0</v>
      </c>
      <c r="Q4510" s="21">
        <f t="shared" si="248"/>
        <v>1</v>
      </c>
      <c r="R4510">
        <f>IFERROR(IF(I4510=1,VLOOKUP(F4510,Lookup!$A$2:$B$15,2,FALSE),0),0.5)</f>
        <v>0</v>
      </c>
      <c r="S4510">
        <f>IF(K4510=1,1,IFERROR(IF(H4510="pass",VLOOKUP(F4510,Lookup!$D$2:$E$26,2,FALSE),0),1.6))</f>
        <v>1.8</v>
      </c>
      <c r="T4510" s="6">
        <f t="shared" si="249"/>
        <v>1.5650000000000002</v>
      </c>
      <c r="U4510" s="6">
        <f t="shared" si="250"/>
        <v>1.7201000000000004</v>
      </c>
      <c r="V4510" t="str">
        <f t="shared" si="251"/>
        <v>N.HARRIS, PIT</v>
      </c>
    </row>
    <row r="4511" spans="1:22">
      <c r="A4511">
        <v>674</v>
      </c>
      <c r="B4511" s="21">
        <v>3</v>
      </c>
      <c r="C4511" s="21" t="s">
        <v>15</v>
      </c>
      <c r="D4511" s="21" t="s">
        <v>1</v>
      </c>
      <c r="E4511" s="21">
        <v>24</v>
      </c>
      <c r="F4511" s="21">
        <v>76</v>
      </c>
      <c r="G4511" s="21" t="s">
        <v>5593</v>
      </c>
      <c r="H4511" s="21" t="s">
        <v>439</v>
      </c>
      <c r="I4511" s="21">
        <v>0</v>
      </c>
      <c r="J4511" s="21">
        <v>1</v>
      </c>
      <c r="K4511" s="21">
        <v>0</v>
      </c>
      <c r="L4511" s="21">
        <v>0</v>
      </c>
      <c r="M4511" s="21" t="s">
        <v>2452</v>
      </c>
      <c r="N4511" s="21">
        <v>24</v>
      </c>
      <c r="O4511" s="21">
        <f t="shared" si="246"/>
        <v>24</v>
      </c>
      <c r="P4511" s="21">
        <f t="shared" si="247"/>
        <v>0</v>
      </c>
      <c r="Q4511" s="21">
        <f t="shared" si="248"/>
        <v>1</v>
      </c>
      <c r="R4511">
        <f>IFERROR(IF(I4511=1,VLOOKUP(F4511,Lookup!$A$2:$B$15,2,FALSE),0),0.5)</f>
        <v>0</v>
      </c>
      <c r="S4511">
        <f>IF(K4511=1,1,IFERROR(IF(H4511="pass",VLOOKUP(F4511,Lookup!$D$2:$E$26,2,FALSE),0),1.6))</f>
        <v>1.8</v>
      </c>
      <c r="T4511" s="6">
        <f t="shared" si="249"/>
        <v>2.02</v>
      </c>
      <c r="U4511" s="6">
        <f t="shared" si="250"/>
        <v>1.8748000000000002</v>
      </c>
      <c r="V4511" t="str">
        <f t="shared" si="251"/>
        <v>P.FREIERMUTH, PIT</v>
      </c>
    </row>
    <row r="4512" spans="1:22">
      <c r="A4512">
        <v>675</v>
      </c>
      <c r="B4512" s="21">
        <v>3</v>
      </c>
      <c r="C4512" s="21" t="s">
        <v>15</v>
      </c>
      <c r="D4512" s="21" t="s">
        <v>1</v>
      </c>
      <c r="E4512" s="21">
        <v>24</v>
      </c>
      <c r="F4512" s="21">
        <v>76</v>
      </c>
      <c r="G4512" s="21" t="s">
        <v>5594</v>
      </c>
      <c r="H4512" s="21" t="s">
        <v>439</v>
      </c>
      <c r="I4512" s="21">
        <v>0</v>
      </c>
      <c r="J4512" s="21">
        <v>1</v>
      </c>
      <c r="K4512" s="21">
        <v>0</v>
      </c>
      <c r="L4512" s="21">
        <v>0</v>
      </c>
      <c r="M4512" s="21" t="s">
        <v>2382</v>
      </c>
      <c r="N4512" s="21">
        <v>24</v>
      </c>
      <c r="O4512" s="21">
        <f t="shared" si="246"/>
        <v>24</v>
      </c>
      <c r="P4512" s="21">
        <f t="shared" si="247"/>
        <v>0</v>
      </c>
      <c r="Q4512" s="21">
        <f t="shared" si="248"/>
        <v>1</v>
      </c>
      <c r="R4512">
        <f>IFERROR(IF(I4512=1,VLOOKUP(F4512,Lookup!$A$2:$B$15,2,FALSE),0),0.5)</f>
        <v>0</v>
      </c>
      <c r="S4512">
        <f>IF(K4512=1,1,IFERROR(IF(H4512="pass",VLOOKUP(F4512,Lookup!$D$2:$E$26,2,FALSE),0),1.6))</f>
        <v>1.8</v>
      </c>
      <c r="T4512" s="6">
        <f t="shared" si="249"/>
        <v>2.02</v>
      </c>
      <c r="U4512" s="6">
        <f t="shared" si="250"/>
        <v>1.8748000000000002</v>
      </c>
      <c r="V4512" t="str">
        <f t="shared" si="251"/>
        <v>C.CLAYPOOL, PIT</v>
      </c>
    </row>
    <row r="4513" spans="1:22">
      <c r="A4513">
        <v>676</v>
      </c>
      <c r="B4513" s="21">
        <v>3</v>
      </c>
      <c r="C4513" s="21" t="s">
        <v>1</v>
      </c>
      <c r="D4513" s="21" t="s">
        <v>15</v>
      </c>
      <c r="E4513" s="21">
        <v>68</v>
      </c>
      <c r="F4513" s="21">
        <v>32</v>
      </c>
      <c r="G4513" s="21" t="s">
        <v>5595</v>
      </c>
      <c r="H4513" s="21" t="s">
        <v>585</v>
      </c>
      <c r="I4513" s="21">
        <v>1</v>
      </c>
      <c r="J4513" s="21">
        <v>0</v>
      </c>
      <c r="K4513" s="21">
        <v>0</v>
      </c>
      <c r="L4513" s="21">
        <v>0</v>
      </c>
      <c r="M4513" s="21" t="s">
        <v>1957</v>
      </c>
      <c r="N4513" s="21" t="s">
        <v>587</v>
      </c>
      <c r="O4513" s="21">
        <f t="shared" si="246"/>
        <v>0</v>
      </c>
      <c r="P4513" s="21">
        <f t="shared" si="247"/>
        <v>1</v>
      </c>
      <c r="Q4513" s="21">
        <f t="shared" si="248"/>
        <v>0</v>
      </c>
      <c r="R4513">
        <f>IFERROR(IF(I4513=1,VLOOKUP(F4513,Lookup!$A$2:$B$15,2,FALSE),0),0.5)</f>
        <v>0.5</v>
      </c>
      <c r="S4513">
        <f>IF(K4513=1,1,IFERROR(IF(H4513="pass",VLOOKUP(F4513,Lookup!$D$2:$E$26,2,FALSE),0),1.6))</f>
        <v>0</v>
      </c>
      <c r="T4513" s="6">
        <f t="shared" si="249"/>
        <v>0</v>
      </c>
      <c r="U4513" s="6">
        <f t="shared" si="250"/>
        <v>0.5</v>
      </c>
      <c r="V4513" t="str">
        <f t="shared" si="251"/>
        <v>J.MIXON, CIN</v>
      </c>
    </row>
    <row r="4514" spans="1:22">
      <c r="A4514">
        <v>677</v>
      </c>
      <c r="B4514" s="21">
        <v>3</v>
      </c>
      <c r="C4514" s="21" t="s">
        <v>1</v>
      </c>
      <c r="D4514" s="21" t="s">
        <v>15</v>
      </c>
      <c r="E4514" s="21">
        <v>67</v>
      </c>
      <c r="F4514" s="21">
        <v>33</v>
      </c>
      <c r="G4514" s="21" t="s">
        <v>5596</v>
      </c>
      <c r="H4514" s="21" t="s">
        <v>585</v>
      </c>
      <c r="I4514" s="21">
        <v>1</v>
      </c>
      <c r="J4514" s="21">
        <v>0</v>
      </c>
      <c r="K4514" s="21">
        <v>0</v>
      </c>
      <c r="L4514" s="21">
        <v>0</v>
      </c>
      <c r="M4514" s="21" t="s">
        <v>1957</v>
      </c>
      <c r="N4514" s="21" t="s">
        <v>587</v>
      </c>
      <c r="O4514" s="21">
        <f t="shared" si="246"/>
        <v>0</v>
      </c>
      <c r="P4514" s="21">
        <f t="shared" si="247"/>
        <v>1</v>
      </c>
      <c r="Q4514" s="21">
        <f t="shared" si="248"/>
        <v>0</v>
      </c>
      <c r="R4514">
        <f>IFERROR(IF(I4514=1,VLOOKUP(F4514,Lookup!$A$2:$B$15,2,FALSE),0),0.5)</f>
        <v>0.5</v>
      </c>
      <c r="S4514">
        <f>IF(K4514=1,1,IFERROR(IF(H4514="pass",VLOOKUP(F4514,Lookup!$D$2:$E$26,2,FALSE),0),1.6))</f>
        <v>0</v>
      </c>
      <c r="T4514" s="6">
        <f t="shared" si="249"/>
        <v>0</v>
      </c>
      <c r="U4514" s="6">
        <f t="shared" si="250"/>
        <v>0.5</v>
      </c>
      <c r="V4514" t="str">
        <f t="shared" si="251"/>
        <v>J.MIXON, CIN</v>
      </c>
    </row>
    <row r="4515" spans="1:22">
      <c r="A4515">
        <v>678</v>
      </c>
      <c r="B4515" s="21">
        <v>3</v>
      </c>
      <c r="C4515" s="21" t="s">
        <v>1</v>
      </c>
      <c r="D4515" s="21" t="s">
        <v>15</v>
      </c>
      <c r="E4515" s="21">
        <v>66</v>
      </c>
      <c r="F4515" s="21">
        <v>34</v>
      </c>
      <c r="G4515" s="21" t="s">
        <v>5597</v>
      </c>
      <c r="H4515" s="21" t="s">
        <v>439</v>
      </c>
      <c r="I4515" s="21">
        <v>0</v>
      </c>
      <c r="J4515" s="21">
        <v>1</v>
      </c>
      <c r="K4515" s="21">
        <v>0</v>
      </c>
      <c r="L4515" s="21">
        <v>0</v>
      </c>
      <c r="M4515" s="21" t="s">
        <v>1957</v>
      </c>
      <c r="N4515" s="21">
        <v>-1</v>
      </c>
      <c r="O4515" s="21">
        <f t="shared" si="246"/>
        <v>-1</v>
      </c>
      <c r="P4515" s="21">
        <f t="shared" si="247"/>
        <v>0</v>
      </c>
      <c r="Q4515" s="21">
        <f t="shared" si="248"/>
        <v>1</v>
      </c>
      <c r="R4515">
        <f>IFERROR(IF(I4515=1,VLOOKUP(F4515,Lookup!$A$2:$B$15,2,FALSE),0),0.5)</f>
        <v>0</v>
      </c>
      <c r="S4515">
        <f>IF(K4515=1,1,IFERROR(IF(H4515="pass",VLOOKUP(F4515,Lookup!$D$2:$E$26,2,FALSE),0),1.6))</f>
        <v>1.6</v>
      </c>
      <c r="T4515" s="6">
        <f t="shared" si="249"/>
        <v>1.5825</v>
      </c>
      <c r="U4515" s="6">
        <f t="shared" si="250"/>
        <v>1.5825</v>
      </c>
      <c r="V4515" t="str">
        <f t="shared" si="251"/>
        <v>J.MIXON, CIN</v>
      </c>
    </row>
    <row r="4516" spans="1:22">
      <c r="A4516">
        <v>679</v>
      </c>
      <c r="B4516" s="21">
        <v>3</v>
      </c>
      <c r="C4516" s="21" t="s">
        <v>15</v>
      </c>
      <c r="D4516" s="21" t="s">
        <v>1</v>
      </c>
      <c r="E4516" s="21">
        <v>96</v>
      </c>
      <c r="F4516" s="21">
        <v>4</v>
      </c>
      <c r="G4516" s="21" t="s">
        <v>5598</v>
      </c>
      <c r="H4516" s="21" t="s">
        <v>585</v>
      </c>
      <c r="I4516" s="21">
        <v>1</v>
      </c>
      <c r="J4516" s="21">
        <v>0</v>
      </c>
      <c r="K4516" s="21">
        <v>0</v>
      </c>
      <c r="L4516" s="21">
        <v>0</v>
      </c>
      <c r="M4516" s="21" t="s">
        <v>2362</v>
      </c>
      <c r="N4516" s="21" t="s">
        <v>587</v>
      </c>
      <c r="O4516" s="21">
        <f t="shared" si="246"/>
        <v>0</v>
      </c>
      <c r="P4516" s="21">
        <f t="shared" si="247"/>
        <v>1</v>
      </c>
      <c r="Q4516" s="21">
        <f t="shared" si="248"/>
        <v>0</v>
      </c>
      <c r="R4516">
        <f>IFERROR(IF(I4516=1,VLOOKUP(F4516,Lookup!$A$2:$B$15,2,FALSE),0),0.5)</f>
        <v>0.5</v>
      </c>
      <c r="S4516">
        <f>IF(K4516=1,1,IFERROR(IF(H4516="pass",VLOOKUP(F4516,Lookup!$D$2:$E$26,2,FALSE),0),1.6))</f>
        <v>0</v>
      </c>
      <c r="T4516" s="6">
        <f t="shared" si="249"/>
        <v>0</v>
      </c>
      <c r="U4516" s="6">
        <f t="shared" si="250"/>
        <v>0.5</v>
      </c>
      <c r="V4516" t="str">
        <f t="shared" si="251"/>
        <v>N.HARRIS, PIT</v>
      </c>
    </row>
    <row r="4517" spans="1:22">
      <c r="A4517">
        <v>680</v>
      </c>
      <c r="B4517" s="21">
        <v>3</v>
      </c>
      <c r="C4517" s="21" t="s">
        <v>15</v>
      </c>
      <c r="D4517" s="21" t="s">
        <v>1</v>
      </c>
      <c r="E4517" s="21">
        <v>94</v>
      </c>
      <c r="F4517" s="21">
        <v>6</v>
      </c>
      <c r="G4517" s="21" t="s">
        <v>5599</v>
      </c>
      <c r="H4517" s="21" t="s">
        <v>439</v>
      </c>
      <c r="I4517" s="21">
        <v>0</v>
      </c>
      <c r="J4517" s="21">
        <v>1</v>
      </c>
      <c r="K4517" s="21">
        <v>0</v>
      </c>
      <c r="L4517" s="21">
        <v>0</v>
      </c>
      <c r="M4517" s="21" t="s">
        <v>5600</v>
      </c>
      <c r="N4517" s="21">
        <v>2</v>
      </c>
      <c r="O4517" s="21">
        <f t="shared" si="246"/>
        <v>2</v>
      </c>
      <c r="P4517" s="21">
        <f t="shared" si="247"/>
        <v>0</v>
      </c>
      <c r="Q4517" s="21">
        <f t="shared" si="248"/>
        <v>1</v>
      </c>
      <c r="R4517">
        <f>IFERROR(IF(I4517=1,VLOOKUP(F4517,Lookup!$A$2:$B$15,2,FALSE),0),0.5)</f>
        <v>0</v>
      </c>
      <c r="S4517">
        <f>IF(K4517=1,1,IFERROR(IF(H4517="pass",VLOOKUP(F4517,Lookup!$D$2:$E$26,2,FALSE),0),1.6))</f>
        <v>1.6</v>
      </c>
      <c r="T4517" s="6">
        <f t="shared" si="249"/>
        <v>1.635</v>
      </c>
      <c r="U4517" s="6">
        <f t="shared" si="250"/>
        <v>1.635</v>
      </c>
      <c r="V4517" t="str">
        <f t="shared" si="251"/>
        <v>R.MCCLOUD, PIT</v>
      </c>
    </row>
    <row r="4518" spans="1:22">
      <c r="A4518">
        <v>681</v>
      </c>
      <c r="B4518" s="21">
        <v>3</v>
      </c>
      <c r="C4518" s="21" t="s">
        <v>15</v>
      </c>
      <c r="D4518" s="21" t="s">
        <v>1</v>
      </c>
      <c r="E4518" s="21">
        <v>97</v>
      </c>
      <c r="F4518" s="21">
        <v>3</v>
      </c>
      <c r="G4518" s="21" t="s">
        <v>5601</v>
      </c>
      <c r="H4518" s="21" t="s">
        <v>439</v>
      </c>
      <c r="I4518" s="21">
        <v>0</v>
      </c>
      <c r="J4518" s="21">
        <v>1</v>
      </c>
      <c r="K4518" s="21">
        <v>0</v>
      </c>
      <c r="L4518" s="21">
        <v>0</v>
      </c>
      <c r="M4518" s="21" t="s">
        <v>2382</v>
      </c>
      <c r="N4518" s="21">
        <v>10</v>
      </c>
      <c r="O4518" s="21">
        <f t="shared" si="246"/>
        <v>10</v>
      </c>
      <c r="P4518" s="21">
        <f t="shared" si="247"/>
        <v>0</v>
      </c>
      <c r="Q4518" s="21">
        <f t="shared" si="248"/>
        <v>1</v>
      </c>
      <c r="R4518">
        <f>IFERROR(IF(I4518=1,VLOOKUP(F4518,Lookup!$A$2:$B$15,2,FALSE),0),0.5)</f>
        <v>0</v>
      </c>
      <c r="S4518">
        <f>IF(K4518=1,1,IFERROR(IF(H4518="pass",VLOOKUP(F4518,Lookup!$D$2:$E$26,2,FALSE),0),1.6))</f>
        <v>1.6</v>
      </c>
      <c r="T4518" s="6">
        <f t="shared" si="249"/>
        <v>1.7750000000000001</v>
      </c>
      <c r="U4518" s="6">
        <f t="shared" si="250"/>
        <v>1.7750000000000001</v>
      </c>
      <c r="V4518" t="str">
        <f t="shared" si="251"/>
        <v>C.CLAYPOOL, PIT</v>
      </c>
    </row>
    <row r="4519" spans="1:22">
      <c r="A4519">
        <v>682</v>
      </c>
      <c r="B4519" s="21">
        <v>3</v>
      </c>
      <c r="C4519" s="21" t="s">
        <v>15</v>
      </c>
      <c r="D4519" s="21" t="s">
        <v>1</v>
      </c>
      <c r="E4519" s="21">
        <v>81</v>
      </c>
      <c r="F4519" s="21">
        <v>19</v>
      </c>
      <c r="G4519" s="21" t="s">
        <v>5602</v>
      </c>
      <c r="H4519" s="21" t="s">
        <v>439</v>
      </c>
      <c r="I4519" s="21">
        <v>0</v>
      </c>
      <c r="J4519" s="21">
        <v>1</v>
      </c>
      <c r="K4519" s="21">
        <v>0</v>
      </c>
      <c r="L4519" s="21">
        <v>0</v>
      </c>
      <c r="M4519" s="21" t="s">
        <v>2392</v>
      </c>
      <c r="N4519" s="21">
        <v>3</v>
      </c>
      <c r="O4519" s="21">
        <f t="shared" si="246"/>
        <v>3</v>
      </c>
      <c r="P4519" s="21">
        <f t="shared" si="247"/>
        <v>0</v>
      </c>
      <c r="Q4519" s="21">
        <f t="shared" si="248"/>
        <v>1</v>
      </c>
      <c r="R4519">
        <f>IFERROR(IF(I4519=1,VLOOKUP(F4519,Lookup!$A$2:$B$15,2,FALSE),0),0.5)</f>
        <v>0</v>
      </c>
      <c r="S4519">
        <f>IF(K4519=1,1,IFERROR(IF(H4519="pass",VLOOKUP(F4519,Lookup!$D$2:$E$26,2,FALSE),0),1.6))</f>
        <v>1.6</v>
      </c>
      <c r="T4519" s="6">
        <f t="shared" si="249"/>
        <v>1.6525000000000001</v>
      </c>
      <c r="U4519" s="6">
        <f t="shared" si="250"/>
        <v>1.6525000000000001</v>
      </c>
      <c r="V4519" t="str">
        <f t="shared" si="251"/>
        <v>J.WASHINGTON, PIT</v>
      </c>
    </row>
    <row r="4520" spans="1:22">
      <c r="A4520">
        <v>683</v>
      </c>
      <c r="B4520" s="21">
        <v>3</v>
      </c>
      <c r="C4520" s="21" t="s">
        <v>15</v>
      </c>
      <c r="D4520" s="21" t="s">
        <v>1</v>
      </c>
      <c r="E4520" s="21">
        <v>77</v>
      </c>
      <c r="F4520" s="21">
        <v>23</v>
      </c>
      <c r="G4520" s="21" t="s">
        <v>5603</v>
      </c>
      <c r="H4520" s="21" t="s">
        <v>585</v>
      </c>
      <c r="I4520" s="21">
        <v>1</v>
      </c>
      <c r="J4520" s="21">
        <v>0</v>
      </c>
      <c r="K4520" s="21">
        <v>0</v>
      </c>
      <c r="L4520" s="21">
        <v>0</v>
      </c>
      <c r="M4520" s="21" t="s">
        <v>2362</v>
      </c>
      <c r="N4520" s="21" t="s">
        <v>587</v>
      </c>
      <c r="O4520" s="21">
        <f t="shared" si="246"/>
        <v>0</v>
      </c>
      <c r="P4520" s="21">
        <f t="shared" si="247"/>
        <v>1</v>
      </c>
      <c r="Q4520" s="21">
        <f t="shared" si="248"/>
        <v>0</v>
      </c>
      <c r="R4520">
        <f>IFERROR(IF(I4520=1,VLOOKUP(F4520,Lookup!$A$2:$B$15,2,FALSE),0),0.5)</f>
        <v>0.5</v>
      </c>
      <c r="S4520">
        <f>IF(K4520=1,1,IFERROR(IF(H4520="pass",VLOOKUP(F4520,Lookup!$D$2:$E$26,2,FALSE),0),1.6))</f>
        <v>0</v>
      </c>
      <c r="T4520" s="6">
        <f t="shared" si="249"/>
        <v>0</v>
      </c>
      <c r="U4520" s="6">
        <f t="shared" si="250"/>
        <v>0.5</v>
      </c>
      <c r="V4520" t="str">
        <f t="shared" si="251"/>
        <v>N.HARRIS, PIT</v>
      </c>
    </row>
    <row r="4521" spans="1:22">
      <c r="A4521">
        <v>684</v>
      </c>
      <c r="B4521" s="21">
        <v>3</v>
      </c>
      <c r="C4521" s="21" t="s">
        <v>15</v>
      </c>
      <c r="D4521" s="21" t="s">
        <v>1</v>
      </c>
      <c r="E4521" s="21">
        <v>76</v>
      </c>
      <c r="F4521" s="21">
        <v>24</v>
      </c>
      <c r="G4521" s="21" t="s">
        <v>5604</v>
      </c>
      <c r="H4521" s="21" t="s">
        <v>439</v>
      </c>
      <c r="I4521" s="21">
        <v>0</v>
      </c>
      <c r="J4521" s="21">
        <v>1</v>
      </c>
      <c r="K4521" s="21">
        <v>0</v>
      </c>
      <c r="L4521" s="21">
        <v>0</v>
      </c>
      <c r="M4521" s="21" t="s">
        <v>5600</v>
      </c>
      <c r="N4521" s="21">
        <v>16</v>
      </c>
      <c r="O4521" s="21">
        <f t="shared" si="246"/>
        <v>16</v>
      </c>
      <c r="P4521" s="21">
        <f t="shared" si="247"/>
        <v>0</v>
      </c>
      <c r="Q4521" s="21">
        <f t="shared" si="248"/>
        <v>1</v>
      </c>
      <c r="R4521">
        <f>IFERROR(IF(I4521=1,VLOOKUP(F4521,Lookup!$A$2:$B$15,2,FALSE),0),0.5)</f>
        <v>0</v>
      </c>
      <c r="S4521">
        <f>IF(K4521=1,1,IFERROR(IF(H4521="pass",VLOOKUP(F4521,Lookup!$D$2:$E$26,2,FALSE),0),1.6))</f>
        <v>1.6</v>
      </c>
      <c r="T4521" s="6">
        <f t="shared" si="249"/>
        <v>1.8800000000000001</v>
      </c>
      <c r="U4521" s="6">
        <f t="shared" si="250"/>
        <v>1.8800000000000001</v>
      </c>
      <c r="V4521" t="str">
        <f t="shared" si="251"/>
        <v>R.MCCLOUD, PIT</v>
      </c>
    </row>
    <row r="4522" spans="1:22">
      <c r="A4522">
        <v>685</v>
      </c>
      <c r="B4522" s="21">
        <v>3</v>
      </c>
      <c r="C4522" s="21" t="s">
        <v>15</v>
      </c>
      <c r="D4522" s="21" t="s">
        <v>1</v>
      </c>
      <c r="E4522" s="21">
        <v>52</v>
      </c>
      <c r="F4522" s="21">
        <v>48</v>
      </c>
      <c r="G4522" s="21" t="s">
        <v>5605</v>
      </c>
      <c r="H4522" s="21" t="s">
        <v>439</v>
      </c>
      <c r="I4522" s="21">
        <v>0</v>
      </c>
      <c r="J4522" s="21">
        <v>1</v>
      </c>
      <c r="K4522" s="21">
        <v>0</v>
      </c>
      <c r="L4522" s="21">
        <v>0</v>
      </c>
      <c r="M4522" s="21" t="s">
        <v>2362</v>
      </c>
      <c r="N4522" s="21">
        <v>-3</v>
      </c>
      <c r="O4522" s="21">
        <f t="shared" si="246"/>
        <v>-3</v>
      </c>
      <c r="P4522" s="21">
        <f t="shared" si="247"/>
        <v>0</v>
      </c>
      <c r="Q4522" s="21">
        <f t="shared" si="248"/>
        <v>1</v>
      </c>
      <c r="R4522">
        <f>IFERROR(IF(I4522=1,VLOOKUP(F4522,Lookup!$A$2:$B$15,2,FALSE),0),0.5)</f>
        <v>0</v>
      </c>
      <c r="S4522">
        <f>IF(K4522=1,1,IFERROR(IF(H4522="pass",VLOOKUP(F4522,Lookup!$D$2:$E$26,2,FALSE),0),1.6))</f>
        <v>1.6</v>
      </c>
      <c r="T4522" s="6">
        <f t="shared" si="249"/>
        <v>1.5475000000000001</v>
      </c>
      <c r="U4522" s="6">
        <f t="shared" si="250"/>
        <v>1.5475000000000001</v>
      </c>
      <c r="V4522" t="str">
        <f t="shared" si="251"/>
        <v>N.HARRIS, PIT</v>
      </c>
    </row>
    <row r="4523" spans="1:22">
      <c r="A4523">
        <v>686</v>
      </c>
      <c r="B4523" s="21">
        <v>3</v>
      </c>
      <c r="C4523" s="21" t="s">
        <v>15</v>
      </c>
      <c r="D4523" s="21" t="s">
        <v>1</v>
      </c>
      <c r="E4523" s="21">
        <v>52</v>
      </c>
      <c r="F4523" s="21">
        <v>48</v>
      </c>
      <c r="G4523" s="21" t="s">
        <v>5606</v>
      </c>
      <c r="H4523" s="21" t="s">
        <v>439</v>
      </c>
      <c r="I4523" s="21">
        <v>0</v>
      </c>
      <c r="J4523" s="21">
        <v>1</v>
      </c>
      <c r="K4523" s="21">
        <v>0</v>
      </c>
      <c r="L4523" s="21">
        <v>0</v>
      </c>
      <c r="M4523" s="21" t="s">
        <v>5607</v>
      </c>
      <c r="N4523" s="21">
        <v>2</v>
      </c>
      <c r="O4523" s="21">
        <f t="shared" si="246"/>
        <v>2</v>
      </c>
      <c r="P4523" s="21">
        <f t="shared" si="247"/>
        <v>0</v>
      </c>
      <c r="Q4523" s="21">
        <f t="shared" si="248"/>
        <v>1</v>
      </c>
      <c r="R4523">
        <f>IFERROR(IF(I4523=1,VLOOKUP(F4523,Lookup!$A$2:$B$15,2,FALSE),0),0.5)</f>
        <v>0</v>
      </c>
      <c r="S4523">
        <f>IF(K4523=1,1,IFERROR(IF(H4523="pass",VLOOKUP(F4523,Lookup!$D$2:$E$26,2,FALSE),0),1.6))</f>
        <v>1.6</v>
      </c>
      <c r="T4523" s="6">
        <f t="shared" si="249"/>
        <v>1.635</v>
      </c>
      <c r="U4523" s="6">
        <f t="shared" si="250"/>
        <v>1.635</v>
      </c>
      <c r="V4523" t="str">
        <f t="shared" si="251"/>
        <v>C.WHITE, PIT</v>
      </c>
    </row>
    <row r="4524" spans="1:22">
      <c r="A4524">
        <v>687</v>
      </c>
      <c r="B4524" s="21">
        <v>3</v>
      </c>
      <c r="C4524" s="21" t="s">
        <v>15</v>
      </c>
      <c r="D4524" s="21" t="s">
        <v>1</v>
      </c>
      <c r="E4524" s="21">
        <v>46</v>
      </c>
      <c r="F4524" s="21">
        <v>54</v>
      </c>
      <c r="G4524" s="21" t="s">
        <v>5608</v>
      </c>
      <c r="H4524" s="21" t="s">
        <v>439</v>
      </c>
      <c r="I4524" s="21">
        <v>0</v>
      </c>
      <c r="J4524" s="21">
        <v>1</v>
      </c>
      <c r="K4524" s="21">
        <v>0</v>
      </c>
      <c r="L4524" s="21">
        <v>0</v>
      </c>
      <c r="M4524" s="21" t="s">
        <v>2382</v>
      </c>
      <c r="N4524" s="21">
        <v>0</v>
      </c>
      <c r="O4524" s="21">
        <f t="shared" si="246"/>
        <v>0</v>
      </c>
      <c r="P4524" s="21">
        <f t="shared" si="247"/>
        <v>0</v>
      </c>
      <c r="Q4524" s="21">
        <f t="shared" si="248"/>
        <v>1</v>
      </c>
      <c r="R4524">
        <f>IFERROR(IF(I4524=1,VLOOKUP(F4524,Lookup!$A$2:$B$15,2,FALSE),0),0.5)</f>
        <v>0</v>
      </c>
      <c r="S4524">
        <f>IF(K4524=1,1,IFERROR(IF(H4524="pass",VLOOKUP(F4524,Lookup!$D$2:$E$26,2,FALSE),0),1.6))</f>
        <v>1.6</v>
      </c>
      <c r="T4524" s="6">
        <f t="shared" si="249"/>
        <v>1.6</v>
      </c>
      <c r="U4524" s="6">
        <f t="shared" si="250"/>
        <v>1.6</v>
      </c>
      <c r="V4524" t="str">
        <f t="shared" si="251"/>
        <v>C.CLAYPOOL, PIT</v>
      </c>
    </row>
    <row r="4525" spans="1:22">
      <c r="A4525">
        <v>688</v>
      </c>
      <c r="B4525" s="21">
        <v>3</v>
      </c>
      <c r="C4525" s="21" t="s">
        <v>15</v>
      </c>
      <c r="D4525" s="21" t="s">
        <v>1</v>
      </c>
      <c r="E4525" s="21">
        <v>38</v>
      </c>
      <c r="F4525" s="21">
        <v>62</v>
      </c>
      <c r="G4525" s="21" t="s">
        <v>5609</v>
      </c>
      <c r="H4525" s="21" t="s">
        <v>439</v>
      </c>
      <c r="I4525" s="21">
        <v>0</v>
      </c>
      <c r="J4525" s="21">
        <v>1</v>
      </c>
      <c r="K4525" s="21">
        <v>0</v>
      </c>
      <c r="L4525" s="21">
        <v>0</v>
      </c>
      <c r="M4525" s="21" t="s">
        <v>5600</v>
      </c>
      <c r="N4525" s="21">
        <v>3</v>
      </c>
      <c r="O4525" s="21">
        <f t="shared" si="246"/>
        <v>3</v>
      </c>
      <c r="P4525" s="21">
        <f t="shared" si="247"/>
        <v>0</v>
      </c>
      <c r="Q4525" s="21">
        <f t="shared" si="248"/>
        <v>1</v>
      </c>
      <c r="R4525">
        <f>IFERROR(IF(I4525=1,VLOOKUP(F4525,Lookup!$A$2:$B$15,2,FALSE),0),0.5)</f>
        <v>0</v>
      </c>
      <c r="S4525">
        <f>IF(K4525=1,1,IFERROR(IF(H4525="pass",VLOOKUP(F4525,Lookup!$D$2:$E$26,2,FALSE),0),1.6))</f>
        <v>1.6</v>
      </c>
      <c r="T4525" s="6">
        <f t="shared" si="249"/>
        <v>1.6525000000000001</v>
      </c>
      <c r="U4525" s="6">
        <f t="shared" si="250"/>
        <v>1.6525000000000001</v>
      </c>
      <c r="V4525" t="str">
        <f t="shared" si="251"/>
        <v>R.MCCLOUD, PIT</v>
      </c>
    </row>
    <row r="4526" spans="1:22">
      <c r="A4526">
        <v>689</v>
      </c>
      <c r="B4526" s="21">
        <v>3</v>
      </c>
      <c r="C4526" s="21" t="s">
        <v>15</v>
      </c>
      <c r="D4526" s="21" t="s">
        <v>1</v>
      </c>
      <c r="E4526" s="21">
        <v>35</v>
      </c>
      <c r="F4526" s="21">
        <v>65</v>
      </c>
      <c r="G4526" s="21" t="s">
        <v>5610</v>
      </c>
      <c r="H4526" s="21" t="s">
        <v>439</v>
      </c>
      <c r="I4526" s="21">
        <v>0</v>
      </c>
      <c r="J4526" s="21">
        <v>1</v>
      </c>
      <c r="K4526" s="21">
        <v>0</v>
      </c>
      <c r="L4526" s="21">
        <v>0</v>
      </c>
      <c r="M4526" s="21" t="s">
        <v>5600</v>
      </c>
      <c r="N4526" s="21">
        <v>5</v>
      </c>
      <c r="O4526" s="21">
        <f t="shared" si="246"/>
        <v>5</v>
      </c>
      <c r="P4526" s="21">
        <f t="shared" si="247"/>
        <v>0</v>
      </c>
      <c r="Q4526" s="21">
        <f t="shared" si="248"/>
        <v>1</v>
      </c>
      <c r="R4526">
        <f>IFERROR(IF(I4526=1,VLOOKUP(F4526,Lookup!$A$2:$B$15,2,FALSE),0),0.5)</f>
        <v>0</v>
      </c>
      <c r="S4526">
        <f>IF(K4526=1,1,IFERROR(IF(H4526="pass",VLOOKUP(F4526,Lookup!$D$2:$E$26,2,FALSE),0),1.6))</f>
        <v>1.6</v>
      </c>
      <c r="T4526" s="6">
        <f t="shared" si="249"/>
        <v>1.6875</v>
      </c>
      <c r="U4526" s="6">
        <f t="shared" si="250"/>
        <v>1.6875</v>
      </c>
      <c r="V4526" t="str">
        <f t="shared" si="251"/>
        <v>R.MCCLOUD, PIT</v>
      </c>
    </row>
    <row r="4527" spans="1:22">
      <c r="A4527">
        <v>690</v>
      </c>
      <c r="B4527" s="21">
        <v>3</v>
      </c>
      <c r="C4527" s="21" t="s">
        <v>15</v>
      </c>
      <c r="D4527" s="21" t="s">
        <v>1</v>
      </c>
      <c r="E4527" s="21">
        <v>29</v>
      </c>
      <c r="F4527" s="21">
        <v>71</v>
      </c>
      <c r="G4527" s="21" t="s">
        <v>5611</v>
      </c>
      <c r="H4527" s="21" t="s">
        <v>2864</v>
      </c>
      <c r="I4527" s="21">
        <v>0</v>
      </c>
      <c r="J4527" s="21">
        <v>1</v>
      </c>
      <c r="K4527" s="21">
        <v>0</v>
      </c>
      <c r="L4527" s="21">
        <v>0</v>
      </c>
      <c r="M4527" s="21" t="s">
        <v>2382</v>
      </c>
      <c r="N4527" s="21" t="s">
        <v>587</v>
      </c>
      <c r="O4527" s="21">
        <f t="shared" si="246"/>
        <v>0</v>
      </c>
      <c r="P4527" s="21">
        <f t="shared" si="247"/>
        <v>0</v>
      </c>
      <c r="Q4527" s="21">
        <f t="shared" si="248"/>
        <v>0</v>
      </c>
      <c r="R4527">
        <f>IFERROR(IF(I4527=1,VLOOKUP(F4527,Lookup!$A$2:$B$15,2,FALSE),0),0.5)</f>
        <v>0</v>
      </c>
      <c r="S4527">
        <f>IF(K4527=1,1,IFERROR(IF(H4527="pass",VLOOKUP(F4527,Lookup!$D$2:$E$26,2,FALSE),0),1.6))</f>
        <v>0</v>
      </c>
      <c r="T4527" s="6">
        <f t="shared" si="249"/>
        <v>0</v>
      </c>
      <c r="U4527" s="6">
        <f t="shared" si="250"/>
        <v>0</v>
      </c>
      <c r="V4527" t="str">
        <f t="shared" si="251"/>
        <v>C.CLAYPOOL, PIT</v>
      </c>
    </row>
    <row r="4528" spans="1:22">
      <c r="A4528">
        <v>691</v>
      </c>
      <c r="B4528" s="21">
        <v>3</v>
      </c>
      <c r="C4528" s="21" t="s">
        <v>15</v>
      </c>
      <c r="D4528" s="21" t="s">
        <v>1</v>
      </c>
      <c r="E4528" s="21">
        <v>18</v>
      </c>
      <c r="F4528" s="21">
        <v>82</v>
      </c>
      <c r="G4528" s="21" t="s">
        <v>5612</v>
      </c>
      <c r="H4528" s="21" t="s">
        <v>439</v>
      </c>
      <c r="I4528" s="21">
        <v>0</v>
      </c>
      <c r="J4528" s="21">
        <v>1</v>
      </c>
      <c r="K4528" s="21">
        <v>0</v>
      </c>
      <c r="L4528" s="21">
        <v>0</v>
      </c>
      <c r="M4528" s="21" t="s">
        <v>2452</v>
      </c>
      <c r="N4528" s="21">
        <v>10</v>
      </c>
      <c r="O4528" s="21">
        <f t="shared" si="246"/>
        <v>10</v>
      </c>
      <c r="P4528" s="21">
        <f t="shared" si="247"/>
        <v>0</v>
      </c>
      <c r="Q4528" s="21">
        <f t="shared" si="248"/>
        <v>1</v>
      </c>
      <c r="R4528">
        <f>IFERROR(IF(I4528=1,VLOOKUP(F4528,Lookup!$A$2:$B$15,2,FALSE),0),0.5)</f>
        <v>0</v>
      </c>
      <c r="S4528">
        <f>IF(K4528=1,1,IFERROR(IF(H4528="pass",VLOOKUP(F4528,Lookup!$D$2:$E$26,2,FALSE),0),1.6))</f>
        <v>2</v>
      </c>
      <c r="T4528" s="6">
        <f t="shared" si="249"/>
        <v>1.7750000000000001</v>
      </c>
      <c r="U4528" s="6">
        <f t="shared" si="250"/>
        <v>1.9235000000000002</v>
      </c>
      <c r="V4528" t="str">
        <f t="shared" si="251"/>
        <v>P.FREIERMUTH, PIT</v>
      </c>
    </row>
    <row r="4529" spans="1:22">
      <c r="A4529">
        <v>692</v>
      </c>
      <c r="B4529" s="21">
        <v>3</v>
      </c>
      <c r="C4529" s="21" t="s">
        <v>15</v>
      </c>
      <c r="D4529" s="21" t="s">
        <v>1</v>
      </c>
      <c r="E4529" s="21">
        <v>18</v>
      </c>
      <c r="F4529" s="21">
        <v>82</v>
      </c>
      <c r="G4529" s="21" t="s">
        <v>5613</v>
      </c>
      <c r="H4529" s="21" t="s">
        <v>439</v>
      </c>
      <c r="I4529" s="21">
        <v>0</v>
      </c>
      <c r="J4529" s="21">
        <v>1</v>
      </c>
      <c r="K4529" s="21">
        <v>0</v>
      </c>
      <c r="L4529" s="21">
        <v>0</v>
      </c>
      <c r="M4529" s="21" t="s">
        <v>2392</v>
      </c>
      <c r="N4529" s="21">
        <v>8</v>
      </c>
      <c r="O4529" s="21">
        <f t="shared" si="246"/>
        <v>8</v>
      </c>
      <c r="P4529" s="21">
        <f t="shared" si="247"/>
        <v>0</v>
      </c>
      <c r="Q4529" s="21">
        <f t="shared" si="248"/>
        <v>1</v>
      </c>
      <c r="R4529">
        <f>IFERROR(IF(I4529=1,VLOOKUP(F4529,Lookup!$A$2:$B$15,2,FALSE),0),0.5)</f>
        <v>0</v>
      </c>
      <c r="S4529">
        <f>IF(K4529=1,1,IFERROR(IF(H4529="pass",VLOOKUP(F4529,Lookup!$D$2:$E$26,2,FALSE),0),1.6))</f>
        <v>2</v>
      </c>
      <c r="T4529" s="6">
        <f t="shared" si="249"/>
        <v>1.74</v>
      </c>
      <c r="U4529" s="6">
        <f t="shared" si="250"/>
        <v>1.9116</v>
      </c>
      <c r="V4529" t="str">
        <f t="shared" si="251"/>
        <v>J.WASHINGTON, PIT</v>
      </c>
    </row>
    <row r="4530" spans="1:22">
      <c r="A4530">
        <v>693</v>
      </c>
      <c r="B4530" s="21">
        <v>3</v>
      </c>
      <c r="C4530" s="21" t="s">
        <v>15</v>
      </c>
      <c r="D4530" s="21" t="s">
        <v>1</v>
      </c>
      <c r="E4530" s="21">
        <v>10</v>
      </c>
      <c r="F4530" s="21">
        <v>90</v>
      </c>
      <c r="G4530" s="21" t="s">
        <v>5614</v>
      </c>
      <c r="H4530" s="21" t="s">
        <v>439</v>
      </c>
      <c r="I4530" s="21">
        <v>0</v>
      </c>
      <c r="J4530" s="21">
        <v>1</v>
      </c>
      <c r="K4530" s="21">
        <v>0</v>
      </c>
      <c r="L4530" s="21">
        <v>0</v>
      </c>
      <c r="M4530" s="21" t="s">
        <v>2362</v>
      </c>
      <c r="N4530" s="21">
        <v>2</v>
      </c>
      <c r="O4530" s="21">
        <f t="shared" si="246"/>
        <v>2</v>
      </c>
      <c r="P4530" s="21">
        <f t="shared" si="247"/>
        <v>0</v>
      </c>
      <c r="Q4530" s="21">
        <f t="shared" si="248"/>
        <v>1</v>
      </c>
      <c r="R4530">
        <f>IFERROR(IF(I4530=1,VLOOKUP(F4530,Lookup!$A$2:$B$15,2,FALSE),0),0.5)</f>
        <v>0</v>
      </c>
      <c r="S4530">
        <f>IF(K4530=1,1,IFERROR(IF(H4530="pass",VLOOKUP(F4530,Lookup!$D$2:$E$26,2,FALSE),0),1.6))</f>
        <v>2.2000000000000002</v>
      </c>
      <c r="T4530" s="6">
        <f t="shared" si="249"/>
        <v>1.635</v>
      </c>
      <c r="U4530" s="6">
        <f t="shared" si="250"/>
        <v>2.0079000000000002</v>
      </c>
      <c r="V4530" t="str">
        <f t="shared" si="251"/>
        <v>N.HARRIS, PIT</v>
      </c>
    </row>
    <row r="4531" spans="1:22">
      <c r="A4531">
        <v>694</v>
      </c>
      <c r="B4531" s="21">
        <v>3</v>
      </c>
      <c r="C4531" s="21" t="s">
        <v>15</v>
      </c>
      <c r="D4531" s="21" t="s">
        <v>1</v>
      </c>
      <c r="E4531" s="21">
        <v>3</v>
      </c>
      <c r="F4531" s="21">
        <v>97</v>
      </c>
      <c r="G4531" s="21" t="s">
        <v>5615</v>
      </c>
      <c r="H4531" s="21" t="s">
        <v>2864</v>
      </c>
      <c r="I4531" s="21">
        <v>0</v>
      </c>
      <c r="J4531" s="21">
        <v>1</v>
      </c>
      <c r="K4531" s="21">
        <v>0</v>
      </c>
      <c r="L4531" s="21">
        <v>0</v>
      </c>
      <c r="M4531" s="21" t="s">
        <v>2452</v>
      </c>
      <c r="N4531" s="21" t="s">
        <v>587</v>
      </c>
      <c r="O4531" s="21">
        <f t="shared" si="246"/>
        <v>0</v>
      </c>
      <c r="P4531" s="21">
        <f t="shared" si="247"/>
        <v>0</v>
      </c>
      <c r="Q4531" s="21">
        <f t="shared" si="248"/>
        <v>0</v>
      </c>
      <c r="R4531">
        <f>IFERROR(IF(I4531=1,VLOOKUP(F4531,Lookup!$A$2:$B$15,2,FALSE),0),0.5)</f>
        <v>0</v>
      </c>
      <c r="S4531">
        <f>IF(K4531=1,1,IFERROR(IF(H4531="pass",VLOOKUP(F4531,Lookup!$D$2:$E$26,2,FALSE),0),1.6))</f>
        <v>0</v>
      </c>
      <c r="T4531" s="6">
        <f t="shared" si="249"/>
        <v>0</v>
      </c>
      <c r="U4531" s="6">
        <f t="shared" si="250"/>
        <v>0</v>
      </c>
      <c r="V4531" t="str">
        <f t="shared" si="251"/>
        <v>P.FREIERMUTH, PIT</v>
      </c>
    </row>
    <row r="4532" spans="1:22">
      <c r="A4532">
        <v>695</v>
      </c>
      <c r="B4532" s="21">
        <v>3</v>
      </c>
      <c r="C4532" s="21" t="s">
        <v>15</v>
      </c>
      <c r="D4532" s="21" t="s">
        <v>1</v>
      </c>
      <c r="E4532" s="21">
        <v>21</v>
      </c>
      <c r="F4532" s="21">
        <v>79</v>
      </c>
      <c r="G4532" s="21" t="s">
        <v>5616</v>
      </c>
      <c r="H4532" s="21" t="s">
        <v>439</v>
      </c>
      <c r="I4532" s="21">
        <v>0</v>
      </c>
      <c r="J4532" s="21">
        <v>1</v>
      </c>
      <c r="K4532" s="21">
        <v>0</v>
      </c>
      <c r="L4532" s="21">
        <v>0</v>
      </c>
      <c r="M4532" s="21" t="s">
        <v>2362</v>
      </c>
      <c r="N4532" s="21">
        <v>3</v>
      </c>
      <c r="O4532" s="21">
        <f t="shared" si="246"/>
        <v>3</v>
      </c>
      <c r="P4532" s="21">
        <f t="shared" si="247"/>
        <v>0</v>
      </c>
      <c r="Q4532" s="21">
        <f t="shared" si="248"/>
        <v>1</v>
      </c>
      <c r="R4532">
        <f>IFERROR(IF(I4532=1,VLOOKUP(F4532,Lookup!$A$2:$B$15,2,FALSE),0),0.5)</f>
        <v>0</v>
      </c>
      <c r="S4532">
        <f>IF(K4532=1,1,IFERROR(IF(H4532="pass",VLOOKUP(F4532,Lookup!$D$2:$E$26,2,FALSE),0),1.6))</f>
        <v>1.8</v>
      </c>
      <c r="T4532" s="6">
        <f t="shared" si="249"/>
        <v>1.6525000000000001</v>
      </c>
      <c r="U4532" s="6">
        <f t="shared" si="250"/>
        <v>1.7498500000000003</v>
      </c>
      <c r="V4532" t="str">
        <f t="shared" si="251"/>
        <v>N.HARRIS, PIT</v>
      </c>
    </row>
    <row r="4533" spans="1:22">
      <c r="A4533">
        <v>696</v>
      </c>
      <c r="B4533" s="21">
        <v>3</v>
      </c>
      <c r="C4533" s="21" t="s">
        <v>15</v>
      </c>
      <c r="D4533" s="21" t="s">
        <v>1</v>
      </c>
      <c r="E4533" s="21">
        <v>16</v>
      </c>
      <c r="F4533" s="21">
        <v>84</v>
      </c>
      <c r="G4533" s="21" t="s">
        <v>5617</v>
      </c>
      <c r="H4533" s="21" t="s">
        <v>439</v>
      </c>
      <c r="I4533" s="21">
        <v>0</v>
      </c>
      <c r="J4533" s="21">
        <v>1</v>
      </c>
      <c r="K4533" s="21">
        <v>0</v>
      </c>
      <c r="L4533" s="21">
        <v>0</v>
      </c>
      <c r="M4533" s="21" t="s">
        <v>2362</v>
      </c>
      <c r="N4533" s="21">
        <v>5</v>
      </c>
      <c r="O4533" s="21">
        <f t="shared" si="246"/>
        <v>5</v>
      </c>
      <c r="P4533" s="21">
        <f t="shared" si="247"/>
        <v>0</v>
      </c>
      <c r="Q4533" s="21">
        <f t="shared" si="248"/>
        <v>1</v>
      </c>
      <c r="R4533">
        <f>IFERROR(IF(I4533=1,VLOOKUP(F4533,Lookup!$A$2:$B$15,2,FALSE),0),0.5)</f>
        <v>0</v>
      </c>
      <c r="S4533">
        <f>IF(K4533=1,1,IFERROR(IF(H4533="pass",VLOOKUP(F4533,Lookup!$D$2:$E$26,2,FALSE),0),1.6))</f>
        <v>2</v>
      </c>
      <c r="T4533" s="6">
        <f t="shared" si="249"/>
        <v>1.6875</v>
      </c>
      <c r="U4533" s="6">
        <f t="shared" si="250"/>
        <v>1.8937500000000003</v>
      </c>
      <c r="V4533" t="str">
        <f t="shared" si="251"/>
        <v>N.HARRIS, PIT</v>
      </c>
    </row>
    <row r="4534" spans="1:22">
      <c r="A4534">
        <v>697</v>
      </c>
      <c r="B4534" s="21">
        <v>3</v>
      </c>
      <c r="C4534" s="21" t="s">
        <v>1</v>
      </c>
      <c r="D4534" s="21" t="s">
        <v>15</v>
      </c>
      <c r="E4534" s="21">
        <v>71</v>
      </c>
      <c r="F4534" s="21">
        <v>29</v>
      </c>
      <c r="G4534" s="21" t="s">
        <v>5618</v>
      </c>
      <c r="H4534" s="21" t="s">
        <v>439</v>
      </c>
      <c r="I4534" s="21">
        <v>0</v>
      </c>
      <c r="J4534" s="21">
        <v>1</v>
      </c>
      <c r="K4534" s="21">
        <v>0</v>
      </c>
      <c r="L4534" s="21">
        <v>0</v>
      </c>
      <c r="M4534" s="21" t="s">
        <v>1960</v>
      </c>
      <c r="N4534" s="21">
        <v>7</v>
      </c>
      <c r="O4534" s="21">
        <f t="shared" si="246"/>
        <v>7</v>
      </c>
      <c r="P4534" s="21">
        <f t="shared" si="247"/>
        <v>0</v>
      </c>
      <c r="Q4534" s="21">
        <f t="shared" si="248"/>
        <v>1</v>
      </c>
      <c r="R4534">
        <f>IFERROR(IF(I4534=1,VLOOKUP(F4534,Lookup!$A$2:$B$15,2,FALSE),0),0.5)</f>
        <v>0</v>
      </c>
      <c r="S4534">
        <f>IF(K4534=1,1,IFERROR(IF(H4534="pass",VLOOKUP(F4534,Lookup!$D$2:$E$26,2,FALSE),0),1.6))</f>
        <v>1.6</v>
      </c>
      <c r="T4534" s="6">
        <f t="shared" si="249"/>
        <v>1.7225000000000001</v>
      </c>
      <c r="U4534" s="6">
        <f t="shared" si="250"/>
        <v>1.7225000000000001</v>
      </c>
      <c r="V4534" t="str">
        <f t="shared" si="251"/>
        <v>J.CHASE, CIN</v>
      </c>
    </row>
    <row r="4535" spans="1:22">
      <c r="A4535">
        <v>698</v>
      </c>
      <c r="B4535" s="21">
        <v>3</v>
      </c>
      <c r="C4535" s="21" t="s">
        <v>1</v>
      </c>
      <c r="D4535" s="21" t="s">
        <v>15</v>
      </c>
      <c r="E4535" s="21">
        <v>76</v>
      </c>
      <c r="F4535" s="21">
        <v>24</v>
      </c>
      <c r="G4535" s="21" t="s">
        <v>5619</v>
      </c>
      <c r="H4535" s="21" t="s">
        <v>585</v>
      </c>
      <c r="I4535" s="21">
        <v>1</v>
      </c>
      <c r="J4535" s="21">
        <v>0</v>
      </c>
      <c r="K4535" s="21">
        <v>0</v>
      </c>
      <c r="L4535" s="21">
        <v>0</v>
      </c>
      <c r="M4535" s="21" t="s">
        <v>1957</v>
      </c>
      <c r="N4535" s="21" t="s">
        <v>587</v>
      </c>
      <c r="O4535" s="21">
        <f t="shared" si="246"/>
        <v>0</v>
      </c>
      <c r="P4535" s="21">
        <f t="shared" si="247"/>
        <v>1</v>
      </c>
      <c r="Q4535" s="21">
        <f t="shared" si="248"/>
        <v>0</v>
      </c>
      <c r="R4535">
        <f>IFERROR(IF(I4535=1,VLOOKUP(F4535,Lookup!$A$2:$B$15,2,FALSE),0),0.5)</f>
        <v>0.5</v>
      </c>
      <c r="S4535">
        <f>IF(K4535=1,1,IFERROR(IF(H4535="pass",VLOOKUP(F4535,Lookup!$D$2:$E$26,2,FALSE),0),1.6))</f>
        <v>0</v>
      </c>
      <c r="T4535" s="6">
        <f t="shared" si="249"/>
        <v>0</v>
      </c>
      <c r="U4535" s="6">
        <f t="shared" si="250"/>
        <v>0.5</v>
      </c>
      <c r="V4535" t="str">
        <f t="shared" si="251"/>
        <v>J.MIXON, CIN</v>
      </c>
    </row>
    <row r="4536" spans="1:22">
      <c r="A4536">
        <v>699</v>
      </c>
      <c r="B4536" s="21">
        <v>3</v>
      </c>
      <c r="C4536" s="21" t="s">
        <v>1</v>
      </c>
      <c r="D4536" s="21" t="s">
        <v>15</v>
      </c>
      <c r="E4536" s="21">
        <v>71</v>
      </c>
      <c r="F4536" s="21">
        <v>29</v>
      </c>
      <c r="G4536" s="21" t="s">
        <v>5620</v>
      </c>
      <c r="H4536" s="21" t="s">
        <v>439</v>
      </c>
      <c r="I4536" s="21">
        <v>0</v>
      </c>
      <c r="J4536" s="21">
        <v>1</v>
      </c>
      <c r="K4536" s="21">
        <v>0</v>
      </c>
      <c r="L4536" s="21">
        <v>0</v>
      </c>
      <c r="M4536" s="21" t="s">
        <v>1960</v>
      </c>
      <c r="N4536" s="21">
        <v>6</v>
      </c>
      <c r="O4536" s="21">
        <f t="shared" si="246"/>
        <v>6</v>
      </c>
      <c r="P4536" s="21">
        <f t="shared" si="247"/>
        <v>0</v>
      </c>
      <c r="Q4536" s="21">
        <f t="shared" si="248"/>
        <v>1</v>
      </c>
      <c r="R4536">
        <f>IFERROR(IF(I4536=1,VLOOKUP(F4536,Lookup!$A$2:$B$15,2,FALSE),0),0.5)</f>
        <v>0</v>
      </c>
      <c r="S4536">
        <f>IF(K4536=1,1,IFERROR(IF(H4536="pass",VLOOKUP(F4536,Lookup!$D$2:$E$26,2,FALSE),0),1.6))</f>
        <v>1.6</v>
      </c>
      <c r="T4536" s="6">
        <f t="shared" si="249"/>
        <v>1.7050000000000001</v>
      </c>
      <c r="U4536" s="6">
        <f t="shared" si="250"/>
        <v>1.7050000000000001</v>
      </c>
      <c r="V4536" t="str">
        <f t="shared" si="251"/>
        <v>J.CHASE, CIN</v>
      </c>
    </row>
    <row r="4537" spans="1:22">
      <c r="A4537">
        <v>700</v>
      </c>
      <c r="B4537" s="21">
        <v>3</v>
      </c>
      <c r="C4537" s="21" t="s">
        <v>15</v>
      </c>
      <c r="D4537" s="21" t="s">
        <v>1</v>
      </c>
      <c r="E4537" s="21">
        <v>85</v>
      </c>
      <c r="F4537" s="21">
        <v>15</v>
      </c>
      <c r="G4537" s="21" t="s">
        <v>5621</v>
      </c>
      <c r="H4537" s="21" t="s">
        <v>439</v>
      </c>
      <c r="I4537" s="21">
        <v>0</v>
      </c>
      <c r="J4537" s="21">
        <v>1</v>
      </c>
      <c r="K4537" s="21">
        <v>0</v>
      </c>
      <c r="L4537" s="21">
        <v>0</v>
      </c>
      <c r="M4537" s="21" t="s">
        <v>2429</v>
      </c>
      <c r="N4537" s="21">
        <v>12</v>
      </c>
      <c r="O4537" s="21">
        <f t="shared" si="246"/>
        <v>12</v>
      </c>
      <c r="P4537" s="21">
        <f t="shared" si="247"/>
        <v>0</v>
      </c>
      <c r="Q4537" s="21">
        <f t="shared" si="248"/>
        <v>1</v>
      </c>
      <c r="R4537">
        <f>IFERROR(IF(I4537=1,VLOOKUP(F4537,Lookup!$A$2:$B$15,2,FALSE),0),0.5)</f>
        <v>0</v>
      </c>
      <c r="S4537">
        <f>IF(K4537=1,1,IFERROR(IF(H4537="pass",VLOOKUP(F4537,Lookup!$D$2:$E$26,2,FALSE),0),1.6))</f>
        <v>1.6</v>
      </c>
      <c r="T4537" s="6">
        <f t="shared" si="249"/>
        <v>1.81</v>
      </c>
      <c r="U4537" s="6">
        <f t="shared" si="250"/>
        <v>1.81</v>
      </c>
      <c r="V4537" t="str">
        <f t="shared" si="251"/>
        <v>E.EBRON, PIT</v>
      </c>
    </row>
    <row r="4538" spans="1:22">
      <c r="A4538">
        <v>701</v>
      </c>
      <c r="B4538" s="21">
        <v>3</v>
      </c>
      <c r="C4538" s="21" t="s">
        <v>15</v>
      </c>
      <c r="D4538" s="21" t="s">
        <v>1</v>
      </c>
      <c r="E4538" s="21">
        <v>85</v>
      </c>
      <c r="F4538" s="21">
        <v>15</v>
      </c>
      <c r="G4538" s="21" t="s">
        <v>5622</v>
      </c>
      <c r="H4538" s="21" t="s">
        <v>439</v>
      </c>
      <c r="I4538" s="21">
        <v>0</v>
      </c>
      <c r="J4538" s="21">
        <v>1</v>
      </c>
      <c r="K4538" s="21">
        <v>0</v>
      </c>
      <c r="L4538" s="21">
        <v>0</v>
      </c>
      <c r="M4538" s="21" t="s">
        <v>2392</v>
      </c>
      <c r="N4538" s="21">
        <v>35</v>
      </c>
      <c r="O4538" s="21">
        <f t="shared" si="246"/>
        <v>35</v>
      </c>
      <c r="P4538" s="21">
        <f t="shared" si="247"/>
        <v>0</v>
      </c>
      <c r="Q4538" s="21">
        <f t="shared" si="248"/>
        <v>1</v>
      </c>
      <c r="R4538">
        <f>IFERROR(IF(I4538=1,VLOOKUP(F4538,Lookup!$A$2:$B$15,2,FALSE),0),0.5)</f>
        <v>0</v>
      </c>
      <c r="S4538">
        <f>IF(K4538=1,1,IFERROR(IF(H4538="pass",VLOOKUP(F4538,Lookup!$D$2:$E$26,2,FALSE),0),1.6))</f>
        <v>1.6</v>
      </c>
      <c r="T4538" s="6">
        <f t="shared" si="249"/>
        <v>2.2124999999999999</v>
      </c>
      <c r="U4538" s="6">
        <f t="shared" si="250"/>
        <v>2.2124999999999999</v>
      </c>
      <c r="V4538" t="str">
        <f t="shared" si="251"/>
        <v>J.WASHINGTON, PIT</v>
      </c>
    </row>
    <row r="4539" spans="1:22">
      <c r="A4539">
        <v>702</v>
      </c>
      <c r="B4539" s="21">
        <v>3</v>
      </c>
      <c r="C4539" s="21" t="s">
        <v>15</v>
      </c>
      <c r="D4539" s="21" t="s">
        <v>1</v>
      </c>
      <c r="E4539" s="21">
        <v>85</v>
      </c>
      <c r="F4539" s="21">
        <v>15</v>
      </c>
      <c r="G4539" s="21" t="s">
        <v>5623</v>
      </c>
      <c r="H4539" s="21" t="s">
        <v>439</v>
      </c>
      <c r="I4539" s="21">
        <v>0</v>
      </c>
      <c r="J4539" s="21">
        <v>1</v>
      </c>
      <c r="K4539" s="21">
        <v>0</v>
      </c>
      <c r="L4539" s="21">
        <v>0</v>
      </c>
      <c r="M4539" s="21" t="s">
        <v>5607</v>
      </c>
      <c r="N4539" s="21">
        <v>11</v>
      </c>
      <c r="O4539" s="21">
        <f t="shared" si="246"/>
        <v>11</v>
      </c>
      <c r="P4539" s="21">
        <f t="shared" si="247"/>
        <v>0</v>
      </c>
      <c r="Q4539" s="21">
        <f t="shared" si="248"/>
        <v>1</v>
      </c>
      <c r="R4539">
        <f>IFERROR(IF(I4539=1,VLOOKUP(F4539,Lookup!$A$2:$B$15,2,FALSE),0),0.5)</f>
        <v>0</v>
      </c>
      <c r="S4539">
        <f>IF(K4539=1,1,IFERROR(IF(H4539="pass",VLOOKUP(F4539,Lookup!$D$2:$E$26,2,FALSE),0),1.6))</f>
        <v>1.6</v>
      </c>
      <c r="T4539" s="6">
        <f t="shared" si="249"/>
        <v>1.7925</v>
      </c>
      <c r="U4539" s="6">
        <f t="shared" si="250"/>
        <v>1.7925</v>
      </c>
      <c r="V4539" t="str">
        <f t="shared" si="251"/>
        <v>C.WHITE, PIT</v>
      </c>
    </row>
    <row r="4540" spans="1:22">
      <c r="A4540">
        <v>703</v>
      </c>
      <c r="B4540" s="21">
        <v>3</v>
      </c>
      <c r="C4540" s="21" t="s">
        <v>15</v>
      </c>
      <c r="D4540" s="21" t="s">
        <v>1</v>
      </c>
      <c r="E4540" s="21">
        <v>74</v>
      </c>
      <c r="F4540" s="21">
        <v>26</v>
      </c>
      <c r="G4540" s="21" t="s">
        <v>5624</v>
      </c>
      <c r="H4540" s="21" t="s">
        <v>439</v>
      </c>
      <c r="I4540" s="21">
        <v>0</v>
      </c>
      <c r="J4540" s="21">
        <v>1</v>
      </c>
      <c r="K4540" s="21">
        <v>0</v>
      </c>
      <c r="L4540" s="21">
        <v>0</v>
      </c>
      <c r="M4540" s="21" t="s">
        <v>2382</v>
      </c>
      <c r="N4540" s="21">
        <v>12</v>
      </c>
      <c r="O4540" s="21">
        <f t="shared" si="246"/>
        <v>12</v>
      </c>
      <c r="P4540" s="21">
        <f t="shared" si="247"/>
        <v>0</v>
      </c>
      <c r="Q4540" s="21">
        <f t="shared" si="248"/>
        <v>1</v>
      </c>
      <c r="R4540">
        <f>IFERROR(IF(I4540=1,VLOOKUP(F4540,Lookup!$A$2:$B$15,2,FALSE),0),0.5)</f>
        <v>0</v>
      </c>
      <c r="S4540">
        <f>IF(K4540=1,1,IFERROR(IF(H4540="pass",VLOOKUP(F4540,Lookup!$D$2:$E$26,2,FALSE),0),1.6))</f>
        <v>1.6</v>
      </c>
      <c r="T4540" s="6">
        <f t="shared" si="249"/>
        <v>1.81</v>
      </c>
      <c r="U4540" s="6">
        <f t="shared" si="250"/>
        <v>1.81</v>
      </c>
      <c r="V4540" t="str">
        <f t="shared" si="251"/>
        <v>C.CLAYPOOL, PIT</v>
      </c>
    </row>
    <row r="4541" spans="1:22">
      <c r="A4541">
        <v>704</v>
      </c>
      <c r="B4541" s="21">
        <v>3</v>
      </c>
      <c r="C4541" s="21" t="s">
        <v>15</v>
      </c>
      <c r="D4541" s="21" t="s">
        <v>1</v>
      </c>
      <c r="E4541" s="21">
        <v>57</v>
      </c>
      <c r="F4541" s="21">
        <v>43</v>
      </c>
      <c r="G4541" s="21" t="s">
        <v>5625</v>
      </c>
      <c r="H4541" s="21" t="s">
        <v>439</v>
      </c>
      <c r="I4541" s="21">
        <v>0</v>
      </c>
      <c r="J4541" s="21">
        <v>1</v>
      </c>
      <c r="K4541" s="21">
        <v>0</v>
      </c>
      <c r="L4541" s="21">
        <v>0</v>
      </c>
      <c r="M4541" s="21" t="s">
        <v>2362</v>
      </c>
      <c r="N4541" s="21">
        <v>1</v>
      </c>
      <c r="O4541" s="21">
        <f t="shared" si="246"/>
        <v>1</v>
      </c>
      <c r="P4541" s="21">
        <f t="shared" si="247"/>
        <v>0</v>
      </c>
      <c r="Q4541" s="21">
        <f t="shared" si="248"/>
        <v>1</v>
      </c>
      <c r="R4541">
        <f>IFERROR(IF(I4541=1,VLOOKUP(F4541,Lookup!$A$2:$B$15,2,FALSE),0),0.5)</f>
        <v>0</v>
      </c>
      <c r="S4541">
        <f>IF(K4541=1,1,IFERROR(IF(H4541="pass",VLOOKUP(F4541,Lookup!$D$2:$E$26,2,FALSE),0),1.6))</f>
        <v>1.6</v>
      </c>
      <c r="T4541" s="6">
        <f t="shared" si="249"/>
        <v>1.6175000000000002</v>
      </c>
      <c r="U4541" s="6">
        <f t="shared" si="250"/>
        <v>1.6175000000000002</v>
      </c>
      <c r="V4541" t="str">
        <f t="shared" si="251"/>
        <v>N.HARRIS, PIT</v>
      </c>
    </row>
    <row r="4542" spans="1:22">
      <c r="A4542">
        <v>705</v>
      </c>
      <c r="B4542" s="21">
        <v>3</v>
      </c>
      <c r="C4542" s="21" t="s">
        <v>15</v>
      </c>
      <c r="D4542" s="21" t="s">
        <v>1</v>
      </c>
      <c r="E4542" s="21">
        <v>52</v>
      </c>
      <c r="F4542" s="21">
        <v>48</v>
      </c>
      <c r="G4542" s="21" t="s">
        <v>5626</v>
      </c>
      <c r="H4542" s="21" t="s">
        <v>439</v>
      </c>
      <c r="I4542" s="21">
        <v>0</v>
      </c>
      <c r="J4542" s="21">
        <v>1</v>
      </c>
      <c r="K4542" s="21">
        <v>0</v>
      </c>
      <c r="L4542" s="21">
        <v>0</v>
      </c>
      <c r="M4542" s="21" t="s">
        <v>2382</v>
      </c>
      <c r="N4542" s="21">
        <v>27</v>
      </c>
      <c r="O4542" s="21">
        <f t="shared" si="246"/>
        <v>27</v>
      </c>
      <c r="P4542" s="21">
        <f t="shared" si="247"/>
        <v>0</v>
      </c>
      <c r="Q4542" s="21">
        <f t="shared" si="248"/>
        <v>1</v>
      </c>
      <c r="R4542">
        <f>IFERROR(IF(I4542=1,VLOOKUP(F4542,Lookup!$A$2:$B$15,2,FALSE),0),0.5)</f>
        <v>0</v>
      </c>
      <c r="S4542">
        <f>IF(K4542=1,1,IFERROR(IF(H4542="pass",VLOOKUP(F4542,Lookup!$D$2:$E$26,2,FALSE),0),1.6))</f>
        <v>1.6</v>
      </c>
      <c r="T4542" s="6">
        <f t="shared" si="249"/>
        <v>2.0725000000000002</v>
      </c>
      <c r="U4542" s="6">
        <f t="shared" si="250"/>
        <v>2.0725000000000002</v>
      </c>
      <c r="V4542" t="str">
        <f t="shared" si="251"/>
        <v>C.CLAYPOOL, PIT</v>
      </c>
    </row>
    <row r="4543" spans="1:22">
      <c r="A4543">
        <v>706</v>
      </c>
      <c r="B4543" s="21">
        <v>3</v>
      </c>
      <c r="C4543" s="21" t="s">
        <v>15</v>
      </c>
      <c r="D4543" s="21" t="s">
        <v>1</v>
      </c>
      <c r="E4543" s="21">
        <v>23</v>
      </c>
      <c r="F4543" s="21">
        <v>77</v>
      </c>
      <c r="G4543" s="21" t="s">
        <v>5627</v>
      </c>
      <c r="H4543" s="21" t="s">
        <v>439</v>
      </c>
      <c r="I4543" s="21">
        <v>0</v>
      </c>
      <c r="J4543" s="21">
        <v>1</v>
      </c>
      <c r="K4543" s="21">
        <v>0</v>
      </c>
      <c r="L4543" s="21">
        <v>0</v>
      </c>
      <c r="M4543" s="21" t="s">
        <v>2362</v>
      </c>
      <c r="N4543" s="21">
        <v>0</v>
      </c>
      <c r="O4543" s="21">
        <f t="shared" si="246"/>
        <v>0</v>
      </c>
      <c r="P4543" s="21">
        <f t="shared" si="247"/>
        <v>0</v>
      </c>
      <c r="Q4543" s="21">
        <f t="shared" si="248"/>
        <v>1</v>
      </c>
      <c r="R4543">
        <f>IFERROR(IF(I4543=1,VLOOKUP(F4543,Lookup!$A$2:$B$15,2,FALSE),0),0.5)</f>
        <v>0</v>
      </c>
      <c r="S4543">
        <f>IF(K4543=1,1,IFERROR(IF(H4543="pass",VLOOKUP(F4543,Lookup!$D$2:$E$26,2,FALSE),0),1.6))</f>
        <v>1.8</v>
      </c>
      <c r="T4543" s="6">
        <f t="shared" si="249"/>
        <v>1.6</v>
      </c>
      <c r="U4543" s="6">
        <f t="shared" si="250"/>
        <v>1.7320000000000002</v>
      </c>
      <c r="V4543" t="str">
        <f t="shared" si="251"/>
        <v>N.HARRIS, PIT</v>
      </c>
    </row>
    <row r="4544" spans="1:22">
      <c r="A4544">
        <v>707</v>
      </c>
      <c r="B4544" s="21">
        <v>3</v>
      </c>
      <c r="C4544" s="21" t="s">
        <v>15</v>
      </c>
      <c r="D4544" s="21" t="s">
        <v>1</v>
      </c>
      <c r="E4544" s="21">
        <v>14</v>
      </c>
      <c r="F4544" s="21">
        <v>86</v>
      </c>
      <c r="G4544" s="21" t="s">
        <v>5628</v>
      </c>
      <c r="H4544" s="21" t="s">
        <v>439</v>
      </c>
      <c r="I4544" s="21">
        <v>0</v>
      </c>
      <c r="J4544" s="21">
        <v>1</v>
      </c>
      <c r="K4544" s="21">
        <v>0</v>
      </c>
      <c r="L4544" s="21">
        <v>0</v>
      </c>
      <c r="M4544" s="21" t="s">
        <v>2362</v>
      </c>
      <c r="N4544" s="21">
        <v>3</v>
      </c>
      <c r="O4544" s="21">
        <f t="shared" ref="O4544:O4607" si="252">IF(N4544="NA",0,N4544)</f>
        <v>3</v>
      </c>
      <c r="P4544" s="21">
        <f t="shared" ref="P4544:P4607" si="253">IF(R4544&gt;0,1,0)</f>
        <v>0</v>
      </c>
      <c r="Q4544" s="21">
        <f t="shared" ref="Q4544:Q4607" si="254">IF(AND(S4544&gt;0,T4544&gt;0),1,0)</f>
        <v>1</v>
      </c>
      <c r="R4544">
        <f>IFERROR(IF(I4544=1,VLOOKUP(F4544,Lookup!$A$2:$B$15,2,FALSE),0),0.5)</f>
        <v>0</v>
      </c>
      <c r="S4544">
        <f>IF(K4544=1,1,IFERROR(IF(H4544="pass",VLOOKUP(F4544,Lookup!$D$2:$E$26,2,FALSE),0),1.6))</f>
        <v>2</v>
      </c>
      <c r="T4544" s="6">
        <f t="shared" ref="T4544:T4607" si="255">IFERROR(1.6+0.7/40*N4544,0)</f>
        <v>1.6525000000000001</v>
      </c>
      <c r="U4544" s="6">
        <f t="shared" ref="U4544:U4607" si="256">R4544+IF(S4544&gt;=3.2,S4544,IF(AND(S4544&lt;3.2,S4544&gt;=1.8),S4544*0.66+T4544*0.34,T4544))+K4544*0.4735*2</f>
        <v>1.88185</v>
      </c>
      <c r="V4544" t="str">
        <f t="shared" si="251"/>
        <v>N.HARRIS, PIT</v>
      </c>
    </row>
    <row r="4545" spans="1:22">
      <c r="A4545">
        <v>708</v>
      </c>
      <c r="B4545" s="21">
        <v>3</v>
      </c>
      <c r="C4545" s="21" t="s">
        <v>15</v>
      </c>
      <c r="D4545" s="21" t="s">
        <v>1</v>
      </c>
      <c r="E4545" s="21">
        <v>19</v>
      </c>
      <c r="F4545" s="21">
        <v>81</v>
      </c>
      <c r="G4545" s="21" t="s">
        <v>5629</v>
      </c>
      <c r="H4545" s="21" t="s">
        <v>439</v>
      </c>
      <c r="I4545" s="21">
        <v>0</v>
      </c>
      <c r="J4545" s="21">
        <v>1</v>
      </c>
      <c r="K4545" s="21">
        <v>0</v>
      </c>
      <c r="L4545" s="21">
        <v>0</v>
      </c>
      <c r="M4545" s="21" t="s">
        <v>2392</v>
      </c>
      <c r="N4545" s="21">
        <v>4</v>
      </c>
      <c r="O4545" s="21">
        <f t="shared" si="252"/>
        <v>4</v>
      </c>
      <c r="P4545" s="21">
        <f t="shared" si="253"/>
        <v>0</v>
      </c>
      <c r="Q4545" s="21">
        <f t="shared" si="254"/>
        <v>1</v>
      </c>
      <c r="R4545">
        <f>IFERROR(IF(I4545=1,VLOOKUP(F4545,Lookup!$A$2:$B$15,2,FALSE),0),0.5)</f>
        <v>0</v>
      </c>
      <c r="S4545">
        <f>IF(K4545=1,1,IFERROR(IF(H4545="pass",VLOOKUP(F4545,Lookup!$D$2:$E$26,2,FALSE),0),1.6))</f>
        <v>2</v>
      </c>
      <c r="T4545" s="6">
        <f t="shared" si="255"/>
        <v>1.6700000000000002</v>
      </c>
      <c r="U4545" s="6">
        <f t="shared" si="256"/>
        <v>1.8878000000000001</v>
      </c>
      <c r="V4545" t="str">
        <f t="shared" si="251"/>
        <v>J.WASHINGTON, PIT</v>
      </c>
    </row>
    <row r="4546" spans="1:22">
      <c r="A4546">
        <v>709</v>
      </c>
      <c r="B4546" s="21">
        <v>3</v>
      </c>
      <c r="C4546" s="21" t="s">
        <v>15</v>
      </c>
      <c r="D4546" s="21" t="s">
        <v>1</v>
      </c>
      <c r="E4546" s="21">
        <v>11</v>
      </c>
      <c r="F4546" s="21">
        <v>89</v>
      </c>
      <c r="G4546" s="21" t="s">
        <v>5630</v>
      </c>
      <c r="H4546" s="21" t="s">
        <v>439</v>
      </c>
      <c r="I4546" s="21">
        <v>0</v>
      </c>
      <c r="J4546" s="21">
        <v>1</v>
      </c>
      <c r="K4546" s="21">
        <v>0</v>
      </c>
      <c r="L4546" s="21">
        <v>0</v>
      </c>
      <c r="M4546" s="21" t="s">
        <v>2429</v>
      </c>
      <c r="N4546" s="21">
        <v>11</v>
      </c>
      <c r="O4546" s="21">
        <f t="shared" si="252"/>
        <v>11</v>
      </c>
      <c r="P4546" s="21">
        <f t="shared" si="253"/>
        <v>0</v>
      </c>
      <c r="Q4546" s="21">
        <f t="shared" si="254"/>
        <v>1</v>
      </c>
      <c r="R4546">
        <f>IFERROR(IF(I4546=1,VLOOKUP(F4546,Lookup!$A$2:$B$15,2,FALSE),0),0.5)</f>
        <v>0</v>
      </c>
      <c r="S4546">
        <f>IF(K4546=1,1,IFERROR(IF(H4546="pass",VLOOKUP(F4546,Lookup!$D$2:$E$26,2,FALSE),0),1.6))</f>
        <v>2.2000000000000002</v>
      </c>
      <c r="T4546" s="6">
        <f t="shared" si="255"/>
        <v>1.7925</v>
      </c>
      <c r="U4546" s="6">
        <f t="shared" si="256"/>
        <v>2.0614500000000002</v>
      </c>
      <c r="V4546" t="str">
        <f t="shared" ref="V4546:V4609" si="257">IF(M4546="A.St","A. ST. BROWN, DET",IF(M4546="Dj.Moore","D.MOORE, CAR",IF(M4546="Mi.Carter","M.CARTER, NYJ",UPPER(M4546)&amp;", "&amp;C4546)))</f>
        <v>E.EBRON, PIT</v>
      </c>
    </row>
    <row r="4547" spans="1:22">
      <c r="A4547">
        <v>710</v>
      </c>
      <c r="B4547" s="21">
        <v>3</v>
      </c>
      <c r="C4547" s="21" t="s">
        <v>15</v>
      </c>
      <c r="D4547" s="21" t="s">
        <v>1</v>
      </c>
      <c r="E4547" s="21">
        <v>11</v>
      </c>
      <c r="F4547" s="21">
        <v>89</v>
      </c>
      <c r="G4547" s="21" t="s">
        <v>5631</v>
      </c>
      <c r="H4547" s="21" t="s">
        <v>439</v>
      </c>
      <c r="I4547" s="21">
        <v>0</v>
      </c>
      <c r="J4547" s="21">
        <v>1</v>
      </c>
      <c r="K4547" s="21">
        <v>0</v>
      </c>
      <c r="L4547" s="21">
        <v>0</v>
      </c>
      <c r="M4547" s="21" t="s">
        <v>2362</v>
      </c>
      <c r="N4547" s="21">
        <v>-5</v>
      </c>
      <c r="O4547" s="21">
        <f t="shared" si="252"/>
        <v>-5</v>
      </c>
      <c r="P4547" s="21">
        <f t="shared" si="253"/>
        <v>0</v>
      </c>
      <c r="Q4547" s="21">
        <f t="shared" si="254"/>
        <v>1</v>
      </c>
      <c r="R4547">
        <f>IFERROR(IF(I4547=1,VLOOKUP(F4547,Lookup!$A$2:$B$15,2,FALSE),0),0.5)</f>
        <v>0</v>
      </c>
      <c r="S4547">
        <f>IF(K4547=1,1,IFERROR(IF(H4547="pass",VLOOKUP(F4547,Lookup!$D$2:$E$26,2,FALSE),0),1.6))</f>
        <v>2.2000000000000002</v>
      </c>
      <c r="T4547" s="6">
        <f t="shared" si="255"/>
        <v>1.5125000000000002</v>
      </c>
      <c r="U4547" s="6">
        <f t="shared" si="256"/>
        <v>1.9662500000000003</v>
      </c>
      <c r="V4547" t="str">
        <f t="shared" si="257"/>
        <v>N.HARRIS, PIT</v>
      </c>
    </row>
    <row r="4548" spans="1:22">
      <c r="A4548">
        <v>711</v>
      </c>
      <c r="B4548" s="21">
        <v>3</v>
      </c>
      <c r="C4548" s="21" t="s">
        <v>1</v>
      </c>
      <c r="D4548" s="21" t="s">
        <v>15</v>
      </c>
      <c r="E4548" s="21">
        <v>88</v>
      </c>
      <c r="F4548" s="21">
        <v>12</v>
      </c>
      <c r="G4548" s="21" t="s">
        <v>5632</v>
      </c>
      <c r="H4548" s="21" t="s">
        <v>585</v>
      </c>
      <c r="I4548" s="21">
        <v>1</v>
      </c>
      <c r="J4548" s="21">
        <v>0</v>
      </c>
      <c r="K4548" s="21">
        <v>0</v>
      </c>
      <c r="L4548" s="21">
        <v>0</v>
      </c>
      <c r="M4548" s="21" t="s">
        <v>1957</v>
      </c>
      <c r="N4548" s="21" t="s">
        <v>587</v>
      </c>
      <c r="O4548" s="21">
        <f t="shared" si="252"/>
        <v>0</v>
      </c>
      <c r="P4548" s="21">
        <f t="shared" si="253"/>
        <v>1</v>
      </c>
      <c r="Q4548" s="21">
        <f t="shared" si="254"/>
        <v>0</v>
      </c>
      <c r="R4548">
        <f>IFERROR(IF(I4548=1,VLOOKUP(F4548,Lookup!$A$2:$B$15,2,FALSE),0),0.5)</f>
        <v>0.5</v>
      </c>
      <c r="S4548">
        <f>IF(K4548=1,1,IFERROR(IF(H4548="pass",VLOOKUP(F4548,Lookup!$D$2:$E$26,2,FALSE),0),1.6))</f>
        <v>0</v>
      </c>
      <c r="T4548" s="6">
        <f t="shared" si="255"/>
        <v>0</v>
      </c>
      <c r="U4548" s="6">
        <f t="shared" si="256"/>
        <v>0.5</v>
      </c>
      <c r="V4548" t="str">
        <f t="shared" si="257"/>
        <v>J.MIXON, CIN</v>
      </c>
    </row>
    <row r="4549" spans="1:22">
      <c r="A4549">
        <v>712</v>
      </c>
      <c r="B4549" s="21">
        <v>3</v>
      </c>
      <c r="C4549" s="21" t="s">
        <v>1</v>
      </c>
      <c r="D4549" s="21" t="s">
        <v>15</v>
      </c>
      <c r="E4549" s="21">
        <v>86</v>
      </c>
      <c r="F4549" s="21">
        <v>14</v>
      </c>
      <c r="G4549" s="21" t="s">
        <v>5633</v>
      </c>
      <c r="H4549" s="21" t="s">
        <v>585</v>
      </c>
      <c r="I4549" s="21">
        <v>1</v>
      </c>
      <c r="J4549" s="21">
        <v>0</v>
      </c>
      <c r="K4549" s="21">
        <v>0</v>
      </c>
      <c r="L4549" s="21">
        <v>0</v>
      </c>
      <c r="M4549" s="21" t="s">
        <v>1957</v>
      </c>
      <c r="N4549" s="21" t="s">
        <v>587</v>
      </c>
      <c r="O4549" s="21">
        <f t="shared" si="252"/>
        <v>0</v>
      </c>
      <c r="P4549" s="21">
        <f t="shared" si="253"/>
        <v>1</v>
      </c>
      <c r="Q4549" s="21">
        <f t="shared" si="254"/>
        <v>0</v>
      </c>
      <c r="R4549">
        <f>IFERROR(IF(I4549=1,VLOOKUP(F4549,Lookup!$A$2:$B$15,2,FALSE),0),0.5)</f>
        <v>0.5</v>
      </c>
      <c r="S4549">
        <f>IF(K4549=1,1,IFERROR(IF(H4549="pass",VLOOKUP(F4549,Lookup!$D$2:$E$26,2,FALSE),0),1.6))</f>
        <v>0</v>
      </c>
      <c r="T4549" s="6">
        <f t="shared" si="255"/>
        <v>0</v>
      </c>
      <c r="U4549" s="6">
        <f t="shared" si="256"/>
        <v>0.5</v>
      </c>
      <c r="V4549" t="str">
        <f t="shared" si="257"/>
        <v>J.MIXON, CIN</v>
      </c>
    </row>
    <row r="4550" spans="1:22">
      <c r="A4550">
        <v>713</v>
      </c>
      <c r="B4550" s="21">
        <v>3</v>
      </c>
      <c r="C4550" s="21" t="s">
        <v>1</v>
      </c>
      <c r="D4550" s="21" t="s">
        <v>15</v>
      </c>
      <c r="E4550" s="21">
        <v>79</v>
      </c>
      <c r="F4550" s="21">
        <v>21</v>
      </c>
      <c r="G4550" s="21" t="s">
        <v>5634</v>
      </c>
      <c r="H4550" s="21" t="s">
        <v>585</v>
      </c>
      <c r="I4550" s="21">
        <v>1</v>
      </c>
      <c r="J4550" s="21">
        <v>0</v>
      </c>
      <c r="K4550" s="21">
        <v>0</v>
      </c>
      <c r="L4550" s="21">
        <v>0</v>
      </c>
      <c r="M4550" s="21" t="s">
        <v>1957</v>
      </c>
      <c r="N4550" s="21" t="s">
        <v>587</v>
      </c>
      <c r="O4550" s="21">
        <f t="shared" si="252"/>
        <v>0</v>
      </c>
      <c r="P4550" s="21">
        <f t="shared" si="253"/>
        <v>1</v>
      </c>
      <c r="Q4550" s="21">
        <f t="shared" si="254"/>
        <v>0</v>
      </c>
      <c r="R4550">
        <f>IFERROR(IF(I4550=1,VLOOKUP(F4550,Lookup!$A$2:$B$15,2,FALSE),0),0.5)</f>
        <v>0.5</v>
      </c>
      <c r="S4550">
        <f>IF(K4550=1,1,IFERROR(IF(H4550="pass",VLOOKUP(F4550,Lookup!$D$2:$E$26,2,FALSE),0),1.6))</f>
        <v>0</v>
      </c>
      <c r="T4550" s="6">
        <f t="shared" si="255"/>
        <v>0</v>
      </c>
      <c r="U4550" s="6">
        <f t="shared" si="256"/>
        <v>0.5</v>
      </c>
      <c r="V4550" t="str">
        <f t="shared" si="257"/>
        <v>J.MIXON, CIN</v>
      </c>
    </row>
    <row r="4551" spans="1:22">
      <c r="A4551">
        <v>714</v>
      </c>
      <c r="B4551" s="21">
        <v>3</v>
      </c>
      <c r="C4551" s="21" t="s">
        <v>15</v>
      </c>
      <c r="D4551" s="21" t="s">
        <v>1</v>
      </c>
      <c r="E4551" s="21">
        <v>73</v>
      </c>
      <c r="F4551" s="21">
        <v>27</v>
      </c>
      <c r="G4551" s="21" t="s">
        <v>5635</v>
      </c>
      <c r="H4551" s="21" t="s">
        <v>439</v>
      </c>
      <c r="I4551" s="21">
        <v>0</v>
      </c>
      <c r="J4551" s="21">
        <v>1</v>
      </c>
      <c r="K4551" s="21">
        <v>0</v>
      </c>
      <c r="L4551" s="21">
        <v>0</v>
      </c>
      <c r="M4551" s="21" t="s">
        <v>2362</v>
      </c>
      <c r="N4551" s="21">
        <v>-3</v>
      </c>
      <c r="O4551" s="21">
        <f t="shared" si="252"/>
        <v>-3</v>
      </c>
      <c r="P4551" s="21">
        <f t="shared" si="253"/>
        <v>0</v>
      </c>
      <c r="Q4551" s="21">
        <f t="shared" si="254"/>
        <v>1</v>
      </c>
      <c r="R4551">
        <f>IFERROR(IF(I4551=1,VLOOKUP(F4551,Lookup!$A$2:$B$15,2,FALSE),0),0.5)</f>
        <v>0</v>
      </c>
      <c r="S4551">
        <f>IF(K4551=1,1,IFERROR(IF(H4551="pass",VLOOKUP(F4551,Lookup!$D$2:$E$26,2,FALSE),0),1.6))</f>
        <v>1.6</v>
      </c>
      <c r="T4551" s="6">
        <f t="shared" si="255"/>
        <v>1.5475000000000001</v>
      </c>
      <c r="U4551" s="6">
        <f t="shared" si="256"/>
        <v>1.5475000000000001</v>
      </c>
      <c r="V4551" t="str">
        <f t="shared" si="257"/>
        <v>N.HARRIS, PIT</v>
      </c>
    </row>
    <row r="4552" spans="1:22">
      <c r="A4552">
        <v>715</v>
      </c>
      <c r="B4552" s="21">
        <v>3</v>
      </c>
      <c r="C4552" s="21" t="s">
        <v>15</v>
      </c>
      <c r="D4552" s="21" t="s">
        <v>1</v>
      </c>
      <c r="E4552" s="21">
        <v>65</v>
      </c>
      <c r="F4552" s="21">
        <v>35</v>
      </c>
      <c r="G4552" s="21" t="s">
        <v>5636</v>
      </c>
      <c r="H4552" s="21" t="s">
        <v>439</v>
      </c>
      <c r="I4552" s="21">
        <v>0</v>
      </c>
      <c r="J4552" s="21">
        <v>1</v>
      </c>
      <c r="K4552" s="21">
        <v>0</v>
      </c>
      <c r="L4552" s="21">
        <v>0</v>
      </c>
      <c r="M4552" s="21" t="s">
        <v>2362</v>
      </c>
      <c r="N4552" s="21">
        <v>0</v>
      </c>
      <c r="O4552" s="21">
        <f t="shared" si="252"/>
        <v>0</v>
      </c>
      <c r="P4552" s="21">
        <f t="shared" si="253"/>
        <v>0</v>
      </c>
      <c r="Q4552" s="21">
        <f t="shared" si="254"/>
        <v>1</v>
      </c>
      <c r="R4552">
        <f>IFERROR(IF(I4552=1,VLOOKUP(F4552,Lookup!$A$2:$B$15,2,FALSE),0),0.5)</f>
        <v>0</v>
      </c>
      <c r="S4552">
        <f>IF(K4552=1,1,IFERROR(IF(H4552="pass",VLOOKUP(F4552,Lookup!$D$2:$E$26,2,FALSE),0),1.6))</f>
        <v>1.6</v>
      </c>
      <c r="T4552" s="6">
        <f t="shared" si="255"/>
        <v>1.6</v>
      </c>
      <c r="U4552" s="6">
        <f t="shared" si="256"/>
        <v>1.6</v>
      </c>
      <c r="V4552" t="str">
        <f t="shared" si="257"/>
        <v>N.HARRIS, PIT</v>
      </c>
    </row>
    <row r="4553" spans="1:22">
      <c r="A4553">
        <v>716</v>
      </c>
      <c r="B4553" s="21">
        <v>3</v>
      </c>
      <c r="C4553" s="21" t="s">
        <v>15</v>
      </c>
      <c r="D4553" s="21" t="s">
        <v>1</v>
      </c>
      <c r="E4553" s="21">
        <v>65</v>
      </c>
      <c r="F4553" s="21">
        <v>35</v>
      </c>
      <c r="G4553" s="21" t="s">
        <v>5637</v>
      </c>
      <c r="H4553" s="21" t="s">
        <v>439</v>
      </c>
      <c r="I4553" s="21">
        <v>0</v>
      </c>
      <c r="J4553" s="21">
        <v>1</v>
      </c>
      <c r="K4553" s="21">
        <v>0</v>
      </c>
      <c r="L4553" s="21">
        <v>0</v>
      </c>
      <c r="M4553" s="21" t="s">
        <v>2382</v>
      </c>
      <c r="N4553" s="21">
        <v>1</v>
      </c>
      <c r="O4553" s="21">
        <f t="shared" si="252"/>
        <v>1</v>
      </c>
      <c r="P4553" s="21">
        <f t="shared" si="253"/>
        <v>0</v>
      </c>
      <c r="Q4553" s="21">
        <f t="shared" si="254"/>
        <v>1</v>
      </c>
      <c r="R4553">
        <f>IFERROR(IF(I4553=1,VLOOKUP(F4553,Lookup!$A$2:$B$15,2,FALSE),0),0.5)</f>
        <v>0</v>
      </c>
      <c r="S4553">
        <f>IF(K4553=1,1,IFERROR(IF(H4553="pass",VLOOKUP(F4553,Lookup!$D$2:$E$26,2,FALSE),0),1.6))</f>
        <v>1.6</v>
      </c>
      <c r="T4553" s="6">
        <f t="shared" si="255"/>
        <v>1.6175000000000002</v>
      </c>
      <c r="U4553" s="6">
        <f t="shared" si="256"/>
        <v>1.6175000000000002</v>
      </c>
      <c r="V4553" t="str">
        <f t="shared" si="257"/>
        <v>C.CLAYPOOL, PIT</v>
      </c>
    </row>
    <row r="4554" spans="1:22">
      <c r="A4554">
        <v>717</v>
      </c>
      <c r="B4554" s="21">
        <v>3</v>
      </c>
      <c r="C4554" s="21" t="s">
        <v>15</v>
      </c>
      <c r="D4554" s="21" t="s">
        <v>1</v>
      </c>
      <c r="E4554" s="21">
        <v>65</v>
      </c>
      <c r="F4554" s="21">
        <v>35</v>
      </c>
      <c r="G4554" s="21" t="s">
        <v>5638</v>
      </c>
      <c r="H4554" s="21" t="s">
        <v>439</v>
      </c>
      <c r="I4554" s="21">
        <v>0</v>
      </c>
      <c r="J4554" s="21">
        <v>1</v>
      </c>
      <c r="K4554" s="21">
        <v>0</v>
      </c>
      <c r="L4554" s="21">
        <v>0</v>
      </c>
      <c r="M4554" s="21" t="s">
        <v>2362</v>
      </c>
      <c r="N4554" s="21">
        <v>7</v>
      </c>
      <c r="O4554" s="21">
        <f t="shared" si="252"/>
        <v>7</v>
      </c>
      <c r="P4554" s="21">
        <f t="shared" si="253"/>
        <v>0</v>
      </c>
      <c r="Q4554" s="21">
        <f t="shared" si="254"/>
        <v>1</v>
      </c>
      <c r="R4554">
        <f>IFERROR(IF(I4554=1,VLOOKUP(F4554,Lookup!$A$2:$B$15,2,FALSE),0),0.5)</f>
        <v>0</v>
      </c>
      <c r="S4554">
        <f>IF(K4554=1,1,IFERROR(IF(H4554="pass",VLOOKUP(F4554,Lookup!$D$2:$E$26,2,FALSE),0),1.6))</f>
        <v>1.6</v>
      </c>
      <c r="T4554" s="6">
        <f t="shared" si="255"/>
        <v>1.7225000000000001</v>
      </c>
      <c r="U4554" s="6">
        <f t="shared" si="256"/>
        <v>1.7225000000000001</v>
      </c>
      <c r="V4554" t="str">
        <f t="shared" si="257"/>
        <v>N.HARRIS, PIT</v>
      </c>
    </row>
    <row r="4555" spans="1:22">
      <c r="A4555">
        <v>718</v>
      </c>
      <c r="B4555" s="21">
        <v>3</v>
      </c>
      <c r="C4555" s="21" t="s">
        <v>1</v>
      </c>
      <c r="D4555" s="21" t="s">
        <v>15</v>
      </c>
      <c r="E4555" s="21">
        <v>35</v>
      </c>
      <c r="F4555" s="21">
        <v>65</v>
      </c>
      <c r="G4555" s="21" t="s">
        <v>5639</v>
      </c>
      <c r="H4555" s="21" t="s">
        <v>2963</v>
      </c>
      <c r="I4555" s="21">
        <v>0</v>
      </c>
      <c r="J4555" s="21">
        <v>0</v>
      </c>
      <c r="K4555" s="21">
        <v>0</v>
      </c>
      <c r="L4555" s="21">
        <v>0</v>
      </c>
      <c r="M4555" s="21" t="s">
        <v>2023</v>
      </c>
      <c r="N4555" s="21" t="s">
        <v>587</v>
      </c>
      <c r="O4555" s="21">
        <f t="shared" si="252"/>
        <v>0</v>
      </c>
      <c r="P4555" s="21">
        <f t="shared" si="253"/>
        <v>0</v>
      </c>
      <c r="Q4555" s="21">
        <f t="shared" si="254"/>
        <v>0</v>
      </c>
      <c r="R4555">
        <f>IFERROR(IF(I4555=1,VLOOKUP(F4555,Lookup!$A$2:$B$15,2,FALSE),0),0.5)</f>
        <v>0</v>
      </c>
      <c r="S4555">
        <f>IF(K4555=1,1,IFERROR(IF(H4555="pass",VLOOKUP(F4555,Lookup!$D$2:$E$26,2,FALSE),0),1.6))</f>
        <v>0</v>
      </c>
      <c r="T4555" s="6">
        <f t="shared" si="255"/>
        <v>0</v>
      </c>
      <c r="U4555" s="6">
        <f t="shared" si="256"/>
        <v>0</v>
      </c>
      <c r="V4555" t="str">
        <f t="shared" si="257"/>
        <v>J.BURROW, CIN</v>
      </c>
    </row>
    <row r="4556" spans="1:22">
      <c r="A4556">
        <v>719</v>
      </c>
      <c r="B4556" s="21">
        <v>3</v>
      </c>
      <c r="C4556" s="21" t="s">
        <v>1</v>
      </c>
      <c r="D4556" s="21" t="s">
        <v>15</v>
      </c>
      <c r="E4556" s="21">
        <v>36</v>
      </c>
      <c r="F4556" s="21">
        <v>64</v>
      </c>
      <c r="G4556" s="21" t="s">
        <v>5640</v>
      </c>
      <c r="H4556" s="21" t="s">
        <v>2963</v>
      </c>
      <c r="I4556" s="21">
        <v>0</v>
      </c>
      <c r="J4556" s="21">
        <v>0</v>
      </c>
      <c r="K4556" s="21">
        <v>0</v>
      </c>
      <c r="L4556" s="21">
        <v>0</v>
      </c>
      <c r="M4556" s="21" t="s">
        <v>2023</v>
      </c>
      <c r="N4556" s="21" t="s">
        <v>587</v>
      </c>
      <c r="O4556" s="21">
        <f t="shared" si="252"/>
        <v>0</v>
      </c>
      <c r="P4556" s="21">
        <f t="shared" si="253"/>
        <v>0</v>
      </c>
      <c r="Q4556" s="21">
        <f t="shared" si="254"/>
        <v>0</v>
      </c>
      <c r="R4556">
        <f>IFERROR(IF(I4556=1,VLOOKUP(F4556,Lookup!$A$2:$B$15,2,FALSE),0),0.5)</f>
        <v>0</v>
      </c>
      <c r="S4556">
        <f>IF(K4556=1,1,IFERROR(IF(H4556="pass",VLOOKUP(F4556,Lookup!$D$2:$E$26,2,FALSE),0),1.6))</f>
        <v>0</v>
      </c>
      <c r="T4556" s="6">
        <f t="shared" si="255"/>
        <v>0</v>
      </c>
      <c r="U4556" s="6">
        <f t="shared" si="256"/>
        <v>0</v>
      </c>
      <c r="V4556" t="str">
        <f t="shared" si="257"/>
        <v>J.BURROW, CIN</v>
      </c>
    </row>
    <row r="4557" spans="1:22">
      <c r="A4557">
        <v>720</v>
      </c>
      <c r="B4557" s="21">
        <v>3</v>
      </c>
      <c r="C4557" s="21" t="s">
        <v>24</v>
      </c>
      <c r="D4557" s="21" t="s">
        <v>11</v>
      </c>
      <c r="E4557" s="21">
        <v>75</v>
      </c>
      <c r="F4557" s="21">
        <v>25</v>
      </c>
      <c r="G4557" s="21" t="s">
        <v>5641</v>
      </c>
      <c r="H4557" s="21" t="s">
        <v>585</v>
      </c>
      <c r="I4557" s="21">
        <v>1</v>
      </c>
      <c r="J4557" s="21">
        <v>0</v>
      </c>
      <c r="K4557" s="21">
        <v>0</v>
      </c>
      <c r="L4557" s="21">
        <v>0</v>
      </c>
      <c r="M4557" s="21" t="s">
        <v>1416</v>
      </c>
      <c r="N4557" s="21" t="s">
        <v>587</v>
      </c>
      <c r="O4557" s="21">
        <f t="shared" si="252"/>
        <v>0</v>
      </c>
      <c r="P4557" s="21">
        <f t="shared" si="253"/>
        <v>1</v>
      </c>
      <c r="Q4557" s="21">
        <f t="shared" si="254"/>
        <v>0</v>
      </c>
      <c r="R4557">
        <f>IFERROR(IF(I4557=1,VLOOKUP(F4557,Lookup!$A$2:$B$15,2,FALSE),0),0.5)</f>
        <v>0.5</v>
      </c>
      <c r="S4557">
        <f>IF(K4557=1,1,IFERROR(IF(H4557="pass",VLOOKUP(F4557,Lookup!$D$2:$E$26,2,FALSE),0),1.6))</f>
        <v>0</v>
      </c>
      <c r="T4557" s="6">
        <f t="shared" si="255"/>
        <v>0</v>
      </c>
      <c r="U4557" s="6">
        <f t="shared" si="256"/>
        <v>0.5</v>
      </c>
      <c r="V4557" t="str">
        <f t="shared" si="257"/>
        <v>A.JONES, GB</v>
      </c>
    </row>
    <row r="4558" spans="1:22">
      <c r="A4558">
        <v>721</v>
      </c>
      <c r="B4558" s="21">
        <v>3</v>
      </c>
      <c r="C4558" s="21" t="s">
        <v>24</v>
      </c>
      <c r="D4558" s="21" t="s">
        <v>11</v>
      </c>
      <c r="E4558" s="21">
        <v>73</v>
      </c>
      <c r="F4558" s="21">
        <v>27</v>
      </c>
      <c r="G4558" s="21" t="s">
        <v>5642</v>
      </c>
      <c r="H4558" s="21" t="s">
        <v>585</v>
      </c>
      <c r="I4558" s="21">
        <v>1</v>
      </c>
      <c r="J4558" s="21">
        <v>0</v>
      </c>
      <c r="K4558" s="21">
        <v>0</v>
      </c>
      <c r="L4558" s="21">
        <v>0</v>
      </c>
      <c r="M4558" s="21" t="s">
        <v>1416</v>
      </c>
      <c r="N4558" s="21" t="s">
        <v>587</v>
      </c>
      <c r="O4558" s="21">
        <f t="shared" si="252"/>
        <v>0</v>
      </c>
      <c r="P4558" s="21">
        <f t="shared" si="253"/>
        <v>1</v>
      </c>
      <c r="Q4558" s="21">
        <f t="shared" si="254"/>
        <v>0</v>
      </c>
      <c r="R4558">
        <f>IFERROR(IF(I4558=1,VLOOKUP(F4558,Lookup!$A$2:$B$15,2,FALSE),0),0.5)</f>
        <v>0.5</v>
      </c>
      <c r="S4558">
        <f>IF(K4558=1,1,IFERROR(IF(H4558="pass",VLOOKUP(F4558,Lookup!$D$2:$E$26,2,FALSE),0),1.6))</f>
        <v>0</v>
      </c>
      <c r="T4558" s="6">
        <f t="shared" si="255"/>
        <v>0</v>
      </c>
      <c r="U4558" s="6">
        <f t="shared" si="256"/>
        <v>0.5</v>
      </c>
      <c r="V4558" t="str">
        <f t="shared" si="257"/>
        <v>A.JONES, GB</v>
      </c>
    </row>
    <row r="4559" spans="1:22">
      <c r="A4559">
        <v>722</v>
      </c>
      <c r="B4559" s="21">
        <v>3</v>
      </c>
      <c r="C4559" s="21" t="s">
        <v>24</v>
      </c>
      <c r="D4559" s="21" t="s">
        <v>11</v>
      </c>
      <c r="E4559" s="21">
        <v>68</v>
      </c>
      <c r="F4559" s="21">
        <v>32</v>
      </c>
      <c r="G4559" s="21" t="s">
        <v>5643</v>
      </c>
      <c r="H4559" s="21" t="s">
        <v>439</v>
      </c>
      <c r="I4559" s="21">
        <v>0</v>
      </c>
      <c r="J4559" s="21">
        <v>1</v>
      </c>
      <c r="K4559" s="21">
        <v>0</v>
      </c>
      <c r="L4559" s="21">
        <v>0</v>
      </c>
      <c r="M4559" s="21" t="s">
        <v>1462</v>
      </c>
      <c r="N4559" s="21">
        <v>23</v>
      </c>
      <c r="O4559" s="21">
        <f t="shared" si="252"/>
        <v>23</v>
      </c>
      <c r="P4559" s="21">
        <f t="shared" si="253"/>
        <v>0</v>
      </c>
      <c r="Q4559" s="21">
        <f t="shared" si="254"/>
        <v>1</v>
      </c>
      <c r="R4559">
        <f>IFERROR(IF(I4559=1,VLOOKUP(F4559,Lookup!$A$2:$B$15,2,FALSE),0),0.5)</f>
        <v>0</v>
      </c>
      <c r="S4559">
        <f>IF(K4559=1,1,IFERROR(IF(H4559="pass",VLOOKUP(F4559,Lookup!$D$2:$E$26,2,FALSE),0),1.6))</f>
        <v>1.6</v>
      </c>
      <c r="T4559" s="6">
        <f t="shared" si="255"/>
        <v>2.0024999999999999</v>
      </c>
      <c r="U4559" s="6">
        <f t="shared" si="256"/>
        <v>2.0024999999999999</v>
      </c>
      <c r="V4559" t="str">
        <f t="shared" si="257"/>
        <v>A.LAZARD, GB</v>
      </c>
    </row>
    <row r="4560" spans="1:22">
      <c r="A4560">
        <v>723</v>
      </c>
      <c r="B4560" s="21">
        <v>3</v>
      </c>
      <c r="C4560" s="21" t="s">
        <v>24</v>
      </c>
      <c r="D4560" s="21" t="s">
        <v>11</v>
      </c>
      <c r="E4560" s="21">
        <v>26</v>
      </c>
      <c r="F4560" s="21">
        <v>74</v>
      </c>
      <c r="G4560" s="21" t="s">
        <v>5644</v>
      </c>
      <c r="H4560" s="21" t="s">
        <v>439</v>
      </c>
      <c r="I4560" s="21">
        <v>0</v>
      </c>
      <c r="J4560" s="21">
        <v>1</v>
      </c>
      <c r="K4560" s="21">
        <v>0</v>
      </c>
      <c r="L4560" s="21">
        <v>0</v>
      </c>
      <c r="M4560" s="21" t="s">
        <v>1416</v>
      </c>
      <c r="N4560" s="21">
        <v>-3</v>
      </c>
      <c r="O4560" s="21">
        <f t="shared" si="252"/>
        <v>-3</v>
      </c>
      <c r="P4560" s="21">
        <f t="shared" si="253"/>
        <v>0</v>
      </c>
      <c r="Q4560" s="21">
        <f t="shared" si="254"/>
        <v>1</v>
      </c>
      <c r="R4560">
        <f>IFERROR(IF(I4560=1,VLOOKUP(F4560,Lookup!$A$2:$B$15,2,FALSE),0),0.5)</f>
        <v>0</v>
      </c>
      <c r="S4560">
        <f>IF(K4560=1,1,IFERROR(IF(H4560="pass",VLOOKUP(F4560,Lookup!$D$2:$E$26,2,FALSE),0),1.6))</f>
        <v>1.6</v>
      </c>
      <c r="T4560" s="6">
        <f t="shared" si="255"/>
        <v>1.5475000000000001</v>
      </c>
      <c r="U4560" s="6">
        <f t="shared" si="256"/>
        <v>1.5475000000000001</v>
      </c>
      <c r="V4560" t="str">
        <f t="shared" si="257"/>
        <v>A.JONES, GB</v>
      </c>
    </row>
    <row r="4561" spans="1:22">
      <c r="A4561">
        <v>724</v>
      </c>
      <c r="B4561" s="21">
        <v>3</v>
      </c>
      <c r="C4561" s="21" t="s">
        <v>24</v>
      </c>
      <c r="D4561" s="21" t="s">
        <v>11</v>
      </c>
      <c r="E4561" s="21">
        <v>15</v>
      </c>
      <c r="F4561" s="21">
        <v>85</v>
      </c>
      <c r="G4561" s="21" t="s">
        <v>5645</v>
      </c>
      <c r="H4561" s="21" t="s">
        <v>439</v>
      </c>
      <c r="I4561" s="21">
        <v>0</v>
      </c>
      <c r="J4561" s="21">
        <v>1</v>
      </c>
      <c r="K4561" s="21">
        <v>0</v>
      </c>
      <c r="L4561" s="21">
        <v>0</v>
      </c>
      <c r="M4561" s="21" t="s">
        <v>3475</v>
      </c>
      <c r="N4561" s="21">
        <v>-4</v>
      </c>
      <c r="O4561" s="21">
        <f t="shared" si="252"/>
        <v>-4</v>
      </c>
      <c r="P4561" s="21">
        <f t="shared" si="253"/>
        <v>0</v>
      </c>
      <c r="Q4561" s="21">
        <f t="shared" si="254"/>
        <v>1</v>
      </c>
      <c r="R4561">
        <f>IFERROR(IF(I4561=1,VLOOKUP(F4561,Lookup!$A$2:$B$15,2,FALSE),0),0.5)</f>
        <v>0</v>
      </c>
      <c r="S4561">
        <f>IF(K4561=1,1,IFERROR(IF(H4561="pass",VLOOKUP(F4561,Lookup!$D$2:$E$26,2,FALSE),0),1.6))</f>
        <v>2</v>
      </c>
      <c r="T4561" s="6">
        <f t="shared" si="255"/>
        <v>1.53</v>
      </c>
      <c r="U4561" s="6">
        <f t="shared" si="256"/>
        <v>1.8402000000000001</v>
      </c>
      <c r="V4561" t="str">
        <f t="shared" si="257"/>
        <v>AA.RODGERS, GB</v>
      </c>
    </row>
    <row r="4562" spans="1:22">
      <c r="A4562">
        <v>725</v>
      </c>
      <c r="B4562" s="21">
        <v>3</v>
      </c>
      <c r="C4562" s="21" t="s">
        <v>24</v>
      </c>
      <c r="D4562" s="21" t="s">
        <v>11</v>
      </c>
      <c r="E4562" s="21">
        <v>19</v>
      </c>
      <c r="F4562" s="21">
        <v>81</v>
      </c>
      <c r="G4562" s="21" t="s">
        <v>5646</v>
      </c>
      <c r="H4562" s="21" t="s">
        <v>2864</v>
      </c>
      <c r="I4562" s="21">
        <v>0</v>
      </c>
      <c r="J4562" s="21">
        <v>1</v>
      </c>
      <c r="K4562" s="21">
        <v>0</v>
      </c>
      <c r="L4562" s="21">
        <v>0</v>
      </c>
      <c r="M4562" s="21" t="s">
        <v>3475</v>
      </c>
      <c r="N4562" s="21" t="s">
        <v>587</v>
      </c>
      <c r="O4562" s="21">
        <f t="shared" si="252"/>
        <v>0</v>
      </c>
      <c r="P4562" s="21">
        <f t="shared" si="253"/>
        <v>0</v>
      </c>
      <c r="Q4562" s="21">
        <f t="shared" si="254"/>
        <v>0</v>
      </c>
      <c r="R4562">
        <f>IFERROR(IF(I4562=1,VLOOKUP(F4562,Lookup!$A$2:$B$15,2,FALSE),0),0.5)</f>
        <v>0</v>
      </c>
      <c r="S4562">
        <f>IF(K4562=1,1,IFERROR(IF(H4562="pass",VLOOKUP(F4562,Lookup!$D$2:$E$26,2,FALSE),0),1.6))</f>
        <v>0</v>
      </c>
      <c r="T4562" s="6">
        <f t="shared" si="255"/>
        <v>0</v>
      </c>
      <c r="U4562" s="6">
        <f t="shared" si="256"/>
        <v>0</v>
      </c>
      <c r="V4562" t="str">
        <f t="shared" si="257"/>
        <v>AA.RODGERS, GB</v>
      </c>
    </row>
    <row r="4563" spans="1:22">
      <c r="A4563">
        <v>726</v>
      </c>
      <c r="B4563" s="21">
        <v>3</v>
      </c>
      <c r="C4563" s="21" t="s">
        <v>24</v>
      </c>
      <c r="D4563" s="21" t="s">
        <v>11</v>
      </c>
      <c r="E4563" s="21">
        <v>34</v>
      </c>
      <c r="F4563" s="21">
        <v>66</v>
      </c>
      <c r="G4563" s="21" t="s">
        <v>5647</v>
      </c>
      <c r="H4563" s="21" t="s">
        <v>585</v>
      </c>
      <c r="I4563" s="21">
        <v>1</v>
      </c>
      <c r="J4563" s="21">
        <v>0</v>
      </c>
      <c r="K4563" s="21">
        <v>0</v>
      </c>
      <c r="L4563" s="21">
        <v>0</v>
      </c>
      <c r="M4563" s="21" t="s">
        <v>1416</v>
      </c>
      <c r="N4563" s="21" t="s">
        <v>587</v>
      </c>
      <c r="O4563" s="21">
        <f t="shared" si="252"/>
        <v>0</v>
      </c>
      <c r="P4563" s="21">
        <f t="shared" si="253"/>
        <v>1</v>
      </c>
      <c r="Q4563" s="21">
        <f t="shared" si="254"/>
        <v>0</v>
      </c>
      <c r="R4563">
        <f>IFERROR(IF(I4563=1,VLOOKUP(F4563,Lookup!$A$2:$B$15,2,FALSE),0),0.5)</f>
        <v>0.5</v>
      </c>
      <c r="S4563">
        <f>IF(K4563=1,1,IFERROR(IF(H4563="pass",VLOOKUP(F4563,Lookup!$D$2:$E$26,2,FALSE),0),1.6))</f>
        <v>0</v>
      </c>
      <c r="T4563" s="6">
        <f t="shared" si="255"/>
        <v>0</v>
      </c>
      <c r="U4563" s="6">
        <f t="shared" si="256"/>
        <v>0.5</v>
      </c>
      <c r="V4563" t="str">
        <f t="shared" si="257"/>
        <v>A.JONES, GB</v>
      </c>
    </row>
    <row r="4564" spans="1:22">
      <c r="A4564">
        <v>727</v>
      </c>
      <c r="B4564" s="21">
        <v>3</v>
      </c>
      <c r="C4564" s="21" t="s">
        <v>24</v>
      </c>
      <c r="D4564" s="21" t="s">
        <v>11</v>
      </c>
      <c r="E4564" s="21">
        <v>38</v>
      </c>
      <c r="F4564" s="21">
        <v>62</v>
      </c>
      <c r="G4564" s="21" t="s">
        <v>5648</v>
      </c>
      <c r="H4564" s="21" t="s">
        <v>439</v>
      </c>
      <c r="I4564" s="21">
        <v>0</v>
      </c>
      <c r="J4564" s="21">
        <v>1</v>
      </c>
      <c r="K4564" s="21">
        <v>0</v>
      </c>
      <c r="L4564" s="21">
        <v>0</v>
      </c>
      <c r="M4564" s="21" t="s">
        <v>1418</v>
      </c>
      <c r="N4564" s="21">
        <v>-2</v>
      </c>
      <c r="O4564" s="21">
        <f t="shared" si="252"/>
        <v>-2</v>
      </c>
      <c r="P4564" s="21">
        <f t="shared" si="253"/>
        <v>0</v>
      </c>
      <c r="Q4564" s="21">
        <f t="shared" si="254"/>
        <v>1</v>
      </c>
      <c r="R4564">
        <f>IFERROR(IF(I4564=1,VLOOKUP(F4564,Lookup!$A$2:$B$15,2,FALSE),0),0.5)</f>
        <v>0</v>
      </c>
      <c r="S4564">
        <f>IF(K4564=1,1,IFERROR(IF(H4564="pass",VLOOKUP(F4564,Lookup!$D$2:$E$26,2,FALSE),0),1.6))</f>
        <v>1.6</v>
      </c>
      <c r="T4564" s="6">
        <f t="shared" si="255"/>
        <v>1.5650000000000002</v>
      </c>
      <c r="U4564" s="6">
        <f t="shared" si="256"/>
        <v>1.5650000000000002</v>
      </c>
      <c r="V4564" t="str">
        <f t="shared" si="257"/>
        <v>D.ADAMS, GB</v>
      </c>
    </row>
    <row r="4565" spans="1:22">
      <c r="A4565">
        <v>728</v>
      </c>
      <c r="B4565" s="21">
        <v>3</v>
      </c>
      <c r="C4565" s="21" t="s">
        <v>11</v>
      </c>
      <c r="D4565" s="21" t="s">
        <v>24</v>
      </c>
      <c r="E4565" s="21">
        <v>75</v>
      </c>
      <c r="F4565" s="21">
        <v>25</v>
      </c>
      <c r="G4565" s="21" t="s">
        <v>5649</v>
      </c>
      <c r="H4565" s="21" t="s">
        <v>585</v>
      </c>
      <c r="I4565" s="21">
        <v>1</v>
      </c>
      <c r="J4565" s="21">
        <v>0</v>
      </c>
      <c r="K4565" s="21">
        <v>0</v>
      </c>
      <c r="L4565" s="21">
        <v>0</v>
      </c>
      <c r="M4565" s="21" t="s">
        <v>2678</v>
      </c>
      <c r="N4565" s="21" t="s">
        <v>587</v>
      </c>
      <c r="O4565" s="21">
        <f t="shared" si="252"/>
        <v>0</v>
      </c>
      <c r="P4565" s="21">
        <f t="shared" si="253"/>
        <v>1</v>
      </c>
      <c r="Q4565" s="21">
        <f t="shared" si="254"/>
        <v>0</v>
      </c>
      <c r="R4565">
        <f>IFERROR(IF(I4565=1,VLOOKUP(F4565,Lookup!$A$2:$B$15,2,FALSE),0),0.5)</f>
        <v>0.5</v>
      </c>
      <c r="S4565">
        <f>IF(K4565=1,1,IFERROR(IF(H4565="pass",VLOOKUP(F4565,Lookup!$D$2:$E$26,2,FALSE),0),1.6))</f>
        <v>0</v>
      </c>
      <c r="T4565" s="6">
        <f t="shared" si="255"/>
        <v>0</v>
      </c>
      <c r="U4565" s="6">
        <f t="shared" si="256"/>
        <v>0.5</v>
      </c>
      <c r="V4565" t="str">
        <f t="shared" si="257"/>
        <v>K.JUSZCZYK, SF</v>
      </c>
    </row>
    <row r="4566" spans="1:22">
      <c r="A4566">
        <v>729</v>
      </c>
      <c r="B4566" s="21">
        <v>3</v>
      </c>
      <c r="C4566" s="21" t="s">
        <v>11</v>
      </c>
      <c r="D4566" s="21" t="s">
        <v>24</v>
      </c>
      <c r="E4566" s="21">
        <v>71</v>
      </c>
      <c r="F4566" s="21">
        <v>29</v>
      </c>
      <c r="G4566" s="21" t="s">
        <v>5650</v>
      </c>
      <c r="H4566" s="21" t="s">
        <v>439</v>
      </c>
      <c r="I4566" s="21">
        <v>0</v>
      </c>
      <c r="J4566" s="21">
        <v>1</v>
      </c>
      <c r="K4566" s="21">
        <v>0</v>
      </c>
      <c r="L4566" s="21">
        <v>0</v>
      </c>
      <c r="M4566" s="21" t="s">
        <v>2642</v>
      </c>
      <c r="N4566" s="21">
        <v>6</v>
      </c>
      <c r="O4566" s="21">
        <f t="shared" si="252"/>
        <v>6</v>
      </c>
      <c r="P4566" s="21">
        <f t="shared" si="253"/>
        <v>0</v>
      </c>
      <c r="Q4566" s="21">
        <f t="shared" si="254"/>
        <v>1</v>
      </c>
      <c r="R4566">
        <f>IFERROR(IF(I4566=1,VLOOKUP(F4566,Lookup!$A$2:$B$15,2,FALSE),0),0.5)</f>
        <v>0</v>
      </c>
      <c r="S4566">
        <f>IF(K4566=1,1,IFERROR(IF(H4566="pass",VLOOKUP(F4566,Lookup!$D$2:$E$26,2,FALSE),0),1.6))</f>
        <v>1.6</v>
      </c>
      <c r="T4566" s="6">
        <f t="shared" si="255"/>
        <v>1.7050000000000001</v>
      </c>
      <c r="U4566" s="6">
        <f t="shared" si="256"/>
        <v>1.7050000000000001</v>
      </c>
      <c r="V4566" t="str">
        <f t="shared" si="257"/>
        <v>G.KITTLE, SF</v>
      </c>
    </row>
    <row r="4567" spans="1:22">
      <c r="A4567">
        <v>730</v>
      </c>
      <c r="B4567" s="21">
        <v>3</v>
      </c>
      <c r="C4567" s="21" t="s">
        <v>11</v>
      </c>
      <c r="D4567" s="21" t="s">
        <v>24</v>
      </c>
      <c r="E4567" s="21">
        <v>63</v>
      </c>
      <c r="F4567" s="21">
        <v>37</v>
      </c>
      <c r="G4567" s="21" t="s">
        <v>5651</v>
      </c>
      <c r="H4567" s="21" t="s">
        <v>585</v>
      </c>
      <c r="I4567" s="21">
        <v>1</v>
      </c>
      <c r="J4567" s="21">
        <v>0</v>
      </c>
      <c r="K4567" s="21">
        <v>0</v>
      </c>
      <c r="L4567" s="21">
        <v>0</v>
      </c>
      <c r="M4567" s="21" t="s">
        <v>4678</v>
      </c>
      <c r="N4567" s="21" t="s">
        <v>587</v>
      </c>
      <c r="O4567" s="21">
        <f t="shared" si="252"/>
        <v>0</v>
      </c>
      <c r="P4567" s="21">
        <f t="shared" si="253"/>
        <v>1</v>
      </c>
      <c r="Q4567" s="21">
        <f t="shared" si="254"/>
        <v>0</v>
      </c>
      <c r="R4567">
        <f>IFERROR(IF(I4567=1,VLOOKUP(F4567,Lookup!$A$2:$B$15,2,FALSE),0),0.5)</f>
        <v>0.5</v>
      </c>
      <c r="S4567">
        <f>IF(K4567=1,1,IFERROR(IF(H4567="pass",VLOOKUP(F4567,Lookup!$D$2:$E$26,2,FALSE),0),1.6))</f>
        <v>0</v>
      </c>
      <c r="T4567" s="6">
        <f t="shared" si="255"/>
        <v>0</v>
      </c>
      <c r="U4567" s="6">
        <f t="shared" si="256"/>
        <v>0.5</v>
      </c>
      <c r="V4567" t="str">
        <f t="shared" si="257"/>
        <v>T.SERMON, SF</v>
      </c>
    </row>
    <row r="4568" spans="1:22">
      <c r="A4568">
        <v>731</v>
      </c>
      <c r="B4568" s="21">
        <v>3</v>
      </c>
      <c r="C4568" s="21" t="s">
        <v>11</v>
      </c>
      <c r="D4568" s="21" t="s">
        <v>24</v>
      </c>
      <c r="E4568" s="21">
        <v>66</v>
      </c>
      <c r="F4568" s="21">
        <v>34</v>
      </c>
      <c r="G4568" s="21" t="s">
        <v>5652</v>
      </c>
      <c r="H4568" s="21" t="s">
        <v>439</v>
      </c>
      <c r="I4568" s="21">
        <v>0</v>
      </c>
      <c r="J4568" s="21">
        <v>1</v>
      </c>
      <c r="K4568" s="21">
        <v>0</v>
      </c>
      <c r="L4568" s="21">
        <v>0</v>
      </c>
      <c r="M4568" s="21" t="s">
        <v>4589</v>
      </c>
      <c r="N4568" s="21">
        <v>7</v>
      </c>
      <c r="O4568" s="21">
        <f t="shared" si="252"/>
        <v>7</v>
      </c>
      <c r="P4568" s="21">
        <f t="shared" si="253"/>
        <v>0</v>
      </c>
      <c r="Q4568" s="21">
        <f t="shared" si="254"/>
        <v>1</v>
      </c>
      <c r="R4568">
        <f>IFERROR(IF(I4568=1,VLOOKUP(F4568,Lookup!$A$2:$B$15,2,FALSE),0),0.5)</f>
        <v>0</v>
      </c>
      <c r="S4568">
        <f>IF(K4568=1,1,IFERROR(IF(H4568="pass",VLOOKUP(F4568,Lookup!$D$2:$E$26,2,FALSE),0),1.6))</f>
        <v>1.6</v>
      </c>
      <c r="T4568" s="6">
        <f t="shared" si="255"/>
        <v>1.7225000000000001</v>
      </c>
      <c r="U4568" s="6">
        <f t="shared" si="256"/>
        <v>1.7225000000000001</v>
      </c>
      <c r="V4568" t="str">
        <f t="shared" si="257"/>
        <v>B.AIYUK, SF</v>
      </c>
    </row>
    <row r="4569" spans="1:22">
      <c r="A4569">
        <v>732</v>
      </c>
      <c r="B4569" s="21">
        <v>3</v>
      </c>
      <c r="C4569" s="21" t="s">
        <v>11</v>
      </c>
      <c r="D4569" s="21" t="s">
        <v>24</v>
      </c>
      <c r="E4569" s="21">
        <v>59</v>
      </c>
      <c r="F4569" s="21">
        <v>41</v>
      </c>
      <c r="G4569" s="21" t="s">
        <v>5653</v>
      </c>
      <c r="H4569" s="21" t="s">
        <v>439</v>
      </c>
      <c r="I4569" s="21">
        <v>0</v>
      </c>
      <c r="J4569" s="21">
        <v>1</v>
      </c>
      <c r="K4569" s="21">
        <v>0</v>
      </c>
      <c r="L4569" s="21">
        <v>0</v>
      </c>
      <c r="M4569" s="21" t="s">
        <v>2648</v>
      </c>
      <c r="N4569" s="21">
        <v>9</v>
      </c>
      <c r="O4569" s="21">
        <f t="shared" si="252"/>
        <v>9</v>
      </c>
      <c r="P4569" s="21">
        <f t="shared" si="253"/>
        <v>0</v>
      </c>
      <c r="Q4569" s="21">
        <f t="shared" si="254"/>
        <v>1</v>
      </c>
      <c r="R4569">
        <f>IFERROR(IF(I4569=1,VLOOKUP(F4569,Lookup!$A$2:$B$15,2,FALSE),0),0.5)</f>
        <v>0</v>
      </c>
      <c r="S4569">
        <f>IF(K4569=1,1,IFERROR(IF(H4569="pass",VLOOKUP(F4569,Lookup!$D$2:$E$26,2,FALSE),0),1.6))</f>
        <v>1.6</v>
      </c>
      <c r="T4569" s="6">
        <f t="shared" si="255"/>
        <v>1.7575000000000001</v>
      </c>
      <c r="U4569" s="6">
        <f t="shared" si="256"/>
        <v>1.7575000000000001</v>
      </c>
      <c r="V4569" t="str">
        <f t="shared" si="257"/>
        <v>M.SANU, SF</v>
      </c>
    </row>
    <row r="4570" spans="1:22">
      <c r="A4570">
        <v>733</v>
      </c>
      <c r="B4570" s="21">
        <v>3</v>
      </c>
      <c r="C4570" s="21" t="s">
        <v>24</v>
      </c>
      <c r="D4570" s="21" t="s">
        <v>11</v>
      </c>
      <c r="E4570" s="21">
        <v>80</v>
      </c>
      <c r="F4570" s="21">
        <v>20</v>
      </c>
      <c r="G4570" s="21" t="s">
        <v>5654</v>
      </c>
      <c r="H4570" s="21" t="s">
        <v>439</v>
      </c>
      <c r="I4570" s="21">
        <v>0</v>
      </c>
      <c r="J4570" s="21">
        <v>1</v>
      </c>
      <c r="K4570" s="21">
        <v>0</v>
      </c>
      <c r="L4570" s="21">
        <v>0</v>
      </c>
      <c r="M4570" s="21" t="s">
        <v>1418</v>
      </c>
      <c r="N4570" s="21">
        <v>6</v>
      </c>
      <c r="O4570" s="21">
        <f t="shared" si="252"/>
        <v>6</v>
      </c>
      <c r="P4570" s="21">
        <f t="shared" si="253"/>
        <v>0</v>
      </c>
      <c r="Q4570" s="21">
        <f t="shared" si="254"/>
        <v>1</v>
      </c>
      <c r="R4570">
        <f>IFERROR(IF(I4570=1,VLOOKUP(F4570,Lookup!$A$2:$B$15,2,FALSE),0),0.5)</f>
        <v>0</v>
      </c>
      <c r="S4570">
        <f>IF(K4570=1,1,IFERROR(IF(H4570="pass",VLOOKUP(F4570,Lookup!$D$2:$E$26,2,FALSE),0),1.6))</f>
        <v>1.6</v>
      </c>
      <c r="T4570" s="6">
        <f t="shared" si="255"/>
        <v>1.7050000000000001</v>
      </c>
      <c r="U4570" s="6">
        <f t="shared" si="256"/>
        <v>1.7050000000000001</v>
      </c>
      <c r="V4570" t="str">
        <f t="shared" si="257"/>
        <v>D.ADAMS, GB</v>
      </c>
    </row>
    <row r="4571" spans="1:22">
      <c r="A4571">
        <v>734</v>
      </c>
      <c r="B4571" s="21">
        <v>3</v>
      </c>
      <c r="C4571" s="21" t="s">
        <v>24</v>
      </c>
      <c r="D4571" s="21" t="s">
        <v>11</v>
      </c>
      <c r="E4571" s="21">
        <v>68</v>
      </c>
      <c r="F4571" s="21">
        <v>32</v>
      </c>
      <c r="G4571" s="21" t="s">
        <v>5655</v>
      </c>
      <c r="H4571" s="21" t="s">
        <v>439</v>
      </c>
      <c r="I4571" s="21">
        <v>0</v>
      </c>
      <c r="J4571" s="21">
        <v>1</v>
      </c>
      <c r="K4571" s="21">
        <v>0</v>
      </c>
      <c r="L4571" s="21">
        <v>0</v>
      </c>
      <c r="M4571" s="21" t="s">
        <v>1440</v>
      </c>
      <c r="N4571" s="21">
        <v>2</v>
      </c>
      <c r="O4571" s="21">
        <f t="shared" si="252"/>
        <v>2</v>
      </c>
      <c r="P4571" s="21">
        <f t="shared" si="253"/>
        <v>0</v>
      </c>
      <c r="Q4571" s="21">
        <f t="shared" si="254"/>
        <v>1</v>
      </c>
      <c r="R4571">
        <f>IFERROR(IF(I4571=1,VLOOKUP(F4571,Lookup!$A$2:$B$15,2,FALSE),0),0.5)</f>
        <v>0</v>
      </c>
      <c r="S4571">
        <f>IF(K4571=1,1,IFERROR(IF(H4571="pass",VLOOKUP(F4571,Lookup!$D$2:$E$26,2,FALSE),0),1.6))</f>
        <v>1.6</v>
      </c>
      <c r="T4571" s="6">
        <f t="shared" si="255"/>
        <v>1.635</v>
      </c>
      <c r="U4571" s="6">
        <f t="shared" si="256"/>
        <v>1.635</v>
      </c>
      <c r="V4571" t="str">
        <f t="shared" si="257"/>
        <v>A.DILLON, GB</v>
      </c>
    </row>
    <row r="4572" spans="1:22">
      <c r="A4572">
        <v>735</v>
      </c>
      <c r="B4572" s="21">
        <v>3</v>
      </c>
      <c r="C4572" s="21" t="s">
        <v>24</v>
      </c>
      <c r="D4572" s="21" t="s">
        <v>11</v>
      </c>
      <c r="E4572" s="21">
        <v>66</v>
      </c>
      <c r="F4572" s="21">
        <v>34</v>
      </c>
      <c r="G4572" s="21" t="s">
        <v>5656</v>
      </c>
      <c r="H4572" s="21" t="s">
        <v>439</v>
      </c>
      <c r="I4572" s="21">
        <v>0</v>
      </c>
      <c r="J4572" s="21">
        <v>1</v>
      </c>
      <c r="K4572" s="21">
        <v>0</v>
      </c>
      <c r="L4572" s="21">
        <v>0</v>
      </c>
      <c r="M4572" s="21" t="s">
        <v>1421</v>
      </c>
      <c r="N4572" s="21">
        <v>37</v>
      </c>
      <c r="O4572" s="21">
        <f t="shared" si="252"/>
        <v>37</v>
      </c>
      <c r="P4572" s="21">
        <f t="shared" si="253"/>
        <v>0</v>
      </c>
      <c r="Q4572" s="21">
        <f t="shared" si="254"/>
        <v>1</v>
      </c>
      <c r="R4572">
        <f>IFERROR(IF(I4572=1,VLOOKUP(F4572,Lookup!$A$2:$B$15,2,FALSE),0),0.5)</f>
        <v>0</v>
      </c>
      <c r="S4572">
        <f>IF(K4572=1,1,IFERROR(IF(H4572="pass",VLOOKUP(F4572,Lookup!$D$2:$E$26,2,FALSE),0),1.6))</f>
        <v>1.6</v>
      </c>
      <c r="T4572" s="6">
        <f t="shared" si="255"/>
        <v>2.2475000000000001</v>
      </c>
      <c r="U4572" s="6">
        <f t="shared" si="256"/>
        <v>2.2475000000000001</v>
      </c>
      <c r="V4572" t="str">
        <f t="shared" si="257"/>
        <v>M.VALDES-SCANTLING, GB</v>
      </c>
    </row>
    <row r="4573" spans="1:22">
      <c r="A4573">
        <v>736</v>
      </c>
      <c r="B4573" s="21">
        <v>3</v>
      </c>
      <c r="C4573" s="21" t="s">
        <v>24</v>
      </c>
      <c r="D4573" s="21" t="s">
        <v>11</v>
      </c>
      <c r="E4573" s="21">
        <v>19</v>
      </c>
      <c r="F4573" s="21">
        <v>81</v>
      </c>
      <c r="G4573" s="21" t="s">
        <v>5657</v>
      </c>
      <c r="H4573" s="21" t="s">
        <v>585</v>
      </c>
      <c r="I4573" s="21">
        <v>1</v>
      </c>
      <c r="J4573" s="21">
        <v>0</v>
      </c>
      <c r="K4573" s="21">
        <v>0</v>
      </c>
      <c r="L4573" s="21">
        <v>0</v>
      </c>
      <c r="M4573" s="21" t="s">
        <v>1440</v>
      </c>
      <c r="N4573" s="21" t="s">
        <v>587</v>
      </c>
      <c r="O4573" s="21">
        <f t="shared" si="252"/>
        <v>0</v>
      </c>
      <c r="P4573" s="21">
        <f t="shared" si="253"/>
        <v>1</v>
      </c>
      <c r="Q4573" s="21">
        <f t="shared" si="254"/>
        <v>0</v>
      </c>
      <c r="R4573">
        <f>IFERROR(IF(I4573=1,VLOOKUP(F4573,Lookup!$A$2:$B$15,2,FALSE),0),0.5)</f>
        <v>0.5</v>
      </c>
      <c r="S4573">
        <f>IF(K4573=1,1,IFERROR(IF(H4573="pass",VLOOKUP(F4573,Lookup!$D$2:$E$26,2,FALSE),0),1.6))</f>
        <v>0</v>
      </c>
      <c r="T4573" s="6">
        <f t="shared" si="255"/>
        <v>0</v>
      </c>
      <c r="U4573" s="6">
        <f t="shared" si="256"/>
        <v>0.5</v>
      </c>
      <c r="V4573" t="str">
        <f t="shared" si="257"/>
        <v>A.DILLON, GB</v>
      </c>
    </row>
    <row r="4574" spans="1:22">
      <c r="A4574">
        <v>737</v>
      </c>
      <c r="B4574" s="21">
        <v>3</v>
      </c>
      <c r="C4574" s="21" t="s">
        <v>24</v>
      </c>
      <c r="D4574" s="21" t="s">
        <v>11</v>
      </c>
      <c r="E4574" s="21">
        <v>18</v>
      </c>
      <c r="F4574" s="21">
        <v>82</v>
      </c>
      <c r="G4574" s="21" t="s">
        <v>5658</v>
      </c>
      <c r="H4574" s="21" t="s">
        <v>585</v>
      </c>
      <c r="I4574" s="21">
        <v>1</v>
      </c>
      <c r="J4574" s="21">
        <v>0</v>
      </c>
      <c r="K4574" s="21">
        <v>0</v>
      </c>
      <c r="L4574" s="21">
        <v>0</v>
      </c>
      <c r="M4574" s="21" t="s">
        <v>1416</v>
      </c>
      <c r="N4574" s="21" t="s">
        <v>587</v>
      </c>
      <c r="O4574" s="21">
        <f t="shared" si="252"/>
        <v>0</v>
      </c>
      <c r="P4574" s="21">
        <f t="shared" si="253"/>
        <v>1</v>
      </c>
      <c r="Q4574" s="21">
        <f t="shared" si="254"/>
        <v>0</v>
      </c>
      <c r="R4574">
        <f>IFERROR(IF(I4574=1,VLOOKUP(F4574,Lookup!$A$2:$B$15,2,FALSE),0),0.5)</f>
        <v>0.5</v>
      </c>
      <c r="S4574">
        <f>IF(K4574=1,1,IFERROR(IF(H4574="pass",VLOOKUP(F4574,Lookup!$D$2:$E$26,2,FALSE),0),1.6))</f>
        <v>0</v>
      </c>
      <c r="T4574" s="6">
        <f t="shared" si="255"/>
        <v>0</v>
      </c>
      <c r="U4574" s="6">
        <f t="shared" si="256"/>
        <v>0.5</v>
      </c>
      <c r="V4574" t="str">
        <f t="shared" si="257"/>
        <v>A.JONES, GB</v>
      </c>
    </row>
    <row r="4575" spans="1:22">
      <c r="A4575">
        <v>738</v>
      </c>
      <c r="B4575" s="21">
        <v>3</v>
      </c>
      <c r="C4575" s="21" t="s">
        <v>24</v>
      </c>
      <c r="D4575" s="21" t="s">
        <v>11</v>
      </c>
      <c r="E4575" s="21">
        <v>15</v>
      </c>
      <c r="F4575" s="21">
        <v>85</v>
      </c>
      <c r="G4575" s="21" t="s">
        <v>5659</v>
      </c>
      <c r="H4575" s="21" t="s">
        <v>439</v>
      </c>
      <c r="I4575" s="21">
        <v>0</v>
      </c>
      <c r="J4575" s="21">
        <v>1</v>
      </c>
      <c r="K4575" s="21">
        <v>0</v>
      </c>
      <c r="L4575" s="21">
        <v>0</v>
      </c>
      <c r="M4575" s="21" t="s">
        <v>1418</v>
      </c>
      <c r="N4575" s="21">
        <v>14</v>
      </c>
      <c r="O4575" s="21">
        <f t="shared" si="252"/>
        <v>14</v>
      </c>
      <c r="P4575" s="21">
        <f t="shared" si="253"/>
        <v>0</v>
      </c>
      <c r="Q4575" s="21">
        <f t="shared" si="254"/>
        <v>1</v>
      </c>
      <c r="R4575">
        <f>IFERROR(IF(I4575=1,VLOOKUP(F4575,Lookup!$A$2:$B$15,2,FALSE),0),0.5)</f>
        <v>0</v>
      </c>
      <c r="S4575">
        <f>IF(K4575=1,1,IFERROR(IF(H4575="pass",VLOOKUP(F4575,Lookup!$D$2:$E$26,2,FALSE),0),1.6))</f>
        <v>2</v>
      </c>
      <c r="T4575" s="6">
        <f t="shared" si="255"/>
        <v>1.845</v>
      </c>
      <c r="U4575" s="6">
        <f t="shared" si="256"/>
        <v>1.9473000000000003</v>
      </c>
      <c r="V4575" t="str">
        <f t="shared" si="257"/>
        <v>D.ADAMS, GB</v>
      </c>
    </row>
    <row r="4576" spans="1:22">
      <c r="A4576">
        <v>739</v>
      </c>
      <c r="B4576" s="21">
        <v>3</v>
      </c>
      <c r="C4576" s="21" t="s">
        <v>24</v>
      </c>
      <c r="D4576" s="21" t="s">
        <v>11</v>
      </c>
      <c r="E4576" s="21">
        <v>1</v>
      </c>
      <c r="F4576" s="21">
        <v>99</v>
      </c>
      <c r="G4576" s="21" t="s">
        <v>5660</v>
      </c>
      <c r="H4576" s="21" t="s">
        <v>439</v>
      </c>
      <c r="I4576" s="21">
        <v>0</v>
      </c>
      <c r="J4576" s="21">
        <v>1</v>
      </c>
      <c r="K4576" s="21">
        <v>0</v>
      </c>
      <c r="L4576" s="21">
        <v>0</v>
      </c>
      <c r="M4576" s="21" t="s">
        <v>1418</v>
      </c>
      <c r="N4576" s="21">
        <v>0</v>
      </c>
      <c r="O4576" s="21">
        <f t="shared" si="252"/>
        <v>0</v>
      </c>
      <c r="P4576" s="21">
        <f t="shared" si="253"/>
        <v>0</v>
      </c>
      <c r="Q4576" s="21">
        <f t="shared" si="254"/>
        <v>1</v>
      </c>
      <c r="R4576">
        <f>IFERROR(IF(I4576=1,VLOOKUP(F4576,Lookup!$A$2:$B$15,2,FALSE),0),0.5)</f>
        <v>0</v>
      </c>
      <c r="S4576">
        <f>IF(K4576=1,1,IFERROR(IF(H4576="pass",VLOOKUP(F4576,Lookup!$D$2:$E$26,2,FALSE),0),1.6))</f>
        <v>4</v>
      </c>
      <c r="T4576" s="6">
        <f t="shared" si="255"/>
        <v>1.6</v>
      </c>
      <c r="U4576" s="6">
        <f t="shared" si="256"/>
        <v>4</v>
      </c>
      <c r="V4576" t="str">
        <f t="shared" si="257"/>
        <v>D.ADAMS, GB</v>
      </c>
    </row>
    <row r="4577" spans="1:22">
      <c r="A4577">
        <v>740</v>
      </c>
      <c r="B4577" s="21">
        <v>3</v>
      </c>
      <c r="C4577" s="21" t="s">
        <v>11</v>
      </c>
      <c r="D4577" s="21" t="s">
        <v>24</v>
      </c>
      <c r="E4577" s="21">
        <v>75</v>
      </c>
      <c r="F4577" s="21">
        <v>25</v>
      </c>
      <c r="G4577" s="21" t="s">
        <v>5661</v>
      </c>
      <c r="H4577" s="21" t="s">
        <v>585</v>
      </c>
      <c r="I4577" s="21">
        <v>1</v>
      </c>
      <c r="J4577" s="21">
        <v>0</v>
      </c>
      <c r="K4577" s="21">
        <v>0</v>
      </c>
      <c r="L4577" s="21">
        <v>0</v>
      </c>
      <c r="M4577" s="21" t="s">
        <v>2665</v>
      </c>
      <c r="N4577" s="21" t="s">
        <v>587</v>
      </c>
      <c r="O4577" s="21">
        <f t="shared" si="252"/>
        <v>0</v>
      </c>
      <c r="P4577" s="21">
        <f t="shared" si="253"/>
        <v>1</v>
      </c>
      <c r="Q4577" s="21">
        <f t="shared" si="254"/>
        <v>0</v>
      </c>
      <c r="R4577">
        <f>IFERROR(IF(I4577=1,VLOOKUP(F4577,Lookup!$A$2:$B$15,2,FALSE),0),0.5)</f>
        <v>0.5</v>
      </c>
      <c r="S4577">
        <f>IF(K4577=1,1,IFERROR(IF(H4577="pass",VLOOKUP(F4577,Lookup!$D$2:$E$26,2,FALSE),0),1.6))</f>
        <v>0</v>
      </c>
      <c r="T4577" s="6">
        <f t="shared" si="255"/>
        <v>0</v>
      </c>
      <c r="U4577" s="6">
        <f t="shared" si="256"/>
        <v>0.5</v>
      </c>
      <c r="V4577" t="str">
        <f t="shared" si="257"/>
        <v>D.SAMUEL, SF</v>
      </c>
    </row>
    <row r="4578" spans="1:22">
      <c r="A4578">
        <v>741</v>
      </c>
      <c r="B4578" s="21">
        <v>3</v>
      </c>
      <c r="C4578" s="21" t="s">
        <v>11</v>
      </c>
      <c r="D4578" s="21" t="s">
        <v>24</v>
      </c>
      <c r="E4578" s="21">
        <v>75</v>
      </c>
      <c r="F4578" s="21">
        <v>25</v>
      </c>
      <c r="G4578" s="21" t="s">
        <v>5662</v>
      </c>
      <c r="H4578" s="21" t="s">
        <v>585</v>
      </c>
      <c r="I4578" s="21">
        <v>1</v>
      </c>
      <c r="J4578" s="21">
        <v>0</v>
      </c>
      <c r="K4578" s="21">
        <v>0</v>
      </c>
      <c r="L4578" s="21">
        <v>0</v>
      </c>
      <c r="M4578" s="21" t="s">
        <v>2642</v>
      </c>
      <c r="N4578" s="21" t="s">
        <v>587</v>
      </c>
      <c r="O4578" s="21">
        <f t="shared" si="252"/>
        <v>0</v>
      </c>
      <c r="P4578" s="21">
        <f t="shared" si="253"/>
        <v>1</v>
      </c>
      <c r="Q4578" s="21">
        <f t="shared" si="254"/>
        <v>0</v>
      </c>
      <c r="R4578">
        <f>IFERROR(IF(I4578=1,VLOOKUP(F4578,Lookup!$A$2:$B$15,2,FALSE),0),0.5)</f>
        <v>0.5</v>
      </c>
      <c r="S4578">
        <f>IF(K4578=1,1,IFERROR(IF(H4578="pass",VLOOKUP(F4578,Lookup!$D$2:$E$26,2,FALSE),0),1.6))</f>
        <v>0</v>
      </c>
      <c r="T4578" s="6">
        <f t="shared" si="255"/>
        <v>0</v>
      </c>
      <c r="U4578" s="6">
        <f t="shared" si="256"/>
        <v>0.5</v>
      </c>
      <c r="V4578" t="str">
        <f t="shared" si="257"/>
        <v>G.KITTLE, SF</v>
      </c>
    </row>
    <row r="4579" spans="1:22">
      <c r="A4579">
        <v>742</v>
      </c>
      <c r="B4579" s="21">
        <v>3</v>
      </c>
      <c r="C4579" s="21" t="s">
        <v>11</v>
      </c>
      <c r="D4579" s="21" t="s">
        <v>24</v>
      </c>
      <c r="E4579" s="21">
        <v>66</v>
      </c>
      <c r="F4579" s="21">
        <v>34</v>
      </c>
      <c r="G4579" s="21" t="s">
        <v>5663</v>
      </c>
      <c r="H4579" s="21" t="s">
        <v>439</v>
      </c>
      <c r="I4579" s="21">
        <v>0</v>
      </c>
      <c r="J4579" s="21">
        <v>1</v>
      </c>
      <c r="K4579" s="21">
        <v>0</v>
      </c>
      <c r="L4579" s="21">
        <v>0</v>
      </c>
      <c r="M4579" s="21" t="s">
        <v>2642</v>
      </c>
      <c r="N4579" s="21">
        <v>1</v>
      </c>
      <c r="O4579" s="21">
        <f t="shared" si="252"/>
        <v>1</v>
      </c>
      <c r="P4579" s="21">
        <f t="shared" si="253"/>
        <v>0</v>
      </c>
      <c r="Q4579" s="21">
        <f t="shared" si="254"/>
        <v>1</v>
      </c>
      <c r="R4579">
        <f>IFERROR(IF(I4579=1,VLOOKUP(F4579,Lookup!$A$2:$B$15,2,FALSE),0),0.5)</f>
        <v>0</v>
      </c>
      <c r="S4579">
        <f>IF(K4579=1,1,IFERROR(IF(H4579="pass",VLOOKUP(F4579,Lookup!$D$2:$E$26,2,FALSE),0),1.6))</f>
        <v>1.6</v>
      </c>
      <c r="T4579" s="6">
        <f t="shared" si="255"/>
        <v>1.6175000000000002</v>
      </c>
      <c r="U4579" s="6">
        <f t="shared" si="256"/>
        <v>1.6175000000000002</v>
      </c>
      <c r="V4579" t="str">
        <f t="shared" si="257"/>
        <v>G.KITTLE, SF</v>
      </c>
    </row>
    <row r="4580" spans="1:22">
      <c r="A4580">
        <v>743</v>
      </c>
      <c r="B4580" s="21">
        <v>3</v>
      </c>
      <c r="C4580" s="21" t="s">
        <v>24</v>
      </c>
      <c r="D4580" s="21" t="s">
        <v>11</v>
      </c>
      <c r="E4580" s="21">
        <v>90</v>
      </c>
      <c r="F4580" s="21">
        <v>10</v>
      </c>
      <c r="G4580" s="21" t="s">
        <v>5664</v>
      </c>
      <c r="H4580" s="21" t="s">
        <v>585</v>
      </c>
      <c r="I4580" s="21">
        <v>1</v>
      </c>
      <c r="J4580" s="21">
        <v>0</v>
      </c>
      <c r="K4580" s="21">
        <v>0</v>
      </c>
      <c r="L4580" s="21">
        <v>0</v>
      </c>
      <c r="M4580" s="21" t="s">
        <v>1416</v>
      </c>
      <c r="N4580" s="21" t="s">
        <v>587</v>
      </c>
      <c r="O4580" s="21">
        <f t="shared" si="252"/>
        <v>0</v>
      </c>
      <c r="P4580" s="21">
        <f t="shared" si="253"/>
        <v>1</v>
      </c>
      <c r="Q4580" s="21">
        <f t="shared" si="254"/>
        <v>0</v>
      </c>
      <c r="R4580">
        <f>IFERROR(IF(I4580=1,VLOOKUP(F4580,Lookup!$A$2:$B$15,2,FALSE),0),0.5)</f>
        <v>0.5</v>
      </c>
      <c r="S4580">
        <f>IF(K4580=1,1,IFERROR(IF(H4580="pass",VLOOKUP(F4580,Lookup!$D$2:$E$26,2,FALSE),0),1.6))</f>
        <v>0</v>
      </c>
      <c r="T4580" s="6">
        <f t="shared" si="255"/>
        <v>0</v>
      </c>
      <c r="U4580" s="6">
        <f t="shared" si="256"/>
        <v>0.5</v>
      </c>
      <c r="V4580" t="str">
        <f t="shared" si="257"/>
        <v>A.JONES, GB</v>
      </c>
    </row>
    <row r="4581" spans="1:22">
      <c r="A4581">
        <v>744</v>
      </c>
      <c r="B4581" s="21">
        <v>3</v>
      </c>
      <c r="C4581" s="21" t="s">
        <v>24</v>
      </c>
      <c r="D4581" s="21" t="s">
        <v>11</v>
      </c>
      <c r="E4581" s="21">
        <v>88</v>
      </c>
      <c r="F4581" s="21">
        <v>12</v>
      </c>
      <c r="G4581" s="21" t="s">
        <v>5665</v>
      </c>
      <c r="H4581" s="21" t="s">
        <v>585</v>
      </c>
      <c r="I4581" s="21">
        <v>1</v>
      </c>
      <c r="J4581" s="21">
        <v>0</v>
      </c>
      <c r="K4581" s="21">
        <v>0</v>
      </c>
      <c r="L4581" s="21">
        <v>0</v>
      </c>
      <c r="M4581" s="21" t="s">
        <v>1416</v>
      </c>
      <c r="N4581" s="21" t="s">
        <v>587</v>
      </c>
      <c r="O4581" s="21">
        <f t="shared" si="252"/>
        <v>0</v>
      </c>
      <c r="P4581" s="21">
        <f t="shared" si="253"/>
        <v>1</v>
      </c>
      <c r="Q4581" s="21">
        <f t="shared" si="254"/>
        <v>0</v>
      </c>
      <c r="R4581">
        <f>IFERROR(IF(I4581=1,VLOOKUP(F4581,Lookup!$A$2:$B$15,2,FALSE),0),0.5)</f>
        <v>0.5</v>
      </c>
      <c r="S4581">
        <f>IF(K4581=1,1,IFERROR(IF(H4581="pass",VLOOKUP(F4581,Lookup!$D$2:$E$26,2,FALSE),0),1.6))</f>
        <v>0</v>
      </c>
      <c r="T4581" s="6">
        <f t="shared" si="255"/>
        <v>0</v>
      </c>
      <c r="U4581" s="6">
        <f t="shared" si="256"/>
        <v>0.5</v>
      </c>
      <c r="V4581" t="str">
        <f t="shared" si="257"/>
        <v>A.JONES, GB</v>
      </c>
    </row>
    <row r="4582" spans="1:22">
      <c r="A4582">
        <v>745</v>
      </c>
      <c r="B4582" s="21">
        <v>3</v>
      </c>
      <c r="C4582" s="21" t="s">
        <v>24</v>
      </c>
      <c r="D4582" s="21" t="s">
        <v>11</v>
      </c>
      <c r="E4582" s="21">
        <v>84</v>
      </c>
      <c r="F4582" s="21">
        <v>16</v>
      </c>
      <c r="G4582" s="21" t="s">
        <v>5666</v>
      </c>
      <c r="H4582" s="21" t="s">
        <v>2864</v>
      </c>
      <c r="I4582" s="21">
        <v>0</v>
      </c>
      <c r="J4582" s="21">
        <v>1</v>
      </c>
      <c r="K4582" s="21">
        <v>0</v>
      </c>
      <c r="L4582" s="21">
        <v>0</v>
      </c>
      <c r="M4582" s="21" t="s">
        <v>1462</v>
      </c>
      <c r="N4582" s="21" t="s">
        <v>587</v>
      </c>
      <c r="O4582" s="21">
        <f t="shared" si="252"/>
        <v>0</v>
      </c>
      <c r="P4582" s="21">
        <f t="shared" si="253"/>
        <v>0</v>
      </c>
      <c r="Q4582" s="21">
        <f t="shared" si="254"/>
        <v>0</v>
      </c>
      <c r="R4582">
        <f>IFERROR(IF(I4582=1,VLOOKUP(F4582,Lookup!$A$2:$B$15,2,FALSE),0),0.5)</f>
        <v>0</v>
      </c>
      <c r="S4582">
        <f>IF(K4582=1,1,IFERROR(IF(H4582="pass",VLOOKUP(F4582,Lookup!$D$2:$E$26,2,FALSE),0),1.6))</f>
        <v>0</v>
      </c>
      <c r="T4582" s="6">
        <f t="shared" si="255"/>
        <v>0</v>
      </c>
      <c r="U4582" s="6">
        <f t="shared" si="256"/>
        <v>0</v>
      </c>
      <c r="V4582" t="str">
        <f t="shared" si="257"/>
        <v>A.LAZARD, GB</v>
      </c>
    </row>
    <row r="4583" spans="1:22">
      <c r="A4583">
        <v>746</v>
      </c>
      <c r="B4583" s="21">
        <v>3</v>
      </c>
      <c r="C4583" s="21" t="s">
        <v>24</v>
      </c>
      <c r="D4583" s="21" t="s">
        <v>11</v>
      </c>
      <c r="E4583" s="21">
        <v>59</v>
      </c>
      <c r="F4583" s="21">
        <v>41</v>
      </c>
      <c r="G4583" s="21" t="s">
        <v>5667</v>
      </c>
      <c r="H4583" s="21" t="s">
        <v>585</v>
      </c>
      <c r="I4583" s="21">
        <v>1</v>
      </c>
      <c r="J4583" s="21">
        <v>0</v>
      </c>
      <c r="K4583" s="21">
        <v>0</v>
      </c>
      <c r="L4583" s="21">
        <v>0</v>
      </c>
      <c r="M4583" s="21" t="s">
        <v>1416</v>
      </c>
      <c r="N4583" s="21" t="s">
        <v>587</v>
      </c>
      <c r="O4583" s="21">
        <f t="shared" si="252"/>
        <v>0</v>
      </c>
      <c r="P4583" s="21">
        <f t="shared" si="253"/>
        <v>1</v>
      </c>
      <c r="Q4583" s="21">
        <f t="shared" si="254"/>
        <v>0</v>
      </c>
      <c r="R4583">
        <f>IFERROR(IF(I4583=1,VLOOKUP(F4583,Lookup!$A$2:$B$15,2,FALSE),0),0.5)</f>
        <v>0.5</v>
      </c>
      <c r="S4583">
        <f>IF(K4583=1,1,IFERROR(IF(H4583="pass",VLOOKUP(F4583,Lookup!$D$2:$E$26,2,FALSE),0),1.6))</f>
        <v>0</v>
      </c>
      <c r="T4583" s="6">
        <f t="shared" si="255"/>
        <v>0</v>
      </c>
      <c r="U4583" s="6">
        <f t="shared" si="256"/>
        <v>0.5</v>
      </c>
      <c r="V4583" t="str">
        <f t="shared" si="257"/>
        <v>A.JONES, GB</v>
      </c>
    </row>
    <row r="4584" spans="1:22">
      <c r="A4584">
        <v>747</v>
      </c>
      <c r="B4584" s="21">
        <v>3</v>
      </c>
      <c r="C4584" s="21" t="s">
        <v>24</v>
      </c>
      <c r="D4584" s="21" t="s">
        <v>11</v>
      </c>
      <c r="E4584" s="21">
        <v>57</v>
      </c>
      <c r="F4584" s="21">
        <v>43</v>
      </c>
      <c r="G4584" s="21" t="s">
        <v>5668</v>
      </c>
      <c r="H4584" s="21" t="s">
        <v>439</v>
      </c>
      <c r="I4584" s="21">
        <v>0</v>
      </c>
      <c r="J4584" s="21">
        <v>1</v>
      </c>
      <c r="K4584" s="21">
        <v>0</v>
      </c>
      <c r="L4584" s="21">
        <v>0</v>
      </c>
      <c r="M4584" s="21" t="s">
        <v>1421</v>
      </c>
      <c r="N4584" s="21">
        <v>-8</v>
      </c>
      <c r="O4584" s="21">
        <f t="shared" si="252"/>
        <v>-8</v>
      </c>
      <c r="P4584" s="21">
        <f t="shared" si="253"/>
        <v>0</v>
      </c>
      <c r="Q4584" s="21">
        <f t="shared" si="254"/>
        <v>1</v>
      </c>
      <c r="R4584">
        <f>IFERROR(IF(I4584=1,VLOOKUP(F4584,Lookup!$A$2:$B$15,2,FALSE),0),0.5)</f>
        <v>0</v>
      </c>
      <c r="S4584">
        <f>IF(K4584=1,1,IFERROR(IF(H4584="pass",VLOOKUP(F4584,Lookup!$D$2:$E$26,2,FALSE),0),1.6))</f>
        <v>1.6</v>
      </c>
      <c r="T4584" s="6">
        <f t="shared" si="255"/>
        <v>1.4600000000000002</v>
      </c>
      <c r="U4584" s="6">
        <f t="shared" si="256"/>
        <v>1.4600000000000002</v>
      </c>
      <c r="V4584" t="str">
        <f t="shared" si="257"/>
        <v>M.VALDES-SCANTLING, GB</v>
      </c>
    </row>
    <row r="4585" spans="1:22">
      <c r="A4585">
        <v>748</v>
      </c>
      <c r="B4585" s="21">
        <v>3</v>
      </c>
      <c r="C4585" s="21" t="s">
        <v>11</v>
      </c>
      <c r="D4585" s="21" t="s">
        <v>24</v>
      </c>
      <c r="E4585" s="21">
        <v>86</v>
      </c>
      <c r="F4585" s="21">
        <v>14</v>
      </c>
      <c r="G4585" s="21" t="s">
        <v>5669</v>
      </c>
      <c r="H4585" s="21" t="s">
        <v>439</v>
      </c>
      <c r="I4585" s="21">
        <v>0</v>
      </c>
      <c r="J4585" s="21">
        <v>1</v>
      </c>
      <c r="K4585" s="21">
        <v>0</v>
      </c>
      <c r="L4585" s="21">
        <v>0</v>
      </c>
      <c r="M4585" s="21" t="s">
        <v>2642</v>
      </c>
      <c r="N4585" s="21">
        <v>48</v>
      </c>
      <c r="O4585" s="21">
        <f t="shared" si="252"/>
        <v>48</v>
      </c>
      <c r="P4585" s="21">
        <f t="shared" si="253"/>
        <v>0</v>
      </c>
      <c r="Q4585" s="21">
        <f t="shared" si="254"/>
        <v>1</v>
      </c>
      <c r="R4585">
        <f>IFERROR(IF(I4585=1,VLOOKUP(F4585,Lookup!$A$2:$B$15,2,FALSE),0),0.5)</f>
        <v>0</v>
      </c>
      <c r="S4585">
        <f>IF(K4585=1,1,IFERROR(IF(H4585="pass",VLOOKUP(F4585,Lookup!$D$2:$E$26,2,FALSE),0),1.6))</f>
        <v>1.6</v>
      </c>
      <c r="T4585" s="6">
        <f t="shared" si="255"/>
        <v>2.44</v>
      </c>
      <c r="U4585" s="6">
        <f t="shared" si="256"/>
        <v>2.44</v>
      </c>
      <c r="V4585" t="str">
        <f t="shared" si="257"/>
        <v>G.KITTLE, SF</v>
      </c>
    </row>
    <row r="4586" spans="1:22">
      <c r="A4586">
        <v>749</v>
      </c>
      <c r="B4586" s="21">
        <v>3</v>
      </c>
      <c r="C4586" s="21" t="s">
        <v>24</v>
      </c>
      <c r="D4586" s="21" t="s">
        <v>11</v>
      </c>
      <c r="E4586" s="21">
        <v>32</v>
      </c>
      <c r="F4586" s="21">
        <v>68</v>
      </c>
      <c r="G4586" s="21" t="s">
        <v>5670</v>
      </c>
      <c r="H4586" s="21" t="s">
        <v>439</v>
      </c>
      <c r="I4586" s="21">
        <v>0</v>
      </c>
      <c r="J4586" s="21">
        <v>1</v>
      </c>
      <c r="K4586" s="21">
        <v>0</v>
      </c>
      <c r="L4586" s="21">
        <v>0</v>
      </c>
      <c r="M4586" s="21" t="s">
        <v>1418</v>
      </c>
      <c r="N4586" s="21">
        <v>3</v>
      </c>
      <c r="O4586" s="21">
        <f t="shared" si="252"/>
        <v>3</v>
      </c>
      <c r="P4586" s="21">
        <f t="shared" si="253"/>
        <v>0</v>
      </c>
      <c r="Q4586" s="21">
        <f t="shared" si="254"/>
        <v>1</v>
      </c>
      <c r="R4586">
        <f>IFERROR(IF(I4586=1,VLOOKUP(F4586,Lookup!$A$2:$B$15,2,FALSE),0),0.5)</f>
        <v>0</v>
      </c>
      <c r="S4586">
        <f>IF(K4586=1,1,IFERROR(IF(H4586="pass",VLOOKUP(F4586,Lookup!$D$2:$E$26,2,FALSE),0),1.6))</f>
        <v>1.6</v>
      </c>
      <c r="T4586" s="6">
        <f t="shared" si="255"/>
        <v>1.6525000000000001</v>
      </c>
      <c r="U4586" s="6">
        <f t="shared" si="256"/>
        <v>1.6525000000000001</v>
      </c>
      <c r="V4586" t="str">
        <f t="shared" si="257"/>
        <v>D.ADAMS, GB</v>
      </c>
    </row>
    <row r="4587" spans="1:22">
      <c r="A4587">
        <v>750</v>
      </c>
      <c r="B4587" s="21">
        <v>3</v>
      </c>
      <c r="C4587" s="21" t="s">
        <v>24</v>
      </c>
      <c r="D4587" s="21" t="s">
        <v>11</v>
      </c>
      <c r="E4587" s="21">
        <v>22</v>
      </c>
      <c r="F4587" s="21">
        <v>78</v>
      </c>
      <c r="G4587" s="21" t="s">
        <v>5671</v>
      </c>
      <c r="H4587" s="21" t="s">
        <v>585</v>
      </c>
      <c r="I4587" s="21">
        <v>1</v>
      </c>
      <c r="J4587" s="21">
        <v>0</v>
      </c>
      <c r="K4587" s="21">
        <v>0</v>
      </c>
      <c r="L4587" s="21">
        <v>0</v>
      </c>
      <c r="M4587" s="21" t="s">
        <v>1416</v>
      </c>
      <c r="N4587" s="21" t="s">
        <v>587</v>
      </c>
      <c r="O4587" s="21">
        <f t="shared" si="252"/>
        <v>0</v>
      </c>
      <c r="P4587" s="21">
        <f t="shared" si="253"/>
        <v>1</v>
      </c>
      <c r="Q4587" s="21">
        <f t="shared" si="254"/>
        <v>0</v>
      </c>
      <c r="R4587">
        <f>IFERROR(IF(I4587=1,VLOOKUP(F4587,Lookup!$A$2:$B$15,2,FALSE),0),0.5)</f>
        <v>0.5</v>
      </c>
      <c r="S4587">
        <f>IF(K4587=1,1,IFERROR(IF(H4587="pass",VLOOKUP(F4587,Lookup!$D$2:$E$26,2,FALSE),0),1.6))</f>
        <v>0</v>
      </c>
      <c r="T4587" s="6">
        <f t="shared" si="255"/>
        <v>0</v>
      </c>
      <c r="U4587" s="6">
        <f t="shared" si="256"/>
        <v>0.5</v>
      </c>
      <c r="V4587" t="str">
        <f t="shared" si="257"/>
        <v>A.JONES, GB</v>
      </c>
    </row>
    <row r="4588" spans="1:22">
      <c r="A4588">
        <v>751</v>
      </c>
      <c r="B4588" s="21">
        <v>3</v>
      </c>
      <c r="C4588" s="21" t="s">
        <v>24</v>
      </c>
      <c r="D4588" s="21" t="s">
        <v>11</v>
      </c>
      <c r="E4588" s="21">
        <v>12</v>
      </c>
      <c r="F4588" s="21">
        <v>88</v>
      </c>
      <c r="G4588" s="21" t="s">
        <v>5672</v>
      </c>
      <c r="H4588" s="21" t="s">
        <v>585</v>
      </c>
      <c r="I4588" s="21">
        <v>1</v>
      </c>
      <c r="J4588" s="21">
        <v>0</v>
      </c>
      <c r="K4588" s="21">
        <v>0</v>
      </c>
      <c r="L4588" s="21">
        <v>0</v>
      </c>
      <c r="M4588" s="21" t="s">
        <v>1416</v>
      </c>
      <c r="N4588" s="21" t="s">
        <v>587</v>
      </c>
      <c r="O4588" s="21">
        <f t="shared" si="252"/>
        <v>0</v>
      </c>
      <c r="P4588" s="21">
        <f t="shared" si="253"/>
        <v>1</v>
      </c>
      <c r="Q4588" s="21">
        <f t="shared" si="254"/>
        <v>0</v>
      </c>
      <c r="R4588">
        <f>IFERROR(IF(I4588=1,VLOOKUP(F4588,Lookup!$A$2:$B$15,2,FALSE),0),0.5)</f>
        <v>0.7</v>
      </c>
      <c r="S4588">
        <f>IF(K4588=1,1,IFERROR(IF(H4588="pass",VLOOKUP(F4588,Lookup!$D$2:$E$26,2,FALSE),0),1.6))</f>
        <v>0</v>
      </c>
      <c r="T4588" s="6">
        <f t="shared" si="255"/>
        <v>0</v>
      </c>
      <c r="U4588" s="6">
        <f t="shared" si="256"/>
        <v>0.7</v>
      </c>
      <c r="V4588" t="str">
        <f t="shared" si="257"/>
        <v>A.JONES, GB</v>
      </c>
    </row>
    <row r="4589" spans="1:22">
      <c r="A4589">
        <v>752</v>
      </c>
      <c r="B4589" s="21">
        <v>3</v>
      </c>
      <c r="C4589" s="21" t="s">
        <v>24</v>
      </c>
      <c r="D4589" s="21" t="s">
        <v>11</v>
      </c>
      <c r="E4589" s="21">
        <v>8</v>
      </c>
      <c r="F4589" s="21">
        <v>92</v>
      </c>
      <c r="G4589" s="21" t="s">
        <v>5673</v>
      </c>
      <c r="H4589" s="21" t="s">
        <v>585</v>
      </c>
      <c r="I4589" s="21">
        <v>1</v>
      </c>
      <c r="J4589" s="21">
        <v>0</v>
      </c>
      <c r="K4589" s="21">
        <v>0</v>
      </c>
      <c r="L4589" s="21">
        <v>0</v>
      </c>
      <c r="M4589" s="21" t="s">
        <v>1416</v>
      </c>
      <c r="N4589" s="21" t="s">
        <v>587</v>
      </c>
      <c r="O4589" s="21">
        <f t="shared" si="252"/>
        <v>0</v>
      </c>
      <c r="P4589" s="21">
        <f t="shared" si="253"/>
        <v>1</v>
      </c>
      <c r="Q4589" s="21">
        <f t="shared" si="254"/>
        <v>0</v>
      </c>
      <c r="R4589">
        <f>IFERROR(IF(I4589=1,VLOOKUP(F4589,Lookup!$A$2:$B$15,2,FALSE),0),0.5)</f>
        <v>1.1000000000000001</v>
      </c>
      <c r="S4589">
        <f>IF(K4589=1,1,IFERROR(IF(H4589="pass",VLOOKUP(F4589,Lookup!$D$2:$E$26,2,FALSE),0),1.6))</f>
        <v>0</v>
      </c>
      <c r="T4589" s="6">
        <f t="shared" si="255"/>
        <v>0</v>
      </c>
      <c r="U4589" s="6">
        <f t="shared" si="256"/>
        <v>1.1000000000000001</v>
      </c>
      <c r="V4589" t="str">
        <f t="shared" si="257"/>
        <v>A.JONES, GB</v>
      </c>
    </row>
    <row r="4590" spans="1:22">
      <c r="A4590">
        <v>753</v>
      </c>
      <c r="B4590" s="21">
        <v>3</v>
      </c>
      <c r="C4590" s="21" t="s">
        <v>24</v>
      </c>
      <c r="D4590" s="21" t="s">
        <v>11</v>
      </c>
      <c r="E4590" s="21">
        <v>6</v>
      </c>
      <c r="F4590" s="21">
        <v>94</v>
      </c>
      <c r="G4590" s="21" t="s">
        <v>5674</v>
      </c>
      <c r="H4590" s="21" t="s">
        <v>439</v>
      </c>
      <c r="I4590" s="21">
        <v>0</v>
      </c>
      <c r="J4590" s="21">
        <v>1</v>
      </c>
      <c r="K4590" s="21">
        <v>0</v>
      </c>
      <c r="L4590" s="21">
        <v>0</v>
      </c>
      <c r="M4590" s="21" t="s">
        <v>1416</v>
      </c>
      <c r="N4590" s="21">
        <v>0</v>
      </c>
      <c r="O4590" s="21">
        <f t="shared" si="252"/>
        <v>0</v>
      </c>
      <c r="P4590" s="21">
        <f t="shared" si="253"/>
        <v>0</v>
      </c>
      <c r="Q4590" s="21">
        <f t="shared" si="254"/>
        <v>1</v>
      </c>
      <c r="R4590">
        <f>IFERROR(IF(I4590=1,VLOOKUP(F4590,Lookup!$A$2:$B$15,2,FALSE),0),0.5)</f>
        <v>0</v>
      </c>
      <c r="S4590">
        <f>IF(K4590=1,1,IFERROR(IF(H4590="pass",VLOOKUP(F4590,Lookup!$D$2:$E$26,2,FALSE),0),1.6))</f>
        <v>2.8</v>
      </c>
      <c r="T4590" s="6">
        <f t="shared" si="255"/>
        <v>1.6</v>
      </c>
      <c r="U4590" s="6">
        <f t="shared" si="256"/>
        <v>2.3919999999999999</v>
      </c>
      <c r="V4590" t="str">
        <f t="shared" si="257"/>
        <v>A.JONES, GB</v>
      </c>
    </row>
    <row r="4591" spans="1:22">
      <c r="A4591">
        <v>754</v>
      </c>
      <c r="B4591" s="21">
        <v>3</v>
      </c>
      <c r="C4591" s="21" t="s">
        <v>24</v>
      </c>
      <c r="D4591" s="21" t="s">
        <v>11</v>
      </c>
      <c r="E4591" s="21">
        <v>3</v>
      </c>
      <c r="F4591" s="21">
        <v>97</v>
      </c>
      <c r="G4591" s="21" t="s">
        <v>5675</v>
      </c>
      <c r="H4591" s="21" t="s">
        <v>439</v>
      </c>
      <c r="I4591" s="21">
        <v>0</v>
      </c>
      <c r="J4591" s="21">
        <v>1</v>
      </c>
      <c r="K4591" s="21">
        <v>0</v>
      </c>
      <c r="L4591" s="21">
        <v>0</v>
      </c>
      <c r="M4591" s="21" t="s">
        <v>1520</v>
      </c>
      <c r="N4591" s="21">
        <v>3</v>
      </c>
      <c r="O4591" s="21">
        <f t="shared" si="252"/>
        <v>3</v>
      </c>
      <c r="P4591" s="21">
        <f t="shared" si="253"/>
        <v>0</v>
      </c>
      <c r="Q4591" s="21">
        <f t="shared" si="254"/>
        <v>1</v>
      </c>
      <c r="R4591">
        <f>IFERROR(IF(I4591=1,VLOOKUP(F4591,Lookup!$A$2:$B$15,2,FALSE),0),0.5)</f>
        <v>0</v>
      </c>
      <c r="S4591">
        <f>IF(K4591=1,1,IFERROR(IF(H4591="pass",VLOOKUP(F4591,Lookup!$D$2:$E$26,2,FALSE),0),1.6))</f>
        <v>3.5</v>
      </c>
      <c r="T4591" s="6">
        <f t="shared" si="255"/>
        <v>1.6525000000000001</v>
      </c>
      <c r="U4591" s="6">
        <f t="shared" si="256"/>
        <v>3.5</v>
      </c>
      <c r="V4591" t="str">
        <f t="shared" si="257"/>
        <v>R.COBB, GB</v>
      </c>
    </row>
    <row r="4592" spans="1:22">
      <c r="A4592">
        <v>755</v>
      </c>
      <c r="B4592" s="21">
        <v>3</v>
      </c>
      <c r="C4592" s="21" t="s">
        <v>11</v>
      </c>
      <c r="D4592" s="21" t="s">
        <v>24</v>
      </c>
      <c r="E4592" s="21">
        <v>96</v>
      </c>
      <c r="F4592" s="21">
        <v>4</v>
      </c>
      <c r="G4592" s="21" t="s">
        <v>5676</v>
      </c>
      <c r="H4592" s="21" t="s">
        <v>439</v>
      </c>
      <c r="I4592" s="21">
        <v>0</v>
      </c>
      <c r="J4592" s="21">
        <v>1</v>
      </c>
      <c r="K4592" s="21">
        <v>0</v>
      </c>
      <c r="L4592" s="21">
        <v>0</v>
      </c>
      <c r="M4592" s="21" t="s">
        <v>4678</v>
      </c>
      <c r="N4592" s="21">
        <v>2</v>
      </c>
      <c r="O4592" s="21">
        <f t="shared" si="252"/>
        <v>2</v>
      </c>
      <c r="P4592" s="21">
        <f t="shared" si="253"/>
        <v>0</v>
      </c>
      <c r="Q4592" s="21">
        <f t="shared" si="254"/>
        <v>1</v>
      </c>
      <c r="R4592">
        <f>IFERROR(IF(I4592=1,VLOOKUP(F4592,Lookup!$A$2:$B$15,2,FALSE),0),0.5)</f>
        <v>0</v>
      </c>
      <c r="S4592">
        <f>IF(K4592=1,1,IFERROR(IF(H4592="pass",VLOOKUP(F4592,Lookup!$D$2:$E$26,2,FALSE),0),1.6))</f>
        <v>1.6</v>
      </c>
      <c r="T4592" s="6">
        <f t="shared" si="255"/>
        <v>1.635</v>
      </c>
      <c r="U4592" s="6">
        <f t="shared" si="256"/>
        <v>1.635</v>
      </c>
      <c r="V4592" t="str">
        <f t="shared" si="257"/>
        <v>T.SERMON, SF</v>
      </c>
    </row>
    <row r="4593" spans="1:22">
      <c r="A4593">
        <v>756</v>
      </c>
      <c r="B4593" s="21">
        <v>3</v>
      </c>
      <c r="C4593" s="21" t="s">
        <v>11</v>
      </c>
      <c r="D4593" s="21" t="s">
        <v>24</v>
      </c>
      <c r="E4593" s="21">
        <v>96</v>
      </c>
      <c r="F4593" s="21">
        <v>4</v>
      </c>
      <c r="G4593" s="21" t="s">
        <v>5677</v>
      </c>
      <c r="H4593" s="21" t="s">
        <v>439</v>
      </c>
      <c r="I4593" s="21">
        <v>0</v>
      </c>
      <c r="J4593" s="21">
        <v>1</v>
      </c>
      <c r="K4593" s="21">
        <v>0</v>
      </c>
      <c r="L4593" s="21">
        <v>0</v>
      </c>
      <c r="M4593" s="21" t="s">
        <v>4589</v>
      </c>
      <c r="N4593" s="21">
        <v>6</v>
      </c>
      <c r="O4593" s="21">
        <f t="shared" si="252"/>
        <v>6</v>
      </c>
      <c r="P4593" s="21">
        <f t="shared" si="253"/>
        <v>0</v>
      </c>
      <c r="Q4593" s="21">
        <f t="shared" si="254"/>
        <v>1</v>
      </c>
      <c r="R4593">
        <f>IFERROR(IF(I4593=1,VLOOKUP(F4593,Lookup!$A$2:$B$15,2,FALSE),0),0.5)</f>
        <v>0</v>
      </c>
      <c r="S4593">
        <f>IF(K4593=1,1,IFERROR(IF(H4593="pass",VLOOKUP(F4593,Lookup!$D$2:$E$26,2,FALSE),0),1.6))</f>
        <v>1.6</v>
      </c>
      <c r="T4593" s="6">
        <f t="shared" si="255"/>
        <v>1.7050000000000001</v>
      </c>
      <c r="U4593" s="6">
        <f t="shared" si="256"/>
        <v>1.7050000000000001</v>
      </c>
      <c r="V4593" t="str">
        <f t="shared" si="257"/>
        <v>B.AIYUK, SF</v>
      </c>
    </row>
    <row r="4594" spans="1:22">
      <c r="A4594">
        <v>757</v>
      </c>
      <c r="B4594" s="21">
        <v>3</v>
      </c>
      <c r="C4594" s="21" t="s">
        <v>11</v>
      </c>
      <c r="D4594" s="21" t="s">
        <v>24</v>
      </c>
      <c r="E4594" s="21">
        <v>90</v>
      </c>
      <c r="F4594" s="21">
        <v>10</v>
      </c>
      <c r="G4594" s="21" t="s">
        <v>5678</v>
      </c>
      <c r="H4594" s="21" t="s">
        <v>439</v>
      </c>
      <c r="I4594" s="21">
        <v>0</v>
      </c>
      <c r="J4594" s="21">
        <v>1</v>
      </c>
      <c r="K4594" s="21">
        <v>0</v>
      </c>
      <c r="L4594" s="21">
        <v>0</v>
      </c>
      <c r="M4594" s="21" t="s">
        <v>2665</v>
      </c>
      <c r="N4594" s="21">
        <v>4</v>
      </c>
      <c r="O4594" s="21">
        <f t="shared" si="252"/>
        <v>4</v>
      </c>
      <c r="P4594" s="21">
        <f t="shared" si="253"/>
        <v>0</v>
      </c>
      <c r="Q4594" s="21">
        <f t="shared" si="254"/>
        <v>1</v>
      </c>
      <c r="R4594">
        <f>IFERROR(IF(I4594=1,VLOOKUP(F4594,Lookup!$A$2:$B$15,2,FALSE),0),0.5)</f>
        <v>0</v>
      </c>
      <c r="S4594">
        <f>IF(K4594=1,1,IFERROR(IF(H4594="pass",VLOOKUP(F4594,Lookup!$D$2:$E$26,2,FALSE),0),1.6))</f>
        <v>1.6</v>
      </c>
      <c r="T4594" s="6">
        <f t="shared" si="255"/>
        <v>1.6700000000000002</v>
      </c>
      <c r="U4594" s="6">
        <f t="shared" si="256"/>
        <v>1.6700000000000002</v>
      </c>
      <c r="V4594" t="str">
        <f t="shared" si="257"/>
        <v>D.SAMUEL, SF</v>
      </c>
    </row>
    <row r="4595" spans="1:22">
      <c r="A4595">
        <v>758</v>
      </c>
      <c r="B4595" s="21">
        <v>3</v>
      </c>
      <c r="C4595" s="21" t="s">
        <v>11</v>
      </c>
      <c r="D4595" s="21" t="s">
        <v>24</v>
      </c>
      <c r="E4595" s="21">
        <v>86</v>
      </c>
      <c r="F4595" s="21">
        <v>14</v>
      </c>
      <c r="G4595" s="21" t="s">
        <v>5679</v>
      </c>
      <c r="H4595" s="21" t="s">
        <v>585</v>
      </c>
      <c r="I4595" s="21">
        <v>1</v>
      </c>
      <c r="J4595" s="21">
        <v>0</v>
      </c>
      <c r="K4595" s="21">
        <v>0</v>
      </c>
      <c r="L4595" s="21">
        <v>0</v>
      </c>
      <c r="M4595" s="21" t="s">
        <v>2678</v>
      </c>
      <c r="N4595" s="21" t="s">
        <v>587</v>
      </c>
      <c r="O4595" s="21">
        <f t="shared" si="252"/>
        <v>0</v>
      </c>
      <c r="P4595" s="21">
        <f t="shared" si="253"/>
        <v>1</v>
      </c>
      <c r="Q4595" s="21">
        <f t="shared" si="254"/>
        <v>0</v>
      </c>
      <c r="R4595">
        <f>IFERROR(IF(I4595=1,VLOOKUP(F4595,Lookup!$A$2:$B$15,2,FALSE),0),0.5)</f>
        <v>0.5</v>
      </c>
      <c r="S4595">
        <f>IF(K4595=1,1,IFERROR(IF(H4595="pass",VLOOKUP(F4595,Lookup!$D$2:$E$26,2,FALSE),0),1.6))</f>
        <v>0</v>
      </c>
      <c r="T4595" s="6">
        <f t="shared" si="255"/>
        <v>0</v>
      </c>
      <c r="U4595" s="6">
        <f t="shared" si="256"/>
        <v>0.5</v>
      </c>
      <c r="V4595" t="str">
        <f t="shared" si="257"/>
        <v>K.JUSZCZYK, SF</v>
      </c>
    </row>
    <row r="4596" spans="1:22">
      <c r="A4596">
        <v>759</v>
      </c>
      <c r="B4596" s="21">
        <v>3</v>
      </c>
      <c r="C4596" s="21" t="s">
        <v>11</v>
      </c>
      <c r="D4596" s="21" t="s">
        <v>24</v>
      </c>
      <c r="E4596" s="21">
        <v>84</v>
      </c>
      <c r="F4596" s="21">
        <v>16</v>
      </c>
      <c r="G4596" s="21" t="s">
        <v>5680</v>
      </c>
      <c r="H4596" s="21" t="s">
        <v>439</v>
      </c>
      <c r="I4596" s="21">
        <v>0</v>
      </c>
      <c r="J4596" s="21">
        <v>1</v>
      </c>
      <c r="K4596" s="21">
        <v>0</v>
      </c>
      <c r="L4596" s="21">
        <v>0</v>
      </c>
      <c r="M4596" s="21" t="s">
        <v>4589</v>
      </c>
      <c r="N4596" s="21">
        <v>16</v>
      </c>
      <c r="O4596" s="21">
        <f t="shared" si="252"/>
        <v>16</v>
      </c>
      <c r="P4596" s="21">
        <f t="shared" si="253"/>
        <v>0</v>
      </c>
      <c r="Q4596" s="21">
        <f t="shared" si="254"/>
        <v>1</v>
      </c>
      <c r="R4596">
        <f>IFERROR(IF(I4596=1,VLOOKUP(F4596,Lookup!$A$2:$B$15,2,FALSE),0),0.5)</f>
        <v>0</v>
      </c>
      <c r="S4596">
        <f>IF(K4596=1,1,IFERROR(IF(H4596="pass",VLOOKUP(F4596,Lookup!$D$2:$E$26,2,FALSE),0),1.6))</f>
        <v>1.6</v>
      </c>
      <c r="T4596" s="6">
        <f t="shared" si="255"/>
        <v>1.8800000000000001</v>
      </c>
      <c r="U4596" s="6">
        <f t="shared" si="256"/>
        <v>1.8800000000000001</v>
      </c>
      <c r="V4596" t="str">
        <f t="shared" si="257"/>
        <v>B.AIYUK, SF</v>
      </c>
    </row>
    <row r="4597" spans="1:22">
      <c r="A4597">
        <v>760</v>
      </c>
      <c r="B4597" s="21">
        <v>3</v>
      </c>
      <c r="C4597" s="21" t="s">
        <v>11</v>
      </c>
      <c r="D4597" s="21" t="s">
        <v>24</v>
      </c>
      <c r="E4597" s="21">
        <v>68</v>
      </c>
      <c r="F4597" s="21">
        <v>32</v>
      </c>
      <c r="G4597" s="21" t="s">
        <v>5681</v>
      </c>
      <c r="H4597" s="21" t="s">
        <v>585</v>
      </c>
      <c r="I4597" s="21">
        <v>1</v>
      </c>
      <c r="J4597" s="21">
        <v>0</v>
      </c>
      <c r="K4597" s="21">
        <v>0</v>
      </c>
      <c r="L4597" s="21">
        <v>0</v>
      </c>
      <c r="M4597" s="21" t="s">
        <v>4678</v>
      </c>
      <c r="N4597" s="21" t="s">
        <v>587</v>
      </c>
      <c r="O4597" s="21">
        <f t="shared" si="252"/>
        <v>0</v>
      </c>
      <c r="P4597" s="21">
        <f t="shared" si="253"/>
        <v>1</v>
      </c>
      <c r="Q4597" s="21">
        <f t="shared" si="254"/>
        <v>0</v>
      </c>
      <c r="R4597">
        <f>IFERROR(IF(I4597=1,VLOOKUP(F4597,Lookup!$A$2:$B$15,2,FALSE),0),0.5)</f>
        <v>0.5</v>
      </c>
      <c r="S4597">
        <f>IF(K4597=1,1,IFERROR(IF(H4597="pass",VLOOKUP(F4597,Lookup!$D$2:$E$26,2,FALSE),0),1.6))</f>
        <v>0</v>
      </c>
      <c r="T4597" s="6">
        <f t="shared" si="255"/>
        <v>0</v>
      </c>
      <c r="U4597" s="6">
        <f t="shared" si="256"/>
        <v>0.5</v>
      </c>
      <c r="V4597" t="str">
        <f t="shared" si="257"/>
        <v>T.SERMON, SF</v>
      </c>
    </row>
    <row r="4598" spans="1:22">
      <c r="A4598">
        <v>761</v>
      </c>
      <c r="B4598" s="21">
        <v>3</v>
      </c>
      <c r="C4598" s="21" t="s">
        <v>11</v>
      </c>
      <c r="D4598" s="21" t="s">
        <v>24</v>
      </c>
      <c r="E4598" s="21">
        <v>66</v>
      </c>
      <c r="F4598" s="21">
        <v>34</v>
      </c>
      <c r="G4598" s="21" t="s">
        <v>5682</v>
      </c>
      <c r="H4598" s="21" t="s">
        <v>439</v>
      </c>
      <c r="I4598" s="21">
        <v>0</v>
      </c>
      <c r="J4598" s="21">
        <v>1</v>
      </c>
      <c r="K4598" s="21">
        <v>0</v>
      </c>
      <c r="L4598" s="21">
        <v>0</v>
      </c>
      <c r="M4598" s="21" t="s">
        <v>2678</v>
      </c>
      <c r="N4598" s="21">
        <v>3</v>
      </c>
      <c r="O4598" s="21">
        <f t="shared" si="252"/>
        <v>3</v>
      </c>
      <c r="P4598" s="21">
        <f t="shared" si="253"/>
        <v>0</v>
      </c>
      <c r="Q4598" s="21">
        <f t="shared" si="254"/>
        <v>1</v>
      </c>
      <c r="R4598">
        <f>IFERROR(IF(I4598=1,VLOOKUP(F4598,Lookup!$A$2:$B$15,2,FALSE),0),0.5)</f>
        <v>0</v>
      </c>
      <c r="S4598">
        <f>IF(K4598=1,1,IFERROR(IF(H4598="pass",VLOOKUP(F4598,Lookup!$D$2:$E$26,2,FALSE),0),1.6))</f>
        <v>1.6</v>
      </c>
      <c r="T4598" s="6">
        <f t="shared" si="255"/>
        <v>1.6525000000000001</v>
      </c>
      <c r="U4598" s="6">
        <f t="shared" si="256"/>
        <v>1.6525000000000001</v>
      </c>
      <c r="V4598" t="str">
        <f t="shared" si="257"/>
        <v>K.JUSZCZYK, SF</v>
      </c>
    </row>
    <row r="4599" spans="1:22">
      <c r="A4599">
        <v>762</v>
      </c>
      <c r="B4599" s="21">
        <v>3</v>
      </c>
      <c r="C4599" s="21" t="s">
        <v>11</v>
      </c>
      <c r="D4599" s="21" t="s">
        <v>24</v>
      </c>
      <c r="E4599" s="21">
        <v>65</v>
      </c>
      <c r="F4599" s="21">
        <v>35</v>
      </c>
      <c r="G4599" s="21" t="s">
        <v>5683</v>
      </c>
      <c r="H4599" s="21" t="s">
        <v>439</v>
      </c>
      <c r="I4599" s="21">
        <v>0</v>
      </c>
      <c r="J4599" s="21">
        <v>1</v>
      </c>
      <c r="K4599" s="21">
        <v>0</v>
      </c>
      <c r="L4599" s="21">
        <v>0</v>
      </c>
      <c r="M4599" s="21" t="s">
        <v>2642</v>
      </c>
      <c r="N4599" s="21">
        <v>13</v>
      </c>
      <c r="O4599" s="21">
        <f t="shared" si="252"/>
        <v>13</v>
      </c>
      <c r="P4599" s="21">
        <f t="shared" si="253"/>
        <v>0</v>
      </c>
      <c r="Q4599" s="21">
        <f t="shared" si="254"/>
        <v>1</v>
      </c>
      <c r="R4599">
        <f>IFERROR(IF(I4599=1,VLOOKUP(F4599,Lookup!$A$2:$B$15,2,FALSE),0),0.5)</f>
        <v>0</v>
      </c>
      <c r="S4599">
        <f>IF(K4599=1,1,IFERROR(IF(H4599="pass",VLOOKUP(F4599,Lookup!$D$2:$E$26,2,FALSE),0),1.6))</f>
        <v>1.6</v>
      </c>
      <c r="T4599" s="6">
        <f t="shared" si="255"/>
        <v>1.8275000000000001</v>
      </c>
      <c r="U4599" s="6">
        <f t="shared" si="256"/>
        <v>1.8275000000000001</v>
      </c>
      <c r="V4599" t="str">
        <f t="shared" si="257"/>
        <v>G.KITTLE, SF</v>
      </c>
    </row>
    <row r="4600" spans="1:22">
      <c r="A4600">
        <v>763</v>
      </c>
      <c r="B4600" s="21">
        <v>3</v>
      </c>
      <c r="C4600" s="21" t="s">
        <v>11</v>
      </c>
      <c r="D4600" s="21" t="s">
        <v>24</v>
      </c>
      <c r="E4600" s="21">
        <v>49</v>
      </c>
      <c r="F4600" s="21">
        <v>51</v>
      </c>
      <c r="G4600" s="21" t="s">
        <v>5684</v>
      </c>
      <c r="H4600" s="21" t="s">
        <v>585</v>
      </c>
      <c r="I4600" s="21">
        <v>1</v>
      </c>
      <c r="J4600" s="21">
        <v>0</v>
      </c>
      <c r="K4600" s="21">
        <v>0</v>
      </c>
      <c r="L4600" s="21">
        <v>0</v>
      </c>
      <c r="M4600" s="21" t="s">
        <v>4678</v>
      </c>
      <c r="N4600" s="21" t="s">
        <v>587</v>
      </c>
      <c r="O4600" s="21">
        <f t="shared" si="252"/>
        <v>0</v>
      </c>
      <c r="P4600" s="21">
        <f t="shared" si="253"/>
        <v>1</v>
      </c>
      <c r="Q4600" s="21">
        <f t="shared" si="254"/>
        <v>0</v>
      </c>
      <c r="R4600">
        <f>IFERROR(IF(I4600=1,VLOOKUP(F4600,Lookup!$A$2:$B$15,2,FALSE),0),0.5)</f>
        <v>0.5</v>
      </c>
      <c r="S4600">
        <f>IF(K4600=1,1,IFERROR(IF(H4600="pass",VLOOKUP(F4600,Lookup!$D$2:$E$26,2,FALSE),0),1.6))</f>
        <v>0</v>
      </c>
      <c r="T4600" s="6">
        <f t="shared" si="255"/>
        <v>0</v>
      </c>
      <c r="U4600" s="6">
        <f t="shared" si="256"/>
        <v>0.5</v>
      </c>
      <c r="V4600" t="str">
        <f t="shared" si="257"/>
        <v>T.SERMON, SF</v>
      </c>
    </row>
    <row r="4601" spans="1:22">
      <c r="A4601">
        <v>764</v>
      </c>
      <c r="B4601" s="21">
        <v>3</v>
      </c>
      <c r="C4601" s="21" t="s">
        <v>24</v>
      </c>
      <c r="D4601" s="21" t="s">
        <v>11</v>
      </c>
      <c r="E4601" s="21">
        <v>87</v>
      </c>
      <c r="F4601" s="21">
        <v>13</v>
      </c>
      <c r="G4601" s="21" t="s">
        <v>5685</v>
      </c>
      <c r="H4601" s="21" t="s">
        <v>439</v>
      </c>
      <c r="I4601" s="21">
        <v>0</v>
      </c>
      <c r="J4601" s="21">
        <v>1</v>
      </c>
      <c r="K4601" s="21">
        <v>0</v>
      </c>
      <c r="L4601" s="21">
        <v>0</v>
      </c>
      <c r="M4601" s="21" t="s">
        <v>1418</v>
      </c>
      <c r="N4601" s="21">
        <v>40</v>
      </c>
      <c r="O4601" s="21">
        <f t="shared" si="252"/>
        <v>40</v>
      </c>
      <c r="P4601" s="21">
        <f t="shared" si="253"/>
        <v>0</v>
      </c>
      <c r="Q4601" s="21">
        <f t="shared" si="254"/>
        <v>1</v>
      </c>
      <c r="R4601">
        <f>IFERROR(IF(I4601=1,VLOOKUP(F4601,Lookup!$A$2:$B$15,2,FALSE),0),0.5)</f>
        <v>0</v>
      </c>
      <c r="S4601">
        <f>IF(K4601=1,1,IFERROR(IF(H4601="pass",VLOOKUP(F4601,Lookup!$D$2:$E$26,2,FALSE),0),1.6))</f>
        <v>1.6</v>
      </c>
      <c r="T4601" s="6">
        <f t="shared" si="255"/>
        <v>2.2999999999999998</v>
      </c>
      <c r="U4601" s="6">
        <f t="shared" si="256"/>
        <v>2.2999999999999998</v>
      </c>
      <c r="V4601" t="str">
        <f t="shared" si="257"/>
        <v>D.ADAMS, GB</v>
      </c>
    </row>
    <row r="4602" spans="1:22">
      <c r="A4602">
        <v>765</v>
      </c>
      <c r="B4602" s="21">
        <v>3</v>
      </c>
      <c r="C4602" s="21" t="s">
        <v>24</v>
      </c>
      <c r="D4602" s="21" t="s">
        <v>11</v>
      </c>
      <c r="E4602" s="21">
        <v>87</v>
      </c>
      <c r="F4602" s="21">
        <v>13</v>
      </c>
      <c r="G4602" s="21" t="s">
        <v>5686</v>
      </c>
      <c r="H4602" s="21" t="s">
        <v>439</v>
      </c>
      <c r="I4602" s="21">
        <v>0</v>
      </c>
      <c r="J4602" s="21">
        <v>1</v>
      </c>
      <c r="K4602" s="21">
        <v>0</v>
      </c>
      <c r="L4602" s="21">
        <v>0</v>
      </c>
      <c r="M4602" s="21" t="s">
        <v>5687</v>
      </c>
      <c r="N4602" s="21">
        <v>0</v>
      </c>
      <c r="O4602" s="21">
        <f t="shared" si="252"/>
        <v>0</v>
      </c>
      <c r="P4602" s="21">
        <f t="shared" si="253"/>
        <v>0</v>
      </c>
      <c r="Q4602" s="21">
        <f t="shared" si="254"/>
        <v>1</v>
      </c>
      <c r="R4602">
        <f>IFERROR(IF(I4602=1,VLOOKUP(F4602,Lookup!$A$2:$B$15,2,FALSE),0),0.5)</f>
        <v>0</v>
      </c>
      <c r="S4602">
        <f>IF(K4602=1,1,IFERROR(IF(H4602="pass",VLOOKUP(F4602,Lookup!$D$2:$E$26,2,FALSE),0),1.6))</f>
        <v>1.6</v>
      </c>
      <c r="T4602" s="6">
        <f t="shared" si="255"/>
        <v>1.6</v>
      </c>
      <c r="U4602" s="6">
        <f t="shared" si="256"/>
        <v>1.6</v>
      </c>
      <c r="V4602" t="str">
        <f t="shared" si="257"/>
        <v>J.DEGUARA, GB</v>
      </c>
    </row>
    <row r="4603" spans="1:22">
      <c r="A4603">
        <v>766</v>
      </c>
      <c r="B4603" s="21">
        <v>3</v>
      </c>
      <c r="C4603" s="21" t="s">
        <v>24</v>
      </c>
      <c r="D4603" s="21" t="s">
        <v>11</v>
      </c>
      <c r="E4603" s="21">
        <v>83</v>
      </c>
      <c r="F4603" s="21">
        <v>17</v>
      </c>
      <c r="G4603" s="21" t="s">
        <v>5688</v>
      </c>
      <c r="H4603" s="21" t="s">
        <v>2864</v>
      </c>
      <c r="I4603" s="21">
        <v>0</v>
      </c>
      <c r="J4603" s="21">
        <v>1</v>
      </c>
      <c r="K4603" s="21">
        <v>0</v>
      </c>
      <c r="L4603" s="21">
        <v>0</v>
      </c>
      <c r="M4603" s="21" t="s">
        <v>1418</v>
      </c>
      <c r="N4603" s="21" t="s">
        <v>587</v>
      </c>
      <c r="O4603" s="21">
        <f t="shared" si="252"/>
        <v>0</v>
      </c>
      <c r="P4603" s="21">
        <f t="shared" si="253"/>
        <v>0</v>
      </c>
      <c r="Q4603" s="21">
        <f t="shared" si="254"/>
        <v>0</v>
      </c>
      <c r="R4603">
        <f>IFERROR(IF(I4603=1,VLOOKUP(F4603,Lookup!$A$2:$B$15,2,FALSE),0),0.5)</f>
        <v>0</v>
      </c>
      <c r="S4603">
        <f>IF(K4603=1,1,IFERROR(IF(H4603="pass",VLOOKUP(F4603,Lookup!$D$2:$E$26,2,FALSE),0),1.6))</f>
        <v>0</v>
      </c>
      <c r="T4603" s="6">
        <f t="shared" si="255"/>
        <v>0</v>
      </c>
      <c r="U4603" s="6">
        <f t="shared" si="256"/>
        <v>0</v>
      </c>
      <c r="V4603" t="str">
        <f t="shared" si="257"/>
        <v>D.ADAMS, GB</v>
      </c>
    </row>
    <row r="4604" spans="1:22">
      <c r="A4604">
        <v>767</v>
      </c>
      <c r="B4604" s="21">
        <v>3</v>
      </c>
      <c r="C4604" s="21" t="s">
        <v>24</v>
      </c>
      <c r="D4604" s="21" t="s">
        <v>11</v>
      </c>
      <c r="E4604" s="21">
        <v>51</v>
      </c>
      <c r="F4604" s="21">
        <v>49</v>
      </c>
      <c r="G4604" s="21" t="s">
        <v>5689</v>
      </c>
      <c r="H4604" s="21" t="s">
        <v>585</v>
      </c>
      <c r="I4604" s="21">
        <v>1</v>
      </c>
      <c r="J4604" s="21">
        <v>0</v>
      </c>
      <c r="K4604" s="21">
        <v>0</v>
      </c>
      <c r="L4604" s="21">
        <v>0</v>
      </c>
      <c r="M4604" s="21" t="s">
        <v>1440</v>
      </c>
      <c r="N4604" s="21" t="s">
        <v>587</v>
      </c>
      <c r="O4604" s="21">
        <f t="shared" si="252"/>
        <v>0</v>
      </c>
      <c r="P4604" s="21">
        <f t="shared" si="253"/>
        <v>1</v>
      </c>
      <c r="Q4604" s="21">
        <f t="shared" si="254"/>
        <v>0</v>
      </c>
      <c r="R4604">
        <f>IFERROR(IF(I4604=1,VLOOKUP(F4604,Lookup!$A$2:$B$15,2,FALSE),0),0.5)</f>
        <v>0.5</v>
      </c>
      <c r="S4604">
        <f>IF(K4604=1,1,IFERROR(IF(H4604="pass",VLOOKUP(F4604,Lookup!$D$2:$E$26,2,FALSE),0),1.6))</f>
        <v>0</v>
      </c>
      <c r="T4604" s="6">
        <f t="shared" si="255"/>
        <v>0</v>
      </c>
      <c r="U4604" s="6">
        <f t="shared" si="256"/>
        <v>0.5</v>
      </c>
      <c r="V4604" t="str">
        <f t="shared" si="257"/>
        <v>A.DILLON, GB</v>
      </c>
    </row>
    <row r="4605" spans="1:22">
      <c r="A4605">
        <v>768</v>
      </c>
      <c r="B4605" s="21">
        <v>3</v>
      </c>
      <c r="C4605" s="21" t="s">
        <v>24</v>
      </c>
      <c r="D4605" s="21" t="s">
        <v>11</v>
      </c>
      <c r="E4605" s="21">
        <v>45</v>
      </c>
      <c r="F4605" s="21">
        <v>55</v>
      </c>
      <c r="G4605" s="21" t="s">
        <v>5690</v>
      </c>
      <c r="H4605" s="21" t="s">
        <v>585</v>
      </c>
      <c r="I4605" s="21">
        <v>1</v>
      </c>
      <c r="J4605" s="21">
        <v>0</v>
      </c>
      <c r="K4605" s="21">
        <v>0</v>
      </c>
      <c r="L4605" s="21">
        <v>0</v>
      </c>
      <c r="M4605" s="21" t="s">
        <v>1440</v>
      </c>
      <c r="N4605" s="21" t="s">
        <v>587</v>
      </c>
      <c r="O4605" s="21">
        <f t="shared" si="252"/>
        <v>0</v>
      </c>
      <c r="P4605" s="21">
        <f t="shared" si="253"/>
        <v>1</v>
      </c>
      <c r="Q4605" s="21">
        <f t="shared" si="254"/>
        <v>0</v>
      </c>
      <c r="R4605">
        <f>IFERROR(IF(I4605=1,VLOOKUP(F4605,Lookup!$A$2:$B$15,2,FALSE),0),0.5)</f>
        <v>0.5</v>
      </c>
      <c r="S4605">
        <f>IF(K4605=1,1,IFERROR(IF(H4605="pass",VLOOKUP(F4605,Lookup!$D$2:$E$26,2,FALSE),0),1.6))</f>
        <v>0</v>
      </c>
      <c r="T4605" s="6">
        <f t="shared" si="255"/>
        <v>0</v>
      </c>
      <c r="U4605" s="6">
        <f t="shared" si="256"/>
        <v>0.5</v>
      </c>
      <c r="V4605" t="str">
        <f t="shared" si="257"/>
        <v>A.DILLON, GB</v>
      </c>
    </row>
    <row r="4606" spans="1:22">
      <c r="A4606">
        <v>769</v>
      </c>
      <c r="B4606" s="21">
        <v>3</v>
      </c>
      <c r="C4606" s="21" t="s">
        <v>24</v>
      </c>
      <c r="D4606" s="21" t="s">
        <v>11</v>
      </c>
      <c r="E4606" s="21">
        <v>44</v>
      </c>
      <c r="F4606" s="21">
        <v>56</v>
      </c>
      <c r="G4606" s="21" t="s">
        <v>5691</v>
      </c>
      <c r="H4606" s="21" t="s">
        <v>439</v>
      </c>
      <c r="I4606" s="21">
        <v>0</v>
      </c>
      <c r="J4606" s="21">
        <v>1</v>
      </c>
      <c r="K4606" s="21">
        <v>0</v>
      </c>
      <c r="L4606" s="21">
        <v>0</v>
      </c>
      <c r="M4606" s="21" t="s">
        <v>1418</v>
      </c>
      <c r="N4606" s="21">
        <v>11</v>
      </c>
      <c r="O4606" s="21">
        <f t="shared" si="252"/>
        <v>11</v>
      </c>
      <c r="P4606" s="21">
        <f t="shared" si="253"/>
        <v>0</v>
      </c>
      <c r="Q4606" s="21">
        <f t="shared" si="254"/>
        <v>1</v>
      </c>
      <c r="R4606">
        <f>IFERROR(IF(I4606=1,VLOOKUP(F4606,Lookup!$A$2:$B$15,2,FALSE),0),0.5)</f>
        <v>0</v>
      </c>
      <c r="S4606">
        <f>IF(K4606=1,1,IFERROR(IF(H4606="pass",VLOOKUP(F4606,Lookup!$D$2:$E$26,2,FALSE),0),1.6))</f>
        <v>1.6</v>
      </c>
      <c r="T4606" s="6">
        <f t="shared" si="255"/>
        <v>1.7925</v>
      </c>
      <c r="U4606" s="6">
        <f t="shared" si="256"/>
        <v>1.7925</v>
      </c>
      <c r="V4606" t="str">
        <f t="shared" si="257"/>
        <v>D.ADAMS, GB</v>
      </c>
    </row>
    <row r="4607" spans="1:22">
      <c r="A4607">
        <v>770</v>
      </c>
      <c r="B4607" s="21">
        <v>3</v>
      </c>
      <c r="C4607" s="21" t="s">
        <v>24</v>
      </c>
      <c r="D4607" s="21" t="s">
        <v>11</v>
      </c>
      <c r="E4607" s="21">
        <v>29</v>
      </c>
      <c r="F4607" s="21">
        <v>71</v>
      </c>
      <c r="G4607" s="21" t="s">
        <v>5692</v>
      </c>
      <c r="H4607" s="21" t="s">
        <v>585</v>
      </c>
      <c r="I4607" s="21">
        <v>1</v>
      </c>
      <c r="J4607" s="21">
        <v>0</v>
      </c>
      <c r="K4607" s="21">
        <v>0</v>
      </c>
      <c r="L4607" s="21">
        <v>0</v>
      </c>
      <c r="M4607" s="21" t="s">
        <v>1416</v>
      </c>
      <c r="N4607" s="21" t="s">
        <v>587</v>
      </c>
      <c r="O4607" s="21">
        <f t="shared" si="252"/>
        <v>0</v>
      </c>
      <c r="P4607" s="21">
        <f t="shared" si="253"/>
        <v>1</v>
      </c>
      <c r="Q4607" s="21">
        <f t="shared" si="254"/>
        <v>0</v>
      </c>
      <c r="R4607">
        <f>IFERROR(IF(I4607=1,VLOOKUP(F4607,Lookup!$A$2:$B$15,2,FALSE),0),0.5)</f>
        <v>0.5</v>
      </c>
      <c r="S4607">
        <f>IF(K4607=1,1,IFERROR(IF(H4607="pass",VLOOKUP(F4607,Lookup!$D$2:$E$26,2,FALSE),0),1.6))</f>
        <v>0</v>
      </c>
      <c r="T4607" s="6">
        <f t="shared" si="255"/>
        <v>0</v>
      </c>
      <c r="U4607" s="6">
        <f t="shared" si="256"/>
        <v>0.5</v>
      </c>
      <c r="V4607" t="str">
        <f t="shared" si="257"/>
        <v>A.JONES, GB</v>
      </c>
    </row>
    <row r="4608" spans="1:22">
      <c r="A4608">
        <v>771</v>
      </c>
      <c r="B4608" s="21">
        <v>3</v>
      </c>
      <c r="C4608" s="21" t="s">
        <v>24</v>
      </c>
      <c r="D4608" s="21" t="s">
        <v>11</v>
      </c>
      <c r="E4608" s="21">
        <v>23</v>
      </c>
      <c r="F4608" s="21">
        <v>77</v>
      </c>
      <c r="G4608" s="21" t="s">
        <v>5693</v>
      </c>
      <c r="H4608" s="21" t="s">
        <v>439</v>
      </c>
      <c r="I4608" s="21">
        <v>0</v>
      </c>
      <c r="J4608" s="21">
        <v>1</v>
      </c>
      <c r="K4608" s="21">
        <v>0</v>
      </c>
      <c r="L4608" s="21">
        <v>0</v>
      </c>
      <c r="M4608" s="21" t="s">
        <v>1418</v>
      </c>
      <c r="N4608" s="21">
        <v>19</v>
      </c>
      <c r="O4608" s="21">
        <f t="shared" ref="O4608:O4670" si="258">IF(N4608="NA",0,N4608)</f>
        <v>19</v>
      </c>
      <c r="P4608" s="21">
        <f t="shared" ref="P4608:P4670" si="259">IF(R4608&gt;0,1,0)</f>
        <v>0</v>
      </c>
      <c r="Q4608" s="21">
        <f t="shared" ref="Q4608:Q4670" si="260">IF(AND(S4608&gt;0,T4608&gt;0),1,0)</f>
        <v>1</v>
      </c>
      <c r="R4608">
        <f>IFERROR(IF(I4608=1,VLOOKUP(F4608,Lookup!$A$2:$B$15,2,FALSE),0),0.5)</f>
        <v>0</v>
      </c>
      <c r="S4608">
        <f>IF(K4608=1,1,IFERROR(IF(H4608="pass",VLOOKUP(F4608,Lookup!$D$2:$E$26,2,FALSE),0),1.6))</f>
        <v>1.8</v>
      </c>
      <c r="T4608" s="6">
        <f t="shared" ref="T4608:T4670" si="261">IFERROR(1.6+0.7/40*N4608,0)</f>
        <v>1.9325000000000001</v>
      </c>
      <c r="U4608" s="6">
        <f t="shared" ref="U4608:U4670" si="262">R4608+IF(S4608&gt;=3.2,S4608,IF(AND(S4608&lt;3.2,S4608&gt;=1.8),S4608*0.66+T4608*0.34,T4608))+K4608*0.4735*2</f>
        <v>1.8450500000000003</v>
      </c>
      <c r="V4608" t="str">
        <f t="shared" si="257"/>
        <v>D.ADAMS, GB</v>
      </c>
    </row>
    <row r="4609" spans="1:22">
      <c r="A4609">
        <v>772</v>
      </c>
      <c r="B4609" s="21">
        <v>3</v>
      </c>
      <c r="C4609" s="21" t="s">
        <v>24</v>
      </c>
      <c r="D4609" s="21" t="s">
        <v>11</v>
      </c>
      <c r="E4609" s="21">
        <v>9</v>
      </c>
      <c r="F4609" s="21">
        <v>91</v>
      </c>
      <c r="G4609" s="21" t="s">
        <v>5694</v>
      </c>
      <c r="H4609" s="21" t="s">
        <v>439</v>
      </c>
      <c r="I4609" s="21">
        <v>0</v>
      </c>
      <c r="J4609" s="21">
        <v>1</v>
      </c>
      <c r="K4609" s="21">
        <v>0</v>
      </c>
      <c r="L4609" s="21">
        <v>0</v>
      </c>
      <c r="M4609" s="21" t="s">
        <v>1424</v>
      </c>
      <c r="N4609" s="21">
        <v>-1</v>
      </c>
      <c r="O4609" s="21">
        <f t="shared" si="258"/>
        <v>-1</v>
      </c>
      <c r="P4609" s="21">
        <f t="shared" si="259"/>
        <v>0</v>
      </c>
      <c r="Q4609" s="21">
        <f t="shared" si="260"/>
        <v>1</v>
      </c>
      <c r="R4609">
        <f>IFERROR(IF(I4609=1,VLOOKUP(F4609,Lookup!$A$2:$B$15,2,FALSE),0),0.5)</f>
        <v>0</v>
      </c>
      <c r="S4609">
        <f>IF(K4609=1,1,IFERROR(IF(H4609="pass",VLOOKUP(F4609,Lookup!$D$2:$E$26,2,FALSE),0),1.6))</f>
        <v>2.5</v>
      </c>
      <c r="T4609" s="6">
        <f t="shared" si="261"/>
        <v>1.5825</v>
      </c>
      <c r="U4609" s="6">
        <f t="shared" si="262"/>
        <v>2.1880500000000001</v>
      </c>
      <c r="V4609" t="str">
        <f t="shared" si="257"/>
        <v>R.TONYAN, GB</v>
      </c>
    </row>
    <row r="4610" spans="1:22">
      <c r="A4610">
        <v>773</v>
      </c>
      <c r="B4610" s="21">
        <v>3</v>
      </c>
      <c r="C4610" s="21" t="s">
        <v>24</v>
      </c>
      <c r="D4610" s="21" t="s">
        <v>11</v>
      </c>
      <c r="E4610" s="21">
        <v>3</v>
      </c>
      <c r="F4610" s="21">
        <v>97</v>
      </c>
      <c r="G4610" s="21" t="s">
        <v>5695</v>
      </c>
      <c r="H4610" s="21" t="s">
        <v>585</v>
      </c>
      <c r="I4610" s="21">
        <v>1</v>
      </c>
      <c r="J4610" s="21">
        <v>0</v>
      </c>
      <c r="K4610" s="21">
        <v>0</v>
      </c>
      <c r="L4610" s="21">
        <v>0</v>
      </c>
      <c r="M4610" s="21" t="s">
        <v>1416</v>
      </c>
      <c r="N4610" s="21" t="s">
        <v>587</v>
      </c>
      <c r="O4610" s="21">
        <f t="shared" si="258"/>
        <v>0</v>
      </c>
      <c r="P4610" s="21">
        <f t="shared" si="259"/>
        <v>1</v>
      </c>
      <c r="Q4610" s="21">
        <f t="shared" si="260"/>
        <v>0</v>
      </c>
      <c r="R4610">
        <f>IFERROR(IF(I4610=1,VLOOKUP(F4610,Lookup!$A$2:$B$15,2,FALSE),0),0.5)</f>
        <v>2.1</v>
      </c>
      <c r="S4610">
        <f>IF(K4610=1,1,IFERROR(IF(H4610="pass",VLOOKUP(F4610,Lookup!$D$2:$E$26,2,FALSE),0),1.6))</f>
        <v>0</v>
      </c>
      <c r="T4610" s="6">
        <f t="shared" si="261"/>
        <v>0</v>
      </c>
      <c r="U4610" s="6">
        <f t="shared" si="262"/>
        <v>2.1</v>
      </c>
      <c r="V4610" t="str">
        <f t="shared" ref="V4610:V4673" si="263">IF(M4610="A.St","A. ST. BROWN, DET",IF(M4610="Dj.Moore","D.MOORE, CAR",IF(M4610="Mi.Carter","M.CARTER, NYJ",UPPER(M4610)&amp;", "&amp;C4610)))</f>
        <v>A.JONES, GB</v>
      </c>
    </row>
    <row r="4611" spans="1:22">
      <c r="A4611">
        <v>774</v>
      </c>
      <c r="B4611" s="21">
        <v>3</v>
      </c>
      <c r="C4611" s="21" t="s">
        <v>11</v>
      </c>
      <c r="D4611" s="21" t="s">
        <v>24</v>
      </c>
      <c r="E4611" s="21">
        <v>32</v>
      </c>
      <c r="F4611" s="21">
        <v>68</v>
      </c>
      <c r="G4611" s="21" t="s">
        <v>5696</v>
      </c>
      <c r="H4611" s="21" t="s">
        <v>439</v>
      </c>
      <c r="I4611" s="21">
        <v>0</v>
      </c>
      <c r="J4611" s="21">
        <v>1</v>
      </c>
      <c r="K4611" s="21">
        <v>0</v>
      </c>
      <c r="L4611" s="21">
        <v>0</v>
      </c>
      <c r="M4611" s="21" t="s">
        <v>2642</v>
      </c>
      <c r="N4611" s="21">
        <v>6</v>
      </c>
      <c r="O4611" s="21">
        <f t="shared" si="258"/>
        <v>6</v>
      </c>
      <c r="P4611" s="21">
        <f t="shared" si="259"/>
        <v>0</v>
      </c>
      <c r="Q4611" s="21">
        <f t="shared" si="260"/>
        <v>1</v>
      </c>
      <c r="R4611">
        <f>IFERROR(IF(I4611=1,VLOOKUP(F4611,Lookup!$A$2:$B$15,2,FALSE),0),0.5)</f>
        <v>0</v>
      </c>
      <c r="S4611">
        <f>IF(K4611=1,1,IFERROR(IF(H4611="pass",VLOOKUP(F4611,Lookup!$D$2:$E$26,2,FALSE),0),1.6))</f>
        <v>1.6</v>
      </c>
      <c r="T4611" s="6">
        <f t="shared" si="261"/>
        <v>1.7050000000000001</v>
      </c>
      <c r="U4611" s="6">
        <f t="shared" si="262"/>
        <v>1.7050000000000001</v>
      </c>
      <c r="V4611" t="str">
        <f t="shared" si="263"/>
        <v>G.KITTLE, SF</v>
      </c>
    </row>
    <row r="4612" spans="1:22">
      <c r="A4612">
        <v>775</v>
      </c>
      <c r="B4612" s="21">
        <v>3</v>
      </c>
      <c r="C4612" s="21" t="s">
        <v>11</v>
      </c>
      <c r="D4612" s="21" t="s">
        <v>24</v>
      </c>
      <c r="E4612" s="21">
        <v>22</v>
      </c>
      <c r="F4612" s="21">
        <v>78</v>
      </c>
      <c r="G4612" s="21" t="s">
        <v>5697</v>
      </c>
      <c r="H4612" s="21" t="s">
        <v>439</v>
      </c>
      <c r="I4612" s="21">
        <v>0</v>
      </c>
      <c r="J4612" s="21">
        <v>1</v>
      </c>
      <c r="K4612" s="21">
        <v>0</v>
      </c>
      <c r="L4612" s="21">
        <v>0</v>
      </c>
      <c r="M4612" s="21" t="s">
        <v>2665</v>
      </c>
      <c r="N4612" s="21">
        <v>5</v>
      </c>
      <c r="O4612" s="21">
        <f t="shared" si="258"/>
        <v>5</v>
      </c>
      <c r="P4612" s="21">
        <f t="shared" si="259"/>
        <v>0</v>
      </c>
      <c r="Q4612" s="21">
        <f t="shared" si="260"/>
        <v>1</v>
      </c>
      <c r="R4612">
        <f>IFERROR(IF(I4612=1,VLOOKUP(F4612,Lookup!$A$2:$B$15,2,FALSE),0),0.5)</f>
        <v>0</v>
      </c>
      <c r="S4612">
        <f>IF(K4612=1,1,IFERROR(IF(H4612="pass",VLOOKUP(F4612,Lookup!$D$2:$E$26,2,FALSE),0),1.6))</f>
        <v>1.8</v>
      </c>
      <c r="T4612" s="6">
        <f t="shared" si="261"/>
        <v>1.6875</v>
      </c>
      <c r="U4612" s="6">
        <f t="shared" si="262"/>
        <v>1.7617500000000001</v>
      </c>
      <c r="V4612" t="str">
        <f t="shared" si="263"/>
        <v>D.SAMUEL, SF</v>
      </c>
    </row>
    <row r="4613" spans="1:22">
      <c r="A4613">
        <v>776</v>
      </c>
      <c r="B4613" s="21">
        <v>3</v>
      </c>
      <c r="C4613" s="21" t="s">
        <v>11</v>
      </c>
      <c r="D4613" s="21" t="s">
        <v>24</v>
      </c>
      <c r="E4613" s="21">
        <v>22</v>
      </c>
      <c r="F4613" s="21">
        <v>78</v>
      </c>
      <c r="G4613" s="21" t="s">
        <v>5698</v>
      </c>
      <c r="H4613" s="21" t="s">
        <v>439</v>
      </c>
      <c r="I4613" s="21">
        <v>0</v>
      </c>
      <c r="J4613" s="21">
        <v>1</v>
      </c>
      <c r="K4613" s="21">
        <v>0</v>
      </c>
      <c r="L4613" s="21">
        <v>0</v>
      </c>
      <c r="M4613" s="21" t="s">
        <v>2648</v>
      </c>
      <c r="N4613" s="21">
        <v>11</v>
      </c>
      <c r="O4613" s="21">
        <f t="shared" si="258"/>
        <v>11</v>
      </c>
      <c r="P4613" s="21">
        <f t="shared" si="259"/>
        <v>0</v>
      </c>
      <c r="Q4613" s="21">
        <f t="shared" si="260"/>
        <v>1</v>
      </c>
      <c r="R4613">
        <f>IFERROR(IF(I4613=1,VLOOKUP(F4613,Lookup!$A$2:$B$15,2,FALSE),0),0.5)</f>
        <v>0</v>
      </c>
      <c r="S4613">
        <f>IF(K4613=1,1,IFERROR(IF(H4613="pass",VLOOKUP(F4613,Lookup!$D$2:$E$26,2,FALSE),0),1.6))</f>
        <v>1.8</v>
      </c>
      <c r="T4613" s="6">
        <f t="shared" si="261"/>
        <v>1.7925</v>
      </c>
      <c r="U4613" s="6">
        <f t="shared" si="262"/>
        <v>1.7974500000000002</v>
      </c>
      <c r="V4613" t="str">
        <f t="shared" si="263"/>
        <v>M.SANU, SF</v>
      </c>
    </row>
    <row r="4614" spans="1:22">
      <c r="A4614">
        <v>777</v>
      </c>
      <c r="B4614" s="21">
        <v>3</v>
      </c>
      <c r="C4614" s="21" t="s">
        <v>11</v>
      </c>
      <c r="D4614" s="21" t="s">
        <v>24</v>
      </c>
      <c r="E4614" s="21">
        <v>11</v>
      </c>
      <c r="F4614" s="21">
        <v>89</v>
      </c>
      <c r="G4614" s="21" t="s">
        <v>5699</v>
      </c>
      <c r="H4614" s="21" t="s">
        <v>439</v>
      </c>
      <c r="I4614" s="21">
        <v>0</v>
      </c>
      <c r="J4614" s="21">
        <v>1</v>
      </c>
      <c r="K4614" s="21">
        <v>0</v>
      </c>
      <c r="L4614" s="21">
        <v>0</v>
      </c>
      <c r="M4614" s="21" t="s">
        <v>2678</v>
      </c>
      <c r="N4614" s="21">
        <v>5</v>
      </c>
      <c r="O4614" s="21">
        <f t="shared" si="258"/>
        <v>5</v>
      </c>
      <c r="P4614" s="21">
        <f t="shared" si="259"/>
        <v>0</v>
      </c>
      <c r="Q4614" s="21">
        <f t="shared" si="260"/>
        <v>1</v>
      </c>
      <c r="R4614">
        <f>IFERROR(IF(I4614=1,VLOOKUP(F4614,Lookup!$A$2:$B$15,2,FALSE),0),0.5)</f>
        <v>0</v>
      </c>
      <c r="S4614">
        <f>IF(K4614=1,1,IFERROR(IF(H4614="pass",VLOOKUP(F4614,Lookup!$D$2:$E$26,2,FALSE),0),1.6))</f>
        <v>2.2000000000000002</v>
      </c>
      <c r="T4614" s="6">
        <f t="shared" si="261"/>
        <v>1.6875</v>
      </c>
      <c r="U4614" s="6">
        <f t="shared" si="262"/>
        <v>2.0257500000000004</v>
      </c>
      <c r="V4614" t="str">
        <f t="shared" si="263"/>
        <v>K.JUSZCZYK, SF</v>
      </c>
    </row>
    <row r="4615" spans="1:22">
      <c r="A4615">
        <v>778</v>
      </c>
      <c r="B4615" s="21">
        <v>3</v>
      </c>
      <c r="C4615" s="21" t="s">
        <v>11</v>
      </c>
      <c r="D4615" s="21" t="s">
        <v>24</v>
      </c>
      <c r="E4615" s="21">
        <v>6</v>
      </c>
      <c r="F4615" s="21">
        <v>94</v>
      </c>
      <c r="G4615" s="21" t="s">
        <v>5700</v>
      </c>
      <c r="H4615" s="21" t="s">
        <v>439</v>
      </c>
      <c r="I4615" s="21">
        <v>0</v>
      </c>
      <c r="J4615" s="21">
        <v>1</v>
      </c>
      <c r="K4615" s="21">
        <v>0</v>
      </c>
      <c r="L4615" s="21">
        <v>0</v>
      </c>
      <c r="M4615" s="21" t="s">
        <v>4589</v>
      </c>
      <c r="N4615" s="21">
        <v>6</v>
      </c>
      <c r="O4615" s="21">
        <f t="shared" si="258"/>
        <v>6</v>
      </c>
      <c r="P4615" s="21">
        <f t="shared" si="259"/>
        <v>0</v>
      </c>
      <c r="Q4615" s="21">
        <f t="shared" si="260"/>
        <v>1</v>
      </c>
      <c r="R4615">
        <f>IFERROR(IF(I4615=1,VLOOKUP(F4615,Lookup!$A$2:$B$15,2,FALSE),0),0.5)</f>
        <v>0</v>
      </c>
      <c r="S4615">
        <f>IF(K4615=1,1,IFERROR(IF(H4615="pass",VLOOKUP(F4615,Lookup!$D$2:$E$26,2,FALSE),0),1.6))</f>
        <v>2.8</v>
      </c>
      <c r="T4615" s="6">
        <f t="shared" si="261"/>
        <v>1.7050000000000001</v>
      </c>
      <c r="U4615" s="6">
        <f t="shared" si="262"/>
        <v>2.4276999999999997</v>
      </c>
      <c r="V4615" t="str">
        <f t="shared" si="263"/>
        <v>B.AIYUK, SF</v>
      </c>
    </row>
    <row r="4616" spans="1:22">
      <c r="A4616">
        <v>779</v>
      </c>
      <c r="B4616" s="21">
        <v>3</v>
      </c>
      <c r="C4616" s="21" t="s">
        <v>11</v>
      </c>
      <c r="D4616" s="21" t="s">
        <v>24</v>
      </c>
      <c r="E4616" s="21">
        <v>6</v>
      </c>
      <c r="F4616" s="21">
        <v>94</v>
      </c>
      <c r="G4616" s="21" t="s">
        <v>5701</v>
      </c>
      <c r="H4616" s="21" t="s">
        <v>2864</v>
      </c>
      <c r="I4616" s="21">
        <v>0</v>
      </c>
      <c r="J4616" s="21">
        <v>1</v>
      </c>
      <c r="K4616" s="21">
        <v>0</v>
      </c>
      <c r="L4616" s="21">
        <v>0</v>
      </c>
      <c r="M4616" s="21" t="s">
        <v>2648</v>
      </c>
      <c r="N4616" s="21" t="s">
        <v>587</v>
      </c>
      <c r="O4616" s="21">
        <f t="shared" si="258"/>
        <v>0</v>
      </c>
      <c r="P4616" s="21">
        <f t="shared" si="259"/>
        <v>0</v>
      </c>
      <c r="Q4616" s="21">
        <f t="shared" si="260"/>
        <v>0</v>
      </c>
      <c r="R4616">
        <f>IFERROR(IF(I4616=1,VLOOKUP(F4616,Lookup!$A$2:$B$15,2,FALSE),0),0.5)</f>
        <v>0</v>
      </c>
      <c r="S4616">
        <f>IF(K4616=1,1,IFERROR(IF(H4616="pass",VLOOKUP(F4616,Lookup!$D$2:$E$26,2,FALSE),0),1.6))</f>
        <v>0</v>
      </c>
      <c r="T4616" s="6">
        <f t="shared" si="261"/>
        <v>0</v>
      </c>
      <c r="U4616" s="6">
        <f t="shared" si="262"/>
        <v>0</v>
      </c>
      <c r="V4616" t="str">
        <f t="shared" si="263"/>
        <v>M.SANU, SF</v>
      </c>
    </row>
    <row r="4617" spans="1:22">
      <c r="A4617">
        <v>781</v>
      </c>
      <c r="B4617" s="21">
        <v>3</v>
      </c>
      <c r="C4617" s="21" t="s">
        <v>11</v>
      </c>
      <c r="D4617" s="21" t="s">
        <v>24</v>
      </c>
      <c r="E4617" s="21">
        <v>1</v>
      </c>
      <c r="F4617" s="21">
        <v>99</v>
      </c>
      <c r="G4617" s="21" t="s">
        <v>5702</v>
      </c>
      <c r="H4617" s="21" t="s">
        <v>439</v>
      </c>
      <c r="I4617" s="21">
        <v>0</v>
      </c>
      <c r="J4617" s="21">
        <v>1</v>
      </c>
      <c r="K4617" s="21">
        <v>0</v>
      </c>
      <c r="L4617" s="21">
        <v>0</v>
      </c>
      <c r="M4617" s="21" t="s">
        <v>4589</v>
      </c>
      <c r="N4617" s="21">
        <v>1</v>
      </c>
      <c r="O4617" s="21">
        <f t="shared" si="258"/>
        <v>1</v>
      </c>
      <c r="P4617" s="21">
        <f t="shared" si="259"/>
        <v>0</v>
      </c>
      <c r="Q4617" s="21">
        <f t="shared" si="260"/>
        <v>1</v>
      </c>
      <c r="R4617">
        <f>IFERROR(IF(I4617=1,VLOOKUP(F4617,Lookup!$A$2:$B$15,2,FALSE),0),0.5)</f>
        <v>0</v>
      </c>
      <c r="S4617">
        <f>IF(K4617=1,1,IFERROR(IF(H4617="pass",VLOOKUP(F4617,Lookup!$D$2:$E$26,2,FALSE),0),1.6))</f>
        <v>4</v>
      </c>
      <c r="T4617" s="6">
        <f t="shared" si="261"/>
        <v>1.6175000000000002</v>
      </c>
      <c r="U4617" s="6">
        <f t="shared" si="262"/>
        <v>4</v>
      </c>
      <c r="V4617" t="str">
        <f t="shared" si="263"/>
        <v>B.AIYUK, SF</v>
      </c>
    </row>
    <row r="4618" spans="1:22">
      <c r="A4618">
        <v>782</v>
      </c>
      <c r="B4618" s="21">
        <v>3</v>
      </c>
      <c r="C4618" s="21" t="s">
        <v>11</v>
      </c>
      <c r="D4618" s="21" t="s">
        <v>24</v>
      </c>
      <c r="E4618" s="21">
        <v>1</v>
      </c>
      <c r="F4618" s="21">
        <v>99</v>
      </c>
      <c r="G4618" s="21" t="s">
        <v>5703</v>
      </c>
      <c r="H4618" s="21" t="s">
        <v>585</v>
      </c>
      <c r="I4618" s="21">
        <v>1</v>
      </c>
      <c r="J4618" s="21">
        <v>0</v>
      </c>
      <c r="K4618" s="21">
        <v>0</v>
      </c>
      <c r="L4618" s="21">
        <v>0</v>
      </c>
      <c r="M4618" s="21" t="s">
        <v>2644</v>
      </c>
      <c r="N4618" s="21" t="s">
        <v>587</v>
      </c>
      <c r="O4618" s="21">
        <f t="shared" si="258"/>
        <v>0</v>
      </c>
      <c r="P4618" s="21">
        <f t="shared" si="259"/>
        <v>1</v>
      </c>
      <c r="Q4618" s="21">
        <f t="shared" si="260"/>
        <v>0</v>
      </c>
      <c r="R4618">
        <f>IFERROR(IF(I4618=1,VLOOKUP(F4618,Lookup!$A$2:$B$15,2,FALSE),0),0.5)</f>
        <v>3.3</v>
      </c>
      <c r="S4618">
        <f>IF(K4618=1,1,IFERROR(IF(H4618="pass",VLOOKUP(F4618,Lookup!$D$2:$E$26,2,FALSE),0),1.6))</f>
        <v>0</v>
      </c>
      <c r="T4618" s="6">
        <f t="shared" si="261"/>
        <v>0</v>
      </c>
      <c r="U4618" s="6">
        <f t="shared" si="262"/>
        <v>3.3</v>
      </c>
      <c r="V4618" t="str">
        <f t="shared" si="263"/>
        <v>T.LANCE, SF</v>
      </c>
    </row>
    <row r="4619" spans="1:22">
      <c r="A4619">
        <v>783</v>
      </c>
      <c r="B4619" s="21">
        <v>3</v>
      </c>
      <c r="C4619" s="21" t="s">
        <v>11</v>
      </c>
      <c r="D4619" s="21" t="s">
        <v>24</v>
      </c>
      <c r="E4619" s="21">
        <v>83</v>
      </c>
      <c r="F4619" s="21">
        <v>17</v>
      </c>
      <c r="G4619" s="21" t="s">
        <v>5704</v>
      </c>
      <c r="H4619" s="21" t="s">
        <v>439</v>
      </c>
      <c r="I4619" s="21">
        <v>0</v>
      </c>
      <c r="J4619" s="21">
        <v>1</v>
      </c>
      <c r="K4619" s="21">
        <v>0</v>
      </c>
      <c r="L4619" s="21">
        <v>0</v>
      </c>
      <c r="M4619" s="21" t="s">
        <v>2642</v>
      </c>
      <c r="N4619" s="21">
        <v>-3</v>
      </c>
      <c r="O4619" s="21">
        <f t="shared" si="258"/>
        <v>-3</v>
      </c>
      <c r="P4619" s="21">
        <f t="shared" si="259"/>
        <v>0</v>
      </c>
      <c r="Q4619" s="21">
        <f t="shared" si="260"/>
        <v>1</v>
      </c>
      <c r="R4619">
        <f>IFERROR(IF(I4619=1,VLOOKUP(F4619,Lookup!$A$2:$B$15,2,FALSE),0),0.5)</f>
        <v>0</v>
      </c>
      <c r="S4619">
        <f>IF(K4619=1,1,IFERROR(IF(H4619="pass",VLOOKUP(F4619,Lookup!$D$2:$E$26,2,FALSE),0),1.6))</f>
        <v>1.6</v>
      </c>
      <c r="T4619" s="6">
        <f t="shared" si="261"/>
        <v>1.5475000000000001</v>
      </c>
      <c r="U4619" s="6">
        <f t="shared" si="262"/>
        <v>1.5475000000000001</v>
      </c>
      <c r="V4619" t="str">
        <f t="shared" si="263"/>
        <v>G.KITTLE, SF</v>
      </c>
    </row>
    <row r="4620" spans="1:22">
      <c r="A4620">
        <v>784</v>
      </c>
      <c r="B4620" s="21">
        <v>3</v>
      </c>
      <c r="C4620" s="21" t="s">
        <v>11</v>
      </c>
      <c r="D4620" s="21" t="s">
        <v>24</v>
      </c>
      <c r="E4620" s="21">
        <v>76</v>
      </c>
      <c r="F4620" s="21">
        <v>24</v>
      </c>
      <c r="G4620" s="21" t="s">
        <v>5705</v>
      </c>
      <c r="H4620" s="21" t="s">
        <v>585</v>
      </c>
      <c r="I4620" s="21">
        <v>1</v>
      </c>
      <c r="J4620" s="21">
        <v>0</v>
      </c>
      <c r="K4620" s="21">
        <v>0</v>
      </c>
      <c r="L4620" s="21">
        <v>0</v>
      </c>
      <c r="M4620" s="21" t="s">
        <v>4678</v>
      </c>
      <c r="N4620" s="21" t="s">
        <v>587</v>
      </c>
      <c r="O4620" s="21">
        <f t="shared" si="258"/>
        <v>0</v>
      </c>
      <c r="P4620" s="21">
        <f t="shared" si="259"/>
        <v>1</v>
      </c>
      <c r="Q4620" s="21">
        <f t="shared" si="260"/>
        <v>0</v>
      </c>
      <c r="R4620">
        <f>IFERROR(IF(I4620=1,VLOOKUP(F4620,Lookup!$A$2:$B$15,2,FALSE),0),0.5)</f>
        <v>0.5</v>
      </c>
      <c r="S4620">
        <f>IF(K4620=1,1,IFERROR(IF(H4620="pass",VLOOKUP(F4620,Lookup!$D$2:$E$26,2,FALSE),0),1.6))</f>
        <v>0</v>
      </c>
      <c r="T4620" s="6">
        <f t="shared" si="261"/>
        <v>0</v>
      </c>
      <c r="U4620" s="6">
        <f t="shared" si="262"/>
        <v>0.5</v>
      </c>
      <c r="V4620" t="str">
        <f t="shared" si="263"/>
        <v>T.SERMON, SF</v>
      </c>
    </row>
    <row r="4621" spans="1:22">
      <c r="A4621">
        <v>785</v>
      </c>
      <c r="B4621" s="21">
        <v>3</v>
      </c>
      <c r="C4621" s="21" t="s">
        <v>11</v>
      </c>
      <c r="D4621" s="21" t="s">
        <v>24</v>
      </c>
      <c r="E4621" s="21">
        <v>74</v>
      </c>
      <c r="F4621" s="21">
        <v>26</v>
      </c>
      <c r="G4621" s="21" t="s">
        <v>5706</v>
      </c>
      <c r="H4621" s="21" t="s">
        <v>585</v>
      </c>
      <c r="I4621" s="21">
        <v>1</v>
      </c>
      <c r="J4621" s="21">
        <v>0</v>
      </c>
      <c r="K4621" s="21">
        <v>0</v>
      </c>
      <c r="L4621" s="21">
        <v>0</v>
      </c>
      <c r="M4621" s="21" t="s">
        <v>2678</v>
      </c>
      <c r="N4621" s="21" t="s">
        <v>587</v>
      </c>
      <c r="O4621" s="21">
        <f t="shared" si="258"/>
        <v>0</v>
      </c>
      <c r="P4621" s="21">
        <f t="shared" si="259"/>
        <v>1</v>
      </c>
      <c r="Q4621" s="21">
        <f t="shared" si="260"/>
        <v>0</v>
      </c>
      <c r="R4621">
        <f>IFERROR(IF(I4621=1,VLOOKUP(F4621,Lookup!$A$2:$B$15,2,FALSE),0),0.5)</f>
        <v>0.5</v>
      </c>
      <c r="S4621">
        <f>IF(K4621=1,1,IFERROR(IF(H4621="pass",VLOOKUP(F4621,Lookup!$D$2:$E$26,2,FALSE),0),1.6))</f>
        <v>0</v>
      </c>
      <c r="T4621" s="6">
        <f t="shared" si="261"/>
        <v>0</v>
      </c>
      <c r="U4621" s="6">
        <f t="shared" si="262"/>
        <v>0.5</v>
      </c>
      <c r="V4621" t="str">
        <f t="shared" si="263"/>
        <v>K.JUSZCZYK, SF</v>
      </c>
    </row>
    <row r="4622" spans="1:22">
      <c r="A4622">
        <v>786</v>
      </c>
      <c r="B4622" s="21">
        <v>3</v>
      </c>
      <c r="C4622" s="21" t="s">
        <v>11</v>
      </c>
      <c r="D4622" s="21" t="s">
        <v>24</v>
      </c>
      <c r="E4622" s="21">
        <v>72</v>
      </c>
      <c r="F4622" s="21">
        <v>28</v>
      </c>
      <c r="G4622" s="21" t="s">
        <v>5707</v>
      </c>
      <c r="H4622" s="21" t="s">
        <v>439</v>
      </c>
      <c r="I4622" s="21">
        <v>0</v>
      </c>
      <c r="J4622" s="21">
        <v>1</v>
      </c>
      <c r="K4622" s="21">
        <v>0</v>
      </c>
      <c r="L4622" s="21">
        <v>0</v>
      </c>
      <c r="M4622" s="21" t="s">
        <v>2665</v>
      </c>
      <c r="N4622" s="21">
        <v>-3</v>
      </c>
      <c r="O4622" s="21">
        <f t="shared" si="258"/>
        <v>-3</v>
      </c>
      <c r="P4622" s="21">
        <f t="shared" si="259"/>
        <v>0</v>
      </c>
      <c r="Q4622" s="21">
        <f t="shared" si="260"/>
        <v>1</v>
      </c>
      <c r="R4622">
        <f>IFERROR(IF(I4622=1,VLOOKUP(F4622,Lookup!$A$2:$B$15,2,FALSE),0),0.5)</f>
        <v>0</v>
      </c>
      <c r="S4622">
        <f>IF(K4622=1,1,IFERROR(IF(H4622="pass",VLOOKUP(F4622,Lookup!$D$2:$E$26,2,FALSE),0),1.6))</f>
        <v>1.6</v>
      </c>
      <c r="T4622" s="6">
        <f t="shared" si="261"/>
        <v>1.5475000000000001</v>
      </c>
      <c r="U4622" s="6">
        <f t="shared" si="262"/>
        <v>1.5475000000000001</v>
      </c>
      <c r="V4622" t="str">
        <f t="shared" si="263"/>
        <v>D.SAMUEL, SF</v>
      </c>
    </row>
    <row r="4623" spans="1:22">
      <c r="A4623">
        <v>787</v>
      </c>
      <c r="B4623" s="21">
        <v>3</v>
      </c>
      <c r="C4623" s="21" t="s">
        <v>11</v>
      </c>
      <c r="D4623" s="21" t="s">
        <v>24</v>
      </c>
      <c r="E4623" s="21">
        <v>53</v>
      </c>
      <c r="F4623" s="21">
        <v>47</v>
      </c>
      <c r="G4623" s="21" t="s">
        <v>5708</v>
      </c>
      <c r="H4623" s="21" t="s">
        <v>585</v>
      </c>
      <c r="I4623" s="21">
        <v>1</v>
      </c>
      <c r="J4623" s="21">
        <v>0</v>
      </c>
      <c r="K4623" s="21">
        <v>0</v>
      </c>
      <c r="L4623" s="21">
        <v>0</v>
      </c>
      <c r="M4623" s="21" t="s">
        <v>4678</v>
      </c>
      <c r="N4623" s="21" t="s">
        <v>587</v>
      </c>
      <c r="O4623" s="21">
        <f t="shared" si="258"/>
        <v>0</v>
      </c>
      <c r="P4623" s="21">
        <f t="shared" si="259"/>
        <v>1</v>
      </c>
      <c r="Q4623" s="21">
        <f t="shared" si="260"/>
        <v>0</v>
      </c>
      <c r="R4623">
        <f>IFERROR(IF(I4623=1,VLOOKUP(F4623,Lookup!$A$2:$B$15,2,FALSE),0),0.5)</f>
        <v>0.5</v>
      </c>
      <c r="S4623">
        <f>IF(K4623=1,1,IFERROR(IF(H4623="pass",VLOOKUP(F4623,Lookup!$D$2:$E$26,2,FALSE),0),1.6))</f>
        <v>0</v>
      </c>
      <c r="T4623" s="6">
        <f t="shared" si="261"/>
        <v>0</v>
      </c>
      <c r="U4623" s="6">
        <f t="shared" si="262"/>
        <v>0.5</v>
      </c>
      <c r="V4623" t="str">
        <f t="shared" si="263"/>
        <v>T.SERMON, SF</v>
      </c>
    </row>
    <row r="4624" spans="1:22">
      <c r="A4624">
        <v>788</v>
      </c>
      <c r="B4624" s="21">
        <v>3</v>
      </c>
      <c r="C4624" s="21" t="s">
        <v>11</v>
      </c>
      <c r="D4624" s="21" t="s">
        <v>24</v>
      </c>
      <c r="E4624" s="21">
        <v>37</v>
      </c>
      <c r="F4624" s="21">
        <v>63</v>
      </c>
      <c r="G4624" s="21" t="s">
        <v>5709</v>
      </c>
      <c r="H4624" s="21" t="s">
        <v>585</v>
      </c>
      <c r="I4624" s="21">
        <v>1</v>
      </c>
      <c r="J4624" s="21">
        <v>0</v>
      </c>
      <c r="K4624" s="21">
        <v>0</v>
      </c>
      <c r="L4624" s="21">
        <v>0</v>
      </c>
      <c r="M4624" s="21" t="s">
        <v>4589</v>
      </c>
      <c r="N4624" s="21" t="s">
        <v>587</v>
      </c>
      <c r="O4624" s="21">
        <f t="shared" si="258"/>
        <v>0</v>
      </c>
      <c r="P4624" s="21">
        <f t="shared" si="259"/>
        <v>1</v>
      </c>
      <c r="Q4624" s="21">
        <f t="shared" si="260"/>
        <v>0</v>
      </c>
      <c r="R4624">
        <f>IFERROR(IF(I4624=1,VLOOKUP(F4624,Lookup!$A$2:$B$15,2,FALSE),0),0.5)</f>
        <v>0.5</v>
      </c>
      <c r="S4624">
        <f>IF(K4624=1,1,IFERROR(IF(H4624="pass",VLOOKUP(F4624,Lookup!$D$2:$E$26,2,FALSE),0),1.6))</f>
        <v>0</v>
      </c>
      <c r="T4624" s="6">
        <f t="shared" si="261"/>
        <v>0</v>
      </c>
      <c r="U4624" s="6">
        <f t="shared" si="262"/>
        <v>0.5</v>
      </c>
      <c r="V4624" t="str">
        <f t="shared" si="263"/>
        <v>B.AIYUK, SF</v>
      </c>
    </row>
    <row r="4625" spans="1:22">
      <c r="A4625">
        <v>789</v>
      </c>
      <c r="B4625" s="21">
        <v>3</v>
      </c>
      <c r="C4625" s="21" t="s">
        <v>11</v>
      </c>
      <c r="D4625" s="21" t="s">
        <v>24</v>
      </c>
      <c r="E4625" s="21">
        <v>29</v>
      </c>
      <c r="F4625" s="21">
        <v>71</v>
      </c>
      <c r="G4625" s="21" t="s">
        <v>5710</v>
      </c>
      <c r="H4625" s="21" t="s">
        <v>585</v>
      </c>
      <c r="I4625" s="21">
        <v>1</v>
      </c>
      <c r="J4625" s="21">
        <v>0</v>
      </c>
      <c r="K4625" s="21">
        <v>0</v>
      </c>
      <c r="L4625" s="21">
        <v>0</v>
      </c>
      <c r="M4625" s="21" t="s">
        <v>4678</v>
      </c>
      <c r="N4625" s="21" t="s">
        <v>587</v>
      </c>
      <c r="O4625" s="21">
        <f t="shared" si="258"/>
        <v>0</v>
      </c>
      <c r="P4625" s="21">
        <f t="shared" si="259"/>
        <v>1</v>
      </c>
      <c r="Q4625" s="21">
        <f t="shared" si="260"/>
        <v>0</v>
      </c>
      <c r="R4625">
        <f>IFERROR(IF(I4625=1,VLOOKUP(F4625,Lookup!$A$2:$B$15,2,FALSE),0),0.5)</f>
        <v>0.5</v>
      </c>
      <c r="S4625">
        <f>IF(K4625=1,1,IFERROR(IF(H4625="pass",VLOOKUP(F4625,Lookup!$D$2:$E$26,2,FALSE),0),1.6))</f>
        <v>0</v>
      </c>
      <c r="T4625" s="6">
        <f t="shared" si="261"/>
        <v>0</v>
      </c>
      <c r="U4625" s="6">
        <f t="shared" si="262"/>
        <v>0.5</v>
      </c>
      <c r="V4625" t="str">
        <f t="shared" si="263"/>
        <v>T.SERMON, SF</v>
      </c>
    </row>
    <row r="4626" spans="1:22">
      <c r="A4626">
        <v>790</v>
      </c>
      <c r="B4626" s="21">
        <v>3</v>
      </c>
      <c r="C4626" s="21" t="s">
        <v>11</v>
      </c>
      <c r="D4626" s="21" t="s">
        <v>24</v>
      </c>
      <c r="E4626" s="21">
        <v>25</v>
      </c>
      <c r="F4626" s="21">
        <v>75</v>
      </c>
      <c r="G4626" s="21" t="s">
        <v>5711</v>
      </c>
      <c r="H4626" s="21" t="s">
        <v>439</v>
      </c>
      <c r="I4626" s="21">
        <v>0</v>
      </c>
      <c r="J4626" s="21">
        <v>1</v>
      </c>
      <c r="K4626" s="21">
        <v>0</v>
      </c>
      <c r="L4626" s="21">
        <v>0</v>
      </c>
      <c r="M4626" s="21" t="s">
        <v>2665</v>
      </c>
      <c r="N4626" s="21">
        <v>-5</v>
      </c>
      <c r="O4626" s="21">
        <f t="shared" si="258"/>
        <v>-5</v>
      </c>
      <c r="P4626" s="21">
        <f t="shared" si="259"/>
        <v>0</v>
      </c>
      <c r="Q4626" s="21">
        <f t="shared" si="260"/>
        <v>1</v>
      </c>
      <c r="R4626">
        <f>IFERROR(IF(I4626=1,VLOOKUP(F4626,Lookup!$A$2:$B$15,2,FALSE),0),0.5)</f>
        <v>0</v>
      </c>
      <c r="S4626">
        <f>IF(K4626=1,1,IFERROR(IF(H4626="pass",VLOOKUP(F4626,Lookup!$D$2:$E$26,2,FALSE),0),1.6))</f>
        <v>1.8</v>
      </c>
      <c r="T4626" s="6">
        <f t="shared" si="261"/>
        <v>1.5125000000000002</v>
      </c>
      <c r="U4626" s="6">
        <f t="shared" si="262"/>
        <v>1.7022500000000003</v>
      </c>
      <c r="V4626" t="str">
        <f t="shared" si="263"/>
        <v>D.SAMUEL, SF</v>
      </c>
    </row>
    <row r="4627" spans="1:22">
      <c r="A4627">
        <v>791</v>
      </c>
      <c r="B4627" s="21">
        <v>3</v>
      </c>
      <c r="C4627" s="21" t="s">
        <v>11</v>
      </c>
      <c r="D4627" s="21" t="s">
        <v>24</v>
      </c>
      <c r="E4627" s="21">
        <v>24</v>
      </c>
      <c r="F4627" s="21">
        <v>76</v>
      </c>
      <c r="G4627" s="21" t="s">
        <v>5712</v>
      </c>
      <c r="H4627" s="21" t="s">
        <v>439</v>
      </c>
      <c r="I4627" s="21">
        <v>0</v>
      </c>
      <c r="J4627" s="21">
        <v>1</v>
      </c>
      <c r="K4627" s="21">
        <v>0</v>
      </c>
      <c r="L4627" s="21">
        <v>0</v>
      </c>
      <c r="M4627" s="21" t="s">
        <v>4678</v>
      </c>
      <c r="N4627" s="21">
        <v>-4</v>
      </c>
      <c r="O4627" s="21">
        <f t="shared" si="258"/>
        <v>-4</v>
      </c>
      <c r="P4627" s="21">
        <f t="shared" si="259"/>
        <v>0</v>
      </c>
      <c r="Q4627" s="21">
        <f t="shared" si="260"/>
        <v>1</v>
      </c>
      <c r="R4627">
        <f>IFERROR(IF(I4627=1,VLOOKUP(F4627,Lookup!$A$2:$B$15,2,FALSE),0),0.5)</f>
        <v>0</v>
      </c>
      <c r="S4627">
        <f>IF(K4627=1,1,IFERROR(IF(H4627="pass",VLOOKUP(F4627,Lookup!$D$2:$E$26,2,FALSE),0),1.6))</f>
        <v>1.8</v>
      </c>
      <c r="T4627" s="6">
        <f t="shared" si="261"/>
        <v>1.53</v>
      </c>
      <c r="U4627" s="6">
        <f t="shared" si="262"/>
        <v>1.7082000000000002</v>
      </c>
      <c r="V4627" t="str">
        <f t="shared" si="263"/>
        <v>T.SERMON, SF</v>
      </c>
    </row>
    <row r="4628" spans="1:22">
      <c r="A4628">
        <v>792</v>
      </c>
      <c r="B4628" s="21">
        <v>3</v>
      </c>
      <c r="C4628" s="21" t="s">
        <v>11</v>
      </c>
      <c r="D4628" s="21" t="s">
        <v>24</v>
      </c>
      <c r="E4628" s="21">
        <v>24</v>
      </c>
      <c r="F4628" s="21">
        <v>76</v>
      </c>
      <c r="G4628" s="21" t="s">
        <v>5713</v>
      </c>
      <c r="H4628" s="21" t="s">
        <v>439</v>
      </c>
      <c r="I4628" s="21">
        <v>0</v>
      </c>
      <c r="J4628" s="21">
        <v>1</v>
      </c>
      <c r="K4628" s="21">
        <v>0</v>
      </c>
      <c r="L4628" s="21">
        <v>0</v>
      </c>
      <c r="M4628" s="21" t="s">
        <v>2665</v>
      </c>
      <c r="N4628" s="21">
        <v>15</v>
      </c>
      <c r="O4628" s="21">
        <f t="shared" si="258"/>
        <v>15</v>
      </c>
      <c r="P4628" s="21">
        <f t="shared" si="259"/>
        <v>0</v>
      </c>
      <c r="Q4628" s="21">
        <f t="shared" si="260"/>
        <v>1</v>
      </c>
      <c r="R4628">
        <f>IFERROR(IF(I4628=1,VLOOKUP(F4628,Lookup!$A$2:$B$15,2,FALSE),0),0.5)</f>
        <v>0</v>
      </c>
      <c r="S4628">
        <f>IF(K4628=1,1,IFERROR(IF(H4628="pass",VLOOKUP(F4628,Lookup!$D$2:$E$26,2,FALSE),0),1.6))</f>
        <v>1.8</v>
      </c>
      <c r="T4628" s="6">
        <f t="shared" si="261"/>
        <v>1.8625</v>
      </c>
      <c r="U4628" s="6">
        <f t="shared" si="262"/>
        <v>1.8212500000000003</v>
      </c>
      <c r="V4628" t="str">
        <f t="shared" si="263"/>
        <v>D.SAMUEL, SF</v>
      </c>
    </row>
    <row r="4629" spans="1:22">
      <c r="A4629">
        <v>793</v>
      </c>
      <c r="B4629" s="21">
        <v>3</v>
      </c>
      <c r="C4629" s="21" t="s">
        <v>11</v>
      </c>
      <c r="D4629" s="21" t="s">
        <v>24</v>
      </c>
      <c r="E4629" s="21">
        <v>8</v>
      </c>
      <c r="F4629" s="21">
        <v>92</v>
      </c>
      <c r="G4629" s="21" t="s">
        <v>5714</v>
      </c>
      <c r="H4629" s="21" t="s">
        <v>585</v>
      </c>
      <c r="I4629" s="21">
        <v>1</v>
      </c>
      <c r="J4629" s="21">
        <v>0</v>
      </c>
      <c r="K4629" s="21">
        <v>0</v>
      </c>
      <c r="L4629" s="21">
        <v>0</v>
      </c>
      <c r="M4629" s="21" t="s">
        <v>2665</v>
      </c>
      <c r="N4629" s="21" t="s">
        <v>587</v>
      </c>
      <c r="O4629" s="21">
        <f t="shared" si="258"/>
        <v>0</v>
      </c>
      <c r="P4629" s="21">
        <f t="shared" si="259"/>
        <v>1</v>
      </c>
      <c r="Q4629" s="21">
        <f t="shared" si="260"/>
        <v>0</v>
      </c>
      <c r="R4629">
        <f>IFERROR(IF(I4629=1,VLOOKUP(F4629,Lookup!$A$2:$B$15,2,FALSE),0),0.5)</f>
        <v>1.1000000000000001</v>
      </c>
      <c r="S4629">
        <f>IF(K4629=1,1,IFERROR(IF(H4629="pass",VLOOKUP(F4629,Lookup!$D$2:$E$26,2,FALSE),0),1.6))</f>
        <v>0</v>
      </c>
      <c r="T4629" s="6">
        <f t="shared" si="261"/>
        <v>0</v>
      </c>
      <c r="U4629" s="6">
        <f t="shared" si="262"/>
        <v>1.1000000000000001</v>
      </c>
      <c r="V4629" t="str">
        <f t="shared" si="263"/>
        <v>D.SAMUEL, SF</v>
      </c>
    </row>
    <row r="4630" spans="1:22">
      <c r="A4630">
        <v>794</v>
      </c>
      <c r="B4630" s="21">
        <v>3</v>
      </c>
      <c r="C4630" s="21" t="s">
        <v>11</v>
      </c>
      <c r="D4630" s="21" t="s">
        <v>24</v>
      </c>
      <c r="E4630" s="21">
        <v>8</v>
      </c>
      <c r="F4630" s="21">
        <v>92</v>
      </c>
      <c r="G4630" s="21" t="s">
        <v>5715</v>
      </c>
      <c r="H4630" s="21" t="s">
        <v>439</v>
      </c>
      <c r="I4630" s="21">
        <v>0</v>
      </c>
      <c r="J4630" s="21">
        <v>1</v>
      </c>
      <c r="K4630" s="21">
        <v>0</v>
      </c>
      <c r="L4630" s="21">
        <v>0</v>
      </c>
      <c r="M4630" s="21" t="s">
        <v>4589</v>
      </c>
      <c r="N4630" s="21">
        <v>8</v>
      </c>
      <c r="O4630" s="21">
        <f t="shared" si="258"/>
        <v>8</v>
      </c>
      <c r="P4630" s="21">
        <f t="shared" si="259"/>
        <v>0</v>
      </c>
      <c r="Q4630" s="21">
        <f t="shared" si="260"/>
        <v>1</v>
      </c>
      <c r="R4630">
        <f>IFERROR(IF(I4630=1,VLOOKUP(F4630,Lookup!$A$2:$B$15,2,FALSE),0),0.5)</f>
        <v>0</v>
      </c>
      <c r="S4630">
        <f>IF(K4630=1,1,IFERROR(IF(H4630="pass",VLOOKUP(F4630,Lookup!$D$2:$E$26,2,FALSE),0),1.6))</f>
        <v>2.7</v>
      </c>
      <c r="T4630" s="6">
        <f t="shared" si="261"/>
        <v>1.74</v>
      </c>
      <c r="U4630" s="6">
        <f t="shared" si="262"/>
        <v>2.3736000000000002</v>
      </c>
      <c r="V4630" t="str">
        <f t="shared" si="263"/>
        <v>B.AIYUK, SF</v>
      </c>
    </row>
    <row r="4631" spans="1:22">
      <c r="A4631">
        <v>795</v>
      </c>
      <c r="B4631" s="21">
        <v>3</v>
      </c>
      <c r="C4631" s="21" t="s">
        <v>24</v>
      </c>
      <c r="D4631" s="21" t="s">
        <v>11</v>
      </c>
      <c r="E4631" s="21">
        <v>77</v>
      </c>
      <c r="F4631" s="21">
        <v>23</v>
      </c>
      <c r="G4631" s="21" t="s">
        <v>5716</v>
      </c>
      <c r="H4631" s="21" t="s">
        <v>585</v>
      </c>
      <c r="I4631" s="21">
        <v>1</v>
      </c>
      <c r="J4631" s="21">
        <v>0</v>
      </c>
      <c r="K4631" s="21">
        <v>0</v>
      </c>
      <c r="L4631" s="21">
        <v>0</v>
      </c>
      <c r="M4631" s="21" t="s">
        <v>1416</v>
      </c>
      <c r="N4631" s="21" t="s">
        <v>587</v>
      </c>
      <c r="O4631" s="21">
        <f t="shared" si="258"/>
        <v>0</v>
      </c>
      <c r="P4631" s="21">
        <f t="shared" si="259"/>
        <v>1</v>
      </c>
      <c r="Q4631" s="21">
        <f t="shared" si="260"/>
        <v>0</v>
      </c>
      <c r="R4631">
        <f>IFERROR(IF(I4631=1,VLOOKUP(F4631,Lookup!$A$2:$B$15,2,FALSE),0),0.5)</f>
        <v>0.5</v>
      </c>
      <c r="S4631">
        <f>IF(K4631=1,1,IFERROR(IF(H4631="pass",VLOOKUP(F4631,Lookup!$D$2:$E$26,2,FALSE),0),1.6))</f>
        <v>0</v>
      </c>
      <c r="T4631" s="6">
        <f t="shared" si="261"/>
        <v>0</v>
      </c>
      <c r="U4631" s="6">
        <f t="shared" si="262"/>
        <v>0.5</v>
      </c>
      <c r="V4631" t="str">
        <f t="shared" si="263"/>
        <v>A.JONES, GB</v>
      </c>
    </row>
    <row r="4632" spans="1:22">
      <c r="A4632">
        <v>796</v>
      </c>
      <c r="B4632" s="21">
        <v>3</v>
      </c>
      <c r="C4632" s="21" t="s">
        <v>24</v>
      </c>
      <c r="D4632" s="21" t="s">
        <v>11</v>
      </c>
      <c r="E4632" s="21">
        <v>70</v>
      </c>
      <c r="F4632" s="21">
        <v>30</v>
      </c>
      <c r="G4632" s="21" t="s">
        <v>5717</v>
      </c>
      <c r="H4632" s="21" t="s">
        <v>439</v>
      </c>
      <c r="I4632" s="21">
        <v>0</v>
      </c>
      <c r="J4632" s="21">
        <v>1</v>
      </c>
      <c r="K4632" s="21">
        <v>0</v>
      </c>
      <c r="L4632" s="21">
        <v>0</v>
      </c>
      <c r="M4632" s="21" t="s">
        <v>1418</v>
      </c>
      <c r="N4632" s="21">
        <v>1</v>
      </c>
      <c r="O4632" s="21">
        <f t="shared" si="258"/>
        <v>1</v>
      </c>
      <c r="P4632" s="21">
        <f t="shared" si="259"/>
        <v>0</v>
      </c>
      <c r="Q4632" s="21">
        <f t="shared" si="260"/>
        <v>1</v>
      </c>
      <c r="R4632">
        <f>IFERROR(IF(I4632=1,VLOOKUP(F4632,Lookup!$A$2:$B$15,2,FALSE),0),0.5)</f>
        <v>0</v>
      </c>
      <c r="S4632">
        <f>IF(K4632=1,1,IFERROR(IF(H4632="pass",VLOOKUP(F4632,Lookup!$D$2:$E$26,2,FALSE),0),1.6))</f>
        <v>1.6</v>
      </c>
      <c r="T4632" s="6">
        <f t="shared" si="261"/>
        <v>1.6175000000000002</v>
      </c>
      <c r="U4632" s="6">
        <f t="shared" si="262"/>
        <v>1.6175000000000002</v>
      </c>
      <c r="V4632" t="str">
        <f t="shared" si="263"/>
        <v>D.ADAMS, GB</v>
      </c>
    </row>
    <row r="4633" spans="1:22">
      <c r="A4633">
        <v>797</v>
      </c>
      <c r="B4633" s="21">
        <v>3</v>
      </c>
      <c r="C4633" s="21" t="s">
        <v>24</v>
      </c>
      <c r="D4633" s="21" t="s">
        <v>11</v>
      </c>
      <c r="E4633" s="21">
        <v>69</v>
      </c>
      <c r="F4633" s="21">
        <v>31</v>
      </c>
      <c r="G4633" s="21" t="s">
        <v>5718</v>
      </c>
      <c r="H4633" s="21" t="s">
        <v>439</v>
      </c>
      <c r="I4633" s="21">
        <v>0</v>
      </c>
      <c r="J4633" s="21">
        <v>1</v>
      </c>
      <c r="K4633" s="21">
        <v>0</v>
      </c>
      <c r="L4633" s="21">
        <v>0</v>
      </c>
      <c r="M4633" s="21" t="s">
        <v>1418</v>
      </c>
      <c r="N4633" s="21">
        <v>11</v>
      </c>
      <c r="O4633" s="21">
        <f t="shared" si="258"/>
        <v>11</v>
      </c>
      <c r="P4633" s="21">
        <f t="shared" si="259"/>
        <v>0</v>
      </c>
      <c r="Q4633" s="21">
        <f t="shared" si="260"/>
        <v>1</v>
      </c>
      <c r="R4633">
        <f>IFERROR(IF(I4633=1,VLOOKUP(F4633,Lookup!$A$2:$B$15,2,FALSE),0),0.5)</f>
        <v>0</v>
      </c>
      <c r="S4633">
        <f>IF(K4633=1,1,IFERROR(IF(H4633="pass",VLOOKUP(F4633,Lookup!$D$2:$E$26,2,FALSE),0),1.6))</f>
        <v>1.6</v>
      </c>
      <c r="T4633" s="6">
        <f t="shared" si="261"/>
        <v>1.7925</v>
      </c>
      <c r="U4633" s="6">
        <f t="shared" si="262"/>
        <v>1.7925</v>
      </c>
      <c r="V4633" t="str">
        <f t="shared" si="263"/>
        <v>D.ADAMS, GB</v>
      </c>
    </row>
    <row r="4634" spans="1:22">
      <c r="A4634">
        <v>798</v>
      </c>
      <c r="B4634" s="21">
        <v>3</v>
      </c>
      <c r="C4634" s="21" t="s">
        <v>11</v>
      </c>
      <c r="D4634" s="21" t="s">
        <v>24</v>
      </c>
      <c r="E4634" s="21">
        <v>72</v>
      </c>
      <c r="F4634" s="21">
        <v>28</v>
      </c>
      <c r="G4634" s="21" t="s">
        <v>5719</v>
      </c>
      <c r="H4634" s="21" t="s">
        <v>585</v>
      </c>
      <c r="I4634" s="21">
        <v>1</v>
      </c>
      <c r="J4634" s="21">
        <v>0</v>
      </c>
      <c r="K4634" s="21">
        <v>0</v>
      </c>
      <c r="L4634" s="21">
        <v>0</v>
      </c>
      <c r="M4634" s="21" t="s">
        <v>4678</v>
      </c>
      <c r="N4634" s="21" t="s">
        <v>587</v>
      </c>
      <c r="O4634" s="21">
        <f t="shared" si="258"/>
        <v>0</v>
      </c>
      <c r="P4634" s="21">
        <f t="shared" si="259"/>
        <v>1</v>
      </c>
      <c r="Q4634" s="21">
        <f t="shared" si="260"/>
        <v>0</v>
      </c>
      <c r="R4634">
        <f>IFERROR(IF(I4634=1,VLOOKUP(F4634,Lookup!$A$2:$B$15,2,FALSE),0),0.5)</f>
        <v>0.5</v>
      </c>
      <c r="S4634">
        <f>IF(K4634=1,1,IFERROR(IF(H4634="pass",VLOOKUP(F4634,Lookup!$D$2:$E$26,2,FALSE),0),1.6))</f>
        <v>0</v>
      </c>
      <c r="T4634" s="6">
        <f t="shared" si="261"/>
        <v>0</v>
      </c>
      <c r="U4634" s="6">
        <f t="shared" si="262"/>
        <v>0.5</v>
      </c>
      <c r="V4634" t="str">
        <f t="shared" si="263"/>
        <v>T.SERMON, SF</v>
      </c>
    </row>
    <row r="4635" spans="1:22">
      <c r="A4635">
        <v>799</v>
      </c>
      <c r="B4635" s="21">
        <v>3</v>
      </c>
      <c r="C4635" s="21" t="s">
        <v>11</v>
      </c>
      <c r="D4635" s="21" t="s">
        <v>24</v>
      </c>
      <c r="E4635" s="21">
        <v>65</v>
      </c>
      <c r="F4635" s="21">
        <v>35</v>
      </c>
      <c r="G4635" s="21" t="s">
        <v>5720</v>
      </c>
      <c r="H4635" s="21" t="s">
        <v>439</v>
      </c>
      <c r="I4635" s="21">
        <v>0</v>
      </c>
      <c r="J4635" s="21">
        <v>1</v>
      </c>
      <c r="K4635" s="21">
        <v>0</v>
      </c>
      <c r="L4635" s="21">
        <v>0</v>
      </c>
      <c r="M4635" s="21" t="s">
        <v>2642</v>
      </c>
      <c r="N4635" s="21">
        <v>-5</v>
      </c>
      <c r="O4635" s="21">
        <f t="shared" si="258"/>
        <v>-5</v>
      </c>
      <c r="P4635" s="21">
        <f t="shared" si="259"/>
        <v>0</v>
      </c>
      <c r="Q4635" s="21">
        <f t="shared" si="260"/>
        <v>1</v>
      </c>
      <c r="R4635">
        <f>IFERROR(IF(I4635=1,VLOOKUP(F4635,Lookup!$A$2:$B$15,2,FALSE),0),0.5)</f>
        <v>0</v>
      </c>
      <c r="S4635">
        <f>IF(K4635=1,1,IFERROR(IF(H4635="pass",VLOOKUP(F4635,Lookup!$D$2:$E$26,2,FALSE),0),1.6))</f>
        <v>1.6</v>
      </c>
      <c r="T4635" s="6">
        <f t="shared" si="261"/>
        <v>1.5125000000000002</v>
      </c>
      <c r="U4635" s="6">
        <f t="shared" si="262"/>
        <v>1.5125000000000002</v>
      </c>
      <c r="V4635" t="str">
        <f t="shared" si="263"/>
        <v>G.KITTLE, SF</v>
      </c>
    </row>
    <row r="4636" spans="1:22">
      <c r="A4636">
        <v>800</v>
      </c>
      <c r="B4636" s="21">
        <v>3</v>
      </c>
      <c r="C4636" s="21" t="s">
        <v>11</v>
      </c>
      <c r="D4636" s="21" t="s">
        <v>24</v>
      </c>
      <c r="E4636" s="21">
        <v>65</v>
      </c>
      <c r="F4636" s="21">
        <v>35</v>
      </c>
      <c r="G4636" s="21" t="s">
        <v>5721</v>
      </c>
      <c r="H4636" s="21" t="s">
        <v>439</v>
      </c>
      <c r="I4636" s="21">
        <v>0</v>
      </c>
      <c r="J4636" s="21">
        <v>1</v>
      </c>
      <c r="K4636" s="21">
        <v>0</v>
      </c>
      <c r="L4636" s="21">
        <v>0</v>
      </c>
      <c r="M4636" s="21" t="s">
        <v>2648</v>
      </c>
      <c r="N4636" s="21">
        <v>5</v>
      </c>
      <c r="O4636" s="21">
        <f t="shared" si="258"/>
        <v>5</v>
      </c>
      <c r="P4636" s="21">
        <f t="shared" si="259"/>
        <v>0</v>
      </c>
      <c r="Q4636" s="21">
        <f t="shared" si="260"/>
        <v>1</v>
      </c>
      <c r="R4636">
        <f>IFERROR(IF(I4636=1,VLOOKUP(F4636,Lookup!$A$2:$B$15,2,FALSE),0),0.5)</f>
        <v>0</v>
      </c>
      <c r="S4636">
        <f>IF(K4636=1,1,IFERROR(IF(H4636="pass",VLOOKUP(F4636,Lookup!$D$2:$E$26,2,FALSE),0),1.6))</f>
        <v>1.6</v>
      </c>
      <c r="T4636" s="6">
        <f t="shared" si="261"/>
        <v>1.6875</v>
      </c>
      <c r="U4636" s="6">
        <f t="shared" si="262"/>
        <v>1.6875</v>
      </c>
      <c r="V4636" t="str">
        <f t="shared" si="263"/>
        <v>M.SANU, SF</v>
      </c>
    </row>
    <row r="4637" spans="1:22">
      <c r="A4637">
        <v>801</v>
      </c>
      <c r="B4637" s="21">
        <v>3</v>
      </c>
      <c r="C4637" s="21" t="s">
        <v>24</v>
      </c>
      <c r="D4637" s="21" t="s">
        <v>11</v>
      </c>
      <c r="E4637" s="21">
        <v>86</v>
      </c>
      <c r="F4637" s="21">
        <v>14</v>
      </c>
      <c r="G4637" s="21" t="s">
        <v>5722</v>
      </c>
      <c r="H4637" s="21" t="s">
        <v>439</v>
      </c>
      <c r="I4637" s="21">
        <v>0</v>
      </c>
      <c r="J4637" s="21">
        <v>1</v>
      </c>
      <c r="K4637" s="21">
        <v>0</v>
      </c>
      <c r="L4637" s="21">
        <v>0</v>
      </c>
      <c r="M4637" s="21" t="s">
        <v>1418</v>
      </c>
      <c r="N4637" s="21">
        <v>8</v>
      </c>
      <c r="O4637" s="21">
        <f t="shared" si="258"/>
        <v>8</v>
      </c>
      <c r="P4637" s="21">
        <f t="shared" si="259"/>
        <v>0</v>
      </c>
      <c r="Q4637" s="21">
        <f t="shared" si="260"/>
        <v>1</v>
      </c>
      <c r="R4637">
        <f>IFERROR(IF(I4637=1,VLOOKUP(F4637,Lookup!$A$2:$B$15,2,FALSE),0),0.5)</f>
        <v>0</v>
      </c>
      <c r="S4637">
        <f>IF(K4637=1,1,IFERROR(IF(H4637="pass",VLOOKUP(F4637,Lookup!$D$2:$E$26,2,FALSE),0),1.6))</f>
        <v>1.6</v>
      </c>
      <c r="T4637" s="6">
        <f t="shared" si="261"/>
        <v>1.74</v>
      </c>
      <c r="U4637" s="6">
        <f t="shared" si="262"/>
        <v>1.74</v>
      </c>
      <c r="V4637" t="str">
        <f t="shared" si="263"/>
        <v>D.ADAMS, GB</v>
      </c>
    </row>
    <row r="4638" spans="1:22">
      <c r="A4638">
        <v>802</v>
      </c>
      <c r="B4638" s="21">
        <v>3</v>
      </c>
      <c r="C4638" s="21" t="s">
        <v>24</v>
      </c>
      <c r="D4638" s="21" t="s">
        <v>11</v>
      </c>
      <c r="E4638" s="21">
        <v>77</v>
      </c>
      <c r="F4638" s="21">
        <v>23</v>
      </c>
      <c r="G4638" s="21" t="s">
        <v>5723</v>
      </c>
      <c r="H4638" s="21" t="s">
        <v>585</v>
      </c>
      <c r="I4638" s="21">
        <v>1</v>
      </c>
      <c r="J4638" s="21">
        <v>0</v>
      </c>
      <c r="K4638" s="21">
        <v>0</v>
      </c>
      <c r="L4638" s="21">
        <v>0</v>
      </c>
      <c r="M4638" s="21" t="s">
        <v>1440</v>
      </c>
      <c r="N4638" s="21" t="s">
        <v>587</v>
      </c>
      <c r="O4638" s="21">
        <f t="shared" si="258"/>
        <v>0</v>
      </c>
      <c r="P4638" s="21">
        <f t="shared" si="259"/>
        <v>1</v>
      </c>
      <c r="Q4638" s="21">
        <f t="shared" si="260"/>
        <v>0</v>
      </c>
      <c r="R4638">
        <f>IFERROR(IF(I4638=1,VLOOKUP(F4638,Lookup!$A$2:$B$15,2,FALSE),0),0.5)</f>
        <v>0.5</v>
      </c>
      <c r="S4638">
        <f>IF(K4638=1,1,IFERROR(IF(H4638="pass",VLOOKUP(F4638,Lookup!$D$2:$E$26,2,FALSE),0),1.6))</f>
        <v>0</v>
      </c>
      <c r="T4638" s="6">
        <f t="shared" si="261"/>
        <v>0</v>
      </c>
      <c r="U4638" s="6">
        <f t="shared" si="262"/>
        <v>0.5</v>
      </c>
      <c r="V4638" t="str">
        <f t="shared" si="263"/>
        <v>A.DILLON, GB</v>
      </c>
    </row>
    <row r="4639" spans="1:22">
      <c r="A4639">
        <v>803</v>
      </c>
      <c r="B4639" s="21">
        <v>3</v>
      </c>
      <c r="C4639" s="21" t="s">
        <v>24</v>
      </c>
      <c r="D4639" s="21" t="s">
        <v>11</v>
      </c>
      <c r="E4639" s="21">
        <v>75</v>
      </c>
      <c r="F4639" s="21">
        <v>25</v>
      </c>
      <c r="G4639" s="21" t="s">
        <v>5724</v>
      </c>
      <c r="H4639" s="21" t="s">
        <v>439</v>
      </c>
      <c r="I4639" s="21">
        <v>0</v>
      </c>
      <c r="J4639" s="21">
        <v>1</v>
      </c>
      <c r="K4639" s="21">
        <v>0</v>
      </c>
      <c r="L4639" s="21">
        <v>0</v>
      </c>
      <c r="M4639" s="21" t="s">
        <v>1440</v>
      </c>
      <c r="N4639" s="21">
        <v>0</v>
      </c>
      <c r="O4639" s="21">
        <f t="shared" si="258"/>
        <v>0</v>
      </c>
      <c r="P4639" s="21">
        <f t="shared" si="259"/>
        <v>0</v>
      </c>
      <c r="Q4639" s="21">
        <f t="shared" si="260"/>
        <v>1</v>
      </c>
      <c r="R4639">
        <f>IFERROR(IF(I4639=1,VLOOKUP(F4639,Lookup!$A$2:$B$15,2,FALSE),0),0.5)</f>
        <v>0</v>
      </c>
      <c r="S4639">
        <f>IF(K4639=1,1,IFERROR(IF(H4639="pass",VLOOKUP(F4639,Lookup!$D$2:$E$26,2,FALSE),0),1.6))</f>
        <v>1.6</v>
      </c>
      <c r="T4639" s="6">
        <f t="shared" si="261"/>
        <v>1.6</v>
      </c>
      <c r="U4639" s="6">
        <f t="shared" si="262"/>
        <v>1.6</v>
      </c>
      <c r="V4639" t="str">
        <f t="shared" si="263"/>
        <v>A.DILLON, GB</v>
      </c>
    </row>
    <row r="4640" spans="1:22">
      <c r="A4640">
        <v>804</v>
      </c>
      <c r="B4640" s="21">
        <v>3</v>
      </c>
      <c r="C4640" s="21" t="s">
        <v>24</v>
      </c>
      <c r="D4640" s="21" t="s">
        <v>11</v>
      </c>
      <c r="E4640" s="21">
        <v>69</v>
      </c>
      <c r="F4640" s="21">
        <v>31</v>
      </c>
      <c r="G4640" s="21" t="s">
        <v>5725</v>
      </c>
      <c r="H4640" s="21" t="s">
        <v>439</v>
      </c>
      <c r="I4640" s="21">
        <v>0</v>
      </c>
      <c r="J4640" s="21">
        <v>1</v>
      </c>
      <c r="K4640" s="21">
        <v>0</v>
      </c>
      <c r="L4640" s="21">
        <v>0</v>
      </c>
      <c r="M4640" s="21" t="s">
        <v>1418</v>
      </c>
      <c r="N4640" s="21">
        <v>1</v>
      </c>
      <c r="O4640" s="21">
        <f t="shared" si="258"/>
        <v>1</v>
      </c>
      <c r="P4640" s="21">
        <f t="shared" si="259"/>
        <v>0</v>
      </c>
      <c r="Q4640" s="21">
        <f t="shared" si="260"/>
        <v>1</v>
      </c>
      <c r="R4640">
        <f>IFERROR(IF(I4640=1,VLOOKUP(F4640,Lookup!$A$2:$B$15,2,FALSE),0),0.5)</f>
        <v>0</v>
      </c>
      <c r="S4640">
        <f>IF(K4640=1,1,IFERROR(IF(H4640="pass",VLOOKUP(F4640,Lookup!$D$2:$E$26,2,FALSE),0),1.6))</f>
        <v>1.6</v>
      </c>
      <c r="T4640" s="6">
        <f t="shared" si="261"/>
        <v>1.6175000000000002</v>
      </c>
      <c r="U4640" s="6">
        <f t="shared" si="262"/>
        <v>1.6175000000000002</v>
      </c>
      <c r="V4640" t="str">
        <f t="shared" si="263"/>
        <v>D.ADAMS, GB</v>
      </c>
    </row>
    <row r="4641" spans="1:22">
      <c r="A4641">
        <v>805</v>
      </c>
      <c r="B4641" s="21">
        <v>3</v>
      </c>
      <c r="C4641" s="21" t="s">
        <v>24</v>
      </c>
      <c r="D4641" s="21" t="s">
        <v>11</v>
      </c>
      <c r="E4641" s="21">
        <v>62</v>
      </c>
      <c r="F4641" s="21">
        <v>38</v>
      </c>
      <c r="G4641" s="21" t="s">
        <v>5726</v>
      </c>
      <c r="H4641" s="21" t="s">
        <v>585</v>
      </c>
      <c r="I4641" s="21">
        <v>1</v>
      </c>
      <c r="J4641" s="21">
        <v>0</v>
      </c>
      <c r="K4641" s="21">
        <v>0</v>
      </c>
      <c r="L4641" s="21">
        <v>0</v>
      </c>
      <c r="M4641" s="21" t="s">
        <v>1440</v>
      </c>
      <c r="N4641" s="21" t="s">
        <v>587</v>
      </c>
      <c r="O4641" s="21">
        <f t="shared" si="258"/>
        <v>0</v>
      </c>
      <c r="P4641" s="21">
        <f t="shared" si="259"/>
        <v>1</v>
      </c>
      <c r="Q4641" s="21">
        <f t="shared" si="260"/>
        <v>0</v>
      </c>
      <c r="R4641">
        <f>IFERROR(IF(I4641=1,VLOOKUP(F4641,Lookup!$A$2:$B$15,2,FALSE),0),0.5)</f>
        <v>0.5</v>
      </c>
      <c r="S4641">
        <f>IF(K4641=1,1,IFERROR(IF(H4641="pass",VLOOKUP(F4641,Lookup!$D$2:$E$26,2,FALSE),0),1.6))</f>
        <v>0</v>
      </c>
      <c r="T4641" s="6">
        <f t="shared" si="261"/>
        <v>0</v>
      </c>
      <c r="U4641" s="6">
        <f t="shared" si="262"/>
        <v>0.5</v>
      </c>
      <c r="V4641" t="str">
        <f t="shared" si="263"/>
        <v>A.DILLON, GB</v>
      </c>
    </row>
    <row r="4642" spans="1:22">
      <c r="A4642">
        <v>806</v>
      </c>
      <c r="B4642" s="21">
        <v>3</v>
      </c>
      <c r="C4642" s="21" t="s">
        <v>24</v>
      </c>
      <c r="D4642" s="21" t="s">
        <v>11</v>
      </c>
      <c r="E4642" s="21">
        <v>56</v>
      </c>
      <c r="F4642" s="21">
        <v>44</v>
      </c>
      <c r="G4642" s="21" t="s">
        <v>5727</v>
      </c>
      <c r="H4642" s="21" t="s">
        <v>585</v>
      </c>
      <c r="I4642" s="21">
        <v>1</v>
      </c>
      <c r="J4642" s="21">
        <v>0</v>
      </c>
      <c r="K4642" s="21">
        <v>0</v>
      </c>
      <c r="L4642" s="21">
        <v>0</v>
      </c>
      <c r="M4642" s="21" t="s">
        <v>1440</v>
      </c>
      <c r="N4642" s="21" t="s">
        <v>587</v>
      </c>
      <c r="O4642" s="21">
        <f t="shared" si="258"/>
        <v>0</v>
      </c>
      <c r="P4642" s="21">
        <f t="shared" si="259"/>
        <v>1</v>
      </c>
      <c r="Q4642" s="21">
        <f t="shared" si="260"/>
        <v>0</v>
      </c>
      <c r="R4642">
        <f>IFERROR(IF(I4642=1,VLOOKUP(F4642,Lookup!$A$2:$B$15,2,FALSE),0),0.5)</f>
        <v>0.5</v>
      </c>
      <c r="S4642">
        <f>IF(K4642=1,1,IFERROR(IF(H4642="pass",VLOOKUP(F4642,Lookup!$D$2:$E$26,2,FALSE),0),1.6))</f>
        <v>0</v>
      </c>
      <c r="T4642" s="6">
        <f t="shared" si="261"/>
        <v>0</v>
      </c>
      <c r="U4642" s="6">
        <f t="shared" si="262"/>
        <v>0.5</v>
      </c>
      <c r="V4642" t="str">
        <f t="shared" si="263"/>
        <v>A.DILLON, GB</v>
      </c>
    </row>
    <row r="4643" spans="1:22">
      <c r="A4643">
        <v>807</v>
      </c>
      <c r="B4643" s="21">
        <v>3</v>
      </c>
      <c r="C4643" s="21" t="s">
        <v>24</v>
      </c>
      <c r="D4643" s="21" t="s">
        <v>11</v>
      </c>
      <c r="E4643" s="21">
        <v>54</v>
      </c>
      <c r="F4643" s="21">
        <v>46</v>
      </c>
      <c r="G4643" s="21" t="s">
        <v>5728</v>
      </c>
      <c r="H4643" s="21" t="s">
        <v>2864</v>
      </c>
      <c r="I4643" s="21">
        <v>0</v>
      </c>
      <c r="J4643" s="21">
        <v>1</v>
      </c>
      <c r="K4643" s="21">
        <v>0</v>
      </c>
      <c r="L4643" s="21">
        <v>0</v>
      </c>
      <c r="M4643" s="21" t="s">
        <v>1424</v>
      </c>
      <c r="N4643" s="21" t="s">
        <v>587</v>
      </c>
      <c r="O4643" s="21">
        <f t="shared" si="258"/>
        <v>0</v>
      </c>
      <c r="P4643" s="21">
        <f t="shared" si="259"/>
        <v>0</v>
      </c>
      <c r="Q4643" s="21">
        <f t="shared" si="260"/>
        <v>0</v>
      </c>
      <c r="R4643">
        <f>IFERROR(IF(I4643=1,VLOOKUP(F4643,Lookup!$A$2:$B$15,2,FALSE),0),0.5)</f>
        <v>0</v>
      </c>
      <c r="S4643">
        <f>IF(K4643=1,1,IFERROR(IF(H4643="pass",VLOOKUP(F4643,Lookup!$D$2:$E$26,2,FALSE),0),1.6))</f>
        <v>0</v>
      </c>
      <c r="T4643" s="6">
        <f t="shared" si="261"/>
        <v>0</v>
      </c>
      <c r="U4643" s="6">
        <f t="shared" si="262"/>
        <v>0</v>
      </c>
      <c r="V4643" t="str">
        <f t="shared" si="263"/>
        <v>R.TONYAN, GB</v>
      </c>
    </row>
    <row r="4644" spans="1:22">
      <c r="A4644">
        <v>808</v>
      </c>
      <c r="B4644" s="21">
        <v>3</v>
      </c>
      <c r="C4644" s="21" t="s">
        <v>24</v>
      </c>
      <c r="D4644" s="21" t="s">
        <v>11</v>
      </c>
      <c r="E4644" s="21">
        <v>30</v>
      </c>
      <c r="F4644" s="21">
        <v>70</v>
      </c>
      <c r="G4644" s="21" t="s">
        <v>5729</v>
      </c>
      <c r="H4644" s="21" t="s">
        <v>585</v>
      </c>
      <c r="I4644" s="21">
        <v>1</v>
      </c>
      <c r="J4644" s="21">
        <v>0</v>
      </c>
      <c r="K4644" s="21">
        <v>0</v>
      </c>
      <c r="L4644" s="21">
        <v>0</v>
      </c>
      <c r="M4644" s="21" t="s">
        <v>1416</v>
      </c>
      <c r="N4644" s="21" t="s">
        <v>587</v>
      </c>
      <c r="O4644" s="21">
        <f t="shared" si="258"/>
        <v>0</v>
      </c>
      <c r="P4644" s="21">
        <f t="shared" si="259"/>
        <v>1</v>
      </c>
      <c r="Q4644" s="21">
        <f t="shared" si="260"/>
        <v>0</v>
      </c>
      <c r="R4644">
        <f>IFERROR(IF(I4644=1,VLOOKUP(F4644,Lookup!$A$2:$B$15,2,FALSE),0),0.5)</f>
        <v>0.5</v>
      </c>
      <c r="S4644">
        <f>IF(K4644=1,1,IFERROR(IF(H4644="pass",VLOOKUP(F4644,Lookup!$D$2:$E$26,2,FALSE),0),1.6))</f>
        <v>0</v>
      </c>
      <c r="T4644" s="6">
        <f t="shared" si="261"/>
        <v>0</v>
      </c>
      <c r="U4644" s="6">
        <f t="shared" si="262"/>
        <v>0.5</v>
      </c>
      <c r="V4644" t="str">
        <f t="shared" si="263"/>
        <v>A.JONES, GB</v>
      </c>
    </row>
    <row r="4645" spans="1:22">
      <c r="A4645">
        <v>809</v>
      </c>
      <c r="B4645" s="21">
        <v>3</v>
      </c>
      <c r="C4645" s="21" t="s">
        <v>24</v>
      </c>
      <c r="D4645" s="21" t="s">
        <v>11</v>
      </c>
      <c r="E4645" s="21">
        <v>18</v>
      </c>
      <c r="F4645" s="21">
        <v>82</v>
      </c>
      <c r="G4645" s="21" t="s">
        <v>5730</v>
      </c>
      <c r="H4645" s="21" t="s">
        <v>585</v>
      </c>
      <c r="I4645" s="21">
        <v>1</v>
      </c>
      <c r="J4645" s="21">
        <v>0</v>
      </c>
      <c r="K4645" s="21">
        <v>0</v>
      </c>
      <c r="L4645" s="21">
        <v>0</v>
      </c>
      <c r="M4645" s="21" t="s">
        <v>1416</v>
      </c>
      <c r="N4645" s="21" t="s">
        <v>587</v>
      </c>
      <c r="O4645" s="21">
        <f t="shared" si="258"/>
        <v>0</v>
      </c>
      <c r="P4645" s="21">
        <f t="shared" si="259"/>
        <v>1</v>
      </c>
      <c r="Q4645" s="21">
        <f t="shared" si="260"/>
        <v>0</v>
      </c>
      <c r="R4645">
        <f>IFERROR(IF(I4645=1,VLOOKUP(F4645,Lookup!$A$2:$B$15,2,FALSE),0),0.5)</f>
        <v>0.5</v>
      </c>
      <c r="S4645">
        <f>IF(K4645=1,1,IFERROR(IF(H4645="pass",VLOOKUP(F4645,Lookup!$D$2:$E$26,2,FALSE),0),1.6))</f>
        <v>0</v>
      </c>
      <c r="T4645" s="6">
        <f t="shared" si="261"/>
        <v>0</v>
      </c>
      <c r="U4645" s="6">
        <f t="shared" si="262"/>
        <v>0.5</v>
      </c>
      <c r="V4645" t="str">
        <f t="shared" si="263"/>
        <v>A.JONES, GB</v>
      </c>
    </row>
    <row r="4646" spans="1:22">
      <c r="A4646">
        <v>810</v>
      </c>
      <c r="B4646" s="21">
        <v>3</v>
      </c>
      <c r="C4646" s="21" t="s">
        <v>24</v>
      </c>
      <c r="D4646" s="21" t="s">
        <v>11</v>
      </c>
      <c r="E4646" s="21">
        <v>14</v>
      </c>
      <c r="F4646" s="21">
        <v>86</v>
      </c>
      <c r="G4646" s="21" t="s">
        <v>5731</v>
      </c>
      <c r="H4646" s="21" t="s">
        <v>585</v>
      </c>
      <c r="I4646" s="21">
        <v>1</v>
      </c>
      <c r="J4646" s="21">
        <v>0</v>
      </c>
      <c r="K4646" s="21">
        <v>0</v>
      </c>
      <c r="L4646" s="21">
        <v>0</v>
      </c>
      <c r="M4646" s="21" t="s">
        <v>1416</v>
      </c>
      <c r="N4646" s="21" t="s">
        <v>587</v>
      </c>
      <c r="O4646" s="21">
        <f t="shared" si="258"/>
        <v>0</v>
      </c>
      <c r="P4646" s="21">
        <f t="shared" si="259"/>
        <v>1</v>
      </c>
      <c r="Q4646" s="21">
        <f t="shared" si="260"/>
        <v>0</v>
      </c>
      <c r="R4646">
        <f>IFERROR(IF(I4646=1,VLOOKUP(F4646,Lookup!$A$2:$B$15,2,FALSE),0),0.5)</f>
        <v>0.6</v>
      </c>
      <c r="S4646">
        <f>IF(K4646=1,1,IFERROR(IF(H4646="pass",VLOOKUP(F4646,Lookup!$D$2:$E$26,2,FALSE),0),1.6))</f>
        <v>0</v>
      </c>
      <c r="T4646" s="6">
        <f t="shared" si="261"/>
        <v>0</v>
      </c>
      <c r="U4646" s="6">
        <f t="shared" si="262"/>
        <v>0.6</v>
      </c>
      <c r="V4646" t="str">
        <f t="shared" si="263"/>
        <v>A.JONES, GB</v>
      </c>
    </row>
    <row r="4647" spans="1:22">
      <c r="A4647">
        <v>811</v>
      </c>
      <c r="B4647" s="21">
        <v>3</v>
      </c>
      <c r="C4647" s="21" t="s">
        <v>24</v>
      </c>
      <c r="D4647" s="21" t="s">
        <v>11</v>
      </c>
      <c r="E4647" s="21">
        <v>12</v>
      </c>
      <c r="F4647" s="21">
        <v>88</v>
      </c>
      <c r="G4647" s="21" t="s">
        <v>5732</v>
      </c>
      <c r="H4647" s="21" t="s">
        <v>439</v>
      </c>
      <c r="I4647" s="21">
        <v>0</v>
      </c>
      <c r="J4647" s="21">
        <v>1</v>
      </c>
      <c r="K4647" s="21">
        <v>0</v>
      </c>
      <c r="L4647" s="21">
        <v>0</v>
      </c>
      <c r="M4647" s="21" t="s">
        <v>1421</v>
      </c>
      <c r="N4647" s="21">
        <v>12</v>
      </c>
      <c r="O4647" s="21">
        <f t="shared" si="258"/>
        <v>12</v>
      </c>
      <c r="P4647" s="21">
        <f t="shared" si="259"/>
        <v>0</v>
      </c>
      <c r="Q4647" s="21">
        <f t="shared" si="260"/>
        <v>1</v>
      </c>
      <c r="R4647">
        <f>IFERROR(IF(I4647=1,VLOOKUP(F4647,Lookup!$A$2:$B$15,2,FALSE),0),0.5)</f>
        <v>0</v>
      </c>
      <c r="S4647">
        <f>IF(K4647=1,1,IFERROR(IF(H4647="pass",VLOOKUP(F4647,Lookup!$D$2:$E$26,2,FALSE),0),1.6))</f>
        <v>2.2000000000000002</v>
      </c>
      <c r="T4647" s="6">
        <f t="shared" si="261"/>
        <v>1.81</v>
      </c>
      <c r="U4647" s="6">
        <f t="shared" si="262"/>
        <v>2.0674000000000001</v>
      </c>
      <c r="V4647" t="str">
        <f t="shared" si="263"/>
        <v>M.VALDES-SCANTLING, GB</v>
      </c>
    </row>
    <row r="4648" spans="1:22">
      <c r="A4648">
        <v>812</v>
      </c>
      <c r="B4648" s="21">
        <v>3</v>
      </c>
      <c r="C4648" s="21" t="s">
        <v>11</v>
      </c>
      <c r="D4648" s="21" t="s">
        <v>24</v>
      </c>
      <c r="E4648" s="21">
        <v>85</v>
      </c>
      <c r="F4648" s="21">
        <v>15</v>
      </c>
      <c r="G4648" s="21" t="s">
        <v>5733</v>
      </c>
      <c r="H4648" s="21" t="s">
        <v>2864</v>
      </c>
      <c r="I4648" s="21">
        <v>0</v>
      </c>
      <c r="J4648" s="21">
        <v>1</v>
      </c>
      <c r="K4648" s="21">
        <v>0</v>
      </c>
      <c r="L4648" s="21">
        <v>0</v>
      </c>
      <c r="M4648" s="21" t="s">
        <v>4589</v>
      </c>
      <c r="N4648" s="21" t="s">
        <v>587</v>
      </c>
      <c r="O4648" s="21">
        <f t="shared" si="258"/>
        <v>0</v>
      </c>
      <c r="P4648" s="21">
        <f t="shared" si="259"/>
        <v>0</v>
      </c>
      <c r="Q4648" s="21">
        <f t="shared" si="260"/>
        <v>0</v>
      </c>
      <c r="R4648">
        <f>IFERROR(IF(I4648=1,VLOOKUP(F4648,Lookup!$A$2:$B$15,2,FALSE),0),0.5)</f>
        <v>0</v>
      </c>
      <c r="S4648">
        <f>IF(K4648=1,1,IFERROR(IF(H4648="pass",VLOOKUP(F4648,Lookup!$D$2:$E$26,2,FALSE),0),1.6))</f>
        <v>0</v>
      </c>
      <c r="T4648" s="6">
        <f t="shared" si="261"/>
        <v>0</v>
      </c>
      <c r="U4648" s="6">
        <f t="shared" si="262"/>
        <v>0</v>
      </c>
      <c r="V4648" t="str">
        <f t="shared" si="263"/>
        <v>B.AIYUK, SF</v>
      </c>
    </row>
    <row r="4649" spans="1:22">
      <c r="A4649">
        <v>813</v>
      </c>
      <c r="B4649" s="21">
        <v>3</v>
      </c>
      <c r="C4649" s="21" t="s">
        <v>11</v>
      </c>
      <c r="D4649" s="21" t="s">
        <v>24</v>
      </c>
      <c r="E4649" s="21">
        <v>50</v>
      </c>
      <c r="F4649" s="21">
        <v>50</v>
      </c>
      <c r="G4649" s="21" t="s">
        <v>5734</v>
      </c>
      <c r="H4649" s="21" t="s">
        <v>439</v>
      </c>
      <c r="I4649" s="21">
        <v>0</v>
      </c>
      <c r="J4649" s="21">
        <v>1</v>
      </c>
      <c r="K4649" s="21">
        <v>0</v>
      </c>
      <c r="L4649" s="21">
        <v>0</v>
      </c>
      <c r="M4649" s="21" t="s">
        <v>2648</v>
      </c>
      <c r="N4649" s="21">
        <v>15</v>
      </c>
      <c r="O4649" s="21">
        <f t="shared" si="258"/>
        <v>15</v>
      </c>
      <c r="P4649" s="21">
        <f t="shared" si="259"/>
        <v>0</v>
      </c>
      <c r="Q4649" s="21">
        <f t="shared" si="260"/>
        <v>1</v>
      </c>
      <c r="R4649">
        <f>IFERROR(IF(I4649=1,VLOOKUP(F4649,Lookup!$A$2:$B$15,2,FALSE),0),0.5)</f>
        <v>0</v>
      </c>
      <c r="S4649">
        <f>IF(K4649=1,1,IFERROR(IF(H4649="pass",VLOOKUP(F4649,Lookup!$D$2:$E$26,2,FALSE),0),1.6))</f>
        <v>1.6</v>
      </c>
      <c r="T4649" s="6">
        <f t="shared" si="261"/>
        <v>1.8625</v>
      </c>
      <c r="U4649" s="6">
        <f t="shared" si="262"/>
        <v>1.8625</v>
      </c>
      <c r="V4649" t="str">
        <f t="shared" si="263"/>
        <v>M.SANU, SF</v>
      </c>
    </row>
    <row r="4650" spans="1:22">
      <c r="A4650">
        <v>814</v>
      </c>
      <c r="B4650" s="21">
        <v>3</v>
      </c>
      <c r="C4650" s="21" t="s">
        <v>11</v>
      </c>
      <c r="D4650" s="21" t="s">
        <v>24</v>
      </c>
      <c r="E4650" s="21">
        <v>34</v>
      </c>
      <c r="F4650" s="21">
        <v>66</v>
      </c>
      <c r="G4650" s="21" t="s">
        <v>5735</v>
      </c>
      <c r="H4650" s="21" t="s">
        <v>585</v>
      </c>
      <c r="I4650" s="21">
        <v>1</v>
      </c>
      <c r="J4650" s="21">
        <v>0</v>
      </c>
      <c r="K4650" s="21">
        <v>0</v>
      </c>
      <c r="L4650" s="21">
        <v>0</v>
      </c>
      <c r="M4650" s="21" t="s">
        <v>5736</v>
      </c>
      <c r="N4650" s="21" t="s">
        <v>587</v>
      </c>
      <c r="O4650" s="21">
        <f t="shared" si="258"/>
        <v>0</v>
      </c>
      <c r="P4650" s="21">
        <f t="shared" si="259"/>
        <v>1</v>
      </c>
      <c r="Q4650" s="21">
        <f t="shared" si="260"/>
        <v>0</v>
      </c>
      <c r="R4650">
        <f>IFERROR(IF(I4650=1,VLOOKUP(F4650,Lookup!$A$2:$B$15,2,FALSE),0),0.5)</f>
        <v>0.5</v>
      </c>
      <c r="S4650">
        <f>IF(K4650=1,1,IFERROR(IF(H4650="pass",VLOOKUP(F4650,Lookup!$D$2:$E$26,2,FALSE),0),1.6))</f>
        <v>0</v>
      </c>
      <c r="T4650" s="6">
        <f t="shared" si="261"/>
        <v>0</v>
      </c>
      <c r="U4650" s="6">
        <f t="shared" si="262"/>
        <v>0.5</v>
      </c>
      <c r="V4650" t="str">
        <f t="shared" si="263"/>
        <v>A.MACK, SF</v>
      </c>
    </row>
    <row r="4651" spans="1:22">
      <c r="A4651">
        <v>815</v>
      </c>
      <c r="B4651" s="21">
        <v>3</v>
      </c>
      <c r="C4651" s="21" t="s">
        <v>11</v>
      </c>
      <c r="D4651" s="21" t="s">
        <v>24</v>
      </c>
      <c r="E4651" s="21">
        <v>30</v>
      </c>
      <c r="F4651" s="21">
        <v>70</v>
      </c>
      <c r="G4651" s="21" t="s">
        <v>5737</v>
      </c>
      <c r="H4651" s="21" t="s">
        <v>439</v>
      </c>
      <c r="I4651" s="21">
        <v>0</v>
      </c>
      <c r="J4651" s="21">
        <v>1</v>
      </c>
      <c r="K4651" s="21">
        <v>0</v>
      </c>
      <c r="L4651" s="21">
        <v>0</v>
      </c>
      <c r="M4651" s="21" t="s">
        <v>2678</v>
      </c>
      <c r="N4651" s="21">
        <v>9</v>
      </c>
      <c r="O4651" s="21">
        <f t="shared" si="258"/>
        <v>9</v>
      </c>
      <c r="P4651" s="21">
        <f t="shared" si="259"/>
        <v>0</v>
      </c>
      <c r="Q4651" s="21">
        <f t="shared" si="260"/>
        <v>1</v>
      </c>
      <c r="R4651">
        <f>IFERROR(IF(I4651=1,VLOOKUP(F4651,Lookup!$A$2:$B$15,2,FALSE),0),0.5)</f>
        <v>0</v>
      </c>
      <c r="S4651">
        <f>IF(K4651=1,1,IFERROR(IF(H4651="pass",VLOOKUP(F4651,Lookup!$D$2:$E$26,2,FALSE),0),1.6))</f>
        <v>1.6</v>
      </c>
      <c r="T4651" s="6">
        <f t="shared" si="261"/>
        <v>1.7575000000000001</v>
      </c>
      <c r="U4651" s="6">
        <f t="shared" si="262"/>
        <v>1.7575000000000001</v>
      </c>
      <c r="V4651" t="str">
        <f t="shared" si="263"/>
        <v>K.JUSZCZYK, SF</v>
      </c>
    </row>
    <row r="4652" spans="1:22">
      <c r="A4652">
        <v>816</v>
      </c>
      <c r="B4652" s="21">
        <v>3</v>
      </c>
      <c r="C4652" s="21" t="s">
        <v>11</v>
      </c>
      <c r="D4652" s="21" t="s">
        <v>24</v>
      </c>
      <c r="E4652" s="21">
        <v>18</v>
      </c>
      <c r="F4652" s="21">
        <v>82</v>
      </c>
      <c r="G4652" s="21" t="s">
        <v>5738</v>
      </c>
      <c r="H4652" s="21" t="s">
        <v>439</v>
      </c>
      <c r="I4652" s="21">
        <v>0</v>
      </c>
      <c r="J4652" s="21">
        <v>1</v>
      </c>
      <c r="K4652" s="21">
        <v>0</v>
      </c>
      <c r="L4652" s="21">
        <v>0</v>
      </c>
      <c r="M4652" s="21" t="s">
        <v>2648</v>
      </c>
      <c r="N4652" s="21">
        <v>3</v>
      </c>
      <c r="O4652" s="21">
        <f t="shared" si="258"/>
        <v>3</v>
      </c>
      <c r="P4652" s="21">
        <f t="shared" si="259"/>
        <v>0</v>
      </c>
      <c r="Q4652" s="21">
        <f t="shared" si="260"/>
        <v>1</v>
      </c>
      <c r="R4652">
        <f>IFERROR(IF(I4652=1,VLOOKUP(F4652,Lookup!$A$2:$B$15,2,FALSE),0),0.5)</f>
        <v>0</v>
      </c>
      <c r="S4652">
        <f>IF(K4652=1,1,IFERROR(IF(H4652="pass",VLOOKUP(F4652,Lookup!$D$2:$E$26,2,FALSE),0),1.6))</f>
        <v>2</v>
      </c>
      <c r="T4652" s="6">
        <f t="shared" si="261"/>
        <v>1.6525000000000001</v>
      </c>
      <c r="U4652" s="6">
        <f t="shared" si="262"/>
        <v>1.88185</v>
      </c>
      <c r="V4652" t="str">
        <f t="shared" si="263"/>
        <v>M.SANU, SF</v>
      </c>
    </row>
    <row r="4653" spans="1:22">
      <c r="A4653">
        <v>817</v>
      </c>
      <c r="B4653" s="21">
        <v>3</v>
      </c>
      <c r="C4653" s="21" t="s">
        <v>11</v>
      </c>
      <c r="D4653" s="21" t="s">
        <v>24</v>
      </c>
      <c r="E4653" s="21">
        <v>9</v>
      </c>
      <c r="F4653" s="21">
        <v>91</v>
      </c>
      <c r="G4653" s="21" t="s">
        <v>5739</v>
      </c>
      <c r="H4653" s="21" t="s">
        <v>585</v>
      </c>
      <c r="I4653" s="21">
        <v>1</v>
      </c>
      <c r="J4653" s="21">
        <v>0</v>
      </c>
      <c r="K4653" s="21">
        <v>0</v>
      </c>
      <c r="L4653" s="21">
        <v>0</v>
      </c>
      <c r="M4653" s="21" t="s">
        <v>2678</v>
      </c>
      <c r="N4653" s="21" t="s">
        <v>587</v>
      </c>
      <c r="O4653" s="21">
        <f t="shared" si="258"/>
        <v>0</v>
      </c>
      <c r="P4653" s="21">
        <f t="shared" si="259"/>
        <v>1</v>
      </c>
      <c r="Q4653" s="21">
        <f t="shared" si="260"/>
        <v>0</v>
      </c>
      <c r="R4653">
        <f>IFERROR(IF(I4653=1,VLOOKUP(F4653,Lookup!$A$2:$B$15,2,FALSE),0),0.5)</f>
        <v>0.8</v>
      </c>
      <c r="S4653">
        <f>IF(K4653=1,1,IFERROR(IF(H4653="pass",VLOOKUP(F4653,Lookup!$D$2:$E$26,2,FALSE),0),1.6))</f>
        <v>0</v>
      </c>
      <c r="T4653" s="6">
        <f t="shared" si="261"/>
        <v>0</v>
      </c>
      <c r="U4653" s="6">
        <f t="shared" si="262"/>
        <v>0.8</v>
      </c>
      <c r="V4653" t="str">
        <f t="shared" si="263"/>
        <v>K.JUSZCZYK, SF</v>
      </c>
    </row>
    <row r="4654" spans="1:22">
      <c r="A4654">
        <v>818</v>
      </c>
      <c r="B4654" s="21">
        <v>3</v>
      </c>
      <c r="C4654" s="21" t="s">
        <v>11</v>
      </c>
      <c r="D4654" s="21" t="s">
        <v>24</v>
      </c>
      <c r="E4654" s="21">
        <v>4</v>
      </c>
      <c r="F4654" s="21">
        <v>96</v>
      </c>
      <c r="G4654" s="21" t="s">
        <v>5740</v>
      </c>
      <c r="H4654" s="21" t="s">
        <v>585</v>
      </c>
      <c r="I4654" s="21">
        <v>1</v>
      </c>
      <c r="J4654" s="21">
        <v>0</v>
      </c>
      <c r="K4654" s="21">
        <v>0</v>
      </c>
      <c r="L4654" s="21">
        <v>0</v>
      </c>
      <c r="M4654" s="21" t="s">
        <v>2678</v>
      </c>
      <c r="N4654" s="21" t="s">
        <v>587</v>
      </c>
      <c r="O4654" s="21">
        <f t="shared" si="258"/>
        <v>0</v>
      </c>
      <c r="P4654" s="21">
        <f t="shared" si="259"/>
        <v>1</v>
      </c>
      <c r="Q4654" s="21">
        <f t="shared" si="260"/>
        <v>0</v>
      </c>
      <c r="R4654">
        <f>IFERROR(IF(I4654=1,VLOOKUP(F4654,Lookup!$A$2:$B$15,2,FALSE),0),0.5)</f>
        <v>1.8</v>
      </c>
      <c r="S4654">
        <f>IF(K4654=1,1,IFERROR(IF(H4654="pass",VLOOKUP(F4654,Lookup!$D$2:$E$26,2,FALSE),0),1.6))</f>
        <v>0</v>
      </c>
      <c r="T4654" s="6">
        <f t="shared" si="261"/>
        <v>0</v>
      </c>
      <c r="U4654" s="6">
        <f t="shared" si="262"/>
        <v>1.8</v>
      </c>
      <c r="V4654" t="str">
        <f t="shared" si="263"/>
        <v>K.JUSZCZYK, SF</v>
      </c>
    </row>
    <row r="4655" spans="1:22">
      <c r="A4655">
        <v>819</v>
      </c>
      <c r="B4655" s="21">
        <v>3</v>
      </c>
      <c r="C4655" s="21" t="s">
        <v>11</v>
      </c>
      <c r="D4655" s="21" t="s">
        <v>24</v>
      </c>
      <c r="E4655" s="21">
        <v>3</v>
      </c>
      <c r="F4655" s="21">
        <v>97</v>
      </c>
      <c r="G4655" s="21" t="s">
        <v>5741</v>
      </c>
      <c r="H4655" s="21" t="s">
        <v>2864</v>
      </c>
      <c r="I4655" s="21">
        <v>0</v>
      </c>
      <c r="J4655" s="21">
        <v>1</v>
      </c>
      <c r="K4655" s="21">
        <v>0</v>
      </c>
      <c r="L4655" s="21">
        <v>0</v>
      </c>
      <c r="M4655" s="21" t="s">
        <v>4589</v>
      </c>
      <c r="N4655" s="21" t="s">
        <v>587</v>
      </c>
      <c r="O4655" s="21">
        <f t="shared" si="258"/>
        <v>0</v>
      </c>
      <c r="P4655" s="21">
        <f t="shared" si="259"/>
        <v>0</v>
      </c>
      <c r="Q4655" s="21">
        <f t="shared" si="260"/>
        <v>0</v>
      </c>
      <c r="R4655">
        <f>IFERROR(IF(I4655=1,VLOOKUP(F4655,Lookup!$A$2:$B$15,2,FALSE),0),0.5)</f>
        <v>0</v>
      </c>
      <c r="S4655">
        <f>IF(K4655=1,1,IFERROR(IF(H4655="pass",VLOOKUP(F4655,Lookup!$D$2:$E$26,2,FALSE),0),1.6))</f>
        <v>0</v>
      </c>
      <c r="T4655" s="6">
        <f t="shared" si="261"/>
        <v>0</v>
      </c>
      <c r="U4655" s="6">
        <f t="shared" si="262"/>
        <v>0</v>
      </c>
      <c r="V4655" t="str">
        <f t="shared" si="263"/>
        <v>B.AIYUK, SF</v>
      </c>
    </row>
    <row r="4656" spans="1:22">
      <c r="A4656">
        <v>820</v>
      </c>
      <c r="B4656" s="21">
        <v>3</v>
      </c>
      <c r="C4656" s="21" t="s">
        <v>11</v>
      </c>
      <c r="D4656" s="21" t="s">
        <v>24</v>
      </c>
      <c r="E4656" s="21">
        <v>1</v>
      </c>
      <c r="F4656" s="21">
        <v>99</v>
      </c>
      <c r="G4656" s="21" t="s">
        <v>5742</v>
      </c>
      <c r="H4656" s="21" t="s">
        <v>585</v>
      </c>
      <c r="I4656" s="21">
        <v>1</v>
      </c>
      <c r="J4656" s="21">
        <v>0</v>
      </c>
      <c r="K4656" s="21">
        <v>0</v>
      </c>
      <c r="L4656" s="21">
        <v>0</v>
      </c>
      <c r="M4656" s="21" t="s">
        <v>4678</v>
      </c>
      <c r="N4656" s="21" t="s">
        <v>587</v>
      </c>
      <c r="O4656" s="21">
        <f t="shared" si="258"/>
        <v>0</v>
      </c>
      <c r="P4656" s="21">
        <f t="shared" si="259"/>
        <v>1</v>
      </c>
      <c r="Q4656" s="21">
        <f t="shared" si="260"/>
        <v>0</v>
      </c>
      <c r="R4656">
        <f>IFERROR(IF(I4656=1,VLOOKUP(F4656,Lookup!$A$2:$B$15,2,FALSE),0),0.5)</f>
        <v>3.3</v>
      </c>
      <c r="S4656">
        <f>IF(K4656=1,1,IFERROR(IF(H4656="pass",VLOOKUP(F4656,Lookup!$D$2:$E$26,2,FALSE),0),1.6))</f>
        <v>0</v>
      </c>
      <c r="T4656" s="6">
        <f t="shared" si="261"/>
        <v>0</v>
      </c>
      <c r="U4656" s="6">
        <f t="shared" si="262"/>
        <v>3.3</v>
      </c>
      <c r="V4656" t="str">
        <f t="shared" si="263"/>
        <v>T.SERMON, SF</v>
      </c>
    </row>
    <row r="4657" spans="1:22">
      <c r="A4657">
        <v>821</v>
      </c>
      <c r="B4657" s="21">
        <v>3</v>
      </c>
      <c r="C4657" s="21" t="s">
        <v>24</v>
      </c>
      <c r="D4657" s="21" t="s">
        <v>11</v>
      </c>
      <c r="E4657" s="21">
        <v>75</v>
      </c>
      <c r="F4657" s="21">
        <v>25</v>
      </c>
      <c r="G4657" s="21" t="s">
        <v>5743</v>
      </c>
      <c r="H4657" s="21" t="s">
        <v>439</v>
      </c>
      <c r="I4657" s="21">
        <v>0</v>
      </c>
      <c r="J4657" s="21">
        <v>1</v>
      </c>
      <c r="K4657" s="21">
        <v>0</v>
      </c>
      <c r="L4657" s="21">
        <v>0</v>
      </c>
      <c r="M4657" s="21" t="s">
        <v>1418</v>
      </c>
      <c r="N4657" s="21">
        <v>40</v>
      </c>
      <c r="O4657" s="21">
        <f t="shared" si="258"/>
        <v>40</v>
      </c>
      <c r="P4657" s="21">
        <f t="shared" si="259"/>
        <v>0</v>
      </c>
      <c r="Q4657" s="21">
        <f t="shared" si="260"/>
        <v>1</v>
      </c>
      <c r="R4657">
        <f>IFERROR(IF(I4657=1,VLOOKUP(F4657,Lookup!$A$2:$B$15,2,FALSE),0),0.5)</f>
        <v>0</v>
      </c>
      <c r="S4657">
        <f>IF(K4657=1,1,IFERROR(IF(H4657="pass",VLOOKUP(F4657,Lookup!$D$2:$E$26,2,FALSE),0),1.6))</f>
        <v>1.6</v>
      </c>
      <c r="T4657" s="6">
        <f t="shared" si="261"/>
        <v>2.2999999999999998</v>
      </c>
      <c r="U4657" s="6">
        <f t="shared" si="262"/>
        <v>2.2999999999999998</v>
      </c>
      <c r="V4657" t="str">
        <f t="shared" si="263"/>
        <v>D.ADAMS, GB</v>
      </c>
    </row>
    <row r="4658" spans="1:22">
      <c r="A4658">
        <v>822</v>
      </c>
      <c r="B4658" s="21">
        <v>3</v>
      </c>
      <c r="C4658" s="21" t="s">
        <v>24</v>
      </c>
      <c r="D4658" s="21" t="s">
        <v>11</v>
      </c>
      <c r="E4658" s="21">
        <v>75</v>
      </c>
      <c r="F4658" s="21">
        <v>25</v>
      </c>
      <c r="G4658" s="21" t="s">
        <v>5744</v>
      </c>
      <c r="H4658" s="21" t="s">
        <v>439</v>
      </c>
      <c r="I4658" s="21">
        <v>0</v>
      </c>
      <c r="J4658" s="21">
        <v>1</v>
      </c>
      <c r="K4658" s="21">
        <v>0</v>
      </c>
      <c r="L4658" s="21">
        <v>0</v>
      </c>
      <c r="M4658" s="21" t="s">
        <v>1421</v>
      </c>
      <c r="N4658" s="21">
        <v>40</v>
      </c>
      <c r="O4658" s="21">
        <f t="shared" si="258"/>
        <v>40</v>
      </c>
      <c r="P4658" s="21">
        <f t="shared" si="259"/>
        <v>0</v>
      </c>
      <c r="Q4658" s="21">
        <f t="shared" si="260"/>
        <v>1</v>
      </c>
      <c r="R4658">
        <f>IFERROR(IF(I4658=1,VLOOKUP(F4658,Lookup!$A$2:$B$15,2,FALSE),0),0.5)</f>
        <v>0</v>
      </c>
      <c r="S4658">
        <f>IF(K4658=1,1,IFERROR(IF(H4658="pass",VLOOKUP(F4658,Lookup!$D$2:$E$26,2,FALSE),0),1.6))</f>
        <v>1.6</v>
      </c>
      <c r="T4658" s="6">
        <f t="shared" si="261"/>
        <v>2.2999999999999998</v>
      </c>
      <c r="U4658" s="6">
        <f t="shared" si="262"/>
        <v>2.2999999999999998</v>
      </c>
      <c r="V4658" t="str">
        <f t="shared" si="263"/>
        <v>M.VALDES-SCANTLING, GB</v>
      </c>
    </row>
    <row r="4659" spans="1:22">
      <c r="A4659">
        <v>823</v>
      </c>
      <c r="B4659" s="21">
        <v>3</v>
      </c>
      <c r="C4659" s="21" t="s">
        <v>24</v>
      </c>
      <c r="D4659" s="21" t="s">
        <v>11</v>
      </c>
      <c r="E4659" s="21">
        <v>75</v>
      </c>
      <c r="F4659" s="21">
        <v>25</v>
      </c>
      <c r="G4659" s="21" t="s">
        <v>5745</v>
      </c>
      <c r="H4659" s="21" t="s">
        <v>439</v>
      </c>
      <c r="I4659" s="21">
        <v>0</v>
      </c>
      <c r="J4659" s="21">
        <v>1</v>
      </c>
      <c r="K4659" s="21">
        <v>0</v>
      </c>
      <c r="L4659" s="21">
        <v>0</v>
      </c>
      <c r="M4659" s="21" t="s">
        <v>1418</v>
      </c>
      <c r="N4659" s="21">
        <v>28</v>
      </c>
      <c r="O4659" s="21">
        <f t="shared" si="258"/>
        <v>28</v>
      </c>
      <c r="P4659" s="21">
        <f t="shared" si="259"/>
        <v>0</v>
      </c>
      <c r="Q4659" s="21">
        <f t="shared" si="260"/>
        <v>1</v>
      </c>
      <c r="R4659">
        <f>IFERROR(IF(I4659=1,VLOOKUP(F4659,Lookup!$A$2:$B$15,2,FALSE),0),0.5)</f>
        <v>0</v>
      </c>
      <c r="S4659">
        <f>IF(K4659=1,1,IFERROR(IF(H4659="pass",VLOOKUP(F4659,Lookup!$D$2:$E$26,2,FALSE),0),1.6))</f>
        <v>1.6</v>
      </c>
      <c r="T4659" s="6">
        <f t="shared" si="261"/>
        <v>2.09</v>
      </c>
      <c r="U4659" s="6">
        <f t="shared" si="262"/>
        <v>2.09</v>
      </c>
      <c r="V4659" t="str">
        <f t="shared" si="263"/>
        <v>D.ADAMS, GB</v>
      </c>
    </row>
    <row r="4660" spans="1:22">
      <c r="A4660">
        <v>824</v>
      </c>
      <c r="B4660" s="21">
        <v>3</v>
      </c>
      <c r="C4660" s="21" t="s">
        <v>11</v>
      </c>
      <c r="D4660" s="21" t="s">
        <v>24</v>
      </c>
      <c r="E4660" s="21">
        <v>74</v>
      </c>
      <c r="F4660" s="21">
        <v>26</v>
      </c>
      <c r="G4660" s="21" t="s">
        <v>5746</v>
      </c>
      <c r="H4660" s="21" t="s">
        <v>585</v>
      </c>
      <c r="I4660" s="21">
        <v>1</v>
      </c>
      <c r="J4660" s="21">
        <v>0</v>
      </c>
      <c r="K4660" s="21">
        <v>0</v>
      </c>
      <c r="L4660" s="21">
        <v>0</v>
      </c>
      <c r="M4660" s="21" t="s">
        <v>4678</v>
      </c>
      <c r="N4660" s="21" t="s">
        <v>587</v>
      </c>
      <c r="O4660" s="21">
        <f t="shared" si="258"/>
        <v>0</v>
      </c>
      <c r="P4660" s="21">
        <f t="shared" si="259"/>
        <v>1</v>
      </c>
      <c r="Q4660" s="21">
        <f t="shared" si="260"/>
        <v>0</v>
      </c>
      <c r="R4660">
        <f>IFERROR(IF(I4660=1,VLOOKUP(F4660,Lookup!$A$2:$B$15,2,FALSE),0),0.5)</f>
        <v>0.5</v>
      </c>
      <c r="S4660">
        <f>IF(K4660=1,1,IFERROR(IF(H4660="pass",VLOOKUP(F4660,Lookup!$D$2:$E$26,2,FALSE),0),1.6))</f>
        <v>0</v>
      </c>
      <c r="T4660" s="6">
        <f t="shared" si="261"/>
        <v>0</v>
      </c>
      <c r="U4660" s="6">
        <f t="shared" si="262"/>
        <v>0.5</v>
      </c>
      <c r="V4660" t="str">
        <f t="shared" si="263"/>
        <v>T.SERMON, SF</v>
      </c>
    </row>
    <row r="4661" spans="1:22">
      <c r="A4661">
        <v>825</v>
      </c>
      <c r="B4661" s="21">
        <v>3</v>
      </c>
      <c r="C4661" s="21" t="s">
        <v>11</v>
      </c>
      <c r="D4661" s="21" t="s">
        <v>24</v>
      </c>
      <c r="E4661" s="21">
        <v>71</v>
      </c>
      <c r="F4661" s="21">
        <v>29</v>
      </c>
      <c r="G4661" s="21" t="s">
        <v>5747</v>
      </c>
      <c r="H4661" s="21" t="s">
        <v>439</v>
      </c>
      <c r="I4661" s="21">
        <v>0</v>
      </c>
      <c r="J4661" s="21">
        <v>1</v>
      </c>
      <c r="K4661" s="21">
        <v>0</v>
      </c>
      <c r="L4661" s="21">
        <v>0</v>
      </c>
      <c r="M4661" s="21" t="s">
        <v>4678</v>
      </c>
      <c r="N4661" s="21">
        <v>3</v>
      </c>
      <c r="O4661" s="21">
        <f t="shared" si="258"/>
        <v>3</v>
      </c>
      <c r="P4661" s="21">
        <f t="shared" si="259"/>
        <v>0</v>
      </c>
      <c r="Q4661" s="21">
        <f t="shared" si="260"/>
        <v>1</v>
      </c>
      <c r="R4661">
        <f>IFERROR(IF(I4661=1,VLOOKUP(F4661,Lookup!$A$2:$B$15,2,FALSE),0),0.5)</f>
        <v>0</v>
      </c>
      <c r="S4661">
        <f>IF(K4661=1,1,IFERROR(IF(H4661="pass",VLOOKUP(F4661,Lookup!$D$2:$E$26,2,FALSE),0),1.6))</f>
        <v>1.6</v>
      </c>
      <c r="T4661" s="6">
        <f t="shared" si="261"/>
        <v>1.6525000000000001</v>
      </c>
      <c r="U4661" s="6">
        <f t="shared" si="262"/>
        <v>1.6525000000000001</v>
      </c>
      <c r="V4661" t="str">
        <f t="shared" si="263"/>
        <v>T.SERMON, SF</v>
      </c>
    </row>
    <row r="4662" spans="1:22">
      <c r="A4662">
        <v>826</v>
      </c>
      <c r="B4662" s="21">
        <v>3</v>
      </c>
      <c r="C4662" s="21" t="s">
        <v>11</v>
      </c>
      <c r="D4662" s="21" t="s">
        <v>24</v>
      </c>
      <c r="E4662" s="21">
        <v>53</v>
      </c>
      <c r="F4662" s="21">
        <v>47</v>
      </c>
      <c r="G4662" s="21" t="s">
        <v>5748</v>
      </c>
      <c r="H4662" s="21" t="s">
        <v>585</v>
      </c>
      <c r="I4662" s="21">
        <v>1</v>
      </c>
      <c r="J4662" s="21">
        <v>0</v>
      </c>
      <c r="K4662" s="21">
        <v>0</v>
      </c>
      <c r="L4662" s="21">
        <v>0</v>
      </c>
      <c r="M4662" s="21" t="s">
        <v>4678</v>
      </c>
      <c r="N4662" s="21" t="s">
        <v>587</v>
      </c>
      <c r="O4662" s="21">
        <f t="shared" si="258"/>
        <v>0</v>
      </c>
      <c r="P4662" s="21">
        <f t="shared" si="259"/>
        <v>1</v>
      </c>
      <c r="Q4662" s="21">
        <f t="shared" si="260"/>
        <v>0</v>
      </c>
      <c r="R4662">
        <f>IFERROR(IF(I4662=1,VLOOKUP(F4662,Lookup!$A$2:$B$15,2,FALSE),0),0.5)</f>
        <v>0.5</v>
      </c>
      <c r="S4662">
        <f>IF(K4662=1,1,IFERROR(IF(H4662="pass",VLOOKUP(F4662,Lookup!$D$2:$E$26,2,FALSE),0),1.6))</f>
        <v>0</v>
      </c>
      <c r="T4662" s="6">
        <f t="shared" si="261"/>
        <v>0</v>
      </c>
      <c r="U4662" s="6">
        <f t="shared" si="262"/>
        <v>0.5</v>
      </c>
      <c r="V4662" t="str">
        <f t="shared" si="263"/>
        <v>T.SERMON, SF</v>
      </c>
    </row>
    <row r="4663" spans="1:22">
      <c r="A4663">
        <v>827</v>
      </c>
      <c r="B4663" s="21">
        <v>3</v>
      </c>
      <c r="C4663" s="21" t="s">
        <v>11</v>
      </c>
      <c r="D4663" s="21" t="s">
        <v>24</v>
      </c>
      <c r="E4663" s="21">
        <v>44</v>
      </c>
      <c r="F4663" s="21">
        <v>56</v>
      </c>
      <c r="G4663" s="21" t="s">
        <v>5749</v>
      </c>
      <c r="H4663" s="21" t="s">
        <v>439</v>
      </c>
      <c r="I4663" s="21">
        <v>0</v>
      </c>
      <c r="J4663" s="21">
        <v>1</v>
      </c>
      <c r="K4663" s="21">
        <v>0</v>
      </c>
      <c r="L4663" s="21">
        <v>0</v>
      </c>
      <c r="M4663" s="21" t="s">
        <v>2665</v>
      </c>
      <c r="N4663" s="21">
        <v>4</v>
      </c>
      <c r="O4663" s="21">
        <f t="shared" si="258"/>
        <v>4</v>
      </c>
      <c r="P4663" s="21">
        <f t="shared" si="259"/>
        <v>0</v>
      </c>
      <c r="Q4663" s="21">
        <f t="shared" si="260"/>
        <v>1</v>
      </c>
      <c r="R4663">
        <f>IFERROR(IF(I4663=1,VLOOKUP(F4663,Lookup!$A$2:$B$15,2,FALSE),0),0.5)</f>
        <v>0</v>
      </c>
      <c r="S4663">
        <f>IF(K4663=1,1,IFERROR(IF(H4663="pass",VLOOKUP(F4663,Lookup!$D$2:$E$26,2,FALSE),0),1.6))</f>
        <v>1.6</v>
      </c>
      <c r="T4663" s="6">
        <f t="shared" si="261"/>
        <v>1.6700000000000002</v>
      </c>
      <c r="U4663" s="6">
        <f t="shared" si="262"/>
        <v>1.6700000000000002</v>
      </c>
      <c r="V4663" t="str">
        <f t="shared" si="263"/>
        <v>D.SAMUEL, SF</v>
      </c>
    </row>
    <row r="4664" spans="1:22">
      <c r="A4664">
        <v>828</v>
      </c>
      <c r="B4664" s="21">
        <v>3</v>
      </c>
      <c r="C4664" s="21" t="s">
        <v>24</v>
      </c>
      <c r="D4664" s="21" t="s">
        <v>11</v>
      </c>
      <c r="E4664" s="21">
        <v>38</v>
      </c>
      <c r="F4664" s="21">
        <v>62</v>
      </c>
      <c r="G4664" s="21" t="s">
        <v>5750</v>
      </c>
      <c r="H4664" s="21" t="s">
        <v>585</v>
      </c>
      <c r="I4664" s="21">
        <v>1</v>
      </c>
      <c r="J4664" s="21">
        <v>0</v>
      </c>
      <c r="K4664" s="21">
        <v>0</v>
      </c>
      <c r="L4664" s="21">
        <v>0</v>
      </c>
      <c r="M4664" s="21" t="s">
        <v>1416</v>
      </c>
      <c r="N4664" s="21" t="s">
        <v>587</v>
      </c>
      <c r="O4664" s="21">
        <f t="shared" si="258"/>
        <v>0</v>
      </c>
      <c r="P4664" s="21">
        <f t="shared" si="259"/>
        <v>1</v>
      </c>
      <c r="Q4664" s="21">
        <f t="shared" si="260"/>
        <v>0</v>
      </c>
      <c r="R4664">
        <f>IFERROR(IF(I4664=1,VLOOKUP(F4664,Lookup!$A$2:$B$15,2,FALSE),0),0.5)</f>
        <v>0.5</v>
      </c>
      <c r="S4664">
        <f>IF(K4664=1,1,IFERROR(IF(H4664="pass",VLOOKUP(F4664,Lookup!$D$2:$E$26,2,FALSE),0),1.6))</f>
        <v>0</v>
      </c>
      <c r="T4664" s="6">
        <f t="shared" si="261"/>
        <v>0</v>
      </c>
      <c r="U4664" s="6">
        <f t="shared" si="262"/>
        <v>0.5</v>
      </c>
      <c r="V4664" t="str">
        <f t="shared" si="263"/>
        <v>A.JONES, GB</v>
      </c>
    </row>
    <row r="4665" spans="1:22">
      <c r="A4665">
        <v>829</v>
      </c>
      <c r="B4665" s="21">
        <v>3</v>
      </c>
      <c r="C4665" s="21" t="s">
        <v>24</v>
      </c>
      <c r="D4665" s="21" t="s">
        <v>11</v>
      </c>
      <c r="E4665" s="21">
        <v>26</v>
      </c>
      <c r="F4665" s="21">
        <v>74</v>
      </c>
      <c r="G4665" s="21" t="s">
        <v>5751</v>
      </c>
      <c r="H4665" s="21" t="s">
        <v>585</v>
      </c>
      <c r="I4665" s="21">
        <v>1</v>
      </c>
      <c r="J4665" s="21">
        <v>0</v>
      </c>
      <c r="K4665" s="21">
        <v>0</v>
      </c>
      <c r="L4665" s="21">
        <v>0</v>
      </c>
      <c r="M4665" s="21" t="s">
        <v>1416</v>
      </c>
      <c r="N4665" s="21" t="s">
        <v>587</v>
      </c>
      <c r="O4665" s="21">
        <f t="shared" si="258"/>
        <v>0</v>
      </c>
      <c r="P4665" s="21">
        <f t="shared" si="259"/>
        <v>1</v>
      </c>
      <c r="Q4665" s="21">
        <f t="shared" si="260"/>
        <v>0</v>
      </c>
      <c r="R4665">
        <f>IFERROR(IF(I4665=1,VLOOKUP(F4665,Lookup!$A$2:$B$15,2,FALSE),0),0.5)</f>
        <v>0.5</v>
      </c>
      <c r="S4665">
        <f>IF(K4665=1,1,IFERROR(IF(H4665="pass",VLOOKUP(F4665,Lookup!$D$2:$E$26,2,FALSE),0),1.6))</f>
        <v>0</v>
      </c>
      <c r="T4665" s="6">
        <f t="shared" si="261"/>
        <v>0</v>
      </c>
      <c r="U4665" s="6">
        <f t="shared" si="262"/>
        <v>0.5</v>
      </c>
      <c r="V4665" t="str">
        <f t="shared" si="263"/>
        <v>A.JONES, GB</v>
      </c>
    </row>
    <row r="4666" spans="1:22">
      <c r="A4666">
        <v>830</v>
      </c>
      <c r="B4666" s="21">
        <v>3</v>
      </c>
      <c r="C4666" s="21" t="s">
        <v>24</v>
      </c>
      <c r="D4666" s="21" t="s">
        <v>11</v>
      </c>
      <c r="E4666" s="21">
        <v>22</v>
      </c>
      <c r="F4666" s="21">
        <v>78</v>
      </c>
      <c r="G4666" s="21" t="s">
        <v>5752</v>
      </c>
      <c r="H4666" s="21" t="s">
        <v>585</v>
      </c>
      <c r="I4666" s="21">
        <v>1</v>
      </c>
      <c r="J4666" s="21">
        <v>0</v>
      </c>
      <c r="K4666" s="21">
        <v>0</v>
      </c>
      <c r="L4666" s="21">
        <v>0</v>
      </c>
      <c r="M4666" s="21" t="s">
        <v>1416</v>
      </c>
      <c r="N4666" s="21" t="s">
        <v>587</v>
      </c>
      <c r="O4666" s="21">
        <f t="shared" si="258"/>
        <v>0</v>
      </c>
      <c r="P4666" s="21">
        <f t="shared" si="259"/>
        <v>1</v>
      </c>
      <c r="Q4666" s="21">
        <f t="shared" si="260"/>
        <v>0</v>
      </c>
      <c r="R4666">
        <f>IFERROR(IF(I4666=1,VLOOKUP(F4666,Lookup!$A$2:$B$15,2,FALSE),0),0.5)</f>
        <v>0.5</v>
      </c>
      <c r="S4666">
        <f>IF(K4666=1,1,IFERROR(IF(H4666="pass",VLOOKUP(F4666,Lookup!$D$2:$E$26,2,FALSE),0),1.6))</f>
        <v>0</v>
      </c>
      <c r="T4666" s="6">
        <f t="shared" si="261"/>
        <v>0</v>
      </c>
      <c r="U4666" s="6">
        <f t="shared" si="262"/>
        <v>0.5</v>
      </c>
      <c r="V4666" t="str">
        <f t="shared" si="263"/>
        <v>A.JONES, GB</v>
      </c>
    </row>
    <row r="4667" spans="1:22">
      <c r="A4667">
        <v>831</v>
      </c>
      <c r="B4667" s="21">
        <v>3</v>
      </c>
      <c r="C4667" s="21" t="s">
        <v>24</v>
      </c>
      <c r="D4667" s="21" t="s">
        <v>11</v>
      </c>
      <c r="E4667" s="21">
        <v>20</v>
      </c>
      <c r="F4667" s="21">
        <v>80</v>
      </c>
      <c r="G4667" s="21" t="s">
        <v>5753</v>
      </c>
      <c r="H4667" s="21" t="s">
        <v>439</v>
      </c>
      <c r="I4667" s="21">
        <v>0</v>
      </c>
      <c r="J4667" s="21">
        <v>1</v>
      </c>
      <c r="K4667" s="21">
        <v>0</v>
      </c>
      <c r="L4667" s="21">
        <v>0</v>
      </c>
      <c r="M4667" s="21" t="s">
        <v>1418</v>
      </c>
      <c r="N4667" s="21">
        <v>19</v>
      </c>
      <c r="O4667" s="21">
        <f t="shared" si="258"/>
        <v>19</v>
      </c>
      <c r="P4667" s="21">
        <f t="shared" si="259"/>
        <v>0</v>
      </c>
      <c r="Q4667" s="21">
        <f t="shared" si="260"/>
        <v>1</v>
      </c>
      <c r="R4667">
        <f>IFERROR(IF(I4667=1,VLOOKUP(F4667,Lookup!$A$2:$B$15,2,FALSE),0),0.5)</f>
        <v>0</v>
      </c>
      <c r="S4667">
        <f>IF(K4667=1,1,IFERROR(IF(H4667="pass",VLOOKUP(F4667,Lookup!$D$2:$E$26,2,FALSE),0),1.6))</f>
        <v>1.8</v>
      </c>
      <c r="T4667" s="6">
        <f t="shared" si="261"/>
        <v>1.9325000000000001</v>
      </c>
      <c r="U4667" s="6">
        <f t="shared" si="262"/>
        <v>1.8450500000000003</v>
      </c>
      <c r="V4667" t="str">
        <f t="shared" si="263"/>
        <v>D.ADAMS, GB</v>
      </c>
    </row>
    <row r="4668" spans="1:22">
      <c r="A4668">
        <v>832</v>
      </c>
      <c r="B4668" s="21">
        <v>3</v>
      </c>
      <c r="C4668" s="21" t="s">
        <v>11</v>
      </c>
      <c r="D4668" s="21" t="s">
        <v>24</v>
      </c>
      <c r="E4668" s="21">
        <v>75</v>
      </c>
      <c r="F4668" s="21">
        <v>25</v>
      </c>
      <c r="G4668" s="21" t="s">
        <v>5754</v>
      </c>
      <c r="H4668" s="21" t="s">
        <v>439</v>
      </c>
      <c r="I4668" s="21">
        <v>0</v>
      </c>
      <c r="J4668" s="21">
        <v>1</v>
      </c>
      <c r="K4668" s="21">
        <v>0</v>
      </c>
      <c r="L4668" s="21">
        <v>0</v>
      </c>
      <c r="M4668" s="21" t="s">
        <v>2665</v>
      </c>
      <c r="N4668" s="21">
        <v>-7</v>
      </c>
      <c r="O4668" s="21">
        <f t="shared" si="258"/>
        <v>-7</v>
      </c>
      <c r="P4668" s="21">
        <f t="shared" si="259"/>
        <v>0</v>
      </c>
      <c r="Q4668" s="21">
        <f t="shared" si="260"/>
        <v>1</v>
      </c>
      <c r="R4668">
        <f>IFERROR(IF(I4668=1,VLOOKUP(F4668,Lookup!$A$2:$B$15,2,FALSE),0),0.5)</f>
        <v>0</v>
      </c>
      <c r="S4668">
        <f>IF(K4668=1,1,IFERROR(IF(H4668="pass",VLOOKUP(F4668,Lookup!$D$2:$E$26,2,FALSE),0),1.6))</f>
        <v>1.6</v>
      </c>
      <c r="T4668" s="6">
        <f t="shared" si="261"/>
        <v>1.4775</v>
      </c>
      <c r="U4668" s="6">
        <f t="shared" si="262"/>
        <v>1.4775</v>
      </c>
      <c r="V4668" t="str">
        <f t="shared" si="263"/>
        <v>D.SAMUEL, SF</v>
      </c>
    </row>
    <row r="4669" spans="1:22">
      <c r="A4669">
        <v>833</v>
      </c>
      <c r="B4669" s="21">
        <v>3</v>
      </c>
      <c r="C4669" s="21" t="s">
        <v>11</v>
      </c>
      <c r="D4669" s="21" t="s">
        <v>24</v>
      </c>
      <c r="E4669" s="21">
        <v>75</v>
      </c>
      <c r="F4669" s="21">
        <v>25</v>
      </c>
      <c r="G4669" s="21" t="s">
        <v>5755</v>
      </c>
      <c r="H4669" s="21" t="s">
        <v>439</v>
      </c>
      <c r="I4669" s="21">
        <v>0</v>
      </c>
      <c r="J4669" s="21">
        <v>1</v>
      </c>
      <c r="K4669" s="21">
        <v>0</v>
      </c>
      <c r="L4669" s="21">
        <v>0</v>
      </c>
      <c r="M4669" s="21" t="s">
        <v>2665</v>
      </c>
      <c r="N4669" s="21">
        <v>23</v>
      </c>
      <c r="O4669" s="21">
        <f t="shared" si="258"/>
        <v>23</v>
      </c>
      <c r="P4669" s="21">
        <f t="shared" si="259"/>
        <v>0</v>
      </c>
      <c r="Q4669" s="21">
        <f t="shared" si="260"/>
        <v>1</v>
      </c>
      <c r="R4669">
        <f>IFERROR(IF(I4669=1,VLOOKUP(F4669,Lookup!$A$2:$B$15,2,FALSE),0),0.5)</f>
        <v>0</v>
      </c>
      <c r="S4669">
        <f>IF(K4669=1,1,IFERROR(IF(H4669="pass",VLOOKUP(F4669,Lookup!$D$2:$E$26,2,FALSE),0),1.6))</f>
        <v>1.6</v>
      </c>
      <c r="T4669" s="6">
        <f t="shared" si="261"/>
        <v>2.0024999999999999</v>
      </c>
      <c r="U4669" s="6">
        <f t="shared" si="262"/>
        <v>2.0024999999999999</v>
      </c>
      <c r="V4669" t="str">
        <f t="shared" si="263"/>
        <v>D.SAMUEL, SF</v>
      </c>
    </row>
    <row r="4670" spans="1:22">
      <c r="A4670">
        <v>834</v>
      </c>
      <c r="B4670" s="21">
        <v>3</v>
      </c>
      <c r="C4670" s="21" t="s">
        <v>11</v>
      </c>
      <c r="D4670" s="21" t="s">
        <v>24</v>
      </c>
      <c r="E4670" s="21">
        <v>75</v>
      </c>
      <c r="F4670" s="21">
        <v>25</v>
      </c>
      <c r="G4670" s="21" t="s">
        <v>5756</v>
      </c>
      <c r="H4670" s="21" t="s">
        <v>439</v>
      </c>
      <c r="I4670" s="21">
        <v>0</v>
      </c>
      <c r="J4670" s="21">
        <v>1</v>
      </c>
      <c r="K4670" s="21">
        <v>0</v>
      </c>
      <c r="L4670" s="21">
        <v>0</v>
      </c>
      <c r="M4670" s="21" t="s">
        <v>2642</v>
      </c>
      <c r="N4670" s="21">
        <v>12</v>
      </c>
      <c r="O4670" s="21">
        <f t="shared" si="258"/>
        <v>12</v>
      </c>
      <c r="P4670" s="21">
        <f t="shared" si="259"/>
        <v>0</v>
      </c>
      <c r="Q4670" s="21">
        <f t="shared" si="260"/>
        <v>1</v>
      </c>
      <c r="R4670">
        <f>IFERROR(IF(I4670=1,VLOOKUP(F4670,Lookup!$A$2:$B$15,2,FALSE),0),0.5)</f>
        <v>0</v>
      </c>
      <c r="S4670">
        <f>IF(K4670=1,1,IFERROR(IF(H4670="pass",VLOOKUP(F4670,Lookup!$D$2:$E$26,2,FALSE),0),1.6))</f>
        <v>1.6</v>
      </c>
      <c r="T4670" s="6">
        <f t="shared" si="261"/>
        <v>1.81</v>
      </c>
      <c r="U4670" s="6">
        <f t="shared" si="262"/>
        <v>1.81</v>
      </c>
      <c r="V4670" t="str">
        <f t="shared" si="263"/>
        <v>G.KITTLE, SF</v>
      </c>
    </row>
    <row r="4671" spans="1:22">
      <c r="A4671">
        <v>835</v>
      </c>
      <c r="B4671" s="21">
        <v>3</v>
      </c>
      <c r="C4671" s="21" t="s">
        <v>11</v>
      </c>
      <c r="D4671" s="21" t="s">
        <v>24</v>
      </c>
      <c r="E4671" s="21">
        <v>36</v>
      </c>
      <c r="F4671" s="21">
        <v>64</v>
      </c>
      <c r="G4671" s="21" t="s">
        <v>5757</v>
      </c>
      <c r="H4671" s="21" t="s">
        <v>439</v>
      </c>
      <c r="I4671" s="21">
        <v>0</v>
      </c>
      <c r="J4671" s="21">
        <v>1</v>
      </c>
      <c r="K4671" s="21">
        <v>0</v>
      </c>
      <c r="L4671" s="21">
        <v>0</v>
      </c>
      <c r="M4671" s="21" t="s">
        <v>2665</v>
      </c>
      <c r="N4671" s="21">
        <v>13</v>
      </c>
      <c r="O4671" s="21">
        <f t="shared" ref="O4671:O4734" si="264">IF(N4671="NA",0,N4671)</f>
        <v>13</v>
      </c>
      <c r="P4671" s="21">
        <f t="shared" ref="P4671:P4734" si="265">IF(R4671&gt;0,1,0)</f>
        <v>0</v>
      </c>
      <c r="Q4671" s="21">
        <f t="shared" ref="Q4671:Q4734" si="266">IF(AND(S4671&gt;0,T4671&gt;0),1,0)</f>
        <v>1</v>
      </c>
      <c r="R4671">
        <f>IFERROR(IF(I4671=1,VLOOKUP(F4671,Lookup!$A$2:$B$15,2,FALSE),0),0.5)</f>
        <v>0</v>
      </c>
      <c r="S4671">
        <f>IF(K4671=1,1,IFERROR(IF(H4671="pass",VLOOKUP(F4671,Lookup!$D$2:$E$26,2,FALSE),0),1.6))</f>
        <v>1.6</v>
      </c>
      <c r="T4671" s="6">
        <f t="shared" ref="T4671:T4734" si="267">IFERROR(1.6+0.7/40*N4671,0)</f>
        <v>1.8275000000000001</v>
      </c>
      <c r="U4671" s="6">
        <f t="shared" ref="U4671:U4734" si="268">R4671+IF(S4671&gt;=3.2,S4671,IF(AND(S4671&lt;3.2,S4671&gt;=1.8),S4671*0.66+T4671*0.34,T4671))+K4671*0.4735*2</f>
        <v>1.8275000000000001</v>
      </c>
      <c r="V4671" t="str">
        <f t="shared" si="263"/>
        <v>D.SAMUEL, SF</v>
      </c>
    </row>
    <row r="4672" spans="1:22">
      <c r="A4672">
        <v>836</v>
      </c>
      <c r="B4672" s="21">
        <v>3</v>
      </c>
      <c r="C4672" s="21" t="s">
        <v>11</v>
      </c>
      <c r="D4672" s="21" t="s">
        <v>24</v>
      </c>
      <c r="E4672" s="21">
        <v>36</v>
      </c>
      <c r="F4672" s="21">
        <v>64</v>
      </c>
      <c r="G4672" s="21" t="s">
        <v>5758</v>
      </c>
      <c r="H4672" s="21" t="s">
        <v>439</v>
      </c>
      <c r="I4672" s="21">
        <v>0</v>
      </c>
      <c r="J4672" s="21">
        <v>1</v>
      </c>
      <c r="K4672" s="21">
        <v>0</v>
      </c>
      <c r="L4672" s="21">
        <v>0</v>
      </c>
      <c r="M4672" s="21" t="s">
        <v>2648</v>
      </c>
      <c r="N4672" s="21">
        <v>5</v>
      </c>
      <c r="O4672" s="21">
        <f t="shared" si="264"/>
        <v>5</v>
      </c>
      <c r="P4672" s="21">
        <f t="shared" si="265"/>
        <v>0</v>
      </c>
      <c r="Q4672" s="21">
        <f t="shared" si="266"/>
        <v>1</v>
      </c>
      <c r="R4672">
        <f>IFERROR(IF(I4672=1,VLOOKUP(F4672,Lookup!$A$2:$B$15,2,FALSE),0),0.5)</f>
        <v>0</v>
      </c>
      <c r="S4672">
        <f>IF(K4672=1,1,IFERROR(IF(H4672="pass",VLOOKUP(F4672,Lookup!$D$2:$E$26,2,FALSE),0),1.6))</f>
        <v>1.6</v>
      </c>
      <c r="T4672" s="6">
        <f t="shared" si="267"/>
        <v>1.6875</v>
      </c>
      <c r="U4672" s="6">
        <f t="shared" si="268"/>
        <v>1.6875</v>
      </c>
      <c r="V4672" t="str">
        <f t="shared" si="263"/>
        <v>M.SANU, SF</v>
      </c>
    </row>
    <row r="4673" spans="1:22">
      <c r="A4673">
        <v>837</v>
      </c>
      <c r="B4673" s="21">
        <v>3</v>
      </c>
      <c r="C4673" s="21" t="s">
        <v>11</v>
      </c>
      <c r="D4673" s="21" t="s">
        <v>24</v>
      </c>
      <c r="E4673" s="21">
        <v>36</v>
      </c>
      <c r="F4673" s="21">
        <v>64</v>
      </c>
      <c r="G4673" s="21" t="s">
        <v>5759</v>
      </c>
      <c r="H4673" s="21" t="s">
        <v>439</v>
      </c>
      <c r="I4673" s="21">
        <v>0</v>
      </c>
      <c r="J4673" s="21">
        <v>1</v>
      </c>
      <c r="K4673" s="21">
        <v>0</v>
      </c>
      <c r="L4673" s="21">
        <v>0</v>
      </c>
      <c r="M4673" s="21" t="s">
        <v>2665</v>
      </c>
      <c r="N4673" s="21">
        <v>12</v>
      </c>
      <c r="O4673" s="21">
        <f t="shared" si="264"/>
        <v>12</v>
      </c>
      <c r="P4673" s="21">
        <f t="shared" si="265"/>
        <v>0</v>
      </c>
      <c r="Q4673" s="21">
        <f t="shared" si="266"/>
        <v>1</v>
      </c>
      <c r="R4673">
        <f>IFERROR(IF(I4673=1,VLOOKUP(F4673,Lookup!$A$2:$B$15,2,FALSE),0),0.5)</f>
        <v>0</v>
      </c>
      <c r="S4673">
        <f>IF(K4673=1,1,IFERROR(IF(H4673="pass",VLOOKUP(F4673,Lookup!$D$2:$E$26,2,FALSE),0),1.6))</f>
        <v>1.6</v>
      </c>
      <c r="T4673" s="6">
        <f t="shared" si="267"/>
        <v>1.81</v>
      </c>
      <c r="U4673" s="6">
        <f t="shared" si="268"/>
        <v>1.81</v>
      </c>
      <c r="V4673" t="str">
        <f t="shared" si="263"/>
        <v>D.SAMUEL, SF</v>
      </c>
    </row>
    <row r="4674" spans="1:22">
      <c r="A4674">
        <v>838</v>
      </c>
      <c r="B4674" s="21">
        <v>3</v>
      </c>
      <c r="C4674" s="21" t="s">
        <v>11</v>
      </c>
      <c r="D4674" s="21" t="s">
        <v>24</v>
      </c>
      <c r="E4674" s="21">
        <v>24</v>
      </c>
      <c r="F4674" s="21">
        <v>76</v>
      </c>
      <c r="G4674" s="21" t="s">
        <v>5760</v>
      </c>
      <c r="H4674" s="21" t="s">
        <v>439</v>
      </c>
      <c r="I4674" s="21">
        <v>0</v>
      </c>
      <c r="J4674" s="21">
        <v>1</v>
      </c>
      <c r="K4674" s="21">
        <v>0</v>
      </c>
      <c r="L4674" s="21">
        <v>0</v>
      </c>
      <c r="M4674" s="21" t="s">
        <v>2642</v>
      </c>
      <c r="N4674" s="21">
        <v>4</v>
      </c>
      <c r="O4674" s="21">
        <f t="shared" si="264"/>
        <v>4</v>
      </c>
      <c r="P4674" s="21">
        <f t="shared" si="265"/>
        <v>0</v>
      </c>
      <c r="Q4674" s="21">
        <f t="shared" si="266"/>
        <v>1</v>
      </c>
      <c r="R4674">
        <f>IFERROR(IF(I4674=1,VLOOKUP(F4674,Lookup!$A$2:$B$15,2,FALSE),0),0.5)</f>
        <v>0</v>
      </c>
      <c r="S4674">
        <f>IF(K4674=1,1,IFERROR(IF(H4674="pass",VLOOKUP(F4674,Lookup!$D$2:$E$26,2,FALSE),0),1.6))</f>
        <v>1.8</v>
      </c>
      <c r="T4674" s="6">
        <f t="shared" si="267"/>
        <v>1.6700000000000002</v>
      </c>
      <c r="U4674" s="6">
        <f t="shared" si="268"/>
        <v>1.7558000000000002</v>
      </c>
      <c r="V4674" t="str">
        <f t="shared" ref="V4674:V4737" si="269">IF(M4674="A.St","A. ST. BROWN, DET",IF(M4674="Dj.Moore","D.MOORE, CAR",IF(M4674="Mi.Carter","M.CARTER, NYJ",UPPER(M4674)&amp;", "&amp;C4674)))</f>
        <v>G.KITTLE, SF</v>
      </c>
    </row>
    <row r="4675" spans="1:22">
      <c r="A4675">
        <v>839</v>
      </c>
      <c r="B4675" s="21">
        <v>3</v>
      </c>
      <c r="C4675" s="21" t="s">
        <v>11</v>
      </c>
      <c r="D4675" s="21" t="s">
        <v>24</v>
      </c>
      <c r="E4675" s="21">
        <v>12</v>
      </c>
      <c r="F4675" s="21">
        <v>88</v>
      </c>
      <c r="G4675" s="21" t="s">
        <v>5761</v>
      </c>
      <c r="H4675" s="21" t="s">
        <v>439</v>
      </c>
      <c r="I4675" s="21">
        <v>0</v>
      </c>
      <c r="J4675" s="21">
        <v>1</v>
      </c>
      <c r="K4675" s="21">
        <v>0</v>
      </c>
      <c r="L4675" s="21">
        <v>0</v>
      </c>
      <c r="M4675" s="21" t="s">
        <v>2678</v>
      </c>
      <c r="N4675" s="21">
        <v>5</v>
      </c>
      <c r="O4675" s="21">
        <f t="shared" si="264"/>
        <v>5</v>
      </c>
      <c r="P4675" s="21">
        <f t="shared" si="265"/>
        <v>0</v>
      </c>
      <c r="Q4675" s="21">
        <f t="shared" si="266"/>
        <v>1</v>
      </c>
      <c r="R4675">
        <f>IFERROR(IF(I4675=1,VLOOKUP(F4675,Lookup!$A$2:$B$15,2,FALSE),0),0.5)</f>
        <v>0</v>
      </c>
      <c r="S4675">
        <f>IF(K4675=1,1,IFERROR(IF(H4675="pass",VLOOKUP(F4675,Lookup!$D$2:$E$26,2,FALSE),0),1.6))</f>
        <v>2.2000000000000002</v>
      </c>
      <c r="T4675" s="6">
        <f t="shared" si="267"/>
        <v>1.6875</v>
      </c>
      <c r="U4675" s="6">
        <f t="shared" si="268"/>
        <v>2.0257500000000004</v>
      </c>
      <c r="V4675" t="str">
        <f t="shared" si="269"/>
        <v>K.JUSZCZYK, SF</v>
      </c>
    </row>
    <row r="4676" spans="1:22">
      <c r="A4676">
        <v>840</v>
      </c>
      <c r="B4676" s="21">
        <v>3</v>
      </c>
      <c r="C4676" s="21" t="s">
        <v>24</v>
      </c>
      <c r="D4676" s="21" t="s">
        <v>11</v>
      </c>
      <c r="E4676" s="21">
        <v>75</v>
      </c>
      <c r="F4676" s="21">
        <v>25</v>
      </c>
      <c r="G4676" s="21" t="s">
        <v>5762</v>
      </c>
      <c r="H4676" s="21" t="s">
        <v>439</v>
      </c>
      <c r="I4676" s="21">
        <v>0</v>
      </c>
      <c r="J4676" s="21">
        <v>1</v>
      </c>
      <c r="K4676" s="21">
        <v>0</v>
      </c>
      <c r="L4676" s="21">
        <v>0</v>
      </c>
      <c r="M4676" s="21" t="s">
        <v>1418</v>
      </c>
      <c r="N4676" s="21">
        <v>25</v>
      </c>
      <c r="O4676" s="21">
        <f t="shared" si="264"/>
        <v>25</v>
      </c>
      <c r="P4676" s="21">
        <f t="shared" si="265"/>
        <v>0</v>
      </c>
      <c r="Q4676" s="21">
        <f t="shared" si="266"/>
        <v>1</v>
      </c>
      <c r="R4676">
        <f>IFERROR(IF(I4676=1,VLOOKUP(F4676,Lookup!$A$2:$B$15,2,FALSE),0),0.5)</f>
        <v>0</v>
      </c>
      <c r="S4676">
        <f>IF(K4676=1,1,IFERROR(IF(H4676="pass",VLOOKUP(F4676,Lookup!$D$2:$E$26,2,FALSE),0),1.6))</f>
        <v>1.6</v>
      </c>
      <c r="T4676" s="6">
        <f t="shared" si="267"/>
        <v>2.0375000000000001</v>
      </c>
      <c r="U4676" s="6">
        <f t="shared" si="268"/>
        <v>2.0375000000000001</v>
      </c>
      <c r="V4676" t="str">
        <f t="shared" si="269"/>
        <v>D.ADAMS, GB</v>
      </c>
    </row>
    <row r="4677" spans="1:22">
      <c r="A4677">
        <v>841</v>
      </c>
      <c r="B4677" s="21">
        <v>3</v>
      </c>
      <c r="C4677" s="21" t="s">
        <v>24</v>
      </c>
      <c r="D4677" s="21" t="s">
        <v>11</v>
      </c>
      <c r="E4677" s="21">
        <v>50</v>
      </c>
      <c r="F4677" s="21">
        <v>50</v>
      </c>
      <c r="G4677" s="21" t="s">
        <v>5763</v>
      </c>
      <c r="H4677" s="21" t="s">
        <v>439</v>
      </c>
      <c r="I4677" s="21">
        <v>0</v>
      </c>
      <c r="J4677" s="21">
        <v>1</v>
      </c>
      <c r="K4677" s="21">
        <v>0</v>
      </c>
      <c r="L4677" s="21">
        <v>0</v>
      </c>
      <c r="M4677" s="21" t="s">
        <v>1418</v>
      </c>
      <c r="N4677" s="21">
        <v>12</v>
      </c>
      <c r="O4677" s="21">
        <f t="shared" si="264"/>
        <v>12</v>
      </c>
      <c r="P4677" s="21">
        <f t="shared" si="265"/>
        <v>0</v>
      </c>
      <c r="Q4677" s="21">
        <f t="shared" si="266"/>
        <v>1</v>
      </c>
      <c r="R4677">
        <f>IFERROR(IF(I4677=1,VLOOKUP(F4677,Lookup!$A$2:$B$15,2,FALSE),0),0.5)</f>
        <v>0</v>
      </c>
      <c r="S4677">
        <f>IF(K4677=1,1,IFERROR(IF(H4677="pass",VLOOKUP(F4677,Lookup!$D$2:$E$26,2,FALSE),0),1.6))</f>
        <v>1.6</v>
      </c>
      <c r="T4677" s="6">
        <f t="shared" si="267"/>
        <v>1.81</v>
      </c>
      <c r="U4677" s="6">
        <f t="shared" si="268"/>
        <v>1.81</v>
      </c>
      <c r="V4677" t="str">
        <f t="shared" si="269"/>
        <v>D.ADAMS, GB</v>
      </c>
    </row>
    <row r="4678" spans="1:22">
      <c r="A4678">
        <v>842</v>
      </c>
      <c r="B4678" s="21">
        <v>3</v>
      </c>
      <c r="C4678" s="21" t="s">
        <v>24</v>
      </c>
      <c r="D4678" s="21" t="s">
        <v>11</v>
      </c>
      <c r="E4678" s="21">
        <v>50</v>
      </c>
      <c r="F4678" s="21">
        <v>50</v>
      </c>
      <c r="G4678" s="21" t="s">
        <v>5764</v>
      </c>
      <c r="H4678" s="21" t="s">
        <v>439</v>
      </c>
      <c r="I4678" s="21">
        <v>0</v>
      </c>
      <c r="J4678" s="21">
        <v>1</v>
      </c>
      <c r="K4678" s="21">
        <v>0</v>
      </c>
      <c r="L4678" s="21">
        <v>0</v>
      </c>
      <c r="M4678" s="21" t="s">
        <v>1418</v>
      </c>
      <c r="N4678" s="21">
        <v>17</v>
      </c>
      <c r="O4678" s="21">
        <f t="shared" si="264"/>
        <v>17</v>
      </c>
      <c r="P4678" s="21">
        <f t="shared" si="265"/>
        <v>0</v>
      </c>
      <c r="Q4678" s="21">
        <f t="shared" si="266"/>
        <v>1</v>
      </c>
      <c r="R4678">
        <f>IFERROR(IF(I4678=1,VLOOKUP(F4678,Lookup!$A$2:$B$15,2,FALSE),0),0.5)</f>
        <v>0</v>
      </c>
      <c r="S4678">
        <f>IF(K4678=1,1,IFERROR(IF(H4678="pass",VLOOKUP(F4678,Lookup!$D$2:$E$26,2,FALSE),0),1.6))</f>
        <v>1.6</v>
      </c>
      <c r="T4678" s="6">
        <f t="shared" si="267"/>
        <v>1.8975</v>
      </c>
      <c r="U4678" s="6">
        <f t="shared" si="268"/>
        <v>1.8975</v>
      </c>
      <c r="V4678" t="str">
        <f t="shared" si="269"/>
        <v>D.ADAMS, GB</v>
      </c>
    </row>
    <row r="4679" spans="1:22">
      <c r="A4679">
        <v>843</v>
      </c>
      <c r="B4679" s="21">
        <v>3</v>
      </c>
      <c r="C4679" s="21" t="s">
        <v>30</v>
      </c>
      <c r="D4679" s="21" t="s">
        <v>5</v>
      </c>
      <c r="E4679" s="21">
        <v>75</v>
      </c>
      <c r="F4679" s="21">
        <v>25</v>
      </c>
      <c r="G4679" s="21" t="s">
        <v>5765</v>
      </c>
      <c r="H4679" s="21" t="s">
        <v>439</v>
      </c>
      <c r="I4679" s="21">
        <v>0</v>
      </c>
      <c r="J4679" s="21">
        <v>1</v>
      </c>
      <c r="K4679" s="21">
        <v>0</v>
      </c>
      <c r="L4679" s="21">
        <v>0</v>
      </c>
      <c r="M4679" s="21" t="s">
        <v>632</v>
      </c>
      <c r="N4679" s="21">
        <v>0</v>
      </c>
      <c r="O4679" s="21">
        <f t="shared" si="264"/>
        <v>0</v>
      </c>
      <c r="P4679" s="21">
        <f t="shared" si="265"/>
        <v>0</v>
      </c>
      <c r="Q4679" s="21">
        <f t="shared" si="266"/>
        <v>1</v>
      </c>
      <c r="R4679">
        <f>IFERROR(IF(I4679=1,VLOOKUP(F4679,Lookup!$A$2:$B$15,2,FALSE),0),0.5)</f>
        <v>0</v>
      </c>
      <c r="S4679">
        <f>IF(K4679=1,1,IFERROR(IF(H4679="pass",VLOOKUP(F4679,Lookup!$D$2:$E$26,2,FALSE),0),1.6))</f>
        <v>1.6</v>
      </c>
      <c r="T4679" s="6">
        <f t="shared" si="267"/>
        <v>1.6</v>
      </c>
      <c r="U4679" s="6">
        <f t="shared" si="268"/>
        <v>1.6</v>
      </c>
      <c r="V4679" t="str">
        <f t="shared" si="269"/>
        <v>A.BROWN, TEN</v>
      </c>
    </row>
    <row r="4680" spans="1:22">
      <c r="A4680">
        <v>844</v>
      </c>
      <c r="B4680" s="21">
        <v>3</v>
      </c>
      <c r="C4680" s="21" t="s">
        <v>30</v>
      </c>
      <c r="D4680" s="21" t="s">
        <v>5</v>
      </c>
      <c r="E4680" s="21">
        <v>75</v>
      </c>
      <c r="F4680" s="21">
        <v>25</v>
      </c>
      <c r="G4680" s="21" t="s">
        <v>5766</v>
      </c>
      <c r="H4680" s="21" t="s">
        <v>585</v>
      </c>
      <c r="I4680" s="21">
        <v>1</v>
      </c>
      <c r="J4680" s="21">
        <v>0</v>
      </c>
      <c r="K4680" s="21">
        <v>0</v>
      </c>
      <c r="L4680" s="21">
        <v>0</v>
      </c>
      <c r="M4680" s="21" t="s">
        <v>586</v>
      </c>
      <c r="N4680" s="21" t="s">
        <v>587</v>
      </c>
      <c r="O4680" s="21">
        <f t="shared" si="264"/>
        <v>0</v>
      </c>
      <c r="P4680" s="21">
        <f t="shared" si="265"/>
        <v>1</v>
      </c>
      <c r="Q4680" s="21">
        <f t="shared" si="266"/>
        <v>0</v>
      </c>
      <c r="R4680">
        <f>IFERROR(IF(I4680=1,VLOOKUP(F4680,Lookup!$A$2:$B$15,2,FALSE),0),0.5)</f>
        <v>0.5</v>
      </c>
      <c r="S4680">
        <f>IF(K4680=1,1,IFERROR(IF(H4680="pass",VLOOKUP(F4680,Lookup!$D$2:$E$26,2,FALSE),0),1.6))</f>
        <v>0</v>
      </c>
      <c r="T4680" s="6">
        <f t="shared" si="267"/>
        <v>0</v>
      </c>
      <c r="U4680" s="6">
        <f t="shared" si="268"/>
        <v>0.5</v>
      </c>
      <c r="V4680" t="str">
        <f t="shared" si="269"/>
        <v>D.HENRY, TEN</v>
      </c>
    </row>
    <row r="4681" spans="1:22">
      <c r="A4681">
        <v>845</v>
      </c>
      <c r="B4681" s="21">
        <v>3</v>
      </c>
      <c r="C4681" s="21" t="s">
        <v>5</v>
      </c>
      <c r="D4681" s="21" t="s">
        <v>30</v>
      </c>
      <c r="E4681" s="21">
        <v>59</v>
      </c>
      <c r="F4681" s="21">
        <v>41</v>
      </c>
      <c r="G4681" s="21" t="s">
        <v>5767</v>
      </c>
      <c r="H4681" s="21" t="s">
        <v>439</v>
      </c>
      <c r="I4681" s="21">
        <v>0</v>
      </c>
      <c r="J4681" s="21">
        <v>1</v>
      </c>
      <c r="K4681" s="21">
        <v>0</v>
      </c>
      <c r="L4681" s="21">
        <v>0</v>
      </c>
      <c r="M4681" s="21" t="s">
        <v>2497</v>
      </c>
      <c r="N4681" s="21">
        <v>2</v>
      </c>
      <c r="O4681" s="21">
        <f t="shared" si="264"/>
        <v>2</v>
      </c>
      <c r="P4681" s="21">
        <f t="shared" si="265"/>
        <v>0</v>
      </c>
      <c r="Q4681" s="21">
        <f t="shared" si="266"/>
        <v>1</v>
      </c>
      <c r="R4681">
        <f>IFERROR(IF(I4681=1,VLOOKUP(F4681,Lookup!$A$2:$B$15,2,FALSE),0),0.5)</f>
        <v>0</v>
      </c>
      <c r="S4681">
        <f>IF(K4681=1,1,IFERROR(IF(H4681="pass",VLOOKUP(F4681,Lookup!$D$2:$E$26,2,FALSE),0),1.6))</f>
        <v>1.6</v>
      </c>
      <c r="T4681" s="6">
        <f t="shared" si="267"/>
        <v>1.635</v>
      </c>
      <c r="U4681" s="6">
        <f t="shared" si="268"/>
        <v>1.635</v>
      </c>
      <c r="V4681" t="str">
        <f t="shared" si="269"/>
        <v>J.DOYLE, IND</v>
      </c>
    </row>
    <row r="4682" spans="1:22">
      <c r="A4682">
        <v>846</v>
      </c>
      <c r="B4682" s="21">
        <v>3</v>
      </c>
      <c r="C4682" s="21" t="s">
        <v>5</v>
      </c>
      <c r="D4682" s="21" t="s">
        <v>30</v>
      </c>
      <c r="E4682" s="21">
        <v>59</v>
      </c>
      <c r="F4682" s="21">
        <v>41</v>
      </c>
      <c r="G4682" s="21" t="s">
        <v>5768</v>
      </c>
      <c r="H4682" s="21" t="s">
        <v>585</v>
      </c>
      <c r="I4682" s="21">
        <v>1</v>
      </c>
      <c r="J4682" s="21">
        <v>0</v>
      </c>
      <c r="K4682" s="21">
        <v>0</v>
      </c>
      <c r="L4682" s="21">
        <v>0</v>
      </c>
      <c r="M4682" s="21" t="s">
        <v>2495</v>
      </c>
      <c r="N4682" s="21" t="s">
        <v>587</v>
      </c>
      <c r="O4682" s="21">
        <f t="shared" si="264"/>
        <v>0</v>
      </c>
      <c r="P4682" s="21">
        <f t="shared" si="265"/>
        <v>1</v>
      </c>
      <c r="Q4682" s="21">
        <f t="shared" si="266"/>
        <v>0</v>
      </c>
      <c r="R4682">
        <f>IFERROR(IF(I4682=1,VLOOKUP(F4682,Lookup!$A$2:$B$15,2,FALSE),0),0.5)</f>
        <v>0.5</v>
      </c>
      <c r="S4682">
        <f>IF(K4682=1,1,IFERROR(IF(H4682="pass",VLOOKUP(F4682,Lookup!$D$2:$E$26,2,FALSE),0),1.6))</f>
        <v>0</v>
      </c>
      <c r="T4682" s="6">
        <f t="shared" si="267"/>
        <v>0</v>
      </c>
      <c r="U4682" s="6">
        <f t="shared" si="268"/>
        <v>0.5</v>
      </c>
      <c r="V4682" t="str">
        <f t="shared" si="269"/>
        <v>J.TAYLOR, IND</v>
      </c>
    </row>
    <row r="4683" spans="1:22">
      <c r="A4683">
        <v>847</v>
      </c>
      <c r="B4683" s="21">
        <v>3</v>
      </c>
      <c r="C4683" s="21" t="s">
        <v>5</v>
      </c>
      <c r="D4683" s="21" t="s">
        <v>30</v>
      </c>
      <c r="E4683" s="21">
        <v>57</v>
      </c>
      <c r="F4683" s="21">
        <v>43</v>
      </c>
      <c r="G4683" s="21" t="s">
        <v>5769</v>
      </c>
      <c r="H4683" s="21" t="s">
        <v>439</v>
      </c>
      <c r="I4683" s="21">
        <v>0</v>
      </c>
      <c r="J4683" s="21">
        <v>1</v>
      </c>
      <c r="K4683" s="21">
        <v>0</v>
      </c>
      <c r="L4683" s="21">
        <v>0</v>
      </c>
      <c r="M4683" s="21" t="s">
        <v>2532</v>
      </c>
      <c r="N4683" s="21">
        <v>0</v>
      </c>
      <c r="O4683" s="21">
        <f t="shared" si="264"/>
        <v>0</v>
      </c>
      <c r="P4683" s="21">
        <f t="shared" si="265"/>
        <v>0</v>
      </c>
      <c r="Q4683" s="21">
        <f t="shared" si="266"/>
        <v>1</v>
      </c>
      <c r="R4683">
        <f>IFERROR(IF(I4683=1,VLOOKUP(F4683,Lookup!$A$2:$B$15,2,FALSE),0),0.5)</f>
        <v>0</v>
      </c>
      <c r="S4683">
        <f>IF(K4683=1,1,IFERROR(IF(H4683="pass",VLOOKUP(F4683,Lookup!$D$2:$E$26,2,FALSE),0),1.6))</f>
        <v>1.6</v>
      </c>
      <c r="T4683" s="6">
        <f t="shared" si="267"/>
        <v>1.6</v>
      </c>
      <c r="U4683" s="6">
        <f t="shared" si="268"/>
        <v>1.6</v>
      </c>
      <c r="V4683" t="str">
        <f t="shared" si="269"/>
        <v>P.CAMPBELL, IND</v>
      </c>
    </row>
    <row r="4684" spans="1:22">
      <c r="A4684">
        <v>848</v>
      </c>
      <c r="B4684" s="21">
        <v>3</v>
      </c>
      <c r="C4684" s="21" t="s">
        <v>30</v>
      </c>
      <c r="D4684" s="21" t="s">
        <v>5</v>
      </c>
      <c r="E4684" s="21">
        <v>71</v>
      </c>
      <c r="F4684" s="21">
        <v>29</v>
      </c>
      <c r="G4684" s="21" t="s">
        <v>5770</v>
      </c>
      <c r="H4684" s="21" t="s">
        <v>585</v>
      </c>
      <c r="I4684" s="21">
        <v>1</v>
      </c>
      <c r="J4684" s="21">
        <v>0</v>
      </c>
      <c r="K4684" s="21">
        <v>0</v>
      </c>
      <c r="L4684" s="21">
        <v>0</v>
      </c>
      <c r="M4684" s="21" t="s">
        <v>632</v>
      </c>
      <c r="N4684" s="21" t="s">
        <v>587</v>
      </c>
      <c r="O4684" s="21">
        <f t="shared" si="264"/>
        <v>0</v>
      </c>
      <c r="P4684" s="21">
        <f t="shared" si="265"/>
        <v>1</v>
      </c>
      <c r="Q4684" s="21">
        <f t="shared" si="266"/>
        <v>0</v>
      </c>
      <c r="R4684">
        <f>IFERROR(IF(I4684=1,VLOOKUP(F4684,Lookup!$A$2:$B$15,2,FALSE),0),0.5)</f>
        <v>0.5</v>
      </c>
      <c r="S4684">
        <f>IF(K4684=1,1,IFERROR(IF(H4684="pass",VLOOKUP(F4684,Lookup!$D$2:$E$26,2,FALSE),0),1.6))</f>
        <v>0</v>
      </c>
      <c r="T4684" s="6">
        <f t="shared" si="267"/>
        <v>0</v>
      </c>
      <c r="U4684" s="6">
        <f t="shared" si="268"/>
        <v>0.5</v>
      </c>
      <c r="V4684" t="str">
        <f t="shared" si="269"/>
        <v>A.BROWN, TEN</v>
      </c>
    </row>
    <row r="4685" spans="1:22">
      <c r="A4685">
        <v>849</v>
      </c>
      <c r="B4685" s="21">
        <v>3</v>
      </c>
      <c r="C4685" s="21" t="s">
        <v>30</v>
      </c>
      <c r="D4685" s="21" t="s">
        <v>5</v>
      </c>
      <c r="E4685" s="21">
        <v>68</v>
      </c>
      <c r="F4685" s="21">
        <v>32</v>
      </c>
      <c r="G4685" s="21" t="s">
        <v>5771</v>
      </c>
      <c r="H4685" s="21" t="s">
        <v>585</v>
      </c>
      <c r="I4685" s="21">
        <v>1</v>
      </c>
      <c r="J4685" s="21">
        <v>0</v>
      </c>
      <c r="K4685" s="21">
        <v>0</v>
      </c>
      <c r="L4685" s="21">
        <v>0</v>
      </c>
      <c r="M4685" s="21" t="s">
        <v>586</v>
      </c>
      <c r="N4685" s="21" t="s">
        <v>587</v>
      </c>
      <c r="O4685" s="21">
        <f t="shared" si="264"/>
        <v>0</v>
      </c>
      <c r="P4685" s="21">
        <f t="shared" si="265"/>
        <v>1</v>
      </c>
      <c r="Q4685" s="21">
        <f t="shared" si="266"/>
        <v>0</v>
      </c>
      <c r="R4685">
        <f>IFERROR(IF(I4685=1,VLOOKUP(F4685,Lookup!$A$2:$B$15,2,FALSE),0),0.5)</f>
        <v>0.5</v>
      </c>
      <c r="S4685">
        <f>IF(K4685=1,1,IFERROR(IF(H4685="pass",VLOOKUP(F4685,Lookup!$D$2:$E$26,2,FALSE),0),1.6))</f>
        <v>0</v>
      </c>
      <c r="T4685" s="6">
        <f t="shared" si="267"/>
        <v>0</v>
      </c>
      <c r="U4685" s="6">
        <f t="shared" si="268"/>
        <v>0.5</v>
      </c>
      <c r="V4685" t="str">
        <f t="shared" si="269"/>
        <v>D.HENRY, TEN</v>
      </c>
    </row>
    <row r="4686" spans="1:22">
      <c r="A4686">
        <v>850</v>
      </c>
      <c r="B4686" s="21">
        <v>3</v>
      </c>
      <c r="C4686" s="21" t="s">
        <v>30</v>
      </c>
      <c r="D4686" s="21" t="s">
        <v>5</v>
      </c>
      <c r="E4686" s="21">
        <v>64</v>
      </c>
      <c r="F4686" s="21">
        <v>36</v>
      </c>
      <c r="G4686" s="21" t="s">
        <v>5772</v>
      </c>
      <c r="H4686" s="21" t="s">
        <v>585</v>
      </c>
      <c r="I4686" s="21">
        <v>0</v>
      </c>
      <c r="J4686" s="21">
        <v>1</v>
      </c>
      <c r="K4686" s="21">
        <v>0</v>
      </c>
      <c r="L4686" s="21">
        <v>0</v>
      </c>
      <c r="M4686" s="21" t="s">
        <v>4729</v>
      </c>
      <c r="N4686" s="21" t="s">
        <v>587</v>
      </c>
      <c r="O4686" s="21">
        <f t="shared" si="264"/>
        <v>0</v>
      </c>
      <c r="P4686" s="21">
        <f t="shared" si="265"/>
        <v>0</v>
      </c>
      <c r="Q4686" s="21">
        <f t="shared" si="266"/>
        <v>0</v>
      </c>
      <c r="R4686">
        <f>IFERROR(IF(I4686=1,VLOOKUP(F4686,Lookup!$A$2:$B$15,2,FALSE),0),0.5)</f>
        <v>0</v>
      </c>
      <c r="S4686">
        <f>IF(K4686=1,1,IFERROR(IF(H4686="pass",VLOOKUP(F4686,Lookup!$D$2:$E$26,2,FALSE),0),1.6))</f>
        <v>0</v>
      </c>
      <c r="T4686" s="6">
        <f t="shared" si="267"/>
        <v>0</v>
      </c>
      <c r="U4686" s="6">
        <f t="shared" si="268"/>
        <v>0</v>
      </c>
      <c r="V4686" t="str">
        <f t="shared" si="269"/>
        <v>R.TANNEHILL, TEN</v>
      </c>
    </row>
    <row r="4687" spans="1:22">
      <c r="A4687">
        <v>851</v>
      </c>
      <c r="B4687" s="21">
        <v>3</v>
      </c>
      <c r="C4687" s="21" t="s">
        <v>30</v>
      </c>
      <c r="D4687" s="21" t="s">
        <v>5</v>
      </c>
      <c r="E4687" s="21">
        <v>47</v>
      </c>
      <c r="F4687" s="21">
        <v>53</v>
      </c>
      <c r="G4687" s="21" t="s">
        <v>5773</v>
      </c>
      <c r="H4687" s="21" t="s">
        <v>439</v>
      </c>
      <c r="I4687" s="21">
        <v>0</v>
      </c>
      <c r="J4687" s="21">
        <v>1</v>
      </c>
      <c r="K4687" s="21">
        <v>0</v>
      </c>
      <c r="L4687" s="21">
        <v>0</v>
      </c>
      <c r="M4687" s="21" t="s">
        <v>586</v>
      </c>
      <c r="N4687" s="21">
        <v>-3</v>
      </c>
      <c r="O4687" s="21">
        <f t="shared" si="264"/>
        <v>-3</v>
      </c>
      <c r="P4687" s="21">
        <f t="shared" si="265"/>
        <v>0</v>
      </c>
      <c r="Q4687" s="21">
        <f t="shared" si="266"/>
        <v>1</v>
      </c>
      <c r="R4687">
        <f>IFERROR(IF(I4687=1,VLOOKUP(F4687,Lookup!$A$2:$B$15,2,FALSE),0),0.5)</f>
        <v>0</v>
      </c>
      <c r="S4687">
        <f>IF(K4687=1,1,IFERROR(IF(H4687="pass",VLOOKUP(F4687,Lookup!$D$2:$E$26,2,FALSE),0),1.6))</f>
        <v>1.6</v>
      </c>
      <c r="T4687" s="6">
        <f t="shared" si="267"/>
        <v>1.5475000000000001</v>
      </c>
      <c r="U4687" s="6">
        <f t="shared" si="268"/>
        <v>1.5475000000000001</v>
      </c>
      <c r="V4687" t="str">
        <f t="shared" si="269"/>
        <v>D.HENRY, TEN</v>
      </c>
    </row>
    <row r="4688" spans="1:22">
      <c r="A4688">
        <v>852</v>
      </c>
      <c r="B4688" s="21">
        <v>3</v>
      </c>
      <c r="C4688" s="21" t="s">
        <v>30</v>
      </c>
      <c r="D4688" s="21" t="s">
        <v>5</v>
      </c>
      <c r="E4688" s="21">
        <v>41</v>
      </c>
      <c r="F4688" s="21">
        <v>59</v>
      </c>
      <c r="G4688" s="21" t="s">
        <v>5774</v>
      </c>
      <c r="H4688" s="21" t="s">
        <v>585</v>
      </c>
      <c r="I4688" s="21">
        <v>1</v>
      </c>
      <c r="J4688" s="21">
        <v>0</v>
      </c>
      <c r="K4688" s="21">
        <v>0</v>
      </c>
      <c r="L4688" s="21">
        <v>0</v>
      </c>
      <c r="M4688" s="21" t="s">
        <v>586</v>
      </c>
      <c r="N4688" s="21" t="s">
        <v>587</v>
      </c>
      <c r="O4688" s="21">
        <f t="shared" si="264"/>
        <v>0</v>
      </c>
      <c r="P4688" s="21">
        <f t="shared" si="265"/>
        <v>1</v>
      </c>
      <c r="Q4688" s="21">
        <f t="shared" si="266"/>
        <v>0</v>
      </c>
      <c r="R4688">
        <f>IFERROR(IF(I4688=1,VLOOKUP(F4688,Lookup!$A$2:$B$15,2,FALSE),0),0.5)</f>
        <v>0.5</v>
      </c>
      <c r="S4688">
        <f>IF(K4688=1,1,IFERROR(IF(H4688="pass",VLOOKUP(F4688,Lookup!$D$2:$E$26,2,FALSE),0),1.6))</f>
        <v>0</v>
      </c>
      <c r="T4688" s="6">
        <f t="shared" si="267"/>
        <v>0</v>
      </c>
      <c r="U4688" s="6">
        <f t="shared" si="268"/>
        <v>0.5</v>
      </c>
      <c r="V4688" t="str">
        <f t="shared" si="269"/>
        <v>D.HENRY, TEN</v>
      </c>
    </row>
    <row r="4689" spans="1:22">
      <c r="A4689">
        <v>853</v>
      </c>
      <c r="B4689" s="21">
        <v>3</v>
      </c>
      <c r="C4689" s="21" t="s">
        <v>30</v>
      </c>
      <c r="D4689" s="21" t="s">
        <v>5</v>
      </c>
      <c r="E4689" s="21">
        <v>41</v>
      </c>
      <c r="F4689" s="21">
        <v>59</v>
      </c>
      <c r="G4689" s="21" t="s">
        <v>5775</v>
      </c>
      <c r="H4689" s="21" t="s">
        <v>439</v>
      </c>
      <c r="I4689" s="21">
        <v>0</v>
      </c>
      <c r="J4689" s="21">
        <v>1</v>
      </c>
      <c r="K4689" s="21">
        <v>0</v>
      </c>
      <c r="L4689" s="21">
        <v>0</v>
      </c>
      <c r="M4689" s="21" t="s">
        <v>632</v>
      </c>
      <c r="N4689" s="21">
        <v>34</v>
      </c>
      <c r="O4689" s="21">
        <f t="shared" si="264"/>
        <v>34</v>
      </c>
      <c r="P4689" s="21">
        <f t="shared" si="265"/>
        <v>0</v>
      </c>
      <c r="Q4689" s="21">
        <f t="shared" si="266"/>
        <v>1</v>
      </c>
      <c r="R4689">
        <f>IFERROR(IF(I4689=1,VLOOKUP(F4689,Lookup!$A$2:$B$15,2,FALSE),0),0.5)</f>
        <v>0</v>
      </c>
      <c r="S4689">
        <f>IF(K4689=1,1,IFERROR(IF(H4689="pass",VLOOKUP(F4689,Lookup!$D$2:$E$26,2,FALSE),0),1.6))</f>
        <v>1.6</v>
      </c>
      <c r="T4689" s="6">
        <f t="shared" si="267"/>
        <v>2.1950000000000003</v>
      </c>
      <c r="U4689" s="6">
        <f t="shared" si="268"/>
        <v>2.1950000000000003</v>
      </c>
      <c r="V4689" t="str">
        <f t="shared" si="269"/>
        <v>A.BROWN, TEN</v>
      </c>
    </row>
    <row r="4690" spans="1:22">
      <c r="A4690">
        <v>854</v>
      </c>
      <c r="B4690" s="21">
        <v>3</v>
      </c>
      <c r="C4690" s="21" t="s">
        <v>30</v>
      </c>
      <c r="D4690" s="21" t="s">
        <v>5</v>
      </c>
      <c r="E4690" s="21">
        <v>41</v>
      </c>
      <c r="F4690" s="21">
        <v>59</v>
      </c>
      <c r="G4690" s="21" t="s">
        <v>5776</v>
      </c>
      <c r="H4690" s="21" t="s">
        <v>439</v>
      </c>
      <c r="I4690" s="21">
        <v>0</v>
      </c>
      <c r="J4690" s="21">
        <v>1</v>
      </c>
      <c r="K4690" s="21">
        <v>0</v>
      </c>
      <c r="L4690" s="21">
        <v>0</v>
      </c>
      <c r="M4690" s="21" t="s">
        <v>639</v>
      </c>
      <c r="N4690" s="21">
        <v>5</v>
      </c>
      <c r="O4690" s="21">
        <f t="shared" si="264"/>
        <v>5</v>
      </c>
      <c r="P4690" s="21">
        <f t="shared" si="265"/>
        <v>0</v>
      </c>
      <c r="Q4690" s="21">
        <f t="shared" si="266"/>
        <v>1</v>
      </c>
      <c r="R4690">
        <f>IFERROR(IF(I4690=1,VLOOKUP(F4690,Lookup!$A$2:$B$15,2,FALSE),0),0.5)</f>
        <v>0</v>
      </c>
      <c r="S4690">
        <f>IF(K4690=1,1,IFERROR(IF(H4690="pass",VLOOKUP(F4690,Lookup!$D$2:$E$26,2,FALSE),0),1.6))</f>
        <v>1.6</v>
      </c>
      <c r="T4690" s="6">
        <f t="shared" si="267"/>
        <v>1.6875</v>
      </c>
      <c r="U4690" s="6">
        <f t="shared" si="268"/>
        <v>1.6875</v>
      </c>
      <c r="V4690" t="str">
        <f t="shared" si="269"/>
        <v>J.JONES, TEN</v>
      </c>
    </row>
    <row r="4691" spans="1:22">
      <c r="A4691">
        <v>855</v>
      </c>
      <c r="B4691" s="21">
        <v>3</v>
      </c>
      <c r="C4691" s="21" t="s">
        <v>30</v>
      </c>
      <c r="D4691" s="21" t="s">
        <v>5</v>
      </c>
      <c r="E4691" s="21">
        <v>26</v>
      </c>
      <c r="F4691" s="21">
        <v>74</v>
      </c>
      <c r="G4691" s="21" t="s">
        <v>5777</v>
      </c>
      <c r="H4691" s="21" t="s">
        <v>585</v>
      </c>
      <c r="I4691" s="21">
        <v>1</v>
      </c>
      <c r="J4691" s="21">
        <v>0</v>
      </c>
      <c r="K4691" s="21">
        <v>0</v>
      </c>
      <c r="L4691" s="21">
        <v>0</v>
      </c>
      <c r="M4691" s="21" t="s">
        <v>586</v>
      </c>
      <c r="N4691" s="21" t="s">
        <v>587</v>
      </c>
      <c r="O4691" s="21">
        <f t="shared" si="264"/>
        <v>0</v>
      </c>
      <c r="P4691" s="21">
        <f t="shared" si="265"/>
        <v>1</v>
      </c>
      <c r="Q4691" s="21">
        <f t="shared" si="266"/>
        <v>0</v>
      </c>
      <c r="R4691">
        <f>IFERROR(IF(I4691=1,VLOOKUP(F4691,Lookup!$A$2:$B$15,2,FALSE),0),0.5)</f>
        <v>0.5</v>
      </c>
      <c r="S4691">
        <f>IF(K4691=1,1,IFERROR(IF(H4691="pass",VLOOKUP(F4691,Lookup!$D$2:$E$26,2,FALSE),0),1.6))</f>
        <v>0</v>
      </c>
      <c r="T4691" s="6">
        <f t="shared" si="267"/>
        <v>0</v>
      </c>
      <c r="U4691" s="6">
        <f t="shared" si="268"/>
        <v>0.5</v>
      </c>
      <c r="V4691" t="str">
        <f t="shared" si="269"/>
        <v>D.HENRY, TEN</v>
      </c>
    </row>
    <row r="4692" spans="1:22">
      <c r="A4692">
        <v>856</v>
      </c>
      <c r="B4692" s="21">
        <v>3</v>
      </c>
      <c r="C4692" s="21" t="s">
        <v>30</v>
      </c>
      <c r="D4692" s="21" t="s">
        <v>5</v>
      </c>
      <c r="E4692" s="21">
        <v>7</v>
      </c>
      <c r="F4692" s="21">
        <v>93</v>
      </c>
      <c r="G4692" s="21" t="s">
        <v>5778</v>
      </c>
      <c r="H4692" s="21" t="s">
        <v>585</v>
      </c>
      <c r="I4692" s="21">
        <v>1</v>
      </c>
      <c r="J4692" s="21">
        <v>0</v>
      </c>
      <c r="K4692" s="21">
        <v>0</v>
      </c>
      <c r="L4692" s="21">
        <v>0</v>
      </c>
      <c r="M4692" s="21" t="s">
        <v>586</v>
      </c>
      <c r="N4692" s="21" t="s">
        <v>587</v>
      </c>
      <c r="O4692" s="21">
        <f t="shared" si="264"/>
        <v>0</v>
      </c>
      <c r="P4692" s="21">
        <f t="shared" si="265"/>
        <v>1</v>
      </c>
      <c r="Q4692" s="21">
        <f t="shared" si="266"/>
        <v>0</v>
      </c>
      <c r="R4692">
        <f>IFERROR(IF(I4692=1,VLOOKUP(F4692,Lookup!$A$2:$B$15,2,FALSE),0),0.5)</f>
        <v>1.2</v>
      </c>
      <c r="S4692">
        <f>IF(K4692=1,1,IFERROR(IF(H4692="pass",VLOOKUP(F4692,Lookup!$D$2:$E$26,2,FALSE),0),1.6))</f>
        <v>0</v>
      </c>
      <c r="T4692" s="6">
        <f t="shared" si="267"/>
        <v>0</v>
      </c>
      <c r="U4692" s="6">
        <f t="shared" si="268"/>
        <v>1.2</v>
      </c>
      <c r="V4692" t="str">
        <f t="shared" si="269"/>
        <v>D.HENRY, TEN</v>
      </c>
    </row>
    <row r="4693" spans="1:22">
      <c r="A4693">
        <v>857</v>
      </c>
      <c r="B4693" s="21">
        <v>3</v>
      </c>
      <c r="C4693" s="21" t="s">
        <v>30</v>
      </c>
      <c r="D4693" s="21" t="s">
        <v>5</v>
      </c>
      <c r="E4693" s="21">
        <v>6</v>
      </c>
      <c r="F4693" s="21">
        <v>94</v>
      </c>
      <c r="G4693" s="21" t="s">
        <v>5779</v>
      </c>
      <c r="H4693" s="21" t="s">
        <v>439</v>
      </c>
      <c r="I4693" s="21">
        <v>0</v>
      </c>
      <c r="J4693" s="21">
        <v>1</v>
      </c>
      <c r="K4693" s="21">
        <v>0</v>
      </c>
      <c r="L4693" s="21">
        <v>0</v>
      </c>
      <c r="M4693" s="21" t="s">
        <v>590</v>
      </c>
      <c r="N4693" s="21">
        <v>6</v>
      </c>
      <c r="O4693" s="21">
        <f t="shared" si="264"/>
        <v>6</v>
      </c>
      <c r="P4693" s="21">
        <f t="shared" si="265"/>
        <v>0</v>
      </c>
      <c r="Q4693" s="21">
        <f t="shared" si="266"/>
        <v>1</v>
      </c>
      <c r="R4693">
        <f>IFERROR(IF(I4693=1,VLOOKUP(F4693,Lookup!$A$2:$B$15,2,FALSE),0),0.5)</f>
        <v>0</v>
      </c>
      <c r="S4693">
        <f>IF(K4693=1,1,IFERROR(IF(H4693="pass",VLOOKUP(F4693,Lookup!$D$2:$E$26,2,FALSE),0),1.6))</f>
        <v>2.8</v>
      </c>
      <c r="T4693" s="6">
        <f t="shared" si="267"/>
        <v>1.7050000000000001</v>
      </c>
      <c r="U4693" s="6">
        <f t="shared" si="268"/>
        <v>2.4276999999999997</v>
      </c>
      <c r="V4693" t="str">
        <f t="shared" si="269"/>
        <v>C.ROGERS, TEN</v>
      </c>
    </row>
    <row r="4694" spans="1:22">
      <c r="A4694">
        <v>858</v>
      </c>
      <c r="B4694" s="21">
        <v>3</v>
      </c>
      <c r="C4694" s="21" t="s">
        <v>5</v>
      </c>
      <c r="D4694" s="21" t="s">
        <v>30</v>
      </c>
      <c r="E4694" s="21">
        <v>81</v>
      </c>
      <c r="F4694" s="21">
        <v>19</v>
      </c>
      <c r="G4694" s="21" t="s">
        <v>5780</v>
      </c>
      <c r="H4694" s="21" t="s">
        <v>585</v>
      </c>
      <c r="I4694" s="21">
        <v>1</v>
      </c>
      <c r="J4694" s="21">
        <v>0</v>
      </c>
      <c r="K4694" s="21">
        <v>0</v>
      </c>
      <c r="L4694" s="21">
        <v>0</v>
      </c>
      <c r="M4694" s="21" t="s">
        <v>2495</v>
      </c>
      <c r="N4694" s="21" t="s">
        <v>587</v>
      </c>
      <c r="O4694" s="21">
        <f t="shared" si="264"/>
        <v>0</v>
      </c>
      <c r="P4694" s="21">
        <f t="shared" si="265"/>
        <v>1</v>
      </c>
      <c r="Q4694" s="21">
        <f t="shared" si="266"/>
        <v>0</v>
      </c>
      <c r="R4694">
        <f>IFERROR(IF(I4694=1,VLOOKUP(F4694,Lookup!$A$2:$B$15,2,FALSE),0),0.5)</f>
        <v>0.5</v>
      </c>
      <c r="S4694">
        <f>IF(K4694=1,1,IFERROR(IF(H4694="pass",VLOOKUP(F4694,Lookup!$D$2:$E$26,2,FALSE),0),1.6))</f>
        <v>0</v>
      </c>
      <c r="T4694" s="6">
        <f t="shared" si="267"/>
        <v>0</v>
      </c>
      <c r="U4694" s="6">
        <f t="shared" si="268"/>
        <v>0.5</v>
      </c>
      <c r="V4694" t="str">
        <f t="shared" si="269"/>
        <v>J.TAYLOR, IND</v>
      </c>
    </row>
    <row r="4695" spans="1:22">
      <c r="A4695">
        <v>859</v>
      </c>
      <c r="B4695" s="21">
        <v>3</v>
      </c>
      <c r="C4695" s="21" t="s">
        <v>5</v>
      </c>
      <c r="D4695" s="21" t="s">
        <v>30</v>
      </c>
      <c r="E4695" s="21">
        <v>68</v>
      </c>
      <c r="F4695" s="21">
        <v>32</v>
      </c>
      <c r="G4695" s="21" t="s">
        <v>5781</v>
      </c>
      <c r="H4695" s="21" t="s">
        <v>439</v>
      </c>
      <c r="I4695" s="21">
        <v>0</v>
      </c>
      <c r="J4695" s="21">
        <v>1</v>
      </c>
      <c r="K4695" s="21">
        <v>0</v>
      </c>
      <c r="L4695" s="21">
        <v>0</v>
      </c>
      <c r="M4695" s="21" t="s">
        <v>2497</v>
      </c>
      <c r="N4695" s="21">
        <v>10</v>
      </c>
      <c r="O4695" s="21">
        <f t="shared" si="264"/>
        <v>10</v>
      </c>
      <c r="P4695" s="21">
        <f t="shared" si="265"/>
        <v>0</v>
      </c>
      <c r="Q4695" s="21">
        <f t="shared" si="266"/>
        <v>1</v>
      </c>
      <c r="R4695">
        <f>IFERROR(IF(I4695=1,VLOOKUP(F4695,Lookup!$A$2:$B$15,2,FALSE),0),0.5)</f>
        <v>0</v>
      </c>
      <c r="S4695">
        <f>IF(K4695=1,1,IFERROR(IF(H4695="pass",VLOOKUP(F4695,Lookup!$D$2:$E$26,2,FALSE),0),1.6))</f>
        <v>1.6</v>
      </c>
      <c r="T4695" s="6">
        <f t="shared" si="267"/>
        <v>1.7750000000000001</v>
      </c>
      <c r="U4695" s="6">
        <f t="shared" si="268"/>
        <v>1.7750000000000001</v>
      </c>
      <c r="V4695" t="str">
        <f t="shared" si="269"/>
        <v>J.DOYLE, IND</v>
      </c>
    </row>
    <row r="4696" spans="1:22">
      <c r="A4696">
        <v>860</v>
      </c>
      <c r="B4696" s="21">
        <v>3</v>
      </c>
      <c r="C4696" s="21" t="s">
        <v>5</v>
      </c>
      <c r="D4696" s="21" t="s">
        <v>30</v>
      </c>
      <c r="E4696" s="21">
        <v>58</v>
      </c>
      <c r="F4696" s="21">
        <v>42</v>
      </c>
      <c r="G4696" s="21" t="s">
        <v>5782</v>
      </c>
      <c r="H4696" s="21" t="s">
        <v>439</v>
      </c>
      <c r="I4696" s="21">
        <v>0</v>
      </c>
      <c r="J4696" s="21">
        <v>1</v>
      </c>
      <c r="K4696" s="21">
        <v>0</v>
      </c>
      <c r="L4696" s="21">
        <v>0</v>
      </c>
      <c r="M4696" s="21" t="s">
        <v>2538</v>
      </c>
      <c r="N4696" s="21">
        <v>14</v>
      </c>
      <c r="O4696" s="21">
        <f t="shared" si="264"/>
        <v>14</v>
      </c>
      <c r="P4696" s="21">
        <f t="shared" si="265"/>
        <v>0</v>
      </c>
      <c r="Q4696" s="21">
        <f t="shared" si="266"/>
        <v>1</v>
      </c>
      <c r="R4696">
        <f>IFERROR(IF(I4696=1,VLOOKUP(F4696,Lookup!$A$2:$B$15,2,FALSE),0),0.5)</f>
        <v>0</v>
      </c>
      <c r="S4696">
        <f>IF(K4696=1,1,IFERROR(IF(H4696="pass",VLOOKUP(F4696,Lookup!$D$2:$E$26,2,FALSE),0),1.6))</f>
        <v>1.6</v>
      </c>
      <c r="T4696" s="6">
        <f t="shared" si="267"/>
        <v>1.845</v>
      </c>
      <c r="U4696" s="6">
        <f t="shared" si="268"/>
        <v>1.845</v>
      </c>
      <c r="V4696" t="str">
        <f t="shared" si="269"/>
        <v>M.PITTMAN, IND</v>
      </c>
    </row>
    <row r="4697" spans="1:22">
      <c r="A4697">
        <v>861</v>
      </c>
      <c r="B4697" s="21">
        <v>3</v>
      </c>
      <c r="C4697" s="21" t="s">
        <v>30</v>
      </c>
      <c r="D4697" s="21" t="s">
        <v>5</v>
      </c>
      <c r="E4697" s="21">
        <v>74</v>
      </c>
      <c r="F4697" s="21">
        <v>26</v>
      </c>
      <c r="G4697" s="21" t="s">
        <v>5783</v>
      </c>
      <c r="H4697" s="21" t="s">
        <v>585</v>
      </c>
      <c r="I4697" s="21">
        <v>1</v>
      </c>
      <c r="J4697" s="21">
        <v>0</v>
      </c>
      <c r="K4697" s="21">
        <v>0</v>
      </c>
      <c r="L4697" s="21">
        <v>0</v>
      </c>
      <c r="M4697" s="21" t="s">
        <v>586</v>
      </c>
      <c r="N4697" s="21" t="s">
        <v>587</v>
      </c>
      <c r="O4697" s="21">
        <f t="shared" si="264"/>
        <v>0</v>
      </c>
      <c r="P4697" s="21">
        <f t="shared" si="265"/>
        <v>1</v>
      </c>
      <c r="Q4697" s="21">
        <f t="shared" si="266"/>
        <v>0</v>
      </c>
      <c r="R4697">
        <f>IFERROR(IF(I4697=1,VLOOKUP(F4697,Lookup!$A$2:$B$15,2,FALSE),0),0.5)</f>
        <v>0.5</v>
      </c>
      <c r="S4697">
        <f>IF(K4697=1,1,IFERROR(IF(H4697="pass",VLOOKUP(F4697,Lookup!$D$2:$E$26,2,FALSE),0),1.6))</f>
        <v>0</v>
      </c>
      <c r="T4697" s="6">
        <f t="shared" si="267"/>
        <v>0</v>
      </c>
      <c r="U4697" s="6">
        <f t="shared" si="268"/>
        <v>0.5</v>
      </c>
      <c r="V4697" t="str">
        <f t="shared" si="269"/>
        <v>D.HENRY, TEN</v>
      </c>
    </row>
    <row r="4698" spans="1:22">
      <c r="A4698">
        <v>862</v>
      </c>
      <c r="B4698" s="21">
        <v>3</v>
      </c>
      <c r="C4698" s="21" t="s">
        <v>30</v>
      </c>
      <c r="D4698" s="21" t="s">
        <v>5</v>
      </c>
      <c r="E4698" s="21">
        <v>75</v>
      </c>
      <c r="F4698" s="21">
        <v>25</v>
      </c>
      <c r="G4698" s="21" t="s">
        <v>5784</v>
      </c>
      <c r="H4698" s="21" t="s">
        <v>439</v>
      </c>
      <c r="I4698" s="21">
        <v>0</v>
      </c>
      <c r="J4698" s="21">
        <v>1</v>
      </c>
      <c r="K4698" s="21">
        <v>0</v>
      </c>
      <c r="L4698" s="21">
        <v>0</v>
      </c>
      <c r="M4698" s="21" t="s">
        <v>643</v>
      </c>
      <c r="N4698" s="21">
        <v>5</v>
      </c>
      <c r="O4698" s="21">
        <f t="shared" si="264"/>
        <v>5</v>
      </c>
      <c r="P4698" s="21">
        <f t="shared" si="265"/>
        <v>0</v>
      </c>
      <c r="Q4698" s="21">
        <f t="shared" si="266"/>
        <v>1</v>
      </c>
      <c r="R4698">
        <f>IFERROR(IF(I4698=1,VLOOKUP(F4698,Lookup!$A$2:$B$15,2,FALSE),0),0.5)</f>
        <v>0</v>
      </c>
      <c r="S4698">
        <f>IF(K4698=1,1,IFERROR(IF(H4698="pass",VLOOKUP(F4698,Lookup!$D$2:$E$26,2,FALSE),0),1.6))</f>
        <v>1.6</v>
      </c>
      <c r="T4698" s="6">
        <f t="shared" si="267"/>
        <v>1.6875</v>
      </c>
      <c r="U4698" s="6">
        <f t="shared" si="268"/>
        <v>1.6875</v>
      </c>
      <c r="V4698" t="str">
        <f t="shared" si="269"/>
        <v>N.WESTBROOK-IKHINE, TEN</v>
      </c>
    </row>
    <row r="4699" spans="1:22">
      <c r="A4699">
        <v>863</v>
      </c>
      <c r="B4699" s="21">
        <v>3</v>
      </c>
      <c r="C4699" s="21" t="s">
        <v>30</v>
      </c>
      <c r="D4699" s="21" t="s">
        <v>5</v>
      </c>
      <c r="E4699" s="21">
        <v>66</v>
      </c>
      <c r="F4699" s="21">
        <v>34</v>
      </c>
      <c r="G4699" s="21" t="s">
        <v>5785</v>
      </c>
      <c r="H4699" s="21" t="s">
        <v>585</v>
      </c>
      <c r="I4699" s="21">
        <v>1</v>
      </c>
      <c r="J4699" s="21">
        <v>0</v>
      </c>
      <c r="K4699" s="21">
        <v>0</v>
      </c>
      <c r="L4699" s="21">
        <v>0</v>
      </c>
      <c r="M4699" s="21" t="s">
        <v>586</v>
      </c>
      <c r="N4699" s="21" t="s">
        <v>587</v>
      </c>
      <c r="O4699" s="21">
        <f t="shared" si="264"/>
        <v>0</v>
      </c>
      <c r="P4699" s="21">
        <f t="shared" si="265"/>
        <v>1</v>
      </c>
      <c r="Q4699" s="21">
        <f t="shared" si="266"/>
        <v>0</v>
      </c>
      <c r="R4699">
        <f>IFERROR(IF(I4699=1,VLOOKUP(F4699,Lookup!$A$2:$B$15,2,FALSE),0),0.5)</f>
        <v>0.5</v>
      </c>
      <c r="S4699">
        <f>IF(K4699=1,1,IFERROR(IF(H4699="pass",VLOOKUP(F4699,Lookup!$D$2:$E$26,2,FALSE),0),1.6))</f>
        <v>0</v>
      </c>
      <c r="T4699" s="6">
        <f t="shared" si="267"/>
        <v>0</v>
      </c>
      <c r="U4699" s="6">
        <f t="shared" si="268"/>
        <v>0.5</v>
      </c>
      <c r="V4699" t="str">
        <f t="shared" si="269"/>
        <v>D.HENRY, TEN</v>
      </c>
    </row>
    <row r="4700" spans="1:22">
      <c r="A4700">
        <v>864</v>
      </c>
      <c r="B4700" s="21">
        <v>3</v>
      </c>
      <c r="C4700" s="21" t="s">
        <v>30</v>
      </c>
      <c r="D4700" s="21" t="s">
        <v>5</v>
      </c>
      <c r="E4700" s="21">
        <v>62</v>
      </c>
      <c r="F4700" s="21">
        <v>38</v>
      </c>
      <c r="G4700" s="21" t="s">
        <v>5786</v>
      </c>
      <c r="H4700" s="21" t="s">
        <v>439</v>
      </c>
      <c r="I4700" s="21">
        <v>0</v>
      </c>
      <c r="J4700" s="21">
        <v>1</v>
      </c>
      <c r="K4700" s="21">
        <v>0</v>
      </c>
      <c r="L4700" s="21">
        <v>0</v>
      </c>
      <c r="M4700" s="21" t="s">
        <v>641</v>
      </c>
      <c r="N4700" s="21">
        <v>4</v>
      </c>
      <c r="O4700" s="21">
        <f t="shared" si="264"/>
        <v>4</v>
      </c>
      <c r="P4700" s="21">
        <f t="shared" si="265"/>
        <v>0</v>
      </c>
      <c r="Q4700" s="21">
        <f t="shared" si="266"/>
        <v>1</v>
      </c>
      <c r="R4700">
        <f>IFERROR(IF(I4700=1,VLOOKUP(F4700,Lookup!$A$2:$B$15,2,FALSE),0),0.5)</f>
        <v>0</v>
      </c>
      <c r="S4700">
        <f>IF(K4700=1,1,IFERROR(IF(H4700="pass",VLOOKUP(F4700,Lookup!$D$2:$E$26,2,FALSE),0),1.6))</f>
        <v>1.6</v>
      </c>
      <c r="T4700" s="6">
        <f t="shared" si="267"/>
        <v>1.6700000000000002</v>
      </c>
      <c r="U4700" s="6">
        <f t="shared" si="268"/>
        <v>1.6700000000000002</v>
      </c>
      <c r="V4700" t="str">
        <f t="shared" si="269"/>
        <v>G.SWAIM, TEN</v>
      </c>
    </row>
    <row r="4701" spans="1:22">
      <c r="A4701">
        <v>865</v>
      </c>
      <c r="B4701" s="21">
        <v>3</v>
      </c>
      <c r="C4701" s="21" t="s">
        <v>30</v>
      </c>
      <c r="D4701" s="21" t="s">
        <v>5</v>
      </c>
      <c r="E4701" s="21">
        <v>62</v>
      </c>
      <c r="F4701" s="21">
        <v>38</v>
      </c>
      <c r="G4701" s="21" t="s">
        <v>5787</v>
      </c>
      <c r="H4701" s="21" t="s">
        <v>439</v>
      </c>
      <c r="I4701" s="21">
        <v>0</v>
      </c>
      <c r="J4701" s="21">
        <v>1</v>
      </c>
      <c r="K4701" s="21">
        <v>0</v>
      </c>
      <c r="L4701" s="21">
        <v>0</v>
      </c>
      <c r="M4701" s="21" t="s">
        <v>641</v>
      </c>
      <c r="N4701" s="21">
        <v>2</v>
      </c>
      <c r="O4701" s="21">
        <f t="shared" si="264"/>
        <v>2</v>
      </c>
      <c r="P4701" s="21">
        <f t="shared" si="265"/>
        <v>0</v>
      </c>
      <c r="Q4701" s="21">
        <f t="shared" si="266"/>
        <v>1</v>
      </c>
      <c r="R4701">
        <f>IFERROR(IF(I4701=1,VLOOKUP(F4701,Lookup!$A$2:$B$15,2,FALSE),0),0.5)</f>
        <v>0</v>
      </c>
      <c r="S4701">
        <f>IF(K4701=1,1,IFERROR(IF(H4701="pass",VLOOKUP(F4701,Lookup!$D$2:$E$26,2,FALSE),0),1.6))</f>
        <v>1.6</v>
      </c>
      <c r="T4701" s="6">
        <f t="shared" si="267"/>
        <v>1.635</v>
      </c>
      <c r="U4701" s="6">
        <f t="shared" si="268"/>
        <v>1.635</v>
      </c>
      <c r="V4701" t="str">
        <f t="shared" si="269"/>
        <v>G.SWAIM, TEN</v>
      </c>
    </row>
    <row r="4702" spans="1:22">
      <c r="A4702">
        <v>866</v>
      </c>
      <c r="B4702" s="21">
        <v>3</v>
      </c>
      <c r="C4702" s="21" t="s">
        <v>30</v>
      </c>
      <c r="D4702" s="21" t="s">
        <v>5</v>
      </c>
      <c r="E4702" s="21">
        <v>59</v>
      </c>
      <c r="F4702" s="21">
        <v>41</v>
      </c>
      <c r="G4702" s="21" t="s">
        <v>5788</v>
      </c>
      <c r="H4702" s="21" t="s">
        <v>2864</v>
      </c>
      <c r="I4702" s="21">
        <v>0</v>
      </c>
      <c r="J4702" s="21">
        <v>1</v>
      </c>
      <c r="K4702" s="21">
        <v>0</v>
      </c>
      <c r="L4702" s="21">
        <v>0</v>
      </c>
      <c r="M4702" s="21" t="s">
        <v>590</v>
      </c>
      <c r="N4702" s="21" t="s">
        <v>587</v>
      </c>
      <c r="O4702" s="21">
        <f t="shared" si="264"/>
        <v>0</v>
      </c>
      <c r="P4702" s="21">
        <f t="shared" si="265"/>
        <v>0</v>
      </c>
      <c r="Q4702" s="21">
        <f t="shared" si="266"/>
        <v>0</v>
      </c>
      <c r="R4702">
        <f>IFERROR(IF(I4702=1,VLOOKUP(F4702,Lookup!$A$2:$B$15,2,FALSE),0),0.5)</f>
        <v>0</v>
      </c>
      <c r="S4702">
        <f>IF(K4702=1,1,IFERROR(IF(H4702="pass",VLOOKUP(F4702,Lookup!$D$2:$E$26,2,FALSE),0),1.6))</f>
        <v>0</v>
      </c>
      <c r="T4702" s="6">
        <f t="shared" si="267"/>
        <v>0</v>
      </c>
      <c r="U4702" s="6">
        <f t="shared" si="268"/>
        <v>0</v>
      </c>
      <c r="V4702" t="str">
        <f t="shared" si="269"/>
        <v>C.ROGERS, TEN</v>
      </c>
    </row>
    <row r="4703" spans="1:22">
      <c r="A4703">
        <v>867</v>
      </c>
      <c r="B4703" s="21">
        <v>3</v>
      </c>
      <c r="C4703" s="21" t="s">
        <v>30</v>
      </c>
      <c r="D4703" s="21" t="s">
        <v>5</v>
      </c>
      <c r="E4703" s="21">
        <v>48</v>
      </c>
      <c r="F4703" s="21">
        <v>52</v>
      </c>
      <c r="G4703" s="21" t="s">
        <v>5789</v>
      </c>
      <c r="H4703" s="21" t="s">
        <v>585</v>
      </c>
      <c r="I4703" s="21">
        <v>1</v>
      </c>
      <c r="J4703" s="21">
        <v>0</v>
      </c>
      <c r="K4703" s="21">
        <v>0</v>
      </c>
      <c r="L4703" s="21">
        <v>0</v>
      </c>
      <c r="M4703" s="21" t="s">
        <v>586</v>
      </c>
      <c r="N4703" s="21" t="s">
        <v>587</v>
      </c>
      <c r="O4703" s="21">
        <f t="shared" si="264"/>
        <v>0</v>
      </c>
      <c r="P4703" s="21">
        <f t="shared" si="265"/>
        <v>1</v>
      </c>
      <c r="Q4703" s="21">
        <f t="shared" si="266"/>
        <v>0</v>
      </c>
      <c r="R4703">
        <f>IFERROR(IF(I4703=1,VLOOKUP(F4703,Lookup!$A$2:$B$15,2,FALSE),0),0.5)</f>
        <v>0.5</v>
      </c>
      <c r="S4703">
        <f>IF(K4703=1,1,IFERROR(IF(H4703="pass",VLOOKUP(F4703,Lookup!$D$2:$E$26,2,FALSE),0),1.6))</f>
        <v>0</v>
      </c>
      <c r="T4703" s="6">
        <f t="shared" si="267"/>
        <v>0</v>
      </c>
      <c r="U4703" s="6">
        <f t="shared" si="268"/>
        <v>0.5</v>
      </c>
      <c r="V4703" t="str">
        <f t="shared" si="269"/>
        <v>D.HENRY, TEN</v>
      </c>
    </row>
    <row r="4704" spans="1:22">
      <c r="A4704">
        <v>868</v>
      </c>
      <c r="B4704" s="21">
        <v>3</v>
      </c>
      <c r="C4704" s="21" t="s">
        <v>30</v>
      </c>
      <c r="D4704" s="21" t="s">
        <v>5</v>
      </c>
      <c r="E4704" s="21">
        <v>46</v>
      </c>
      <c r="F4704" s="21">
        <v>54</v>
      </c>
      <c r="G4704" s="21" t="s">
        <v>5790</v>
      </c>
      <c r="H4704" s="21" t="s">
        <v>585</v>
      </c>
      <c r="I4704" s="21">
        <v>1</v>
      </c>
      <c r="J4704" s="21">
        <v>0</v>
      </c>
      <c r="K4704" s="21">
        <v>0</v>
      </c>
      <c r="L4704" s="21">
        <v>0</v>
      </c>
      <c r="M4704" s="21" t="s">
        <v>586</v>
      </c>
      <c r="N4704" s="21" t="s">
        <v>587</v>
      </c>
      <c r="O4704" s="21">
        <f t="shared" si="264"/>
        <v>0</v>
      </c>
      <c r="P4704" s="21">
        <f t="shared" si="265"/>
        <v>1</v>
      </c>
      <c r="Q4704" s="21">
        <f t="shared" si="266"/>
        <v>0</v>
      </c>
      <c r="R4704">
        <f>IFERROR(IF(I4704=1,VLOOKUP(F4704,Lookup!$A$2:$B$15,2,FALSE),0),0.5)</f>
        <v>0.5</v>
      </c>
      <c r="S4704">
        <f>IF(K4704=1,1,IFERROR(IF(H4704="pass",VLOOKUP(F4704,Lookup!$D$2:$E$26,2,FALSE),0),1.6))</f>
        <v>0</v>
      </c>
      <c r="T4704" s="6">
        <f t="shared" si="267"/>
        <v>0</v>
      </c>
      <c r="U4704" s="6">
        <f t="shared" si="268"/>
        <v>0.5</v>
      </c>
      <c r="V4704" t="str">
        <f t="shared" si="269"/>
        <v>D.HENRY, TEN</v>
      </c>
    </row>
    <row r="4705" spans="1:22">
      <c r="A4705">
        <v>869</v>
      </c>
      <c r="B4705" s="21">
        <v>3</v>
      </c>
      <c r="C4705" s="21" t="s">
        <v>30</v>
      </c>
      <c r="D4705" s="21" t="s">
        <v>5</v>
      </c>
      <c r="E4705" s="21">
        <v>45</v>
      </c>
      <c r="F4705" s="21">
        <v>55</v>
      </c>
      <c r="G4705" s="21" t="s">
        <v>5791</v>
      </c>
      <c r="H4705" s="21" t="s">
        <v>439</v>
      </c>
      <c r="I4705" s="21">
        <v>0</v>
      </c>
      <c r="J4705" s="21">
        <v>1</v>
      </c>
      <c r="K4705" s="21">
        <v>0</v>
      </c>
      <c r="L4705" s="21">
        <v>0</v>
      </c>
      <c r="M4705" s="21" t="s">
        <v>4709</v>
      </c>
      <c r="N4705" s="21">
        <v>2</v>
      </c>
      <c r="O4705" s="21">
        <f t="shared" si="264"/>
        <v>2</v>
      </c>
      <c r="P4705" s="21">
        <f t="shared" si="265"/>
        <v>0</v>
      </c>
      <c r="Q4705" s="21">
        <f t="shared" si="266"/>
        <v>1</v>
      </c>
      <c r="R4705">
        <f>IFERROR(IF(I4705=1,VLOOKUP(F4705,Lookup!$A$2:$B$15,2,FALSE),0),0.5)</f>
        <v>0</v>
      </c>
      <c r="S4705">
        <f>IF(K4705=1,1,IFERROR(IF(H4705="pass",VLOOKUP(F4705,Lookup!$D$2:$E$26,2,FALSE),0),1.6))</f>
        <v>1.6</v>
      </c>
      <c r="T4705" s="6">
        <f t="shared" si="267"/>
        <v>1.635</v>
      </c>
      <c r="U4705" s="6">
        <f t="shared" si="268"/>
        <v>1.635</v>
      </c>
      <c r="V4705" t="str">
        <f t="shared" si="269"/>
        <v>T.HUDSON, TEN</v>
      </c>
    </row>
    <row r="4706" spans="1:22">
      <c r="A4706">
        <v>870</v>
      </c>
      <c r="B4706" s="21">
        <v>3</v>
      </c>
      <c r="C4706" s="21" t="s">
        <v>5</v>
      </c>
      <c r="D4706" s="21" t="s">
        <v>30</v>
      </c>
      <c r="E4706" s="21">
        <v>53</v>
      </c>
      <c r="F4706" s="21">
        <v>47</v>
      </c>
      <c r="G4706" s="21" t="s">
        <v>5792</v>
      </c>
      <c r="H4706" s="21" t="s">
        <v>585</v>
      </c>
      <c r="I4706" s="21">
        <v>1</v>
      </c>
      <c r="J4706" s="21">
        <v>0</v>
      </c>
      <c r="K4706" s="21">
        <v>0</v>
      </c>
      <c r="L4706" s="21">
        <v>0</v>
      </c>
      <c r="M4706" s="21" t="s">
        <v>2495</v>
      </c>
      <c r="N4706" s="21" t="s">
        <v>587</v>
      </c>
      <c r="O4706" s="21">
        <f t="shared" si="264"/>
        <v>0</v>
      </c>
      <c r="P4706" s="21">
        <f t="shared" si="265"/>
        <v>1</v>
      </c>
      <c r="Q4706" s="21">
        <f t="shared" si="266"/>
        <v>0</v>
      </c>
      <c r="R4706">
        <f>IFERROR(IF(I4706=1,VLOOKUP(F4706,Lookup!$A$2:$B$15,2,FALSE),0),0.5)</f>
        <v>0.5</v>
      </c>
      <c r="S4706">
        <f>IF(K4706=1,1,IFERROR(IF(H4706="pass",VLOOKUP(F4706,Lookup!$D$2:$E$26,2,FALSE),0),1.6))</f>
        <v>0</v>
      </c>
      <c r="T4706" s="6">
        <f t="shared" si="267"/>
        <v>0</v>
      </c>
      <c r="U4706" s="6">
        <f t="shared" si="268"/>
        <v>0.5</v>
      </c>
      <c r="V4706" t="str">
        <f t="shared" si="269"/>
        <v>J.TAYLOR, IND</v>
      </c>
    </row>
    <row r="4707" spans="1:22">
      <c r="A4707">
        <v>871</v>
      </c>
      <c r="B4707" s="21">
        <v>3</v>
      </c>
      <c r="C4707" s="21" t="s">
        <v>5</v>
      </c>
      <c r="D4707" s="21" t="s">
        <v>30</v>
      </c>
      <c r="E4707" s="21">
        <v>54</v>
      </c>
      <c r="F4707" s="21">
        <v>46</v>
      </c>
      <c r="G4707" s="21" t="s">
        <v>5793</v>
      </c>
      <c r="H4707" s="21" t="s">
        <v>439</v>
      </c>
      <c r="I4707" s="21">
        <v>0</v>
      </c>
      <c r="J4707" s="21">
        <v>1</v>
      </c>
      <c r="K4707" s="21">
        <v>0</v>
      </c>
      <c r="L4707" s="21">
        <v>0</v>
      </c>
      <c r="M4707" s="21" t="s">
        <v>2495</v>
      </c>
      <c r="N4707" s="21">
        <v>-4</v>
      </c>
      <c r="O4707" s="21">
        <f t="shared" si="264"/>
        <v>-4</v>
      </c>
      <c r="P4707" s="21">
        <f t="shared" si="265"/>
        <v>0</v>
      </c>
      <c r="Q4707" s="21">
        <f t="shared" si="266"/>
        <v>1</v>
      </c>
      <c r="R4707">
        <f>IFERROR(IF(I4707=1,VLOOKUP(F4707,Lookup!$A$2:$B$15,2,FALSE),0),0.5)</f>
        <v>0</v>
      </c>
      <c r="S4707">
        <f>IF(K4707=1,1,IFERROR(IF(H4707="pass",VLOOKUP(F4707,Lookup!$D$2:$E$26,2,FALSE),0),1.6))</f>
        <v>1.6</v>
      </c>
      <c r="T4707" s="6">
        <f t="shared" si="267"/>
        <v>1.53</v>
      </c>
      <c r="U4707" s="6">
        <f t="shared" si="268"/>
        <v>1.53</v>
      </c>
      <c r="V4707" t="str">
        <f t="shared" si="269"/>
        <v>J.TAYLOR, IND</v>
      </c>
    </row>
    <row r="4708" spans="1:22">
      <c r="A4708">
        <v>872</v>
      </c>
      <c r="B4708" s="21">
        <v>3</v>
      </c>
      <c r="C4708" s="21" t="s">
        <v>5</v>
      </c>
      <c r="D4708" s="21" t="s">
        <v>30</v>
      </c>
      <c r="E4708" s="21">
        <v>46</v>
      </c>
      <c r="F4708" s="21">
        <v>54</v>
      </c>
      <c r="G4708" s="21" t="s">
        <v>5794</v>
      </c>
      <c r="H4708" s="21" t="s">
        <v>439</v>
      </c>
      <c r="I4708" s="21">
        <v>0</v>
      </c>
      <c r="J4708" s="21">
        <v>1</v>
      </c>
      <c r="K4708" s="21">
        <v>0</v>
      </c>
      <c r="L4708" s="21">
        <v>0</v>
      </c>
      <c r="M4708" s="21" t="s">
        <v>2538</v>
      </c>
      <c r="N4708" s="21">
        <v>5</v>
      </c>
      <c r="O4708" s="21">
        <f t="shared" si="264"/>
        <v>5</v>
      </c>
      <c r="P4708" s="21">
        <f t="shared" si="265"/>
        <v>0</v>
      </c>
      <c r="Q4708" s="21">
        <f t="shared" si="266"/>
        <v>1</v>
      </c>
      <c r="R4708">
        <f>IFERROR(IF(I4708=1,VLOOKUP(F4708,Lookup!$A$2:$B$15,2,FALSE),0),0.5)</f>
        <v>0</v>
      </c>
      <c r="S4708">
        <f>IF(K4708=1,1,IFERROR(IF(H4708="pass",VLOOKUP(F4708,Lookup!$D$2:$E$26,2,FALSE),0),1.6))</f>
        <v>1.6</v>
      </c>
      <c r="T4708" s="6">
        <f t="shared" si="267"/>
        <v>1.6875</v>
      </c>
      <c r="U4708" s="6">
        <f t="shared" si="268"/>
        <v>1.6875</v>
      </c>
      <c r="V4708" t="str">
        <f t="shared" si="269"/>
        <v>M.PITTMAN, IND</v>
      </c>
    </row>
    <row r="4709" spans="1:22">
      <c r="A4709">
        <v>873</v>
      </c>
      <c r="B4709" s="21">
        <v>3</v>
      </c>
      <c r="C4709" s="21" t="s">
        <v>5</v>
      </c>
      <c r="D4709" s="21" t="s">
        <v>30</v>
      </c>
      <c r="E4709" s="21">
        <v>38</v>
      </c>
      <c r="F4709" s="21">
        <v>62</v>
      </c>
      <c r="G4709" s="21" t="s">
        <v>5795</v>
      </c>
      <c r="H4709" s="21" t="s">
        <v>585</v>
      </c>
      <c r="I4709" s="21">
        <v>1</v>
      </c>
      <c r="J4709" s="21">
        <v>0</v>
      </c>
      <c r="K4709" s="21">
        <v>0</v>
      </c>
      <c r="L4709" s="21">
        <v>0</v>
      </c>
      <c r="M4709" s="21" t="s">
        <v>2504</v>
      </c>
      <c r="N4709" s="21" t="s">
        <v>587</v>
      </c>
      <c r="O4709" s="21">
        <f t="shared" si="264"/>
        <v>0</v>
      </c>
      <c r="P4709" s="21">
        <f t="shared" si="265"/>
        <v>1</v>
      </c>
      <c r="Q4709" s="21">
        <f t="shared" si="266"/>
        <v>0</v>
      </c>
      <c r="R4709">
        <f>IFERROR(IF(I4709=1,VLOOKUP(F4709,Lookup!$A$2:$B$15,2,FALSE),0),0.5)</f>
        <v>0.5</v>
      </c>
      <c r="S4709">
        <f>IF(K4709=1,1,IFERROR(IF(H4709="pass",VLOOKUP(F4709,Lookup!$D$2:$E$26,2,FALSE),0),1.6))</f>
        <v>0</v>
      </c>
      <c r="T4709" s="6">
        <f t="shared" si="267"/>
        <v>0</v>
      </c>
      <c r="U4709" s="6">
        <f t="shared" si="268"/>
        <v>0.5</v>
      </c>
      <c r="V4709" t="str">
        <f t="shared" si="269"/>
        <v>N.HINES, IND</v>
      </c>
    </row>
    <row r="4710" spans="1:22">
      <c r="A4710">
        <v>874</v>
      </c>
      <c r="B4710" s="21">
        <v>3</v>
      </c>
      <c r="C4710" s="21" t="s">
        <v>5</v>
      </c>
      <c r="D4710" s="21" t="s">
        <v>30</v>
      </c>
      <c r="E4710" s="21">
        <v>36</v>
      </c>
      <c r="F4710" s="21">
        <v>64</v>
      </c>
      <c r="G4710" s="21" t="s">
        <v>5796</v>
      </c>
      <c r="H4710" s="21" t="s">
        <v>439</v>
      </c>
      <c r="I4710" s="21">
        <v>0</v>
      </c>
      <c r="J4710" s="21">
        <v>1</v>
      </c>
      <c r="K4710" s="21">
        <v>0</v>
      </c>
      <c r="L4710" s="21">
        <v>0</v>
      </c>
      <c r="M4710" s="21" t="s">
        <v>2504</v>
      </c>
      <c r="N4710" s="21">
        <v>-4</v>
      </c>
      <c r="O4710" s="21">
        <f t="shared" si="264"/>
        <v>-4</v>
      </c>
      <c r="P4710" s="21">
        <f t="shared" si="265"/>
        <v>0</v>
      </c>
      <c r="Q4710" s="21">
        <f t="shared" si="266"/>
        <v>1</v>
      </c>
      <c r="R4710">
        <f>IFERROR(IF(I4710=1,VLOOKUP(F4710,Lookup!$A$2:$B$15,2,FALSE),0),0.5)</f>
        <v>0</v>
      </c>
      <c r="S4710">
        <f>IF(K4710=1,1,IFERROR(IF(H4710="pass",VLOOKUP(F4710,Lookup!$D$2:$E$26,2,FALSE),0),1.6))</f>
        <v>1.6</v>
      </c>
      <c r="T4710" s="6">
        <f t="shared" si="267"/>
        <v>1.53</v>
      </c>
      <c r="U4710" s="6">
        <f t="shared" si="268"/>
        <v>1.53</v>
      </c>
      <c r="V4710" t="str">
        <f t="shared" si="269"/>
        <v>N.HINES, IND</v>
      </c>
    </row>
    <row r="4711" spans="1:22">
      <c r="A4711">
        <v>875</v>
      </c>
      <c r="B4711" s="21">
        <v>3</v>
      </c>
      <c r="C4711" s="21" t="s">
        <v>5</v>
      </c>
      <c r="D4711" s="21" t="s">
        <v>30</v>
      </c>
      <c r="E4711" s="21">
        <v>29</v>
      </c>
      <c r="F4711" s="21">
        <v>71</v>
      </c>
      <c r="G4711" s="21" t="s">
        <v>5797</v>
      </c>
      <c r="H4711" s="21" t="s">
        <v>585</v>
      </c>
      <c r="I4711" s="21">
        <v>1</v>
      </c>
      <c r="J4711" s="21">
        <v>0</v>
      </c>
      <c r="K4711" s="21">
        <v>0</v>
      </c>
      <c r="L4711" s="21">
        <v>0</v>
      </c>
      <c r="M4711" s="21" t="s">
        <v>2495</v>
      </c>
      <c r="N4711" s="21" t="s">
        <v>587</v>
      </c>
      <c r="O4711" s="21">
        <f t="shared" si="264"/>
        <v>0</v>
      </c>
      <c r="P4711" s="21">
        <f t="shared" si="265"/>
        <v>1</v>
      </c>
      <c r="Q4711" s="21">
        <f t="shared" si="266"/>
        <v>0</v>
      </c>
      <c r="R4711">
        <f>IFERROR(IF(I4711=1,VLOOKUP(F4711,Lookup!$A$2:$B$15,2,FALSE),0),0.5)</f>
        <v>0.5</v>
      </c>
      <c r="S4711">
        <f>IF(K4711=1,1,IFERROR(IF(H4711="pass",VLOOKUP(F4711,Lookup!$D$2:$E$26,2,FALSE),0),1.6))</f>
        <v>0</v>
      </c>
      <c r="T4711" s="6">
        <f t="shared" si="267"/>
        <v>0</v>
      </c>
      <c r="U4711" s="6">
        <f t="shared" si="268"/>
        <v>0.5</v>
      </c>
      <c r="V4711" t="str">
        <f t="shared" si="269"/>
        <v>J.TAYLOR, IND</v>
      </c>
    </row>
    <row r="4712" spans="1:22">
      <c r="A4712">
        <v>876</v>
      </c>
      <c r="B4712" s="21">
        <v>3</v>
      </c>
      <c r="C4712" s="21" t="s">
        <v>5</v>
      </c>
      <c r="D4712" s="21" t="s">
        <v>30</v>
      </c>
      <c r="E4712" s="21">
        <v>27</v>
      </c>
      <c r="F4712" s="21">
        <v>73</v>
      </c>
      <c r="G4712" s="21" t="s">
        <v>5798</v>
      </c>
      <c r="H4712" s="21" t="s">
        <v>439</v>
      </c>
      <c r="I4712" s="21">
        <v>0</v>
      </c>
      <c r="J4712" s="21">
        <v>1</v>
      </c>
      <c r="K4712" s="21">
        <v>0</v>
      </c>
      <c r="L4712" s="21">
        <v>0</v>
      </c>
      <c r="M4712" s="21" t="s">
        <v>2538</v>
      </c>
      <c r="N4712" s="21">
        <v>-4</v>
      </c>
      <c r="O4712" s="21">
        <f t="shared" si="264"/>
        <v>-4</v>
      </c>
      <c r="P4712" s="21">
        <f t="shared" si="265"/>
        <v>0</v>
      </c>
      <c r="Q4712" s="21">
        <f t="shared" si="266"/>
        <v>1</v>
      </c>
      <c r="R4712">
        <f>IFERROR(IF(I4712=1,VLOOKUP(F4712,Lookup!$A$2:$B$15,2,FALSE),0),0.5)</f>
        <v>0</v>
      </c>
      <c r="S4712">
        <f>IF(K4712=1,1,IFERROR(IF(H4712="pass",VLOOKUP(F4712,Lookup!$D$2:$E$26,2,FALSE),0),1.6))</f>
        <v>1.6</v>
      </c>
      <c r="T4712" s="6">
        <f t="shared" si="267"/>
        <v>1.53</v>
      </c>
      <c r="U4712" s="6">
        <f t="shared" si="268"/>
        <v>1.53</v>
      </c>
      <c r="V4712" t="str">
        <f t="shared" si="269"/>
        <v>M.PITTMAN, IND</v>
      </c>
    </row>
    <row r="4713" spans="1:22">
      <c r="A4713">
        <v>877</v>
      </c>
      <c r="B4713" s="21">
        <v>3</v>
      </c>
      <c r="C4713" s="21" t="s">
        <v>5</v>
      </c>
      <c r="D4713" s="21" t="s">
        <v>30</v>
      </c>
      <c r="E4713" s="21">
        <v>15</v>
      </c>
      <c r="F4713" s="21">
        <v>85</v>
      </c>
      <c r="G4713" s="21" t="s">
        <v>5799</v>
      </c>
      <c r="H4713" s="21" t="s">
        <v>585</v>
      </c>
      <c r="I4713" s="21">
        <v>1</v>
      </c>
      <c r="J4713" s="21">
        <v>0</v>
      </c>
      <c r="K4713" s="21">
        <v>0</v>
      </c>
      <c r="L4713" s="21">
        <v>0</v>
      </c>
      <c r="M4713" s="21" t="s">
        <v>2504</v>
      </c>
      <c r="N4713" s="21" t="s">
        <v>587</v>
      </c>
      <c r="O4713" s="21">
        <f t="shared" si="264"/>
        <v>0</v>
      </c>
      <c r="P4713" s="21">
        <f t="shared" si="265"/>
        <v>1</v>
      </c>
      <c r="Q4713" s="21">
        <f t="shared" si="266"/>
        <v>0</v>
      </c>
      <c r="R4713">
        <f>IFERROR(IF(I4713=1,VLOOKUP(F4713,Lookup!$A$2:$B$15,2,FALSE),0),0.5)</f>
        <v>0.5</v>
      </c>
      <c r="S4713">
        <f>IF(K4713=1,1,IFERROR(IF(H4713="pass",VLOOKUP(F4713,Lookup!$D$2:$E$26,2,FALSE),0),1.6))</f>
        <v>0</v>
      </c>
      <c r="T4713" s="6">
        <f t="shared" si="267"/>
        <v>0</v>
      </c>
      <c r="U4713" s="6">
        <f t="shared" si="268"/>
        <v>0.5</v>
      </c>
      <c r="V4713" t="str">
        <f t="shared" si="269"/>
        <v>N.HINES, IND</v>
      </c>
    </row>
    <row r="4714" spans="1:22">
      <c r="A4714">
        <v>878</v>
      </c>
      <c r="B4714" s="21">
        <v>3</v>
      </c>
      <c r="C4714" s="21" t="s">
        <v>5</v>
      </c>
      <c r="D4714" s="21" t="s">
        <v>30</v>
      </c>
      <c r="E4714" s="21">
        <v>9</v>
      </c>
      <c r="F4714" s="21">
        <v>91</v>
      </c>
      <c r="G4714" s="21" t="s">
        <v>5800</v>
      </c>
      <c r="H4714" s="21" t="s">
        <v>585</v>
      </c>
      <c r="I4714" s="21">
        <v>1</v>
      </c>
      <c r="J4714" s="21">
        <v>0</v>
      </c>
      <c r="K4714" s="21">
        <v>0</v>
      </c>
      <c r="L4714" s="21">
        <v>0</v>
      </c>
      <c r="M4714" s="21" t="s">
        <v>2504</v>
      </c>
      <c r="N4714" s="21" t="s">
        <v>587</v>
      </c>
      <c r="O4714" s="21">
        <f t="shared" si="264"/>
        <v>0</v>
      </c>
      <c r="P4714" s="21">
        <f t="shared" si="265"/>
        <v>1</v>
      </c>
      <c r="Q4714" s="21">
        <f t="shared" si="266"/>
        <v>0</v>
      </c>
      <c r="R4714">
        <f>IFERROR(IF(I4714=1,VLOOKUP(F4714,Lookup!$A$2:$B$15,2,FALSE),0),0.5)</f>
        <v>0.8</v>
      </c>
      <c r="S4714">
        <f>IF(K4714=1,1,IFERROR(IF(H4714="pass",VLOOKUP(F4714,Lookup!$D$2:$E$26,2,FALSE),0),1.6))</f>
        <v>0</v>
      </c>
      <c r="T4714" s="6">
        <f t="shared" si="267"/>
        <v>0</v>
      </c>
      <c r="U4714" s="6">
        <f t="shared" si="268"/>
        <v>0.8</v>
      </c>
      <c r="V4714" t="str">
        <f t="shared" si="269"/>
        <v>N.HINES, IND</v>
      </c>
    </row>
    <row r="4715" spans="1:22">
      <c r="A4715">
        <v>879</v>
      </c>
      <c r="B4715" s="21">
        <v>3</v>
      </c>
      <c r="C4715" s="21" t="s">
        <v>30</v>
      </c>
      <c r="D4715" s="21" t="s">
        <v>5</v>
      </c>
      <c r="E4715" s="21">
        <v>75</v>
      </c>
      <c r="F4715" s="21">
        <v>25</v>
      </c>
      <c r="G4715" s="21" t="s">
        <v>5801</v>
      </c>
      <c r="H4715" s="21" t="s">
        <v>585</v>
      </c>
      <c r="I4715" s="21">
        <v>1</v>
      </c>
      <c r="J4715" s="21">
        <v>0</v>
      </c>
      <c r="K4715" s="21">
        <v>0</v>
      </c>
      <c r="L4715" s="21">
        <v>0</v>
      </c>
      <c r="M4715" s="21" t="s">
        <v>586</v>
      </c>
      <c r="N4715" s="21" t="s">
        <v>587</v>
      </c>
      <c r="O4715" s="21">
        <f t="shared" si="264"/>
        <v>0</v>
      </c>
      <c r="P4715" s="21">
        <f t="shared" si="265"/>
        <v>1</v>
      </c>
      <c r="Q4715" s="21">
        <f t="shared" si="266"/>
        <v>0</v>
      </c>
      <c r="R4715">
        <f>IFERROR(IF(I4715=1,VLOOKUP(F4715,Lookup!$A$2:$B$15,2,FALSE),0),0.5)</f>
        <v>0.5</v>
      </c>
      <c r="S4715">
        <f>IF(K4715=1,1,IFERROR(IF(H4715="pass",VLOOKUP(F4715,Lookup!$D$2:$E$26,2,FALSE),0),1.6))</f>
        <v>0</v>
      </c>
      <c r="T4715" s="6">
        <f t="shared" si="267"/>
        <v>0</v>
      </c>
      <c r="U4715" s="6">
        <f t="shared" si="268"/>
        <v>0.5</v>
      </c>
      <c r="V4715" t="str">
        <f t="shared" si="269"/>
        <v>D.HENRY, TEN</v>
      </c>
    </row>
    <row r="4716" spans="1:22">
      <c r="A4716">
        <v>880</v>
      </c>
      <c r="B4716" s="21">
        <v>3</v>
      </c>
      <c r="C4716" s="21" t="s">
        <v>30</v>
      </c>
      <c r="D4716" s="21" t="s">
        <v>5</v>
      </c>
      <c r="E4716" s="21">
        <v>72</v>
      </c>
      <c r="F4716" s="21">
        <v>28</v>
      </c>
      <c r="G4716" s="21" t="s">
        <v>5802</v>
      </c>
      <c r="H4716" s="21" t="s">
        <v>439</v>
      </c>
      <c r="I4716" s="21">
        <v>0</v>
      </c>
      <c r="J4716" s="21">
        <v>1</v>
      </c>
      <c r="K4716" s="21">
        <v>0</v>
      </c>
      <c r="L4716" s="21">
        <v>0</v>
      </c>
      <c r="M4716" s="21" t="s">
        <v>639</v>
      </c>
      <c r="N4716" s="21">
        <v>21</v>
      </c>
      <c r="O4716" s="21">
        <f t="shared" si="264"/>
        <v>21</v>
      </c>
      <c r="P4716" s="21">
        <f t="shared" si="265"/>
        <v>0</v>
      </c>
      <c r="Q4716" s="21">
        <f t="shared" si="266"/>
        <v>1</v>
      </c>
      <c r="R4716">
        <f>IFERROR(IF(I4716=1,VLOOKUP(F4716,Lookup!$A$2:$B$15,2,FALSE),0),0.5)</f>
        <v>0</v>
      </c>
      <c r="S4716">
        <f>IF(K4716=1,1,IFERROR(IF(H4716="pass",VLOOKUP(F4716,Lookup!$D$2:$E$26,2,FALSE),0),1.6))</f>
        <v>1.6</v>
      </c>
      <c r="T4716" s="6">
        <f t="shared" si="267"/>
        <v>1.9675</v>
      </c>
      <c r="U4716" s="6">
        <f t="shared" si="268"/>
        <v>1.9675</v>
      </c>
      <c r="V4716" t="str">
        <f t="shared" si="269"/>
        <v>J.JONES, TEN</v>
      </c>
    </row>
    <row r="4717" spans="1:22">
      <c r="A4717">
        <v>881</v>
      </c>
      <c r="B4717" s="21">
        <v>3</v>
      </c>
      <c r="C4717" s="21" t="s">
        <v>30</v>
      </c>
      <c r="D4717" s="21" t="s">
        <v>5</v>
      </c>
      <c r="E4717" s="21">
        <v>47</v>
      </c>
      <c r="F4717" s="21">
        <v>53</v>
      </c>
      <c r="G4717" s="21" t="s">
        <v>5803</v>
      </c>
      <c r="H4717" s="21" t="s">
        <v>585</v>
      </c>
      <c r="I4717" s="21">
        <v>1</v>
      </c>
      <c r="J4717" s="21">
        <v>0</v>
      </c>
      <c r="K4717" s="21">
        <v>0</v>
      </c>
      <c r="L4717" s="21">
        <v>0</v>
      </c>
      <c r="M4717" s="21" t="s">
        <v>586</v>
      </c>
      <c r="N4717" s="21" t="s">
        <v>587</v>
      </c>
      <c r="O4717" s="21">
        <f t="shared" si="264"/>
        <v>0</v>
      </c>
      <c r="P4717" s="21">
        <f t="shared" si="265"/>
        <v>1</v>
      </c>
      <c r="Q4717" s="21">
        <f t="shared" si="266"/>
        <v>0</v>
      </c>
      <c r="R4717">
        <f>IFERROR(IF(I4717=1,VLOOKUP(F4717,Lookup!$A$2:$B$15,2,FALSE),0),0.5)</f>
        <v>0.5</v>
      </c>
      <c r="S4717">
        <f>IF(K4717=1,1,IFERROR(IF(H4717="pass",VLOOKUP(F4717,Lookup!$D$2:$E$26,2,FALSE),0),1.6))</f>
        <v>0</v>
      </c>
      <c r="T4717" s="6">
        <f t="shared" si="267"/>
        <v>0</v>
      </c>
      <c r="U4717" s="6">
        <f t="shared" si="268"/>
        <v>0.5</v>
      </c>
      <c r="V4717" t="str">
        <f t="shared" si="269"/>
        <v>D.HENRY, TEN</v>
      </c>
    </row>
    <row r="4718" spans="1:22">
      <c r="A4718">
        <v>882</v>
      </c>
      <c r="B4718" s="21">
        <v>3</v>
      </c>
      <c r="C4718" s="21" t="s">
        <v>30</v>
      </c>
      <c r="D4718" s="21" t="s">
        <v>5</v>
      </c>
      <c r="E4718" s="21">
        <v>43</v>
      </c>
      <c r="F4718" s="21">
        <v>57</v>
      </c>
      <c r="G4718" s="21" t="s">
        <v>5804</v>
      </c>
      <c r="H4718" s="21" t="s">
        <v>585</v>
      </c>
      <c r="I4718" s="21">
        <v>1</v>
      </c>
      <c r="J4718" s="21">
        <v>0</v>
      </c>
      <c r="K4718" s="21">
        <v>0</v>
      </c>
      <c r="L4718" s="21">
        <v>0</v>
      </c>
      <c r="M4718" s="21" t="s">
        <v>586</v>
      </c>
      <c r="N4718" s="21" t="s">
        <v>587</v>
      </c>
      <c r="O4718" s="21">
        <f t="shared" si="264"/>
        <v>0</v>
      </c>
      <c r="P4718" s="21">
        <f t="shared" si="265"/>
        <v>1</v>
      </c>
      <c r="Q4718" s="21">
        <f t="shared" si="266"/>
        <v>0</v>
      </c>
      <c r="R4718">
        <f>IFERROR(IF(I4718=1,VLOOKUP(F4718,Lookup!$A$2:$B$15,2,FALSE),0),0.5)</f>
        <v>0.5</v>
      </c>
      <c r="S4718">
        <f>IF(K4718=1,1,IFERROR(IF(H4718="pass",VLOOKUP(F4718,Lookup!$D$2:$E$26,2,FALSE),0),1.6))</f>
        <v>0</v>
      </c>
      <c r="T4718" s="6">
        <f t="shared" si="267"/>
        <v>0</v>
      </c>
      <c r="U4718" s="6">
        <f t="shared" si="268"/>
        <v>0.5</v>
      </c>
      <c r="V4718" t="str">
        <f t="shared" si="269"/>
        <v>D.HENRY, TEN</v>
      </c>
    </row>
    <row r="4719" spans="1:22">
      <c r="A4719">
        <v>883</v>
      </c>
      <c r="B4719" s="21">
        <v>3</v>
      </c>
      <c r="C4719" s="21" t="s">
        <v>30</v>
      </c>
      <c r="D4719" s="21" t="s">
        <v>5</v>
      </c>
      <c r="E4719" s="21">
        <v>35</v>
      </c>
      <c r="F4719" s="21">
        <v>65</v>
      </c>
      <c r="G4719" s="21" t="s">
        <v>5805</v>
      </c>
      <c r="H4719" s="21" t="s">
        <v>585</v>
      </c>
      <c r="I4719" s="21">
        <v>1</v>
      </c>
      <c r="J4719" s="21">
        <v>0</v>
      </c>
      <c r="K4719" s="21">
        <v>0</v>
      </c>
      <c r="L4719" s="21">
        <v>0</v>
      </c>
      <c r="M4719" s="21" t="s">
        <v>724</v>
      </c>
      <c r="N4719" s="21" t="s">
        <v>587</v>
      </c>
      <c r="O4719" s="21">
        <f t="shared" si="264"/>
        <v>0</v>
      </c>
      <c r="P4719" s="21">
        <f t="shared" si="265"/>
        <v>1</v>
      </c>
      <c r="Q4719" s="21">
        <f t="shared" si="266"/>
        <v>0</v>
      </c>
      <c r="R4719">
        <f>IFERROR(IF(I4719=1,VLOOKUP(F4719,Lookup!$A$2:$B$15,2,FALSE),0),0.5)</f>
        <v>0.5</v>
      </c>
      <c r="S4719">
        <f>IF(K4719=1,1,IFERROR(IF(H4719="pass",VLOOKUP(F4719,Lookup!$D$2:$E$26,2,FALSE),0),1.6))</f>
        <v>0</v>
      </c>
      <c r="T4719" s="6">
        <f t="shared" si="267"/>
        <v>0</v>
      </c>
      <c r="U4719" s="6">
        <f t="shared" si="268"/>
        <v>0.5</v>
      </c>
      <c r="V4719" t="str">
        <f t="shared" si="269"/>
        <v>M.SARGENT, TEN</v>
      </c>
    </row>
    <row r="4720" spans="1:22">
      <c r="A4720">
        <v>884</v>
      </c>
      <c r="B4720" s="21">
        <v>3</v>
      </c>
      <c r="C4720" s="21" t="s">
        <v>30</v>
      </c>
      <c r="D4720" s="21" t="s">
        <v>5</v>
      </c>
      <c r="E4720" s="21">
        <v>33</v>
      </c>
      <c r="F4720" s="21">
        <v>67</v>
      </c>
      <c r="G4720" s="21" t="s">
        <v>5806</v>
      </c>
      <c r="H4720" s="21" t="s">
        <v>439</v>
      </c>
      <c r="I4720" s="21">
        <v>0</v>
      </c>
      <c r="J4720" s="21">
        <v>1</v>
      </c>
      <c r="K4720" s="21">
        <v>0</v>
      </c>
      <c r="L4720" s="21">
        <v>0</v>
      </c>
      <c r="M4720" s="21" t="s">
        <v>639</v>
      </c>
      <c r="N4720" s="21">
        <v>3</v>
      </c>
      <c r="O4720" s="21">
        <f t="shared" si="264"/>
        <v>3</v>
      </c>
      <c r="P4720" s="21">
        <f t="shared" si="265"/>
        <v>0</v>
      </c>
      <c r="Q4720" s="21">
        <f t="shared" si="266"/>
        <v>1</v>
      </c>
      <c r="R4720">
        <f>IFERROR(IF(I4720=1,VLOOKUP(F4720,Lookup!$A$2:$B$15,2,FALSE),0),0.5)</f>
        <v>0</v>
      </c>
      <c r="S4720">
        <f>IF(K4720=1,1,IFERROR(IF(H4720="pass",VLOOKUP(F4720,Lookup!$D$2:$E$26,2,FALSE),0),1.6))</f>
        <v>1.6</v>
      </c>
      <c r="T4720" s="6">
        <f t="shared" si="267"/>
        <v>1.6525000000000001</v>
      </c>
      <c r="U4720" s="6">
        <f t="shared" si="268"/>
        <v>1.6525000000000001</v>
      </c>
      <c r="V4720" t="str">
        <f t="shared" si="269"/>
        <v>J.JONES, TEN</v>
      </c>
    </row>
    <row r="4721" spans="1:22">
      <c r="A4721">
        <v>885</v>
      </c>
      <c r="B4721" s="21">
        <v>3</v>
      </c>
      <c r="C4721" s="21" t="s">
        <v>30</v>
      </c>
      <c r="D4721" s="21" t="s">
        <v>5</v>
      </c>
      <c r="E4721" s="21">
        <v>26</v>
      </c>
      <c r="F4721" s="21">
        <v>74</v>
      </c>
      <c r="G4721" s="21" t="s">
        <v>5807</v>
      </c>
      <c r="H4721" s="21" t="s">
        <v>585</v>
      </c>
      <c r="I4721" s="21">
        <v>1</v>
      </c>
      <c r="J4721" s="21">
        <v>0</v>
      </c>
      <c r="K4721" s="21">
        <v>0</v>
      </c>
      <c r="L4721" s="21">
        <v>0</v>
      </c>
      <c r="M4721" s="21" t="s">
        <v>586</v>
      </c>
      <c r="N4721" s="21" t="s">
        <v>587</v>
      </c>
      <c r="O4721" s="21">
        <f t="shared" si="264"/>
        <v>0</v>
      </c>
      <c r="P4721" s="21">
        <f t="shared" si="265"/>
        <v>1</v>
      </c>
      <c r="Q4721" s="21">
        <f t="shared" si="266"/>
        <v>0</v>
      </c>
      <c r="R4721">
        <f>IFERROR(IF(I4721=1,VLOOKUP(F4721,Lookup!$A$2:$B$15,2,FALSE),0),0.5)</f>
        <v>0.5</v>
      </c>
      <c r="S4721">
        <f>IF(K4721=1,1,IFERROR(IF(H4721="pass",VLOOKUP(F4721,Lookup!$D$2:$E$26,2,FALSE),0),1.6))</f>
        <v>0</v>
      </c>
      <c r="T4721" s="6">
        <f t="shared" si="267"/>
        <v>0</v>
      </c>
      <c r="U4721" s="6">
        <f t="shared" si="268"/>
        <v>0.5</v>
      </c>
      <c r="V4721" t="str">
        <f t="shared" si="269"/>
        <v>D.HENRY, TEN</v>
      </c>
    </row>
    <row r="4722" spans="1:22">
      <c r="A4722">
        <v>886</v>
      </c>
      <c r="B4722" s="21">
        <v>3</v>
      </c>
      <c r="C4722" s="21" t="s">
        <v>30</v>
      </c>
      <c r="D4722" s="21" t="s">
        <v>5</v>
      </c>
      <c r="E4722" s="21">
        <v>18</v>
      </c>
      <c r="F4722" s="21">
        <v>82</v>
      </c>
      <c r="G4722" s="21" t="s">
        <v>5808</v>
      </c>
      <c r="H4722" s="21" t="s">
        <v>439</v>
      </c>
      <c r="I4722" s="21">
        <v>0</v>
      </c>
      <c r="J4722" s="21">
        <v>1</v>
      </c>
      <c r="K4722" s="21">
        <v>0</v>
      </c>
      <c r="L4722" s="21">
        <v>0</v>
      </c>
      <c r="M4722" s="21" t="s">
        <v>643</v>
      </c>
      <c r="N4722" s="21">
        <v>6</v>
      </c>
      <c r="O4722" s="21">
        <f t="shared" si="264"/>
        <v>6</v>
      </c>
      <c r="P4722" s="21">
        <f t="shared" si="265"/>
        <v>0</v>
      </c>
      <c r="Q4722" s="21">
        <f t="shared" si="266"/>
        <v>1</v>
      </c>
      <c r="R4722">
        <f>IFERROR(IF(I4722=1,VLOOKUP(F4722,Lookup!$A$2:$B$15,2,FALSE),0),0.5)</f>
        <v>0</v>
      </c>
      <c r="S4722">
        <f>IF(K4722=1,1,IFERROR(IF(H4722="pass",VLOOKUP(F4722,Lookup!$D$2:$E$26,2,FALSE),0),1.6))</f>
        <v>2</v>
      </c>
      <c r="T4722" s="6">
        <f t="shared" si="267"/>
        <v>1.7050000000000001</v>
      </c>
      <c r="U4722" s="6">
        <f t="shared" si="268"/>
        <v>1.8997000000000002</v>
      </c>
      <c r="V4722" t="str">
        <f t="shared" si="269"/>
        <v>N.WESTBROOK-IKHINE, TEN</v>
      </c>
    </row>
    <row r="4723" spans="1:22">
      <c r="A4723">
        <v>887</v>
      </c>
      <c r="B4723" s="21">
        <v>3</v>
      </c>
      <c r="C4723" s="21" t="s">
        <v>5</v>
      </c>
      <c r="D4723" s="21" t="s">
        <v>30</v>
      </c>
      <c r="E4723" s="21">
        <v>70</v>
      </c>
      <c r="F4723" s="21">
        <v>30</v>
      </c>
      <c r="G4723" s="21" t="s">
        <v>5809</v>
      </c>
      <c r="H4723" s="21" t="s">
        <v>585</v>
      </c>
      <c r="I4723" s="21">
        <v>1</v>
      </c>
      <c r="J4723" s="21">
        <v>0</v>
      </c>
      <c r="K4723" s="21">
        <v>0</v>
      </c>
      <c r="L4723" s="21">
        <v>0</v>
      </c>
      <c r="M4723" s="21" t="s">
        <v>3836</v>
      </c>
      <c r="N4723" s="21" t="s">
        <v>587</v>
      </c>
      <c r="O4723" s="21">
        <f t="shared" si="264"/>
        <v>0</v>
      </c>
      <c r="P4723" s="21">
        <f t="shared" si="265"/>
        <v>1</v>
      </c>
      <c r="Q4723" s="21">
        <f t="shared" si="266"/>
        <v>0</v>
      </c>
      <c r="R4723">
        <f>IFERROR(IF(I4723=1,VLOOKUP(F4723,Lookup!$A$2:$B$15,2,FALSE),0),0.5)</f>
        <v>0.5</v>
      </c>
      <c r="S4723">
        <f>IF(K4723=1,1,IFERROR(IF(H4723="pass",VLOOKUP(F4723,Lookup!$D$2:$E$26,2,FALSE),0),1.6))</f>
        <v>0</v>
      </c>
      <c r="T4723" s="6">
        <f t="shared" si="267"/>
        <v>0</v>
      </c>
      <c r="U4723" s="6">
        <f t="shared" si="268"/>
        <v>0.5</v>
      </c>
      <c r="V4723" t="str">
        <f t="shared" si="269"/>
        <v>A.DULIN, IND</v>
      </c>
    </row>
    <row r="4724" spans="1:22">
      <c r="A4724">
        <v>888</v>
      </c>
      <c r="B4724" s="21">
        <v>3</v>
      </c>
      <c r="C4724" s="21" t="s">
        <v>5</v>
      </c>
      <c r="D4724" s="21" t="s">
        <v>30</v>
      </c>
      <c r="E4724" s="21">
        <v>77</v>
      </c>
      <c r="F4724" s="21">
        <v>23</v>
      </c>
      <c r="G4724" s="21" t="s">
        <v>5810</v>
      </c>
      <c r="H4724" s="21" t="s">
        <v>439</v>
      </c>
      <c r="I4724" s="21">
        <v>0</v>
      </c>
      <c r="J4724" s="21">
        <v>1</v>
      </c>
      <c r="K4724" s="21">
        <v>0</v>
      </c>
      <c r="L4724" s="21">
        <v>0</v>
      </c>
      <c r="M4724" s="21" t="s">
        <v>2532</v>
      </c>
      <c r="N4724" s="21">
        <v>2</v>
      </c>
      <c r="O4724" s="21">
        <f t="shared" si="264"/>
        <v>2</v>
      </c>
      <c r="P4724" s="21">
        <f t="shared" si="265"/>
        <v>0</v>
      </c>
      <c r="Q4724" s="21">
        <f t="shared" si="266"/>
        <v>1</v>
      </c>
      <c r="R4724">
        <f>IFERROR(IF(I4724=1,VLOOKUP(F4724,Lookup!$A$2:$B$15,2,FALSE),0),0.5)</f>
        <v>0</v>
      </c>
      <c r="S4724">
        <f>IF(K4724=1,1,IFERROR(IF(H4724="pass",VLOOKUP(F4724,Lookup!$D$2:$E$26,2,FALSE),0),1.6))</f>
        <v>1.6</v>
      </c>
      <c r="T4724" s="6">
        <f t="shared" si="267"/>
        <v>1.635</v>
      </c>
      <c r="U4724" s="6">
        <f t="shared" si="268"/>
        <v>1.635</v>
      </c>
      <c r="V4724" t="str">
        <f t="shared" si="269"/>
        <v>P.CAMPBELL, IND</v>
      </c>
    </row>
    <row r="4725" spans="1:22">
      <c r="A4725">
        <v>889</v>
      </c>
      <c r="B4725" s="21">
        <v>3</v>
      </c>
      <c r="C4725" s="21" t="s">
        <v>5</v>
      </c>
      <c r="D4725" s="21" t="s">
        <v>30</v>
      </c>
      <c r="E4725" s="21">
        <v>73</v>
      </c>
      <c r="F4725" s="21">
        <v>27</v>
      </c>
      <c r="G4725" s="21" t="s">
        <v>5811</v>
      </c>
      <c r="H4725" s="21" t="s">
        <v>439</v>
      </c>
      <c r="I4725" s="21">
        <v>0</v>
      </c>
      <c r="J4725" s="21">
        <v>1</v>
      </c>
      <c r="K4725" s="21">
        <v>0</v>
      </c>
      <c r="L4725" s="21">
        <v>0</v>
      </c>
      <c r="M4725" s="21" t="s">
        <v>2495</v>
      </c>
      <c r="N4725" s="21">
        <v>-3</v>
      </c>
      <c r="O4725" s="21">
        <f t="shared" si="264"/>
        <v>-3</v>
      </c>
      <c r="P4725" s="21">
        <f t="shared" si="265"/>
        <v>0</v>
      </c>
      <c r="Q4725" s="21">
        <f t="shared" si="266"/>
        <v>1</v>
      </c>
      <c r="R4725">
        <f>IFERROR(IF(I4725=1,VLOOKUP(F4725,Lookup!$A$2:$B$15,2,FALSE),0),0.5)</f>
        <v>0</v>
      </c>
      <c r="S4725">
        <f>IF(K4725=1,1,IFERROR(IF(H4725="pass",VLOOKUP(F4725,Lookup!$D$2:$E$26,2,FALSE),0),1.6))</f>
        <v>1.6</v>
      </c>
      <c r="T4725" s="6">
        <f t="shared" si="267"/>
        <v>1.5475000000000001</v>
      </c>
      <c r="U4725" s="6">
        <f t="shared" si="268"/>
        <v>1.5475000000000001</v>
      </c>
      <c r="V4725" t="str">
        <f t="shared" si="269"/>
        <v>J.TAYLOR, IND</v>
      </c>
    </row>
    <row r="4726" spans="1:22">
      <c r="A4726">
        <v>890</v>
      </c>
      <c r="B4726" s="21">
        <v>3</v>
      </c>
      <c r="C4726" s="21" t="s">
        <v>30</v>
      </c>
      <c r="D4726" s="21" t="s">
        <v>5</v>
      </c>
      <c r="E4726" s="21">
        <v>83</v>
      </c>
      <c r="F4726" s="21">
        <v>17</v>
      </c>
      <c r="G4726" s="21" t="s">
        <v>5812</v>
      </c>
      <c r="H4726" s="21" t="s">
        <v>439</v>
      </c>
      <c r="I4726" s="21">
        <v>0</v>
      </c>
      <c r="J4726" s="21">
        <v>1</v>
      </c>
      <c r="K4726" s="21">
        <v>0</v>
      </c>
      <c r="L4726" s="21">
        <v>0</v>
      </c>
      <c r="M4726" s="21" t="s">
        <v>641</v>
      </c>
      <c r="N4726" s="21">
        <v>3</v>
      </c>
      <c r="O4726" s="21">
        <f t="shared" si="264"/>
        <v>3</v>
      </c>
      <c r="P4726" s="21">
        <f t="shared" si="265"/>
        <v>0</v>
      </c>
      <c r="Q4726" s="21">
        <f t="shared" si="266"/>
        <v>1</v>
      </c>
      <c r="R4726">
        <f>IFERROR(IF(I4726=1,VLOOKUP(F4726,Lookup!$A$2:$B$15,2,FALSE),0),0.5)</f>
        <v>0</v>
      </c>
      <c r="S4726">
        <f>IF(K4726=1,1,IFERROR(IF(H4726="pass",VLOOKUP(F4726,Lookup!$D$2:$E$26,2,FALSE),0),1.6))</f>
        <v>1.6</v>
      </c>
      <c r="T4726" s="6">
        <f t="shared" si="267"/>
        <v>1.6525000000000001</v>
      </c>
      <c r="U4726" s="6">
        <f t="shared" si="268"/>
        <v>1.6525000000000001</v>
      </c>
      <c r="V4726" t="str">
        <f t="shared" si="269"/>
        <v>G.SWAIM, TEN</v>
      </c>
    </row>
    <row r="4727" spans="1:22">
      <c r="A4727">
        <v>891</v>
      </c>
      <c r="B4727" s="21">
        <v>3</v>
      </c>
      <c r="C4727" s="21" t="s">
        <v>30</v>
      </c>
      <c r="D4727" s="21" t="s">
        <v>5</v>
      </c>
      <c r="E4727" s="21">
        <v>57</v>
      </c>
      <c r="F4727" s="21">
        <v>43</v>
      </c>
      <c r="G4727" s="21" t="s">
        <v>5813</v>
      </c>
      <c r="H4727" s="21" t="s">
        <v>585</v>
      </c>
      <c r="I4727" s="21">
        <v>1</v>
      </c>
      <c r="J4727" s="21">
        <v>0</v>
      </c>
      <c r="K4727" s="21">
        <v>0</v>
      </c>
      <c r="L4727" s="21">
        <v>0</v>
      </c>
      <c r="M4727" s="21" t="s">
        <v>586</v>
      </c>
      <c r="N4727" s="21" t="s">
        <v>587</v>
      </c>
      <c r="O4727" s="21">
        <f t="shared" si="264"/>
        <v>0</v>
      </c>
      <c r="P4727" s="21">
        <f t="shared" si="265"/>
        <v>1</v>
      </c>
      <c r="Q4727" s="21">
        <f t="shared" si="266"/>
        <v>0</v>
      </c>
      <c r="R4727">
        <f>IFERROR(IF(I4727=1,VLOOKUP(F4727,Lookup!$A$2:$B$15,2,FALSE),0),0.5)</f>
        <v>0.5</v>
      </c>
      <c r="S4727">
        <f>IF(K4727=1,1,IFERROR(IF(H4727="pass",VLOOKUP(F4727,Lookup!$D$2:$E$26,2,FALSE),0),1.6))</f>
        <v>0</v>
      </c>
      <c r="T4727" s="6">
        <f t="shared" si="267"/>
        <v>0</v>
      </c>
      <c r="U4727" s="6">
        <f t="shared" si="268"/>
        <v>0.5</v>
      </c>
      <c r="V4727" t="str">
        <f t="shared" si="269"/>
        <v>D.HENRY, TEN</v>
      </c>
    </row>
    <row r="4728" spans="1:22">
      <c r="A4728">
        <v>892</v>
      </c>
      <c r="B4728" s="21">
        <v>3</v>
      </c>
      <c r="C4728" s="21" t="s">
        <v>30</v>
      </c>
      <c r="D4728" s="21" t="s">
        <v>5</v>
      </c>
      <c r="E4728" s="21">
        <v>55</v>
      </c>
      <c r="F4728" s="21">
        <v>45</v>
      </c>
      <c r="G4728" s="21" t="s">
        <v>5814</v>
      </c>
      <c r="H4728" s="21" t="s">
        <v>439</v>
      </c>
      <c r="I4728" s="21">
        <v>0</v>
      </c>
      <c r="J4728" s="21">
        <v>1</v>
      </c>
      <c r="K4728" s="21">
        <v>0</v>
      </c>
      <c r="L4728" s="21">
        <v>0</v>
      </c>
      <c r="M4728" s="21" t="s">
        <v>586</v>
      </c>
      <c r="N4728" s="21">
        <v>-5</v>
      </c>
      <c r="O4728" s="21">
        <f t="shared" si="264"/>
        <v>-5</v>
      </c>
      <c r="P4728" s="21">
        <f t="shared" si="265"/>
        <v>0</v>
      </c>
      <c r="Q4728" s="21">
        <f t="shared" si="266"/>
        <v>1</v>
      </c>
      <c r="R4728">
        <f>IFERROR(IF(I4728=1,VLOOKUP(F4728,Lookup!$A$2:$B$15,2,FALSE),0),0.5)</f>
        <v>0</v>
      </c>
      <c r="S4728">
        <f>IF(K4728=1,1,IFERROR(IF(H4728="pass",VLOOKUP(F4728,Lookup!$D$2:$E$26,2,FALSE),0),1.6))</f>
        <v>1.6</v>
      </c>
      <c r="T4728" s="6">
        <f t="shared" si="267"/>
        <v>1.5125000000000002</v>
      </c>
      <c r="U4728" s="6">
        <f t="shared" si="268"/>
        <v>1.5125000000000002</v>
      </c>
      <c r="V4728" t="str">
        <f t="shared" si="269"/>
        <v>D.HENRY, TEN</v>
      </c>
    </row>
    <row r="4729" spans="1:22">
      <c r="A4729">
        <v>893</v>
      </c>
      <c r="B4729" s="21">
        <v>3</v>
      </c>
      <c r="C4729" s="21" t="s">
        <v>30</v>
      </c>
      <c r="D4729" s="21" t="s">
        <v>5</v>
      </c>
      <c r="E4729" s="21">
        <v>41</v>
      </c>
      <c r="F4729" s="21">
        <v>59</v>
      </c>
      <c r="G4729" s="21" t="s">
        <v>5815</v>
      </c>
      <c r="H4729" s="21" t="s">
        <v>585</v>
      </c>
      <c r="I4729" s="21">
        <v>1</v>
      </c>
      <c r="J4729" s="21">
        <v>0</v>
      </c>
      <c r="K4729" s="21">
        <v>0</v>
      </c>
      <c r="L4729" s="21">
        <v>0</v>
      </c>
      <c r="M4729" s="21" t="s">
        <v>586</v>
      </c>
      <c r="N4729" s="21" t="s">
        <v>587</v>
      </c>
      <c r="O4729" s="21">
        <f t="shared" si="264"/>
        <v>0</v>
      </c>
      <c r="P4729" s="21">
        <f t="shared" si="265"/>
        <v>1</v>
      </c>
      <c r="Q4729" s="21">
        <f t="shared" si="266"/>
        <v>0</v>
      </c>
      <c r="R4729">
        <f>IFERROR(IF(I4729=1,VLOOKUP(F4729,Lookup!$A$2:$B$15,2,FALSE),0),0.5)</f>
        <v>0.5</v>
      </c>
      <c r="S4729">
        <f>IF(K4729=1,1,IFERROR(IF(H4729="pass",VLOOKUP(F4729,Lookup!$D$2:$E$26,2,FALSE),0),1.6))</f>
        <v>0</v>
      </c>
      <c r="T4729" s="6">
        <f t="shared" si="267"/>
        <v>0</v>
      </c>
      <c r="U4729" s="6">
        <f t="shared" si="268"/>
        <v>0.5</v>
      </c>
      <c r="V4729" t="str">
        <f t="shared" si="269"/>
        <v>D.HENRY, TEN</v>
      </c>
    </row>
    <row r="4730" spans="1:22">
      <c r="A4730">
        <v>894</v>
      </c>
      <c r="B4730" s="21">
        <v>3</v>
      </c>
      <c r="C4730" s="21" t="s">
        <v>30</v>
      </c>
      <c r="D4730" s="21" t="s">
        <v>5</v>
      </c>
      <c r="E4730" s="21">
        <v>32</v>
      </c>
      <c r="F4730" s="21">
        <v>68</v>
      </c>
      <c r="G4730" s="21" t="s">
        <v>5816</v>
      </c>
      <c r="H4730" s="21" t="s">
        <v>585</v>
      </c>
      <c r="I4730" s="21">
        <v>1</v>
      </c>
      <c r="J4730" s="21">
        <v>0</v>
      </c>
      <c r="K4730" s="21">
        <v>0</v>
      </c>
      <c r="L4730" s="21">
        <v>0</v>
      </c>
      <c r="M4730" s="21" t="s">
        <v>586</v>
      </c>
      <c r="N4730" s="21" t="s">
        <v>587</v>
      </c>
      <c r="O4730" s="21">
        <f t="shared" si="264"/>
        <v>0</v>
      </c>
      <c r="P4730" s="21">
        <f t="shared" si="265"/>
        <v>1</v>
      </c>
      <c r="Q4730" s="21">
        <f t="shared" si="266"/>
        <v>0</v>
      </c>
      <c r="R4730">
        <f>IFERROR(IF(I4730=1,VLOOKUP(F4730,Lookup!$A$2:$B$15,2,FALSE),0),0.5)</f>
        <v>0.5</v>
      </c>
      <c r="S4730">
        <f>IF(K4730=1,1,IFERROR(IF(H4730="pass",VLOOKUP(F4730,Lookup!$D$2:$E$26,2,FALSE),0),1.6))</f>
        <v>0</v>
      </c>
      <c r="T4730" s="6">
        <f t="shared" si="267"/>
        <v>0</v>
      </c>
      <c r="U4730" s="6">
        <f t="shared" si="268"/>
        <v>0.5</v>
      </c>
      <c r="V4730" t="str">
        <f t="shared" si="269"/>
        <v>D.HENRY, TEN</v>
      </c>
    </row>
    <row r="4731" spans="1:22">
      <c r="A4731">
        <v>895</v>
      </c>
      <c r="B4731" s="21">
        <v>3</v>
      </c>
      <c r="C4731" s="21" t="s">
        <v>30</v>
      </c>
      <c r="D4731" s="21" t="s">
        <v>5</v>
      </c>
      <c r="E4731" s="21">
        <v>27</v>
      </c>
      <c r="F4731" s="21">
        <v>73</v>
      </c>
      <c r="G4731" s="21" t="s">
        <v>5817</v>
      </c>
      <c r="H4731" s="21" t="s">
        <v>439</v>
      </c>
      <c r="I4731" s="21">
        <v>0</v>
      </c>
      <c r="J4731" s="21">
        <v>1</v>
      </c>
      <c r="K4731" s="21">
        <v>0</v>
      </c>
      <c r="L4731" s="21">
        <v>0</v>
      </c>
      <c r="M4731" s="21" t="s">
        <v>639</v>
      </c>
      <c r="N4731" s="21">
        <v>26</v>
      </c>
      <c r="O4731" s="21">
        <f t="shared" si="264"/>
        <v>26</v>
      </c>
      <c r="P4731" s="21">
        <f t="shared" si="265"/>
        <v>0</v>
      </c>
      <c r="Q4731" s="21">
        <f t="shared" si="266"/>
        <v>1</v>
      </c>
      <c r="R4731">
        <f>IFERROR(IF(I4731=1,VLOOKUP(F4731,Lookup!$A$2:$B$15,2,FALSE),0),0.5)</f>
        <v>0</v>
      </c>
      <c r="S4731">
        <f>IF(K4731=1,1,IFERROR(IF(H4731="pass",VLOOKUP(F4731,Lookup!$D$2:$E$26,2,FALSE),0),1.6))</f>
        <v>1.6</v>
      </c>
      <c r="T4731" s="6">
        <f t="shared" si="267"/>
        <v>2.0550000000000002</v>
      </c>
      <c r="U4731" s="6">
        <f t="shared" si="268"/>
        <v>2.0550000000000002</v>
      </c>
      <c r="V4731" t="str">
        <f t="shared" si="269"/>
        <v>J.JONES, TEN</v>
      </c>
    </row>
    <row r="4732" spans="1:22">
      <c r="A4732">
        <v>896</v>
      </c>
      <c r="B4732" s="21">
        <v>3</v>
      </c>
      <c r="C4732" s="21" t="s">
        <v>30</v>
      </c>
      <c r="D4732" s="21" t="s">
        <v>5</v>
      </c>
      <c r="E4732" s="21">
        <v>27</v>
      </c>
      <c r="F4732" s="21">
        <v>73</v>
      </c>
      <c r="G4732" s="21" t="s">
        <v>5818</v>
      </c>
      <c r="H4732" s="21" t="s">
        <v>585</v>
      </c>
      <c r="I4732" s="21">
        <v>1</v>
      </c>
      <c r="J4732" s="21">
        <v>0</v>
      </c>
      <c r="K4732" s="21">
        <v>0</v>
      </c>
      <c r="L4732" s="21">
        <v>0</v>
      </c>
      <c r="M4732" s="21" t="s">
        <v>612</v>
      </c>
      <c r="N4732" s="21" t="s">
        <v>587</v>
      </c>
      <c r="O4732" s="21">
        <f t="shared" si="264"/>
        <v>0</v>
      </c>
      <c r="P4732" s="21">
        <f t="shared" si="265"/>
        <v>1</v>
      </c>
      <c r="Q4732" s="21">
        <f t="shared" si="266"/>
        <v>0</v>
      </c>
      <c r="R4732">
        <f>IFERROR(IF(I4732=1,VLOOKUP(F4732,Lookup!$A$2:$B$15,2,FALSE),0),0.5)</f>
        <v>0.5</v>
      </c>
      <c r="S4732">
        <f>IF(K4732=1,1,IFERROR(IF(H4732="pass",VLOOKUP(F4732,Lookup!$D$2:$E$26,2,FALSE),0),1.6))</f>
        <v>0</v>
      </c>
      <c r="T4732" s="6">
        <f t="shared" si="267"/>
        <v>0</v>
      </c>
      <c r="U4732" s="6">
        <f t="shared" si="268"/>
        <v>0.5</v>
      </c>
      <c r="V4732" t="str">
        <f t="shared" si="269"/>
        <v>J.MCNICHOLS, TEN</v>
      </c>
    </row>
    <row r="4733" spans="1:22">
      <c r="A4733">
        <v>897</v>
      </c>
      <c r="B4733" s="21">
        <v>3</v>
      </c>
      <c r="C4733" s="21" t="s">
        <v>30</v>
      </c>
      <c r="D4733" s="21" t="s">
        <v>5</v>
      </c>
      <c r="E4733" s="21">
        <v>26</v>
      </c>
      <c r="F4733" s="21">
        <v>74</v>
      </c>
      <c r="G4733" s="21" t="s">
        <v>5819</v>
      </c>
      <c r="H4733" s="21" t="s">
        <v>439</v>
      </c>
      <c r="I4733" s="21">
        <v>0</v>
      </c>
      <c r="J4733" s="21">
        <v>1</v>
      </c>
      <c r="K4733" s="21">
        <v>0</v>
      </c>
      <c r="L4733" s="21">
        <v>0</v>
      </c>
      <c r="M4733" s="21" t="s">
        <v>590</v>
      </c>
      <c r="N4733" s="21">
        <v>5</v>
      </c>
      <c r="O4733" s="21">
        <f t="shared" si="264"/>
        <v>5</v>
      </c>
      <c r="P4733" s="21">
        <f t="shared" si="265"/>
        <v>0</v>
      </c>
      <c r="Q4733" s="21">
        <f t="shared" si="266"/>
        <v>1</v>
      </c>
      <c r="R4733">
        <f>IFERROR(IF(I4733=1,VLOOKUP(F4733,Lookup!$A$2:$B$15,2,FALSE),0),0.5)</f>
        <v>0</v>
      </c>
      <c r="S4733">
        <f>IF(K4733=1,1,IFERROR(IF(H4733="pass",VLOOKUP(F4733,Lookup!$D$2:$E$26,2,FALSE),0),1.6))</f>
        <v>1.6</v>
      </c>
      <c r="T4733" s="6">
        <f t="shared" si="267"/>
        <v>1.6875</v>
      </c>
      <c r="U4733" s="6">
        <f t="shared" si="268"/>
        <v>1.6875</v>
      </c>
      <c r="V4733" t="str">
        <f t="shared" si="269"/>
        <v>C.ROGERS, TEN</v>
      </c>
    </row>
    <row r="4734" spans="1:22">
      <c r="A4734">
        <v>898</v>
      </c>
      <c r="B4734" s="21">
        <v>3</v>
      </c>
      <c r="C4734" s="21" t="s">
        <v>5</v>
      </c>
      <c r="D4734" s="21" t="s">
        <v>30</v>
      </c>
      <c r="E4734" s="21">
        <v>48</v>
      </c>
      <c r="F4734" s="21">
        <v>52</v>
      </c>
      <c r="G4734" s="21" t="s">
        <v>5820</v>
      </c>
      <c r="H4734" s="21" t="s">
        <v>439</v>
      </c>
      <c r="I4734" s="21">
        <v>0</v>
      </c>
      <c r="J4734" s="21">
        <v>1</v>
      </c>
      <c r="K4734" s="21">
        <v>0</v>
      </c>
      <c r="L4734" s="21">
        <v>0</v>
      </c>
      <c r="M4734" s="21" t="s">
        <v>2538</v>
      </c>
      <c r="N4734" s="21">
        <v>18</v>
      </c>
      <c r="O4734" s="21">
        <f t="shared" si="264"/>
        <v>18</v>
      </c>
      <c r="P4734" s="21">
        <f t="shared" si="265"/>
        <v>0</v>
      </c>
      <c r="Q4734" s="21">
        <f t="shared" si="266"/>
        <v>1</v>
      </c>
      <c r="R4734">
        <f>IFERROR(IF(I4734=1,VLOOKUP(F4734,Lookup!$A$2:$B$15,2,FALSE),0),0.5)</f>
        <v>0</v>
      </c>
      <c r="S4734">
        <f>IF(K4734=1,1,IFERROR(IF(H4734="pass",VLOOKUP(F4734,Lookup!$D$2:$E$26,2,FALSE),0),1.6))</f>
        <v>1.6</v>
      </c>
      <c r="T4734" s="6">
        <f t="shared" si="267"/>
        <v>1.915</v>
      </c>
      <c r="U4734" s="6">
        <f t="shared" si="268"/>
        <v>1.915</v>
      </c>
      <c r="V4734" t="str">
        <f t="shared" si="269"/>
        <v>M.PITTMAN, IND</v>
      </c>
    </row>
    <row r="4735" spans="1:22">
      <c r="A4735">
        <v>899</v>
      </c>
      <c r="B4735" s="21">
        <v>3</v>
      </c>
      <c r="C4735" s="21" t="s">
        <v>5</v>
      </c>
      <c r="D4735" s="21" t="s">
        <v>30</v>
      </c>
      <c r="E4735" s="21">
        <v>30</v>
      </c>
      <c r="F4735" s="21">
        <v>70</v>
      </c>
      <c r="G4735" s="21" t="s">
        <v>5821</v>
      </c>
      <c r="H4735" s="21" t="s">
        <v>585</v>
      </c>
      <c r="I4735" s="21">
        <v>1</v>
      </c>
      <c r="J4735" s="21">
        <v>0</v>
      </c>
      <c r="K4735" s="21">
        <v>0</v>
      </c>
      <c r="L4735" s="21">
        <v>0</v>
      </c>
      <c r="M4735" s="21" t="s">
        <v>2504</v>
      </c>
      <c r="N4735" s="21" t="s">
        <v>587</v>
      </c>
      <c r="O4735" s="21">
        <f t="shared" ref="O4735:O4798" si="270">IF(N4735="NA",0,N4735)</f>
        <v>0</v>
      </c>
      <c r="P4735" s="21">
        <f t="shared" ref="P4735:P4798" si="271">IF(R4735&gt;0,1,0)</f>
        <v>1</v>
      </c>
      <c r="Q4735" s="21">
        <f t="shared" ref="Q4735:Q4798" si="272">IF(AND(S4735&gt;0,T4735&gt;0),1,0)</f>
        <v>0</v>
      </c>
      <c r="R4735">
        <f>IFERROR(IF(I4735=1,VLOOKUP(F4735,Lookup!$A$2:$B$15,2,FALSE),0),0.5)</f>
        <v>0.5</v>
      </c>
      <c r="S4735">
        <f>IF(K4735=1,1,IFERROR(IF(H4735="pass",VLOOKUP(F4735,Lookup!$D$2:$E$26,2,FALSE),0),1.6))</f>
        <v>0</v>
      </c>
      <c r="T4735" s="6">
        <f t="shared" ref="T4735:T4798" si="273">IFERROR(1.6+0.7/40*N4735,0)</f>
        <v>0</v>
      </c>
      <c r="U4735" s="6">
        <f t="shared" ref="U4735:U4798" si="274">R4735+IF(S4735&gt;=3.2,S4735,IF(AND(S4735&lt;3.2,S4735&gt;=1.8),S4735*0.66+T4735*0.34,T4735))+K4735*0.4735*2</f>
        <v>0.5</v>
      </c>
      <c r="V4735" t="str">
        <f t="shared" si="269"/>
        <v>N.HINES, IND</v>
      </c>
    </row>
    <row r="4736" spans="1:22">
      <c r="A4736">
        <v>900</v>
      </c>
      <c r="B4736" s="21">
        <v>3</v>
      </c>
      <c r="C4736" s="21" t="s">
        <v>5</v>
      </c>
      <c r="D4736" s="21" t="s">
        <v>30</v>
      </c>
      <c r="E4736" s="21">
        <v>75</v>
      </c>
      <c r="F4736" s="21">
        <v>25</v>
      </c>
      <c r="G4736" s="21" t="s">
        <v>5822</v>
      </c>
      <c r="H4736" s="21" t="s">
        <v>439</v>
      </c>
      <c r="I4736" s="21">
        <v>0</v>
      </c>
      <c r="J4736" s="21">
        <v>1</v>
      </c>
      <c r="K4736" s="21">
        <v>0</v>
      </c>
      <c r="L4736" s="21">
        <v>0</v>
      </c>
      <c r="M4736" s="21" t="s">
        <v>2501</v>
      </c>
      <c r="N4736" s="21">
        <v>4</v>
      </c>
      <c r="O4736" s="21">
        <f t="shared" si="270"/>
        <v>4</v>
      </c>
      <c r="P4736" s="21">
        <f t="shared" si="271"/>
        <v>0</v>
      </c>
      <c r="Q4736" s="21">
        <f t="shared" si="272"/>
        <v>1</v>
      </c>
      <c r="R4736">
        <f>IFERROR(IF(I4736=1,VLOOKUP(F4736,Lookup!$A$2:$B$15,2,FALSE),0),0.5)</f>
        <v>0</v>
      </c>
      <c r="S4736">
        <f>IF(K4736=1,1,IFERROR(IF(H4736="pass",VLOOKUP(F4736,Lookup!$D$2:$E$26,2,FALSE),0),1.6))</f>
        <v>1.6</v>
      </c>
      <c r="T4736" s="6">
        <f t="shared" si="273"/>
        <v>1.6700000000000002</v>
      </c>
      <c r="U4736" s="6">
        <f t="shared" si="274"/>
        <v>1.6700000000000002</v>
      </c>
      <c r="V4736" t="str">
        <f t="shared" si="269"/>
        <v>Z.PASCAL, IND</v>
      </c>
    </row>
    <row r="4737" spans="1:22">
      <c r="A4737">
        <v>901</v>
      </c>
      <c r="B4737" s="21">
        <v>3</v>
      </c>
      <c r="C4737" s="21" t="s">
        <v>5</v>
      </c>
      <c r="D4737" s="21" t="s">
        <v>30</v>
      </c>
      <c r="E4737" s="21">
        <v>71</v>
      </c>
      <c r="F4737" s="21">
        <v>29</v>
      </c>
      <c r="G4737" s="21" t="s">
        <v>5823</v>
      </c>
      <c r="H4737" s="21" t="s">
        <v>2864</v>
      </c>
      <c r="I4737" s="21">
        <v>0</v>
      </c>
      <c r="J4737" s="21">
        <v>1</v>
      </c>
      <c r="K4737" s="21">
        <v>0</v>
      </c>
      <c r="L4737" s="21">
        <v>0</v>
      </c>
      <c r="M4737" s="21" t="s">
        <v>2532</v>
      </c>
      <c r="N4737" s="21" t="s">
        <v>587</v>
      </c>
      <c r="O4737" s="21">
        <f t="shared" si="270"/>
        <v>0</v>
      </c>
      <c r="P4737" s="21">
        <f t="shared" si="271"/>
        <v>0</v>
      </c>
      <c r="Q4737" s="21">
        <f t="shared" si="272"/>
        <v>0</v>
      </c>
      <c r="R4737">
        <f>IFERROR(IF(I4737=1,VLOOKUP(F4737,Lookup!$A$2:$B$15,2,FALSE),0),0.5)</f>
        <v>0</v>
      </c>
      <c r="S4737">
        <f>IF(K4737=1,1,IFERROR(IF(H4737="pass",VLOOKUP(F4737,Lookup!$D$2:$E$26,2,FALSE),0),1.6))</f>
        <v>0</v>
      </c>
      <c r="T4737" s="6">
        <f t="shared" si="273"/>
        <v>0</v>
      </c>
      <c r="U4737" s="6">
        <f t="shared" si="274"/>
        <v>0</v>
      </c>
      <c r="V4737" t="str">
        <f t="shared" si="269"/>
        <v>P.CAMPBELL, IND</v>
      </c>
    </row>
    <row r="4738" spans="1:22">
      <c r="A4738">
        <v>902</v>
      </c>
      <c r="B4738" s="21">
        <v>3</v>
      </c>
      <c r="C4738" s="21" t="s">
        <v>5</v>
      </c>
      <c r="D4738" s="21" t="s">
        <v>30</v>
      </c>
      <c r="E4738" s="21">
        <v>62</v>
      </c>
      <c r="F4738" s="21">
        <v>38</v>
      </c>
      <c r="G4738" s="21" t="s">
        <v>5824</v>
      </c>
      <c r="H4738" s="21" t="s">
        <v>585</v>
      </c>
      <c r="I4738" s="21">
        <v>1</v>
      </c>
      <c r="J4738" s="21">
        <v>0</v>
      </c>
      <c r="K4738" s="21">
        <v>0</v>
      </c>
      <c r="L4738" s="21">
        <v>0</v>
      </c>
      <c r="M4738" s="21" t="s">
        <v>2495</v>
      </c>
      <c r="N4738" s="21" t="s">
        <v>587</v>
      </c>
      <c r="O4738" s="21">
        <f t="shared" si="270"/>
        <v>0</v>
      </c>
      <c r="P4738" s="21">
        <f t="shared" si="271"/>
        <v>1</v>
      </c>
      <c r="Q4738" s="21">
        <f t="shared" si="272"/>
        <v>0</v>
      </c>
      <c r="R4738">
        <f>IFERROR(IF(I4738=1,VLOOKUP(F4738,Lookup!$A$2:$B$15,2,FALSE),0),0.5)</f>
        <v>0.5</v>
      </c>
      <c r="S4738">
        <f>IF(K4738=1,1,IFERROR(IF(H4738="pass",VLOOKUP(F4738,Lookup!$D$2:$E$26,2,FALSE),0),1.6))</f>
        <v>0</v>
      </c>
      <c r="T4738" s="6">
        <f t="shared" si="273"/>
        <v>0</v>
      </c>
      <c r="U4738" s="6">
        <f t="shared" si="274"/>
        <v>0.5</v>
      </c>
      <c r="V4738" t="str">
        <f t="shared" ref="V4738:V4801" si="275">IF(M4738="A.St","A. ST. BROWN, DET",IF(M4738="Dj.Moore","D.MOORE, CAR",IF(M4738="Mi.Carter","M.CARTER, NYJ",UPPER(M4738)&amp;", "&amp;C4738)))</f>
        <v>J.TAYLOR, IND</v>
      </c>
    </row>
    <row r="4739" spans="1:22">
      <c r="A4739">
        <v>903</v>
      </c>
      <c r="B4739" s="21">
        <v>3</v>
      </c>
      <c r="C4739" s="21" t="s">
        <v>5</v>
      </c>
      <c r="D4739" s="21" t="s">
        <v>30</v>
      </c>
      <c r="E4739" s="21">
        <v>56</v>
      </c>
      <c r="F4739" s="21">
        <v>44</v>
      </c>
      <c r="G4739" s="21" t="s">
        <v>5825</v>
      </c>
      <c r="H4739" s="21" t="s">
        <v>585</v>
      </c>
      <c r="I4739" s="21">
        <v>1</v>
      </c>
      <c r="J4739" s="21">
        <v>0</v>
      </c>
      <c r="K4739" s="21">
        <v>0</v>
      </c>
      <c r="L4739" s="21">
        <v>0</v>
      </c>
      <c r="M4739" s="21" t="s">
        <v>2495</v>
      </c>
      <c r="N4739" s="21" t="s">
        <v>587</v>
      </c>
      <c r="O4739" s="21">
        <f t="shared" si="270"/>
        <v>0</v>
      </c>
      <c r="P4739" s="21">
        <f t="shared" si="271"/>
        <v>1</v>
      </c>
      <c r="Q4739" s="21">
        <f t="shared" si="272"/>
        <v>0</v>
      </c>
      <c r="R4739">
        <f>IFERROR(IF(I4739=1,VLOOKUP(F4739,Lookup!$A$2:$B$15,2,FALSE),0),0.5)</f>
        <v>0.5</v>
      </c>
      <c r="S4739">
        <f>IF(K4739=1,1,IFERROR(IF(H4739="pass",VLOOKUP(F4739,Lookup!$D$2:$E$26,2,FALSE),0),1.6))</f>
        <v>0</v>
      </c>
      <c r="T4739" s="6">
        <f t="shared" si="273"/>
        <v>0</v>
      </c>
      <c r="U4739" s="6">
        <f t="shared" si="274"/>
        <v>0.5</v>
      </c>
      <c r="V4739" t="str">
        <f t="shared" si="275"/>
        <v>J.TAYLOR, IND</v>
      </c>
    </row>
    <row r="4740" spans="1:22">
      <c r="A4740">
        <v>904</v>
      </c>
      <c r="B4740" s="21">
        <v>3</v>
      </c>
      <c r="C4740" s="21" t="s">
        <v>5</v>
      </c>
      <c r="D4740" s="21" t="s">
        <v>30</v>
      </c>
      <c r="E4740" s="21">
        <v>50</v>
      </c>
      <c r="F4740" s="21">
        <v>50</v>
      </c>
      <c r="G4740" s="21" t="s">
        <v>5826</v>
      </c>
      <c r="H4740" s="21" t="s">
        <v>585</v>
      </c>
      <c r="I4740" s="21">
        <v>1</v>
      </c>
      <c r="J4740" s="21">
        <v>0</v>
      </c>
      <c r="K4740" s="21">
        <v>0</v>
      </c>
      <c r="L4740" s="21">
        <v>0</v>
      </c>
      <c r="M4740" s="21" t="s">
        <v>2504</v>
      </c>
      <c r="N4740" s="21" t="s">
        <v>587</v>
      </c>
      <c r="O4740" s="21">
        <f t="shared" si="270"/>
        <v>0</v>
      </c>
      <c r="P4740" s="21">
        <f t="shared" si="271"/>
        <v>1</v>
      </c>
      <c r="Q4740" s="21">
        <f t="shared" si="272"/>
        <v>0</v>
      </c>
      <c r="R4740">
        <f>IFERROR(IF(I4740=1,VLOOKUP(F4740,Lookup!$A$2:$B$15,2,FALSE),0),0.5)</f>
        <v>0.5</v>
      </c>
      <c r="S4740">
        <f>IF(K4740=1,1,IFERROR(IF(H4740="pass",VLOOKUP(F4740,Lookup!$D$2:$E$26,2,FALSE),0),1.6))</f>
        <v>0</v>
      </c>
      <c r="T4740" s="6">
        <f t="shared" si="273"/>
        <v>0</v>
      </c>
      <c r="U4740" s="6">
        <f t="shared" si="274"/>
        <v>0.5</v>
      </c>
      <c r="V4740" t="str">
        <f t="shared" si="275"/>
        <v>N.HINES, IND</v>
      </c>
    </row>
    <row r="4741" spans="1:22">
      <c r="A4741">
        <v>905</v>
      </c>
      <c r="B4741" s="21">
        <v>3</v>
      </c>
      <c r="C4741" s="21" t="s">
        <v>5</v>
      </c>
      <c r="D4741" s="21" t="s">
        <v>30</v>
      </c>
      <c r="E4741" s="21">
        <v>49</v>
      </c>
      <c r="F4741" s="21">
        <v>51</v>
      </c>
      <c r="G4741" s="21" t="s">
        <v>5827</v>
      </c>
      <c r="H4741" s="21" t="s">
        <v>585</v>
      </c>
      <c r="I4741" s="21">
        <v>1</v>
      </c>
      <c r="J4741" s="21">
        <v>0</v>
      </c>
      <c r="K4741" s="21">
        <v>0</v>
      </c>
      <c r="L4741" s="21">
        <v>0</v>
      </c>
      <c r="M4741" s="21" t="s">
        <v>2538</v>
      </c>
      <c r="N4741" s="21" t="s">
        <v>587</v>
      </c>
      <c r="O4741" s="21">
        <f t="shared" si="270"/>
        <v>0</v>
      </c>
      <c r="P4741" s="21">
        <f t="shared" si="271"/>
        <v>1</v>
      </c>
      <c r="Q4741" s="21">
        <f t="shared" si="272"/>
        <v>0</v>
      </c>
      <c r="R4741">
        <f>IFERROR(IF(I4741=1,VLOOKUP(F4741,Lookup!$A$2:$B$15,2,FALSE),0),0.5)</f>
        <v>0.5</v>
      </c>
      <c r="S4741">
        <f>IF(K4741=1,1,IFERROR(IF(H4741="pass",VLOOKUP(F4741,Lookup!$D$2:$E$26,2,FALSE),0),1.6))</f>
        <v>0</v>
      </c>
      <c r="T4741" s="6">
        <f t="shared" si="273"/>
        <v>0</v>
      </c>
      <c r="U4741" s="6">
        <f t="shared" si="274"/>
        <v>0.5</v>
      </c>
      <c r="V4741" t="str">
        <f t="shared" si="275"/>
        <v>M.PITTMAN, IND</v>
      </c>
    </row>
    <row r="4742" spans="1:22">
      <c r="A4742">
        <v>906</v>
      </c>
      <c r="B4742" s="21">
        <v>3</v>
      </c>
      <c r="C4742" s="21" t="s">
        <v>5</v>
      </c>
      <c r="D4742" s="21" t="s">
        <v>30</v>
      </c>
      <c r="E4742" s="21">
        <v>44</v>
      </c>
      <c r="F4742" s="21">
        <v>56</v>
      </c>
      <c r="G4742" s="21" t="s">
        <v>5828</v>
      </c>
      <c r="H4742" s="21" t="s">
        <v>439</v>
      </c>
      <c r="I4742" s="21">
        <v>0</v>
      </c>
      <c r="J4742" s="21">
        <v>1</v>
      </c>
      <c r="K4742" s="21">
        <v>0</v>
      </c>
      <c r="L4742" s="21">
        <v>0</v>
      </c>
      <c r="M4742" s="21" t="s">
        <v>2538</v>
      </c>
      <c r="N4742" s="21">
        <v>3</v>
      </c>
      <c r="O4742" s="21">
        <f t="shared" si="270"/>
        <v>3</v>
      </c>
      <c r="P4742" s="21">
        <f t="shared" si="271"/>
        <v>0</v>
      </c>
      <c r="Q4742" s="21">
        <f t="shared" si="272"/>
        <v>1</v>
      </c>
      <c r="R4742">
        <f>IFERROR(IF(I4742=1,VLOOKUP(F4742,Lookup!$A$2:$B$15,2,FALSE),0),0.5)</f>
        <v>0</v>
      </c>
      <c r="S4742">
        <f>IF(K4742=1,1,IFERROR(IF(H4742="pass",VLOOKUP(F4742,Lookup!$D$2:$E$26,2,FALSE),0),1.6))</f>
        <v>1.6</v>
      </c>
      <c r="T4742" s="6">
        <f t="shared" si="273"/>
        <v>1.6525000000000001</v>
      </c>
      <c r="U4742" s="6">
        <f t="shared" si="274"/>
        <v>1.6525000000000001</v>
      </c>
      <c r="V4742" t="str">
        <f t="shared" si="275"/>
        <v>M.PITTMAN, IND</v>
      </c>
    </row>
    <row r="4743" spans="1:22">
      <c r="A4743">
        <v>907</v>
      </c>
      <c r="B4743" s="21">
        <v>3</v>
      </c>
      <c r="C4743" s="21" t="s">
        <v>5</v>
      </c>
      <c r="D4743" s="21" t="s">
        <v>30</v>
      </c>
      <c r="E4743" s="21">
        <v>41</v>
      </c>
      <c r="F4743" s="21">
        <v>59</v>
      </c>
      <c r="G4743" s="21" t="s">
        <v>5829</v>
      </c>
      <c r="H4743" s="21" t="s">
        <v>585</v>
      </c>
      <c r="I4743" s="21">
        <v>1</v>
      </c>
      <c r="J4743" s="21">
        <v>0</v>
      </c>
      <c r="K4743" s="21">
        <v>0</v>
      </c>
      <c r="L4743" s="21">
        <v>0</v>
      </c>
      <c r="M4743" s="21" t="s">
        <v>2495</v>
      </c>
      <c r="N4743" s="21" t="s">
        <v>587</v>
      </c>
      <c r="O4743" s="21">
        <f t="shared" si="270"/>
        <v>0</v>
      </c>
      <c r="P4743" s="21">
        <f t="shared" si="271"/>
        <v>1</v>
      </c>
      <c r="Q4743" s="21">
        <f t="shared" si="272"/>
        <v>0</v>
      </c>
      <c r="R4743">
        <f>IFERROR(IF(I4743=1,VLOOKUP(F4743,Lookup!$A$2:$B$15,2,FALSE),0),0.5)</f>
        <v>0.5</v>
      </c>
      <c r="S4743">
        <f>IF(K4743=1,1,IFERROR(IF(H4743="pass",VLOOKUP(F4743,Lookup!$D$2:$E$26,2,FALSE),0),1.6))</f>
        <v>0</v>
      </c>
      <c r="T4743" s="6">
        <f t="shared" si="273"/>
        <v>0</v>
      </c>
      <c r="U4743" s="6">
        <f t="shared" si="274"/>
        <v>0.5</v>
      </c>
      <c r="V4743" t="str">
        <f t="shared" si="275"/>
        <v>J.TAYLOR, IND</v>
      </c>
    </row>
    <row r="4744" spans="1:22">
      <c r="A4744">
        <v>908</v>
      </c>
      <c r="B4744" s="21">
        <v>3</v>
      </c>
      <c r="C4744" s="21" t="s">
        <v>5</v>
      </c>
      <c r="D4744" s="21" t="s">
        <v>30</v>
      </c>
      <c r="E4744" s="21">
        <v>35</v>
      </c>
      <c r="F4744" s="21">
        <v>65</v>
      </c>
      <c r="G4744" s="21" t="s">
        <v>5830</v>
      </c>
      <c r="H4744" s="21" t="s">
        <v>439</v>
      </c>
      <c r="I4744" s="21">
        <v>0</v>
      </c>
      <c r="J4744" s="21">
        <v>1</v>
      </c>
      <c r="K4744" s="21">
        <v>0</v>
      </c>
      <c r="L4744" s="21">
        <v>0</v>
      </c>
      <c r="M4744" s="21" t="s">
        <v>2538</v>
      </c>
      <c r="N4744" s="21">
        <v>0</v>
      </c>
      <c r="O4744" s="21">
        <f t="shared" si="270"/>
        <v>0</v>
      </c>
      <c r="P4744" s="21">
        <f t="shared" si="271"/>
        <v>0</v>
      </c>
      <c r="Q4744" s="21">
        <f t="shared" si="272"/>
        <v>1</v>
      </c>
      <c r="R4744">
        <f>IFERROR(IF(I4744=1,VLOOKUP(F4744,Lookup!$A$2:$B$15,2,FALSE),0),0.5)</f>
        <v>0</v>
      </c>
      <c r="S4744">
        <f>IF(K4744=1,1,IFERROR(IF(H4744="pass",VLOOKUP(F4744,Lookup!$D$2:$E$26,2,FALSE),0),1.6))</f>
        <v>1.6</v>
      </c>
      <c r="T4744" s="6">
        <f t="shared" si="273"/>
        <v>1.6</v>
      </c>
      <c r="U4744" s="6">
        <f t="shared" si="274"/>
        <v>1.6</v>
      </c>
      <c r="V4744" t="str">
        <f t="shared" si="275"/>
        <v>M.PITTMAN, IND</v>
      </c>
    </row>
    <row r="4745" spans="1:22">
      <c r="A4745">
        <v>909</v>
      </c>
      <c r="B4745" s="21">
        <v>3</v>
      </c>
      <c r="C4745" s="21" t="s">
        <v>5</v>
      </c>
      <c r="D4745" s="21" t="s">
        <v>30</v>
      </c>
      <c r="E4745" s="21">
        <v>35</v>
      </c>
      <c r="F4745" s="21">
        <v>65</v>
      </c>
      <c r="G4745" s="21" t="s">
        <v>5831</v>
      </c>
      <c r="H4745" s="21" t="s">
        <v>439</v>
      </c>
      <c r="I4745" s="21">
        <v>0</v>
      </c>
      <c r="J4745" s="21">
        <v>1</v>
      </c>
      <c r="K4745" s="21">
        <v>0</v>
      </c>
      <c r="L4745" s="21">
        <v>0</v>
      </c>
      <c r="M4745" s="21" t="s">
        <v>2548</v>
      </c>
      <c r="N4745" s="21">
        <v>-4</v>
      </c>
      <c r="O4745" s="21">
        <f t="shared" si="270"/>
        <v>-4</v>
      </c>
      <c r="P4745" s="21">
        <f t="shared" si="271"/>
        <v>0</v>
      </c>
      <c r="Q4745" s="21">
        <f t="shared" si="272"/>
        <v>1</v>
      </c>
      <c r="R4745">
        <f>IFERROR(IF(I4745=1,VLOOKUP(F4745,Lookup!$A$2:$B$15,2,FALSE),0),0.5)</f>
        <v>0</v>
      </c>
      <c r="S4745">
        <f>IF(K4745=1,1,IFERROR(IF(H4745="pass",VLOOKUP(F4745,Lookup!$D$2:$E$26,2,FALSE),0),1.6))</f>
        <v>1.6</v>
      </c>
      <c r="T4745" s="6">
        <f t="shared" si="273"/>
        <v>1.53</v>
      </c>
      <c r="U4745" s="6">
        <f t="shared" si="274"/>
        <v>1.53</v>
      </c>
      <c r="V4745" t="str">
        <f t="shared" si="275"/>
        <v>M.ALIE-COX, IND</v>
      </c>
    </row>
    <row r="4746" spans="1:22">
      <c r="A4746">
        <v>910</v>
      </c>
      <c r="B4746" s="21">
        <v>3</v>
      </c>
      <c r="C4746" s="21" t="s">
        <v>5</v>
      </c>
      <c r="D4746" s="21" t="s">
        <v>30</v>
      </c>
      <c r="E4746" s="21">
        <v>24</v>
      </c>
      <c r="F4746" s="21">
        <v>76</v>
      </c>
      <c r="G4746" s="21" t="s">
        <v>5832</v>
      </c>
      <c r="H4746" s="21" t="s">
        <v>439</v>
      </c>
      <c r="I4746" s="21">
        <v>0</v>
      </c>
      <c r="J4746" s="21">
        <v>1</v>
      </c>
      <c r="K4746" s="21">
        <v>0</v>
      </c>
      <c r="L4746" s="21">
        <v>0</v>
      </c>
      <c r="M4746" s="21" t="s">
        <v>2504</v>
      </c>
      <c r="N4746" s="21">
        <v>0</v>
      </c>
      <c r="O4746" s="21">
        <f t="shared" si="270"/>
        <v>0</v>
      </c>
      <c r="P4746" s="21">
        <f t="shared" si="271"/>
        <v>0</v>
      </c>
      <c r="Q4746" s="21">
        <f t="shared" si="272"/>
        <v>1</v>
      </c>
      <c r="R4746">
        <f>IFERROR(IF(I4746=1,VLOOKUP(F4746,Lookup!$A$2:$B$15,2,FALSE),0),0.5)</f>
        <v>0</v>
      </c>
      <c r="S4746">
        <f>IF(K4746=1,1,IFERROR(IF(H4746="pass",VLOOKUP(F4746,Lookup!$D$2:$E$26,2,FALSE),0),1.6))</f>
        <v>1.8</v>
      </c>
      <c r="T4746" s="6">
        <f t="shared" si="273"/>
        <v>1.6</v>
      </c>
      <c r="U4746" s="6">
        <f t="shared" si="274"/>
        <v>1.7320000000000002</v>
      </c>
      <c r="V4746" t="str">
        <f t="shared" si="275"/>
        <v>N.HINES, IND</v>
      </c>
    </row>
    <row r="4747" spans="1:22">
      <c r="A4747">
        <v>911</v>
      </c>
      <c r="B4747" s="21">
        <v>3</v>
      </c>
      <c r="C4747" s="21" t="s">
        <v>5</v>
      </c>
      <c r="D4747" s="21" t="s">
        <v>30</v>
      </c>
      <c r="E4747" s="21">
        <v>20</v>
      </c>
      <c r="F4747" s="21">
        <v>80</v>
      </c>
      <c r="G4747" s="21" t="s">
        <v>5833</v>
      </c>
      <c r="H4747" s="21" t="s">
        <v>439</v>
      </c>
      <c r="I4747" s="21">
        <v>0</v>
      </c>
      <c r="J4747" s="21">
        <v>1</v>
      </c>
      <c r="K4747" s="21">
        <v>0</v>
      </c>
      <c r="L4747" s="21">
        <v>0</v>
      </c>
      <c r="M4747" s="21" t="s">
        <v>2495</v>
      </c>
      <c r="N4747" s="21">
        <v>-7</v>
      </c>
      <c r="O4747" s="21">
        <f t="shared" si="270"/>
        <v>-7</v>
      </c>
      <c r="P4747" s="21">
        <f t="shared" si="271"/>
        <v>0</v>
      </c>
      <c r="Q4747" s="21">
        <f t="shared" si="272"/>
        <v>1</v>
      </c>
      <c r="R4747">
        <f>IFERROR(IF(I4747=1,VLOOKUP(F4747,Lookup!$A$2:$B$15,2,FALSE),0),0.5)</f>
        <v>0</v>
      </c>
      <c r="S4747">
        <f>IF(K4747=1,1,IFERROR(IF(H4747="pass",VLOOKUP(F4747,Lookup!$D$2:$E$26,2,FALSE),0),1.6))</f>
        <v>1.8</v>
      </c>
      <c r="T4747" s="6">
        <f t="shared" si="273"/>
        <v>1.4775</v>
      </c>
      <c r="U4747" s="6">
        <f t="shared" si="274"/>
        <v>1.6903500000000002</v>
      </c>
      <c r="V4747" t="str">
        <f t="shared" si="275"/>
        <v>J.TAYLOR, IND</v>
      </c>
    </row>
    <row r="4748" spans="1:22">
      <c r="A4748">
        <v>912</v>
      </c>
      <c r="B4748" s="21">
        <v>3</v>
      </c>
      <c r="C4748" s="21" t="s">
        <v>5</v>
      </c>
      <c r="D4748" s="21" t="s">
        <v>30</v>
      </c>
      <c r="E4748" s="21">
        <v>20</v>
      </c>
      <c r="F4748" s="21">
        <v>80</v>
      </c>
      <c r="G4748" s="21" t="s">
        <v>5834</v>
      </c>
      <c r="H4748" s="21" t="s">
        <v>439</v>
      </c>
      <c r="I4748" s="21">
        <v>0</v>
      </c>
      <c r="J4748" s="21">
        <v>1</v>
      </c>
      <c r="K4748" s="21">
        <v>0</v>
      </c>
      <c r="L4748" s="21">
        <v>0</v>
      </c>
      <c r="M4748" s="21" t="s">
        <v>2532</v>
      </c>
      <c r="N4748" s="21">
        <v>4</v>
      </c>
      <c r="O4748" s="21">
        <f t="shared" si="270"/>
        <v>4</v>
      </c>
      <c r="P4748" s="21">
        <f t="shared" si="271"/>
        <v>0</v>
      </c>
      <c r="Q4748" s="21">
        <f t="shared" si="272"/>
        <v>1</v>
      </c>
      <c r="R4748">
        <f>IFERROR(IF(I4748=1,VLOOKUP(F4748,Lookup!$A$2:$B$15,2,FALSE),0),0.5)</f>
        <v>0</v>
      </c>
      <c r="S4748">
        <f>IF(K4748=1,1,IFERROR(IF(H4748="pass",VLOOKUP(F4748,Lookup!$D$2:$E$26,2,FALSE),0),1.6))</f>
        <v>1.8</v>
      </c>
      <c r="T4748" s="6">
        <f t="shared" si="273"/>
        <v>1.6700000000000002</v>
      </c>
      <c r="U4748" s="6">
        <f t="shared" si="274"/>
        <v>1.7558000000000002</v>
      </c>
      <c r="V4748" t="str">
        <f t="shared" si="275"/>
        <v>P.CAMPBELL, IND</v>
      </c>
    </row>
    <row r="4749" spans="1:22">
      <c r="A4749">
        <v>913</v>
      </c>
      <c r="B4749" s="21">
        <v>3</v>
      </c>
      <c r="C4749" s="21" t="s">
        <v>5</v>
      </c>
      <c r="D4749" s="21" t="s">
        <v>30</v>
      </c>
      <c r="E4749" s="21">
        <v>15</v>
      </c>
      <c r="F4749" s="21">
        <v>85</v>
      </c>
      <c r="G4749" s="21" t="s">
        <v>5835</v>
      </c>
      <c r="H4749" s="21" t="s">
        <v>585</v>
      </c>
      <c r="I4749" s="21">
        <v>1</v>
      </c>
      <c r="J4749" s="21">
        <v>0</v>
      </c>
      <c r="K4749" s="21">
        <v>0</v>
      </c>
      <c r="L4749" s="21">
        <v>0</v>
      </c>
      <c r="M4749" s="21" t="s">
        <v>2495</v>
      </c>
      <c r="N4749" s="21" t="s">
        <v>587</v>
      </c>
      <c r="O4749" s="21">
        <f t="shared" si="270"/>
        <v>0</v>
      </c>
      <c r="P4749" s="21">
        <f t="shared" si="271"/>
        <v>1</v>
      </c>
      <c r="Q4749" s="21">
        <f t="shared" si="272"/>
        <v>0</v>
      </c>
      <c r="R4749">
        <f>IFERROR(IF(I4749=1,VLOOKUP(F4749,Lookup!$A$2:$B$15,2,FALSE),0),0.5)</f>
        <v>0.5</v>
      </c>
      <c r="S4749">
        <f>IF(K4749=1,1,IFERROR(IF(H4749="pass",VLOOKUP(F4749,Lookup!$D$2:$E$26,2,FALSE),0),1.6))</f>
        <v>0</v>
      </c>
      <c r="T4749" s="6">
        <f t="shared" si="273"/>
        <v>0</v>
      </c>
      <c r="U4749" s="6">
        <f t="shared" si="274"/>
        <v>0.5</v>
      </c>
      <c r="V4749" t="str">
        <f t="shared" si="275"/>
        <v>J.TAYLOR, IND</v>
      </c>
    </row>
    <row r="4750" spans="1:22">
      <c r="A4750">
        <v>914</v>
      </c>
      <c r="B4750" s="21">
        <v>3</v>
      </c>
      <c r="C4750" s="21" t="s">
        <v>5</v>
      </c>
      <c r="D4750" s="21" t="s">
        <v>30</v>
      </c>
      <c r="E4750" s="21">
        <v>9</v>
      </c>
      <c r="F4750" s="21">
        <v>91</v>
      </c>
      <c r="G4750" s="21" t="s">
        <v>5836</v>
      </c>
      <c r="H4750" s="21" t="s">
        <v>439</v>
      </c>
      <c r="I4750" s="21">
        <v>0</v>
      </c>
      <c r="J4750" s="21">
        <v>1</v>
      </c>
      <c r="K4750" s="21">
        <v>0</v>
      </c>
      <c r="L4750" s="21">
        <v>0</v>
      </c>
      <c r="M4750" s="21" t="s">
        <v>2538</v>
      </c>
      <c r="N4750" s="21">
        <v>9</v>
      </c>
      <c r="O4750" s="21">
        <f t="shared" si="270"/>
        <v>9</v>
      </c>
      <c r="P4750" s="21">
        <f t="shared" si="271"/>
        <v>0</v>
      </c>
      <c r="Q4750" s="21">
        <f t="shared" si="272"/>
        <v>1</v>
      </c>
      <c r="R4750">
        <f>IFERROR(IF(I4750=1,VLOOKUP(F4750,Lookup!$A$2:$B$15,2,FALSE),0),0.5)</f>
        <v>0</v>
      </c>
      <c r="S4750">
        <f>IF(K4750=1,1,IFERROR(IF(H4750="pass",VLOOKUP(F4750,Lookup!$D$2:$E$26,2,FALSE),0),1.6))</f>
        <v>2.5</v>
      </c>
      <c r="T4750" s="6">
        <f t="shared" si="273"/>
        <v>1.7575000000000001</v>
      </c>
      <c r="U4750" s="6">
        <f t="shared" si="274"/>
        <v>2.2475500000000004</v>
      </c>
      <c r="V4750" t="str">
        <f t="shared" si="275"/>
        <v>M.PITTMAN, IND</v>
      </c>
    </row>
    <row r="4751" spans="1:22">
      <c r="A4751">
        <v>915</v>
      </c>
      <c r="B4751" s="21">
        <v>3</v>
      </c>
      <c r="C4751" s="21" t="s">
        <v>5</v>
      </c>
      <c r="D4751" s="21" t="s">
        <v>30</v>
      </c>
      <c r="E4751" s="21">
        <v>9</v>
      </c>
      <c r="F4751" s="21">
        <v>91</v>
      </c>
      <c r="G4751" s="21" t="s">
        <v>5837</v>
      </c>
      <c r="H4751" s="21" t="s">
        <v>439</v>
      </c>
      <c r="I4751" s="21">
        <v>0</v>
      </c>
      <c r="J4751" s="21">
        <v>1</v>
      </c>
      <c r="K4751" s="21">
        <v>0</v>
      </c>
      <c r="L4751" s="21">
        <v>0</v>
      </c>
      <c r="M4751" s="21" t="s">
        <v>2501</v>
      </c>
      <c r="N4751" s="21">
        <v>9</v>
      </c>
      <c r="O4751" s="21">
        <f t="shared" si="270"/>
        <v>9</v>
      </c>
      <c r="P4751" s="21">
        <f t="shared" si="271"/>
        <v>0</v>
      </c>
      <c r="Q4751" s="21">
        <f t="shared" si="272"/>
        <v>1</v>
      </c>
      <c r="R4751">
        <f>IFERROR(IF(I4751=1,VLOOKUP(F4751,Lookup!$A$2:$B$15,2,FALSE),0),0.5)</f>
        <v>0</v>
      </c>
      <c r="S4751">
        <f>IF(K4751=1,1,IFERROR(IF(H4751="pass",VLOOKUP(F4751,Lookup!$D$2:$E$26,2,FALSE),0),1.6))</f>
        <v>2.5</v>
      </c>
      <c r="T4751" s="6">
        <f t="shared" si="273"/>
        <v>1.7575000000000001</v>
      </c>
      <c r="U4751" s="6">
        <f t="shared" si="274"/>
        <v>2.2475500000000004</v>
      </c>
      <c r="V4751" t="str">
        <f t="shared" si="275"/>
        <v>Z.PASCAL, IND</v>
      </c>
    </row>
    <row r="4752" spans="1:22">
      <c r="A4752">
        <v>916</v>
      </c>
      <c r="B4752" s="21">
        <v>3</v>
      </c>
      <c r="C4752" s="21" t="s">
        <v>5</v>
      </c>
      <c r="D4752" s="21" t="s">
        <v>30</v>
      </c>
      <c r="E4752" s="21">
        <v>9</v>
      </c>
      <c r="F4752" s="21">
        <v>91</v>
      </c>
      <c r="G4752" s="21" t="s">
        <v>5838</v>
      </c>
      <c r="H4752" s="21" t="s">
        <v>439</v>
      </c>
      <c r="I4752" s="21">
        <v>0</v>
      </c>
      <c r="J4752" s="21">
        <v>1</v>
      </c>
      <c r="K4752" s="21">
        <v>0</v>
      </c>
      <c r="L4752" s="21">
        <v>0</v>
      </c>
      <c r="M4752" s="21" t="s">
        <v>2501</v>
      </c>
      <c r="N4752" s="21">
        <v>7</v>
      </c>
      <c r="O4752" s="21">
        <f t="shared" si="270"/>
        <v>7</v>
      </c>
      <c r="P4752" s="21">
        <f t="shared" si="271"/>
        <v>0</v>
      </c>
      <c r="Q4752" s="21">
        <f t="shared" si="272"/>
        <v>1</v>
      </c>
      <c r="R4752">
        <f>IFERROR(IF(I4752=1,VLOOKUP(F4752,Lookup!$A$2:$B$15,2,FALSE),0),0.5)</f>
        <v>0</v>
      </c>
      <c r="S4752">
        <f>IF(K4752=1,1,IFERROR(IF(H4752="pass",VLOOKUP(F4752,Lookup!$D$2:$E$26,2,FALSE),0),1.6))</f>
        <v>2.5</v>
      </c>
      <c r="T4752" s="6">
        <f t="shared" si="273"/>
        <v>1.7225000000000001</v>
      </c>
      <c r="U4752" s="6">
        <f t="shared" si="274"/>
        <v>2.2356500000000001</v>
      </c>
      <c r="V4752" t="str">
        <f t="shared" si="275"/>
        <v>Z.PASCAL, IND</v>
      </c>
    </row>
    <row r="4753" spans="1:22">
      <c r="A4753">
        <v>917</v>
      </c>
      <c r="B4753" s="21">
        <v>3</v>
      </c>
      <c r="C4753" s="21" t="s">
        <v>30</v>
      </c>
      <c r="D4753" s="21" t="s">
        <v>5</v>
      </c>
      <c r="E4753" s="21">
        <v>82</v>
      </c>
      <c r="F4753" s="21">
        <v>18</v>
      </c>
      <c r="G4753" s="21" t="s">
        <v>5839</v>
      </c>
      <c r="H4753" s="21" t="s">
        <v>585</v>
      </c>
      <c r="I4753" s="21">
        <v>1</v>
      </c>
      <c r="J4753" s="21">
        <v>0</v>
      </c>
      <c r="K4753" s="21">
        <v>0</v>
      </c>
      <c r="L4753" s="21">
        <v>0</v>
      </c>
      <c r="M4753" s="21" t="s">
        <v>586</v>
      </c>
      <c r="N4753" s="21" t="s">
        <v>587</v>
      </c>
      <c r="O4753" s="21">
        <f t="shared" si="270"/>
        <v>0</v>
      </c>
      <c r="P4753" s="21">
        <f t="shared" si="271"/>
        <v>1</v>
      </c>
      <c r="Q4753" s="21">
        <f t="shared" si="272"/>
        <v>0</v>
      </c>
      <c r="R4753">
        <f>IFERROR(IF(I4753=1,VLOOKUP(F4753,Lookup!$A$2:$B$15,2,FALSE),0),0.5)</f>
        <v>0.5</v>
      </c>
      <c r="S4753">
        <f>IF(K4753=1,1,IFERROR(IF(H4753="pass",VLOOKUP(F4753,Lookup!$D$2:$E$26,2,FALSE),0),1.6))</f>
        <v>0</v>
      </c>
      <c r="T4753" s="6">
        <f t="shared" si="273"/>
        <v>0</v>
      </c>
      <c r="U4753" s="6">
        <f t="shared" si="274"/>
        <v>0.5</v>
      </c>
      <c r="V4753" t="str">
        <f t="shared" si="275"/>
        <v>D.HENRY, TEN</v>
      </c>
    </row>
    <row r="4754" spans="1:22">
      <c r="A4754">
        <v>918</v>
      </c>
      <c r="B4754" s="21">
        <v>3</v>
      </c>
      <c r="C4754" s="21" t="s">
        <v>30</v>
      </c>
      <c r="D4754" s="21" t="s">
        <v>5</v>
      </c>
      <c r="E4754" s="21">
        <v>80</v>
      </c>
      <c r="F4754" s="21">
        <v>20</v>
      </c>
      <c r="G4754" s="21" t="s">
        <v>5840</v>
      </c>
      <c r="H4754" s="21" t="s">
        <v>585</v>
      </c>
      <c r="I4754" s="21">
        <v>1</v>
      </c>
      <c r="J4754" s="21">
        <v>0</v>
      </c>
      <c r="K4754" s="21">
        <v>0</v>
      </c>
      <c r="L4754" s="21">
        <v>0</v>
      </c>
      <c r="M4754" s="21" t="s">
        <v>586</v>
      </c>
      <c r="N4754" s="21" t="s">
        <v>587</v>
      </c>
      <c r="O4754" s="21">
        <f t="shared" si="270"/>
        <v>0</v>
      </c>
      <c r="P4754" s="21">
        <f t="shared" si="271"/>
        <v>1</v>
      </c>
      <c r="Q4754" s="21">
        <f t="shared" si="272"/>
        <v>0</v>
      </c>
      <c r="R4754">
        <f>IFERROR(IF(I4754=1,VLOOKUP(F4754,Lookup!$A$2:$B$15,2,FALSE),0),0.5)</f>
        <v>0.5</v>
      </c>
      <c r="S4754">
        <f>IF(K4754=1,1,IFERROR(IF(H4754="pass",VLOOKUP(F4754,Lookup!$D$2:$E$26,2,FALSE),0),1.6))</f>
        <v>0</v>
      </c>
      <c r="T4754" s="6">
        <f t="shared" si="273"/>
        <v>0</v>
      </c>
      <c r="U4754" s="6">
        <f t="shared" si="274"/>
        <v>0.5</v>
      </c>
      <c r="V4754" t="str">
        <f t="shared" si="275"/>
        <v>D.HENRY, TEN</v>
      </c>
    </row>
    <row r="4755" spans="1:22">
      <c r="A4755">
        <v>919</v>
      </c>
      <c r="B4755" s="21">
        <v>3</v>
      </c>
      <c r="C4755" s="21" t="s">
        <v>30</v>
      </c>
      <c r="D4755" s="21" t="s">
        <v>5</v>
      </c>
      <c r="E4755" s="21">
        <v>77</v>
      </c>
      <c r="F4755" s="21">
        <v>23</v>
      </c>
      <c r="G4755" s="21" t="s">
        <v>5841</v>
      </c>
      <c r="H4755" s="21" t="s">
        <v>439</v>
      </c>
      <c r="I4755" s="21">
        <v>0</v>
      </c>
      <c r="J4755" s="21">
        <v>1</v>
      </c>
      <c r="K4755" s="21">
        <v>0</v>
      </c>
      <c r="L4755" s="21">
        <v>0</v>
      </c>
      <c r="M4755" s="21" t="s">
        <v>612</v>
      </c>
      <c r="N4755" s="21">
        <v>2</v>
      </c>
      <c r="O4755" s="21">
        <f t="shared" si="270"/>
        <v>2</v>
      </c>
      <c r="P4755" s="21">
        <f t="shared" si="271"/>
        <v>0</v>
      </c>
      <c r="Q4755" s="21">
        <f t="shared" si="272"/>
        <v>1</v>
      </c>
      <c r="R4755">
        <f>IFERROR(IF(I4755=1,VLOOKUP(F4755,Lookup!$A$2:$B$15,2,FALSE),0),0.5)</f>
        <v>0</v>
      </c>
      <c r="S4755">
        <f>IF(K4755=1,1,IFERROR(IF(H4755="pass",VLOOKUP(F4755,Lookup!$D$2:$E$26,2,FALSE),0),1.6))</f>
        <v>1.6</v>
      </c>
      <c r="T4755" s="6">
        <f t="shared" si="273"/>
        <v>1.635</v>
      </c>
      <c r="U4755" s="6">
        <f t="shared" si="274"/>
        <v>1.635</v>
      </c>
      <c r="V4755" t="str">
        <f t="shared" si="275"/>
        <v>J.MCNICHOLS, TEN</v>
      </c>
    </row>
    <row r="4756" spans="1:22">
      <c r="A4756">
        <v>920</v>
      </c>
      <c r="B4756" s="21">
        <v>3</v>
      </c>
      <c r="C4756" s="21" t="s">
        <v>30</v>
      </c>
      <c r="D4756" s="21" t="s">
        <v>5</v>
      </c>
      <c r="E4756" s="21">
        <v>62</v>
      </c>
      <c r="F4756" s="21">
        <v>38</v>
      </c>
      <c r="G4756" s="21" t="s">
        <v>5842</v>
      </c>
      <c r="H4756" s="21" t="s">
        <v>585</v>
      </c>
      <c r="I4756" s="21">
        <v>1</v>
      </c>
      <c r="J4756" s="21">
        <v>0</v>
      </c>
      <c r="K4756" s="21">
        <v>0</v>
      </c>
      <c r="L4756" s="21">
        <v>0</v>
      </c>
      <c r="M4756" s="21" t="s">
        <v>586</v>
      </c>
      <c r="N4756" s="21" t="s">
        <v>587</v>
      </c>
      <c r="O4756" s="21">
        <f t="shared" si="270"/>
        <v>0</v>
      </c>
      <c r="P4756" s="21">
        <f t="shared" si="271"/>
        <v>1</v>
      </c>
      <c r="Q4756" s="21">
        <f t="shared" si="272"/>
        <v>0</v>
      </c>
      <c r="R4756">
        <f>IFERROR(IF(I4756=1,VLOOKUP(F4756,Lookup!$A$2:$B$15,2,FALSE),0),0.5)</f>
        <v>0.5</v>
      </c>
      <c r="S4756">
        <f>IF(K4756=1,1,IFERROR(IF(H4756="pass",VLOOKUP(F4756,Lookup!$D$2:$E$26,2,FALSE),0),1.6))</f>
        <v>0</v>
      </c>
      <c r="T4756" s="6">
        <f t="shared" si="273"/>
        <v>0</v>
      </c>
      <c r="U4756" s="6">
        <f t="shared" si="274"/>
        <v>0.5</v>
      </c>
      <c r="V4756" t="str">
        <f t="shared" si="275"/>
        <v>D.HENRY, TEN</v>
      </c>
    </row>
    <row r="4757" spans="1:22">
      <c r="A4757">
        <v>921</v>
      </c>
      <c r="B4757" s="21">
        <v>3</v>
      </c>
      <c r="C4757" s="21" t="s">
        <v>30</v>
      </c>
      <c r="D4757" s="21" t="s">
        <v>5</v>
      </c>
      <c r="E4757" s="21">
        <v>60</v>
      </c>
      <c r="F4757" s="21">
        <v>40</v>
      </c>
      <c r="G4757" s="21" t="s">
        <v>5843</v>
      </c>
      <c r="H4757" s="21" t="s">
        <v>585</v>
      </c>
      <c r="I4757" s="21">
        <v>0</v>
      </c>
      <c r="J4757" s="21">
        <v>1</v>
      </c>
      <c r="K4757" s="21">
        <v>0</v>
      </c>
      <c r="L4757" s="21">
        <v>0</v>
      </c>
      <c r="M4757" s="21" t="s">
        <v>4729</v>
      </c>
      <c r="N4757" s="21" t="s">
        <v>587</v>
      </c>
      <c r="O4757" s="21">
        <f t="shared" si="270"/>
        <v>0</v>
      </c>
      <c r="P4757" s="21">
        <f t="shared" si="271"/>
        <v>0</v>
      </c>
      <c r="Q4757" s="21">
        <f t="shared" si="272"/>
        <v>0</v>
      </c>
      <c r="R4757">
        <f>IFERROR(IF(I4757=1,VLOOKUP(F4757,Lookup!$A$2:$B$15,2,FALSE),0),0.5)</f>
        <v>0</v>
      </c>
      <c r="S4757">
        <f>IF(K4757=1,1,IFERROR(IF(H4757="pass",VLOOKUP(F4757,Lookup!$D$2:$E$26,2,FALSE),0),1.6))</f>
        <v>0</v>
      </c>
      <c r="T4757" s="6">
        <f t="shared" si="273"/>
        <v>0</v>
      </c>
      <c r="U4757" s="6">
        <f t="shared" si="274"/>
        <v>0</v>
      </c>
      <c r="V4757" t="str">
        <f t="shared" si="275"/>
        <v>R.TANNEHILL, TEN</v>
      </c>
    </row>
    <row r="4758" spans="1:22">
      <c r="A4758">
        <v>922</v>
      </c>
      <c r="B4758" s="21">
        <v>3</v>
      </c>
      <c r="C4758" s="21" t="s">
        <v>30</v>
      </c>
      <c r="D4758" s="21" t="s">
        <v>5</v>
      </c>
      <c r="E4758" s="21">
        <v>32</v>
      </c>
      <c r="F4758" s="21">
        <v>68</v>
      </c>
      <c r="G4758" s="21" t="s">
        <v>5844</v>
      </c>
      <c r="H4758" s="21" t="s">
        <v>439</v>
      </c>
      <c r="I4758" s="21">
        <v>0</v>
      </c>
      <c r="J4758" s="21">
        <v>1</v>
      </c>
      <c r="K4758" s="21">
        <v>0</v>
      </c>
      <c r="L4758" s="21">
        <v>0</v>
      </c>
      <c r="M4758" s="21" t="s">
        <v>5845</v>
      </c>
      <c r="N4758" s="21">
        <v>13</v>
      </c>
      <c r="O4758" s="21">
        <f t="shared" si="270"/>
        <v>13</v>
      </c>
      <c r="P4758" s="21">
        <f t="shared" si="271"/>
        <v>0</v>
      </c>
      <c r="Q4758" s="21">
        <f t="shared" si="272"/>
        <v>1</v>
      </c>
      <c r="R4758">
        <f>IFERROR(IF(I4758=1,VLOOKUP(F4758,Lookup!$A$2:$B$15,2,FALSE),0),0.5)</f>
        <v>0</v>
      </c>
      <c r="S4758">
        <f>IF(K4758=1,1,IFERROR(IF(H4758="pass",VLOOKUP(F4758,Lookup!$D$2:$E$26,2,FALSE),0),1.6))</f>
        <v>1.6</v>
      </c>
      <c r="T4758" s="6">
        <f t="shared" si="273"/>
        <v>1.8275000000000001</v>
      </c>
      <c r="U4758" s="6">
        <f t="shared" si="274"/>
        <v>1.8275000000000001</v>
      </c>
      <c r="V4758" t="str">
        <f t="shared" si="275"/>
        <v>C.BATSON, TEN</v>
      </c>
    </row>
    <row r="4759" spans="1:22">
      <c r="A4759">
        <v>923</v>
      </c>
      <c r="B4759" s="21">
        <v>3</v>
      </c>
      <c r="C4759" s="21" t="s">
        <v>30</v>
      </c>
      <c r="D4759" s="21" t="s">
        <v>5</v>
      </c>
      <c r="E4759" s="21">
        <v>19</v>
      </c>
      <c r="F4759" s="21">
        <v>81</v>
      </c>
      <c r="G4759" s="21" t="s">
        <v>5846</v>
      </c>
      <c r="H4759" s="21" t="s">
        <v>439</v>
      </c>
      <c r="I4759" s="21">
        <v>0</v>
      </c>
      <c r="J4759" s="21">
        <v>1</v>
      </c>
      <c r="K4759" s="21">
        <v>0</v>
      </c>
      <c r="L4759" s="21">
        <v>0</v>
      </c>
      <c r="M4759" s="21" t="s">
        <v>643</v>
      </c>
      <c r="N4759" s="21">
        <v>9</v>
      </c>
      <c r="O4759" s="21">
        <f t="shared" si="270"/>
        <v>9</v>
      </c>
      <c r="P4759" s="21">
        <f t="shared" si="271"/>
        <v>0</v>
      </c>
      <c r="Q4759" s="21">
        <f t="shared" si="272"/>
        <v>1</v>
      </c>
      <c r="R4759">
        <f>IFERROR(IF(I4759=1,VLOOKUP(F4759,Lookup!$A$2:$B$15,2,FALSE),0),0.5)</f>
        <v>0</v>
      </c>
      <c r="S4759">
        <f>IF(K4759=1,1,IFERROR(IF(H4759="pass",VLOOKUP(F4759,Lookup!$D$2:$E$26,2,FALSE),0),1.6))</f>
        <v>2</v>
      </c>
      <c r="T4759" s="6">
        <f t="shared" si="273"/>
        <v>1.7575000000000001</v>
      </c>
      <c r="U4759" s="6">
        <f t="shared" si="274"/>
        <v>1.9175500000000001</v>
      </c>
      <c r="V4759" t="str">
        <f t="shared" si="275"/>
        <v>N.WESTBROOK-IKHINE, TEN</v>
      </c>
    </row>
    <row r="4760" spans="1:22">
      <c r="A4760">
        <v>924</v>
      </c>
      <c r="B4760" s="21">
        <v>3</v>
      </c>
      <c r="C4760" s="21" t="s">
        <v>5</v>
      </c>
      <c r="D4760" s="21" t="s">
        <v>30</v>
      </c>
      <c r="E4760" s="21">
        <v>82</v>
      </c>
      <c r="F4760" s="21">
        <v>18</v>
      </c>
      <c r="G4760" s="21" t="s">
        <v>5847</v>
      </c>
      <c r="H4760" s="21" t="s">
        <v>585</v>
      </c>
      <c r="I4760" s="21">
        <v>1</v>
      </c>
      <c r="J4760" s="21">
        <v>0</v>
      </c>
      <c r="K4760" s="21">
        <v>0</v>
      </c>
      <c r="L4760" s="21">
        <v>0</v>
      </c>
      <c r="M4760" s="21" t="s">
        <v>2495</v>
      </c>
      <c r="N4760" s="21" t="s">
        <v>587</v>
      </c>
      <c r="O4760" s="21">
        <f t="shared" si="270"/>
        <v>0</v>
      </c>
      <c r="P4760" s="21">
        <f t="shared" si="271"/>
        <v>1</v>
      </c>
      <c r="Q4760" s="21">
        <f t="shared" si="272"/>
        <v>0</v>
      </c>
      <c r="R4760">
        <f>IFERROR(IF(I4760=1,VLOOKUP(F4760,Lookup!$A$2:$B$15,2,FALSE),0),0.5)</f>
        <v>0.5</v>
      </c>
      <c r="S4760">
        <f>IF(K4760=1,1,IFERROR(IF(H4760="pass",VLOOKUP(F4760,Lookup!$D$2:$E$26,2,FALSE),0),1.6))</f>
        <v>0</v>
      </c>
      <c r="T4760" s="6">
        <f t="shared" si="273"/>
        <v>0</v>
      </c>
      <c r="U4760" s="6">
        <f t="shared" si="274"/>
        <v>0.5</v>
      </c>
      <c r="V4760" t="str">
        <f t="shared" si="275"/>
        <v>J.TAYLOR, IND</v>
      </c>
    </row>
    <row r="4761" spans="1:22">
      <c r="A4761">
        <v>925</v>
      </c>
      <c r="B4761" s="21">
        <v>3</v>
      </c>
      <c r="C4761" s="21" t="s">
        <v>5</v>
      </c>
      <c r="D4761" s="21" t="s">
        <v>30</v>
      </c>
      <c r="E4761" s="21">
        <v>73</v>
      </c>
      <c r="F4761" s="21">
        <v>27</v>
      </c>
      <c r="G4761" s="21" t="s">
        <v>5848</v>
      </c>
      <c r="H4761" s="21" t="s">
        <v>585</v>
      </c>
      <c r="I4761" s="21">
        <v>1</v>
      </c>
      <c r="J4761" s="21">
        <v>0</v>
      </c>
      <c r="K4761" s="21">
        <v>0</v>
      </c>
      <c r="L4761" s="21">
        <v>0</v>
      </c>
      <c r="M4761" s="21" t="s">
        <v>2495</v>
      </c>
      <c r="N4761" s="21" t="s">
        <v>587</v>
      </c>
      <c r="O4761" s="21">
        <f t="shared" si="270"/>
        <v>0</v>
      </c>
      <c r="P4761" s="21">
        <f t="shared" si="271"/>
        <v>1</v>
      </c>
      <c r="Q4761" s="21">
        <f t="shared" si="272"/>
        <v>0</v>
      </c>
      <c r="R4761">
        <f>IFERROR(IF(I4761=1,VLOOKUP(F4761,Lookup!$A$2:$B$15,2,FALSE),0),0.5)</f>
        <v>0.5</v>
      </c>
      <c r="S4761">
        <f>IF(K4761=1,1,IFERROR(IF(H4761="pass",VLOOKUP(F4761,Lookup!$D$2:$E$26,2,FALSE),0),1.6))</f>
        <v>0</v>
      </c>
      <c r="T4761" s="6">
        <f t="shared" si="273"/>
        <v>0</v>
      </c>
      <c r="U4761" s="6">
        <f t="shared" si="274"/>
        <v>0.5</v>
      </c>
      <c r="V4761" t="str">
        <f t="shared" si="275"/>
        <v>J.TAYLOR, IND</v>
      </c>
    </row>
    <row r="4762" spans="1:22">
      <c r="A4762">
        <v>926</v>
      </c>
      <c r="B4762" s="21">
        <v>3</v>
      </c>
      <c r="C4762" s="21" t="s">
        <v>5</v>
      </c>
      <c r="D4762" s="21" t="s">
        <v>30</v>
      </c>
      <c r="E4762" s="21">
        <v>68</v>
      </c>
      <c r="F4762" s="21">
        <v>32</v>
      </c>
      <c r="G4762" s="21" t="s">
        <v>5849</v>
      </c>
      <c r="H4762" s="21" t="s">
        <v>439</v>
      </c>
      <c r="I4762" s="21">
        <v>0</v>
      </c>
      <c r="J4762" s="21">
        <v>1</v>
      </c>
      <c r="K4762" s="21">
        <v>0</v>
      </c>
      <c r="L4762" s="21">
        <v>0</v>
      </c>
      <c r="M4762" s="21" t="s">
        <v>2532</v>
      </c>
      <c r="N4762" s="21">
        <v>11</v>
      </c>
      <c r="O4762" s="21">
        <f t="shared" si="270"/>
        <v>11</v>
      </c>
      <c r="P4762" s="21">
        <f t="shared" si="271"/>
        <v>0</v>
      </c>
      <c r="Q4762" s="21">
        <f t="shared" si="272"/>
        <v>1</v>
      </c>
      <c r="R4762">
        <f>IFERROR(IF(I4762=1,VLOOKUP(F4762,Lookup!$A$2:$B$15,2,FALSE),0),0.5)</f>
        <v>0</v>
      </c>
      <c r="S4762">
        <f>IF(K4762=1,1,IFERROR(IF(H4762="pass",VLOOKUP(F4762,Lookup!$D$2:$E$26,2,FALSE),0),1.6))</f>
        <v>1.6</v>
      </c>
      <c r="T4762" s="6">
        <f t="shared" si="273"/>
        <v>1.7925</v>
      </c>
      <c r="U4762" s="6">
        <f t="shared" si="274"/>
        <v>1.7925</v>
      </c>
      <c r="V4762" t="str">
        <f t="shared" si="275"/>
        <v>P.CAMPBELL, IND</v>
      </c>
    </row>
    <row r="4763" spans="1:22">
      <c r="A4763">
        <v>927</v>
      </c>
      <c r="B4763" s="21">
        <v>3</v>
      </c>
      <c r="C4763" s="21" t="s">
        <v>5</v>
      </c>
      <c r="D4763" s="21" t="s">
        <v>30</v>
      </c>
      <c r="E4763" s="21">
        <v>68</v>
      </c>
      <c r="F4763" s="21">
        <v>32</v>
      </c>
      <c r="G4763" s="21" t="s">
        <v>5850</v>
      </c>
      <c r="H4763" s="21" t="s">
        <v>439</v>
      </c>
      <c r="I4763" s="21">
        <v>0</v>
      </c>
      <c r="J4763" s="21">
        <v>1</v>
      </c>
      <c r="K4763" s="21">
        <v>0</v>
      </c>
      <c r="L4763" s="21">
        <v>0</v>
      </c>
      <c r="M4763" s="21" t="s">
        <v>2538</v>
      </c>
      <c r="N4763" s="21">
        <v>-1</v>
      </c>
      <c r="O4763" s="21">
        <f t="shared" si="270"/>
        <v>-1</v>
      </c>
      <c r="P4763" s="21">
        <f t="shared" si="271"/>
        <v>0</v>
      </c>
      <c r="Q4763" s="21">
        <f t="shared" si="272"/>
        <v>1</v>
      </c>
      <c r="R4763">
        <f>IFERROR(IF(I4763=1,VLOOKUP(F4763,Lookup!$A$2:$B$15,2,FALSE),0),0.5)</f>
        <v>0</v>
      </c>
      <c r="S4763">
        <f>IF(K4763=1,1,IFERROR(IF(H4763="pass",VLOOKUP(F4763,Lookup!$D$2:$E$26,2,FALSE),0),1.6))</f>
        <v>1.6</v>
      </c>
      <c r="T4763" s="6">
        <f t="shared" si="273"/>
        <v>1.5825</v>
      </c>
      <c r="U4763" s="6">
        <f t="shared" si="274"/>
        <v>1.5825</v>
      </c>
      <c r="V4763" t="str">
        <f t="shared" si="275"/>
        <v>M.PITTMAN, IND</v>
      </c>
    </row>
    <row r="4764" spans="1:22">
      <c r="A4764">
        <v>928</v>
      </c>
      <c r="B4764" s="21">
        <v>3</v>
      </c>
      <c r="C4764" s="21" t="s">
        <v>30</v>
      </c>
      <c r="D4764" s="21" t="s">
        <v>5</v>
      </c>
      <c r="E4764" s="21">
        <v>59</v>
      </c>
      <c r="F4764" s="21">
        <v>41</v>
      </c>
      <c r="G4764" s="21" t="s">
        <v>5851</v>
      </c>
      <c r="H4764" s="21" t="s">
        <v>585</v>
      </c>
      <c r="I4764" s="21">
        <v>1</v>
      </c>
      <c r="J4764" s="21">
        <v>0</v>
      </c>
      <c r="K4764" s="21">
        <v>0</v>
      </c>
      <c r="L4764" s="21">
        <v>0</v>
      </c>
      <c r="M4764" s="21" t="s">
        <v>586</v>
      </c>
      <c r="N4764" s="21" t="s">
        <v>587</v>
      </c>
      <c r="O4764" s="21">
        <f t="shared" si="270"/>
        <v>0</v>
      </c>
      <c r="P4764" s="21">
        <f t="shared" si="271"/>
        <v>1</v>
      </c>
      <c r="Q4764" s="21">
        <f t="shared" si="272"/>
        <v>0</v>
      </c>
      <c r="R4764">
        <f>IFERROR(IF(I4764=1,VLOOKUP(F4764,Lookup!$A$2:$B$15,2,FALSE),0),0.5)</f>
        <v>0.5</v>
      </c>
      <c r="S4764">
        <f>IF(K4764=1,1,IFERROR(IF(H4764="pass",VLOOKUP(F4764,Lookup!$D$2:$E$26,2,FALSE),0),1.6))</f>
        <v>0</v>
      </c>
      <c r="T4764" s="6">
        <f t="shared" si="273"/>
        <v>0</v>
      </c>
      <c r="U4764" s="6">
        <f t="shared" si="274"/>
        <v>0.5</v>
      </c>
      <c r="V4764" t="str">
        <f t="shared" si="275"/>
        <v>D.HENRY, TEN</v>
      </c>
    </row>
    <row r="4765" spans="1:22">
      <c r="A4765">
        <v>929</v>
      </c>
      <c r="B4765" s="21">
        <v>3</v>
      </c>
      <c r="C4765" s="21" t="s">
        <v>30</v>
      </c>
      <c r="D4765" s="21" t="s">
        <v>5</v>
      </c>
      <c r="E4765" s="21">
        <v>49</v>
      </c>
      <c r="F4765" s="21">
        <v>51</v>
      </c>
      <c r="G4765" s="21" t="s">
        <v>5852</v>
      </c>
      <c r="H4765" s="21" t="s">
        <v>585</v>
      </c>
      <c r="I4765" s="21">
        <v>1</v>
      </c>
      <c r="J4765" s="21">
        <v>0</v>
      </c>
      <c r="K4765" s="21">
        <v>0</v>
      </c>
      <c r="L4765" s="21">
        <v>0</v>
      </c>
      <c r="M4765" s="21" t="s">
        <v>586</v>
      </c>
      <c r="N4765" s="21" t="s">
        <v>587</v>
      </c>
      <c r="O4765" s="21">
        <f t="shared" si="270"/>
        <v>0</v>
      </c>
      <c r="P4765" s="21">
        <f t="shared" si="271"/>
        <v>1</v>
      </c>
      <c r="Q4765" s="21">
        <f t="shared" si="272"/>
        <v>0</v>
      </c>
      <c r="R4765">
        <f>IFERROR(IF(I4765=1,VLOOKUP(F4765,Lookup!$A$2:$B$15,2,FALSE),0),0.5)</f>
        <v>0.5</v>
      </c>
      <c r="S4765">
        <f>IF(K4765=1,1,IFERROR(IF(H4765="pass",VLOOKUP(F4765,Lookup!$D$2:$E$26,2,FALSE),0),1.6))</f>
        <v>0</v>
      </c>
      <c r="T4765" s="6">
        <f t="shared" si="273"/>
        <v>0</v>
      </c>
      <c r="U4765" s="6">
        <f t="shared" si="274"/>
        <v>0.5</v>
      </c>
      <c r="V4765" t="str">
        <f t="shared" si="275"/>
        <v>D.HENRY, TEN</v>
      </c>
    </row>
    <row r="4766" spans="1:22">
      <c r="A4766">
        <v>930</v>
      </c>
      <c r="B4766" s="21">
        <v>3</v>
      </c>
      <c r="C4766" s="21" t="s">
        <v>30</v>
      </c>
      <c r="D4766" s="21" t="s">
        <v>5</v>
      </c>
      <c r="E4766" s="21">
        <v>40</v>
      </c>
      <c r="F4766" s="21">
        <v>60</v>
      </c>
      <c r="G4766" s="21" t="s">
        <v>5853</v>
      </c>
      <c r="H4766" s="21" t="s">
        <v>2864</v>
      </c>
      <c r="I4766" s="21">
        <v>0</v>
      </c>
      <c r="J4766" s="21">
        <v>1</v>
      </c>
      <c r="K4766" s="21">
        <v>0</v>
      </c>
      <c r="L4766" s="21">
        <v>0</v>
      </c>
      <c r="M4766" s="21" t="s">
        <v>643</v>
      </c>
      <c r="N4766" s="21" t="s">
        <v>587</v>
      </c>
      <c r="O4766" s="21">
        <f t="shared" si="270"/>
        <v>0</v>
      </c>
      <c r="P4766" s="21">
        <f t="shared" si="271"/>
        <v>0</v>
      </c>
      <c r="Q4766" s="21">
        <f t="shared" si="272"/>
        <v>0</v>
      </c>
      <c r="R4766">
        <f>IFERROR(IF(I4766=1,VLOOKUP(F4766,Lookup!$A$2:$B$15,2,FALSE),0),0.5)</f>
        <v>0</v>
      </c>
      <c r="S4766">
        <f>IF(K4766=1,1,IFERROR(IF(H4766="pass",VLOOKUP(F4766,Lookup!$D$2:$E$26,2,FALSE),0),1.6))</f>
        <v>0</v>
      </c>
      <c r="T4766" s="6">
        <f t="shared" si="273"/>
        <v>0</v>
      </c>
      <c r="U4766" s="6">
        <f t="shared" si="274"/>
        <v>0</v>
      </c>
      <c r="V4766" t="str">
        <f t="shared" si="275"/>
        <v>N.WESTBROOK-IKHINE, TEN</v>
      </c>
    </row>
    <row r="4767" spans="1:22">
      <c r="A4767">
        <v>931</v>
      </c>
      <c r="B4767" s="21">
        <v>3</v>
      </c>
      <c r="C4767" s="21" t="s">
        <v>30</v>
      </c>
      <c r="D4767" s="21" t="s">
        <v>5</v>
      </c>
      <c r="E4767" s="21">
        <v>10</v>
      </c>
      <c r="F4767" s="21">
        <v>90</v>
      </c>
      <c r="G4767" s="21" t="s">
        <v>5854</v>
      </c>
      <c r="H4767" s="21" t="s">
        <v>585</v>
      </c>
      <c r="I4767" s="21">
        <v>1</v>
      </c>
      <c r="J4767" s="21">
        <v>0</v>
      </c>
      <c r="K4767" s="21">
        <v>0</v>
      </c>
      <c r="L4767" s="21">
        <v>0</v>
      </c>
      <c r="M4767" s="21" t="s">
        <v>586</v>
      </c>
      <c r="N4767" s="21" t="s">
        <v>587</v>
      </c>
      <c r="O4767" s="21">
        <f t="shared" si="270"/>
        <v>0</v>
      </c>
      <c r="P4767" s="21">
        <f t="shared" si="271"/>
        <v>1</v>
      </c>
      <c r="Q4767" s="21">
        <f t="shared" si="272"/>
        <v>0</v>
      </c>
      <c r="R4767">
        <f>IFERROR(IF(I4767=1,VLOOKUP(F4767,Lookup!$A$2:$B$15,2,FALSE),0),0.5)</f>
        <v>0.8</v>
      </c>
      <c r="S4767">
        <f>IF(K4767=1,1,IFERROR(IF(H4767="pass",VLOOKUP(F4767,Lookup!$D$2:$E$26,2,FALSE),0),1.6))</f>
        <v>0</v>
      </c>
      <c r="T4767" s="6">
        <f t="shared" si="273"/>
        <v>0</v>
      </c>
      <c r="U4767" s="6">
        <f t="shared" si="274"/>
        <v>0.8</v>
      </c>
      <c r="V4767" t="str">
        <f t="shared" si="275"/>
        <v>D.HENRY, TEN</v>
      </c>
    </row>
    <row r="4768" spans="1:22">
      <c r="A4768">
        <v>932</v>
      </c>
      <c r="B4768" s="21">
        <v>3</v>
      </c>
      <c r="C4768" s="21" t="s">
        <v>30</v>
      </c>
      <c r="D4768" s="21" t="s">
        <v>5</v>
      </c>
      <c r="E4768" s="21">
        <v>8</v>
      </c>
      <c r="F4768" s="21">
        <v>92</v>
      </c>
      <c r="G4768" s="21" t="s">
        <v>5855</v>
      </c>
      <c r="H4768" s="21" t="s">
        <v>439</v>
      </c>
      <c r="I4768" s="21">
        <v>0</v>
      </c>
      <c r="J4768" s="21">
        <v>1</v>
      </c>
      <c r="K4768" s="21">
        <v>0</v>
      </c>
      <c r="L4768" s="21">
        <v>0</v>
      </c>
      <c r="M4768" s="21" t="s">
        <v>641</v>
      </c>
      <c r="N4768" s="21">
        <v>-2</v>
      </c>
      <c r="O4768" s="21">
        <f t="shared" si="270"/>
        <v>-2</v>
      </c>
      <c r="P4768" s="21">
        <f t="shared" si="271"/>
        <v>0</v>
      </c>
      <c r="Q4768" s="21">
        <f t="shared" si="272"/>
        <v>1</v>
      </c>
      <c r="R4768">
        <f>IFERROR(IF(I4768=1,VLOOKUP(F4768,Lookup!$A$2:$B$15,2,FALSE),0),0.5)</f>
        <v>0</v>
      </c>
      <c r="S4768">
        <f>IF(K4768=1,1,IFERROR(IF(H4768="pass",VLOOKUP(F4768,Lookup!$D$2:$E$26,2,FALSE),0),1.6))</f>
        <v>2.7</v>
      </c>
      <c r="T4768" s="6">
        <f t="shared" si="273"/>
        <v>1.5650000000000002</v>
      </c>
      <c r="U4768" s="6">
        <f t="shared" si="274"/>
        <v>2.3141000000000003</v>
      </c>
      <c r="V4768" t="str">
        <f t="shared" si="275"/>
        <v>G.SWAIM, TEN</v>
      </c>
    </row>
    <row r="4769" spans="1:22">
      <c r="A4769">
        <v>933</v>
      </c>
      <c r="B4769" s="21">
        <v>3</v>
      </c>
      <c r="C4769" s="21" t="s">
        <v>30</v>
      </c>
      <c r="D4769" s="21" t="s">
        <v>5</v>
      </c>
      <c r="E4769" s="21">
        <v>10</v>
      </c>
      <c r="F4769" s="21">
        <v>90</v>
      </c>
      <c r="G4769" s="21" t="s">
        <v>5856</v>
      </c>
      <c r="H4769" s="21" t="s">
        <v>439</v>
      </c>
      <c r="I4769" s="21">
        <v>0</v>
      </c>
      <c r="J4769" s="21">
        <v>1</v>
      </c>
      <c r="K4769" s="21">
        <v>0</v>
      </c>
      <c r="L4769" s="21">
        <v>0</v>
      </c>
      <c r="M4769" s="21" t="s">
        <v>612</v>
      </c>
      <c r="N4769" s="21">
        <v>4</v>
      </c>
      <c r="O4769" s="21">
        <f t="shared" si="270"/>
        <v>4</v>
      </c>
      <c r="P4769" s="21">
        <f t="shared" si="271"/>
        <v>0</v>
      </c>
      <c r="Q4769" s="21">
        <f t="shared" si="272"/>
        <v>1</v>
      </c>
      <c r="R4769">
        <f>IFERROR(IF(I4769=1,VLOOKUP(F4769,Lookup!$A$2:$B$15,2,FALSE),0),0.5)</f>
        <v>0</v>
      </c>
      <c r="S4769">
        <f>IF(K4769=1,1,IFERROR(IF(H4769="pass",VLOOKUP(F4769,Lookup!$D$2:$E$26,2,FALSE),0),1.6))</f>
        <v>2.2000000000000002</v>
      </c>
      <c r="T4769" s="6">
        <f t="shared" si="273"/>
        <v>1.6700000000000002</v>
      </c>
      <c r="U4769" s="6">
        <f t="shared" si="274"/>
        <v>2.0198</v>
      </c>
      <c r="V4769" t="str">
        <f t="shared" si="275"/>
        <v>J.MCNICHOLS, TEN</v>
      </c>
    </row>
    <row r="4770" spans="1:22">
      <c r="A4770">
        <v>934</v>
      </c>
      <c r="B4770" s="21">
        <v>3</v>
      </c>
      <c r="C4770" s="21" t="s">
        <v>30</v>
      </c>
      <c r="D4770" s="21" t="s">
        <v>5</v>
      </c>
      <c r="E4770" s="21">
        <v>2</v>
      </c>
      <c r="F4770" s="21">
        <v>98</v>
      </c>
      <c r="G4770" s="21" t="s">
        <v>5857</v>
      </c>
      <c r="H4770" s="21" t="s">
        <v>585</v>
      </c>
      <c r="I4770" s="21">
        <v>1</v>
      </c>
      <c r="J4770" s="21">
        <v>0</v>
      </c>
      <c r="K4770" s="21">
        <v>1</v>
      </c>
      <c r="L4770" s="21">
        <v>0.47349999999999998</v>
      </c>
      <c r="M4770" s="21" t="s">
        <v>586</v>
      </c>
      <c r="N4770" s="21" t="s">
        <v>587</v>
      </c>
      <c r="O4770" s="21">
        <f t="shared" si="270"/>
        <v>0</v>
      </c>
      <c r="P4770" s="21">
        <f t="shared" si="271"/>
        <v>1</v>
      </c>
      <c r="Q4770" s="21">
        <f t="shared" si="272"/>
        <v>0</v>
      </c>
      <c r="R4770">
        <f>IFERROR(IF(I4770=1,VLOOKUP(F4770,Lookup!$A$2:$B$15,2,FALSE),0),0.5)</f>
        <v>2.5</v>
      </c>
      <c r="S4770">
        <f>IF(K4770=1,1,IFERROR(IF(H4770="pass",VLOOKUP(F4770,Lookup!$D$2:$E$26,2,FALSE),0),1.6))</f>
        <v>1</v>
      </c>
      <c r="T4770" s="6">
        <f t="shared" si="273"/>
        <v>0</v>
      </c>
      <c r="U4770" s="6">
        <f t="shared" si="274"/>
        <v>3.4470000000000001</v>
      </c>
      <c r="V4770" t="str">
        <f t="shared" si="275"/>
        <v>D.HENRY, TEN</v>
      </c>
    </row>
    <row r="4771" spans="1:22">
      <c r="A4771">
        <v>935</v>
      </c>
      <c r="B4771" s="21">
        <v>3</v>
      </c>
      <c r="C4771" s="21" t="s">
        <v>5</v>
      </c>
      <c r="D4771" s="21" t="s">
        <v>30</v>
      </c>
      <c r="E4771" s="21">
        <v>75</v>
      </c>
      <c r="F4771" s="21">
        <v>25</v>
      </c>
      <c r="G4771" s="21" t="s">
        <v>5858</v>
      </c>
      <c r="H4771" s="21" t="s">
        <v>439</v>
      </c>
      <c r="I4771" s="21">
        <v>0</v>
      </c>
      <c r="J4771" s="21">
        <v>1</v>
      </c>
      <c r="K4771" s="21">
        <v>0</v>
      </c>
      <c r="L4771" s="21">
        <v>0</v>
      </c>
      <c r="M4771" s="21" t="s">
        <v>2501</v>
      </c>
      <c r="N4771" s="21">
        <v>27</v>
      </c>
      <c r="O4771" s="21">
        <f t="shared" si="270"/>
        <v>27</v>
      </c>
      <c r="P4771" s="21">
        <f t="shared" si="271"/>
        <v>0</v>
      </c>
      <c r="Q4771" s="21">
        <f t="shared" si="272"/>
        <v>1</v>
      </c>
      <c r="R4771">
        <f>IFERROR(IF(I4771=1,VLOOKUP(F4771,Lookup!$A$2:$B$15,2,FALSE),0),0.5)</f>
        <v>0</v>
      </c>
      <c r="S4771">
        <f>IF(K4771=1,1,IFERROR(IF(H4771="pass",VLOOKUP(F4771,Lookup!$D$2:$E$26,2,FALSE),0),1.6))</f>
        <v>1.6</v>
      </c>
      <c r="T4771" s="6">
        <f t="shared" si="273"/>
        <v>2.0725000000000002</v>
      </c>
      <c r="U4771" s="6">
        <f t="shared" si="274"/>
        <v>2.0725000000000002</v>
      </c>
      <c r="V4771" t="str">
        <f t="shared" si="275"/>
        <v>Z.PASCAL, IND</v>
      </c>
    </row>
    <row r="4772" spans="1:22">
      <c r="A4772">
        <v>936</v>
      </c>
      <c r="B4772" s="21">
        <v>3</v>
      </c>
      <c r="C4772" s="21" t="s">
        <v>5</v>
      </c>
      <c r="D4772" s="21" t="s">
        <v>30</v>
      </c>
      <c r="E4772" s="21">
        <v>48</v>
      </c>
      <c r="F4772" s="21">
        <v>52</v>
      </c>
      <c r="G4772" s="21" t="s">
        <v>5859</v>
      </c>
      <c r="H4772" s="21" t="s">
        <v>439</v>
      </c>
      <c r="I4772" s="21">
        <v>0</v>
      </c>
      <c r="J4772" s="21">
        <v>1</v>
      </c>
      <c r="K4772" s="21">
        <v>0</v>
      </c>
      <c r="L4772" s="21">
        <v>0</v>
      </c>
      <c r="M4772" s="21" t="s">
        <v>2538</v>
      </c>
      <c r="N4772" s="21">
        <v>25</v>
      </c>
      <c r="O4772" s="21">
        <f t="shared" si="270"/>
        <v>25</v>
      </c>
      <c r="P4772" s="21">
        <f t="shared" si="271"/>
        <v>0</v>
      </c>
      <c r="Q4772" s="21">
        <f t="shared" si="272"/>
        <v>1</v>
      </c>
      <c r="R4772">
        <f>IFERROR(IF(I4772=1,VLOOKUP(F4772,Lookup!$A$2:$B$15,2,FALSE),0),0.5)</f>
        <v>0</v>
      </c>
      <c r="S4772">
        <f>IF(K4772=1,1,IFERROR(IF(H4772="pass",VLOOKUP(F4772,Lookup!$D$2:$E$26,2,FALSE),0),1.6))</f>
        <v>1.6</v>
      </c>
      <c r="T4772" s="6">
        <f t="shared" si="273"/>
        <v>2.0375000000000001</v>
      </c>
      <c r="U4772" s="6">
        <f t="shared" si="274"/>
        <v>2.0375000000000001</v>
      </c>
      <c r="V4772" t="str">
        <f t="shared" si="275"/>
        <v>M.PITTMAN, IND</v>
      </c>
    </row>
    <row r="4773" spans="1:22">
      <c r="A4773">
        <v>937</v>
      </c>
      <c r="B4773" s="21">
        <v>3</v>
      </c>
      <c r="C4773" s="21" t="s">
        <v>5</v>
      </c>
      <c r="D4773" s="21" t="s">
        <v>30</v>
      </c>
      <c r="E4773" s="21">
        <v>48</v>
      </c>
      <c r="F4773" s="21">
        <v>52</v>
      </c>
      <c r="G4773" s="21" t="s">
        <v>5860</v>
      </c>
      <c r="H4773" s="21" t="s">
        <v>2864</v>
      </c>
      <c r="I4773" s="21">
        <v>0</v>
      </c>
      <c r="J4773" s="21">
        <v>1</v>
      </c>
      <c r="K4773" s="21">
        <v>0</v>
      </c>
      <c r="L4773" s="21">
        <v>0</v>
      </c>
      <c r="M4773" s="21" t="s">
        <v>2532</v>
      </c>
      <c r="N4773" s="21" t="s">
        <v>587</v>
      </c>
      <c r="O4773" s="21">
        <f t="shared" si="270"/>
        <v>0</v>
      </c>
      <c r="P4773" s="21">
        <f t="shared" si="271"/>
        <v>0</v>
      </c>
      <c r="Q4773" s="21">
        <f t="shared" si="272"/>
        <v>0</v>
      </c>
      <c r="R4773">
        <f>IFERROR(IF(I4773=1,VLOOKUP(F4773,Lookup!$A$2:$B$15,2,FALSE),0),0.5)</f>
        <v>0</v>
      </c>
      <c r="S4773">
        <f>IF(K4773=1,1,IFERROR(IF(H4773="pass",VLOOKUP(F4773,Lookup!$D$2:$E$26,2,FALSE),0),1.6))</f>
        <v>0</v>
      </c>
      <c r="T4773" s="6">
        <f t="shared" si="273"/>
        <v>0</v>
      </c>
      <c r="U4773" s="6">
        <f t="shared" si="274"/>
        <v>0</v>
      </c>
      <c r="V4773" t="str">
        <f t="shared" si="275"/>
        <v>P.CAMPBELL, IND</v>
      </c>
    </row>
    <row r="4774" spans="1:22">
      <c r="A4774">
        <v>938</v>
      </c>
      <c r="B4774" s="21">
        <v>3</v>
      </c>
      <c r="C4774" s="21" t="s">
        <v>5</v>
      </c>
      <c r="D4774" s="21" t="s">
        <v>30</v>
      </c>
      <c r="E4774" s="21">
        <v>43</v>
      </c>
      <c r="F4774" s="21">
        <v>57</v>
      </c>
      <c r="G4774" s="21" t="s">
        <v>5861</v>
      </c>
      <c r="H4774" s="21" t="s">
        <v>439</v>
      </c>
      <c r="I4774" s="21">
        <v>0</v>
      </c>
      <c r="J4774" s="21">
        <v>1</v>
      </c>
      <c r="K4774" s="21">
        <v>0</v>
      </c>
      <c r="L4774" s="21">
        <v>0</v>
      </c>
      <c r="M4774" s="21" t="s">
        <v>2504</v>
      </c>
      <c r="N4774" s="21">
        <v>0</v>
      </c>
      <c r="O4774" s="21">
        <f t="shared" si="270"/>
        <v>0</v>
      </c>
      <c r="P4774" s="21">
        <f t="shared" si="271"/>
        <v>0</v>
      </c>
      <c r="Q4774" s="21">
        <f t="shared" si="272"/>
        <v>1</v>
      </c>
      <c r="R4774">
        <f>IFERROR(IF(I4774=1,VLOOKUP(F4774,Lookup!$A$2:$B$15,2,FALSE),0),0.5)</f>
        <v>0</v>
      </c>
      <c r="S4774">
        <f>IF(K4774=1,1,IFERROR(IF(H4774="pass",VLOOKUP(F4774,Lookup!$D$2:$E$26,2,FALSE),0),1.6))</f>
        <v>1.6</v>
      </c>
      <c r="T4774" s="6">
        <f t="shared" si="273"/>
        <v>1.6</v>
      </c>
      <c r="U4774" s="6">
        <f t="shared" si="274"/>
        <v>1.6</v>
      </c>
      <c r="V4774" t="str">
        <f t="shared" si="275"/>
        <v>N.HINES, IND</v>
      </c>
    </row>
    <row r="4775" spans="1:22">
      <c r="A4775">
        <v>939</v>
      </c>
      <c r="B4775" s="21">
        <v>3</v>
      </c>
      <c r="C4775" s="21" t="s">
        <v>5</v>
      </c>
      <c r="D4775" s="21" t="s">
        <v>30</v>
      </c>
      <c r="E4775" s="21">
        <v>7</v>
      </c>
      <c r="F4775" s="21">
        <v>93</v>
      </c>
      <c r="G4775" s="21" t="s">
        <v>5862</v>
      </c>
      <c r="H4775" s="21" t="s">
        <v>439</v>
      </c>
      <c r="I4775" s="21">
        <v>0</v>
      </c>
      <c r="J4775" s="21">
        <v>1</v>
      </c>
      <c r="K4775" s="21">
        <v>0</v>
      </c>
      <c r="L4775" s="21">
        <v>0</v>
      </c>
      <c r="M4775" s="21" t="s">
        <v>2501</v>
      </c>
      <c r="N4775" s="21">
        <v>7</v>
      </c>
      <c r="O4775" s="21">
        <f t="shared" si="270"/>
        <v>7</v>
      </c>
      <c r="P4775" s="21">
        <f t="shared" si="271"/>
        <v>0</v>
      </c>
      <c r="Q4775" s="21">
        <f t="shared" si="272"/>
        <v>1</v>
      </c>
      <c r="R4775">
        <f>IFERROR(IF(I4775=1,VLOOKUP(F4775,Lookup!$A$2:$B$15,2,FALSE),0),0.5)</f>
        <v>0</v>
      </c>
      <c r="S4775">
        <f>IF(K4775=1,1,IFERROR(IF(H4775="pass",VLOOKUP(F4775,Lookup!$D$2:$E$26,2,FALSE),0),1.6))</f>
        <v>2.7</v>
      </c>
      <c r="T4775" s="6">
        <f t="shared" si="273"/>
        <v>1.7225000000000001</v>
      </c>
      <c r="U4775" s="6">
        <f t="shared" si="274"/>
        <v>2.3676500000000003</v>
      </c>
      <c r="V4775" t="str">
        <f t="shared" si="275"/>
        <v>Z.PASCAL, IND</v>
      </c>
    </row>
    <row r="4776" spans="1:22">
      <c r="A4776">
        <v>940</v>
      </c>
      <c r="B4776" s="21">
        <v>3</v>
      </c>
      <c r="C4776" s="21" t="s">
        <v>5</v>
      </c>
      <c r="D4776" s="21" t="s">
        <v>30</v>
      </c>
      <c r="E4776" s="21">
        <v>7</v>
      </c>
      <c r="F4776" s="21">
        <v>93</v>
      </c>
      <c r="G4776" s="21" t="s">
        <v>5863</v>
      </c>
      <c r="H4776" s="21" t="s">
        <v>585</v>
      </c>
      <c r="I4776" s="21">
        <v>1</v>
      </c>
      <c r="J4776" s="21">
        <v>0</v>
      </c>
      <c r="K4776" s="21">
        <v>0</v>
      </c>
      <c r="L4776" s="21">
        <v>0</v>
      </c>
      <c r="M4776" s="21" t="s">
        <v>2504</v>
      </c>
      <c r="N4776" s="21" t="s">
        <v>587</v>
      </c>
      <c r="O4776" s="21">
        <f t="shared" si="270"/>
        <v>0</v>
      </c>
      <c r="P4776" s="21">
        <f t="shared" si="271"/>
        <v>1</v>
      </c>
      <c r="Q4776" s="21">
        <f t="shared" si="272"/>
        <v>0</v>
      </c>
      <c r="R4776">
        <f>IFERROR(IF(I4776=1,VLOOKUP(F4776,Lookup!$A$2:$B$15,2,FALSE),0),0.5)</f>
        <v>1.2</v>
      </c>
      <c r="S4776">
        <f>IF(K4776=1,1,IFERROR(IF(H4776="pass",VLOOKUP(F4776,Lookup!$D$2:$E$26,2,FALSE),0),1.6))</f>
        <v>0</v>
      </c>
      <c r="T4776" s="6">
        <f t="shared" si="273"/>
        <v>0</v>
      </c>
      <c r="U4776" s="6">
        <f t="shared" si="274"/>
        <v>1.2</v>
      </c>
      <c r="V4776" t="str">
        <f t="shared" si="275"/>
        <v>N.HINES, IND</v>
      </c>
    </row>
    <row r="4777" spans="1:22">
      <c r="A4777">
        <v>941</v>
      </c>
      <c r="B4777" s="21">
        <v>3</v>
      </c>
      <c r="C4777" s="21" t="s">
        <v>5</v>
      </c>
      <c r="D4777" s="21" t="s">
        <v>30</v>
      </c>
      <c r="E4777" s="21">
        <v>5</v>
      </c>
      <c r="F4777" s="21">
        <v>95</v>
      </c>
      <c r="G4777" s="21" t="s">
        <v>5864</v>
      </c>
      <c r="H4777" s="21" t="s">
        <v>439</v>
      </c>
      <c r="I4777" s="21">
        <v>0</v>
      </c>
      <c r="J4777" s="21">
        <v>1</v>
      </c>
      <c r="K4777" s="21">
        <v>0</v>
      </c>
      <c r="L4777" s="21">
        <v>0</v>
      </c>
      <c r="M4777" s="21" t="s">
        <v>2501</v>
      </c>
      <c r="N4777" s="21">
        <v>5</v>
      </c>
      <c r="O4777" s="21">
        <f t="shared" si="270"/>
        <v>5</v>
      </c>
      <c r="P4777" s="21">
        <f t="shared" si="271"/>
        <v>0</v>
      </c>
      <c r="Q4777" s="21">
        <f t="shared" si="272"/>
        <v>1</v>
      </c>
      <c r="R4777">
        <f>IFERROR(IF(I4777=1,VLOOKUP(F4777,Lookup!$A$2:$B$15,2,FALSE),0),0.5)</f>
        <v>0</v>
      </c>
      <c r="S4777">
        <f>IF(K4777=1,1,IFERROR(IF(H4777="pass",VLOOKUP(F4777,Lookup!$D$2:$E$26,2,FALSE),0),1.6))</f>
        <v>3.2</v>
      </c>
      <c r="T4777" s="6">
        <f t="shared" si="273"/>
        <v>1.6875</v>
      </c>
      <c r="U4777" s="6">
        <f t="shared" si="274"/>
        <v>3.2</v>
      </c>
      <c r="V4777" t="str">
        <f t="shared" si="275"/>
        <v>Z.PASCAL, IND</v>
      </c>
    </row>
    <row r="4778" spans="1:22">
      <c r="A4778">
        <v>942</v>
      </c>
      <c r="B4778" s="21">
        <v>3</v>
      </c>
      <c r="C4778" s="21" t="s">
        <v>30</v>
      </c>
      <c r="D4778" s="21" t="s">
        <v>5</v>
      </c>
      <c r="E4778" s="21">
        <v>81</v>
      </c>
      <c r="F4778" s="21">
        <v>19</v>
      </c>
      <c r="G4778" s="21" t="s">
        <v>5865</v>
      </c>
      <c r="H4778" s="21" t="s">
        <v>585</v>
      </c>
      <c r="I4778" s="21">
        <v>1</v>
      </c>
      <c r="J4778" s="21">
        <v>0</v>
      </c>
      <c r="K4778" s="21">
        <v>0</v>
      </c>
      <c r="L4778" s="21">
        <v>0</v>
      </c>
      <c r="M4778" s="21" t="s">
        <v>586</v>
      </c>
      <c r="N4778" s="21" t="s">
        <v>587</v>
      </c>
      <c r="O4778" s="21">
        <f t="shared" si="270"/>
        <v>0</v>
      </c>
      <c r="P4778" s="21">
        <f t="shared" si="271"/>
        <v>1</v>
      </c>
      <c r="Q4778" s="21">
        <f t="shared" si="272"/>
        <v>0</v>
      </c>
      <c r="R4778">
        <f>IFERROR(IF(I4778=1,VLOOKUP(F4778,Lookup!$A$2:$B$15,2,FALSE),0),0.5)</f>
        <v>0.5</v>
      </c>
      <c r="S4778">
        <f>IF(K4778=1,1,IFERROR(IF(H4778="pass",VLOOKUP(F4778,Lookup!$D$2:$E$26,2,FALSE),0),1.6))</f>
        <v>0</v>
      </c>
      <c r="T4778" s="6">
        <f t="shared" si="273"/>
        <v>0</v>
      </c>
      <c r="U4778" s="6">
        <f t="shared" si="274"/>
        <v>0.5</v>
      </c>
      <c r="V4778" t="str">
        <f t="shared" si="275"/>
        <v>D.HENRY, TEN</v>
      </c>
    </row>
    <row r="4779" spans="1:22">
      <c r="A4779">
        <v>943</v>
      </c>
      <c r="B4779" s="21">
        <v>3</v>
      </c>
      <c r="C4779" s="21" t="s">
        <v>30</v>
      </c>
      <c r="D4779" s="21" t="s">
        <v>5</v>
      </c>
      <c r="E4779" s="21">
        <v>79</v>
      </c>
      <c r="F4779" s="21">
        <v>21</v>
      </c>
      <c r="G4779" s="21" t="s">
        <v>5866</v>
      </c>
      <c r="H4779" s="21" t="s">
        <v>585</v>
      </c>
      <c r="I4779" s="21">
        <v>1</v>
      </c>
      <c r="J4779" s="21">
        <v>0</v>
      </c>
      <c r="K4779" s="21">
        <v>0</v>
      </c>
      <c r="L4779" s="21">
        <v>0</v>
      </c>
      <c r="M4779" s="21" t="s">
        <v>586</v>
      </c>
      <c r="N4779" s="21" t="s">
        <v>587</v>
      </c>
      <c r="O4779" s="21">
        <f t="shared" si="270"/>
        <v>0</v>
      </c>
      <c r="P4779" s="21">
        <f t="shared" si="271"/>
        <v>1</v>
      </c>
      <c r="Q4779" s="21">
        <f t="shared" si="272"/>
        <v>0</v>
      </c>
      <c r="R4779">
        <f>IFERROR(IF(I4779=1,VLOOKUP(F4779,Lookup!$A$2:$B$15,2,FALSE),0),0.5)</f>
        <v>0.5</v>
      </c>
      <c r="S4779">
        <f>IF(K4779=1,1,IFERROR(IF(H4779="pass",VLOOKUP(F4779,Lookup!$D$2:$E$26,2,FALSE),0),1.6))</f>
        <v>0</v>
      </c>
      <c r="T4779" s="6">
        <f t="shared" si="273"/>
        <v>0</v>
      </c>
      <c r="U4779" s="6">
        <f t="shared" si="274"/>
        <v>0.5</v>
      </c>
      <c r="V4779" t="str">
        <f t="shared" si="275"/>
        <v>D.HENRY, TEN</v>
      </c>
    </row>
    <row r="4780" spans="1:22">
      <c r="A4780">
        <v>944</v>
      </c>
      <c r="B4780" s="21">
        <v>3</v>
      </c>
      <c r="C4780" s="21" t="s">
        <v>30</v>
      </c>
      <c r="D4780" s="21" t="s">
        <v>5</v>
      </c>
      <c r="E4780" s="21">
        <v>67</v>
      </c>
      <c r="F4780" s="21">
        <v>33</v>
      </c>
      <c r="G4780" s="21" t="s">
        <v>5867</v>
      </c>
      <c r="H4780" s="21" t="s">
        <v>585</v>
      </c>
      <c r="I4780" s="21">
        <v>1</v>
      </c>
      <c r="J4780" s="21">
        <v>0</v>
      </c>
      <c r="K4780" s="21">
        <v>0</v>
      </c>
      <c r="L4780" s="21">
        <v>0</v>
      </c>
      <c r="M4780" s="21" t="s">
        <v>586</v>
      </c>
      <c r="N4780" s="21" t="s">
        <v>587</v>
      </c>
      <c r="O4780" s="21">
        <f t="shared" si="270"/>
        <v>0</v>
      </c>
      <c r="P4780" s="21">
        <f t="shared" si="271"/>
        <v>1</v>
      </c>
      <c r="Q4780" s="21">
        <f t="shared" si="272"/>
        <v>0</v>
      </c>
      <c r="R4780">
        <f>IFERROR(IF(I4780=1,VLOOKUP(F4780,Lookup!$A$2:$B$15,2,FALSE),0),0.5)</f>
        <v>0.5</v>
      </c>
      <c r="S4780">
        <f>IF(K4780=1,1,IFERROR(IF(H4780="pass",VLOOKUP(F4780,Lookup!$D$2:$E$26,2,FALSE),0),1.6))</f>
        <v>0</v>
      </c>
      <c r="T4780" s="6">
        <f t="shared" si="273"/>
        <v>0</v>
      </c>
      <c r="U4780" s="6">
        <f t="shared" si="274"/>
        <v>0.5</v>
      </c>
      <c r="V4780" t="str">
        <f t="shared" si="275"/>
        <v>D.HENRY, TEN</v>
      </c>
    </row>
    <row r="4781" spans="1:22">
      <c r="A4781">
        <v>945</v>
      </c>
      <c r="B4781" s="21">
        <v>3</v>
      </c>
      <c r="C4781" s="21" t="s">
        <v>30</v>
      </c>
      <c r="D4781" s="21" t="s">
        <v>5</v>
      </c>
      <c r="E4781" s="21">
        <v>66</v>
      </c>
      <c r="F4781" s="21">
        <v>34</v>
      </c>
      <c r="G4781" s="21" t="s">
        <v>5868</v>
      </c>
      <c r="H4781" s="21" t="s">
        <v>439</v>
      </c>
      <c r="I4781" s="21">
        <v>0</v>
      </c>
      <c r="J4781" s="21">
        <v>1</v>
      </c>
      <c r="K4781" s="21">
        <v>0</v>
      </c>
      <c r="L4781" s="21">
        <v>0</v>
      </c>
      <c r="M4781" s="21" t="s">
        <v>586</v>
      </c>
      <c r="N4781" s="21">
        <v>3</v>
      </c>
      <c r="O4781" s="21">
        <f t="shared" si="270"/>
        <v>3</v>
      </c>
      <c r="P4781" s="21">
        <f t="shared" si="271"/>
        <v>0</v>
      </c>
      <c r="Q4781" s="21">
        <f t="shared" si="272"/>
        <v>1</v>
      </c>
      <c r="R4781">
        <f>IFERROR(IF(I4781=1,VLOOKUP(F4781,Lookup!$A$2:$B$15,2,FALSE),0),0.5)</f>
        <v>0</v>
      </c>
      <c r="S4781">
        <f>IF(K4781=1,1,IFERROR(IF(H4781="pass",VLOOKUP(F4781,Lookup!$D$2:$E$26,2,FALSE),0),1.6))</f>
        <v>1.6</v>
      </c>
      <c r="T4781" s="6">
        <f t="shared" si="273"/>
        <v>1.6525000000000001</v>
      </c>
      <c r="U4781" s="6">
        <f t="shared" si="274"/>
        <v>1.6525000000000001</v>
      </c>
      <c r="V4781" t="str">
        <f t="shared" si="275"/>
        <v>D.HENRY, TEN</v>
      </c>
    </row>
    <row r="4782" spans="1:22">
      <c r="A4782">
        <v>946</v>
      </c>
      <c r="B4782" s="21">
        <v>3</v>
      </c>
      <c r="C4782" s="21" t="s">
        <v>30</v>
      </c>
      <c r="D4782" s="21" t="s">
        <v>5</v>
      </c>
      <c r="E4782" s="21">
        <v>55</v>
      </c>
      <c r="F4782" s="21">
        <v>45</v>
      </c>
      <c r="G4782" s="21" t="s">
        <v>5869</v>
      </c>
      <c r="H4782" s="21" t="s">
        <v>439</v>
      </c>
      <c r="I4782" s="21">
        <v>0</v>
      </c>
      <c r="J4782" s="21">
        <v>1</v>
      </c>
      <c r="K4782" s="21">
        <v>0</v>
      </c>
      <c r="L4782" s="21">
        <v>0</v>
      </c>
      <c r="M4782" s="21" t="s">
        <v>643</v>
      </c>
      <c r="N4782" s="21">
        <v>12</v>
      </c>
      <c r="O4782" s="21">
        <f t="shared" si="270"/>
        <v>12</v>
      </c>
      <c r="P4782" s="21">
        <f t="shared" si="271"/>
        <v>0</v>
      </c>
      <c r="Q4782" s="21">
        <f t="shared" si="272"/>
        <v>1</v>
      </c>
      <c r="R4782">
        <f>IFERROR(IF(I4782=1,VLOOKUP(F4782,Lookup!$A$2:$B$15,2,FALSE),0),0.5)</f>
        <v>0</v>
      </c>
      <c r="S4782">
        <f>IF(K4782=1,1,IFERROR(IF(H4782="pass",VLOOKUP(F4782,Lookup!$D$2:$E$26,2,FALSE),0),1.6))</f>
        <v>1.6</v>
      </c>
      <c r="T4782" s="6">
        <f t="shared" si="273"/>
        <v>1.81</v>
      </c>
      <c r="U4782" s="6">
        <f t="shared" si="274"/>
        <v>1.81</v>
      </c>
      <c r="V4782" t="str">
        <f t="shared" si="275"/>
        <v>N.WESTBROOK-IKHINE, TEN</v>
      </c>
    </row>
    <row r="4783" spans="1:22">
      <c r="A4783">
        <v>947</v>
      </c>
      <c r="B4783" s="21">
        <v>3</v>
      </c>
      <c r="C4783" s="21" t="s">
        <v>30</v>
      </c>
      <c r="D4783" s="21" t="s">
        <v>5</v>
      </c>
      <c r="E4783" s="21">
        <v>42</v>
      </c>
      <c r="F4783" s="21">
        <v>58</v>
      </c>
      <c r="G4783" s="21" t="s">
        <v>5870</v>
      </c>
      <c r="H4783" s="21" t="s">
        <v>585</v>
      </c>
      <c r="I4783" s="21">
        <v>1</v>
      </c>
      <c r="J4783" s="21">
        <v>0</v>
      </c>
      <c r="K4783" s="21">
        <v>0</v>
      </c>
      <c r="L4783" s="21">
        <v>0</v>
      </c>
      <c r="M4783" s="21" t="s">
        <v>612</v>
      </c>
      <c r="N4783" s="21" t="s">
        <v>587</v>
      </c>
      <c r="O4783" s="21">
        <f t="shared" si="270"/>
        <v>0</v>
      </c>
      <c r="P4783" s="21">
        <f t="shared" si="271"/>
        <v>1</v>
      </c>
      <c r="Q4783" s="21">
        <f t="shared" si="272"/>
        <v>0</v>
      </c>
      <c r="R4783">
        <f>IFERROR(IF(I4783=1,VLOOKUP(F4783,Lookup!$A$2:$B$15,2,FALSE),0),0.5)</f>
        <v>0.5</v>
      </c>
      <c r="S4783">
        <f>IF(K4783=1,1,IFERROR(IF(H4783="pass",VLOOKUP(F4783,Lookup!$D$2:$E$26,2,FALSE),0),1.6))</f>
        <v>0</v>
      </c>
      <c r="T4783" s="6">
        <f t="shared" si="273"/>
        <v>0</v>
      </c>
      <c r="U4783" s="6">
        <f t="shared" si="274"/>
        <v>0.5</v>
      </c>
      <c r="V4783" t="str">
        <f t="shared" si="275"/>
        <v>J.MCNICHOLS, TEN</v>
      </c>
    </row>
    <row r="4784" spans="1:22">
      <c r="A4784">
        <v>948</v>
      </c>
      <c r="B4784" s="21">
        <v>3</v>
      </c>
      <c r="C4784" s="21" t="s">
        <v>30</v>
      </c>
      <c r="D4784" s="21" t="s">
        <v>5</v>
      </c>
      <c r="E4784" s="21">
        <v>37</v>
      </c>
      <c r="F4784" s="21">
        <v>63</v>
      </c>
      <c r="G4784" s="21" t="s">
        <v>5871</v>
      </c>
      <c r="H4784" s="21" t="s">
        <v>585</v>
      </c>
      <c r="I4784" s="21">
        <v>1</v>
      </c>
      <c r="J4784" s="21">
        <v>0</v>
      </c>
      <c r="K4784" s="21">
        <v>0</v>
      </c>
      <c r="L4784" s="21">
        <v>0</v>
      </c>
      <c r="M4784" s="21" t="s">
        <v>586</v>
      </c>
      <c r="N4784" s="21" t="s">
        <v>587</v>
      </c>
      <c r="O4784" s="21">
        <f t="shared" si="270"/>
        <v>0</v>
      </c>
      <c r="P4784" s="21">
        <f t="shared" si="271"/>
        <v>1</v>
      </c>
      <c r="Q4784" s="21">
        <f t="shared" si="272"/>
        <v>0</v>
      </c>
      <c r="R4784">
        <f>IFERROR(IF(I4784=1,VLOOKUP(F4784,Lookup!$A$2:$B$15,2,FALSE),0),0.5)</f>
        <v>0.5</v>
      </c>
      <c r="S4784">
        <f>IF(K4784=1,1,IFERROR(IF(H4784="pass",VLOOKUP(F4784,Lookup!$D$2:$E$26,2,FALSE),0),1.6))</f>
        <v>0</v>
      </c>
      <c r="T4784" s="6">
        <f t="shared" si="273"/>
        <v>0</v>
      </c>
      <c r="U4784" s="6">
        <f t="shared" si="274"/>
        <v>0.5</v>
      </c>
      <c r="V4784" t="str">
        <f t="shared" si="275"/>
        <v>D.HENRY, TEN</v>
      </c>
    </row>
    <row r="4785" spans="1:22">
      <c r="A4785">
        <v>949</v>
      </c>
      <c r="B4785" s="21">
        <v>3</v>
      </c>
      <c r="C4785" s="21" t="s">
        <v>30</v>
      </c>
      <c r="D4785" s="21" t="s">
        <v>5</v>
      </c>
      <c r="E4785" s="21">
        <v>36</v>
      </c>
      <c r="F4785" s="21">
        <v>64</v>
      </c>
      <c r="G4785" s="21" t="s">
        <v>5872</v>
      </c>
      <c r="H4785" s="21" t="s">
        <v>439</v>
      </c>
      <c r="I4785" s="21">
        <v>0</v>
      </c>
      <c r="J4785" s="21">
        <v>1</v>
      </c>
      <c r="K4785" s="21">
        <v>0</v>
      </c>
      <c r="L4785" s="21">
        <v>0</v>
      </c>
      <c r="M4785" s="21" t="s">
        <v>4759</v>
      </c>
      <c r="N4785" s="21">
        <v>7</v>
      </c>
      <c r="O4785" s="21">
        <f t="shared" si="270"/>
        <v>7</v>
      </c>
      <c r="P4785" s="21">
        <f t="shared" si="271"/>
        <v>0</v>
      </c>
      <c r="Q4785" s="21">
        <f t="shared" si="272"/>
        <v>1</v>
      </c>
      <c r="R4785">
        <f>IFERROR(IF(I4785=1,VLOOKUP(F4785,Lookup!$A$2:$B$15,2,FALSE),0),0.5)</f>
        <v>0</v>
      </c>
      <c r="S4785">
        <f>IF(K4785=1,1,IFERROR(IF(H4785="pass",VLOOKUP(F4785,Lookup!$D$2:$E$26,2,FALSE),0),1.6))</f>
        <v>1.6</v>
      </c>
      <c r="T4785" s="6">
        <f t="shared" si="273"/>
        <v>1.7225000000000001</v>
      </c>
      <c r="U4785" s="6">
        <f t="shared" si="274"/>
        <v>1.7225000000000001</v>
      </c>
      <c r="V4785" t="str">
        <f t="shared" si="275"/>
        <v>M.PRUITT, TEN</v>
      </c>
    </row>
    <row r="4786" spans="1:22">
      <c r="A4786">
        <v>950</v>
      </c>
      <c r="B4786" s="21">
        <v>3</v>
      </c>
      <c r="C4786" s="21" t="s">
        <v>30</v>
      </c>
      <c r="D4786" s="21" t="s">
        <v>5</v>
      </c>
      <c r="E4786" s="21">
        <v>29</v>
      </c>
      <c r="F4786" s="21">
        <v>71</v>
      </c>
      <c r="G4786" s="21" t="s">
        <v>5873</v>
      </c>
      <c r="H4786" s="21" t="s">
        <v>585</v>
      </c>
      <c r="I4786" s="21">
        <v>1</v>
      </c>
      <c r="J4786" s="21">
        <v>0</v>
      </c>
      <c r="K4786" s="21">
        <v>0</v>
      </c>
      <c r="L4786" s="21">
        <v>0</v>
      </c>
      <c r="M4786" s="21" t="s">
        <v>586</v>
      </c>
      <c r="N4786" s="21" t="s">
        <v>587</v>
      </c>
      <c r="O4786" s="21">
        <f t="shared" si="270"/>
        <v>0</v>
      </c>
      <c r="P4786" s="21">
        <f t="shared" si="271"/>
        <v>1</v>
      </c>
      <c r="Q4786" s="21">
        <f t="shared" si="272"/>
        <v>0</v>
      </c>
      <c r="R4786">
        <f>IFERROR(IF(I4786=1,VLOOKUP(F4786,Lookup!$A$2:$B$15,2,FALSE),0),0.5)</f>
        <v>0.5</v>
      </c>
      <c r="S4786">
        <f>IF(K4786=1,1,IFERROR(IF(H4786="pass",VLOOKUP(F4786,Lookup!$D$2:$E$26,2,FALSE),0),1.6))</f>
        <v>0</v>
      </c>
      <c r="T4786" s="6">
        <f t="shared" si="273"/>
        <v>0</v>
      </c>
      <c r="U4786" s="6">
        <f t="shared" si="274"/>
        <v>0.5</v>
      </c>
      <c r="V4786" t="str">
        <f t="shared" si="275"/>
        <v>D.HENRY, TEN</v>
      </c>
    </row>
    <row r="4787" spans="1:22">
      <c r="A4787">
        <v>951</v>
      </c>
      <c r="B4787" s="21">
        <v>3</v>
      </c>
      <c r="C4787" s="21" t="s">
        <v>30</v>
      </c>
      <c r="D4787" s="21" t="s">
        <v>5</v>
      </c>
      <c r="E4787" s="21">
        <v>30</v>
      </c>
      <c r="F4787" s="21">
        <v>70</v>
      </c>
      <c r="G4787" s="21" t="s">
        <v>5874</v>
      </c>
      <c r="H4787" s="21" t="s">
        <v>585</v>
      </c>
      <c r="I4787" s="21">
        <v>1</v>
      </c>
      <c r="J4787" s="21">
        <v>0</v>
      </c>
      <c r="K4787" s="21">
        <v>0</v>
      </c>
      <c r="L4787" s="21">
        <v>0</v>
      </c>
      <c r="M4787" s="21" t="s">
        <v>4729</v>
      </c>
      <c r="N4787" s="21" t="s">
        <v>587</v>
      </c>
      <c r="O4787" s="21">
        <f t="shared" si="270"/>
        <v>0</v>
      </c>
      <c r="P4787" s="21">
        <f t="shared" si="271"/>
        <v>1</v>
      </c>
      <c r="Q4787" s="21">
        <f t="shared" si="272"/>
        <v>0</v>
      </c>
      <c r="R4787">
        <f>IFERROR(IF(I4787=1,VLOOKUP(F4787,Lookup!$A$2:$B$15,2,FALSE),0),0.5)</f>
        <v>0.5</v>
      </c>
      <c r="S4787">
        <f>IF(K4787=1,1,IFERROR(IF(H4787="pass",VLOOKUP(F4787,Lookup!$D$2:$E$26,2,FALSE),0),1.6))</f>
        <v>0</v>
      </c>
      <c r="T4787" s="6">
        <f t="shared" si="273"/>
        <v>0</v>
      </c>
      <c r="U4787" s="6">
        <f t="shared" si="274"/>
        <v>0.5</v>
      </c>
      <c r="V4787" t="str">
        <f t="shared" si="275"/>
        <v>R.TANNEHILL, TEN</v>
      </c>
    </row>
    <row r="4788" spans="1:22">
      <c r="A4788">
        <v>952</v>
      </c>
      <c r="B4788" s="21">
        <v>3</v>
      </c>
      <c r="C4788" s="21" t="s">
        <v>30</v>
      </c>
      <c r="D4788" s="21" t="s">
        <v>5</v>
      </c>
      <c r="E4788" s="21">
        <v>17</v>
      </c>
      <c r="F4788" s="21">
        <v>83</v>
      </c>
      <c r="G4788" s="21" t="s">
        <v>5875</v>
      </c>
      <c r="H4788" s="21" t="s">
        <v>585</v>
      </c>
      <c r="I4788" s="21">
        <v>1</v>
      </c>
      <c r="J4788" s="21">
        <v>0</v>
      </c>
      <c r="K4788" s="21">
        <v>0</v>
      </c>
      <c r="L4788" s="21">
        <v>0</v>
      </c>
      <c r="M4788" s="21" t="s">
        <v>586</v>
      </c>
      <c r="N4788" s="21" t="s">
        <v>587</v>
      </c>
      <c r="O4788" s="21">
        <f t="shared" si="270"/>
        <v>0</v>
      </c>
      <c r="P4788" s="21">
        <f t="shared" si="271"/>
        <v>1</v>
      </c>
      <c r="Q4788" s="21">
        <f t="shared" si="272"/>
        <v>0</v>
      </c>
      <c r="R4788">
        <f>IFERROR(IF(I4788=1,VLOOKUP(F4788,Lookup!$A$2:$B$15,2,FALSE),0),0.5)</f>
        <v>0.5</v>
      </c>
      <c r="S4788">
        <f>IF(K4788=1,1,IFERROR(IF(H4788="pass",VLOOKUP(F4788,Lookup!$D$2:$E$26,2,FALSE),0),1.6))</f>
        <v>0</v>
      </c>
      <c r="T4788" s="6">
        <f t="shared" si="273"/>
        <v>0</v>
      </c>
      <c r="U4788" s="6">
        <f t="shared" si="274"/>
        <v>0.5</v>
      </c>
      <c r="V4788" t="str">
        <f t="shared" si="275"/>
        <v>D.HENRY, TEN</v>
      </c>
    </row>
    <row r="4789" spans="1:22">
      <c r="A4789">
        <v>953</v>
      </c>
      <c r="B4789" s="21">
        <v>3</v>
      </c>
      <c r="C4789" s="21" t="s">
        <v>30</v>
      </c>
      <c r="D4789" s="21" t="s">
        <v>5</v>
      </c>
      <c r="E4789" s="21">
        <v>17</v>
      </c>
      <c r="F4789" s="21">
        <v>83</v>
      </c>
      <c r="G4789" s="21" t="s">
        <v>5876</v>
      </c>
      <c r="H4789" s="21" t="s">
        <v>439</v>
      </c>
      <c r="I4789" s="21">
        <v>0</v>
      </c>
      <c r="J4789" s="21">
        <v>1</v>
      </c>
      <c r="K4789" s="21">
        <v>0</v>
      </c>
      <c r="L4789" s="21">
        <v>0</v>
      </c>
      <c r="M4789" s="21" t="s">
        <v>5877</v>
      </c>
      <c r="N4789" s="21">
        <v>13</v>
      </c>
      <c r="O4789" s="21">
        <f t="shared" si="270"/>
        <v>13</v>
      </c>
      <c r="P4789" s="21">
        <f t="shared" si="271"/>
        <v>0</v>
      </c>
      <c r="Q4789" s="21">
        <f t="shared" si="272"/>
        <v>1</v>
      </c>
      <c r="R4789">
        <f>IFERROR(IF(I4789=1,VLOOKUP(F4789,Lookup!$A$2:$B$15,2,FALSE),0),0.5)</f>
        <v>0</v>
      </c>
      <c r="S4789">
        <f>IF(K4789=1,1,IFERROR(IF(H4789="pass",VLOOKUP(F4789,Lookup!$D$2:$E$26,2,FALSE),0),1.6))</f>
        <v>2</v>
      </c>
      <c r="T4789" s="6">
        <f t="shared" si="273"/>
        <v>1.8275000000000001</v>
      </c>
      <c r="U4789" s="6">
        <f t="shared" si="274"/>
        <v>1.9413500000000001</v>
      </c>
      <c r="V4789" t="str">
        <f t="shared" si="275"/>
        <v>R.MCMATH, TEN</v>
      </c>
    </row>
    <row r="4790" spans="1:22">
      <c r="A4790">
        <v>954</v>
      </c>
      <c r="B4790" s="21">
        <v>3</v>
      </c>
      <c r="C4790" s="21" t="s">
        <v>30</v>
      </c>
      <c r="D4790" s="21" t="s">
        <v>5</v>
      </c>
      <c r="E4790" s="21">
        <v>17</v>
      </c>
      <c r="F4790" s="21">
        <v>83</v>
      </c>
      <c r="G4790" s="21" t="s">
        <v>5878</v>
      </c>
      <c r="H4790" s="21" t="s">
        <v>439</v>
      </c>
      <c r="I4790" s="21">
        <v>0</v>
      </c>
      <c r="J4790" s="21">
        <v>1</v>
      </c>
      <c r="K4790" s="21">
        <v>0</v>
      </c>
      <c r="L4790" s="21">
        <v>0</v>
      </c>
      <c r="M4790" s="21" t="s">
        <v>4709</v>
      </c>
      <c r="N4790" s="21">
        <v>-5</v>
      </c>
      <c r="O4790" s="21">
        <f t="shared" si="270"/>
        <v>-5</v>
      </c>
      <c r="P4790" s="21">
        <f t="shared" si="271"/>
        <v>0</v>
      </c>
      <c r="Q4790" s="21">
        <f t="shared" si="272"/>
        <v>1</v>
      </c>
      <c r="R4790">
        <f>IFERROR(IF(I4790=1,VLOOKUP(F4790,Lookup!$A$2:$B$15,2,FALSE),0),0.5)</f>
        <v>0</v>
      </c>
      <c r="S4790">
        <f>IF(K4790=1,1,IFERROR(IF(H4790="pass",VLOOKUP(F4790,Lookup!$D$2:$E$26,2,FALSE),0),1.6))</f>
        <v>2</v>
      </c>
      <c r="T4790" s="6">
        <f t="shared" si="273"/>
        <v>1.5125000000000002</v>
      </c>
      <c r="U4790" s="6">
        <f t="shared" si="274"/>
        <v>1.8342500000000002</v>
      </c>
      <c r="V4790" t="str">
        <f t="shared" si="275"/>
        <v>T.HUDSON, TEN</v>
      </c>
    </row>
    <row r="4791" spans="1:22">
      <c r="A4791">
        <v>955</v>
      </c>
      <c r="B4791" s="21">
        <v>3</v>
      </c>
      <c r="C4791" s="21" t="s">
        <v>5</v>
      </c>
      <c r="D4791" s="21" t="s">
        <v>30</v>
      </c>
      <c r="E4791" s="21">
        <v>75</v>
      </c>
      <c r="F4791" s="21">
        <v>25</v>
      </c>
      <c r="G4791" s="21" t="s">
        <v>5879</v>
      </c>
      <c r="H4791" s="21" t="s">
        <v>439</v>
      </c>
      <c r="I4791" s="21">
        <v>0</v>
      </c>
      <c r="J4791" s="21">
        <v>1</v>
      </c>
      <c r="K4791" s="21">
        <v>0</v>
      </c>
      <c r="L4791" s="21">
        <v>0</v>
      </c>
      <c r="M4791" s="21" t="s">
        <v>2538</v>
      </c>
      <c r="N4791" s="21">
        <v>18</v>
      </c>
      <c r="O4791" s="21">
        <f t="shared" si="270"/>
        <v>18</v>
      </c>
      <c r="P4791" s="21">
        <f t="shared" si="271"/>
        <v>0</v>
      </c>
      <c r="Q4791" s="21">
        <f t="shared" si="272"/>
        <v>1</v>
      </c>
      <c r="R4791">
        <f>IFERROR(IF(I4791=1,VLOOKUP(F4791,Lookup!$A$2:$B$15,2,FALSE),0),0.5)</f>
        <v>0</v>
      </c>
      <c r="S4791">
        <f>IF(K4791=1,1,IFERROR(IF(H4791="pass",VLOOKUP(F4791,Lookup!$D$2:$E$26,2,FALSE),0),1.6))</f>
        <v>1.6</v>
      </c>
      <c r="T4791" s="6">
        <f t="shared" si="273"/>
        <v>1.915</v>
      </c>
      <c r="U4791" s="6">
        <f t="shared" si="274"/>
        <v>1.915</v>
      </c>
      <c r="V4791" t="str">
        <f t="shared" si="275"/>
        <v>M.PITTMAN, IND</v>
      </c>
    </row>
    <row r="4792" spans="1:22">
      <c r="A4792">
        <v>956</v>
      </c>
      <c r="B4792" s="21">
        <v>3</v>
      </c>
      <c r="C4792" s="21" t="s">
        <v>5</v>
      </c>
      <c r="D4792" s="21" t="s">
        <v>30</v>
      </c>
      <c r="E4792" s="21">
        <v>57</v>
      </c>
      <c r="F4792" s="21">
        <v>43</v>
      </c>
      <c r="G4792" s="21" t="s">
        <v>5880</v>
      </c>
      <c r="H4792" s="21" t="s">
        <v>439</v>
      </c>
      <c r="I4792" s="21">
        <v>0</v>
      </c>
      <c r="J4792" s="21">
        <v>1</v>
      </c>
      <c r="K4792" s="21">
        <v>0</v>
      </c>
      <c r="L4792" s="21">
        <v>0</v>
      </c>
      <c r="M4792" s="21" t="s">
        <v>2501</v>
      </c>
      <c r="N4792" s="21">
        <v>11</v>
      </c>
      <c r="O4792" s="21">
        <f t="shared" si="270"/>
        <v>11</v>
      </c>
      <c r="P4792" s="21">
        <f t="shared" si="271"/>
        <v>0</v>
      </c>
      <c r="Q4792" s="21">
        <f t="shared" si="272"/>
        <v>1</v>
      </c>
      <c r="R4792">
        <f>IFERROR(IF(I4792=1,VLOOKUP(F4792,Lookup!$A$2:$B$15,2,FALSE),0),0.5)</f>
        <v>0</v>
      </c>
      <c r="S4792">
        <f>IF(K4792=1,1,IFERROR(IF(H4792="pass",VLOOKUP(F4792,Lookup!$D$2:$E$26,2,FALSE),0),1.6))</f>
        <v>1.6</v>
      </c>
      <c r="T4792" s="6">
        <f t="shared" si="273"/>
        <v>1.7925</v>
      </c>
      <c r="U4792" s="6">
        <f t="shared" si="274"/>
        <v>1.7925</v>
      </c>
      <c r="V4792" t="str">
        <f t="shared" si="275"/>
        <v>Z.PASCAL, IND</v>
      </c>
    </row>
    <row r="4793" spans="1:22">
      <c r="A4793">
        <v>957</v>
      </c>
      <c r="B4793" s="21">
        <v>3</v>
      </c>
      <c r="C4793" s="21" t="s">
        <v>5</v>
      </c>
      <c r="D4793" s="21" t="s">
        <v>30</v>
      </c>
      <c r="E4793" s="21">
        <v>52</v>
      </c>
      <c r="F4793" s="21">
        <v>48</v>
      </c>
      <c r="G4793" s="21" t="s">
        <v>5881</v>
      </c>
      <c r="H4793" s="21" t="s">
        <v>439</v>
      </c>
      <c r="I4793" s="21">
        <v>0</v>
      </c>
      <c r="J4793" s="21">
        <v>1</v>
      </c>
      <c r="K4793" s="21">
        <v>0</v>
      </c>
      <c r="L4793" s="21">
        <v>0</v>
      </c>
      <c r="M4793" s="21" t="s">
        <v>2548</v>
      </c>
      <c r="N4793" s="21">
        <v>-3</v>
      </c>
      <c r="O4793" s="21">
        <f t="shared" si="270"/>
        <v>-3</v>
      </c>
      <c r="P4793" s="21">
        <f t="shared" si="271"/>
        <v>0</v>
      </c>
      <c r="Q4793" s="21">
        <f t="shared" si="272"/>
        <v>1</v>
      </c>
      <c r="R4793">
        <f>IFERROR(IF(I4793=1,VLOOKUP(F4793,Lookup!$A$2:$B$15,2,FALSE),0),0.5)</f>
        <v>0</v>
      </c>
      <c r="S4793">
        <f>IF(K4793=1,1,IFERROR(IF(H4793="pass",VLOOKUP(F4793,Lookup!$D$2:$E$26,2,FALSE),0),1.6))</f>
        <v>1.6</v>
      </c>
      <c r="T4793" s="6">
        <f t="shared" si="273"/>
        <v>1.5475000000000001</v>
      </c>
      <c r="U4793" s="6">
        <f t="shared" si="274"/>
        <v>1.5475000000000001</v>
      </c>
      <c r="V4793" t="str">
        <f t="shared" si="275"/>
        <v>M.ALIE-COX, IND</v>
      </c>
    </row>
    <row r="4794" spans="1:22">
      <c r="A4794">
        <v>958</v>
      </c>
      <c r="B4794" s="21">
        <v>3</v>
      </c>
      <c r="C4794" s="21" t="s">
        <v>5</v>
      </c>
      <c r="D4794" s="21" t="s">
        <v>30</v>
      </c>
      <c r="E4794" s="21">
        <v>49</v>
      </c>
      <c r="F4794" s="21">
        <v>51</v>
      </c>
      <c r="G4794" s="21" t="s">
        <v>5882</v>
      </c>
      <c r="H4794" s="21" t="s">
        <v>439</v>
      </c>
      <c r="I4794" s="21">
        <v>0</v>
      </c>
      <c r="J4794" s="21">
        <v>1</v>
      </c>
      <c r="K4794" s="21">
        <v>0</v>
      </c>
      <c r="L4794" s="21">
        <v>0</v>
      </c>
      <c r="M4794" s="21" t="s">
        <v>2504</v>
      </c>
      <c r="N4794" s="21">
        <v>3</v>
      </c>
      <c r="O4794" s="21">
        <f t="shared" si="270"/>
        <v>3</v>
      </c>
      <c r="P4794" s="21">
        <f t="shared" si="271"/>
        <v>0</v>
      </c>
      <c r="Q4794" s="21">
        <f t="shared" si="272"/>
        <v>1</v>
      </c>
      <c r="R4794">
        <f>IFERROR(IF(I4794=1,VLOOKUP(F4794,Lookup!$A$2:$B$15,2,FALSE),0),0.5)</f>
        <v>0</v>
      </c>
      <c r="S4794">
        <f>IF(K4794=1,1,IFERROR(IF(H4794="pass",VLOOKUP(F4794,Lookup!$D$2:$E$26,2,FALSE),0),1.6))</f>
        <v>1.6</v>
      </c>
      <c r="T4794" s="6">
        <f t="shared" si="273"/>
        <v>1.6525000000000001</v>
      </c>
      <c r="U4794" s="6">
        <f t="shared" si="274"/>
        <v>1.6525000000000001</v>
      </c>
      <c r="V4794" t="str">
        <f t="shared" si="275"/>
        <v>N.HINES, IND</v>
      </c>
    </row>
    <row r="4795" spans="1:22">
      <c r="A4795">
        <v>959</v>
      </c>
      <c r="B4795" s="21">
        <v>3</v>
      </c>
      <c r="C4795" s="21" t="s">
        <v>5</v>
      </c>
      <c r="D4795" s="21" t="s">
        <v>30</v>
      </c>
      <c r="E4795" s="21">
        <v>45</v>
      </c>
      <c r="F4795" s="21">
        <v>55</v>
      </c>
      <c r="G4795" s="21" t="s">
        <v>5883</v>
      </c>
      <c r="H4795" s="21" t="s">
        <v>439</v>
      </c>
      <c r="I4795" s="21">
        <v>0</v>
      </c>
      <c r="J4795" s="21">
        <v>1</v>
      </c>
      <c r="K4795" s="21">
        <v>0</v>
      </c>
      <c r="L4795" s="21">
        <v>0</v>
      </c>
      <c r="M4795" s="21" t="s">
        <v>2538</v>
      </c>
      <c r="N4795" s="21">
        <v>5</v>
      </c>
      <c r="O4795" s="21">
        <f t="shared" si="270"/>
        <v>5</v>
      </c>
      <c r="P4795" s="21">
        <f t="shared" si="271"/>
        <v>0</v>
      </c>
      <c r="Q4795" s="21">
        <f t="shared" si="272"/>
        <v>1</v>
      </c>
      <c r="R4795">
        <f>IFERROR(IF(I4795=1,VLOOKUP(F4795,Lookup!$A$2:$B$15,2,FALSE),0),0.5)</f>
        <v>0</v>
      </c>
      <c r="S4795">
        <f>IF(K4795=1,1,IFERROR(IF(H4795="pass",VLOOKUP(F4795,Lookup!$D$2:$E$26,2,FALSE),0),1.6))</f>
        <v>1.6</v>
      </c>
      <c r="T4795" s="6">
        <f t="shared" si="273"/>
        <v>1.6875</v>
      </c>
      <c r="U4795" s="6">
        <f t="shared" si="274"/>
        <v>1.6875</v>
      </c>
      <c r="V4795" t="str">
        <f t="shared" si="275"/>
        <v>M.PITTMAN, IND</v>
      </c>
    </row>
    <row r="4796" spans="1:22">
      <c r="A4796">
        <v>960</v>
      </c>
      <c r="B4796" s="21">
        <v>3</v>
      </c>
      <c r="C4796" s="21" t="s">
        <v>5</v>
      </c>
      <c r="D4796" s="21" t="s">
        <v>30</v>
      </c>
      <c r="E4796" s="21">
        <v>36</v>
      </c>
      <c r="F4796" s="21">
        <v>64</v>
      </c>
      <c r="G4796" s="21" t="s">
        <v>5884</v>
      </c>
      <c r="H4796" s="21" t="s">
        <v>439</v>
      </c>
      <c r="I4796" s="21">
        <v>0</v>
      </c>
      <c r="J4796" s="21">
        <v>1</v>
      </c>
      <c r="K4796" s="21">
        <v>0</v>
      </c>
      <c r="L4796" s="21">
        <v>0</v>
      </c>
      <c r="M4796" s="21" t="s">
        <v>2504</v>
      </c>
      <c r="N4796" s="21">
        <v>0</v>
      </c>
      <c r="O4796" s="21">
        <f t="shared" si="270"/>
        <v>0</v>
      </c>
      <c r="P4796" s="21">
        <f t="shared" si="271"/>
        <v>0</v>
      </c>
      <c r="Q4796" s="21">
        <f t="shared" si="272"/>
        <v>1</v>
      </c>
      <c r="R4796">
        <f>IFERROR(IF(I4796=1,VLOOKUP(F4796,Lookup!$A$2:$B$15,2,FALSE),0),0.5)</f>
        <v>0</v>
      </c>
      <c r="S4796">
        <f>IF(K4796=1,1,IFERROR(IF(H4796="pass",VLOOKUP(F4796,Lookup!$D$2:$E$26,2,FALSE),0),1.6))</f>
        <v>1.6</v>
      </c>
      <c r="T4796" s="6">
        <f t="shared" si="273"/>
        <v>1.6</v>
      </c>
      <c r="U4796" s="6">
        <f t="shared" si="274"/>
        <v>1.6</v>
      </c>
      <c r="V4796" t="str">
        <f t="shared" si="275"/>
        <v>N.HINES, IND</v>
      </c>
    </row>
    <row r="4797" spans="1:22">
      <c r="A4797">
        <v>961</v>
      </c>
      <c r="B4797" s="21">
        <v>3</v>
      </c>
      <c r="C4797" s="21" t="s">
        <v>5</v>
      </c>
      <c r="D4797" s="21" t="s">
        <v>30</v>
      </c>
      <c r="E4797" s="21">
        <v>33</v>
      </c>
      <c r="F4797" s="21">
        <v>67</v>
      </c>
      <c r="G4797" s="21" t="s">
        <v>5885</v>
      </c>
      <c r="H4797" s="21" t="s">
        <v>439</v>
      </c>
      <c r="I4797" s="21">
        <v>0</v>
      </c>
      <c r="J4797" s="21">
        <v>1</v>
      </c>
      <c r="K4797" s="21">
        <v>0</v>
      </c>
      <c r="L4797" s="21">
        <v>0</v>
      </c>
      <c r="M4797" s="21" t="s">
        <v>2504</v>
      </c>
      <c r="N4797" s="21">
        <v>1</v>
      </c>
      <c r="O4797" s="21">
        <f t="shared" si="270"/>
        <v>1</v>
      </c>
      <c r="P4797" s="21">
        <f t="shared" si="271"/>
        <v>0</v>
      </c>
      <c r="Q4797" s="21">
        <f t="shared" si="272"/>
        <v>1</v>
      </c>
      <c r="R4797">
        <f>IFERROR(IF(I4797=1,VLOOKUP(F4797,Lookup!$A$2:$B$15,2,FALSE),0),0.5)</f>
        <v>0</v>
      </c>
      <c r="S4797">
        <f>IF(K4797=1,1,IFERROR(IF(H4797="pass",VLOOKUP(F4797,Lookup!$D$2:$E$26,2,FALSE),0),1.6))</f>
        <v>1.6</v>
      </c>
      <c r="T4797" s="6">
        <f t="shared" si="273"/>
        <v>1.6175000000000002</v>
      </c>
      <c r="U4797" s="6">
        <f t="shared" si="274"/>
        <v>1.6175000000000002</v>
      </c>
      <c r="V4797" t="str">
        <f t="shared" si="275"/>
        <v>N.HINES, IND</v>
      </c>
    </row>
    <row r="4798" spans="1:22">
      <c r="A4798">
        <v>962</v>
      </c>
      <c r="B4798" s="21">
        <v>3</v>
      </c>
      <c r="C4798" s="21" t="s">
        <v>5</v>
      </c>
      <c r="D4798" s="21" t="s">
        <v>30</v>
      </c>
      <c r="E4798" s="21">
        <v>33</v>
      </c>
      <c r="F4798" s="21">
        <v>67</v>
      </c>
      <c r="G4798" s="21" t="s">
        <v>5886</v>
      </c>
      <c r="H4798" s="21" t="s">
        <v>439</v>
      </c>
      <c r="I4798" s="21">
        <v>0</v>
      </c>
      <c r="J4798" s="21">
        <v>1</v>
      </c>
      <c r="K4798" s="21">
        <v>0</v>
      </c>
      <c r="L4798" s="21">
        <v>0</v>
      </c>
      <c r="M4798" s="21" t="s">
        <v>2538</v>
      </c>
      <c r="N4798" s="21">
        <v>33</v>
      </c>
      <c r="O4798" s="21">
        <f t="shared" si="270"/>
        <v>33</v>
      </c>
      <c r="P4798" s="21">
        <f t="shared" si="271"/>
        <v>0</v>
      </c>
      <c r="Q4798" s="21">
        <f t="shared" si="272"/>
        <v>1</v>
      </c>
      <c r="R4798">
        <f>IFERROR(IF(I4798=1,VLOOKUP(F4798,Lookup!$A$2:$B$15,2,FALSE),0),0.5)</f>
        <v>0</v>
      </c>
      <c r="S4798">
        <f>IF(K4798=1,1,IFERROR(IF(H4798="pass",VLOOKUP(F4798,Lookup!$D$2:$E$26,2,FALSE),0),1.6))</f>
        <v>1.6</v>
      </c>
      <c r="T4798" s="6">
        <f t="shared" si="273"/>
        <v>2.1775000000000002</v>
      </c>
      <c r="U4798" s="6">
        <f t="shared" si="274"/>
        <v>2.1775000000000002</v>
      </c>
      <c r="V4798" t="str">
        <f t="shared" si="275"/>
        <v>M.PITTMAN, IND</v>
      </c>
    </row>
    <row r="4799" spans="1:22">
      <c r="A4799">
        <v>963</v>
      </c>
      <c r="B4799" s="21">
        <v>3</v>
      </c>
      <c r="C4799" s="21" t="s">
        <v>30</v>
      </c>
      <c r="D4799" s="21" t="s">
        <v>5</v>
      </c>
      <c r="E4799" s="21">
        <v>59</v>
      </c>
      <c r="F4799" s="21">
        <v>41</v>
      </c>
      <c r="G4799" s="21" t="s">
        <v>5887</v>
      </c>
      <c r="H4799" s="21" t="s">
        <v>2963</v>
      </c>
      <c r="I4799" s="21">
        <v>0</v>
      </c>
      <c r="J4799" s="21">
        <v>0</v>
      </c>
      <c r="K4799" s="21">
        <v>0</v>
      </c>
      <c r="L4799" s="21">
        <v>0</v>
      </c>
      <c r="M4799" s="21" t="s">
        <v>4729</v>
      </c>
      <c r="N4799" s="21" t="s">
        <v>587</v>
      </c>
      <c r="O4799" s="21">
        <f t="shared" ref="O4799:O4862" si="276">IF(N4799="NA",0,N4799)</f>
        <v>0</v>
      </c>
      <c r="P4799" s="21">
        <f t="shared" ref="P4799:P4862" si="277">IF(R4799&gt;0,1,0)</f>
        <v>0</v>
      </c>
      <c r="Q4799" s="21">
        <f t="shared" ref="Q4799:Q4862" si="278">IF(AND(S4799&gt;0,T4799&gt;0),1,0)</f>
        <v>0</v>
      </c>
      <c r="R4799">
        <f>IFERROR(IF(I4799=1,VLOOKUP(F4799,Lookup!$A$2:$B$15,2,FALSE),0),0.5)</f>
        <v>0</v>
      </c>
      <c r="S4799">
        <f>IF(K4799=1,1,IFERROR(IF(H4799="pass",VLOOKUP(F4799,Lookup!$D$2:$E$26,2,FALSE),0),1.6))</f>
        <v>0</v>
      </c>
      <c r="T4799" s="6">
        <f t="shared" ref="T4799:T4862" si="279">IFERROR(1.6+0.7/40*N4799,0)</f>
        <v>0</v>
      </c>
      <c r="U4799" s="6">
        <f t="shared" ref="U4799:U4862" si="280">R4799+IF(S4799&gt;=3.2,S4799,IF(AND(S4799&lt;3.2,S4799&gt;=1.8),S4799*0.66+T4799*0.34,T4799))+K4799*0.4735*2</f>
        <v>0</v>
      </c>
      <c r="V4799" t="str">
        <f t="shared" si="275"/>
        <v>R.TANNEHILL, TEN</v>
      </c>
    </row>
    <row r="4800" spans="1:22">
      <c r="A4800">
        <v>964</v>
      </c>
      <c r="B4800" s="21">
        <v>3</v>
      </c>
      <c r="C4800" s="21" t="s">
        <v>30</v>
      </c>
      <c r="D4800" s="21" t="s">
        <v>5</v>
      </c>
      <c r="E4800" s="21">
        <v>60</v>
      </c>
      <c r="F4800" s="21">
        <v>40</v>
      </c>
      <c r="G4800" s="21" t="s">
        <v>5888</v>
      </c>
      <c r="H4800" s="21" t="s">
        <v>2963</v>
      </c>
      <c r="I4800" s="21">
        <v>0</v>
      </c>
      <c r="J4800" s="21">
        <v>0</v>
      </c>
      <c r="K4800" s="21">
        <v>0</v>
      </c>
      <c r="L4800" s="21">
        <v>0</v>
      </c>
      <c r="M4800" s="21" t="s">
        <v>4729</v>
      </c>
      <c r="N4800" s="21" t="s">
        <v>587</v>
      </c>
      <c r="O4800" s="21">
        <f t="shared" si="276"/>
        <v>0</v>
      </c>
      <c r="P4800" s="21">
        <f t="shared" si="277"/>
        <v>0</v>
      </c>
      <c r="Q4800" s="21">
        <f t="shared" si="278"/>
        <v>0</v>
      </c>
      <c r="R4800">
        <f>IFERROR(IF(I4800=1,VLOOKUP(F4800,Lookup!$A$2:$B$15,2,FALSE),0),0.5)</f>
        <v>0</v>
      </c>
      <c r="S4800">
        <f>IF(K4800=1,1,IFERROR(IF(H4800="pass",VLOOKUP(F4800,Lookup!$D$2:$E$26,2,FALSE),0),1.6))</f>
        <v>0</v>
      </c>
      <c r="T4800" s="6">
        <f t="shared" si="279"/>
        <v>0</v>
      </c>
      <c r="U4800" s="6">
        <f t="shared" si="280"/>
        <v>0</v>
      </c>
      <c r="V4800" t="str">
        <f t="shared" si="275"/>
        <v>R.TANNEHILL, TEN</v>
      </c>
    </row>
    <row r="4801" spans="1:22">
      <c r="A4801">
        <v>965</v>
      </c>
      <c r="B4801" s="21">
        <v>3</v>
      </c>
      <c r="C4801" s="21" t="s">
        <v>25</v>
      </c>
      <c r="D4801" s="21" t="s">
        <v>9</v>
      </c>
      <c r="E4801" s="21">
        <v>75</v>
      </c>
      <c r="F4801" s="21">
        <v>25</v>
      </c>
      <c r="G4801" s="21" t="s">
        <v>5889</v>
      </c>
      <c r="H4801" s="21" t="s">
        <v>585</v>
      </c>
      <c r="I4801" s="21">
        <v>1</v>
      </c>
      <c r="J4801" s="21">
        <v>0</v>
      </c>
      <c r="K4801" s="21">
        <v>0</v>
      </c>
      <c r="L4801" s="21">
        <v>0</v>
      </c>
      <c r="M4801" s="21" t="s">
        <v>1683</v>
      </c>
      <c r="N4801" s="21" t="s">
        <v>587</v>
      </c>
      <c r="O4801" s="21">
        <f t="shared" si="276"/>
        <v>0</v>
      </c>
      <c r="P4801" s="21">
        <f t="shared" si="277"/>
        <v>1</v>
      </c>
      <c r="Q4801" s="21">
        <f t="shared" si="278"/>
        <v>0</v>
      </c>
      <c r="R4801">
        <f>IFERROR(IF(I4801=1,VLOOKUP(F4801,Lookup!$A$2:$B$15,2,FALSE),0),0.5)</f>
        <v>0.5</v>
      </c>
      <c r="S4801">
        <f>IF(K4801=1,1,IFERROR(IF(H4801="pass",VLOOKUP(F4801,Lookup!$D$2:$E$26,2,FALSE),0),1.6))</f>
        <v>0</v>
      </c>
      <c r="T4801" s="6">
        <f t="shared" si="279"/>
        <v>0</v>
      </c>
      <c r="U4801" s="6">
        <f t="shared" si="280"/>
        <v>0.5</v>
      </c>
      <c r="V4801" t="str">
        <f t="shared" si="275"/>
        <v>A.EKELER, LAC</v>
      </c>
    </row>
    <row r="4802" spans="1:22">
      <c r="A4802">
        <v>966</v>
      </c>
      <c r="B4802" s="21">
        <v>3</v>
      </c>
      <c r="C4802" s="21" t="s">
        <v>25</v>
      </c>
      <c r="D4802" s="21" t="s">
        <v>9</v>
      </c>
      <c r="E4802" s="21">
        <v>74</v>
      </c>
      <c r="F4802" s="21">
        <v>26</v>
      </c>
      <c r="G4802" s="21" t="s">
        <v>5890</v>
      </c>
      <c r="H4802" s="21" t="s">
        <v>439</v>
      </c>
      <c r="I4802" s="21">
        <v>0</v>
      </c>
      <c r="J4802" s="21">
        <v>1</v>
      </c>
      <c r="K4802" s="21">
        <v>0</v>
      </c>
      <c r="L4802" s="21">
        <v>0</v>
      </c>
      <c r="M4802" s="21" t="s">
        <v>1691</v>
      </c>
      <c r="N4802" s="21">
        <v>-2</v>
      </c>
      <c r="O4802" s="21">
        <f t="shared" si="276"/>
        <v>-2</v>
      </c>
      <c r="P4802" s="21">
        <f t="shared" si="277"/>
        <v>0</v>
      </c>
      <c r="Q4802" s="21">
        <f t="shared" si="278"/>
        <v>1</v>
      </c>
      <c r="R4802">
        <f>IFERROR(IF(I4802=1,VLOOKUP(F4802,Lookup!$A$2:$B$15,2,FALSE),0),0.5)</f>
        <v>0</v>
      </c>
      <c r="S4802">
        <f>IF(K4802=1,1,IFERROR(IF(H4802="pass",VLOOKUP(F4802,Lookup!$D$2:$E$26,2,FALSE),0),1.6))</f>
        <v>1.6</v>
      </c>
      <c r="T4802" s="6">
        <f t="shared" si="279"/>
        <v>1.5650000000000002</v>
      </c>
      <c r="U4802" s="6">
        <f t="shared" si="280"/>
        <v>1.5650000000000002</v>
      </c>
      <c r="V4802" t="str">
        <f t="shared" ref="V4802:V4865" si="281">IF(M4802="A.St","A. ST. BROWN, DET",IF(M4802="Dj.Moore","D.MOORE, CAR",IF(M4802="Mi.Carter","M.CARTER, NYJ",UPPER(M4802)&amp;", "&amp;C4802)))</f>
        <v>K.ALLEN, LAC</v>
      </c>
    </row>
    <row r="4803" spans="1:22">
      <c r="A4803">
        <v>967</v>
      </c>
      <c r="B4803" s="21">
        <v>3</v>
      </c>
      <c r="C4803" s="21" t="s">
        <v>25</v>
      </c>
      <c r="D4803" s="21" t="s">
        <v>9</v>
      </c>
      <c r="E4803" s="21">
        <v>74</v>
      </c>
      <c r="F4803" s="21">
        <v>26</v>
      </c>
      <c r="G4803" s="21" t="s">
        <v>5891</v>
      </c>
      <c r="H4803" s="21" t="s">
        <v>439</v>
      </c>
      <c r="I4803" s="21">
        <v>0</v>
      </c>
      <c r="J4803" s="21">
        <v>1</v>
      </c>
      <c r="K4803" s="21">
        <v>0</v>
      </c>
      <c r="L4803" s="21">
        <v>0</v>
      </c>
      <c r="M4803" s="21" t="s">
        <v>1683</v>
      </c>
      <c r="N4803" s="21">
        <v>-5</v>
      </c>
      <c r="O4803" s="21">
        <f t="shared" si="276"/>
        <v>-5</v>
      </c>
      <c r="P4803" s="21">
        <f t="shared" si="277"/>
        <v>0</v>
      </c>
      <c r="Q4803" s="21">
        <f t="shared" si="278"/>
        <v>1</v>
      </c>
      <c r="R4803">
        <f>IFERROR(IF(I4803=1,VLOOKUP(F4803,Lookup!$A$2:$B$15,2,FALSE),0),0.5)</f>
        <v>0</v>
      </c>
      <c r="S4803">
        <f>IF(K4803=1,1,IFERROR(IF(H4803="pass",VLOOKUP(F4803,Lookup!$D$2:$E$26,2,FALSE),0),1.6))</f>
        <v>1.6</v>
      </c>
      <c r="T4803" s="6">
        <f t="shared" si="279"/>
        <v>1.5125000000000002</v>
      </c>
      <c r="U4803" s="6">
        <f t="shared" si="280"/>
        <v>1.5125000000000002</v>
      </c>
      <c r="V4803" t="str">
        <f t="shared" si="281"/>
        <v>A.EKELER, LAC</v>
      </c>
    </row>
    <row r="4804" spans="1:22">
      <c r="A4804">
        <v>968</v>
      </c>
      <c r="B4804" s="21">
        <v>3</v>
      </c>
      <c r="C4804" s="21" t="s">
        <v>9</v>
      </c>
      <c r="D4804" s="21" t="s">
        <v>25</v>
      </c>
      <c r="E4804" s="21">
        <v>92</v>
      </c>
      <c r="F4804" s="21">
        <v>8</v>
      </c>
      <c r="G4804" s="21" t="s">
        <v>5892</v>
      </c>
      <c r="H4804" s="21" t="s">
        <v>585</v>
      </c>
      <c r="I4804" s="21">
        <v>1</v>
      </c>
      <c r="J4804" s="21">
        <v>0</v>
      </c>
      <c r="K4804" s="21">
        <v>0</v>
      </c>
      <c r="L4804" s="21">
        <v>0</v>
      </c>
      <c r="M4804" s="21" t="s">
        <v>1021</v>
      </c>
      <c r="N4804" s="21" t="s">
        <v>587</v>
      </c>
      <c r="O4804" s="21">
        <f t="shared" si="276"/>
        <v>0</v>
      </c>
      <c r="P4804" s="21">
        <f t="shared" si="277"/>
        <v>1</v>
      </c>
      <c r="Q4804" s="21">
        <f t="shared" si="278"/>
        <v>0</v>
      </c>
      <c r="R4804">
        <f>IFERROR(IF(I4804=1,VLOOKUP(F4804,Lookup!$A$2:$B$15,2,FALSE),0),0.5)</f>
        <v>0.5</v>
      </c>
      <c r="S4804">
        <f>IF(K4804=1,1,IFERROR(IF(H4804="pass",VLOOKUP(F4804,Lookup!$D$2:$E$26,2,FALSE),0),1.6))</f>
        <v>0</v>
      </c>
      <c r="T4804" s="6">
        <f t="shared" si="279"/>
        <v>0</v>
      </c>
      <c r="U4804" s="6">
        <f t="shared" si="280"/>
        <v>0.5</v>
      </c>
      <c r="V4804" t="str">
        <f t="shared" si="281"/>
        <v>C.EDWARDS-HELAIRE, KC</v>
      </c>
    </row>
    <row r="4805" spans="1:22">
      <c r="A4805">
        <v>969</v>
      </c>
      <c r="B4805" s="21">
        <v>3</v>
      </c>
      <c r="C4805" s="21" t="s">
        <v>9</v>
      </c>
      <c r="D4805" s="21" t="s">
        <v>25</v>
      </c>
      <c r="E4805" s="21">
        <v>88</v>
      </c>
      <c r="F4805" s="21">
        <v>12</v>
      </c>
      <c r="G4805" s="21" t="s">
        <v>5893</v>
      </c>
      <c r="H4805" s="21" t="s">
        <v>439</v>
      </c>
      <c r="I4805" s="21">
        <v>0</v>
      </c>
      <c r="J4805" s="21">
        <v>1</v>
      </c>
      <c r="K4805" s="21">
        <v>0</v>
      </c>
      <c r="L4805" s="21">
        <v>0</v>
      </c>
      <c r="M4805" s="21" t="s">
        <v>1028</v>
      </c>
      <c r="N4805" s="21">
        <v>-1</v>
      </c>
      <c r="O4805" s="21">
        <f t="shared" si="276"/>
        <v>-1</v>
      </c>
      <c r="P4805" s="21">
        <f t="shared" si="277"/>
        <v>0</v>
      </c>
      <c r="Q4805" s="21">
        <f t="shared" si="278"/>
        <v>1</v>
      </c>
      <c r="R4805">
        <f>IFERROR(IF(I4805=1,VLOOKUP(F4805,Lookup!$A$2:$B$15,2,FALSE),0),0.5)</f>
        <v>0</v>
      </c>
      <c r="S4805">
        <f>IF(K4805=1,1,IFERROR(IF(H4805="pass",VLOOKUP(F4805,Lookup!$D$2:$E$26,2,FALSE),0),1.6))</f>
        <v>1.6</v>
      </c>
      <c r="T4805" s="6">
        <f t="shared" si="279"/>
        <v>1.5825</v>
      </c>
      <c r="U4805" s="6">
        <f t="shared" si="280"/>
        <v>1.5825</v>
      </c>
      <c r="V4805" t="str">
        <f t="shared" si="281"/>
        <v>T.HILL, KC</v>
      </c>
    </row>
    <row r="4806" spans="1:22">
      <c r="A4806">
        <v>970</v>
      </c>
      <c r="B4806" s="21">
        <v>3</v>
      </c>
      <c r="C4806" s="21" t="s">
        <v>9</v>
      </c>
      <c r="D4806" s="21" t="s">
        <v>25</v>
      </c>
      <c r="E4806" s="21">
        <v>81</v>
      </c>
      <c r="F4806" s="21">
        <v>19</v>
      </c>
      <c r="G4806" s="21" t="s">
        <v>5894</v>
      </c>
      <c r="H4806" s="21" t="s">
        <v>439</v>
      </c>
      <c r="I4806" s="21">
        <v>0</v>
      </c>
      <c r="J4806" s="21">
        <v>1</v>
      </c>
      <c r="K4806" s="21">
        <v>0</v>
      </c>
      <c r="L4806" s="21">
        <v>0</v>
      </c>
      <c r="M4806" s="21" t="s">
        <v>1023</v>
      </c>
      <c r="N4806" s="21">
        <v>14</v>
      </c>
      <c r="O4806" s="21">
        <f t="shared" si="276"/>
        <v>14</v>
      </c>
      <c r="P4806" s="21">
        <f t="shared" si="277"/>
        <v>0</v>
      </c>
      <c r="Q4806" s="21">
        <f t="shared" si="278"/>
        <v>1</v>
      </c>
      <c r="R4806">
        <f>IFERROR(IF(I4806=1,VLOOKUP(F4806,Lookup!$A$2:$B$15,2,FALSE),0),0.5)</f>
        <v>0</v>
      </c>
      <c r="S4806">
        <f>IF(K4806=1,1,IFERROR(IF(H4806="pass",VLOOKUP(F4806,Lookup!$D$2:$E$26,2,FALSE),0),1.6))</f>
        <v>1.6</v>
      </c>
      <c r="T4806" s="6">
        <f t="shared" si="279"/>
        <v>1.845</v>
      </c>
      <c r="U4806" s="6">
        <f t="shared" si="280"/>
        <v>1.845</v>
      </c>
      <c r="V4806" t="str">
        <f t="shared" si="281"/>
        <v>T.KELCE, KC</v>
      </c>
    </row>
    <row r="4807" spans="1:22">
      <c r="A4807">
        <v>971</v>
      </c>
      <c r="B4807" s="21">
        <v>3</v>
      </c>
      <c r="C4807" s="21" t="s">
        <v>9</v>
      </c>
      <c r="D4807" s="21" t="s">
        <v>25</v>
      </c>
      <c r="E4807" s="21">
        <v>81</v>
      </c>
      <c r="F4807" s="21">
        <v>19</v>
      </c>
      <c r="G4807" s="21" t="s">
        <v>5895</v>
      </c>
      <c r="H4807" s="21" t="s">
        <v>585</v>
      </c>
      <c r="I4807" s="21">
        <v>1</v>
      </c>
      <c r="J4807" s="21">
        <v>0</v>
      </c>
      <c r="K4807" s="21">
        <v>0</v>
      </c>
      <c r="L4807" s="21">
        <v>0</v>
      </c>
      <c r="M4807" s="21" t="s">
        <v>3788</v>
      </c>
      <c r="N4807" s="21" t="s">
        <v>587</v>
      </c>
      <c r="O4807" s="21">
        <f t="shared" si="276"/>
        <v>0</v>
      </c>
      <c r="P4807" s="21">
        <f t="shared" si="277"/>
        <v>1</v>
      </c>
      <c r="Q4807" s="21">
        <f t="shared" si="278"/>
        <v>0</v>
      </c>
      <c r="R4807">
        <f>IFERROR(IF(I4807=1,VLOOKUP(F4807,Lookup!$A$2:$B$15,2,FALSE),0),0.5)</f>
        <v>0.5</v>
      </c>
      <c r="S4807">
        <f>IF(K4807=1,1,IFERROR(IF(H4807="pass",VLOOKUP(F4807,Lookup!$D$2:$E$26,2,FALSE),0),1.6))</f>
        <v>0</v>
      </c>
      <c r="T4807" s="6">
        <f t="shared" si="279"/>
        <v>0</v>
      </c>
      <c r="U4807" s="6">
        <f t="shared" si="280"/>
        <v>0.5</v>
      </c>
      <c r="V4807" t="str">
        <f t="shared" si="281"/>
        <v>P.MAHOMES, KC</v>
      </c>
    </row>
    <row r="4808" spans="1:22">
      <c r="A4808">
        <v>972</v>
      </c>
      <c r="B4808" s="21">
        <v>3</v>
      </c>
      <c r="C4808" s="21" t="s">
        <v>9</v>
      </c>
      <c r="D4808" s="21" t="s">
        <v>25</v>
      </c>
      <c r="E4808" s="21">
        <v>69</v>
      </c>
      <c r="F4808" s="21">
        <v>31</v>
      </c>
      <c r="G4808" s="21" t="s">
        <v>5896</v>
      </c>
      <c r="H4808" s="21" t="s">
        <v>439</v>
      </c>
      <c r="I4808" s="21">
        <v>0</v>
      </c>
      <c r="J4808" s="21">
        <v>1</v>
      </c>
      <c r="K4808" s="21">
        <v>0</v>
      </c>
      <c r="L4808" s="21">
        <v>0</v>
      </c>
      <c r="M4808" s="21" t="s">
        <v>1047</v>
      </c>
      <c r="N4808" s="21">
        <v>-4</v>
      </c>
      <c r="O4808" s="21">
        <f t="shared" si="276"/>
        <v>-4</v>
      </c>
      <c r="P4808" s="21">
        <f t="shared" si="277"/>
        <v>0</v>
      </c>
      <c r="Q4808" s="21">
        <f t="shared" si="278"/>
        <v>1</v>
      </c>
      <c r="R4808">
        <f>IFERROR(IF(I4808=1,VLOOKUP(F4808,Lookup!$A$2:$B$15,2,FALSE),0),0.5)</f>
        <v>0</v>
      </c>
      <c r="S4808">
        <f>IF(K4808=1,1,IFERROR(IF(H4808="pass",VLOOKUP(F4808,Lookup!$D$2:$E$26,2,FALSE),0),1.6))</f>
        <v>1.6</v>
      </c>
      <c r="T4808" s="6">
        <f t="shared" si="279"/>
        <v>1.53</v>
      </c>
      <c r="U4808" s="6">
        <f t="shared" si="280"/>
        <v>1.53</v>
      </c>
      <c r="V4808" t="str">
        <f t="shared" si="281"/>
        <v>M.HARDMAN, KC</v>
      </c>
    </row>
    <row r="4809" spans="1:22">
      <c r="A4809">
        <v>973</v>
      </c>
      <c r="B4809" s="21">
        <v>3</v>
      </c>
      <c r="C4809" s="21" t="s">
        <v>9</v>
      </c>
      <c r="D4809" s="21" t="s">
        <v>25</v>
      </c>
      <c r="E4809" s="21">
        <v>54</v>
      </c>
      <c r="F4809" s="21">
        <v>46</v>
      </c>
      <c r="G4809" s="21" t="s">
        <v>5897</v>
      </c>
      <c r="H4809" s="21" t="s">
        <v>585</v>
      </c>
      <c r="I4809" s="21">
        <v>0</v>
      </c>
      <c r="J4809" s="21">
        <v>1</v>
      </c>
      <c r="K4809" s="21">
        <v>0</v>
      </c>
      <c r="L4809" s="21">
        <v>0</v>
      </c>
      <c r="M4809" s="21" t="s">
        <v>3788</v>
      </c>
      <c r="N4809" s="21" t="s">
        <v>587</v>
      </c>
      <c r="O4809" s="21">
        <f t="shared" si="276"/>
        <v>0</v>
      </c>
      <c r="P4809" s="21">
        <f t="shared" si="277"/>
        <v>0</v>
      </c>
      <c r="Q4809" s="21">
        <f t="shared" si="278"/>
        <v>0</v>
      </c>
      <c r="R4809">
        <f>IFERROR(IF(I4809=1,VLOOKUP(F4809,Lookup!$A$2:$B$15,2,FALSE),0),0.5)</f>
        <v>0</v>
      </c>
      <c r="S4809">
        <f>IF(K4809=1,1,IFERROR(IF(H4809="pass",VLOOKUP(F4809,Lookup!$D$2:$E$26,2,FALSE),0),1.6))</f>
        <v>0</v>
      </c>
      <c r="T4809" s="6">
        <f t="shared" si="279"/>
        <v>0</v>
      </c>
      <c r="U4809" s="6">
        <f t="shared" si="280"/>
        <v>0</v>
      </c>
      <c r="V4809" t="str">
        <f t="shared" si="281"/>
        <v>P.MAHOMES, KC</v>
      </c>
    </row>
    <row r="4810" spans="1:22">
      <c r="A4810">
        <v>974</v>
      </c>
      <c r="B4810" s="21">
        <v>3</v>
      </c>
      <c r="C4810" s="21" t="s">
        <v>9</v>
      </c>
      <c r="D4810" s="21" t="s">
        <v>25</v>
      </c>
      <c r="E4810" s="21">
        <v>44</v>
      </c>
      <c r="F4810" s="21">
        <v>56</v>
      </c>
      <c r="G4810" s="21" t="s">
        <v>5898</v>
      </c>
      <c r="H4810" s="21" t="s">
        <v>439</v>
      </c>
      <c r="I4810" s="21">
        <v>0</v>
      </c>
      <c r="J4810" s="21">
        <v>1</v>
      </c>
      <c r="K4810" s="21">
        <v>0</v>
      </c>
      <c r="L4810" s="21">
        <v>0</v>
      </c>
      <c r="M4810" s="21" t="s">
        <v>3738</v>
      </c>
      <c r="N4810" s="21">
        <v>4</v>
      </c>
      <c r="O4810" s="21">
        <f t="shared" si="276"/>
        <v>4</v>
      </c>
      <c r="P4810" s="21">
        <f t="shared" si="277"/>
        <v>0</v>
      </c>
      <c r="Q4810" s="21">
        <f t="shared" si="278"/>
        <v>1</v>
      </c>
      <c r="R4810">
        <f>IFERROR(IF(I4810=1,VLOOKUP(F4810,Lookup!$A$2:$B$15,2,FALSE),0),0.5)</f>
        <v>0</v>
      </c>
      <c r="S4810">
        <f>IF(K4810=1,1,IFERROR(IF(H4810="pass",VLOOKUP(F4810,Lookup!$D$2:$E$26,2,FALSE),0),1.6))</f>
        <v>1.6</v>
      </c>
      <c r="T4810" s="6">
        <f t="shared" si="279"/>
        <v>1.6700000000000002</v>
      </c>
      <c r="U4810" s="6">
        <f t="shared" si="280"/>
        <v>1.6700000000000002</v>
      </c>
      <c r="V4810" t="str">
        <f t="shared" si="281"/>
        <v>J.FORTSON, KC</v>
      </c>
    </row>
    <row r="4811" spans="1:22">
      <c r="A4811">
        <v>975</v>
      </c>
      <c r="B4811" s="21">
        <v>3</v>
      </c>
      <c r="C4811" s="21" t="s">
        <v>9</v>
      </c>
      <c r="D4811" s="21" t="s">
        <v>25</v>
      </c>
      <c r="E4811" s="21">
        <v>39</v>
      </c>
      <c r="F4811" s="21">
        <v>61</v>
      </c>
      <c r="G4811" s="21" t="s">
        <v>5899</v>
      </c>
      <c r="H4811" s="21" t="s">
        <v>439</v>
      </c>
      <c r="I4811" s="21">
        <v>0</v>
      </c>
      <c r="J4811" s="21">
        <v>1</v>
      </c>
      <c r="K4811" s="21">
        <v>0</v>
      </c>
      <c r="L4811" s="21">
        <v>0</v>
      </c>
      <c r="M4811" s="21" t="s">
        <v>1088</v>
      </c>
      <c r="N4811" s="21">
        <v>-1</v>
      </c>
      <c r="O4811" s="21">
        <f t="shared" si="276"/>
        <v>-1</v>
      </c>
      <c r="P4811" s="21">
        <f t="shared" si="277"/>
        <v>0</v>
      </c>
      <c r="Q4811" s="21">
        <f t="shared" si="278"/>
        <v>1</v>
      </c>
      <c r="R4811">
        <f>IFERROR(IF(I4811=1,VLOOKUP(F4811,Lookup!$A$2:$B$15,2,FALSE),0),0.5)</f>
        <v>0</v>
      </c>
      <c r="S4811">
        <f>IF(K4811=1,1,IFERROR(IF(H4811="pass",VLOOKUP(F4811,Lookup!$D$2:$E$26,2,FALSE),0),1.6))</f>
        <v>1.6</v>
      </c>
      <c r="T4811" s="6">
        <f t="shared" si="279"/>
        <v>1.5825</v>
      </c>
      <c r="U4811" s="6">
        <f t="shared" si="280"/>
        <v>1.5825</v>
      </c>
      <c r="V4811" t="str">
        <f t="shared" si="281"/>
        <v>B.BELL, KC</v>
      </c>
    </row>
    <row r="4812" spans="1:22">
      <c r="A4812">
        <v>976</v>
      </c>
      <c r="B4812" s="21">
        <v>3</v>
      </c>
      <c r="C4812" s="21" t="s">
        <v>9</v>
      </c>
      <c r="D4812" s="21" t="s">
        <v>25</v>
      </c>
      <c r="E4812" s="21">
        <v>33</v>
      </c>
      <c r="F4812" s="21">
        <v>67</v>
      </c>
      <c r="G4812" s="21" t="s">
        <v>5900</v>
      </c>
      <c r="H4812" s="21" t="s">
        <v>585</v>
      </c>
      <c r="I4812" s="21">
        <v>1</v>
      </c>
      <c r="J4812" s="21">
        <v>0</v>
      </c>
      <c r="K4812" s="21">
        <v>0</v>
      </c>
      <c r="L4812" s="21">
        <v>0</v>
      </c>
      <c r="M4812" s="21" t="s">
        <v>1093</v>
      </c>
      <c r="N4812" s="21" t="s">
        <v>587</v>
      </c>
      <c r="O4812" s="21">
        <f t="shared" si="276"/>
        <v>0</v>
      </c>
      <c r="P4812" s="21">
        <f t="shared" si="277"/>
        <v>1</v>
      </c>
      <c r="Q4812" s="21">
        <f t="shared" si="278"/>
        <v>0</v>
      </c>
      <c r="R4812">
        <f>IFERROR(IF(I4812=1,VLOOKUP(F4812,Lookup!$A$2:$B$15,2,FALSE),0),0.5)</f>
        <v>0.5</v>
      </c>
      <c r="S4812">
        <f>IF(K4812=1,1,IFERROR(IF(H4812="pass",VLOOKUP(F4812,Lookup!$D$2:$E$26,2,FALSE),0),1.6))</f>
        <v>0</v>
      </c>
      <c r="T4812" s="6">
        <f t="shared" si="279"/>
        <v>0</v>
      </c>
      <c r="U4812" s="6">
        <f t="shared" si="280"/>
        <v>0.5</v>
      </c>
      <c r="V4812" t="str">
        <f t="shared" si="281"/>
        <v>DA.WILLIAMS, KC</v>
      </c>
    </row>
    <row r="4813" spans="1:22">
      <c r="A4813">
        <v>977</v>
      </c>
      <c r="B4813" s="21">
        <v>3</v>
      </c>
      <c r="C4813" s="21" t="s">
        <v>9</v>
      </c>
      <c r="D4813" s="21" t="s">
        <v>25</v>
      </c>
      <c r="E4813" s="21">
        <v>29</v>
      </c>
      <c r="F4813" s="21">
        <v>71</v>
      </c>
      <c r="G4813" s="21" t="s">
        <v>5901</v>
      </c>
      <c r="H4813" s="21" t="s">
        <v>439</v>
      </c>
      <c r="I4813" s="21">
        <v>0</v>
      </c>
      <c r="J4813" s="21">
        <v>1</v>
      </c>
      <c r="K4813" s="21">
        <v>0</v>
      </c>
      <c r="L4813" s="21">
        <v>0</v>
      </c>
      <c r="M4813" s="21" t="s">
        <v>5902</v>
      </c>
      <c r="N4813" s="21">
        <v>26</v>
      </c>
      <c r="O4813" s="21">
        <f t="shared" si="276"/>
        <v>26</v>
      </c>
      <c r="P4813" s="21">
        <f t="shared" si="277"/>
        <v>0</v>
      </c>
      <c r="Q4813" s="21">
        <f t="shared" si="278"/>
        <v>1</v>
      </c>
      <c r="R4813">
        <f>IFERROR(IF(I4813=1,VLOOKUP(F4813,Lookup!$A$2:$B$15,2,FALSE),0),0.5)</f>
        <v>0</v>
      </c>
      <c r="S4813">
        <f>IF(K4813=1,1,IFERROR(IF(H4813="pass",VLOOKUP(F4813,Lookup!$D$2:$E$26,2,FALSE),0),1.6))</f>
        <v>1.6</v>
      </c>
      <c r="T4813" s="6">
        <f t="shared" si="279"/>
        <v>2.0550000000000002</v>
      </c>
      <c r="U4813" s="6">
        <f t="shared" si="280"/>
        <v>2.0550000000000002</v>
      </c>
      <c r="V4813" t="str">
        <f t="shared" si="281"/>
        <v>M.KEMP, KC</v>
      </c>
    </row>
    <row r="4814" spans="1:22">
      <c r="A4814">
        <v>978</v>
      </c>
      <c r="B4814" s="21">
        <v>3</v>
      </c>
      <c r="C4814" s="21" t="s">
        <v>25</v>
      </c>
      <c r="D4814" s="21" t="s">
        <v>9</v>
      </c>
      <c r="E4814" s="21">
        <v>97</v>
      </c>
      <c r="F4814" s="21">
        <v>3</v>
      </c>
      <c r="G4814" s="21" t="s">
        <v>5903</v>
      </c>
      <c r="H4814" s="21" t="s">
        <v>439</v>
      </c>
      <c r="I4814" s="21">
        <v>0</v>
      </c>
      <c r="J4814" s="21">
        <v>1</v>
      </c>
      <c r="K4814" s="21">
        <v>0</v>
      </c>
      <c r="L4814" s="21">
        <v>0</v>
      </c>
      <c r="M4814" s="21" t="s">
        <v>1735</v>
      </c>
      <c r="N4814" s="21">
        <v>1</v>
      </c>
      <c r="O4814" s="21">
        <f t="shared" si="276"/>
        <v>1</v>
      </c>
      <c r="P4814" s="21">
        <f t="shared" si="277"/>
        <v>0</v>
      </c>
      <c r="Q4814" s="21">
        <f t="shared" si="278"/>
        <v>1</v>
      </c>
      <c r="R4814">
        <f>IFERROR(IF(I4814=1,VLOOKUP(F4814,Lookup!$A$2:$B$15,2,FALSE),0),0.5)</f>
        <v>0</v>
      </c>
      <c r="S4814">
        <f>IF(K4814=1,1,IFERROR(IF(H4814="pass",VLOOKUP(F4814,Lookup!$D$2:$E$26,2,FALSE),0),1.6))</f>
        <v>1.6</v>
      </c>
      <c r="T4814" s="6">
        <f t="shared" si="279"/>
        <v>1.6175000000000002</v>
      </c>
      <c r="U4814" s="6">
        <f t="shared" si="280"/>
        <v>1.6175000000000002</v>
      </c>
      <c r="V4814" t="str">
        <f t="shared" si="281"/>
        <v>G.NABERS, LAC</v>
      </c>
    </row>
    <row r="4815" spans="1:22">
      <c r="A4815">
        <v>979</v>
      </c>
      <c r="B4815" s="21">
        <v>3</v>
      </c>
      <c r="C4815" s="21" t="s">
        <v>25</v>
      </c>
      <c r="D4815" s="21" t="s">
        <v>9</v>
      </c>
      <c r="E4815" s="21">
        <v>94</v>
      </c>
      <c r="F4815" s="21">
        <v>6</v>
      </c>
      <c r="G4815" s="21" t="s">
        <v>5904</v>
      </c>
      <c r="H4815" s="21" t="s">
        <v>585</v>
      </c>
      <c r="I4815" s="21">
        <v>1</v>
      </c>
      <c r="J4815" s="21">
        <v>0</v>
      </c>
      <c r="K4815" s="21">
        <v>0</v>
      </c>
      <c r="L4815" s="21">
        <v>0</v>
      </c>
      <c r="M4815" s="21" t="s">
        <v>1686</v>
      </c>
      <c r="N4815" s="21" t="s">
        <v>587</v>
      </c>
      <c r="O4815" s="21">
        <f t="shared" si="276"/>
        <v>0</v>
      </c>
      <c r="P4815" s="21">
        <f t="shared" si="277"/>
        <v>1</v>
      </c>
      <c r="Q4815" s="21">
        <f t="shared" si="278"/>
        <v>0</v>
      </c>
      <c r="R4815">
        <f>IFERROR(IF(I4815=1,VLOOKUP(F4815,Lookup!$A$2:$B$15,2,FALSE),0),0.5)</f>
        <v>0.5</v>
      </c>
      <c r="S4815">
        <f>IF(K4815=1,1,IFERROR(IF(H4815="pass",VLOOKUP(F4815,Lookup!$D$2:$E$26,2,FALSE),0),1.6))</f>
        <v>0</v>
      </c>
      <c r="T4815" s="6">
        <f t="shared" si="279"/>
        <v>0</v>
      </c>
      <c r="U4815" s="6">
        <f t="shared" si="280"/>
        <v>0.5</v>
      </c>
      <c r="V4815" t="str">
        <f t="shared" si="281"/>
        <v>L.ROUNTREE, LAC</v>
      </c>
    </row>
    <row r="4816" spans="1:22">
      <c r="A4816">
        <v>980</v>
      </c>
      <c r="B4816" s="21">
        <v>3</v>
      </c>
      <c r="C4816" s="21" t="s">
        <v>25</v>
      </c>
      <c r="D4816" s="21" t="s">
        <v>9</v>
      </c>
      <c r="E4816" s="21">
        <v>90</v>
      </c>
      <c r="F4816" s="21">
        <v>10</v>
      </c>
      <c r="G4816" s="21" t="s">
        <v>5905</v>
      </c>
      <c r="H4816" s="21" t="s">
        <v>439</v>
      </c>
      <c r="I4816" s="21">
        <v>0</v>
      </c>
      <c r="J4816" s="21">
        <v>1</v>
      </c>
      <c r="K4816" s="21">
        <v>0</v>
      </c>
      <c r="L4816" s="21">
        <v>0</v>
      </c>
      <c r="M4816" s="21" t="s">
        <v>1683</v>
      </c>
      <c r="N4816" s="21">
        <v>-2</v>
      </c>
      <c r="O4816" s="21">
        <f t="shared" si="276"/>
        <v>-2</v>
      </c>
      <c r="P4816" s="21">
        <f t="shared" si="277"/>
        <v>0</v>
      </c>
      <c r="Q4816" s="21">
        <f t="shared" si="278"/>
        <v>1</v>
      </c>
      <c r="R4816">
        <f>IFERROR(IF(I4816=1,VLOOKUP(F4816,Lookup!$A$2:$B$15,2,FALSE),0),0.5)</f>
        <v>0</v>
      </c>
      <c r="S4816">
        <f>IF(K4816=1,1,IFERROR(IF(H4816="pass",VLOOKUP(F4816,Lookup!$D$2:$E$26,2,FALSE),0),1.6))</f>
        <v>1.6</v>
      </c>
      <c r="T4816" s="6">
        <f t="shared" si="279"/>
        <v>1.5650000000000002</v>
      </c>
      <c r="U4816" s="6">
        <f t="shared" si="280"/>
        <v>1.5650000000000002</v>
      </c>
      <c r="V4816" t="str">
        <f t="shared" si="281"/>
        <v>A.EKELER, LAC</v>
      </c>
    </row>
    <row r="4817" spans="1:22">
      <c r="A4817">
        <v>981</v>
      </c>
      <c r="B4817" s="21">
        <v>3</v>
      </c>
      <c r="C4817" s="21" t="s">
        <v>25</v>
      </c>
      <c r="D4817" s="21" t="s">
        <v>9</v>
      </c>
      <c r="E4817" s="21">
        <v>82</v>
      </c>
      <c r="F4817" s="21">
        <v>18</v>
      </c>
      <c r="G4817" s="21" t="s">
        <v>5906</v>
      </c>
      <c r="H4817" s="21" t="s">
        <v>439</v>
      </c>
      <c r="I4817" s="21">
        <v>0</v>
      </c>
      <c r="J4817" s="21">
        <v>1</v>
      </c>
      <c r="K4817" s="21">
        <v>0</v>
      </c>
      <c r="L4817" s="21">
        <v>0</v>
      </c>
      <c r="M4817" s="21" t="s">
        <v>1691</v>
      </c>
      <c r="N4817" s="21">
        <v>4</v>
      </c>
      <c r="O4817" s="21">
        <f t="shared" si="276"/>
        <v>4</v>
      </c>
      <c r="P4817" s="21">
        <f t="shared" si="277"/>
        <v>0</v>
      </c>
      <c r="Q4817" s="21">
        <f t="shared" si="278"/>
        <v>1</v>
      </c>
      <c r="R4817">
        <f>IFERROR(IF(I4817=1,VLOOKUP(F4817,Lookup!$A$2:$B$15,2,FALSE),0),0.5)</f>
        <v>0</v>
      </c>
      <c r="S4817">
        <f>IF(K4817=1,1,IFERROR(IF(H4817="pass",VLOOKUP(F4817,Lookup!$D$2:$E$26,2,FALSE),0),1.6))</f>
        <v>1.6</v>
      </c>
      <c r="T4817" s="6">
        <f t="shared" si="279"/>
        <v>1.6700000000000002</v>
      </c>
      <c r="U4817" s="6">
        <f t="shared" si="280"/>
        <v>1.6700000000000002</v>
      </c>
      <c r="V4817" t="str">
        <f t="shared" si="281"/>
        <v>K.ALLEN, LAC</v>
      </c>
    </row>
    <row r="4818" spans="1:22">
      <c r="A4818">
        <v>982</v>
      </c>
      <c r="B4818" s="21">
        <v>3</v>
      </c>
      <c r="C4818" s="21" t="s">
        <v>25</v>
      </c>
      <c r="D4818" s="21" t="s">
        <v>9</v>
      </c>
      <c r="E4818" s="21">
        <v>82</v>
      </c>
      <c r="F4818" s="21">
        <v>18</v>
      </c>
      <c r="G4818" s="21" t="s">
        <v>5907</v>
      </c>
      <c r="H4818" s="21" t="s">
        <v>585</v>
      </c>
      <c r="I4818" s="21">
        <v>1</v>
      </c>
      <c r="J4818" s="21">
        <v>0</v>
      </c>
      <c r="K4818" s="21">
        <v>0</v>
      </c>
      <c r="L4818" s="21">
        <v>0</v>
      </c>
      <c r="M4818" s="21" t="s">
        <v>1683</v>
      </c>
      <c r="N4818" s="21" t="s">
        <v>587</v>
      </c>
      <c r="O4818" s="21">
        <f t="shared" si="276"/>
        <v>0</v>
      </c>
      <c r="P4818" s="21">
        <f t="shared" si="277"/>
        <v>1</v>
      </c>
      <c r="Q4818" s="21">
        <f t="shared" si="278"/>
        <v>0</v>
      </c>
      <c r="R4818">
        <f>IFERROR(IF(I4818=1,VLOOKUP(F4818,Lookup!$A$2:$B$15,2,FALSE),0),0.5)</f>
        <v>0.5</v>
      </c>
      <c r="S4818">
        <f>IF(K4818=1,1,IFERROR(IF(H4818="pass",VLOOKUP(F4818,Lookup!$D$2:$E$26,2,FALSE),0),1.6))</f>
        <v>0</v>
      </c>
      <c r="T4818" s="6">
        <f t="shared" si="279"/>
        <v>0</v>
      </c>
      <c r="U4818" s="6">
        <f t="shared" si="280"/>
        <v>0.5</v>
      </c>
      <c r="V4818" t="str">
        <f t="shared" si="281"/>
        <v>A.EKELER, LAC</v>
      </c>
    </row>
    <row r="4819" spans="1:22">
      <c r="A4819">
        <v>983</v>
      </c>
      <c r="B4819" s="21">
        <v>3</v>
      </c>
      <c r="C4819" s="21" t="s">
        <v>25</v>
      </c>
      <c r="D4819" s="21" t="s">
        <v>9</v>
      </c>
      <c r="E4819" s="21">
        <v>83</v>
      </c>
      <c r="F4819" s="21">
        <v>17</v>
      </c>
      <c r="G4819" s="21" t="s">
        <v>5908</v>
      </c>
      <c r="H4819" s="21" t="s">
        <v>585</v>
      </c>
      <c r="I4819" s="21">
        <v>0</v>
      </c>
      <c r="J4819" s="21">
        <v>1</v>
      </c>
      <c r="K4819" s="21">
        <v>0</v>
      </c>
      <c r="L4819" s="21">
        <v>0</v>
      </c>
      <c r="M4819" s="21" t="s">
        <v>1746</v>
      </c>
      <c r="N4819" s="21" t="s">
        <v>587</v>
      </c>
      <c r="O4819" s="21">
        <f t="shared" si="276"/>
        <v>0</v>
      </c>
      <c r="P4819" s="21">
        <f t="shared" si="277"/>
        <v>0</v>
      </c>
      <c r="Q4819" s="21">
        <f t="shared" si="278"/>
        <v>0</v>
      </c>
      <c r="R4819">
        <f>IFERROR(IF(I4819=1,VLOOKUP(F4819,Lookup!$A$2:$B$15,2,FALSE),0),0.5)</f>
        <v>0</v>
      </c>
      <c r="S4819">
        <f>IF(K4819=1,1,IFERROR(IF(H4819="pass",VLOOKUP(F4819,Lookup!$D$2:$E$26,2,FALSE),0),1.6))</f>
        <v>0</v>
      </c>
      <c r="T4819" s="6">
        <f t="shared" si="279"/>
        <v>0</v>
      </c>
      <c r="U4819" s="6">
        <f t="shared" si="280"/>
        <v>0</v>
      </c>
      <c r="V4819" t="str">
        <f t="shared" si="281"/>
        <v>J.HERBERT, LAC</v>
      </c>
    </row>
    <row r="4820" spans="1:22">
      <c r="A4820">
        <v>984</v>
      </c>
      <c r="B4820" s="21">
        <v>3</v>
      </c>
      <c r="C4820" s="21" t="s">
        <v>9</v>
      </c>
      <c r="D4820" s="21" t="s">
        <v>25</v>
      </c>
      <c r="E4820" s="21">
        <v>50</v>
      </c>
      <c r="F4820" s="21">
        <v>50</v>
      </c>
      <c r="G4820" s="21" t="s">
        <v>5909</v>
      </c>
      <c r="H4820" s="21" t="s">
        <v>2864</v>
      </c>
      <c r="I4820" s="21">
        <v>0</v>
      </c>
      <c r="J4820" s="21">
        <v>1</v>
      </c>
      <c r="K4820" s="21">
        <v>0</v>
      </c>
      <c r="L4820" s="21">
        <v>0</v>
      </c>
      <c r="M4820" s="21" t="s">
        <v>1032</v>
      </c>
      <c r="N4820" s="21" t="s">
        <v>587</v>
      </c>
      <c r="O4820" s="21">
        <f t="shared" si="276"/>
        <v>0</v>
      </c>
      <c r="P4820" s="21">
        <f t="shared" si="277"/>
        <v>0</v>
      </c>
      <c r="Q4820" s="21">
        <f t="shared" si="278"/>
        <v>0</v>
      </c>
      <c r="R4820">
        <f>IFERROR(IF(I4820=1,VLOOKUP(F4820,Lookup!$A$2:$B$15,2,FALSE),0),0.5)</f>
        <v>0</v>
      </c>
      <c r="S4820">
        <f>IF(K4820=1,1,IFERROR(IF(H4820="pass",VLOOKUP(F4820,Lookup!$D$2:$E$26,2,FALSE),0),1.6))</f>
        <v>0</v>
      </c>
      <c r="T4820" s="6">
        <f t="shared" si="279"/>
        <v>0</v>
      </c>
      <c r="U4820" s="6">
        <f t="shared" si="280"/>
        <v>0</v>
      </c>
      <c r="V4820" t="str">
        <f t="shared" si="281"/>
        <v>D.ROBINSON, KC</v>
      </c>
    </row>
    <row r="4821" spans="1:22">
      <c r="A4821">
        <v>985</v>
      </c>
      <c r="B4821" s="21">
        <v>3</v>
      </c>
      <c r="C4821" s="21" t="s">
        <v>9</v>
      </c>
      <c r="D4821" s="21" t="s">
        <v>25</v>
      </c>
      <c r="E4821" s="21">
        <v>45</v>
      </c>
      <c r="F4821" s="21">
        <v>55</v>
      </c>
      <c r="G4821" s="21" t="s">
        <v>5910</v>
      </c>
      <c r="H4821" s="21" t="s">
        <v>585</v>
      </c>
      <c r="I4821" s="21">
        <v>1</v>
      </c>
      <c r="J4821" s="21">
        <v>0</v>
      </c>
      <c r="K4821" s="21">
        <v>0</v>
      </c>
      <c r="L4821" s="21">
        <v>0</v>
      </c>
      <c r="M4821" s="21" t="s">
        <v>1028</v>
      </c>
      <c r="N4821" s="21" t="s">
        <v>587</v>
      </c>
      <c r="O4821" s="21">
        <f t="shared" si="276"/>
        <v>0</v>
      </c>
      <c r="P4821" s="21">
        <f t="shared" si="277"/>
        <v>1</v>
      </c>
      <c r="Q4821" s="21">
        <f t="shared" si="278"/>
        <v>0</v>
      </c>
      <c r="R4821">
        <f>IFERROR(IF(I4821=1,VLOOKUP(F4821,Lookup!$A$2:$B$15,2,FALSE),0),0.5)</f>
        <v>0.5</v>
      </c>
      <c r="S4821">
        <f>IF(K4821=1,1,IFERROR(IF(H4821="pass",VLOOKUP(F4821,Lookup!$D$2:$E$26,2,FALSE),0),1.6))</f>
        <v>0</v>
      </c>
      <c r="T4821" s="6">
        <f t="shared" si="279"/>
        <v>0</v>
      </c>
      <c r="U4821" s="6">
        <f t="shared" si="280"/>
        <v>0.5</v>
      </c>
      <c r="V4821" t="str">
        <f t="shared" si="281"/>
        <v>T.HILL, KC</v>
      </c>
    </row>
    <row r="4822" spans="1:22">
      <c r="A4822">
        <v>986</v>
      </c>
      <c r="B4822" s="21">
        <v>3</v>
      </c>
      <c r="C4822" s="21" t="s">
        <v>9</v>
      </c>
      <c r="D4822" s="21" t="s">
        <v>25</v>
      </c>
      <c r="E4822" s="21">
        <v>34</v>
      </c>
      <c r="F4822" s="21">
        <v>66</v>
      </c>
      <c r="G4822" s="21" t="s">
        <v>5911</v>
      </c>
      <c r="H4822" s="21" t="s">
        <v>439</v>
      </c>
      <c r="I4822" s="21">
        <v>0</v>
      </c>
      <c r="J4822" s="21">
        <v>1</v>
      </c>
      <c r="K4822" s="21">
        <v>0</v>
      </c>
      <c r="L4822" s="21">
        <v>0</v>
      </c>
      <c r="M4822" s="21" t="s">
        <v>1093</v>
      </c>
      <c r="N4822" s="21">
        <v>6</v>
      </c>
      <c r="O4822" s="21">
        <f t="shared" si="276"/>
        <v>6</v>
      </c>
      <c r="P4822" s="21">
        <f t="shared" si="277"/>
        <v>0</v>
      </c>
      <c r="Q4822" s="21">
        <f t="shared" si="278"/>
        <v>1</v>
      </c>
      <c r="R4822">
        <f>IFERROR(IF(I4822=1,VLOOKUP(F4822,Lookup!$A$2:$B$15,2,FALSE),0),0.5)</f>
        <v>0</v>
      </c>
      <c r="S4822">
        <f>IF(K4822=1,1,IFERROR(IF(H4822="pass",VLOOKUP(F4822,Lookup!$D$2:$E$26,2,FALSE),0),1.6))</f>
        <v>1.6</v>
      </c>
      <c r="T4822" s="6">
        <f t="shared" si="279"/>
        <v>1.7050000000000001</v>
      </c>
      <c r="U4822" s="6">
        <f t="shared" si="280"/>
        <v>1.7050000000000001</v>
      </c>
      <c r="V4822" t="str">
        <f t="shared" si="281"/>
        <v>DA.WILLIAMS, KC</v>
      </c>
    </row>
    <row r="4823" spans="1:22">
      <c r="A4823">
        <v>987</v>
      </c>
      <c r="B4823" s="21">
        <v>3</v>
      </c>
      <c r="C4823" s="21" t="s">
        <v>9</v>
      </c>
      <c r="D4823" s="21" t="s">
        <v>25</v>
      </c>
      <c r="E4823" s="21">
        <v>28</v>
      </c>
      <c r="F4823" s="21">
        <v>72</v>
      </c>
      <c r="G4823" s="21" t="s">
        <v>5912</v>
      </c>
      <c r="H4823" s="21" t="s">
        <v>585</v>
      </c>
      <c r="I4823" s="21">
        <v>1</v>
      </c>
      <c r="J4823" s="21">
        <v>0</v>
      </c>
      <c r="K4823" s="21">
        <v>0</v>
      </c>
      <c r="L4823" s="21">
        <v>0</v>
      </c>
      <c r="M4823" s="21" t="s">
        <v>1021</v>
      </c>
      <c r="N4823" s="21" t="s">
        <v>587</v>
      </c>
      <c r="O4823" s="21">
        <f t="shared" si="276"/>
        <v>0</v>
      </c>
      <c r="P4823" s="21">
        <f t="shared" si="277"/>
        <v>1</v>
      </c>
      <c r="Q4823" s="21">
        <f t="shared" si="278"/>
        <v>0</v>
      </c>
      <c r="R4823">
        <f>IFERROR(IF(I4823=1,VLOOKUP(F4823,Lookup!$A$2:$B$15,2,FALSE),0),0.5)</f>
        <v>0.5</v>
      </c>
      <c r="S4823">
        <f>IF(K4823=1,1,IFERROR(IF(H4823="pass",VLOOKUP(F4823,Lookup!$D$2:$E$26,2,FALSE),0),1.6))</f>
        <v>0</v>
      </c>
      <c r="T4823" s="6">
        <f t="shared" si="279"/>
        <v>0</v>
      </c>
      <c r="U4823" s="6">
        <f t="shared" si="280"/>
        <v>0.5</v>
      </c>
      <c r="V4823" t="str">
        <f t="shared" si="281"/>
        <v>C.EDWARDS-HELAIRE, KC</v>
      </c>
    </row>
    <row r="4824" spans="1:22">
      <c r="A4824">
        <v>988</v>
      </c>
      <c r="B4824" s="21">
        <v>3</v>
      </c>
      <c r="C4824" s="21" t="s">
        <v>9</v>
      </c>
      <c r="D4824" s="21" t="s">
        <v>25</v>
      </c>
      <c r="E4824" s="21">
        <v>22</v>
      </c>
      <c r="F4824" s="21">
        <v>78</v>
      </c>
      <c r="G4824" s="21" t="s">
        <v>5913</v>
      </c>
      <c r="H4824" s="21" t="s">
        <v>439</v>
      </c>
      <c r="I4824" s="21">
        <v>0</v>
      </c>
      <c r="J4824" s="21">
        <v>1</v>
      </c>
      <c r="K4824" s="21">
        <v>0</v>
      </c>
      <c r="L4824" s="21">
        <v>0</v>
      </c>
      <c r="M4824" s="21" t="s">
        <v>1028</v>
      </c>
      <c r="N4824" s="21">
        <v>8</v>
      </c>
      <c r="O4824" s="21">
        <f t="shared" si="276"/>
        <v>8</v>
      </c>
      <c r="P4824" s="21">
        <f t="shared" si="277"/>
        <v>0</v>
      </c>
      <c r="Q4824" s="21">
        <f t="shared" si="278"/>
        <v>1</v>
      </c>
      <c r="R4824">
        <f>IFERROR(IF(I4824=1,VLOOKUP(F4824,Lookup!$A$2:$B$15,2,FALSE),0),0.5)</f>
        <v>0</v>
      </c>
      <c r="S4824">
        <f>IF(K4824=1,1,IFERROR(IF(H4824="pass",VLOOKUP(F4824,Lookup!$D$2:$E$26,2,FALSE),0),1.6))</f>
        <v>1.8</v>
      </c>
      <c r="T4824" s="6">
        <f t="shared" si="279"/>
        <v>1.74</v>
      </c>
      <c r="U4824" s="6">
        <f t="shared" si="280"/>
        <v>1.7796000000000003</v>
      </c>
      <c r="V4824" t="str">
        <f t="shared" si="281"/>
        <v>T.HILL, KC</v>
      </c>
    </row>
    <row r="4825" spans="1:22">
      <c r="A4825">
        <v>989</v>
      </c>
      <c r="B4825" s="21">
        <v>3</v>
      </c>
      <c r="C4825" s="21" t="s">
        <v>25</v>
      </c>
      <c r="D4825" s="21" t="s">
        <v>9</v>
      </c>
      <c r="E4825" s="21">
        <v>51</v>
      </c>
      <c r="F4825" s="21">
        <v>49</v>
      </c>
      <c r="G4825" s="21" t="s">
        <v>5914</v>
      </c>
      <c r="H4825" s="21" t="s">
        <v>439</v>
      </c>
      <c r="I4825" s="21">
        <v>0</v>
      </c>
      <c r="J4825" s="21">
        <v>1</v>
      </c>
      <c r="K4825" s="21">
        <v>0</v>
      </c>
      <c r="L4825" s="21">
        <v>0</v>
      </c>
      <c r="M4825" s="21" t="s">
        <v>1735</v>
      </c>
      <c r="N4825" s="21">
        <v>3</v>
      </c>
      <c r="O4825" s="21">
        <f t="shared" si="276"/>
        <v>3</v>
      </c>
      <c r="P4825" s="21">
        <f t="shared" si="277"/>
        <v>0</v>
      </c>
      <c r="Q4825" s="21">
        <f t="shared" si="278"/>
        <v>1</v>
      </c>
      <c r="R4825">
        <f>IFERROR(IF(I4825=1,VLOOKUP(F4825,Lookup!$A$2:$B$15,2,FALSE),0),0.5)</f>
        <v>0</v>
      </c>
      <c r="S4825">
        <f>IF(K4825=1,1,IFERROR(IF(H4825="pass",VLOOKUP(F4825,Lookup!$D$2:$E$26,2,FALSE),0),1.6))</f>
        <v>1.6</v>
      </c>
      <c r="T4825" s="6">
        <f t="shared" si="279"/>
        <v>1.6525000000000001</v>
      </c>
      <c r="U4825" s="6">
        <f t="shared" si="280"/>
        <v>1.6525000000000001</v>
      </c>
      <c r="V4825" t="str">
        <f t="shared" si="281"/>
        <v>G.NABERS, LAC</v>
      </c>
    </row>
    <row r="4826" spans="1:22">
      <c r="A4826">
        <v>990</v>
      </c>
      <c r="B4826" s="21">
        <v>3</v>
      </c>
      <c r="C4826" s="21" t="s">
        <v>25</v>
      </c>
      <c r="D4826" s="21" t="s">
        <v>9</v>
      </c>
      <c r="E4826" s="21">
        <v>43</v>
      </c>
      <c r="F4826" s="21">
        <v>57</v>
      </c>
      <c r="G4826" s="21" t="s">
        <v>5915</v>
      </c>
      <c r="H4826" s="21" t="s">
        <v>585</v>
      </c>
      <c r="I4826" s="21">
        <v>1</v>
      </c>
      <c r="J4826" s="21">
        <v>0</v>
      </c>
      <c r="K4826" s="21">
        <v>0</v>
      </c>
      <c r="L4826" s="21">
        <v>0</v>
      </c>
      <c r="M4826" s="21" t="s">
        <v>1686</v>
      </c>
      <c r="N4826" s="21" t="s">
        <v>587</v>
      </c>
      <c r="O4826" s="21">
        <f t="shared" si="276"/>
        <v>0</v>
      </c>
      <c r="P4826" s="21">
        <f t="shared" si="277"/>
        <v>1</v>
      </c>
      <c r="Q4826" s="21">
        <f t="shared" si="278"/>
        <v>0</v>
      </c>
      <c r="R4826">
        <f>IFERROR(IF(I4826=1,VLOOKUP(F4826,Lookup!$A$2:$B$15,2,FALSE),0),0.5)</f>
        <v>0.5</v>
      </c>
      <c r="S4826">
        <f>IF(K4826=1,1,IFERROR(IF(H4826="pass",VLOOKUP(F4826,Lookup!$D$2:$E$26,2,FALSE),0),1.6))</f>
        <v>0</v>
      </c>
      <c r="T4826" s="6">
        <f t="shared" si="279"/>
        <v>0</v>
      </c>
      <c r="U4826" s="6">
        <f t="shared" si="280"/>
        <v>0.5</v>
      </c>
      <c r="V4826" t="str">
        <f t="shared" si="281"/>
        <v>L.ROUNTREE, LAC</v>
      </c>
    </row>
    <row r="4827" spans="1:22">
      <c r="A4827">
        <v>991</v>
      </c>
      <c r="B4827" s="21">
        <v>3</v>
      </c>
      <c r="C4827" s="21" t="s">
        <v>25</v>
      </c>
      <c r="D4827" s="21" t="s">
        <v>9</v>
      </c>
      <c r="E4827" s="21">
        <v>42</v>
      </c>
      <c r="F4827" s="21">
        <v>58</v>
      </c>
      <c r="G4827" s="21" t="s">
        <v>5916</v>
      </c>
      <c r="H4827" s="21" t="s">
        <v>585</v>
      </c>
      <c r="I4827" s="21">
        <v>1</v>
      </c>
      <c r="J4827" s="21">
        <v>0</v>
      </c>
      <c r="K4827" s="21">
        <v>0</v>
      </c>
      <c r="L4827" s="21">
        <v>0</v>
      </c>
      <c r="M4827" s="21" t="s">
        <v>1746</v>
      </c>
      <c r="N4827" s="21" t="s">
        <v>587</v>
      </c>
      <c r="O4827" s="21">
        <f t="shared" si="276"/>
        <v>0</v>
      </c>
      <c r="P4827" s="21">
        <f t="shared" si="277"/>
        <v>1</v>
      </c>
      <c r="Q4827" s="21">
        <f t="shared" si="278"/>
        <v>0</v>
      </c>
      <c r="R4827">
        <f>IFERROR(IF(I4827=1,VLOOKUP(F4827,Lookup!$A$2:$B$15,2,FALSE),0),0.5)</f>
        <v>0.5</v>
      </c>
      <c r="S4827">
        <f>IF(K4827=1,1,IFERROR(IF(H4827="pass",VLOOKUP(F4827,Lookup!$D$2:$E$26,2,FALSE),0),1.6))</f>
        <v>0</v>
      </c>
      <c r="T4827" s="6">
        <f t="shared" si="279"/>
        <v>0</v>
      </c>
      <c r="U4827" s="6">
        <f t="shared" si="280"/>
        <v>0.5</v>
      </c>
      <c r="V4827" t="str">
        <f t="shared" si="281"/>
        <v>J.HERBERT, LAC</v>
      </c>
    </row>
    <row r="4828" spans="1:22">
      <c r="A4828">
        <v>992</v>
      </c>
      <c r="B4828" s="21">
        <v>3</v>
      </c>
      <c r="C4828" s="21" t="s">
        <v>25</v>
      </c>
      <c r="D4828" s="21" t="s">
        <v>9</v>
      </c>
      <c r="E4828" s="21">
        <v>40</v>
      </c>
      <c r="F4828" s="21">
        <v>60</v>
      </c>
      <c r="G4828" s="21" t="s">
        <v>5917</v>
      </c>
      <c r="H4828" s="21" t="s">
        <v>439</v>
      </c>
      <c r="I4828" s="21">
        <v>0</v>
      </c>
      <c r="J4828" s="21">
        <v>1</v>
      </c>
      <c r="K4828" s="21">
        <v>0</v>
      </c>
      <c r="L4828" s="21">
        <v>0</v>
      </c>
      <c r="M4828" s="21" t="s">
        <v>1686</v>
      </c>
      <c r="N4828" s="21">
        <v>0</v>
      </c>
      <c r="O4828" s="21">
        <f t="shared" si="276"/>
        <v>0</v>
      </c>
      <c r="P4828" s="21">
        <f t="shared" si="277"/>
        <v>0</v>
      </c>
      <c r="Q4828" s="21">
        <f t="shared" si="278"/>
        <v>1</v>
      </c>
      <c r="R4828">
        <f>IFERROR(IF(I4828=1,VLOOKUP(F4828,Lookup!$A$2:$B$15,2,FALSE),0),0.5)</f>
        <v>0</v>
      </c>
      <c r="S4828">
        <f>IF(K4828=1,1,IFERROR(IF(H4828="pass",VLOOKUP(F4828,Lookup!$D$2:$E$26,2,FALSE),0),1.6))</f>
        <v>1.6</v>
      </c>
      <c r="T4828" s="6">
        <f t="shared" si="279"/>
        <v>1.6</v>
      </c>
      <c r="U4828" s="6">
        <f t="shared" si="280"/>
        <v>1.6</v>
      </c>
      <c r="V4828" t="str">
        <f t="shared" si="281"/>
        <v>L.ROUNTREE, LAC</v>
      </c>
    </row>
    <row r="4829" spans="1:22">
      <c r="A4829">
        <v>993</v>
      </c>
      <c r="B4829" s="21">
        <v>3</v>
      </c>
      <c r="C4829" s="21" t="s">
        <v>25</v>
      </c>
      <c r="D4829" s="21" t="s">
        <v>9</v>
      </c>
      <c r="E4829" s="21">
        <v>40</v>
      </c>
      <c r="F4829" s="21">
        <v>60</v>
      </c>
      <c r="G4829" s="21" t="s">
        <v>5918</v>
      </c>
      <c r="H4829" s="21" t="s">
        <v>439</v>
      </c>
      <c r="I4829" s="21">
        <v>0</v>
      </c>
      <c r="J4829" s="21">
        <v>1</v>
      </c>
      <c r="K4829" s="21">
        <v>0</v>
      </c>
      <c r="L4829" s="21">
        <v>0</v>
      </c>
      <c r="M4829" s="21" t="s">
        <v>647</v>
      </c>
      <c r="N4829" s="21">
        <v>7</v>
      </c>
      <c r="O4829" s="21">
        <f t="shared" si="276"/>
        <v>7</v>
      </c>
      <c r="P4829" s="21">
        <f t="shared" si="277"/>
        <v>0</v>
      </c>
      <c r="Q4829" s="21">
        <f t="shared" si="278"/>
        <v>1</v>
      </c>
      <c r="R4829">
        <f>IFERROR(IF(I4829=1,VLOOKUP(F4829,Lookup!$A$2:$B$15,2,FALSE),0),0.5)</f>
        <v>0</v>
      </c>
      <c r="S4829">
        <f>IF(K4829=1,1,IFERROR(IF(H4829="pass",VLOOKUP(F4829,Lookup!$D$2:$E$26,2,FALSE),0),1.6))</f>
        <v>1.6</v>
      </c>
      <c r="T4829" s="6">
        <f t="shared" si="279"/>
        <v>1.7225000000000001</v>
      </c>
      <c r="U4829" s="6">
        <f t="shared" si="280"/>
        <v>1.7225000000000001</v>
      </c>
      <c r="V4829" t="str">
        <f t="shared" si="281"/>
        <v>M.WILLIAMS, LAC</v>
      </c>
    </row>
    <row r="4830" spans="1:22">
      <c r="A4830">
        <v>994</v>
      </c>
      <c r="B4830" s="21">
        <v>3</v>
      </c>
      <c r="C4830" s="21" t="s">
        <v>25</v>
      </c>
      <c r="D4830" s="21" t="s">
        <v>9</v>
      </c>
      <c r="E4830" s="21">
        <v>29</v>
      </c>
      <c r="F4830" s="21">
        <v>71</v>
      </c>
      <c r="G4830" s="21" t="s">
        <v>5919</v>
      </c>
      <c r="H4830" s="21" t="s">
        <v>585</v>
      </c>
      <c r="I4830" s="21">
        <v>1</v>
      </c>
      <c r="J4830" s="21">
        <v>0</v>
      </c>
      <c r="K4830" s="21">
        <v>0</v>
      </c>
      <c r="L4830" s="21">
        <v>0</v>
      </c>
      <c r="M4830" s="21" t="s">
        <v>1679</v>
      </c>
      <c r="N4830" s="21" t="s">
        <v>587</v>
      </c>
      <c r="O4830" s="21">
        <f t="shared" si="276"/>
        <v>0</v>
      </c>
      <c r="P4830" s="21">
        <f t="shared" si="277"/>
        <v>1</v>
      </c>
      <c r="Q4830" s="21">
        <f t="shared" si="278"/>
        <v>0</v>
      </c>
      <c r="R4830">
        <f>IFERROR(IF(I4830=1,VLOOKUP(F4830,Lookup!$A$2:$B$15,2,FALSE),0),0.5)</f>
        <v>0.5</v>
      </c>
      <c r="S4830">
        <f>IF(K4830=1,1,IFERROR(IF(H4830="pass",VLOOKUP(F4830,Lookup!$D$2:$E$26,2,FALSE),0),1.6))</f>
        <v>0</v>
      </c>
      <c r="T4830" s="6">
        <f t="shared" si="279"/>
        <v>0</v>
      </c>
      <c r="U4830" s="6">
        <f t="shared" si="280"/>
        <v>0.5</v>
      </c>
      <c r="V4830" t="str">
        <f t="shared" si="281"/>
        <v>J.GUYTON, LAC</v>
      </c>
    </row>
    <row r="4831" spans="1:22">
      <c r="A4831">
        <v>995</v>
      </c>
      <c r="B4831" s="21">
        <v>3</v>
      </c>
      <c r="C4831" s="21" t="s">
        <v>25</v>
      </c>
      <c r="D4831" s="21" t="s">
        <v>9</v>
      </c>
      <c r="E4831" s="21">
        <v>26</v>
      </c>
      <c r="F4831" s="21">
        <v>74</v>
      </c>
      <c r="G4831" s="21" t="s">
        <v>5920</v>
      </c>
      <c r="H4831" s="21" t="s">
        <v>439</v>
      </c>
      <c r="I4831" s="21">
        <v>0</v>
      </c>
      <c r="J4831" s="21">
        <v>1</v>
      </c>
      <c r="K4831" s="21">
        <v>0</v>
      </c>
      <c r="L4831" s="21">
        <v>0</v>
      </c>
      <c r="M4831" s="21" t="s">
        <v>1793</v>
      </c>
      <c r="N4831" s="21">
        <v>12</v>
      </c>
      <c r="O4831" s="21">
        <f t="shared" si="276"/>
        <v>12</v>
      </c>
      <c r="P4831" s="21">
        <f t="shared" si="277"/>
        <v>0</v>
      </c>
      <c r="Q4831" s="21">
        <f t="shared" si="278"/>
        <v>1</v>
      </c>
      <c r="R4831">
        <f>IFERROR(IF(I4831=1,VLOOKUP(F4831,Lookup!$A$2:$B$15,2,FALSE),0),0.5)</f>
        <v>0</v>
      </c>
      <c r="S4831">
        <f>IF(K4831=1,1,IFERROR(IF(H4831="pass",VLOOKUP(F4831,Lookup!$D$2:$E$26,2,FALSE),0),1.6))</f>
        <v>1.6</v>
      </c>
      <c r="T4831" s="6">
        <f t="shared" si="279"/>
        <v>1.81</v>
      </c>
      <c r="U4831" s="6">
        <f t="shared" si="280"/>
        <v>1.81</v>
      </c>
      <c r="V4831" t="str">
        <f t="shared" si="281"/>
        <v>D.PARHAM, LAC</v>
      </c>
    </row>
    <row r="4832" spans="1:22">
      <c r="A4832">
        <v>996</v>
      </c>
      <c r="B4832" s="21">
        <v>3</v>
      </c>
      <c r="C4832" s="21" t="s">
        <v>25</v>
      </c>
      <c r="D4832" s="21" t="s">
        <v>9</v>
      </c>
      <c r="E4832" s="21">
        <v>7</v>
      </c>
      <c r="F4832" s="21">
        <v>93</v>
      </c>
      <c r="G4832" s="21" t="s">
        <v>5921</v>
      </c>
      <c r="H4832" s="21" t="s">
        <v>585</v>
      </c>
      <c r="I4832" s="21">
        <v>1</v>
      </c>
      <c r="J4832" s="21">
        <v>0</v>
      </c>
      <c r="K4832" s="21">
        <v>0</v>
      </c>
      <c r="L4832" s="21">
        <v>0</v>
      </c>
      <c r="M4832" s="21" t="s">
        <v>1683</v>
      </c>
      <c r="N4832" s="21" t="s">
        <v>587</v>
      </c>
      <c r="O4832" s="21">
        <f t="shared" si="276"/>
        <v>0</v>
      </c>
      <c r="P4832" s="21">
        <f t="shared" si="277"/>
        <v>1</v>
      </c>
      <c r="Q4832" s="21">
        <f t="shared" si="278"/>
        <v>0</v>
      </c>
      <c r="R4832">
        <f>IFERROR(IF(I4832=1,VLOOKUP(F4832,Lookup!$A$2:$B$15,2,FALSE),0),0.5)</f>
        <v>1.2</v>
      </c>
      <c r="S4832">
        <f>IF(K4832=1,1,IFERROR(IF(H4832="pass",VLOOKUP(F4832,Lookup!$D$2:$E$26,2,FALSE),0),1.6))</f>
        <v>0</v>
      </c>
      <c r="T4832" s="6">
        <f t="shared" si="279"/>
        <v>0</v>
      </c>
      <c r="U4832" s="6">
        <f t="shared" si="280"/>
        <v>1.2</v>
      </c>
      <c r="V4832" t="str">
        <f t="shared" si="281"/>
        <v>A.EKELER, LAC</v>
      </c>
    </row>
    <row r="4833" spans="1:22">
      <c r="A4833">
        <v>997</v>
      </c>
      <c r="B4833" s="21">
        <v>3</v>
      </c>
      <c r="C4833" s="21" t="s">
        <v>25</v>
      </c>
      <c r="D4833" s="21" t="s">
        <v>9</v>
      </c>
      <c r="E4833" s="21">
        <v>4</v>
      </c>
      <c r="F4833" s="21">
        <v>96</v>
      </c>
      <c r="G4833" s="21" t="s">
        <v>5922</v>
      </c>
      <c r="H4833" s="21" t="s">
        <v>439</v>
      </c>
      <c r="I4833" s="21">
        <v>0</v>
      </c>
      <c r="J4833" s="21">
        <v>1</v>
      </c>
      <c r="K4833" s="21">
        <v>0</v>
      </c>
      <c r="L4833" s="21">
        <v>0</v>
      </c>
      <c r="M4833" s="21" t="s">
        <v>1691</v>
      </c>
      <c r="N4833" s="21">
        <v>4</v>
      </c>
      <c r="O4833" s="21">
        <f t="shared" si="276"/>
        <v>4</v>
      </c>
      <c r="P4833" s="21">
        <f t="shared" si="277"/>
        <v>0</v>
      </c>
      <c r="Q4833" s="21">
        <f t="shared" si="278"/>
        <v>1</v>
      </c>
      <c r="R4833">
        <f>IFERROR(IF(I4833=1,VLOOKUP(F4833,Lookup!$A$2:$B$15,2,FALSE),0),0.5)</f>
        <v>0</v>
      </c>
      <c r="S4833">
        <f>IF(K4833=1,1,IFERROR(IF(H4833="pass",VLOOKUP(F4833,Lookup!$D$2:$E$26,2,FALSE),0),1.6))</f>
        <v>3.2</v>
      </c>
      <c r="T4833" s="6">
        <f t="shared" si="279"/>
        <v>1.6700000000000002</v>
      </c>
      <c r="U4833" s="6">
        <f t="shared" si="280"/>
        <v>3.2</v>
      </c>
      <c r="V4833" t="str">
        <f t="shared" si="281"/>
        <v>K.ALLEN, LAC</v>
      </c>
    </row>
    <row r="4834" spans="1:22">
      <c r="A4834">
        <v>998</v>
      </c>
      <c r="B4834" s="21">
        <v>3</v>
      </c>
      <c r="C4834" s="21" t="s">
        <v>9</v>
      </c>
      <c r="D4834" s="21" t="s">
        <v>25</v>
      </c>
      <c r="E4834" s="21">
        <v>75</v>
      </c>
      <c r="F4834" s="21">
        <v>25</v>
      </c>
      <c r="G4834" s="21" t="s">
        <v>5923</v>
      </c>
      <c r="H4834" s="21" t="s">
        <v>585</v>
      </c>
      <c r="I4834" s="21">
        <v>1</v>
      </c>
      <c r="J4834" s="21">
        <v>0</v>
      </c>
      <c r="K4834" s="21">
        <v>0</v>
      </c>
      <c r="L4834" s="21">
        <v>0</v>
      </c>
      <c r="M4834" s="21" t="s">
        <v>1021</v>
      </c>
      <c r="N4834" s="21" t="s">
        <v>587</v>
      </c>
      <c r="O4834" s="21">
        <f t="shared" si="276"/>
        <v>0</v>
      </c>
      <c r="P4834" s="21">
        <f t="shared" si="277"/>
        <v>1</v>
      </c>
      <c r="Q4834" s="21">
        <f t="shared" si="278"/>
        <v>0</v>
      </c>
      <c r="R4834">
        <f>IFERROR(IF(I4834=1,VLOOKUP(F4834,Lookup!$A$2:$B$15,2,FALSE),0),0.5)</f>
        <v>0.5</v>
      </c>
      <c r="S4834">
        <f>IF(K4834=1,1,IFERROR(IF(H4834="pass",VLOOKUP(F4834,Lookup!$D$2:$E$26,2,FALSE),0),1.6))</f>
        <v>0</v>
      </c>
      <c r="T4834" s="6">
        <f t="shared" si="279"/>
        <v>0</v>
      </c>
      <c r="U4834" s="6">
        <f t="shared" si="280"/>
        <v>0.5</v>
      </c>
      <c r="V4834" t="str">
        <f t="shared" si="281"/>
        <v>C.EDWARDS-HELAIRE, KC</v>
      </c>
    </row>
    <row r="4835" spans="1:22">
      <c r="A4835">
        <v>999</v>
      </c>
      <c r="B4835" s="21">
        <v>3</v>
      </c>
      <c r="C4835" s="21" t="s">
        <v>9</v>
      </c>
      <c r="D4835" s="21" t="s">
        <v>25</v>
      </c>
      <c r="E4835" s="21">
        <v>67</v>
      </c>
      <c r="F4835" s="21">
        <v>33</v>
      </c>
      <c r="G4835" s="21" t="s">
        <v>5924</v>
      </c>
      <c r="H4835" s="21" t="s">
        <v>585</v>
      </c>
      <c r="I4835" s="21">
        <v>1</v>
      </c>
      <c r="J4835" s="21">
        <v>0</v>
      </c>
      <c r="K4835" s="21">
        <v>0</v>
      </c>
      <c r="L4835" s="21">
        <v>0</v>
      </c>
      <c r="M4835" s="21" t="s">
        <v>1021</v>
      </c>
      <c r="N4835" s="21" t="s">
        <v>587</v>
      </c>
      <c r="O4835" s="21">
        <f t="shared" si="276"/>
        <v>0</v>
      </c>
      <c r="P4835" s="21">
        <f t="shared" si="277"/>
        <v>1</v>
      </c>
      <c r="Q4835" s="21">
        <f t="shared" si="278"/>
        <v>0</v>
      </c>
      <c r="R4835">
        <f>IFERROR(IF(I4835=1,VLOOKUP(F4835,Lookup!$A$2:$B$15,2,FALSE),0),0.5)</f>
        <v>0.5</v>
      </c>
      <c r="S4835">
        <f>IF(K4835=1,1,IFERROR(IF(H4835="pass",VLOOKUP(F4835,Lookup!$D$2:$E$26,2,FALSE),0),1.6))</f>
        <v>0</v>
      </c>
      <c r="T4835" s="6">
        <f t="shared" si="279"/>
        <v>0</v>
      </c>
      <c r="U4835" s="6">
        <f t="shared" si="280"/>
        <v>0.5</v>
      </c>
      <c r="V4835" t="str">
        <f t="shared" si="281"/>
        <v>C.EDWARDS-HELAIRE, KC</v>
      </c>
    </row>
    <row r="4836" spans="1:22">
      <c r="A4836">
        <v>1000</v>
      </c>
      <c r="B4836" s="21">
        <v>3</v>
      </c>
      <c r="C4836" s="21" t="s">
        <v>9</v>
      </c>
      <c r="D4836" s="21" t="s">
        <v>25</v>
      </c>
      <c r="E4836" s="21">
        <v>60</v>
      </c>
      <c r="F4836" s="21">
        <v>40</v>
      </c>
      <c r="G4836" s="21" t="s">
        <v>5925</v>
      </c>
      <c r="H4836" s="21" t="s">
        <v>585</v>
      </c>
      <c r="I4836" s="21">
        <v>1</v>
      </c>
      <c r="J4836" s="21">
        <v>0</v>
      </c>
      <c r="K4836" s="21">
        <v>0</v>
      </c>
      <c r="L4836" s="21">
        <v>0</v>
      </c>
      <c r="M4836" s="21" t="s">
        <v>1021</v>
      </c>
      <c r="N4836" s="21" t="s">
        <v>587</v>
      </c>
      <c r="O4836" s="21">
        <f t="shared" si="276"/>
        <v>0</v>
      </c>
      <c r="P4836" s="21">
        <f t="shared" si="277"/>
        <v>1</v>
      </c>
      <c r="Q4836" s="21">
        <f t="shared" si="278"/>
        <v>0</v>
      </c>
      <c r="R4836">
        <f>IFERROR(IF(I4836=1,VLOOKUP(F4836,Lookup!$A$2:$B$15,2,FALSE),0),0.5)</f>
        <v>0.5</v>
      </c>
      <c r="S4836">
        <f>IF(K4836=1,1,IFERROR(IF(H4836="pass",VLOOKUP(F4836,Lookup!$D$2:$E$26,2,FALSE),0),1.6))</f>
        <v>0</v>
      </c>
      <c r="T4836" s="6">
        <f t="shared" si="279"/>
        <v>0</v>
      </c>
      <c r="U4836" s="6">
        <f t="shared" si="280"/>
        <v>0.5</v>
      </c>
      <c r="V4836" t="str">
        <f t="shared" si="281"/>
        <v>C.EDWARDS-HELAIRE, KC</v>
      </c>
    </row>
    <row r="4837" spans="1:22">
      <c r="A4837">
        <v>1001</v>
      </c>
      <c r="B4837" s="21">
        <v>3</v>
      </c>
      <c r="C4837" s="21" t="s">
        <v>9</v>
      </c>
      <c r="D4837" s="21" t="s">
        <v>25</v>
      </c>
      <c r="E4837" s="21">
        <v>57</v>
      </c>
      <c r="F4837" s="21">
        <v>43</v>
      </c>
      <c r="G4837" s="21" t="s">
        <v>5926</v>
      </c>
      <c r="H4837" s="21" t="s">
        <v>585</v>
      </c>
      <c r="I4837" s="21">
        <v>1</v>
      </c>
      <c r="J4837" s="21">
        <v>0</v>
      </c>
      <c r="K4837" s="21">
        <v>0</v>
      </c>
      <c r="L4837" s="21">
        <v>0</v>
      </c>
      <c r="M4837" s="21" t="s">
        <v>1093</v>
      </c>
      <c r="N4837" s="21" t="s">
        <v>587</v>
      </c>
      <c r="O4837" s="21">
        <f t="shared" si="276"/>
        <v>0</v>
      </c>
      <c r="P4837" s="21">
        <f t="shared" si="277"/>
        <v>1</v>
      </c>
      <c r="Q4837" s="21">
        <f t="shared" si="278"/>
        <v>0</v>
      </c>
      <c r="R4837">
        <f>IFERROR(IF(I4837=1,VLOOKUP(F4837,Lookup!$A$2:$B$15,2,FALSE),0),0.5)</f>
        <v>0.5</v>
      </c>
      <c r="S4837">
        <f>IF(K4837=1,1,IFERROR(IF(H4837="pass",VLOOKUP(F4837,Lookup!$D$2:$E$26,2,FALSE),0),1.6))</f>
        <v>0</v>
      </c>
      <c r="T4837" s="6">
        <f t="shared" si="279"/>
        <v>0</v>
      </c>
      <c r="U4837" s="6">
        <f t="shared" si="280"/>
        <v>0.5</v>
      </c>
      <c r="V4837" t="str">
        <f t="shared" si="281"/>
        <v>DA.WILLIAMS, KC</v>
      </c>
    </row>
    <row r="4838" spans="1:22">
      <c r="A4838">
        <v>1002</v>
      </c>
      <c r="B4838" s="21">
        <v>3</v>
      </c>
      <c r="C4838" s="21" t="s">
        <v>9</v>
      </c>
      <c r="D4838" s="21" t="s">
        <v>25</v>
      </c>
      <c r="E4838" s="21">
        <v>53</v>
      </c>
      <c r="F4838" s="21">
        <v>47</v>
      </c>
      <c r="G4838" s="21" t="s">
        <v>5927</v>
      </c>
      <c r="H4838" s="21" t="s">
        <v>439</v>
      </c>
      <c r="I4838" s="21">
        <v>0</v>
      </c>
      <c r="J4838" s="21">
        <v>1</v>
      </c>
      <c r="K4838" s="21">
        <v>0</v>
      </c>
      <c r="L4838" s="21">
        <v>0</v>
      </c>
      <c r="M4838" s="21" t="s">
        <v>1023</v>
      </c>
      <c r="N4838" s="21">
        <v>5</v>
      </c>
      <c r="O4838" s="21">
        <f t="shared" si="276"/>
        <v>5</v>
      </c>
      <c r="P4838" s="21">
        <f t="shared" si="277"/>
        <v>0</v>
      </c>
      <c r="Q4838" s="21">
        <f t="shared" si="278"/>
        <v>1</v>
      </c>
      <c r="R4838">
        <f>IFERROR(IF(I4838=1,VLOOKUP(F4838,Lookup!$A$2:$B$15,2,FALSE),0),0.5)</f>
        <v>0</v>
      </c>
      <c r="S4838">
        <f>IF(K4838=1,1,IFERROR(IF(H4838="pass",VLOOKUP(F4838,Lookup!$D$2:$E$26,2,FALSE),0),1.6))</f>
        <v>1.6</v>
      </c>
      <c r="T4838" s="6">
        <f t="shared" si="279"/>
        <v>1.6875</v>
      </c>
      <c r="U4838" s="6">
        <f t="shared" si="280"/>
        <v>1.6875</v>
      </c>
      <c r="V4838" t="str">
        <f t="shared" si="281"/>
        <v>T.KELCE, KC</v>
      </c>
    </row>
    <row r="4839" spans="1:22">
      <c r="A4839">
        <v>1003</v>
      </c>
      <c r="B4839" s="21">
        <v>3</v>
      </c>
      <c r="C4839" s="21" t="s">
        <v>9</v>
      </c>
      <c r="D4839" s="21" t="s">
        <v>25</v>
      </c>
      <c r="E4839" s="21">
        <v>36</v>
      </c>
      <c r="F4839" s="21">
        <v>64</v>
      </c>
      <c r="G4839" s="21" t="s">
        <v>5928</v>
      </c>
      <c r="H4839" s="21" t="s">
        <v>585</v>
      </c>
      <c r="I4839" s="21">
        <v>1</v>
      </c>
      <c r="J4839" s="21">
        <v>0</v>
      </c>
      <c r="K4839" s="21">
        <v>0</v>
      </c>
      <c r="L4839" s="21">
        <v>0</v>
      </c>
      <c r="M4839" s="21" t="s">
        <v>1021</v>
      </c>
      <c r="N4839" s="21" t="s">
        <v>587</v>
      </c>
      <c r="O4839" s="21">
        <f t="shared" si="276"/>
        <v>0</v>
      </c>
      <c r="P4839" s="21">
        <f t="shared" si="277"/>
        <v>1</v>
      </c>
      <c r="Q4839" s="21">
        <f t="shared" si="278"/>
        <v>0</v>
      </c>
      <c r="R4839">
        <f>IFERROR(IF(I4839=1,VLOOKUP(F4839,Lookup!$A$2:$B$15,2,FALSE),0),0.5)</f>
        <v>0.5</v>
      </c>
      <c r="S4839">
        <f>IF(K4839=1,1,IFERROR(IF(H4839="pass",VLOOKUP(F4839,Lookup!$D$2:$E$26,2,FALSE),0),1.6))</f>
        <v>0</v>
      </c>
      <c r="T4839" s="6">
        <f t="shared" si="279"/>
        <v>0</v>
      </c>
      <c r="U4839" s="6">
        <f t="shared" si="280"/>
        <v>0.5</v>
      </c>
      <c r="V4839" t="str">
        <f t="shared" si="281"/>
        <v>C.EDWARDS-HELAIRE, KC</v>
      </c>
    </row>
    <row r="4840" spans="1:22">
      <c r="A4840">
        <v>1004</v>
      </c>
      <c r="B4840" s="21">
        <v>3</v>
      </c>
      <c r="C4840" s="21" t="s">
        <v>25</v>
      </c>
      <c r="D4840" s="21" t="s">
        <v>9</v>
      </c>
      <c r="E4840" s="21">
        <v>53</v>
      </c>
      <c r="F4840" s="21">
        <v>47</v>
      </c>
      <c r="G4840" s="21" t="s">
        <v>5929</v>
      </c>
      <c r="H4840" s="21" t="s">
        <v>585</v>
      </c>
      <c r="I4840" s="21">
        <v>1</v>
      </c>
      <c r="J4840" s="21">
        <v>0</v>
      </c>
      <c r="K4840" s="21">
        <v>0</v>
      </c>
      <c r="L4840" s="21">
        <v>0</v>
      </c>
      <c r="M4840" s="21" t="s">
        <v>1683</v>
      </c>
      <c r="N4840" s="21" t="s">
        <v>587</v>
      </c>
      <c r="O4840" s="21">
        <f t="shared" si="276"/>
        <v>0</v>
      </c>
      <c r="P4840" s="21">
        <f t="shared" si="277"/>
        <v>1</v>
      </c>
      <c r="Q4840" s="21">
        <f t="shared" si="278"/>
        <v>0</v>
      </c>
      <c r="R4840">
        <f>IFERROR(IF(I4840=1,VLOOKUP(F4840,Lookup!$A$2:$B$15,2,FALSE),0),0.5)</f>
        <v>0.5</v>
      </c>
      <c r="S4840">
        <f>IF(K4840=1,1,IFERROR(IF(H4840="pass",VLOOKUP(F4840,Lookup!$D$2:$E$26,2,FALSE),0),1.6))</f>
        <v>0</v>
      </c>
      <c r="T4840" s="6">
        <f t="shared" si="279"/>
        <v>0</v>
      </c>
      <c r="U4840" s="6">
        <f t="shared" si="280"/>
        <v>0.5</v>
      </c>
      <c r="V4840" t="str">
        <f t="shared" si="281"/>
        <v>A.EKELER, LAC</v>
      </c>
    </row>
    <row r="4841" spans="1:22">
      <c r="A4841">
        <v>1005</v>
      </c>
      <c r="B4841" s="21">
        <v>3</v>
      </c>
      <c r="C4841" s="21" t="s">
        <v>25</v>
      </c>
      <c r="D4841" s="21" t="s">
        <v>9</v>
      </c>
      <c r="E4841" s="21">
        <v>48</v>
      </c>
      <c r="F4841" s="21">
        <v>52</v>
      </c>
      <c r="G4841" s="21" t="s">
        <v>5930</v>
      </c>
      <c r="H4841" s="21" t="s">
        <v>439</v>
      </c>
      <c r="I4841" s="21">
        <v>0</v>
      </c>
      <c r="J4841" s="21">
        <v>1</v>
      </c>
      <c r="K4841" s="21">
        <v>0</v>
      </c>
      <c r="L4841" s="21">
        <v>0</v>
      </c>
      <c r="M4841" s="21" t="s">
        <v>647</v>
      </c>
      <c r="N4841" s="21">
        <v>4</v>
      </c>
      <c r="O4841" s="21">
        <f t="shared" si="276"/>
        <v>4</v>
      </c>
      <c r="P4841" s="21">
        <f t="shared" si="277"/>
        <v>0</v>
      </c>
      <c r="Q4841" s="21">
        <f t="shared" si="278"/>
        <v>1</v>
      </c>
      <c r="R4841">
        <f>IFERROR(IF(I4841=1,VLOOKUP(F4841,Lookup!$A$2:$B$15,2,FALSE),0),0.5)</f>
        <v>0</v>
      </c>
      <c r="S4841">
        <f>IF(K4841=1,1,IFERROR(IF(H4841="pass",VLOOKUP(F4841,Lookup!$D$2:$E$26,2,FALSE),0),1.6))</f>
        <v>1.6</v>
      </c>
      <c r="T4841" s="6">
        <f t="shared" si="279"/>
        <v>1.6700000000000002</v>
      </c>
      <c r="U4841" s="6">
        <f t="shared" si="280"/>
        <v>1.6700000000000002</v>
      </c>
      <c r="V4841" t="str">
        <f t="shared" si="281"/>
        <v>M.WILLIAMS, LAC</v>
      </c>
    </row>
    <row r="4842" spans="1:22">
      <c r="A4842">
        <v>1006</v>
      </c>
      <c r="B4842" s="21">
        <v>3</v>
      </c>
      <c r="C4842" s="21" t="s">
        <v>25</v>
      </c>
      <c r="D4842" s="21" t="s">
        <v>9</v>
      </c>
      <c r="E4842" s="21">
        <v>28</v>
      </c>
      <c r="F4842" s="21">
        <v>72</v>
      </c>
      <c r="G4842" s="21" t="s">
        <v>5931</v>
      </c>
      <c r="H4842" s="21" t="s">
        <v>439</v>
      </c>
      <c r="I4842" s="21">
        <v>0</v>
      </c>
      <c r="J4842" s="21">
        <v>1</v>
      </c>
      <c r="K4842" s="21">
        <v>0</v>
      </c>
      <c r="L4842" s="21">
        <v>0</v>
      </c>
      <c r="M4842" s="21" t="s">
        <v>647</v>
      </c>
      <c r="N4842" s="21">
        <v>3</v>
      </c>
      <c r="O4842" s="21">
        <f t="shared" si="276"/>
        <v>3</v>
      </c>
      <c r="P4842" s="21">
        <f t="shared" si="277"/>
        <v>0</v>
      </c>
      <c r="Q4842" s="21">
        <f t="shared" si="278"/>
        <v>1</v>
      </c>
      <c r="R4842">
        <f>IFERROR(IF(I4842=1,VLOOKUP(F4842,Lookup!$A$2:$B$15,2,FALSE),0),0.5)</f>
        <v>0</v>
      </c>
      <c r="S4842">
        <f>IF(K4842=1,1,IFERROR(IF(H4842="pass",VLOOKUP(F4842,Lookup!$D$2:$E$26,2,FALSE),0),1.6))</f>
        <v>1.6</v>
      </c>
      <c r="T4842" s="6">
        <f t="shared" si="279"/>
        <v>1.6525000000000001</v>
      </c>
      <c r="U4842" s="6">
        <f t="shared" si="280"/>
        <v>1.6525000000000001</v>
      </c>
      <c r="V4842" t="str">
        <f t="shared" si="281"/>
        <v>M.WILLIAMS, LAC</v>
      </c>
    </row>
    <row r="4843" spans="1:22">
      <c r="A4843">
        <v>1007</v>
      </c>
      <c r="B4843" s="21">
        <v>3</v>
      </c>
      <c r="C4843" s="21" t="s">
        <v>25</v>
      </c>
      <c r="D4843" s="21" t="s">
        <v>9</v>
      </c>
      <c r="E4843" s="21">
        <v>20</v>
      </c>
      <c r="F4843" s="21">
        <v>80</v>
      </c>
      <c r="G4843" s="21" t="s">
        <v>5932</v>
      </c>
      <c r="H4843" s="21" t="s">
        <v>439</v>
      </c>
      <c r="I4843" s="21">
        <v>0</v>
      </c>
      <c r="J4843" s="21">
        <v>1</v>
      </c>
      <c r="K4843" s="21">
        <v>0</v>
      </c>
      <c r="L4843" s="21">
        <v>0</v>
      </c>
      <c r="M4843" s="21" t="s">
        <v>1691</v>
      </c>
      <c r="N4843" s="21">
        <v>6</v>
      </c>
      <c r="O4843" s="21">
        <f t="shared" si="276"/>
        <v>6</v>
      </c>
      <c r="P4843" s="21">
        <f t="shared" si="277"/>
        <v>0</v>
      </c>
      <c r="Q4843" s="21">
        <f t="shared" si="278"/>
        <v>1</v>
      </c>
      <c r="R4843">
        <f>IFERROR(IF(I4843=1,VLOOKUP(F4843,Lookup!$A$2:$B$15,2,FALSE),0),0.5)</f>
        <v>0</v>
      </c>
      <c r="S4843">
        <f>IF(K4843=1,1,IFERROR(IF(H4843="pass",VLOOKUP(F4843,Lookup!$D$2:$E$26,2,FALSE),0),1.6))</f>
        <v>1.8</v>
      </c>
      <c r="T4843" s="6">
        <f t="shared" si="279"/>
        <v>1.7050000000000001</v>
      </c>
      <c r="U4843" s="6">
        <f t="shared" si="280"/>
        <v>1.7677000000000003</v>
      </c>
      <c r="V4843" t="str">
        <f t="shared" si="281"/>
        <v>K.ALLEN, LAC</v>
      </c>
    </row>
    <row r="4844" spans="1:22">
      <c r="A4844">
        <v>1008</v>
      </c>
      <c r="B4844" s="21">
        <v>3</v>
      </c>
      <c r="C4844" s="21" t="s">
        <v>25</v>
      </c>
      <c r="D4844" s="21" t="s">
        <v>9</v>
      </c>
      <c r="E4844" s="21">
        <v>14</v>
      </c>
      <c r="F4844" s="21">
        <v>86</v>
      </c>
      <c r="G4844" s="21" t="s">
        <v>5933</v>
      </c>
      <c r="H4844" s="21" t="s">
        <v>585</v>
      </c>
      <c r="I4844" s="21">
        <v>1</v>
      </c>
      <c r="J4844" s="21">
        <v>0</v>
      </c>
      <c r="K4844" s="21">
        <v>0</v>
      </c>
      <c r="L4844" s="21">
        <v>0</v>
      </c>
      <c r="M4844" s="21" t="s">
        <v>1686</v>
      </c>
      <c r="N4844" s="21" t="s">
        <v>587</v>
      </c>
      <c r="O4844" s="21">
        <f t="shared" si="276"/>
        <v>0</v>
      </c>
      <c r="P4844" s="21">
        <f t="shared" si="277"/>
        <v>1</v>
      </c>
      <c r="Q4844" s="21">
        <f t="shared" si="278"/>
        <v>0</v>
      </c>
      <c r="R4844">
        <f>IFERROR(IF(I4844=1,VLOOKUP(F4844,Lookup!$A$2:$B$15,2,FALSE),0),0.5)</f>
        <v>0.6</v>
      </c>
      <c r="S4844">
        <f>IF(K4844=1,1,IFERROR(IF(H4844="pass",VLOOKUP(F4844,Lookup!$D$2:$E$26,2,FALSE),0),1.6))</f>
        <v>0</v>
      </c>
      <c r="T4844" s="6">
        <f t="shared" si="279"/>
        <v>0</v>
      </c>
      <c r="U4844" s="6">
        <f t="shared" si="280"/>
        <v>0.6</v>
      </c>
      <c r="V4844" t="str">
        <f t="shared" si="281"/>
        <v>L.ROUNTREE, LAC</v>
      </c>
    </row>
    <row r="4845" spans="1:22">
      <c r="A4845">
        <v>1009</v>
      </c>
      <c r="B4845" s="21">
        <v>3</v>
      </c>
      <c r="C4845" s="21" t="s">
        <v>25</v>
      </c>
      <c r="D4845" s="21" t="s">
        <v>9</v>
      </c>
      <c r="E4845" s="21">
        <v>16</v>
      </c>
      <c r="F4845" s="21">
        <v>84</v>
      </c>
      <c r="G4845" s="21" t="s">
        <v>5934</v>
      </c>
      <c r="H4845" s="21" t="s">
        <v>439</v>
      </c>
      <c r="I4845" s="21">
        <v>0</v>
      </c>
      <c r="J4845" s="21">
        <v>1</v>
      </c>
      <c r="K4845" s="21">
        <v>0</v>
      </c>
      <c r="L4845" s="21">
        <v>0</v>
      </c>
      <c r="M4845" s="21" t="s">
        <v>1683</v>
      </c>
      <c r="N4845" s="21">
        <v>2</v>
      </c>
      <c r="O4845" s="21">
        <f t="shared" si="276"/>
        <v>2</v>
      </c>
      <c r="P4845" s="21">
        <f t="shared" si="277"/>
        <v>0</v>
      </c>
      <c r="Q4845" s="21">
        <f t="shared" si="278"/>
        <v>1</v>
      </c>
      <c r="R4845">
        <f>IFERROR(IF(I4845=1,VLOOKUP(F4845,Lookup!$A$2:$B$15,2,FALSE),0),0.5)</f>
        <v>0</v>
      </c>
      <c r="S4845">
        <f>IF(K4845=1,1,IFERROR(IF(H4845="pass",VLOOKUP(F4845,Lookup!$D$2:$E$26,2,FALSE),0),1.6))</f>
        <v>2</v>
      </c>
      <c r="T4845" s="6">
        <f t="shared" si="279"/>
        <v>1.635</v>
      </c>
      <c r="U4845" s="6">
        <f t="shared" si="280"/>
        <v>1.8759000000000001</v>
      </c>
      <c r="V4845" t="str">
        <f t="shared" si="281"/>
        <v>A.EKELER, LAC</v>
      </c>
    </row>
    <row r="4846" spans="1:22">
      <c r="A4846">
        <v>1010</v>
      </c>
      <c r="B4846" s="21">
        <v>3</v>
      </c>
      <c r="C4846" s="21" t="s">
        <v>25</v>
      </c>
      <c r="D4846" s="21" t="s">
        <v>9</v>
      </c>
      <c r="E4846" s="21">
        <v>2</v>
      </c>
      <c r="F4846" s="21">
        <v>98</v>
      </c>
      <c r="G4846" s="21" t="s">
        <v>5935</v>
      </c>
      <c r="H4846" s="21" t="s">
        <v>439</v>
      </c>
      <c r="I4846" s="21">
        <v>0</v>
      </c>
      <c r="J4846" s="21">
        <v>1</v>
      </c>
      <c r="K4846" s="21">
        <v>1</v>
      </c>
      <c r="L4846" s="21">
        <v>0.47349999999999998</v>
      </c>
      <c r="M4846" s="21" t="s">
        <v>647</v>
      </c>
      <c r="N4846" s="21" t="s">
        <v>587</v>
      </c>
      <c r="O4846" s="21">
        <f t="shared" si="276"/>
        <v>0</v>
      </c>
      <c r="P4846" s="21">
        <f t="shared" si="277"/>
        <v>0</v>
      </c>
      <c r="Q4846" s="21">
        <f t="shared" si="278"/>
        <v>0</v>
      </c>
      <c r="R4846">
        <f>IFERROR(IF(I4846=1,VLOOKUP(F4846,Lookup!$A$2:$B$15,2,FALSE),0),0.5)</f>
        <v>0</v>
      </c>
      <c r="S4846">
        <f>IF(K4846=1,1,IFERROR(IF(H4846="pass",VLOOKUP(F4846,Lookup!$D$2:$E$26,2,FALSE),0),1.6))</f>
        <v>1</v>
      </c>
      <c r="T4846" s="6">
        <f t="shared" si="279"/>
        <v>0</v>
      </c>
      <c r="U4846" s="6">
        <f t="shared" si="280"/>
        <v>0.94699999999999995</v>
      </c>
      <c r="V4846" t="str">
        <f t="shared" si="281"/>
        <v>M.WILLIAMS, LAC</v>
      </c>
    </row>
    <row r="4847" spans="1:22">
      <c r="A4847">
        <v>1011</v>
      </c>
      <c r="B4847" s="21">
        <v>3</v>
      </c>
      <c r="C4847" s="21" t="s">
        <v>9</v>
      </c>
      <c r="D4847" s="21" t="s">
        <v>25</v>
      </c>
      <c r="E4847" s="21">
        <v>75</v>
      </c>
      <c r="F4847" s="21">
        <v>25</v>
      </c>
      <c r="G4847" s="21" t="s">
        <v>5936</v>
      </c>
      <c r="H4847" s="21" t="s">
        <v>585</v>
      </c>
      <c r="I4847" s="21">
        <v>1</v>
      </c>
      <c r="J4847" s="21">
        <v>0</v>
      </c>
      <c r="K4847" s="21">
        <v>0</v>
      </c>
      <c r="L4847" s="21">
        <v>0</v>
      </c>
      <c r="M4847" s="21" t="s">
        <v>1021</v>
      </c>
      <c r="N4847" s="21" t="s">
        <v>587</v>
      </c>
      <c r="O4847" s="21">
        <f t="shared" si="276"/>
        <v>0</v>
      </c>
      <c r="P4847" s="21">
        <f t="shared" si="277"/>
        <v>1</v>
      </c>
      <c r="Q4847" s="21">
        <f t="shared" si="278"/>
        <v>0</v>
      </c>
      <c r="R4847">
        <f>IFERROR(IF(I4847=1,VLOOKUP(F4847,Lookup!$A$2:$B$15,2,FALSE),0),0.5)</f>
        <v>0.5</v>
      </c>
      <c r="S4847">
        <f>IF(K4847=1,1,IFERROR(IF(H4847="pass",VLOOKUP(F4847,Lookup!$D$2:$E$26,2,FALSE),0),1.6))</f>
        <v>0</v>
      </c>
      <c r="T4847" s="6">
        <f t="shared" si="279"/>
        <v>0</v>
      </c>
      <c r="U4847" s="6">
        <f t="shared" si="280"/>
        <v>0.5</v>
      </c>
      <c r="V4847" t="str">
        <f t="shared" si="281"/>
        <v>C.EDWARDS-HELAIRE, KC</v>
      </c>
    </row>
    <row r="4848" spans="1:22">
      <c r="A4848">
        <v>1012</v>
      </c>
      <c r="B4848" s="21">
        <v>3</v>
      </c>
      <c r="C4848" s="21" t="s">
        <v>9</v>
      </c>
      <c r="D4848" s="21" t="s">
        <v>25</v>
      </c>
      <c r="E4848" s="21">
        <v>70</v>
      </c>
      <c r="F4848" s="21">
        <v>30</v>
      </c>
      <c r="G4848" s="21" t="s">
        <v>5937</v>
      </c>
      <c r="H4848" s="21" t="s">
        <v>439</v>
      </c>
      <c r="I4848" s="21">
        <v>0</v>
      </c>
      <c r="J4848" s="21">
        <v>1</v>
      </c>
      <c r="K4848" s="21">
        <v>0</v>
      </c>
      <c r="L4848" s="21">
        <v>0</v>
      </c>
      <c r="M4848" s="21" t="s">
        <v>1021</v>
      </c>
      <c r="N4848" s="21">
        <v>-2</v>
      </c>
      <c r="O4848" s="21">
        <f t="shared" si="276"/>
        <v>-2</v>
      </c>
      <c r="P4848" s="21">
        <f t="shared" si="277"/>
        <v>0</v>
      </c>
      <c r="Q4848" s="21">
        <f t="shared" si="278"/>
        <v>1</v>
      </c>
      <c r="R4848">
        <f>IFERROR(IF(I4848=1,VLOOKUP(F4848,Lookup!$A$2:$B$15,2,FALSE),0),0.5)</f>
        <v>0</v>
      </c>
      <c r="S4848">
        <f>IF(K4848=1,1,IFERROR(IF(H4848="pass",VLOOKUP(F4848,Lookup!$D$2:$E$26,2,FALSE),0),1.6))</f>
        <v>1.6</v>
      </c>
      <c r="T4848" s="6">
        <f t="shared" si="279"/>
        <v>1.5650000000000002</v>
      </c>
      <c r="U4848" s="6">
        <f t="shared" si="280"/>
        <v>1.5650000000000002</v>
      </c>
      <c r="V4848" t="str">
        <f t="shared" si="281"/>
        <v>C.EDWARDS-HELAIRE, KC</v>
      </c>
    </row>
    <row r="4849" spans="1:22">
      <c r="A4849">
        <v>1013</v>
      </c>
      <c r="B4849" s="21">
        <v>3</v>
      </c>
      <c r="C4849" s="21" t="s">
        <v>25</v>
      </c>
      <c r="D4849" s="21" t="s">
        <v>9</v>
      </c>
      <c r="E4849" s="21">
        <v>72</v>
      </c>
      <c r="F4849" s="21">
        <v>28</v>
      </c>
      <c r="G4849" s="21" t="s">
        <v>5938</v>
      </c>
      <c r="H4849" s="21" t="s">
        <v>439</v>
      </c>
      <c r="I4849" s="21">
        <v>0</v>
      </c>
      <c r="J4849" s="21">
        <v>1</v>
      </c>
      <c r="K4849" s="21">
        <v>0</v>
      </c>
      <c r="L4849" s="21">
        <v>0</v>
      </c>
      <c r="M4849" s="21" t="s">
        <v>1683</v>
      </c>
      <c r="N4849" s="21">
        <v>2</v>
      </c>
      <c r="O4849" s="21">
        <f t="shared" si="276"/>
        <v>2</v>
      </c>
      <c r="P4849" s="21">
        <f t="shared" si="277"/>
        <v>0</v>
      </c>
      <c r="Q4849" s="21">
        <f t="shared" si="278"/>
        <v>1</v>
      </c>
      <c r="R4849">
        <f>IFERROR(IF(I4849=1,VLOOKUP(F4849,Lookup!$A$2:$B$15,2,FALSE),0),0.5)</f>
        <v>0</v>
      </c>
      <c r="S4849">
        <f>IF(K4849=1,1,IFERROR(IF(H4849="pass",VLOOKUP(F4849,Lookup!$D$2:$E$26,2,FALSE),0),1.6))</f>
        <v>1.6</v>
      </c>
      <c r="T4849" s="6">
        <f t="shared" si="279"/>
        <v>1.635</v>
      </c>
      <c r="U4849" s="6">
        <f t="shared" si="280"/>
        <v>1.635</v>
      </c>
      <c r="V4849" t="str">
        <f t="shared" si="281"/>
        <v>A.EKELER, LAC</v>
      </c>
    </row>
    <row r="4850" spans="1:22">
      <c r="A4850">
        <v>1014</v>
      </c>
      <c r="B4850" s="21">
        <v>3</v>
      </c>
      <c r="C4850" s="21" t="s">
        <v>25</v>
      </c>
      <c r="D4850" s="21" t="s">
        <v>9</v>
      </c>
      <c r="E4850" s="21">
        <v>67</v>
      </c>
      <c r="F4850" s="21">
        <v>33</v>
      </c>
      <c r="G4850" s="21" t="s">
        <v>5939</v>
      </c>
      <c r="H4850" s="21" t="s">
        <v>439</v>
      </c>
      <c r="I4850" s="21">
        <v>0</v>
      </c>
      <c r="J4850" s="21">
        <v>1</v>
      </c>
      <c r="K4850" s="21">
        <v>0</v>
      </c>
      <c r="L4850" s="21">
        <v>0</v>
      </c>
      <c r="M4850" s="21" t="s">
        <v>1683</v>
      </c>
      <c r="N4850" s="21">
        <v>1</v>
      </c>
      <c r="O4850" s="21">
        <f t="shared" si="276"/>
        <v>1</v>
      </c>
      <c r="P4850" s="21">
        <f t="shared" si="277"/>
        <v>0</v>
      </c>
      <c r="Q4850" s="21">
        <f t="shared" si="278"/>
        <v>1</v>
      </c>
      <c r="R4850">
        <f>IFERROR(IF(I4850=1,VLOOKUP(F4850,Lookup!$A$2:$B$15,2,FALSE),0),0.5)</f>
        <v>0</v>
      </c>
      <c r="S4850">
        <f>IF(K4850=1,1,IFERROR(IF(H4850="pass",VLOOKUP(F4850,Lookup!$D$2:$E$26,2,FALSE),0),1.6))</f>
        <v>1.6</v>
      </c>
      <c r="T4850" s="6">
        <f t="shared" si="279"/>
        <v>1.6175000000000002</v>
      </c>
      <c r="U4850" s="6">
        <f t="shared" si="280"/>
        <v>1.6175000000000002</v>
      </c>
      <c r="V4850" t="str">
        <f t="shared" si="281"/>
        <v>A.EKELER, LAC</v>
      </c>
    </row>
    <row r="4851" spans="1:22">
      <c r="A4851">
        <v>1015</v>
      </c>
      <c r="B4851" s="21">
        <v>3</v>
      </c>
      <c r="C4851" s="21" t="s">
        <v>25</v>
      </c>
      <c r="D4851" s="21" t="s">
        <v>9</v>
      </c>
      <c r="E4851" s="21">
        <v>55</v>
      </c>
      <c r="F4851" s="21">
        <v>45</v>
      </c>
      <c r="G4851" s="21" t="s">
        <v>5940</v>
      </c>
      <c r="H4851" s="21" t="s">
        <v>585</v>
      </c>
      <c r="I4851" s="21">
        <v>1</v>
      </c>
      <c r="J4851" s="21">
        <v>0</v>
      </c>
      <c r="K4851" s="21">
        <v>0</v>
      </c>
      <c r="L4851" s="21">
        <v>0</v>
      </c>
      <c r="M4851" s="21" t="s">
        <v>1701</v>
      </c>
      <c r="N4851" s="21" t="s">
        <v>587</v>
      </c>
      <c r="O4851" s="21">
        <f t="shared" si="276"/>
        <v>0</v>
      </c>
      <c r="P4851" s="21">
        <f t="shared" si="277"/>
        <v>1</v>
      </c>
      <c r="Q4851" s="21">
        <f t="shared" si="278"/>
        <v>0</v>
      </c>
      <c r="R4851">
        <f>IFERROR(IF(I4851=1,VLOOKUP(F4851,Lookup!$A$2:$B$15,2,FALSE),0),0.5)</f>
        <v>0.5</v>
      </c>
      <c r="S4851">
        <f>IF(K4851=1,1,IFERROR(IF(H4851="pass",VLOOKUP(F4851,Lookup!$D$2:$E$26,2,FALSE),0),1.6))</f>
        <v>0</v>
      </c>
      <c r="T4851" s="6">
        <f t="shared" si="279"/>
        <v>0</v>
      </c>
      <c r="U4851" s="6">
        <f t="shared" si="280"/>
        <v>0.5</v>
      </c>
      <c r="V4851" t="str">
        <f t="shared" si="281"/>
        <v>J.JACKSON, LAC</v>
      </c>
    </row>
    <row r="4852" spans="1:22">
      <c r="A4852">
        <v>1016</v>
      </c>
      <c r="B4852" s="21">
        <v>3</v>
      </c>
      <c r="C4852" s="21" t="s">
        <v>25</v>
      </c>
      <c r="D4852" s="21" t="s">
        <v>9</v>
      </c>
      <c r="E4852" s="21">
        <v>56</v>
      </c>
      <c r="F4852" s="21">
        <v>44</v>
      </c>
      <c r="G4852" s="21" t="s">
        <v>5941</v>
      </c>
      <c r="H4852" s="21" t="s">
        <v>439</v>
      </c>
      <c r="I4852" s="21">
        <v>0</v>
      </c>
      <c r="J4852" s="21">
        <v>1</v>
      </c>
      <c r="K4852" s="21">
        <v>0</v>
      </c>
      <c r="L4852" s="21">
        <v>0</v>
      </c>
      <c r="M4852" s="21" t="s">
        <v>1683</v>
      </c>
      <c r="N4852" s="21">
        <v>0</v>
      </c>
      <c r="O4852" s="21">
        <f t="shared" si="276"/>
        <v>0</v>
      </c>
      <c r="P4852" s="21">
        <f t="shared" si="277"/>
        <v>0</v>
      </c>
      <c r="Q4852" s="21">
        <f t="shared" si="278"/>
        <v>1</v>
      </c>
      <c r="R4852">
        <f>IFERROR(IF(I4852=1,VLOOKUP(F4852,Lookup!$A$2:$B$15,2,FALSE),0),0.5)</f>
        <v>0</v>
      </c>
      <c r="S4852">
        <f>IF(K4852=1,1,IFERROR(IF(H4852="pass",VLOOKUP(F4852,Lookup!$D$2:$E$26,2,FALSE),0),1.6))</f>
        <v>1.6</v>
      </c>
      <c r="T4852" s="6">
        <f t="shared" si="279"/>
        <v>1.6</v>
      </c>
      <c r="U4852" s="6">
        <f t="shared" si="280"/>
        <v>1.6</v>
      </c>
      <c r="V4852" t="str">
        <f t="shared" si="281"/>
        <v>A.EKELER, LAC</v>
      </c>
    </row>
    <row r="4853" spans="1:22">
      <c r="A4853">
        <v>1017</v>
      </c>
      <c r="B4853" s="21">
        <v>3</v>
      </c>
      <c r="C4853" s="21" t="s">
        <v>25</v>
      </c>
      <c r="D4853" s="21" t="s">
        <v>9</v>
      </c>
      <c r="E4853" s="21">
        <v>49</v>
      </c>
      <c r="F4853" s="21">
        <v>51</v>
      </c>
      <c r="G4853" s="21" t="s">
        <v>5942</v>
      </c>
      <c r="H4853" s="21" t="s">
        <v>439</v>
      </c>
      <c r="I4853" s="21">
        <v>0</v>
      </c>
      <c r="J4853" s="21">
        <v>1</v>
      </c>
      <c r="K4853" s="21">
        <v>0</v>
      </c>
      <c r="L4853" s="21">
        <v>0</v>
      </c>
      <c r="M4853" s="21" t="s">
        <v>1679</v>
      </c>
      <c r="N4853" s="21">
        <v>49</v>
      </c>
      <c r="O4853" s="21">
        <f t="shared" si="276"/>
        <v>49</v>
      </c>
      <c r="P4853" s="21">
        <f t="shared" si="277"/>
        <v>0</v>
      </c>
      <c r="Q4853" s="21">
        <f t="shared" si="278"/>
        <v>1</v>
      </c>
      <c r="R4853">
        <f>IFERROR(IF(I4853=1,VLOOKUP(F4853,Lookup!$A$2:$B$15,2,FALSE),0),0.5)</f>
        <v>0</v>
      </c>
      <c r="S4853">
        <f>IF(K4853=1,1,IFERROR(IF(H4853="pass",VLOOKUP(F4853,Lookup!$D$2:$E$26,2,FALSE),0),1.6))</f>
        <v>1.6</v>
      </c>
      <c r="T4853" s="6">
        <f t="shared" si="279"/>
        <v>2.4575</v>
      </c>
      <c r="U4853" s="6">
        <f t="shared" si="280"/>
        <v>2.4575</v>
      </c>
      <c r="V4853" t="str">
        <f t="shared" si="281"/>
        <v>J.GUYTON, LAC</v>
      </c>
    </row>
    <row r="4854" spans="1:22">
      <c r="A4854">
        <v>1018</v>
      </c>
      <c r="B4854" s="21">
        <v>3</v>
      </c>
      <c r="C4854" s="21" t="s">
        <v>25</v>
      </c>
      <c r="D4854" s="21" t="s">
        <v>9</v>
      </c>
      <c r="E4854" s="21">
        <v>49</v>
      </c>
      <c r="F4854" s="21">
        <v>51</v>
      </c>
      <c r="G4854" s="21" t="s">
        <v>5943</v>
      </c>
      <c r="H4854" s="21" t="s">
        <v>2864</v>
      </c>
      <c r="I4854" s="21">
        <v>0</v>
      </c>
      <c r="J4854" s="21">
        <v>1</v>
      </c>
      <c r="K4854" s="21">
        <v>0</v>
      </c>
      <c r="L4854" s="21">
        <v>0</v>
      </c>
      <c r="M4854" s="21" t="s">
        <v>1691</v>
      </c>
      <c r="N4854" s="21" t="s">
        <v>587</v>
      </c>
      <c r="O4854" s="21">
        <f t="shared" si="276"/>
        <v>0</v>
      </c>
      <c r="P4854" s="21">
        <f t="shared" si="277"/>
        <v>0</v>
      </c>
      <c r="Q4854" s="21">
        <f t="shared" si="278"/>
        <v>0</v>
      </c>
      <c r="R4854">
        <f>IFERROR(IF(I4854=1,VLOOKUP(F4854,Lookup!$A$2:$B$15,2,FALSE),0),0.5)</f>
        <v>0</v>
      </c>
      <c r="S4854">
        <f>IF(K4854=1,1,IFERROR(IF(H4854="pass",VLOOKUP(F4854,Lookup!$D$2:$E$26,2,FALSE),0),1.6))</f>
        <v>0</v>
      </c>
      <c r="T4854" s="6">
        <f t="shared" si="279"/>
        <v>0</v>
      </c>
      <c r="U4854" s="6">
        <f t="shared" si="280"/>
        <v>0</v>
      </c>
      <c r="V4854" t="str">
        <f t="shared" si="281"/>
        <v>K.ALLEN, LAC</v>
      </c>
    </row>
    <row r="4855" spans="1:22">
      <c r="A4855">
        <v>1019</v>
      </c>
      <c r="B4855" s="21">
        <v>3</v>
      </c>
      <c r="C4855" s="21" t="s">
        <v>9</v>
      </c>
      <c r="D4855" s="21" t="s">
        <v>25</v>
      </c>
      <c r="E4855" s="21">
        <v>86</v>
      </c>
      <c r="F4855" s="21">
        <v>14</v>
      </c>
      <c r="G4855" s="21" t="s">
        <v>5944</v>
      </c>
      <c r="H4855" s="21" t="s">
        <v>439</v>
      </c>
      <c r="I4855" s="21">
        <v>0</v>
      </c>
      <c r="J4855" s="21">
        <v>1</v>
      </c>
      <c r="K4855" s="21">
        <v>0</v>
      </c>
      <c r="L4855" s="21">
        <v>0</v>
      </c>
      <c r="M4855" s="21" t="s">
        <v>1051</v>
      </c>
      <c r="N4855" s="21">
        <v>5</v>
      </c>
      <c r="O4855" s="21">
        <f t="shared" si="276"/>
        <v>5</v>
      </c>
      <c r="P4855" s="21">
        <f t="shared" si="277"/>
        <v>0</v>
      </c>
      <c r="Q4855" s="21">
        <f t="shared" si="278"/>
        <v>1</v>
      </c>
      <c r="R4855">
        <f>IFERROR(IF(I4855=1,VLOOKUP(F4855,Lookup!$A$2:$B$15,2,FALSE),0),0.5)</f>
        <v>0</v>
      </c>
      <c r="S4855">
        <f>IF(K4855=1,1,IFERROR(IF(H4855="pass",VLOOKUP(F4855,Lookup!$D$2:$E$26,2,FALSE),0),1.6))</f>
        <v>1.6</v>
      </c>
      <c r="T4855" s="6">
        <f t="shared" si="279"/>
        <v>1.6875</v>
      </c>
      <c r="U4855" s="6">
        <f t="shared" si="280"/>
        <v>1.6875</v>
      </c>
      <c r="V4855" t="str">
        <f t="shared" si="281"/>
        <v>B.PRINGLE, KC</v>
      </c>
    </row>
    <row r="4856" spans="1:22">
      <c r="A4856">
        <v>1020</v>
      </c>
      <c r="B4856" s="21">
        <v>3</v>
      </c>
      <c r="C4856" s="21" t="s">
        <v>9</v>
      </c>
      <c r="D4856" s="21" t="s">
        <v>25</v>
      </c>
      <c r="E4856" s="21">
        <v>81</v>
      </c>
      <c r="F4856" s="21">
        <v>19</v>
      </c>
      <c r="G4856" s="21" t="s">
        <v>5945</v>
      </c>
      <c r="H4856" s="21" t="s">
        <v>439</v>
      </c>
      <c r="I4856" s="21">
        <v>0</v>
      </c>
      <c r="J4856" s="21">
        <v>1</v>
      </c>
      <c r="K4856" s="21">
        <v>0</v>
      </c>
      <c r="L4856" s="21">
        <v>0</v>
      </c>
      <c r="M4856" s="21" t="s">
        <v>1023</v>
      </c>
      <c r="N4856" s="21">
        <v>11</v>
      </c>
      <c r="O4856" s="21">
        <f t="shared" si="276"/>
        <v>11</v>
      </c>
      <c r="P4856" s="21">
        <f t="shared" si="277"/>
        <v>0</v>
      </c>
      <c r="Q4856" s="21">
        <f t="shared" si="278"/>
        <v>1</v>
      </c>
      <c r="R4856">
        <f>IFERROR(IF(I4856=1,VLOOKUP(F4856,Lookup!$A$2:$B$15,2,FALSE),0),0.5)</f>
        <v>0</v>
      </c>
      <c r="S4856">
        <f>IF(K4856=1,1,IFERROR(IF(H4856="pass",VLOOKUP(F4856,Lookup!$D$2:$E$26,2,FALSE),0),1.6))</f>
        <v>1.6</v>
      </c>
      <c r="T4856" s="6">
        <f t="shared" si="279"/>
        <v>1.7925</v>
      </c>
      <c r="U4856" s="6">
        <f t="shared" si="280"/>
        <v>1.7925</v>
      </c>
      <c r="V4856" t="str">
        <f t="shared" si="281"/>
        <v>T.KELCE, KC</v>
      </c>
    </row>
    <row r="4857" spans="1:22">
      <c r="A4857">
        <v>1021</v>
      </c>
      <c r="B4857" s="21">
        <v>3</v>
      </c>
      <c r="C4857" s="21" t="s">
        <v>9</v>
      </c>
      <c r="D4857" s="21" t="s">
        <v>25</v>
      </c>
      <c r="E4857" s="21">
        <v>66</v>
      </c>
      <c r="F4857" s="21">
        <v>34</v>
      </c>
      <c r="G4857" s="21" t="s">
        <v>5946</v>
      </c>
      <c r="H4857" s="21" t="s">
        <v>439</v>
      </c>
      <c r="I4857" s="21">
        <v>0</v>
      </c>
      <c r="J4857" s="21">
        <v>1</v>
      </c>
      <c r="K4857" s="21">
        <v>0</v>
      </c>
      <c r="L4857" s="21">
        <v>0</v>
      </c>
      <c r="M4857" s="21" t="s">
        <v>1023</v>
      </c>
      <c r="N4857" s="21">
        <v>26</v>
      </c>
      <c r="O4857" s="21">
        <f t="shared" si="276"/>
        <v>26</v>
      </c>
      <c r="P4857" s="21">
        <f t="shared" si="277"/>
        <v>0</v>
      </c>
      <c r="Q4857" s="21">
        <f t="shared" si="278"/>
        <v>1</v>
      </c>
      <c r="R4857">
        <f>IFERROR(IF(I4857=1,VLOOKUP(F4857,Lookup!$A$2:$B$15,2,FALSE),0),0.5)</f>
        <v>0</v>
      </c>
      <c r="S4857">
        <f>IF(K4857=1,1,IFERROR(IF(H4857="pass",VLOOKUP(F4857,Lookup!$D$2:$E$26,2,FALSE),0),1.6))</f>
        <v>1.6</v>
      </c>
      <c r="T4857" s="6">
        <f t="shared" si="279"/>
        <v>2.0550000000000002</v>
      </c>
      <c r="U4857" s="6">
        <f t="shared" si="280"/>
        <v>2.0550000000000002</v>
      </c>
      <c r="V4857" t="str">
        <f t="shared" si="281"/>
        <v>T.KELCE, KC</v>
      </c>
    </row>
    <row r="4858" spans="1:22">
      <c r="A4858">
        <v>1022</v>
      </c>
      <c r="B4858" s="21">
        <v>3</v>
      </c>
      <c r="C4858" s="21" t="s">
        <v>9</v>
      </c>
      <c r="D4858" s="21" t="s">
        <v>25</v>
      </c>
      <c r="E4858" s="21">
        <v>38</v>
      </c>
      <c r="F4858" s="21">
        <v>62</v>
      </c>
      <c r="G4858" s="21" t="s">
        <v>5947</v>
      </c>
      <c r="H4858" s="21" t="s">
        <v>439</v>
      </c>
      <c r="I4858" s="21">
        <v>0</v>
      </c>
      <c r="J4858" s="21">
        <v>1</v>
      </c>
      <c r="K4858" s="21">
        <v>0</v>
      </c>
      <c r="L4858" s="21">
        <v>0</v>
      </c>
      <c r="M4858" s="21" t="s">
        <v>1047</v>
      </c>
      <c r="N4858" s="21">
        <v>8</v>
      </c>
      <c r="O4858" s="21">
        <f t="shared" si="276"/>
        <v>8</v>
      </c>
      <c r="P4858" s="21">
        <f t="shared" si="277"/>
        <v>0</v>
      </c>
      <c r="Q4858" s="21">
        <f t="shared" si="278"/>
        <v>1</v>
      </c>
      <c r="R4858">
        <f>IFERROR(IF(I4858=1,VLOOKUP(F4858,Lookup!$A$2:$B$15,2,FALSE),0),0.5)</f>
        <v>0</v>
      </c>
      <c r="S4858">
        <f>IF(K4858=1,1,IFERROR(IF(H4858="pass",VLOOKUP(F4858,Lookup!$D$2:$E$26,2,FALSE),0),1.6))</f>
        <v>1.6</v>
      </c>
      <c r="T4858" s="6">
        <f t="shared" si="279"/>
        <v>1.74</v>
      </c>
      <c r="U4858" s="6">
        <f t="shared" si="280"/>
        <v>1.74</v>
      </c>
      <c r="V4858" t="str">
        <f t="shared" si="281"/>
        <v>M.HARDMAN, KC</v>
      </c>
    </row>
    <row r="4859" spans="1:22">
      <c r="A4859">
        <v>1023</v>
      </c>
      <c r="B4859" s="21">
        <v>3</v>
      </c>
      <c r="C4859" s="21" t="s">
        <v>9</v>
      </c>
      <c r="D4859" s="21" t="s">
        <v>25</v>
      </c>
      <c r="E4859" s="21">
        <v>38</v>
      </c>
      <c r="F4859" s="21">
        <v>62</v>
      </c>
      <c r="G4859" s="21" t="s">
        <v>5948</v>
      </c>
      <c r="H4859" s="21" t="s">
        <v>439</v>
      </c>
      <c r="I4859" s="21">
        <v>0</v>
      </c>
      <c r="J4859" s="21">
        <v>1</v>
      </c>
      <c r="K4859" s="21">
        <v>0</v>
      </c>
      <c r="L4859" s="21">
        <v>0</v>
      </c>
      <c r="M4859" s="21" t="s">
        <v>1023</v>
      </c>
      <c r="N4859" s="21">
        <v>7</v>
      </c>
      <c r="O4859" s="21">
        <f t="shared" si="276"/>
        <v>7</v>
      </c>
      <c r="P4859" s="21">
        <f t="shared" si="277"/>
        <v>0</v>
      </c>
      <c r="Q4859" s="21">
        <f t="shared" si="278"/>
        <v>1</v>
      </c>
      <c r="R4859">
        <f>IFERROR(IF(I4859=1,VLOOKUP(F4859,Lookup!$A$2:$B$15,2,FALSE),0),0.5)</f>
        <v>0</v>
      </c>
      <c r="S4859">
        <f>IF(K4859=1,1,IFERROR(IF(H4859="pass",VLOOKUP(F4859,Lookup!$D$2:$E$26,2,FALSE),0),1.6))</f>
        <v>1.6</v>
      </c>
      <c r="T4859" s="6">
        <f t="shared" si="279"/>
        <v>1.7225000000000001</v>
      </c>
      <c r="U4859" s="6">
        <f t="shared" si="280"/>
        <v>1.7225000000000001</v>
      </c>
      <c r="V4859" t="str">
        <f t="shared" si="281"/>
        <v>T.KELCE, KC</v>
      </c>
    </row>
    <row r="4860" spans="1:22">
      <c r="A4860">
        <v>1024</v>
      </c>
      <c r="B4860" s="21">
        <v>3</v>
      </c>
      <c r="C4860" s="21" t="s">
        <v>9</v>
      </c>
      <c r="D4860" s="21" t="s">
        <v>25</v>
      </c>
      <c r="E4860" s="21">
        <v>31</v>
      </c>
      <c r="F4860" s="21">
        <v>69</v>
      </c>
      <c r="G4860" s="21" t="s">
        <v>5949</v>
      </c>
      <c r="H4860" s="21" t="s">
        <v>585</v>
      </c>
      <c r="I4860" s="21">
        <v>1</v>
      </c>
      <c r="J4860" s="21">
        <v>0</v>
      </c>
      <c r="K4860" s="21">
        <v>0</v>
      </c>
      <c r="L4860" s="21">
        <v>0</v>
      </c>
      <c r="M4860" s="21" t="s">
        <v>1021</v>
      </c>
      <c r="N4860" s="21" t="s">
        <v>587</v>
      </c>
      <c r="O4860" s="21">
        <f t="shared" si="276"/>
        <v>0</v>
      </c>
      <c r="P4860" s="21">
        <f t="shared" si="277"/>
        <v>1</v>
      </c>
      <c r="Q4860" s="21">
        <f t="shared" si="278"/>
        <v>0</v>
      </c>
      <c r="R4860">
        <f>IFERROR(IF(I4860=1,VLOOKUP(F4860,Lookup!$A$2:$B$15,2,FALSE),0),0.5)</f>
        <v>0.5</v>
      </c>
      <c r="S4860">
        <f>IF(K4860=1,1,IFERROR(IF(H4860="pass",VLOOKUP(F4860,Lookup!$D$2:$E$26,2,FALSE),0),1.6))</f>
        <v>0</v>
      </c>
      <c r="T4860" s="6">
        <f t="shared" si="279"/>
        <v>0</v>
      </c>
      <c r="U4860" s="6">
        <f t="shared" si="280"/>
        <v>0.5</v>
      </c>
      <c r="V4860" t="str">
        <f t="shared" si="281"/>
        <v>C.EDWARDS-HELAIRE, KC</v>
      </c>
    </row>
    <row r="4861" spans="1:22">
      <c r="A4861">
        <v>1025</v>
      </c>
      <c r="B4861" s="21">
        <v>3</v>
      </c>
      <c r="C4861" s="21" t="s">
        <v>9</v>
      </c>
      <c r="D4861" s="21" t="s">
        <v>25</v>
      </c>
      <c r="E4861" s="21">
        <v>22</v>
      </c>
      <c r="F4861" s="21">
        <v>78</v>
      </c>
      <c r="G4861" s="21" t="s">
        <v>5950</v>
      </c>
      <c r="H4861" s="21" t="s">
        <v>439</v>
      </c>
      <c r="I4861" s="21">
        <v>0</v>
      </c>
      <c r="J4861" s="21">
        <v>1</v>
      </c>
      <c r="K4861" s="21">
        <v>0</v>
      </c>
      <c r="L4861" s="21">
        <v>0</v>
      </c>
      <c r="M4861" s="21" t="s">
        <v>1051</v>
      </c>
      <c r="N4861" s="21">
        <v>9</v>
      </c>
      <c r="O4861" s="21">
        <f t="shared" si="276"/>
        <v>9</v>
      </c>
      <c r="P4861" s="21">
        <f t="shared" si="277"/>
        <v>0</v>
      </c>
      <c r="Q4861" s="21">
        <f t="shared" si="278"/>
        <v>1</v>
      </c>
      <c r="R4861">
        <f>IFERROR(IF(I4861=1,VLOOKUP(F4861,Lookup!$A$2:$B$15,2,FALSE),0),0.5)</f>
        <v>0</v>
      </c>
      <c r="S4861">
        <f>IF(K4861=1,1,IFERROR(IF(H4861="pass",VLOOKUP(F4861,Lookup!$D$2:$E$26,2,FALSE),0),1.6))</f>
        <v>1.8</v>
      </c>
      <c r="T4861" s="6">
        <f t="shared" si="279"/>
        <v>1.7575000000000001</v>
      </c>
      <c r="U4861" s="6">
        <f t="shared" si="280"/>
        <v>1.7855500000000002</v>
      </c>
      <c r="V4861" t="str">
        <f t="shared" si="281"/>
        <v>B.PRINGLE, KC</v>
      </c>
    </row>
    <row r="4862" spans="1:22">
      <c r="A4862">
        <v>1026</v>
      </c>
      <c r="B4862" s="21">
        <v>3</v>
      </c>
      <c r="C4862" s="21" t="s">
        <v>9</v>
      </c>
      <c r="D4862" s="21" t="s">
        <v>25</v>
      </c>
      <c r="E4862" s="21">
        <v>22</v>
      </c>
      <c r="F4862" s="21">
        <v>78</v>
      </c>
      <c r="G4862" s="21" t="s">
        <v>5951</v>
      </c>
      <c r="H4862" s="21" t="s">
        <v>439</v>
      </c>
      <c r="I4862" s="21">
        <v>0</v>
      </c>
      <c r="J4862" s="21">
        <v>1</v>
      </c>
      <c r="K4862" s="21">
        <v>0</v>
      </c>
      <c r="L4862" s="21">
        <v>0</v>
      </c>
      <c r="M4862" s="21" t="s">
        <v>1051</v>
      </c>
      <c r="N4862" s="21">
        <v>2</v>
      </c>
      <c r="O4862" s="21">
        <f t="shared" si="276"/>
        <v>2</v>
      </c>
      <c r="P4862" s="21">
        <f t="shared" si="277"/>
        <v>0</v>
      </c>
      <c r="Q4862" s="21">
        <f t="shared" si="278"/>
        <v>1</v>
      </c>
      <c r="R4862">
        <f>IFERROR(IF(I4862=1,VLOOKUP(F4862,Lookup!$A$2:$B$15,2,FALSE),0),0.5)</f>
        <v>0</v>
      </c>
      <c r="S4862">
        <f>IF(K4862=1,1,IFERROR(IF(H4862="pass",VLOOKUP(F4862,Lookup!$D$2:$E$26,2,FALSE),0),1.6))</f>
        <v>1.8</v>
      </c>
      <c r="T4862" s="6">
        <f t="shared" si="279"/>
        <v>1.635</v>
      </c>
      <c r="U4862" s="6">
        <f t="shared" si="280"/>
        <v>1.7439000000000002</v>
      </c>
      <c r="V4862" t="str">
        <f t="shared" si="281"/>
        <v>B.PRINGLE, KC</v>
      </c>
    </row>
    <row r="4863" spans="1:22">
      <c r="A4863">
        <v>1027</v>
      </c>
      <c r="B4863" s="21">
        <v>3</v>
      </c>
      <c r="C4863" s="21" t="s">
        <v>9</v>
      </c>
      <c r="D4863" s="21" t="s">
        <v>25</v>
      </c>
      <c r="E4863" s="21">
        <v>22</v>
      </c>
      <c r="F4863" s="21">
        <v>78</v>
      </c>
      <c r="G4863" s="21" t="s">
        <v>5952</v>
      </c>
      <c r="H4863" s="21" t="s">
        <v>439</v>
      </c>
      <c r="I4863" s="21">
        <v>0</v>
      </c>
      <c r="J4863" s="21">
        <v>1</v>
      </c>
      <c r="K4863" s="21">
        <v>0</v>
      </c>
      <c r="L4863" s="21">
        <v>0</v>
      </c>
      <c r="M4863" s="21" t="s">
        <v>1032</v>
      </c>
      <c r="N4863" s="21">
        <v>-4</v>
      </c>
      <c r="O4863" s="21">
        <f t="shared" ref="O4863:O4926" si="282">IF(N4863="NA",0,N4863)</f>
        <v>-4</v>
      </c>
      <c r="P4863" s="21">
        <f t="shared" ref="P4863:P4926" si="283">IF(R4863&gt;0,1,0)</f>
        <v>0</v>
      </c>
      <c r="Q4863" s="21">
        <f t="shared" ref="Q4863:Q4926" si="284">IF(AND(S4863&gt;0,T4863&gt;0),1,0)</f>
        <v>1</v>
      </c>
      <c r="R4863">
        <f>IFERROR(IF(I4863=1,VLOOKUP(F4863,Lookup!$A$2:$B$15,2,FALSE),0),0.5)</f>
        <v>0</v>
      </c>
      <c r="S4863">
        <f>IF(K4863=1,1,IFERROR(IF(H4863="pass",VLOOKUP(F4863,Lookup!$D$2:$E$26,2,FALSE),0),1.6))</f>
        <v>1.8</v>
      </c>
      <c r="T4863" s="6">
        <f t="shared" ref="T4863:T4926" si="285">IFERROR(1.6+0.7/40*N4863,0)</f>
        <v>1.53</v>
      </c>
      <c r="U4863" s="6">
        <f t="shared" ref="U4863:U4926" si="286">R4863+IF(S4863&gt;=3.2,S4863,IF(AND(S4863&lt;3.2,S4863&gt;=1.8),S4863*0.66+T4863*0.34,T4863))+K4863*0.4735*2</f>
        <v>1.7082000000000002</v>
      </c>
      <c r="V4863" t="str">
        <f t="shared" si="281"/>
        <v>D.ROBINSON, KC</v>
      </c>
    </row>
    <row r="4864" spans="1:22">
      <c r="A4864">
        <v>1028</v>
      </c>
      <c r="B4864" s="21">
        <v>3</v>
      </c>
      <c r="C4864" s="21" t="s">
        <v>25</v>
      </c>
      <c r="D4864" s="21" t="s">
        <v>9</v>
      </c>
      <c r="E4864" s="21">
        <v>91</v>
      </c>
      <c r="F4864" s="21">
        <v>9</v>
      </c>
      <c r="G4864" s="21" t="s">
        <v>5953</v>
      </c>
      <c r="H4864" s="21" t="s">
        <v>2963</v>
      </c>
      <c r="I4864" s="21">
        <v>0</v>
      </c>
      <c r="J4864" s="21">
        <v>0</v>
      </c>
      <c r="K4864" s="21">
        <v>0</v>
      </c>
      <c r="L4864" s="21">
        <v>0</v>
      </c>
      <c r="M4864" s="21" t="s">
        <v>1746</v>
      </c>
      <c r="N4864" s="21" t="s">
        <v>587</v>
      </c>
      <c r="O4864" s="21">
        <f t="shared" si="282"/>
        <v>0</v>
      </c>
      <c r="P4864" s="21">
        <f t="shared" si="283"/>
        <v>0</v>
      </c>
      <c r="Q4864" s="21">
        <f t="shared" si="284"/>
        <v>0</v>
      </c>
      <c r="R4864">
        <f>IFERROR(IF(I4864=1,VLOOKUP(F4864,Lookup!$A$2:$B$15,2,FALSE),0),0.5)</f>
        <v>0</v>
      </c>
      <c r="S4864">
        <f>IF(K4864=1,1,IFERROR(IF(H4864="pass",VLOOKUP(F4864,Lookup!$D$2:$E$26,2,FALSE),0),1.6))</f>
        <v>0</v>
      </c>
      <c r="T4864" s="6">
        <f t="shared" si="285"/>
        <v>0</v>
      </c>
      <c r="U4864" s="6">
        <f t="shared" si="286"/>
        <v>0</v>
      </c>
      <c r="V4864" t="str">
        <f t="shared" si="281"/>
        <v>J.HERBERT, LAC</v>
      </c>
    </row>
    <row r="4865" spans="1:22">
      <c r="A4865">
        <v>1029</v>
      </c>
      <c r="B4865" s="21">
        <v>3</v>
      </c>
      <c r="C4865" s="21" t="s">
        <v>9</v>
      </c>
      <c r="D4865" s="21" t="s">
        <v>25</v>
      </c>
      <c r="E4865" s="21">
        <v>75</v>
      </c>
      <c r="F4865" s="21">
        <v>25</v>
      </c>
      <c r="G4865" s="21" t="s">
        <v>5954</v>
      </c>
      <c r="H4865" s="21" t="s">
        <v>439</v>
      </c>
      <c r="I4865" s="21">
        <v>0</v>
      </c>
      <c r="J4865" s="21">
        <v>1</v>
      </c>
      <c r="K4865" s="21">
        <v>0</v>
      </c>
      <c r="L4865" s="21">
        <v>0</v>
      </c>
      <c r="M4865" s="21" t="s">
        <v>1032</v>
      </c>
      <c r="N4865" s="21">
        <v>14</v>
      </c>
      <c r="O4865" s="21">
        <f t="shared" si="282"/>
        <v>14</v>
      </c>
      <c r="P4865" s="21">
        <f t="shared" si="283"/>
        <v>0</v>
      </c>
      <c r="Q4865" s="21">
        <f t="shared" si="284"/>
        <v>1</v>
      </c>
      <c r="R4865">
        <f>IFERROR(IF(I4865=1,VLOOKUP(F4865,Lookup!$A$2:$B$15,2,FALSE),0),0.5)</f>
        <v>0</v>
      </c>
      <c r="S4865">
        <f>IF(K4865=1,1,IFERROR(IF(H4865="pass",VLOOKUP(F4865,Lookup!$D$2:$E$26,2,FALSE),0),1.6))</f>
        <v>1.6</v>
      </c>
      <c r="T4865" s="6">
        <f t="shared" si="285"/>
        <v>1.845</v>
      </c>
      <c r="U4865" s="6">
        <f t="shared" si="286"/>
        <v>1.845</v>
      </c>
      <c r="V4865" t="str">
        <f t="shared" si="281"/>
        <v>D.ROBINSON, KC</v>
      </c>
    </row>
    <row r="4866" spans="1:22">
      <c r="A4866">
        <v>1030</v>
      </c>
      <c r="B4866" s="21">
        <v>3</v>
      </c>
      <c r="C4866" s="21" t="s">
        <v>9</v>
      </c>
      <c r="D4866" s="21" t="s">
        <v>25</v>
      </c>
      <c r="E4866" s="21">
        <v>64</v>
      </c>
      <c r="F4866" s="21">
        <v>36</v>
      </c>
      <c r="G4866" s="21" t="s">
        <v>5955</v>
      </c>
      <c r="H4866" s="21" t="s">
        <v>585</v>
      </c>
      <c r="I4866" s="21">
        <v>1</v>
      </c>
      <c r="J4866" s="21">
        <v>0</v>
      </c>
      <c r="K4866" s="21">
        <v>0</v>
      </c>
      <c r="L4866" s="21">
        <v>0</v>
      </c>
      <c r="M4866" s="21" t="s">
        <v>1021</v>
      </c>
      <c r="N4866" s="21" t="s">
        <v>587</v>
      </c>
      <c r="O4866" s="21">
        <f t="shared" si="282"/>
        <v>0</v>
      </c>
      <c r="P4866" s="21">
        <f t="shared" si="283"/>
        <v>1</v>
      </c>
      <c r="Q4866" s="21">
        <f t="shared" si="284"/>
        <v>0</v>
      </c>
      <c r="R4866">
        <f>IFERROR(IF(I4866=1,VLOOKUP(F4866,Lookup!$A$2:$B$15,2,FALSE),0),0.5)</f>
        <v>0.5</v>
      </c>
      <c r="S4866">
        <f>IF(K4866=1,1,IFERROR(IF(H4866="pass",VLOOKUP(F4866,Lookup!$D$2:$E$26,2,FALSE),0),1.6))</f>
        <v>0</v>
      </c>
      <c r="T4866" s="6">
        <f t="shared" si="285"/>
        <v>0</v>
      </c>
      <c r="U4866" s="6">
        <f t="shared" si="286"/>
        <v>0.5</v>
      </c>
      <c r="V4866" t="str">
        <f t="shared" ref="V4866:V4929" si="287">IF(M4866="A.St","A. ST. BROWN, DET",IF(M4866="Dj.Moore","D.MOORE, CAR",IF(M4866="Mi.Carter","M.CARTER, NYJ",UPPER(M4866)&amp;", "&amp;C4866)))</f>
        <v>C.EDWARDS-HELAIRE, KC</v>
      </c>
    </row>
    <row r="4867" spans="1:22">
      <c r="A4867">
        <v>1031</v>
      </c>
      <c r="B4867" s="21">
        <v>3</v>
      </c>
      <c r="C4867" s="21" t="s">
        <v>9</v>
      </c>
      <c r="D4867" s="21" t="s">
        <v>25</v>
      </c>
      <c r="E4867" s="21">
        <v>54</v>
      </c>
      <c r="F4867" s="21">
        <v>46</v>
      </c>
      <c r="G4867" s="21" t="s">
        <v>5956</v>
      </c>
      <c r="H4867" s="21" t="s">
        <v>439</v>
      </c>
      <c r="I4867" s="21">
        <v>0</v>
      </c>
      <c r="J4867" s="21">
        <v>1</v>
      </c>
      <c r="K4867" s="21">
        <v>0</v>
      </c>
      <c r="L4867" s="21">
        <v>0</v>
      </c>
      <c r="M4867" s="21" t="s">
        <v>1051</v>
      </c>
      <c r="N4867" s="21">
        <v>26</v>
      </c>
      <c r="O4867" s="21">
        <f t="shared" si="282"/>
        <v>26</v>
      </c>
      <c r="P4867" s="21">
        <f t="shared" si="283"/>
        <v>0</v>
      </c>
      <c r="Q4867" s="21">
        <f t="shared" si="284"/>
        <v>1</v>
      </c>
      <c r="R4867">
        <f>IFERROR(IF(I4867=1,VLOOKUP(F4867,Lookup!$A$2:$B$15,2,FALSE),0),0.5)</f>
        <v>0</v>
      </c>
      <c r="S4867">
        <f>IF(K4867=1,1,IFERROR(IF(H4867="pass",VLOOKUP(F4867,Lookup!$D$2:$E$26,2,FALSE),0),1.6))</f>
        <v>1.6</v>
      </c>
      <c r="T4867" s="6">
        <f t="shared" si="285"/>
        <v>2.0550000000000002</v>
      </c>
      <c r="U4867" s="6">
        <f t="shared" si="286"/>
        <v>2.0550000000000002</v>
      </c>
      <c r="V4867" t="str">
        <f t="shared" si="287"/>
        <v>B.PRINGLE, KC</v>
      </c>
    </row>
    <row r="4868" spans="1:22">
      <c r="A4868">
        <v>1032</v>
      </c>
      <c r="B4868" s="21">
        <v>3</v>
      </c>
      <c r="C4868" s="21" t="s">
        <v>9</v>
      </c>
      <c r="D4868" s="21" t="s">
        <v>25</v>
      </c>
      <c r="E4868" s="21">
        <v>54</v>
      </c>
      <c r="F4868" s="21">
        <v>46</v>
      </c>
      <c r="G4868" s="21" t="s">
        <v>5957</v>
      </c>
      <c r="H4868" s="21" t="s">
        <v>585</v>
      </c>
      <c r="I4868" s="21">
        <v>1</v>
      </c>
      <c r="J4868" s="21">
        <v>0</v>
      </c>
      <c r="K4868" s="21">
        <v>0</v>
      </c>
      <c r="L4868" s="21">
        <v>0</v>
      </c>
      <c r="M4868" s="21" t="s">
        <v>1021</v>
      </c>
      <c r="N4868" s="21" t="s">
        <v>587</v>
      </c>
      <c r="O4868" s="21">
        <f t="shared" si="282"/>
        <v>0</v>
      </c>
      <c r="P4868" s="21">
        <f t="shared" si="283"/>
        <v>1</v>
      </c>
      <c r="Q4868" s="21">
        <f t="shared" si="284"/>
        <v>0</v>
      </c>
      <c r="R4868">
        <f>IFERROR(IF(I4868=1,VLOOKUP(F4868,Lookup!$A$2:$B$15,2,FALSE),0),0.5)</f>
        <v>0.5</v>
      </c>
      <c r="S4868">
        <f>IF(K4868=1,1,IFERROR(IF(H4868="pass",VLOOKUP(F4868,Lookup!$D$2:$E$26,2,FALSE),0),1.6))</f>
        <v>0</v>
      </c>
      <c r="T4868" s="6">
        <f t="shared" si="285"/>
        <v>0</v>
      </c>
      <c r="U4868" s="6">
        <f t="shared" si="286"/>
        <v>0.5</v>
      </c>
      <c r="V4868" t="str">
        <f t="shared" si="287"/>
        <v>C.EDWARDS-HELAIRE, KC</v>
      </c>
    </row>
    <row r="4869" spans="1:22">
      <c r="A4869">
        <v>1033</v>
      </c>
      <c r="B4869" s="21">
        <v>3</v>
      </c>
      <c r="C4869" s="21" t="s">
        <v>9</v>
      </c>
      <c r="D4869" s="21" t="s">
        <v>25</v>
      </c>
      <c r="E4869" s="21">
        <v>50</v>
      </c>
      <c r="F4869" s="21">
        <v>50</v>
      </c>
      <c r="G4869" s="21" t="s">
        <v>5958</v>
      </c>
      <c r="H4869" s="21" t="s">
        <v>439</v>
      </c>
      <c r="I4869" s="21">
        <v>0</v>
      </c>
      <c r="J4869" s="21">
        <v>1</v>
      </c>
      <c r="K4869" s="21">
        <v>0</v>
      </c>
      <c r="L4869" s="21">
        <v>0</v>
      </c>
      <c r="M4869" s="21" t="s">
        <v>1028</v>
      </c>
      <c r="N4869" s="21">
        <v>3</v>
      </c>
      <c r="O4869" s="21">
        <f t="shared" si="282"/>
        <v>3</v>
      </c>
      <c r="P4869" s="21">
        <f t="shared" si="283"/>
        <v>0</v>
      </c>
      <c r="Q4869" s="21">
        <f t="shared" si="284"/>
        <v>1</v>
      </c>
      <c r="R4869">
        <f>IFERROR(IF(I4869=1,VLOOKUP(F4869,Lookup!$A$2:$B$15,2,FALSE),0),0.5)</f>
        <v>0</v>
      </c>
      <c r="S4869">
        <f>IF(K4869=1,1,IFERROR(IF(H4869="pass",VLOOKUP(F4869,Lookup!$D$2:$E$26,2,FALSE),0),1.6))</f>
        <v>1.6</v>
      </c>
      <c r="T4869" s="6">
        <f t="shared" si="285"/>
        <v>1.6525000000000001</v>
      </c>
      <c r="U4869" s="6">
        <f t="shared" si="286"/>
        <v>1.6525000000000001</v>
      </c>
      <c r="V4869" t="str">
        <f t="shared" si="287"/>
        <v>T.HILL, KC</v>
      </c>
    </row>
    <row r="4870" spans="1:22">
      <c r="A4870">
        <v>1034</v>
      </c>
      <c r="B4870" s="21">
        <v>3</v>
      </c>
      <c r="C4870" s="21" t="s">
        <v>9</v>
      </c>
      <c r="D4870" s="21" t="s">
        <v>25</v>
      </c>
      <c r="E4870" s="21">
        <v>38</v>
      </c>
      <c r="F4870" s="21">
        <v>62</v>
      </c>
      <c r="G4870" s="21" t="s">
        <v>5959</v>
      </c>
      <c r="H4870" s="21" t="s">
        <v>439</v>
      </c>
      <c r="I4870" s="21">
        <v>0</v>
      </c>
      <c r="J4870" s="21">
        <v>1</v>
      </c>
      <c r="K4870" s="21">
        <v>0</v>
      </c>
      <c r="L4870" s="21">
        <v>0</v>
      </c>
      <c r="M4870" s="21" t="s">
        <v>1023</v>
      </c>
      <c r="N4870" s="21">
        <v>8</v>
      </c>
      <c r="O4870" s="21">
        <f t="shared" si="282"/>
        <v>8</v>
      </c>
      <c r="P4870" s="21">
        <f t="shared" si="283"/>
        <v>0</v>
      </c>
      <c r="Q4870" s="21">
        <f t="shared" si="284"/>
        <v>1</v>
      </c>
      <c r="R4870">
        <f>IFERROR(IF(I4870=1,VLOOKUP(F4870,Lookup!$A$2:$B$15,2,FALSE),0),0.5)</f>
        <v>0</v>
      </c>
      <c r="S4870">
        <f>IF(K4870=1,1,IFERROR(IF(H4870="pass",VLOOKUP(F4870,Lookup!$D$2:$E$26,2,FALSE),0),1.6))</f>
        <v>1.6</v>
      </c>
      <c r="T4870" s="6">
        <f t="shared" si="285"/>
        <v>1.74</v>
      </c>
      <c r="U4870" s="6">
        <f t="shared" si="286"/>
        <v>1.74</v>
      </c>
      <c r="V4870" t="str">
        <f t="shared" si="287"/>
        <v>T.KELCE, KC</v>
      </c>
    </row>
    <row r="4871" spans="1:22">
      <c r="A4871">
        <v>1035</v>
      </c>
      <c r="B4871" s="21">
        <v>3</v>
      </c>
      <c r="C4871" s="21" t="s">
        <v>9</v>
      </c>
      <c r="D4871" s="21" t="s">
        <v>25</v>
      </c>
      <c r="E4871" s="21">
        <v>30</v>
      </c>
      <c r="F4871" s="21">
        <v>70</v>
      </c>
      <c r="G4871" s="21" t="s">
        <v>5960</v>
      </c>
      <c r="H4871" s="21" t="s">
        <v>585</v>
      </c>
      <c r="I4871" s="21">
        <v>1</v>
      </c>
      <c r="J4871" s="21">
        <v>0</v>
      </c>
      <c r="K4871" s="21">
        <v>0</v>
      </c>
      <c r="L4871" s="21">
        <v>0</v>
      </c>
      <c r="M4871" s="21" t="s">
        <v>1093</v>
      </c>
      <c r="N4871" s="21" t="s">
        <v>587</v>
      </c>
      <c r="O4871" s="21">
        <f t="shared" si="282"/>
        <v>0</v>
      </c>
      <c r="P4871" s="21">
        <f t="shared" si="283"/>
        <v>1</v>
      </c>
      <c r="Q4871" s="21">
        <f t="shared" si="284"/>
        <v>0</v>
      </c>
      <c r="R4871">
        <f>IFERROR(IF(I4871=1,VLOOKUP(F4871,Lookup!$A$2:$B$15,2,FALSE),0),0.5)</f>
        <v>0.5</v>
      </c>
      <c r="S4871">
        <f>IF(K4871=1,1,IFERROR(IF(H4871="pass",VLOOKUP(F4871,Lookup!$D$2:$E$26,2,FALSE),0),1.6))</f>
        <v>0</v>
      </c>
      <c r="T4871" s="6">
        <f t="shared" si="285"/>
        <v>0</v>
      </c>
      <c r="U4871" s="6">
        <f t="shared" si="286"/>
        <v>0.5</v>
      </c>
      <c r="V4871" t="str">
        <f t="shared" si="287"/>
        <v>DA.WILLIAMS, KC</v>
      </c>
    </row>
    <row r="4872" spans="1:22">
      <c r="A4872">
        <v>1036</v>
      </c>
      <c r="B4872" s="21">
        <v>3</v>
      </c>
      <c r="C4872" s="21" t="s">
        <v>9</v>
      </c>
      <c r="D4872" s="21" t="s">
        <v>25</v>
      </c>
      <c r="E4872" s="21">
        <v>28</v>
      </c>
      <c r="F4872" s="21">
        <v>72</v>
      </c>
      <c r="G4872" s="21" t="s">
        <v>5961</v>
      </c>
      <c r="H4872" s="21" t="s">
        <v>2864</v>
      </c>
      <c r="I4872" s="21">
        <v>0</v>
      </c>
      <c r="J4872" s="21">
        <v>1</v>
      </c>
      <c r="K4872" s="21">
        <v>0</v>
      </c>
      <c r="L4872" s="21">
        <v>0</v>
      </c>
      <c r="M4872" s="21" t="s">
        <v>1023</v>
      </c>
      <c r="N4872" s="21" t="s">
        <v>587</v>
      </c>
      <c r="O4872" s="21">
        <f t="shared" si="282"/>
        <v>0</v>
      </c>
      <c r="P4872" s="21">
        <f t="shared" si="283"/>
        <v>0</v>
      </c>
      <c r="Q4872" s="21">
        <f t="shared" si="284"/>
        <v>0</v>
      </c>
      <c r="R4872">
        <f>IFERROR(IF(I4872=1,VLOOKUP(F4872,Lookup!$A$2:$B$15,2,FALSE),0),0.5)</f>
        <v>0</v>
      </c>
      <c r="S4872">
        <f>IF(K4872=1,1,IFERROR(IF(H4872="pass",VLOOKUP(F4872,Lookup!$D$2:$E$26,2,FALSE),0),1.6))</f>
        <v>0</v>
      </c>
      <c r="T4872" s="6">
        <f t="shared" si="285"/>
        <v>0</v>
      </c>
      <c r="U4872" s="6">
        <f t="shared" si="286"/>
        <v>0</v>
      </c>
      <c r="V4872" t="str">
        <f t="shared" si="287"/>
        <v>T.KELCE, KC</v>
      </c>
    </row>
    <row r="4873" spans="1:22">
      <c r="A4873">
        <v>1037</v>
      </c>
      <c r="B4873" s="21">
        <v>3</v>
      </c>
      <c r="C4873" s="21" t="s">
        <v>9</v>
      </c>
      <c r="D4873" s="21" t="s">
        <v>25</v>
      </c>
      <c r="E4873" s="21">
        <v>23</v>
      </c>
      <c r="F4873" s="21">
        <v>77</v>
      </c>
      <c r="G4873" s="21" t="s">
        <v>5962</v>
      </c>
      <c r="H4873" s="21" t="s">
        <v>585</v>
      </c>
      <c r="I4873" s="21">
        <v>1</v>
      </c>
      <c r="J4873" s="21">
        <v>0</v>
      </c>
      <c r="K4873" s="21">
        <v>0</v>
      </c>
      <c r="L4873" s="21">
        <v>0</v>
      </c>
      <c r="M4873" s="21" t="s">
        <v>1021</v>
      </c>
      <c r="N4873" s="21" t="s">
        <v>587</v>
      </c>
      <c r="O4873" s="21">
        <f t="shared" si="282"/>
        <v>0</v>
      </c>
      <c r="P4873" s="21">
        <f t="shared" si="283"/>
        <v>1</v>
      </c>
      <c r="Q4873" s="21">
        <f t="shared" si="284"/>
        <v>0</v>
      </c>
      <c r="R4873">
        <f>IFERROR(IF(I4873=1,VLOOKUP(F4873,Lookup!$A$2:$B$15,2,FALSE),0),0.5)</f>
        <v>0.5</v>
      </c>
      <c r="S4873">
        <f>IF(K4873=1,1,IFERROR(IF(H4873="pass",VLOOKUP(F4873,Lookup!$D$2:$E$26,2,FALSE),0),1.6))</f>
        <v>0</v>
      </c>
      <c r="T4873" s="6">
        <f t="shared" si="285"/>
        <v>0</v>
      </c>
      <c r="U4873" s="6">
        <f t="shared" si="286"/>
        <v>0.5</v>
      </c>
      <c r="V4873" t="str">
        <f t="shared" si="287"/>
        <v>C.EDWARDS-HELAIRE, KC</v>
      </c>
    </row>
    <row r="4874" spans="1:22">
      <c r="A4874">
        <v>1038</v>
      </c>
      <c r="B4874" s="21">
        <v>3</v>
      </c>
      <c r="C4874" s="21" t="s">
        <v>9</v>
      </c>
      <c r="D4874" s="21" t="s">
        <v>25</v>
      </c>
      <c r="E4874" s="21">
        <v>20</v>
      </c>
      <c r="F4874" s="21">
        <v>80</v>
      </c>
      <c r="G4874" s="21" t="s">
        <v>5963</v>
      </c>
      <c r="H4874" s="21" t="s">
        <v>439</v>
      </c>
      <c r="I4874" s="21">
        <v>0</v>
      </c>
      <c r="J4874" s="21">
        <v>1</v>
      </c>
      <c r="K4874" s="21">
        <v>0</v>
      </c>
      <c r="L4874" s="21">
        <v>0</v>
      </c>
      <c r="M4874" s="21" t="s">
        <v>1047</v>
      </c>
      <c r="N4874" s="21">
        <v>-4</v>
      </c>
      <c r="O4874" s="21">
        <f t="shared" si="282"/>
        <v>-4</v>
      </c>
      <c r="P4874" s="21">
        <f t="shared" si="283"/>
        <v>0</v>
      </c>
      <c r="Q4874" s="21">
        <f t="shared" si="284"/>
        <v>1</v>
      </c>
      <c r="R4874">
        <f>IFERROR(IF(I4874=1,VLOOKUP(F4874,Lookup!$A$2:$B$15,2,FALSE),0),0.5)</f>
        <v>0</v>
      </c>
      <c r="S4874">
        <f>IF(K4874=1,1,IFERROR(IF(H4874="pass",VLOOKUP(F4874,Lookup!$D$2:$E$26,2,FALSE),0),1.6))</f>
        <v>1.8</v>
      </c>
      <c r="T4874" s="6">
        <f t="shared" si="285"/>
        <v>1.53</v>
      </c>
      <c r="U4874" s="6">
        <f t="shared" si="286"/>
        <v>1.7082000000000002</v>
      </c>
      <c r="V4874" t="str">
        <f t="shared" si="287"/>
        <v>M.HARDMAN, KC</v>
      </c>
    </row>
    <row r="4875" spans="1:22">
      <c r="A4875">
        <v>1039</v>
      </c>
      <c r="B4875" s="21">
        <v>3</v>
      </c>
      <c r="C4875" s="21" t="s">
        <v>9</v>
      </c>
      <c r="D4875" s="21" t="s">
        <v>25</v>
      </c>
      <c r="E4875" s="21">
        <v>10</v>
      </c>
      <c r="F4875" s="21">
        <v>90</v>
      </c>
      <c r="G4875" s="21" t="s">
        <v>5964</v>
      </c>
      <c r="H4875" s="21" t="s">
        <v>585</v>
      </c>
      <c r="I4875" s="21">
        <v>1</v>
      </c>
      <c r="J4875" s="21">
        <v>0</v>
      </c>
      <c r="K4875" s="21">
        <v>0</v>
      </c>
      <c r="L4875" s="21">
        <v>0</v>
      </c>
      <c r="M4875" s="21" t="s">
        <v>1021</v>
      </c>
      <c r="N4875" s="21" t="s">
        <v>587</v>
      </c>
      <c r="O4875" s="21">
        <f t="shared" si="282"/>
        <v>0</v>
      </c>
      <c r="P4875" s="21">
        <f t="shared" si="283"/>
        <v>1</v>
      </c>
      <c r="Q4875" s="21">
        <f t="shared" si="284"/>
        <v>0</v>
      </c>
      <c r="R4875">
        <f>IFERROR(IF(I4875=1,VLOOKUP(F4875,Lookup!$A$2:$B$15,2,FALSE),0),0.5)</f>
        <v>0.8</v>
      </c>
      <c r="S4875">
        <f>IF(K4875=1,1,IFERROR(IF(H4875="pass",VLOOKUP(F4875,Lookup!$D$2:$E$26,2,FALSE),0),1.6))</f>
        <v>0</v>
      </c>
      <c r="T4875" s="6">
        <f t="shared" si="285"/>
        <v>0</v>
      </c>
      <c r="U4875" s="6">
        <f t="shared" si="286"/>
        <v>0.8</v>
      </c>
      <c r="V4875" t="str">
        <f t="shared" si="287"/>
        <v>C.EDWARDS-HELAIRE, KC</v>
      </c>
    </row>
    <row r="4876" spans="1:22">
      <c r="A4876">
        <v>1040</v>
      </c>
      <c r="B4876" s="21">
        <v>3</v>
      </c>
      <c r="C4876" s="21" t="s">
        <v>9</v>
      </c>
      <c r="D4876" s="21" t="s">
        <v>25</v>
      </c>
      <c r="E4876" s="21">
        <v>2</v>
      </c>
      <c r="F4876" s="21">
        <v>98</v>
      </c>
      <c r="G4876" s="21" t="s">
        <v>5965</v>
      </c>
      <c r="H4876" s="21" t="s">
        <v>439</v>
      </c>
      <c r="I4876" s="21">
        <v>0</v>
      </c>
      <c r="J4876" s="21">
        <v>1</v>
      </c>
      <c r="K4876" s="21">
        <v>0</v>
      </c>
      <c r="L4876" s="21">
        <v>0</v>
      </c>
      <c r="M4876" s="21" t="s">
        <v>3738</v>
      </c>
      <c r="N4876" s="21">
        <v>2</v>
      </c>
      <c r="O4876" s="21">
        <f t="shared" si="282"/>
        <v>2</v>
      </c>
      <c r="P4876" s="21">
        <f t="shared" si="283"/>
        <v>0</v>
      </c>
      <c r="Q4876" s="21">
        <f t="shared" si="284"/>
        <v>1</v>
      </c>
      <c r="R4876">
        <f>IFERROR(IF(I4876=1,VLOOKUP(F4876,Lookup!$A$2:$B$15,2,FALSE),0),0.5)</f>
        <v>0</v>
      </c>
      <c r="S4876">
        <f>IF(K4876=1,1,IFERROR(IF(H4876="pass",VLOOKUP(F4876,Lookup!$D$2:$E$26,2,FALSE),0),1.6))</f>
        <v>3.7</v>
      </c>
      <c r="T4876" s="6">
        <f t="shared" si="285"/>
        <v>1.635</v>
      </c>
      <c r="U4876" s="6">
        <f t="shared" si="286"/>
        <v>3.7</v>
      </c>
      <c r="V4876" t="str">
        <f t="shared" si="287"/>
        <v>J.FORTSON, KC</v>
      </c>
    </row>
    <row r="4877" spans="1:22">
      <c r="A4877">
        <v>1041</v>
      </c>
      <c r="B4877" s="21">
        <v>3</v>
      </c>
      <c r="C4877" s="21" t="s">
        <v>25</v>
      </c>
      <c r="D4877" s="21" t="s">
        <v>9</v>
      </c>
      <c r="E4877" s="21">
        <v>75</v>
      </c>
      <c r="F4877" s="21">
        <v>25</v>
      </c>
      <c r="G4877" s="21" t="s">
        <v>5966</v>
      </c>
      <c r="H4877" s="21" t="s">
        <v>585</v>
      </c>
      <c r="I4877" s="21">
        <v>1</v>
      </c>
      <c r="J4877" s="21">
        <v>0</v>
      </c>
      <c r="K4877" s="21">
        <v>0</v>
      </c>
      <c r="L4877" s="21">
        <v>0</v>
      </c>
      <c r="M4877" s="21" t="s">
        <v>1683</v>
      </c>
      <c r="N4877" s="21" t="s">
        <v>587</v>
      </c>
      <c r="O4877" s="21">
        <f t="shared" si="282"/>
        <v>0</v>
      </c>
      <c r="P4877" s="21">
        <f t="shared" si="283"/>
        <v>1</v>
      </c>
      <c r="Q4877" s="21">
        <f t="shared" si="284"/>
        <v>0</v>
      </c>
      <c r="R4877">
        <f>IFERROR(IF(I4877=1,VLOOKUP(F4877,Lookup!$A$2:$B$15,2,FALSE),0),0.5)</f>
        <v>0.5</v>
      </c>
      <c r="S4877">
        <f>IF(K4877=1,1,IFERROR(IF(H4877="pass",VLOOKUP(F4877,Lookup!$D$2:$E$26,2,FALSE),0),1.6))</f>
        <v>0</v>
      </c>
      <c r="T4877" s="6">
        <f t="shared" si="285"/>
        <v>0</v>
      </c>
      <c r="U4877" s="6">
        <f t="shared" si="286"/>
        <v>0.5</v>
      </c>
      <c r="V4877" t="str">
        <f t="shared" si="287"/>
        <v>A.EKELER, LAC</v>
      </c>
    </row>
    <row r="4878" spans="1:22">
      <c r="A4878">
        <v>1042</v>
      </c>
      <c r="B4878" s="21">
        <v>3</v>
      </c>
      <c r="C4878" s="21" t="s">
        <v>9</v>
      </c>
      <c r="D4878" s="21" t="s">
        <v>25</v>
      </c>
      <c r="E4878" s="21">
        <v>70</v>
      </c>
      <c r="F4878" s="21">
        <v>30</v>
      </c>
      <c r="G4878" s="21" t="s">
        <v>5967</v>
      </c>
      <c r="H4878" s="21" t="s">
        <v>585</v>
      </c>
      <c r="I4878" s="21">
        <v>1</v>
      </c>
      <c r="J4878" s="21">
        <v>0</v>
      </c>
      <c r="K4878" s="21">
        <v>0</v>
      </c>
      <c r="L4878" s="21">
        <v>0</v>
      </c>
      <c r="M4878" s="21" t="s">
        <v>1021</v>
      </c>
      <c r="N4878" s="21" t="s">
        <v>587</v>
      </c>
      <c r="O4878" s="21">
        <f t="shared" si="282"/>
        <v>0</v>
      </c>
      <c r="P4878" s="21">
        <f t="shared" si="283"/>
        <v>1</v>
      </c>
      <c r="Q4878" s="21">
        <f t="shared" si="284"/>
        <v>0</v>
      </c>
      <c r="R4878">
        <f>IFERROR(IF(I4878=1,VLOOKUP(F4878,Lookup!$A$2:$B$15,2,FALSE),0),0.5)</f>
        <v>0.5</v>
      </c>
      <c r="S4878">
        <f>IF(K4878=1,1,IFERROR(IF(H4878="pass",VLOOKUP(F4878,Lookup!$D$2:$E$26,2,FALSE),0),1.6))</f>
        <v>0</v>
      </c>
      <c r="T4878" s="6">
        <f t="shared" si="285"/>
        <v>0</v>
      </c>
      <c r="U4878" s="6">
        <f t="shared" si="286"/>
        <v>0.5</v>
      </c>
      <c r="V4878" t="str">
        <f t="shared" si="287"/>
        <v>C.EDWARDS-HELAIRE, KC</v>
      </c>
    </row>
    <row r="4879" spans="1:22">
      <c r="A4879">
        <v>1043</v>
      </c>
      <c r="B4879" s="21">
        <v>3</v>
      </c>
      <c r="C4879" s="21" t="s">
        <v>9</v>
      </c>
      <c r="D4879" s="21" t="s">
        <v>25</v>
      </c>
      <c r="E4879" s="21">
        <v>66</v>
      </c>
      <c r="F4879" s="21">
        <v>34</v>
      </c>
      <c r="G4879" s="21" t="s">
        <v>5968</v>
      </c>
      <c r="H4879" s="21" t="s">
        <v>439</v>
      </c>
      <c r="I4879" s="21">
        <v>0</v>
      </c>
      <c r="J4879" s="21">
        <v>1</v>
      </c>
      <c r="K4879" s="21">
        <v>0</v>
      </c>
      <c r="L4879" s="21">
        <v>0</v>
      </c>
      <c r="M4879" s="21" t="s">
        <v>1023</v>
      </c>
      <c r="N4879" s="21">
        <v>6</v>
      </c>
      <c r="O4879" s="21">
        <f t="shared" si="282"/>
        <v>6</v>
      </c>
      <c r="P4879" s="21">
        <f t="shared" si="283"/>
        <v>0</v>
      </c>
      <c r="Q4879" s="21">
        <f t="shared" si="284"/>
        <v>1</v>
      </c>
      <c r="R4879">
        <f>IFERROR(IF(I4879=1,VLOOKUP(F4879,Lookup!$A$2:$B$15,2,FALSE),0),0.5)</f>
        <v>0</v>
      </c>
      <c r="S4879">
        <f>IF(K4879=1,1,IFERROR(IF(H4879="pass",VLOOKUP(F4879,Lookup!$D$2:$E$26,2,FALSE),0),1.6))</f>
        <v>1.6</v>
      </c>
      <c r="T4879" s="6">
        <f t="shared" si="285"/>
        <v>1.7050000000000001</v>
      </c>
      <c r="U4879" s="6">
        <f t="shared" si="286"/>
        <v>1.7050000000000001</v>
      </c>
      <c r="V4879" t="str">
        <f t="shared" si="287"/>
        <v>T.KELCE, KC</v>
      </c>
    </row>
    <row r="4880" spans="1:22">
      <c r="A4880">
        <v>1044</v>
      </c>
      <c r="B4880" s="21">
        <v>3</v>
      </c>
      <c r="C4880" s="21" t="s">
        <v>9</v>
      </c>
      <c r="D4880" s="21" t="s">
        <v>25</v>
      </c>
      <c r="E4880" s="21">
        <v>60</v>
      </c>
      <c r="F4880" s="21">
        <v>40</v>
      </c>
      <c r="G4880" s="21" t="s">
        <v>5969</v>
      </c>
      <c r="H4880" s="21" t="s">
        <v>439</v>
      </c>
      <c r="I4880" s="21">
        <v>0</v>
      </c>
      <c r="J4880" s="21">
        <v>1</v>
      </c>
      <c r="K4880" s="21">
        <v>0</v>
      </c>
      <c r="L4880" s="21">
        <v>0</v>
      </c>
      <c r="M4880" s="21" t="s">
        <v>1028</v>
      </c>
      <c r="N4880" s="21">
        <v>10</v>
      </c>
      <c r="O4880" s="21">
        <f t="shared" si="282"/>
        <v>10</v>
      </c>
      <c r="P4880" s="21">
        <f t="shared" si="283"/>
        <v>0</v>
      </c>
      <c r="Q4880" s="21">
        <f t="shared" si="284"/>
        <v>1</v>
      </c>
      <c r="R4880">
        <f>IFERROR(IF(I4880=1,VLOOKUP(F4880,Lookup!$A$2:$B$15,2,FALSE),0),0.5)</f>
        <v>0</v>
      </c>
      <c r="S4880">
        <f>IF(K4880=1,1,IFERROR(IF(H4880="pass",VLOOKUP(F4880,Lookup!$D$2:$E$26,2,FALSE),0),1.6))</f>
        <v>1.6</v>
      </c>
      <c r="T4880" s="6">
        <f t="shared" si="285"/>
        <v>1.7750000000000001</v>
      </c>
      <c r="U4880" s="6">
        <f t="shared" si="286"/>
        <v>1.7750000000000001</v>
      </c>
      <c r="V4880" t="str">
        <f t="shared" si="287"/>
        <v>T.HILL, KC</v>
      </c>
    </row>
    <row r="4881" spans="1:22">
      <c r="A4881">
        <v>1045</v>
      </c>
      <c r="B4881" s="21">
        <v>3</v>
      </c>
      <c r="C4881" s="21" t="s">
        <v>9</v>
      </c>
      <c r="D4881" s="21" t="s">
        <v>25</v>
      </c>
      <c r="E4881" s="21">
        <v>60</v>
      </c>
      <c r="F4881" s="21">
        <v>40</v>
      </c>
      <c r="G4881" s="21" t="s">
        <v>5970</v>
      </c>
      <c r="H4881" s="21" t="s">
        <v>439</v>
      </c>
      <c r="I4881" s="21">
        <v>0</v>
      </c>
      <c r="J4881" s="21">
        <v>1</v>
      </c>
      <c r="K4881" s="21">
        <v>0</v>
      </c>
      <c r="L4881" s="21">
        <v>0</v>
      </c>
      <c r="M4881" s="21" t="s">
        <v>1023</v>
      </c>
      <c r="N4881" s="21">
        <v>8</v>
      </c>
      <c r="O4881" s="21">
        <f t="shared" si="282"/>
        <v>8</v>
      </c>
      <c r="P4881" s="21">
        <f t="shared" si="283"/>
        <v>0</v>
      </c>
      <c r="Q4881" s="21">
        <f t="shared" si="284"/>
        <v>1</v>
      </c>
      <c r="R4881">
        <f>IFERROR(IF(I4881=1,VLOOKUP(F4881,Lookup!$A$2:$B$15,2,FALSE),0),0.5)</f>
        <v>0</v>
      </c>
      <c r="S4881">
        <f>IF(K4881=1,1,IFERROR(IF(H4881="pass",VLOOKUP(F4881,Lookup!$D$2:$E$26,2,FALSE),0),1.6))</f>
        <v>1.6</v>
      </c>
      <c r="T4881" s="6">
        <f t="shared" si="285"/>
        <v>1.74</v>
      </c>
      <c r="U4881" s="6">
        <f t="shared" si="286"/>
        <v>1.74</v>
      </c>
      <c r="V4881" t="str">
        <f t="shared" si="287"/>
        <v>T.KELCE, KC</v>
      </c>
    </row>
    <row r="4882" spans="1:22">
      <c r="A4882">
        <v>1046</v>
      </c>
      <c r="B4882" s="21">
        <v>3</v>
      </c>
      <c r="C4882" s="21" t="s">
        <v>9</v>
      </c>
      <c r="D4882" s="21" t="s">
        <v>25</v>
      </c>
      <c r="E4882" s="21">
        <v>37</v>
      </c>
      <c r="F4882" s="21">
        <v>63</v>
      </c>
      <c r="G4882" s="21" t="s">
        <v>5971</v>
      </c>
      <c r="H4882" s="21" t="s">
        <v>585</v>
      </c>
      <c r="I4882" s="21">
        <v>1</v>
      </c>
      <c r="J4882" s="21">
        <v>0</v>
      </c>
      <c r="K4882" s="21">
        <v>0</v>
      </c>
      <c r="L4882" s="21">
        <v>0</v>
      </c>
      <c r="M4882" s="21" t="s">
        <v>1047</v>
      </c>
      <c r="N4882" s="21" t="s">
        <v>587</v>
      </c>
      <c r="O4882" s="21">
        <f t="shared" si="282"/>
        <v>0</v>
      </c>
      <c r="P4882" s="21">
        <f t="shared" si="283"/>
        <v>1</v>
      </c>
      <c r="Q4882" s="21">
        <f t="shared" si="284"/>
        <v>0</v>
      </c>
      <c r="R4882">
        <f>IFERROR(IF(I4882=1,VLOOKUP(F4882,Lookup!$A$2:$B$15,2,FALSE),0),0.5)</f>
        <v>0.5</v>
      </c>
      <c r="S4882">
        <f>IF(K4882=1,1,IFERROR(IF(H4882="pass",VLOOKUP(F4882,Lookup!$D$2:$E$26,2,FALSE),0),1.6))</f>
        <v>0</v>
      </c>
      <c r="T4882" s="6">
        <f t="shared" si="285"/>
        <v>0</v>
      </c>
      <c r="U4882" s="6">
        <f t="shared" si="286"/>
        <v>0.5</v>
      </c>
      <c r="V4882" t="str">
        <f t="shared" si="287"/>
        <v>M.HARDMAN, KC</v>
      </c>
    </row>
    <row r="4883" spans="1:22">
      <c r="A4883">
        <v>1047</v>
      </c>
      <c r="B4883" s="21">
        <v>3</v>
      </c>
      <c r="C4883" s="21" t="s">
        <v>9</v>
      </c>
      <c r="D4883" s="21" t="s">
        <v>25</v>
      </c>
      <c r="E4883" s="21">
        <v>20</v>
      </c>
      <c r="F4883" s="21">
        <v>80</v>
      </c>
      <c r="G4883" s="21" t="s">
        <v>5972</v>
      </c>
      <c r="H4883" s="21" t="s">
        <v>2864</v>
      </c>
      <c r="I4883" s="21">
        <v>0</v>
      </c>
      <c r="J4883" s="21">
        <v>1</v>
      </c>
      <c r="K4883" s="21">
        <v>0</v>
      </c>
      <c r="L4883" s="21">
        <v>0</v>
      </c>
      <c r="M4883" s="21" t="s">
        <v>3788</v>
      </c>
      <c r="N4883" s="21" t="s">
        <v>587</v>
      </c>
      <c r="O4883" s="21">
        <f t="shared" si="282"/>
        <v>0</v>
      </c>
      <c r="P4883" s="21">
        <f t="shared" si="283"/>
        <v>0</v>
      </c>
      <c r="Q4883" s="21">
        <f t="shared" si="284"/>
        <v>0</v>
      </c>
      <c r="R4883">
        <f>IFERROR(IF(I4883=1,VLOOKUP(F4883,Lookup!$A$2:$B$15,2,FALSE),0),0.5)</f>
        <v>0</v>
      </c>
      <c r="S4883">
        <f>IF(K4883=1,1,IFERROR(IF(H4883="pass",VLOOKUP(F4883,Lookup!$D$2:$E$26,2,FALSE),0),1.6))</f>
        <v>0</v>
      </c>
      <c r="T4883" s="6">
        <f t="shared" si="285"/>
        <v>0</v>
      </c>
      <c r="U4883" s="6">
        <f t="shared" si="286"/>
        <v>0</v>
      </c>
      <c r="V4883" t="str">
        <f t="shared" si="287"/>
        <v>P.MAHOMES, KC</v>
      </c>
    </row>
    <row r="4884" spans="1:22">
      <c r="A4884">
        <v>1048</v>
      </c>
      <c r="B4884" s="21">
        <v>3</v>
      </c>
      <c r="C4884" s="21" t="s">
        <v>9</v>
      </c>
      <c r="D4884" s="21" t="s">
        <v>25</v>
      </c>
      <c r="E4884" s="21">
        <v>30</v>
      </c>
      <c r="F4884" s="21">
        <v>70</v>
      </c>
      <c r="G4884" s="21" t="s">
        <v>5973</v>
      </c>
      <c r="H4884" s="21" t="s">
        <v>439</v>
      </c>
      <c r="I4884" s="21">
        <v>0</v>
      </c>
      <c r="J4884" s="21">
        <v>1</v>
      </c>
      <c r="K4884" s="21">
        <v>0</v>
      </c>
      <c r="L4884" s="21">
        <v>0</v>
      </c>
      <c r="M4884" s="21" t="s">
        <v>1028</v>
      </c>
      <c r="N4884" s="21">
        <v>15</v>
      </c>
      <c r="O4884" s="21">
        <f t="shared" si="282"/>
        <v>15</v>
      </c>
      <c r="P4884" s="21">
        <f t="shared" si="283"/>
        <v>0</v>
      </c>
      <c r="Q4884" s="21">
        <f t="shared" si="284"/>
        <v>1</v>
      </c>
      <c r="R4884">
        <f>IFERROR(IF(I4884=1,VLOOKUP(F4884,Lookup!$A$2:$B$15,2,FALSE),0),0.5)</f>
        <v>0</v>
      </c>
      <c r="S4884">
        <f>IF(K4884=1,1,IFERROR(IF(H4884="pass",VLOOKUP(F4884,Lookup!$D$2:$E$26,2,FALSE),0),1.6))</f>
        <v>1.6</v>
      </c>
      <c r="T4884" s="6">
        <f t="shared" si="285"/>
        <v>1.8625</v>
      </c>
      <c r="U4884" s="6">
        <f t="shared" si="286"/>
        <v>1.8625</v>
      </c>
      <c r="V4884" t="str">
        <f t="shared" si="287"/>
        <v>T.HILL, KC</v>
      </c>
    </row>
    <row r="4885" spans="1:22">
      <c r="A4885">
        <v>1049</v>
      </c>
      <c r="B4885" s="21">
        <v>3</v>
      </c>
      <c r="C4885" s="21" t="s">
        <v>9</v>
      </c>
      <c r="D4885" s="21" t="s">
        <v>25</v>
      </c>
      <c r="E4885" s="21">
        <v>12</v>
      </c>
      <c r="F4885" s="21">
        <v>88</v>
      </c>
      <c r="G4885" s="21" t="s">
        <v>5974</v>
      </c>
      <c r="H4885" s="21" t="s">
        <v>585</v>
      </c>
      <c r="I4885" s="21">
        <v>1</v>
      </c>
      <c r="J4885" s="21">
        <v>0</v>
      </c>
      <c r="K4885" s="21">
        <v>0</v>
      </c>
      <c r="L4885" s="21">
        <v>0</v>
      </c>
      <c r="M4885" s="21" t="s">
        <v>1093</v>
      </c>
      <c r="N4885" s="21" t="s">
        <v>587</v>
      </c>
      <c r="O4885" s="21">
        <f t="shared" si="282"/>
        <v>0</v>
      </c>
      <c r="P4885" s="21">
        <f t="shared" si="283"/>
        <v>1</v>
      </c>
      <c r="Q4885" s="21">
        <f t="shared" si="284"/>
        <v>0</v>
      </c>
      <c r="R4885">
        <f>IFERROR(IF(I4885=1,VLOOKUP(F4885,Lookup!$A$2:$B$15,2,FALSE),0),0.5)</f>
        <v>0.7</v>
      </c>
      <c r="S4885">
        <f>IF(K4885=1,1,IFERROR(IF(H4885="pass",VLOOKUP(F4885,Lookup!$D$2:$E$26,2,FALSE),0),1.6))</f>
        <v>0</v>
      </c>
      <c r="T4885" s="6">
        <f t="shared" si="285"/>
        <v>0</v>
      </c>
      <c r="U4885" s="6">
        <f t="shared" si="286"/>
        <v>0.7</v>
      </c>
      <c r="V4885" t="str">
        <f t="shared" si="287"/>
        <v>DA.WILLIAMS, KC</v>
      </c>
    </row>
    <row r="4886" spans="1:22">
      <c r="A4886">
        <v>1050</v>
      </c>
      <c r="B4886" s="21">
        <v>3</v>
      </c>
      <c r="C4886" s="21" t="s">
        <v>9</v>
      </c>
      <c r="D4886" s="21" t="s">
        <v>25</v>
      </c>
      <c r="E4886" s="21">
        <v>10</v>
      </c>
      <c r="F4886" s="21">
        <v>90</v>
      </c>
      <c r="G4886" s="21" t="s">
        <v>5975</v>
      </c>
      <c r="H4886" s="21" t="s">
        <v>439</v>
      </c>
      <c r="I4886" s="21">
        <v>0</v>
      </c>
      <c r="J4886" s="21">
        <v>1</v>
      </c>
      <c r="K4886" s="21">
        <v>0</v>
      </c>
      <c r="L4886" s="21">
        <v>0</v>
      </c>
      <c r="M4886" s="21" t="s">
        <v>1093</v>
      </c>
      <c r="N4886" s="21">
        <v>0</v>
      </c>
      <c r="O4886" s="21">
        <f t="shared" si="282"/>
        <v>0</v>
      </c>
      <c r="P4886" s="21">
        <f t="shared" si="283"/>
        <v>0</v>
      </c>
      <c r="Q4886" s="21">
        <f t="shared" si="284"/>
        <v>1</v>
      </c>
      <c r="R4886">
        <f>IFERROR(IF(I4886=1,VLOOKUP(F4886,Lookup!$A$2:$B$15,2,FALSE),0),0.5)</f>
        <v>0</v>
      </c>
      <c r="S4886">
        <f>IF(K4886=1,1,IFERROR(IF(H4886="pass",VLOOKUP(F4886,Lookup!$D$2:$E$26,2,FALSE),0),1.6))</f>
        <v>2.2000000000000002</v>
      </c>
      <c r="T4886" s="6">
        <f t="shared" si="285"/>
        <v>1.6</v>
      </c>
      <c r="U4886" s="6">
        <f t="shared" si="286"/>
        <v>1.9960000000000002</v>
      </c>
      <c r="V4886" t="str">
        <f t="shared" si="287"/>
        <v>DA.WILLIAMS, KC</v>
      </c>
    </row>
    <row r="4887" spans="1:22">
      <c r="A4887">
        <v>1051</v>
      </c>
      <c r="B4887" s="21">
        <v>3</v>
      </c>
      <c r="C4887" s="21" t="s">
        <v>9</v>
      </c>
      <c r="D4887" s="21" t="s">
        <v>25</v>
      </c>
      <c r="E4887" s="21">
        <v>10</v>
      </c>
      <c r="F4887" s="21">
        <v>90</v>
      </c>
      <c r="G4887" s="21" t="s">
        <v>5976</v>
      </c>
      <c r="H4887" s="21" t="s">
        <v>439</v>
      </c>
      <c r="I4887" s="21">
        <v>0</v>
      </c>
      <c r="J4887" s="21">
        <v>1</v>
      </c>
      <c r="K4887" s="21">
        <v>0</v>
      </c>
      <c r="L4887" s="21">
        <v>0</v>
      </c>
      <c r="M4887" s="21" t="s">
        <v>1021</v>
      </c>
      <c r="N4887" s="21">
        <v>-3</v>
      </c>
      <c r="O4887" s="21">
        <f t="shared" si="282"/>
        <v>-3</v>
      </c>
      <c r="P4887" s="21">
        <f t="shared" si="283"/>
        <v>0</v>
      </c>
      <c r="Q4887" s="21">
        <f t="shared" si="284"/>
        <v>1</v>
      </c>
      <c r="R4887">
        <f>IFERROR(IF(I4887=1,VLOOKUP(F4887,Lookup!$A$2:$B$15,2,FALSE),0),0.5)</f>
        <v>0</v>
      </c>
      <c r="S4887">
        <f>IF(K4887=1,1,IFERROR(IF(H4887="pass",VLOOKUP(F4887,Lookup!$D$2:$E$26,2,FALSE),0),1.6))</f>
        <v>2.2000000000000002</v>
      </c>
      <c r="T4887" s="6">
        <f t="shared" si="285"/>
        <v>1.5475000000000001</v>
      </c>
      <c r="U4887" s="6">
        <f t="shared" si="286"/>
        <v>1.9781500000000003</v>
      </c>
      <c r="V4887" t="str">
        <f t="shared" si="287"/>
        <v>C.EDWARDS-HELAIRE, KC</v>
      </c>
    </row>
    <row r="4888" spans="1:22">
      <c r="A4888">
        <v>1052</v>
      </c>
      <c r="B4888" s="21">
        <v>3</v>
      </c>
      <c r="C4888" s="21" t="s">
        <v>25</v>
      </c>
      <c r="D4888" s="21" t="s">
        <v>9</v>
      </c>
      <c r="E4888" s="21">
        <v>75</v>
      </c>
      <c r="F4888" s="21">
        <v>25</v>
      </c>
      <c r="G4888" s="21" t="s">
        <v>5977</v>
      </c>
      <c r="H4888" s="21" t="s">
        <v>585</v>
      </c>
      <c r="I4888" s="21">
        <v>1</v>
      </c>
      <c r="J4888" s="21">
        <v>0</v>
      </c>
      <c r="K4888" s="21">
        <v>0</v>
      </c>
      <c r="L4888" s="21">
        <v>0</v>
      </c>
      <c r="M4888" s="21" t="s">
        <v>1683</v>
      </c>
      <c r="N4888" s="21" t="s">
        <v>587</v>
      </c>
      <c r="O4888" s="21">
        <f t="shared" si="282"/>
        <v>0</v>
      </c>
      <c r="P4888" s="21">
        <f t="shared" si="283"/>
        <v>1</v>
      </c>
      <c r="Q4888" s="21">
        <f t="shared" si="284"/>
        <v>0</v>
      </c>
      <c r="R4888">
        <f>IFERROR(IF(I4888=1,VLOOKUP(F4888,Lookup!$A$2:$B$15,2,FALSE),0),0.5)</f>
        <v>0.5</v>
      </c>
      <c r="S4888">
        <f>IF(K4888=1,1,IFERROR(IF(H4888="pass",VLOOKUP(F4888,Lookup!$D$2:$E$26,2,FALSE),0),1.6))</f>
        <v>0</v>
      </c>
      <c r="T4888" s="6">
        <f t="shared" si="285"/>
        <v>0</v>
      </c>
      <c r="U4888" s="6">
        <f t="shared" si="286"/>
        <v>0.5</v>
      </c>
      <c r="V4888" t="str">
        <f t="shared" si="287"/>
        <v>A.EKELER, LAC</v>
      </c>
    </row>
    <row r="4889" spans="1:22">
      <c r="A4889">
        <v>1053</v>
      </c>
      <c r="B4889" s="21">
        <v>3</v>
      </c>
      <c r="C4889" s="21" t="s">
        <v>25</v>
      </c>
      <c r="D4889" s="21" t="s">
        <v>9</v>
      </c>
      <c r="E4889" s="21">
        <v>66</v>
      </c>
      <c r="F4889" s="21">
        <v>34</v>
      </c>
      <c r="G4889" s="21" t="s">
        <v>5978</v>
      </c>
      <c r="H4889" s="21" t="s">
        <v>439</v>
      </c>
      <c r="I4889" s="21">
        <v>0</v>
      </c>
      <c r="J4889" s="21">
        <v>1</v>
      </c>
      <c r="K4889" s="21">
        <v>0</v>
      </c>
      <c r="L4889" s="21">
        <v>0</v>
      </c>
      <c r="M4889" s="21" t="s">
        <v>1681</v>
      </c>
      <c r="N4889" s="21">
        <v>16</v>
      </c>
      <c r="O4889" s="21">
        <f t="shared" si="282"/>
        <v>16</v>
      </c>
      <c r="P4889" s="21">
        <f t="shared" si="283"/>
        <v>0</v>
      </c>
      <c r="Q4889" s="21">
        <f t="shared" si="284"/>
        <v>1</v>
      </c>
      <c r="R4889">
        <f>IFERROR(IF(I4889=1,VLOOKUP(F4889,Lookup!$A$2:$B$15,2,FALSE),0),0.5)</f>
        <v>0</v>
      </c>
      <c r="S4889">
        <f>IF(K4889=1,1,IFERROR(IF(H4889="pass",VLOOKUP(F4889,Lookup!$D$2:$E$26,2,FALSE),0),1.6))</f>
        <v>1.6</v>
      </c>
      <c r="T4889" s="6">
        <f t="shared" si="285"/>
        <v>1.8800000000000001</v>
      </c>
      <c r="U4889" s="6">
        <f t="shared" si="286"/>
        <v>1.8800000000000001</v>
      </c>
      <c r="V4889" t="str">
        <f t="shared" si="287"/>
        <v>J.COOK, LAC</v>
      </c>
    </row>
    <row r="4890" spans="1:22">
      <c r="A4890">
        <v>1054</v>
      </c>
      <c r="B4890" s="21">
        <v>3</v>
      </c>
      <c r="C4890" s="21" t="s">
        <v>25</v>
      </c>
      <c r="D4890" s="21" t="s">
        <v>9</v>
      </c>
      <c r="E4890" s="21">
        <v>45</v>
      </c>
      <c r="F4890" s="21">
        <v>55</v>
      </c>
      <c r="G4890" s="21" t="s">
        <v>5979</v>
      </c>
      <c r="H4890" s="21" t="s">
        <v>439</v>
      </c>
      <c r="I4890" s="21">
        <v>0</v>
      </c>
      <c r="J4890" s="21">
        <v>1</v>
      </c>
      <c r="K4890" s="21">
        <v>0</v>
      </c>
      <c r="L4890" s="21">
        <v>0</v>
      </c>
      <c r="M4890" s="21" t="s">
        <v>1691</v>
      </c>
      <c r="N4890" s="21">
        <v>10</v>
      </c>
      <c r="O4890" s="21">
        <f t="shared" si="282"/>
        <v>10</v>
      </c>
      <c r="P4890" s="21">
        <f t="shared" si="283"/>
        <v>0</v>
      </c>
      <c r="Q4890" s="21">
        <f t="shared" si="284"/>
        <v>1</v>
      </c>
      <c r="R4890">
        <f>IFERROR(IF(I4890=1,VLOOKUP(F4890,Lookup!$A$2:$B$15,2,FALSE),0),0.5)</f>
        <v>0</v>
      </c>
      <c r="S4890">
        <f>IF(K4890=1,1,IFERROR(IF(H4890="pass",VLOOKUP(F4890,Lookup!$D$2:$E$26,2,FALSE),0),1.6))</f>
        <v>1.6</v>
      </c>
      <c r="T4890" s="6">
        <f t="shared" si="285"/>
        <v>1.7750000000000001</v>
      </c>
      <c r="U4890" s="6">
        <f t="shared" si="286"/>
        <v>1.7750000000000001</v>
      </c>
      <c r="V4890" t="str">
        <f t="shared" si="287"/>
        <v>K.ALLEN, LAC</v>
      </c>
    </row>
    <row r="4891" spans="1:22">
      <c r="A4891">
        <v>1055</v>
      </c>
      <c r="B4891" s="21">
        <v>3</v>
      </c>
      <c r="C4891" s="21" t="s">
        <v>25</v>
      </c>
      <c r="D4891" s="21" t="s">
        <v>9</v>
      </c>
      <c r="E4891" s="21">
        <v>45</v>
      </c>
      <c r="F4891" s="21">
        <v>55</v>
      </c>
      <c r="G4891" s="21" t="s">
        <v>5980</v>
      </c>
      <c r="H4891" s="21" t="s">
        <v>439</v>
      </c>
      <c r="I4891" s="21">
        <v>0</v>
      </c>
      <c r="J4891" s="21">
        <v>1</v>
      </c>
      <c r="K4891" s="21">
        <v>0</v>
      </c>
      <c r="L4891" s="21">
        <v>0</v>
      </c>
      <c r="M4891" s="21" t="s">
        <v>1691</v>
      </c>
      <c r="N4891" s="21">
        <v>3</v>
      </c>
      <c r="O4891" s="21">
        <f t="shared" si="282"/>
        <v>3</v>
      </c>
      <c r="P4891" s="21">
        <f t="shared" si="283"/>
        <v>0</v>
      </c>
      <c r="Q4891" s="21">
        <f t="shared" si="284"/>
        <v>1</v>
      </c>
      <c r="R4891">
        <f>IFERROR(IF(I4891=1,VLOOKUP(F4891,Lookup!$A$2:$B$15,2,FALSE),0),0.5)</f>
        <v>0</v>
      </c>
      <c r="S4891">
        <f>IF(K4891=1,1,IFERROR(IF(H4891="pass",VLOOKUP(F4891,Lookup!$D$2:$E$26,2,FALSE),0),1.6))</f>
        <v>1.6</v>
      </c>
      <c r="T4891" s="6">
        <f t="shared" si="285"/>
        <v>1.6525000000000001</v>
      </c>
      <c r="U4891" s="6">
        <f t="shared" si="286"/>
        <v>1.6525000000000001</v>
      </c>
      <c r="V4891" t="str">
        <f t="shared" si="287"/>
        <v>K.ALLEN, LAC</v>
      </c>
    </row>
    <row r="4892" spans="1:22">
      <c r="A4892">
        <v>1056</v>
      </c>
      <c r="B4892" s="21">
        <v>3</v>
      </c>
      <c r="C4892" s="21" t="s">
        <v>25</v>
      </c>
      <c r="D4892" s="21" t="s">
        <v>9</v>
      </c>
      <c r="E4892" s="21">
        <v>34</v>
      </c>
      <c r="F4892" s="21">
        <v>66</v>
      </c>
      <c r="G4892" s="21" t="s">
        <v>5981</v>
      </c>
      <c r="H4892" s="21" t="s">
        <v>585</v>
      </c>
      <c r="I4892" s="21">
        <v>1</v>
      </c>
      <c r="J4892" s="21">
        <v>0</v>
      </c>
      <c r="K4892" s="21">
        <v>0</v>
      </c>
      <c r="L4892" s="21">
        <v>0</v>
      </c>
      <c r="M4892" s="21" t="s">
        <v>1701</v>
      </c>
      <c r="N4892" s="21" t="s">
        <v>587</v>
      </c>
      <c r="O4892" s="21">
        <f t="shared" si="282"/>
        <v>0</v>
      </c>
      <c r="P4892" s="21">
        <f t="shared" si="283"/>
        <v>1</v>
      </c>
      <c r="Q4892" s="21">
        <f t="shared" si="284"/>
        <v>0</v>
      </c>
      <c r="R4892">
        <f>IFERROR(IF(I4892=1,VLOOKUP(F4892,Lookup!$A$2:$B$15,2,FALSE),0),0.5)</f>
        <v>0.5</v>
      </c>
      <c r="S4892">
        <f>IF(K4892=1,1,IFERROR(IF(H4892="pass",VLOOKUP(F4892,Lookup!$D$2:$E$26,2,FALSE),0),1.6))</f>
        <v>0</v>
      </c>
      <c r="T4892" s="6">
        <f t="shared" si="285"/>
        <v>0</v>
      </c>
      <c r="U4892" s="6">
        <f t="shared" si="286"/>
        <v>0.5</v>
      </c>
      <c r="V4892" t="str">
        <f t="shared" si="287"/>
        <v>J.JACKSON, LAC</v>
      </c>
    </row>
    <row r="4893" spans="1:22">
      <c r="A4893">
        <v>1057</v>
      </c>
      <c r="B4893" s="21">
        <v>3</v>
      </c>
      <c r="C4893" s="21" t="s">
        <v>25</v>
      </c>
      <c r="D4893" s="21" t="s">
        <v>9</v>
      </c>
      <c r="E4893" s="21">
        <v>33</v>
      </c>
      <c r="F4893" s="21">
        <v>67</v>
      </c>
      <c r="G4893" s="21" t="s">
        <v>5982</v>
      </c>
      <c r="H4893" s="21" t="s">
        <v>439</v>
      </c>
      <c r="I4893" s="21">
        <v>0</v>
      </c>
      <c r="J4893" s="21">
        <v>1</v>
      </c>
      <c r="K4893" s="21">
        <v>0</v>
      </c>
      <c r="L4893" s="21">
        <v>0</v>
      </c>
      <c r="M4893" s="21" t="s">
        <v>1691</v>
      </c>
      <c r="N4893" s="21">
        <v>5</v>
      </c>
      <c r="O4893" s="21">
        <f t="shared" si="282"/>
        <v>5</v>
      </c>
      <c r="P4893" s="21">
        <f t="shared" si="283"/>
        <v>0</v>
      </c>
      <c r="Q4893" s="21">
        <f t="shared" si="284"/>
        <v>1</v>
      </c>
      <c r="R4893">
        <f>IFERROR(IF(I4893=1,VLOOKUP(F4893,Lookup!$A$2:$B$15,2,FALSE),0),0.5)</f>
        <v>0</v>
      </c>
      <c r="S4893">
        <f>IF(K4893=1,1,IFERROR(IF(H4893="pass",VLOOKUP(F4893,Lookup!$D$2:$E$26,2,FALSE),0),1.6))</f>
        <v>1.6</v>
      </c>
      <c r="T4893" s="6">
        <f t="shared" si="285"/>
        <v>1.6875</v>
      </c>
      <c r="U4893" s="6">
        <f t="shared" si="286"/>
        <v>1.6875</v>
      </c>
      <c r="V4893" t="str">
        <f t="shared" si="287"/>
        <v>K.ALLEN, LAC</v>
      </c>
    </row>
    <row r="4894" spans="1:22">
      <c r="A4894">
        <v>1058</v>
      </c>
      <c r="B4894" s="21">
        <v>3</v>
      </c>
      <c r="C4894" s="21" t="s">
        <v>25</v>
      </c>
      <c r="D4894" s="21" t="s">
        <v>9</v>
      </c>
      <c r="E4894" s="21">
        <v>28</v>
      </c>
      <c r="F4894" s="21">
        <v>72</v>
      </c>
      <c r="G4894" s="21" t="s">
        <v>5983</v>
      </c>
      <c r="H4894" s="21" t="s">
        <v>439</v>
      </c>
      <c r="I4894" s="21">
        <v>0</v>
      </c>
      <c r="J4894" s="21">
        <v>1</v>
      </c>
      <c r="K4894" s="21">
        <v>0</v>
      </c>
      <c r="L4894" s="21">
        <v>0</v>
      </c>
      <c r="M4894" s="21" t="s">
        <v>1691</v>
      </c>
      <c r="N4894" s="21">
        <v>0</v>
      </c>
      <c r="O4894" s="21">
        <f t="shared" si="282"/>
        <v>0</v>
      </c>
      <c r="P4894" s="21">
        <f t="shared" si="283"/>
        <v>0</v>
      </c>
      <c r="Q4894" s="21">
        <f t="shared" si="284"/>
        <v>1</v>
      </c>
      <c r="R4894">
        <f>IFERROR(IF(I4894=1,VLOOKUP(F4894,Lookup!$A$2:$B$15,2,FALSE),0),0.5)</f>
        <v>0</v>
      </c>
      <c r="S4894">
        <f>IF(K4894=1,1,IFERROR(IF(H4894="pass",VLOOKUP(F4894,Lookup!$D$2:$E$26,2,FALSE),0),1.6))</f>
        <v>1.6</v>
      </c>
      <c r="T4894" s="6">
        <f t="shared" si="285"/>
        <v>1.6</v>
      </c>
      <c r="U4894" s="6">
        <f t="shared" si="286"/>
        <v>1.6</v>
      </c>
      <c r="V4894" t="str">
        <f t="shared" si="287"/>
        <v>K.ALLEN, LAC</v>
      </c>
    </row>
    <row r="4895" spans="1:22">
      <c r="A4895">
        <v>1059</v>
      </c>
      <c r="B4895" s="21">
        <v>3</v>
      </c>
      <c r="C4895" s="21" t="s">
        <v>25</v>
      </c>
      <c r="D4895" s="21" t="s">
        <v>9</v>
      </c>
      <c r="E4895" s="21">
        <v>28</v>
      </c>
      <c r="F4895" s="21">
        <v>72</v>
      </c>
      <c r="G4895" s="21" t="s">
        <v>5984</v>
      </c>
      <c r="H4895" s="21" t="s">
        <v>439</v>
      </c>
      <c r="I4895" s="21">
        <v>0</v>
      </c>
      <c r="J4895" s="21">
        <v>1</v>
      </c>
      <c r="K4895" s="21">
        <v>0</v>
      </c>
      <c r="L4895" s="21">
        <v>0</v>
      </c>
      <c r="M4895" s="21" t="s">
        <v>1691</v>
      </c>
      <c r="N4895" s="21">
        <v>6</v>
      </c>
      <c r="O4895" s="21">
        <f t="shared" si="282"/>
        <v>6</v>
      </c>
      <c r="P4895" s="21">
        <f t="shared" si="283"/>
        <v>0</v>
      </c>
      <c r="Q4895" s="21">
        <f t="shared" si="284"/>
        <v>1</v>
      </c>
      <c r="R4895">
        <f>IFERROR(IF(I4895=1,VLOOKUP(F4895,Lookup!$A$2:$B$15,2,FALSE),0),0.5)</f>
        <v>0</v>
      </c>
      <c r="S4895">
        <f>IF(K4895=1,1,IFERROR(IF(H4895="pass",VLOOKUP(F4895,Lookup!$D$2:$E$26,2,FALSE),0),1.6))</f>
        <v>1.6</v>
      </c>
      <c r="T4895" s="6">
        <f t="shared" si="285"/>
        <v>1.7050000000000001</v>
      </c>
      <c r="U4895" s="6">
        <f t="shared" si="286"/>
        <v>1.7050000000000001</v>
      </c>
      <c r="V4895" t="str">
        <f t="shared" si="287"/>
        <v>K.ALLEN, LAC</v>
      </c>
    </row>
    <row r="4896" spans="1:22">
      <c r="A4896">
        <v>1060</v>
      </c>
      <c r="B4896" s="21">
        <v>3</v>
      </c>
      <c r="C4896" s="21" t="s">
        <v>25</v>
      </c>
      <c r="D4896" s="21" t="s">
        <v>9</v>
      </c>
      <c r="E4896" s="21">
        <v>19</v>
      </c>
      <c r="F4896" s="21">
        <v>81</v>
      </c>
      <c r="G4896" s="21" t="s">
        <v>5985</v>
      </c>
      <c r="H4896" s="21" t="s">
        <v>585</v>
      </c>
      <c r="I4896" s="21">
        <v>1</v>
      </c>
      <c r="J4896" s="21">
        <v>0</v>
      </c>
      <c r="K4896" s="21">
        <v>0</v>
      </c>
      <c r="L4896" s="21">
        <v>0</v>
      </c>
      <c r="M4896" s="21" t="s">
        <v>1683</v>
      </c>
      <c r="N4896" s="21" t="s">
        <v>587</v>
      </c>
      <c r="O4896" s="21">
        <f t="shared" si="282"/>
        <v>0</v>
      </c>
      <c r="P4896" s="21">
        <f t="shared" si="283"/>
        <v>1</v>
      </c>
      <c r="Q4896" s="21">
        <f t="shared" si="284"/>
        <v>0</v>
      </c>
      <c r="R4896">
        <f>IFERROR(IF(I4896=1,VLOOKUP(F4896,Lookup!$A$2:$B$15,2,FALSE),0),0.5)</f>
        <v>0.5</v>
      </c>
      <c r="S4896">
        <f>IF(K4896=1,1,IFERROR(IF(H4896="pass",VLOOKUP(F4896,Lookup!$D$2:$E$26,2,FALSE),0),1.6))</f>
        <v>0</v>
      </c>
      <c r="T4896" s="6">
        <f t="shared" si="285"/>
        <v>0</v>
      </c>
      <c r="U4896" s="6">
        <f t="shared" si="286"/>
        <v>0.5</v>
      </c>
      <c r="V4896" t="str">
        <f t="shared" si="287"/>
        <v>A.EKELER, LAC</v>
      </c>
    </row>
    <row r="4897" spans="1:22">
      <c r="A4897">
        <v>1061</v>
      </c>
      <c r="B4897" s="21">
        <v>3</v>
      </c>
      <c r="C4897" s="21" t="s">
        <v>25</v>
      </c>
      <c r="D4897" s="21" t="s">
        <v>9</v>
      </c>
      <c r="E4897" s="21">
        <v>20</v>
      </c>
      <c r="F4897" s="21">
        <v>80</v>
      </c>
      <c r="G4897" s="21" t="s">
        <v>5986</v>
      </c>
      <c r="H4897" s="21" t="s">
        <v>439</v>
      </c>
      <c r="I4897" s="21">
        <v>0</v>
      </c>
      <c r="J4897" s="21">
        <v>1</v>
      </c>
      <c r="K4897" s="21">
        <v>0</v>
      </c>
      <c r="L4897" s="21">
        <v>0</v>
      </c>
      <c r="M4897" s="21" t="s">
        <v>647</v>
      </c>
      <c r="N4897" s="21">
        <v>19</v>
      </c>
      <c r="O4897" s="21">
        <f t="shared" si="282"/>
        <v>19</v>
      </c>
      <c r="P4897" s="21">
        <f t="shared" si="283"/>
        <v>0</v>
      </c>
      <c r="Q4897" s="21">
        <f t="shared" si="284"/>
        <v>1</v>
      </c>
      <c r="R4897">
        <f>IFERROR(IF(I4897=1,VLOOKUP(F4897,Lookup!$A$2:$B$15,2,FALSE),0),0.5)</f>
        <v>0</v>
      </c>
      <c r="S4897">
        <f>IF(K4897=1,1,IFERROR(IF(H4897="pass",VLOOKUP(F4897,Lookup!$D$2:$E$26,2,FALSE),0),1.6))</f>
        <v>1.8</v>
      </c>
      <c r="T4897" s="6">
        <f t="shared" si="285"/>
        <v>1.9325000000000001</v>
      </c>
      <c r="U4897" s="6">
        <f t="shared" si="286"/>
        <v>1.8450500000000003</v>
      </c>
      <c r="V4897" t="str">
        <f t="shared" si="287"/>
        <v>M.WILLIAMS, LAC</v>
      </c>
    </row>
    <row r="4898" spans="1:22">
      <c r="A4898">
        <v>1062</v>
      </c>
      <c r="B4898" s="21">
        <v>3</v>
      </c>
      <c r="C4898" s="21" t="s">
        <v>9</v>
      </c>
      <c r="D4898" s="21" t="s">
        <v>25</v>
      </c>
      <c r="E4898" s="21">
        <v>72</v>
      </c>
      <c r="F4898" s="21">
        <v>28</v>
      </c>
      <c r="G4898" s="21" t="s">
        <v>5987</v>
      </c>
      <c r="H4898" s="21" t="s">
        <v>439</v>
      </c>
      <c r="I4898" s="21">
        <v>0</v>
      </c>
      <c r="J4898" s="21">
        <v>1</v>
      </c>
      <c r="K4898" s="21">
        <v>0</v>
      </c>
      <c r="L4898" s="21">
        <v>0</v>
      </c>
      <c r="M4898" s="21" t="s">
        <v>5988</v>
      </c>
      <c r="N4898" s="21">
        <v>-3</v>
      </c>
      <c r="O4898" s="21">
        <f t="shared" si="282"/>
        <v>-3</v>
      </c>
      <c r="P4898" s="21">
        <f t="shared" si="283"/>
        <v>0</v>
      </c>
      <c r="Q4898" s="21">
        <f t="shared" si="284"/>
        <v>1</v>
      </c>
      <c r="R4898">
        <f>IFERROR(IF(I4898=1,VLOOKUP(F4898,Lookup!$A$2:$B$15,2,FALSE),0),0.5)</f>
        <v>0</v>
      </c>
      <c r="S4898">
        <f>IF(K4898=1,1,IFERROR(IF(H4898="pass",VLOOKUP(F4898,Lookup!$D$2:$E$26,2,FALSE),0),1.6))</f>
        <v>1.6</v>
      </c>
      <c r="T4898" s="6">
        <f t="shared" si="285"/>
        <v>1.5475000000000001</v>
      </c>
      <c r="U4898" s="6">
        <f t="shared" si="286"/>
        <v>1.5475000000000001</v>
      </c>
      <c r="V4898" t="str">
        <f t="shared" si="287"/>
        <v>N.GRAY, KC</v>
      </c>
    </row>
    <row r="4899" spans="1:22">
      <c r="A4899">
        <v>1063</v>
      </c>
      <c r="B4899" s="21">
        <v>3</v>
      </c>
      <c r="C4899" s="21" t="s">
        <v>9</v>
      </c>
      <c r="D4899" s="21" t="s">
        <v>25</v>
      </c>
      <c r="E4899" s="21">
        <v>67</v>
      </c>
      <c r="F4899" s="21">
        <v>33</v>
      </c>
      <c r="G4899" s="21" t="s">
        <v>5989</v>
      </c>
      <c r="H4899" s="21" t="s">
        <v>585</v>
      </c>
      <c r="I4899" s="21">
        <v>1</v>
      </c>
      <c r="J4899" s="21">
        <v>0</v>
      </c>
      <c r="K4899" s="21">
        <v>0</v>
      </c>
      <c r="L4899" s="21">
        <v>0</v>
      </c>
      <c r="M4899" s="21" t="s">
        <v>1021</v>
      </c>
      <c r="N4899" s="21" t="s">
        <v>587</v>
      </c>
      <c r="O4899" s="21">
        <f t="shared" si="282"/>
        <v>0</v>
      </c>
      <c r="P4899" s="21">
        <f t="shared" si="283"/>
        <v>1</v>
      </c>
      <c r="Q4899" s="21">
        <f t="shared" si="284"/>
        <v>0</v>
      </c>
      <c r="R4899">
        <f>IFERROR(IF(I4899=1,VLOOKUP(F4899,Lookup!$A$2:$B$15,2,FALSE),0),0.5)</f>
        <v>0.5</v>
      </c>
      <c r="S4899">
        <f>IF(K4899=1,1,IFERROR(IF(H4899="pass",VLOOKUP(F4899,Lookup!$D$2:$E$26,2,FALSE),0),1.6))</f>
        <v>0</v>
      </c>
      <c r="T4899" s="6">
        <f t="shared" si="285"/>
        <v>0</v>
      </c>
      <c r="U4899" s="6">
        <f t="shared" si="286"/>
        <v>0.5</v>
      </c>
      <c r="V4899" t="str">
        <f t="shared" si="287"/>
        <v>C.EDWARDS-HELAIRE, KC</v>
      </c>
    </row>
    <row r="4900" spans="1:22">
      <c r="A4900">
        <v>1064</v>
      </c>
      <c r="B4900" s="21">
        <v>3</v>
      </c>
      <c r="C4900" s="21" t="s">
        <v>9</v>
      </c>
      <c r="D4900" s="21" t="s">
        <v>25</v>
      </c>
      <c r="E4900" s="21">
        <v>55</v>
      </c>
      <c r="F4900" s="21">
        <v>45</v>
      </c>
      <c r="G4900" s="21" t="s">
        <v>5990</v>
      </c>
      <c r="H4900" s="21" t="s">
        <v>585</v>
      </c>
      <c r="I4900" s="21">
        <v>1</v>
      </c>
      <c r="J4900" s="21">
        <v>0</v>
      </c>
      <c r="K4900" s="21">
        <v>0</v>
      </c>
      <c r="L4900" s="21">
        <v>0</v>
      </c>
      <c r="M4900" s="21" t="s">
        <v>1021</v>
      </c>
      <c r="N4900" s="21" t="s">
        <v>587</v>
      </c>
      <c r="O4900" s="21">
        <f t="shared" si="282"/>
        <v>0</v>
      </c>
      <c r="P4900" s="21">
        <f t="shared" si="283"/>
        <v>1</v>
      </c>
      <c r="Q4900" s="21">
        <f t="shared" si="284"/>
        <v>0</v>
      </c>
      <c r="R4900">
        <f>IFERROR(IF(I4900=1,VLOOKUP(F4900,Lookup!$A$2:$B$15,2,FALSE),0),0.5)</f>
        <v>0.5</v>
      </c>
      <c r="S4900">
        <f>IF(K4900=1,1,IFERROR(IF(H4900="pass",VLOOKUP(F4900,Lookup!$D$2:$E$26,2,FALSE),0),1.6))</f>
        <v>0</v>
      </c>
      <c r="T4900" s="6">
        <f t="shared" si="285"/>
        <v>0</v>
      </c>
      <c r="U4900" s="6">
        <f t="shared" si="286"/>
        <v>0.5</v>
      </c>
      <c r="V4900" t="str">
        <f t="shared" si="287"/>
        <v>C.EDWARDS-HELAIRE, KC</v>
      </c>
    </row>
    <row r="4901" spans="1:22">
      <c r="A4901">
        <v>1065</v>
      </c>
      <c r="B4901" s="21">
        <v>3</v>
      </c>
      <c r="C4901" s="21" t="s">
        <v>9</v>
      </c>
      <c r="D4901" s="21" t="s">
        <v>25</v>
      </c>
      <c r="E4901" s="21">
        <v>48</v>
      </c>
      <c r="F4901" s="21">
        <v>52</v>
      </c>
      <c r="G4901" s="21" t="s">
        <v>5991</v>
      </c>
      <c r="H4901" s="21" t="s">
        <v>439</v>
      </c>
      <c r="I4901" s="21">
        <v>0</v>
      </c>
      <c r="J4901" s="21">
        <v>1</v>
      </c>
      <c r="K4901" s="21">
        <v>0</v>
      </c>
      <c r="L4901" s="21">
        <v>0</v>
      </c>
      <c r="M4901" s="21" t="s">
        <v>1093</v>
      </c>
      <c r="N4901" s="21">
        <v>-4</v>
      </c>
      <c r="O4901" s="21">
        <f t="shared" si="282"/>
        <v>-4</v>
      </c>
      <c r="P4901" s="21">
        <f t="shared" si="283"/>
        <v>0</v>
      </c>
      <c r="Q4901" s="21">
        <f t="shared" si="284"/>
        <v>1</v>
      </c>
      <c r="R4901">
        <f>IFERROR(IF(I4901=1,VLOOKUP(F4901,Lookup!$A$2:$B$15,2,FALSE),0),0.5)</f>
        <v>0</v>
      </c>
      <c r="S4901">
        <f>IF(K4901=1,1,IFERROR(IF(H4901="pass",VLOOKUP(F4901,Lookup!$D$2:$E$26,2,FALSE),0),1.6))</f>
        <v>1.6</v>
      </c>
      <c r="T4901" s="6">
        <f t="shared" si="285"/>
        <v>1.53</v>
      </c>
      <c r="U4901" s="6">
        <f t="shared" si="286"/>
        <v>1.53</v>
      </c>
      <c r="V4901" t="str">
        <f t="shared" si="287"/>
        <v>DA.WILLIAMS, KC</v>
      </c>
    </row>
    <row r="4902" spans="1:22">
      <c r="A4902">
        <v>1066</v>
      </c>
      <c r="B4902" s="21">
        <v>3</v>
      </c>
      <c r="C4902" s="21" t="s">
        <v>9</v>
      </c>
      <c r="D4902" s="21" t="s">
        <v>25</v>
      </c>
      <c r="E4902" s="21">
        <v>43</v>
      </c>
      <c r="F4902" s="21">
        <v>57</v>
      </c>
      <c r="G4902" s="21" t="s">
        <v>5992</v>
      </c>
      <c r="H4902" s="21" t="s">
        <v>585</v>
      </c>
      <c r="I4902" s="21">
        <v>1</v>
      </c>
      <c r="J4902" s="21">
        <v>0</v>
      </c>
      <c r="K4902" s="21">
        <v>0</v>
      </c>
      <c r="L4902" s="21">
        <v>0</v>
      </c>
      <c r="M4902" s="21" t="s">
        <v>1093</v>
      </c>
      <c r="N4902" s="21" t="s">
        <v>587</v>
      </c>
      <c r="O4902" s="21">
        <f t="shared" si="282"/>
        <v>0</v>
      </c>
      <c r="P4902" s="21">
        <f t="shared" si="283"/>
        <v>1</v>
      </c>
      <c r="Q4902" s="21">
        <f t="shared" si="284"/>
        <v>0</v>
      </c>
      <c r="R4902">
        <f>IFERROR(IF(I4902=1,VLOOKUP(F4902,Lookup!$A$2:$B$15,2,FALSE),0),0.5)</f>
        <v>0.5</v>
      </c>
      <c r="S4902">
        <f>IF(K4902=1,1,IFERROR(IF(H4902="pass",VLOOKUP(F4902,Lookup!$D$2:$E$26,2,FALSE),0),1.6))</f>
        <v>0</v>
      </c>
      <c r="T4902" s="6">
        <f t="shared" si="285"/>
        <v>0</v>
      </c>
      <c r="U4902" s="6">
        <f t="shared" si="286"/>
        <v>0.5</v>
      </c>
      <c r="V4902" t="str">
        <f t="shared" si="287"/>
        <v>DA.WILLIAMS, KC</v>
      </c>
    </row>
    <row r="4903" spans="1:22">
      <c r="A4903">
        <v>1067</v>
      </c>
      <c r="B4903" s="21">
        <v>3</v>
      </c>
      <c r="C4903" s="21" t="s">
        <v>9</v>
      </c>
      <c r="D4903" s="21" t="s">
        <v>25</v>
      </c>
      <c r="E4903" s="21">
        <v>38</v>
      </c>
      <c r="F4903" s="21">
        <v>62</v>
      </c>
      <c r="G4903" s="21" t="s">
        <v>5993</v>
      </c>
      <c r="H4903" s="21" t="s">
        <v>439</v>
      </c>
      <c r="I4903" s="21">
        <v>0</v>
      </c>
      <c r="J4903" s="21">
        <v>1</v>
      </c>
      <c r="K4903" s="21">
        <v>0</v>
      </c>
      <c r="L4903" s="21">
        <v>0</v>
      </c>
      <c r="M4903" s="21" t="s">
        <v>1051</v>
      </c>
      <c r="N4903" s="21">
        <v>4</v>
      </c>
      <c r="O4903" s="21">
        <f t="shared" si="282"/>
        <v>4</v>
      </c>
      <c r="P4903" s="21">
        <f t="shared" si="283"/>
        <v>0</v>
      </c>
      <c r="Q4903" s="21">
        <f t="shared" si="284"/>
        <v>1</v>
      </c>
      <c r="R4903">
        <f>IFERROR(IF(I4903=1,VLOOKUP(F4903,Lookup!$A$2:$B$15,2,FALSE),0),0.5)</f>
        <v>0</v>
      </c>
      <c r="S4903">
        <f>IF(K4903=1,1,IFERROR(IF(H4903="pass",VLOOKUP(F4903,Lookup!$D$2:$E$26,2,FALSE),0),1.6))</f>
        <v>1.6</v>
      </c>
      <c r="T4903" s="6">
        <f t="shared" si="285"/>
        <v>1.6700000000000002</v>
      </c>
      <c r="U4903" s="6">
        <f t="shared" si="286"/>
        <v>1.6700000000000002</v>
      </c>
      <c r="V4903" t="str">
        <f t="shared" si="287"/>
        <v>B.PRINGLE, KC</v>
      </c>
    </row>
    <row r="4904" spans="1:22">
      <c r="A4904">
        <v>1068</v>
      </c>
      <c r="B4904" s="21">
        <v>3</v>
      </c>
      <c r="C4904" s="21" t="s">
        <v>9</v>
      </c>
      <c r="D4904" s="21" t="s">
        <v>25</v>
      </c>
      <c r="E4904" s="21">
        <v>31</v>
      </c>
      <c r="F4904" s="21">
        <v>69</v>
      </c>
      <c r="G4904" s="21" t="s">
        <v>5994</v>
      </c>
      <c r="H4904" s="21" t="s">
        <v>585</v>
      </c>
      <c r="I4904" s="21">
        <v>1</v>
      </c>
      <c r="J4904" s="21">
        <v>0</v>
      </c>
      <c r="K4904" s="21">
        <v>0</v>
      </c>
      <c r="L4904" s="21">
        <v>0</v>
      </c>
      <c r="M4904" s="21" t="s">
        <v>1093</v>
      </c>
      <c r="N4904" s="21" t="s">
        <v>587</v>
      </c>
      <c r="O4904" s="21">
        <f t="shared" si="282"/>
        <v>0</v>
      </c>
      <c r="P4904" s="21">
        <f t="shared" si="283"/>
        <v>1</v>
      </c>
      <c r="Q4904" s="21">
        <f t="shared" si="284"/>
        <v>0</v>
      </c>
      <c r="R4904">
        <f>IFERROR(IF(I4904=1,VLOOKUP(F4904,Lookup!$A$2:$B$15,2,FALSE),0),0.5)</f>
        <v>0.5</v>
      </c>
      <c r="S4904">
        <f>IF(K4904=1,1,IFERROR(IF(H4904="pass",VLOOKUP(F4904,Lookup!$D$2:$E$26,2,FALSE),0),1.6))</f>
        <v>0</v>
      </c>
      <c r="T4904" s="6">
        <f t="shared" si="285"/>
        <v>0</v>
      </c>
      <c r="U4904" s="6">
        <f t="shared" si="286"/>
        <v>0.5</v>
      </c>
      <c r="V4904" t="str">
        <f t="shared" si="287"/>
        <v>DA.WILLIAMS, KC</v>
      </c>
    </row>
    <row r="4905" spans="1:22">
      <c r="A4905">
        <v>1069</v>
      </c>
      <c r="B4905" s="21">
        <v>3</v>
      </c>
      <c r="C4905" s="21" t="s">
        <v>9</v>
      </c>
      <c r="D4905" s="21" t="s">
        <v>25</v>
      </c>
      <c r="E4905" s="21">
        <v>24</v>
      </c>
      <c r="F4905" s="21">
        <v>76</v>
      </c>
      <c r="G4905" s="21" t="s">
        <v>5995</v>
      </c>
      <c r="H4905" s="21" t="s">
        <v>585</v>
      </c>
      <c r="I4905" s="21">
        <v>1</v>
      </c>
      <c r="J4905" s="21">
        <v>0</v>
      </c>
      <c r="K4905" s="21">
        <v>0</v>
      </c>
      <c r="L4905" s="21">
        <v>0</v>
      </c>
      <c r="M4905" s="21" t="s">
        <v>1093</v>
      </c>
      <c r="N4905" s="21" t="s">
        <v>587</v>
      </c>
      <c r="O4905" s="21">
        <f t="shared" si="282"/>
        <v>0</v>
      </c>
      <c r="P4905" s="21">
        <f t="shared" si="283"/>
        <v>1</v>
      </c>
      <c r="Q4905" s="21">
        <f t="shared" si="284"/>
        <v>0</v>
      </c>
      <c r="R4905">
        <f>IFERROR(IF(I4905=1,VLOOKUP(F4905,Lookup!$A$2:$B$15,2,FALSE),0),0.5)</f>
        <v>0.5</v>
      </c>
      <c r="S4905">
        <f>IF(K4905=1,1,IFERROR(IF(H4905="pass",VLOOKUP(F4905,Lookup!$D$2:$E$26,2,FALSE),0),1.6))</f>
        <v>0</v>
      </c>
      <c r="T4905" s="6">
        <f t="shared" si="285"/>
        <v>0</v>
      </c>
      <c r="U4905" s="6">
        <f t="shared" si="286"/>
        <v>0.5</v>
      </c>
      <c r="V4905" t="str">
        <f t="shared" si="287"/>
        <v>DA.WILLIAMS, KC</v>
      </c>
    </row>
    <row r="4906" spans="1:22">
      <c r="A4906">
        <v>1070</v>
      </c>
      <c r="B4906" s="21">
        <v>3</v>
      </c>
      <c r="C4906" s="21" t="s">
        <v>9</v>
      </c>
      <c r="D4906" s="21" t="s">
        <v>25</v>
      </c>
      <c r="E4906" s="21">
        <v>20</v>
      </c>
      <c r="F4906" s="21">
        <v>80</v>
      </c>
      <c r="G4906" s="21" t="s">
        <v>5996</v>
      </c>
      <c r="H4906" s="21" t="s">
        <v>585</v>
      </c>
      <c r="I4906" s="21">
        <v>1</v>
      </c>
      <c r="J4906" s="21">
        <v>0</v>
      </c>
      <c r="K4906" s="21">
        <v>0</v>
      </c>
      <c r="L4906" s="21">
        <v>0</v>
      </c>
      <c r="M4906" s="21" t="s">
        <v>1021</v>
      </c>
      <c r="N4906" s="21" t="s">
        <v>587</v>
      </c>
      <c r="O4906" s="21">
        <f t="shared" si="282"/>
        <v>0</v>
      </c>
      <c r="P4906" s="21">
        <f t="shared" si="283"/>
        <v>1</v>
      </c>
      <c r="Q4906" s="21">
        <f t="shared" si="284"/>
        <v>0</v>
      </c>
      <c r="R4906">
        <f>IFERROR(IF(I4906=1,VLOOKUP(F4906,Lookup!$A$2:$B$15,2,FALSE),0),0.5)</f>
        <v>0.5</v>
      </c>
      <c r="S4906">
        <f>IF(K4906=1,1,IFERROR(IF(H4906="pass",VLOOKUP(F4906,Lookup!$D$2:$E$26,2,FALSE),0),1.6))</f>
        <v>0</v>
      </c>
      <c r="T4906" s="6">
        <f t="shared" si="285"/>
        <v>0</v>
      </c>
      <c r="U4906" s="6">
        <f t="shared" si="286"/>
        <v>0.5</v>
      </c>
      <c r="V4906" t="str">
        <f t="shared" si="287"/>
        <v>C.EDWARDS-HELAIRE, KC</v>
      </c>
    </row>
    <row r="4907" spans="1:22">
      <c r="A4907">
        <v>1071</v>
      </c>
      <c r="B4907" s="21">
        <v>3</v>
      </c>
      <c r="C4907" s="21" t="s">
        <v>9</v>
      </c>
      <c r="D4907" s="21" t="s">
        <v>25</v>
      </c>
      <c r="E4907" s="21">
        <v>21</v>
      </c>
      <c r="F4907" s="21">
        <v>79</v>
      </c>
      <c r="G4907" s="21" t="s">
        <v>5997</v>
      </c>
      <c r="H4907" s="21" t="s">
        <v>439</v>
      </c>
      <c r="I4907" s="21">
        <v>0</v>
      </c>
      <c r="J4907" s="21">
        <v>1</v>
      </c>
      <c r="K4907" s="21">
        <v>0</v>
      </c>
      <c r="L4907" s="21">
        <v>0</v>
      </c>
      <c r="M4907" s="21" t="s">
        <v>1028</v>
      </c>
      <c r="N4907" s="21">
        <v>11</v>
      </c>
      <c r="O4907" s="21">
        <f t="shared" si="282"/>
        <v>11</v>
      </c>
      <c r="P4907" s="21">
        <f t="shared" si="283"/>
        <v>0</v>
      </c>
      <c r="Q4907" s="21">
        <f t="shared" si="284"/>
        <v>1</v>
      </c>
      <c r="R4907">
        <f>IFERROR(IF(I4907=1,VLOOKUP(F4907,Lookup!$A$2:$B$15,2,FALSE),0),0.5)</f>
        <v>0</v>
      </c>
      <c r="S4907">
        <f>IF(K4907=1,1,IFERROR(IF(H4907="pass",VLOOKUP(F4907,Lookup!$D$2:$E$26,2,FALSE),0),1.6))</f>
        <v>1.8</v>
      </c>
      <c r="T4907" s="6">
        <f t="shared" si="285"/>
        <v>1.7925</v>
      </c>
      <c r="U4907" s="6">
        <f t="shared" si="286"/>
        <v>1.7974500000000002</v>
      </c>
      <c r="V4907" t="str">
        <f t="shared" si="287"/>
        <v>T.HILL, KC</v>
      </c>
    </row>
    <row r="4908" spans="1:22">
      <c r="A4908">
        <v>1072</v>
      </c>
      <c r="B4908" s="21">
        <v>3</v>
      </c>
      <c r="C4908" s="21" t="s">
        <v>9</v>
      </c>
      <c r="D4908" s="21" t="s">
        <v>25</v>
      </c>
      <c r="E4908" s="21">
        <v>10</v>
      </c>
      <c r="F4908" s="21">
        <v>90</v>
      </c>
      <c r="G4908" s="21" t="s">
        <v>5998</v>
      </c>
      <c r="H4908" s="21" t="s">
        <v>585</v>
      </c>
      <c r="I4908" s="21">
        <v>0</v>
      </c>
      <c r="J4908" s="21">
        <v>1</v>
      </c>
      <c r="K4908" s="21">
        <v>0</v>
      </c>
      <c r="L4908" s="21">
        <v>0</v>
      </c>
      <c r="M4908" s="21" t="s">
        <v>3788</v>
      </c>
      <c r="N4908" s="21" t="s">
        <v>587</v>
      </c>
      <c r="O4908" s="21">
        <f t="shared" si="282"/>
        <v>0</v>
      </c>
      <c r="P4908" s="21">
        <f t="shared" si="283"/>
        <v>0</v>
      </c>
      <c r="Q4908" s="21">
        <f t="shared" si="284"/>
        <v>0</v>
      </c>
      <c r="R4908">
        <f>IFERROR(IF(I4908=1,VLOOKUP(F4908,Lookup!$A$2:$B$15,2,FALSE),0),0.5)</f>
        <v>0</v>
      </c>
      <c r="S4908">
        <f>IF(K4908=1,1,IFERROR(IF(H4908="pass",VLOOKUP(F4908,Lookup!$D$2:$E$26,2,FALSE),0),1.6))</f>
        <v>0</v>
      </c>
      <c r="T4908" s="6">
        <f t="shared" si="285"/>
        <v>0</v>
      </c>
      <c r="U4908" s="6">
        <f t="shared" si="286"/>
        <v>0</v>
      </c>
      <c r="V4908" t="str">
        <f t="shared" si="287"/>
        <v>P.MAHOMES, KC</v>
      </c>
    </row>
    <row r="4909" spans="1:22">
      <c r="A4909">
        <v>1073</v>
      </c>
      <c r="B4909" s="21">
        <v>3</v>
      </c>
      <c r="C4909" s="21" t="s">
        <v>9</v>
      </c>
      <c r="D4909" s="21" t="s">
        <v>25</v>
      </c>
      <c r="E4909" s="21">
        <v>8</v>
      </c>
      <c r="F4909" s="21">
        <v>92</v>
      </c>
      <c r="G4909" s="21" t="s">
        <v>5999</v>
      </c>
      <c r="H4909" s="21" t="s">
        <v>439</v>
      </c>
      <c r="I4909" s="21">
        <v>0</v>
      </c>
      <c r="J4909" s="21">
        <v>1</v>
      </c>
      <c r="K4909" s="21">
        <v>0</v>
      </c>
      <c r="L4909" s="21">
        <v>0</v>
      </c>
      <c r="M4909" s="21" t="s">
        <v>1047</v>
      </c>
      <c r="N4909" s="21">
        <v>-3</v>
      </c>
      <c r="O4909" s="21">
        <f t="shared" si="282"/>
        <v>-3</v>
      </c>
      <c r="P4909" s="21">
        <f t="shared" si="283"/>
        <v>0</v>
      </c>
      <c r="Q4909" s="21">
        <f t="shared" si="284"/>
        <v>1</v>
      </c>
      <c r="R4909">
        <f>IFERROR(IF(I4909=1,VLOOKUP(F4909,Lookup!$A$2:$B$15,2,FALSE),0),0.5)</f>
        <v>0</v>
      </c>
      <c r="S4909">
        <f>IF(K4909=1,1,IFERROR(IF(H4909="pass",VLOOKUP(F4909,Lookup!$D$2:$E$26,2,FALSE),0),1.6))</f>
        <v>2.7</v>
      </c>
      <c r="T4909" s="6">
        <f t="shared" si="285"/>
        <v>1.5475000000000001</v>
      </c>
      <c r="U4909" s="6">
        <f t="shared" si="286"/>
        <v>2.3081500000000004</v>
      </c>
      <c r="V4909" t="str">
        <f t="shared" si="287"/>
        <v>M.HARDMAN, KC</v>
      </c>
    </row>
    <row r="4910" spans="1:22">
      <c r="A4910">
        <v>1074</v>
      </c>
      <c r="B4910" s="21">
        <v>3</v>
      </c>
      <c r="C4910" s="21" t="s">
        <v>25</v>
      </c>
      <c r="D4910" s="21" t="s">
        <v>9</v>
      </c>
      <c r="E4910" s="21">
        <v>75</v>
      </c>
      <c r="F4910" s="21">
        <v>25</v>
      </c>
      <c r="G4910" s="21" t="s">
        <v>6000</v>
      </c>
      <c r="H4910" s="21" t="s">
        <v>439</v>
      </c>
      <c r="I4910" s="21">
        <v>0</v>
      </c>
      <c r="J4910" s="21">
        <v>1</v>
      </c>
      <c r="K4910" s="21">
        <v>0</v>
      </c>
      <c r="L4910" s="21">
        <v>0</v>
      </c>
      <c r="M4910" s="21" t="s">
        <v>647</v>
      </c>
      <c r="N4910" s="21">
        <v>20</v>
      </c>
      <c r="O4910" s="21">
        <f t="shared" si="282"/>
        <v>20</v>
      </c>
      <c r="P4910" s="21">
        <f t="shared" si="283"/>
        <v>0</v>
      </c>
      <c r="Q4910" s="21">
        <f t="shared" si="284"/>
        <v>1</v>
      </c>
      <c r="R4910">
        <f>IFERROR(IF(I4910=1,VLOOKUP(F4910,Lookup!$A$2:$B$15,2,FALSE),0),0.5)</f>
        <v>0</v>
      </c>
      <c r="S4910">
        <f>IF(K4910=1,1,IFERROR(IF(H4910="pass",VLOOKUP(F4910,Lookup!$D$2:$E$26,2,FALSE),0),1.6))</f>
        <v>1.6</v>
      </c>
      <c r="T4910" s="6">
        <f t="shared" si="285"/>
        <v>1.9500000000000002</v>
      </c>
      <c r="U4910" s="6">
        <f t="shared" si="286"/>
        <v>1.9500000000000002</v>
      </c>
      <c r="V4910" t="str">
        <f t="shared" si="287"/>
        <v>M.WILLIAMS, LAC</v>
      </c>
    </row>
    <row r="4911" spans="1:22">
      <c r="A4911">
        <v>1075</v>
      </c>
      <c r="B4911" s="21">
        <v>3</v>
      </c>
      <c r="C4911" s="21" t="s">
        <v>25</v>
      </c>
      <c r="D4911" s="21" t="s">
        <v>9</v>
      </c>
      <c r="E4911" s="21">
        <v>32</v>
      </c>
      <c r="F4911" s="21">
        <v>68</v>
      </c>
      <c r="G4911" s="21" t="s">
        <v>6001</v>
      </c>
      <c r="H4911" s="21" t="s">
        <v>585</v>
      </c>
      <c r="I4911" s="21">
        <v>1</v>
      </c>
      <c r="J4911" s="21">
        <v>0</v>
      </c>
      <c r="K4911" s="21">
        <v>0</v>
      </c>
      <c r="L4911" s="21">
        <v>0</v>
      </c>
      <c r="M4911" s="21" t="s">
        <v>1683</v>
      </c>
      <c r="N4911" s="21" t="s">
        <v>587</v>
      </c>
      <c r="O4911" s="21">
        <f t="shared" si="282"/>
        <v>0</v>
      </c>
      <c r="P4911" s="21">
        <f t="shared" si="283"/>
        <v>1</v>
      </c>
      <c r="Q4911" s="21">
        <f t="shared" si="284"/>
        <v>0</v>
      </c>
      <c r="R4911">
        <f>IFERROR(IF(I4911=1,VLOOKUP(F4911,Lookup!$A$2:$B$15,2,FALSE),0),0.5)</f>
        <v>0.5</v>
      </c>
      <c r="S4911">
        <f>IF(K4911=1,1,IFERROR(IF(H4911="pass",VLOOKUP(F4911,Lookup!$D$2:$E$26,2,FALSE),0),1.6))</f>
        <v>0</v>
      </c>
      <c r="T4911" s="6">
        <f t="shared" si="285"/>
        <v>0</v>
      </c>
      <c r="U4911" s="6">
        <f t="shared" si="286"/>
        <v>0.5</v>
      </c>
      <c r="V4911" t="str">
        <f t="shared" si="287"/>
        <v>A.EKELER, LAC</v>
      </c>
    </row>
    <row r="4912" spans="1:22">
      <c r="A4912">
        <v>1076</v>
      </c>
      <c r="B4912" s="21">
        <v>3</v>
      </c>
      <c r="C4912" s="21" t="s">
        <v>25</v>
      </c>
      <c r="D4912" s="21" t="s">
        <v>9</v>
      </c>
      <c r="E4912" s="21">
        <v>21</v>
      </c>
      <c r="F4912" s="21">
        <v>79</v>
      </c>
      <c r="G4912" s="21" t="s">
        <v>6002</v>
      </c>
      <c r="H4912" s="21" t="s">
        <v>585</v>
      </c>
      <c r="I4912" s="21">
        <v>1</v>
      </c>
      <c r="J4912" s="21">
        <v>0</v>
      </c>
      <c r="K4912" s="21">
        <v>0</v>
      </c>
      <c r="L4912" s="21">
        <v>0</v>
      </c>
      <c r="M4912" s="21" t="s">
        <v>1683</v>
      </c>
      <c r="N4912" s="21" t="s">
        <v>587</v>
      </c>
      <c r="O4912" s="21">
        <f t="shared" si="282"/>
        <v>0</v>
      </c>
      <c r="P4912" s="21">
        <f t="shared" si="283"/>
        <v>1</v>
      </c>
      <c r="Q4912" s="21">
        <f t="shared" si="284"/>
        <v>0</v>
      </c>
      <c r="R4912">
        <f>IFERROR(IF(I4912=1,VLOOKUP(F4912,Lookup!$A$2:$B$15,2,FALSE),0),0.5)</f>
        <v>0.5</v>
      </c>
      <c r="S4912">
        <f>IF(K4912=1,1,IFERROR(IF(H4912="pass",VLOOKUP(F4912,Lookup!$D$2:$E$26,2,FALSE),0),1.6))</f>
        <v>0</v>
      </c>
      <c r="T4912" s="6">
        <f t="shared" si="285"/>
        <v>0</v>
      </c>
      <c r="U4912" s="6">
        <f t="shared" si="286"/>
        <v>0.5</v>
      </c>
      <c r="V4912" t="str">
        <f t="shared" si="287"/>
        <v>A.EKELER, LAC</v>
      </c>
    </row>
    <row r="4913" spans="1:22">
      <c r="A4913">
        <v>1077</v>
      </c>
      <c r="B4913" s="21">
        <v>3</v>
      </c>
      <c r="C4913" s="21" t="s">
        <v>25</v>
      </c>
      <c r="D4913" s="21" t="s">
        <v>9</v>
      </c>
      <c r="E4913" s="21">
        <v>15</v>
      </c>
      <c r="F4913" s="21">
        <v>85</v>
      </c>
      <c r="G4913" s="21" t="s">
        <v>6003</v>
      </c>
      <c r="H4913" s="21" t="s">
        <v>585</v>
      </c>
      <c r="I4913" s="21">
        <v>1</v>
      </c>
      <c r="J4913" s="21">
        <v>0</v>
      </c>
      <c r="K4913" s="21">
        <v>0</v>
      </c>
      <c r="L4913" s="21">
        <v>0</v>
      </c>
      <c r="M4913" s="21" t="s">
        <v>1683</v>
      </c>
      <c r="N4913" s="21" t="s">
        <v>587</v>
      </c>
      <c r="O4913" s="21">
        <f t="shared" si="282"/>
        <v>0</v>
      </c>
      <c r="P4913" s="21">
        <f t="shared" si="283"/>
        <v>1</v>
      </c>
      <c r="Q4913" s="21">
        <f t="shared" si="284"/>
        <v>0</v>
      </c>
      <c r="R4913">
        <f>IFERROR(IF(I4913=1,VLOOKUP(F4913,Lookup!$A$2:$B$15,2,FALSE),0),0.5)</f>
        <v>0.5</v>
      </c>
      <c r="S4913">
        <f>IF(K4913=1,1,IFERROR(IF(H4913="pass",VLOOKUP(F4913,Lookup!$D$2:$E$26,2,FALSE),0),1.6))</f>
        <v>0</v>
      </c>
      <c r="T4913" s="6">
        <f t="shared" si="285"/>
        <v>0</v>
      </c>
      <c r="U4913" s="6">
        <f t="shared" si="286"/>
        <v>0.5</v>
      </c>
      <c r="V4913" t="str">
        <f t="shared" si="287"/>
        <v>A.EKELER, LAC</v>
      </c>
    </row>
    <row r="4914" spans="1:22">
      <c r="A4914">
        <v>1078</v>
      </c>
      <c r="B4914" s="21">
        <v>3</v>
      </c>
      <c r="C4914" s="21" t="s">
        <v>25</v>
      </c>
      <c r="D4914" s="21" t="s">
        <v>9</v>
      </c>
      <c r="E4914" s="21">
        <v>11</v>
      </c>
      <c r="F4914" s="21">
        <v>89</v>
      </c>
      <c r="G4914" s="21" t="s">
        <v>6004</v>
      </c>
      <c r="H4914" s="21" t="s">
        <v>439</v>
      </c>
      <c r="I4914" s="21">
        <v>0</v>
      </c>
      <c r="J4914" s="21">
        <v>1</v>
      </c>
      <c r="K4914" s="21">
        <v>0</v>
      </c>
      <c r="L4914" s="21">
        <v>0</v>
      </c>
      <c r="M4914" s="21" t="s">
        <v>1691</v>
      </c>
      <c r="N4914" s="21">
        <v>4</v>
      </c>
      <c r="O4914" s="21">
        <f t="shared" si="282"/>
        <v>4</v>
      </c>
      <c r="P4914" s="21">
        <f t="shared" si="283"/>
        <v>0</v>
      </c>
      <c r="Q4914" s="21">
        <f t="shared" si="284"/>
        <v>1</v>
      </c>
      <c r="R4914">
        <f>IFERROR(IF(I4914=1,VLOOKUP(F4914,Lookup!$A$2:$B$15,2,FALSE),0),0.5)</f>
        <v>0</v>
      </c>
      <c r="S4914">
        <f>IF(K4914=1,1,IFERROR(IF(H4914="pass",VLOOKUP(F4914,Lookup!$D$2:$E$26,2,FALSE),0),1.6))</f>
        <v>2.2000000000000002</v>
      </c>
      <c r="T4914" s="6">
        <f t="shared" si="285"/>
        <v>1.6700000000000002</v>
      </c>
      <c r="U4914" s="6">
        <f t="shared" si="286"/>
        <v>2.0198</v>
      </c>
      <c r="V4914" t="str">
        <f t="shared" si="287"/>
        <v>K.ALLEN, LAC</v>
      </c>
    </row>
    <row r="4915" spans="1:22">
      <c r="A4915">
        <v>1079</v>
      </c>
      <c r="B4915" s="21">
        <v>3</v>
      </c>
      <c r="C4915" s="21" t="s">
        <v>25</v>
      </c>
      <c r="D4915" s="21" t="s">
        <v>9</v>
      </c>
      <c r="E4915" s="21">
        <v>11</v>
      </c>
      <c r="F4915" s="21">
        <v>89</v>
      </c>
      <c r="G4915" s="21" t="s">
        <v>6005</v>
      </c>
      <c r="H4915" s="21" t="s">
        <v>585</v>
      </c>
      <c r="I4915" s="21">
        <v>0</v>
      </c>
      <c r="J4915" s="21">
        <v>1</v>
      </c>
      <c r="K4915" s="21">
        <v>0</v>
      </c>
      <c r="L4915" s="21">
        <v>0</v>
      </c>
      <c r="M4915" s="21" t="s">
        <v>1746</v>
      </c>
      <c r="N4915" s="21" t="s">
        <v>587</v>
      </c>
      <c r="O4915" s="21">
        <f t="shared" si="282"/>
        <v>0</v>
      </c>
      <c r="P4915" s="21">
        <f t="shared" si="283"/>
        <v>0</v>
      </c>
      <c r="Q4915" s="21">
        <f t="shared" si="284"/>
        <v>0</v>
      </c>
      <c r="R4915">
        <f>IFERROR(IF(I4915=1,VLOOKUP(F4915,Lookup!$A$2:$B$15,2,FALSE),0),0.5)</f>
        <v>0</v>
      </c>
      <c r="S4915">
        <f>IF(K4915=1,1,IFERROR(IF(H4915="pass",VLOOKUP(F4915,Lookup!$D$2:$E$26,2,FALSE),0),1.6))</f>
        <v>0</v>
      </c>
      <c r="T4915" s="6">
        <f t="shared" si="285"/>
        <v>0</v>
      </c>
      <c r="U4915" s="6">
        <f t="shared" si="286"/>
        <v>0</v>
      </c>
      <c r="V4915" t="str">
        <f t="shared" si="287"/>
        <v>J.HERBERT, LAC</v>
      </c>
    </row>
    <row r="4916" spans="1:22">
      <c r="A4916">
        <v>1080</v>
      </c>
      <c r="B4916" s="21">
        <v>3</v>
      </c>
      <c r="C4916" s="21" t="s">
        <v>25</v>
      </c>
      <c r="D4916" s="21" t="s">
        <v>9</v>
      </c>
      <c r="E4916" s="21">
        <v>5</v>
      </c>
      <c r="F4916" s="21">
        <v>95</v>
      </c>
      <c r="G4916" s="21" t="s">
        <v>6006</v>
      </c>
      <c r="H4916" s="21" t="s">
        <v>2864</v>
      </c>
      <c r="I4916" s="21">
        <v>0</v>
      </c>
      <c r="J4916" s="21">
        <v>1</v>
      </c>
      <c r="K4916" s="21">
        <v>0</v>
      </c>
      <c r="L4916" s="21">
        <v>0</v>
      </c>
      <c r="M4916" s="21" t="s">
        <v>1691</v>
      </c>
      <c r="N4916" s="21" t="s">
        <v>587</v>
      </c>
      <c r="O4916" s="21">
        <f t="shared" si="282"/>
        <v>0</v>
      </c>
      <c r="P4916" s="21">
        <f t="shared" si="283"/>
        <v>0</v>
      </c>
      <c r="Q4916" s="21">
        <f t="shared" si="284"/>
        <v>0</v>
      </c>
      <c r="R4916">
        <f>IFERROR(IF(I4916=1,VLOOKUP(F4916,Lookup!$A$2:$B$15,2,FALSE),0),0.5)</f>
        <v>0</v>
      </c>
      <c r="S4916">
        <f>IF(K4916=1,1,IFERROR(IF(H4916="pass",VLOOKUP(F4916,Lookup!$D$2:$E$26,2,FALSE),0),1.6))</f>
        <v>0</v>
      </c>
      <c r="T4916" s="6">
        <f t="shared" si="285"/>
        <v>0</v>
      </c>
      <c r="U4916" s="6">
        <f t="shared" si="286"/>
        <v>0</v>
      </c>
      <c r="V4916" t="str">
        <f t="shared" si="287"/>
        <v>K.ALLEN, LAC</v>
      </c>
    </row>
    <row r="4917" spans="1:22">
      <c r="A4917">
        <v>1081</v>
      </c>
      <c r="B4917" s="21">
        <v>3</v>
      </c>
      <c r="C4917" s="21" t="s">
        <v>25</v>
      </c>
      <c r="D4917" s="21" t="s">
        <v>9</v>
      </c>
      <c r="E4917" s="21">
        <v>1</v>
      </c>
      <c r="F4917" s="21">
        <v>99</v>
      </c>
      <c r="G4917" s="21" t="s">
        <v>6007</v>
      </c>
      <c r="H4917" s="21" t="s">
        <v>585</v>
      </c>
      <c r="I4917" s="21">
        <v>1</v>
      </c>
      <c r="J4917" s="21">
        <v>0</v>
      </c>
      <c r="K4917" s="21">
        <v>0</v>
      </c>
      <c r="L4917" s="21">
        <v>0</v>
      </c>
      <c r="M4917" s="21" t="s">
        <v>1686</v>
      </c>
      <c r="N4917" s="21" t="s">
        <v>587</v>
      </c>
      <c r="O4917" s="21">
        <f t="shared" si="282"/>
        <v>0</v>
      </c>
      <c r="P4917" s="21">
        <f t="shared" si="283"/>
        <v>1</v>
      </c>
      <c r="Q4917" s="21">
        <f t="shared" si="284"/>
        <v>0</v>
      </c>
      <c r="R4917">
        <f>IFERROR(IF(I4917=1,VLOOKUP(F4917,Lookup!$A$2:$B$15,2,FALSE),0),0.5)</f>
        <v>3.3</v>
      </c>
      <c r="S4917">
        <f>IF(K4917=1,1,IFERROR(IF(H4917="pass",VLOOKUP(F4917,Lookup!$D$2:$E$26,2,FALSE),0),1.6))</f>
        <v>0</v>
      </c>
      <c r="T4917" s="6">
        <f t="shared" si="285"/>
        <v>0</v>
      </c>
      <c r="U4917" s="6">
        <f t="shared" si="286"/>
        <v>3.3</v>
      </c>
      <c r="V4917" t="str">
        <f t="shared" si="287"/>
        <v>L.ROUNTREE, LAC</v>
      </c>
    </row>
    <row r="4918" spans="1:22">
      <c r="A4918">
        <v>1082</v>
      </c>
      <c r="B4918" s="21">
        <v>3</v>
      </c>
      <c r="C4918" s="21" t="s">
        <v>25</v>
      </c>
      <c r="D4918" s="21" t="s">
        <v>9</v>
      </c>
      <c r="E4918" s="21">
        <v>1</v>
      </c>
      <c r="F4918" s="21">
        <v>99</v>
      </c>
      <c r="G4918" s="21" t="s">
        <v>6008</v>
      </c>
      <c r="H4918" s="21" t="s">
        <v>2864</v>
      </c>
      <c r="I4918" s="21">
        <v>0</v>
      </c>
      <c r="J4918" s="21">
        <v>1</v>
      </c>
      <c r="K4918" s="21">
        <v>0</v>
      </c>
      <c r="L4918" s="21">
        <v>0</v>
      </c>
      <c r="M4918" s="21" t="s">
        <v>1735</v>
      </c>
      <c r="N4918" s="21" t="s">
        <v>587</v>
      </c>
      <c r="O4918" s="21">
        <f t="shared" si="282"/>
        <v>0</v>
      </c>
      <c r="P4918" s="21">
        <f t="shared" si="283"/>
        <v>0</v>
      </c>
      <c r="Q4918" s="21">
        <f t="shared" si="284"/>
        <v>0</v>
      </c>
      <c r="R4918">
        <f>IFERROR(IF(I4918=1,VLOOKUP(F4918,Lookup!$A$2:$B$15,2,FALSE),0),0.5)</f>
        <v>0</v>
      </c>
      <c r="S4918">
        <f>IF(K4918=1,1,IFERROR(IF(H4918="pass",VLOOKUP(F4918,Lookup!$D$2:$E$26,2,FALSE),0),1.6))</f>
        <v>0</v>
      </c>
      <c r="T4918" s="6">
        <f t="shared" si="285"/>
        <v>0</v>
      </c>
      <c r="U4918" s="6">
        <f t="shared" si="286"/>
        <v>0</v>
      </c>
      <c r="V4918" t="str">
        <f t="shared" si="287"/>
        <v>G.NABERS, LAC</v>
      </c>
    </row>
    <row r="4919" spans="1:22">
      <c r="A4919">
        <v>1083</v>
      </c>
      <c r="B4919" s="21">
        <v>3</v>
      </c>
      <c r="C4919" s="21" t="s">
        <v>25</v>
      </c>
      <c r="D4919" s="21" t="s">
        <v>9</v>
      </c>
      <c r="E4919" s="21">
        <v>6</v>
      </c>
      <c r="F4919" s="21">
        <v>94</v>
      </c>
      <c r="G4919" s="21" t="s">
        <v>6009</v>
      </c>
      <c r="H4919" s="21" t="s">
        <v>439</v>
      </c>
      <c r="I4919" s="21">
        <v>0</v>
      </c>
      <c r="J4919" s="21">
        <v>1</v>
      </c>
      <c r="K4919" s="21">
        <v>0</v>
      </c>
      <c r="L4919" s="21">
        <v>0</v>
      </c>
      <c r="M4919" s="21" t="s">
        <v>1691</v>
      </c>
      <c r="N4919" s="21">
        <v>6</v>
      </c>
      <c r="O4919" s="21">
        <f t="shared" si="282"/>
        <v>6</v>
      </c>
      <c r="P4919" s="21">
        <f t="shared" si="283"/>
        <v>0</v>
      </c>
      <c r="Q4919" s="21">
        <f t="shared" si="284"/>
        <v>1</v>
      </c>
      <c r="R4919">
        <f>IFERROR(IF(I4919=1,VLOOKUP(F4919,Lookup!$A$2:$B$15,2,FALSE),0),0.5)</f>
        <v>0</v>
      </c>
      <c r="S4919">
        <f>IF(K4919=1,1,IFERROR(IF(H4919="pass",VLOOKUP(F4919,Lookup!$D$2:$E$26,2,FALSE),0),1.6))</f>
        <v>2.8</v>
      </c>
      <c r="T4919" s="6">
        <f t="shared" si="285"/>
        <v>1.7050000000000001</v>
      </c>
      <c r="U4919" s="6">
        <f t="shared" si="286"/>
        <v>2.4276999999999997</v>
      </c>
      <c r="V4919" t="str">
        <f t="shared" si="287"/>
        <v>K.ALLEN, LAC</v>
      </c>
    </row>
    <row r="4920" spans="1:22">
      <c r="A4920">
        <v>1084</v>
      </c>
      <c r="B4920" s="21">
        <v>3</v>
      </c>
      <c r="C4920" s="21" t="s">
        <v>9</v>
      </c>
      <c r="D4920" s="21" t="s">
        <v>25</v>
      </c>
      <c r="E4920" s="21">
        <v>75</v>
      </c>
      <c r="F4920" s="21">
        <v>25</v>
      </c>
      <c r="G4920" s="21" t="s">
        <v>6010</v>
      </c>
      <c r="H4920" s="21" t="s">
        <v>585</v>
      </c>
      <c r="I4920" s="21">
        <v>1</v>
      </c>
      <c r="J4920" s="21">
        <v>0</v>
      </c>
      <c r="K4920" s="21">
        <v>0</v>
      </c>
      <c r="L4920" s="21">
        <v>0</v>
      </c>
      <c r="M4920" s="21" t="s">
        <v>1021</v>
      </c>
      <c r="N4920" s="21" t="s">
        <v>587</v>
      </c>
      <c r="O4920" s="21">
        <f t="shared" si="282"/>
        <v>0</v>
      </c>
      <c r="P4920" s="21">
        <f t="shared" si="283"/>
        <v>1</v>
      </c>
      <c r="Q4920" s="21">
        <f t="shared" si="284"/>
        <v>0</v>
      </c>
      <c r="R4920">
        <f>IFERROR(IF(I4920=1,VLOOKUP(F4920,Lookup!$A$2:$B$15,2,FALSE),0),0.5)</f>
        <v>0.5</v>
      </c>
      <c r="S4920">
        <f>IF(K4920=1,1,IFERROR(IF(H4920="pass",VLOOKUP(F4920,Lookup!$D$2:$E$26,2,FALSE),0),1.6))</f>
        <v>0</v>
      </c>
      <c r="T4920" s="6">
        <f t="shared" si="285"/>
        <v>0</v>
      </c>
      <c r="U4920" s="6">
        <f t="shared" si="286"/>
        <v>0.5</v>
      </c>
      <c r="V4920" t="str">
        <f t="shared" si="287"/>
        <v>C.EDWARDS-HELAIRE, KC</v>
      </c>
    </row>
    <row r="4921" spans="1:22">
      <c r="A4921">
        <v>1085</v>
      </c>
      <c r="B4921" s="21">
        <v>3</v>
      </c>
      <c r="C4921" s="21" t="s">
        <v>9</v>
      </c>
      <c r="D4921" s="21" t="s">
        <v>25</v>
      </c>
      <c r="E4921" s="21">
        <v>73</v>
      </c>
      <c r="F4921" s="21">
        <v>27</v>
      </c>
      <c r="G4921" s="21" t="s">
        <v>6011</v>
      </c>
      <c r="H4921" s="21" t="s">
        <v>439</v>
      </c>
      <c r="I4921" s="21">
        <v>0</v>
      </c>
      <c r="J4921" s="21">
        <v>1</v>
      </c>
      <c r="K4921" s="21">
        <v>0</v>
      </c>
      <c r="L4921" s="21">
        <v>0</v>
      </c>
      <c r="M4921" s="21" t="s">
        <v>1023</v>
      </c>
      <c r="N4921" s="21">
        <v>9</v>
      </c>
      <c r="O4921" s="21">
        <f t="shared" si="282"/>
        <v>9</v>
      </c>
      <c r="P4921" s="21">
        <f t="shared" si="283"/>
        <v>0</v>
      </c>
      <c r="Q4921" s="21">
        <f t="shared" si="284"/>
        <v>1</v>
      </c>
      <c r="R4921">
        <f>IFERROR(IF(I4921=1,VLOOKUP(F4921,Lookup!$A$2:$B$15,2,FALSE),0),0.5)</f>
        <v>0</v>
      </c>
      <c r="S4921">
        <f>IF(K4921=1,1,IFERROR(IF(H4921="pass",VLOOKUP(F4921,Lookup!$D$2:$E$26,2,FALSE),0),1.6))</f>
        <v>1.6</v>
      </c>
      <c r="T4921" s="6">
        <f t="shared" si="285"/>
        <v>1.7575000000000001</v>
      </c>
      <c r="U4921" s="6">
        <f t="shared" si="286"/>
        <v>1.7575000000000001</v>
      </c>
      <c r="V4921" t="str">
        <f t="shared" si="287"/>
        <v>T.KELCE, KC</v>
      </c>
    </row>
    <row r="4922" spans="1:22">
      <c r="A4922">
        <v>1086</v>
      </c>
      <c r="B4922" s="21">
        <v>3</v>
      </c>
      <c r="C4922" s="21" t="s">
        <v>9</v>
      </c>
      <c r="D4922" s="21" t="s">
        <v>25</v>
      </c>
      <c r="E4922" s="21">
        <v>73</v>
      </c>
      <c r="F4922" s="21">
        <v>27</v>
      </c>
      <c r="G4922" s="21" t="s">
        <v>6012</v>
      </c>
      <c r="H4922" s="21" t="s">
        <v>439</v>
      </c>
      <c r="I4922" s="21">
        <v>0</v>
      </c>
      <c r="J4922" s="21">
        <v>1</v>
      </c>
      <c r="K4922" s="21">
        <v>0</v>
      </c>
      <c r="L4922" s="21">
        <v>0</v>
      </c>
      <c r="M4922" s="21" t="s">
        <v>1023</v>
      </c>
      <c r="N4922" s="21">
        <v>32</v>
      </c>
      <c r="O4922" s="21">
        <f t="shared" si="282"/>
        <v>32</v>
      </c>
      <c r="P4922" s="21">
        <f t="shared" si="283"/>
        <v>0</v>
      </c>
      <c r="Q4922" s="21">
        <f t="shared" si="284"/>
        <v>1</v>
      </c>
      <c r="R4922">
        <f>IFERROR(IF(I4922=1,VLOOKUP(F4922,Lookup!$A$2:$B$15,2,FALSE),0),0.5)</f>
        <v>0</v>
      </c>
      <c r="S4922">
        <f>IF(K4922=1,1,IFERROR(IF(H4922="pass",VLOOKUP(F4922,Lookup!$D$2:$E$26,2,FALSE),0),1.6))</f>
        <v>1.6</v>
      </c>
      <c r="T4922" s="6">
        <f t="shared" si="285"/>
        <v>2.16</v>
      </c>
      <c r="U4922" s="6">
        <f t="shared" si="286"/>
        <v>2.16</v>
      </c>
      <c r="V4922" t="str">
        <f t="shared" si="287"/>
        <v>T.KELCE, KC</v>
      </c>
    </row>
    <row r="4923" spans="1:22">
      <c r="A4923">
        <v>1087</v>
      </c>
      <c r="B4923" s="21">
        <v>3</v>
      </c>
      <c r="C4923" s="21" t="s">
        <v>25</v>
      </c>
      <c r="D4923" s="21" t="s">
        <v>9</v>
      </c>
      <c r="E4923" s="21">
        <v>59</v>
      </c>
      <c r="F4923" s="21">
        <v>41</v>
      </c>
      <c r="G4923" s="21" t="s">
        <v>6013</v>
      </c>
      <c r="H4923" s="21" t="s">
        <v>439</v>
      </c>
      <c r="I4923" s="21">
        <v>0</v>
      </c>
      <c r="J4923" s="21">
        <v>1</v>
      </c>
      <c r="K4923" s="21">
        <v>0</v>
      </c>
      <c r="L4923" s="21">
        <v>0</v>
      </c>
      <c r="M4923" s="21" t="s">
        <v>1681</v>
      </c>
      <c r="N4923" s="21">
        <v>5</v>
      </c>
      <c r="O4923" s="21">
        <f t="shared" si="282"/>
        <v>5</v>
      </c>
      <c r="P4923" s="21">
        <f t="shared" si="283"/>
        <v>0</v>
      </c>
      <c r="Q4923" s="21">
        <f t="shared" si="284"/>
        <v>1</v>
      </c>
      <c r="R4923">
        <f>IFERROR(IF(I4923=1,VLOOKUP(F4923,Lookup!$A$2:$B$15,2,FALSE),0),0.5)</f>
        <v>0</v>
      </c>
      <c r="S4923">
        <f>IF(K4923=1,1,IFERROR(IF(H4923="pass",VLOOKUP(F4923,Lookup!$D$2:$E$26,2,FALSE),0),1.6))</f>
        <v>1.6</v>
      </c>
      <c r="T4923" s="6">
        <f t="shared" si="285"/>
        <v>1.6875</v>
      </c>
      <c r="U4923" s="6">
        <f t="shared" si="286"/>
        <v>1.6875</v>
      </c>
      <c r="V4923" t="str">
        <f t="shared" si="287"/>
        <v>J.COOK, LAC</v>
      </c>
    </row>
    <row r="4924" spans="1:22">
      <c r="A4924">
        <v>1088</v>
      </c>
      <c r="B4924" s="21">
        <v>3</v>
      </c>
      <c r="C4924" s="21" t="s">
        <v>25</v>
      </c>
      <c r="D4924" s="21" t="s">
        <v>9</v>
      </c>
      <c r="E4924" s="21">
        <v>59</v>
      </c>
      <c r="F4924" s="21">
        <v>41</v>
      </c>
      <c r="G4924" s="21" t="s">
        <v>6014</v>
      </c>
      <c r="H4924" s="21" t="s">
        <v>585</v>
      </c>
      <c r="I4924" s="21">
        <v>1</v>
      </c>
      <c r="J4924" s="21">
        <v>0</v>
      </c>
      <c r="K4924" s="21">
        <v>0</v>
      </c>
      <c r="L4924" s="21">
        <v>0</v>
      </c>
      <c r="M4924" s="21" t="s">
        <v>1683</v>
      </c>
      <c r="N4924" s="21" t="s">
        <v>587</v>
      </c>
      <c r="O4924" s="21">
        <f t="shared" si="282"/>
        <v>0</v>
      </c>
      <c r="P4924" s="21">
        <f t="shared" si="283"/>
        <v>1</v>
      </c>
      <c r="Q4924" s="21">
        <f t="shared" si="284"/>
        <v>0</v>
      </c>
      <c r="R4924">
        <f>IFERROR(IF(I4924=1,VLOOKUP(F4924,Lookup!$A$2:$B$15,2,FALSE),0),0.5)</f>
        <v>0.5</v>
      </c>
      <c r="S4924">
        <f>IF(K4924=1,1,IFERROR(IF(H4924="pass",VLOOKUP(F4924,Lookup!$D$2:$E$26,2,FALSE),0),1.6))</f>
        <v>0</v>
      </c>
      <c r="T4924" s="6">
        <f t="shared" si="285"/>
        <v>0</v>
      </c>
      <c r="U4924" s="6">
        <f t="shared" si="286"/>
        <v>0.5</v>
      </c>
      <c r="V4924" t="str">
        <f t="shared" si="287"/>
        <v>A.EKELER, LAC</v>
      </c>
    </row>
    <row r="4925" spans="1:22">
      <c r="A4925">
        <v>1089</v>
      </c>
      <c r="B4925" s="21">
        <v>3</v>
      </c>
      <c r="C4925" s="21" t="s">
        <v>25</v>
      </c>
      <c r="D4925" s="21" t="s">
        <v>9</v>
      </c>
      <c r="E4925" s="21">
        <v>51</v>
      </c>
      <c r="F4925" s="21">
        <v>49</v>
      </c>
      <c r="G4925" s="21" t="s">
        <v>6015</v>
      </c>
      <c r="H4925" s="21" t="s">
        <v>439</v>
      </c>
      <c r="I4925" s="21">
        <v>0</v>
      </c>
      <c r="J4925" s="21">
        <v>1</v>
      </c>
      <c r="K4925" s="21">
        <v>0</v>
      </c>
      <c r="L4925" s="21">
        <v>0</v>
      </c>
      <c r="M4925" s="21" t="s">
        <v>1691</v>
      </c>
      <c r="N4925" s="21">
        <v>7</v>
      </c>
      <c r="O4925" s="21">
        <f t="shared" si="282"/>
        <v>7</v>
      </c>
      <c r="P4925" s="21">
        <f t="shared" si="283"/>
        <v>0</v>
      </c>
      <c r="Q4925" s="21">
        <f t="shared" si="284"/>
        <v>1</v>
      </c>
      <c r="R4925">
        <f>IFERROR(IF(I4925=1,VLOOKUP(F4925,Lookup!$A$2:$B$15,2,FALSE),0),0.5)</f>
        <v>0</v>
      </c>
      <c r="S4925">
        <f>IF(K4925=1,1,IFERROR(IF(H4925="pass",VLOOKUP(F4925,Lookup!$D$2:$E$26,2,FALSE),0),1.6))</f>
        <v>1.6</v>
      </c>
      <c r="T4925" s="6">
        <f t="shared" si="285"/>
        <v>1.7225000000000001</v>
      </c>
      <c r="U4925" s="6">
        <f t="shared" si="286"/>
        <v>1.7225000000000001</v>
      </c>
      <c r="V4925" t="str">
        <f t="shared" si="287"/>
        <v>K.ALLEN, LAC</v>
      </c>
    </row>
    <row r="4926" spans="1:22">
      <c r="A4926">
        <v>1090</v>
      </c>
      <c r="B4926" s="21">
        <v>3</v>
      </c>
      <c r="C4926" s="21" t="s">
        <v>25</v>
      </c>
      <c r="D4926" s="21" t="s">
        <v>9</v>
      </c>
      <c r="E4926" s="21">
        <v>36</v>
      </c>
      <c r="F4926" s="21">
        <v>64</v>
      </c>
      <c r="G4926" s="21" t="s">
        <v>6016</v>
      </c>
      <c r="H4926" s="21" t="s">
        <v>439</v>
      </c>
      <c r="I4926" s="21">
        <v>0</v>
      </c>
      <c r="J4926" s="21">
        <v>1</v>
      </c>
      <c r="K4926" s="21">
        <v>0</v>
      </c>
      <c r="L4926" s="21">
        <v>0</v>
      </c>
      <c r="M4926" s="21" t="s">
        <v>1681</v>
      </c>
      <c r="N4926" s="21">
        <v>0</v>
      </c>
      <c r="O4926" s="21">
        <f t="shared" si="282"/>
        <v>0</v>
      </c>
      <c r="P4926" s="21">
        <f t="shared" si="283"/>
        <v>0</v>
      </c>
      <c r="Q4926" s="21">
        <f t="shared" si="284"/>
        <v>1</v>
      </c>
      <c r="R4926">
        <f>IFERROR(IF(I4926=1,VLOOKUP(F4926,Lookup!$A$2:$B$15,2,FALSE),0),0.5)</f>
        <v>0</v>
      </c>
      <c r="S4926">
        <f>IF(K4926=1,1,IFERROR(IF(H4926="pass",VLOOKUP(F4926,Lookup!$D$2:$E$26,2,FALSE),0),1.6))</f>
        <v>1.6</v>
      </c>
      <c r="T4926" s="6">
        <f t="shared" si="285"/>
        <v>1.6</v>
      </c>
      <c r="U4926" s="6">
        <f t="shared" si="286"/>
        <v>1.6</v>
      </c>
      <c r="V4926" t="str">
        <f t="shared" si="287"/>
        <v>J.COOK, LAC</v>
      </c>
    </row>
    <row r="4927" spans="1:22">
      <c r="A4927">
        <v>1091</v>
      </c>
      <c r="B4927" s="21">
        <v>3</v>
      </c>
      <c r="C4927" s="21" t="s">
        <v>25</v>
      </c>
      <c r="D4927" s="21" t="s">
        <v>9</v>
      </c>
      <c r="E4927" s="21">
        <v>30</v>
      </c>
      <c r="F4927" s="21">
        <v>70</v>
      </c>
      <c r="G4927" s="21" t="s">
        <v>6017</v>
      </c>
      <c r="H4927" s="21" t="s">
        <v>439</v>
      </c>
      <c r="I4927" s="21">
        <v>0</v>
      </c>
      <c r="J4927" s="21">
        <v>1</v>
      </c>
      <c r="K4927" s="21">
        <v>0</v>
      </c>
      <c r="L4927" s="21">
        <v>0</v>
      </c>
      <c r="M4927" s="21" t="s">
        <v>647</v>
      </c>
      <c r="N4927" s="21">
        <v>7</v>
      </c>
      <c r="O4927" s="21">
        <f t="shared" ref="O4927:O4990" si="288">IF(N4927="NA",0,N4927)</f>
        <v>7</v>
      </c>
      <c r="P4927" s="21">
        <f t="shared" ref="P4927:P4990" si="289">IF(R4927&gt;0,1,0)</f>
        <v>0</v>
      </c>
      <c r="Q4927" s="21">
        <f t="shared" ref="Q4927:Q4990" si="290">IF(AND(S4927&gt;0,T4927&gt;0),1,0)</f>
        <v>1</v>
      </c>
      <c r="R4927">
        <f>IFERROR(IF(I4927=1,VLOOKUP(F4927,Lookup!$A$2:$B$15,2,FALSE),0),0.5)</f>
        <v>0</v>
      </c>
      <c r="S4927">
        <f>IF(K4927=1,1,IFERROR(IF(H4927="pass",VLOOKUP(F4927,Lookup!$D$2:$E$26,2,FALSE),0),1.6))</f>
        <v>1.6</v>
      </c>
      <c r="T4927" s="6">
        <f t="shared" ref="T4927:T4990" si="291">IFERROR(1.6+0.7/40*N4927,0)</f>
        <v>1.7225000000000001</v>
      </c>
      <c r="U4927" s="6">
        <f t="shared" ref="U4927:U4990" si="292">R4927+IF(S4927&gt;=3.2,S4927,IF(AND(S4927&lt;3.2,S4927&gt;=1.8),S4927*0.66+T4927*0.34,T4927))+K4927*0.4735*2</f>
        <v>1.7225000000000001</v>
      </c>
      <c r="V4927" t="str">
        <f t="shared" si="287"/>
        <v>M.WILLIAMS, LAC</v>
      </c>
    </row>
    <row r="4928" spans="1:22">
      <c r="A4928">
        <v>1092</v>
      </c>
      <c r="B4928" s="21">
        <v>3</v>
      </c>
      <c r="C4928" s="21" t="s">
        <v>25</v>
      </c>
      <c r="D4928" s="21" t="s">
        <v>9</v>
      </c>
      <c r="E4928" s="21">
        <v>30</v>
      </c>
      <c r="F4928" s="21">
        <v>70</v>
      </c>
      <c r="G4928" s="21" t="s">
        <v>6018</v>
      </c>
      <c r="H4928" s="21" t="s">
        <v>439</v>
      </c>
      <c r="I4928" s="21">
        <v>0</v>
      </c>
      <c r="J4928" s="21">
        <v>1</v>
      </c>
      <c r="K4928" s="21">
        <v>0</v>
      </c>
      <c r="L4928" s="21">
        <v>0</v>
      </c>
      <c r="M4928" s="21" t="s">
        <v>647</v>
      </c>
      <c r="N4928" s="21">
        <v>4</v>
      </c>
      <c r="O4928" s="21">
        <f t="shared" si="288"/>
        <v>4</v>
      </c>
      <c r="P4928" s="21">
        <f t="shared" si="289"/>
        <v>0</v>
      </c>
      <c r="Q4928" s="21">
        <f t="shared" si="290"/>
        <v>1</v>
      </c>
      <c r="R4928">
        <f>IFERROR(IF(I4928=1,VLOOKUP(F4928,Lookup!$A$2:$B$15,2,FALSE),0),0.5)</f>
        <v>0</v>
      </c>
      <c r="S4928">
        <f>IF(K4928=1,1,IFERROR(IF(H4928="pass",VLOOKUP(F4928,Lookup!$D$2:$E$26,2,FALSE),0),1.6))</f>
        <v>1.6</v>
      </c>
      <c r="T4928" s="6">
        <f t="shared" si="291"/>
        <v>1.6700000000000002</v>
      </c>
      <c r="U4928" s="6">
        <f t="shared" si="292"/>
        <v>1.6700000000000002</v>
      </c>
      <c r="V4928" t="str">
        <f t="shared" si="287"/>
        <v>M.WILLIAMS, LAC</v>
      </c>
    </row>
    <row r="4929" spans="1:22">
      <c r="A4929">
        <v>1093</v>
      </c>
      <c r="B4929" s="21">
        <v>3</v>
      </c>
      <c r="C4929" s="21" t="s">
        <v>25</v>
      </c>
      <c r="D4929" s="21" t="s">
        <v>9</v>
      </c>
      <c r="E4929" s="21">
        <v>35</v>
      </c>
      <c r="F4929" s="21">
        <v>65</v>
      </c>
      <c r="G4929" s="21" t="s">
        <v>6019</v>
      </c>
      <c r="H4929" s="21" t="s">
        <v>2864</v>
      </c>
      <c r="I4929" s="21">
        <v>0</v>
      </c>
      <c r="J4929" s="21">
        <v>1</v>
      </c>
      <c r="K4929" s="21">
        <v>0</v>
      </c>
      <c r="L4929" s="21">
        <v>0</v>
      </c>
      <c r="M4929" s="21" t="s">
        <v>1679</v>
      </c>
      <c r="N4929" s="21" t="s">
        <v>587</v>
      </c>
      <c r="O4929" s="21">
        <f t="shared" si="288"/>
        <v>0</v>
      </c>
      <c r="P4929" s="21">
        <f t="shared" si="289"/>
        <v>0</v>
      </c>
      <c r="Q4929" s="21">
        <f t="shared" si="290"/>
        <v>0</v>
      </c>
      <c r="R4929">
        <f>IFERROR(IF(I4929=1,VLOOKUP(F4929,Lookup!$A$2:$B$15,2,FALSE),0),0.5)</f>
        <v>0</v>
      </c>
      <c r="S4929">
        <f>IF(K4929=1,1,IFERROR(IF(H4929="pass",VLOOKUP(F4929,Lookup!$D$2:$E$26,2,FALSE),0),1.6))</f>
        <v>0</v>
      </c>
      <c r="T4929" s="6">
        <f t="shared" si="291"/>
        <v>0</v>
      </c>
      <c r="U4929" s="6">
        <f t="shared" si="292"/>
        <v>0</v>
      </c>
      <c r="V4929" t="str">
        <f t="shared" si="287"/>
        <v>J.GUYTON, LAC</v>
      </c>
    </row>
    <row r="4930" spans="1:22">
      <c r="A4930">
        <v>1094</v>
      </c>
      <c r="B4930" s="21">
        <v>3</v>
      </c>
      <c r="C4930" s="21" t="s">
        <v>25</v>
      </c>
      <c r="D4930" s="21" t="s">
        <v>9</v>
      </c>
      <c r="E4930" s="21">
        <v>20</v>
      </c>
      <c r="F4930" s="21">
        <v>80</v>
      </c>
      <c r="G4930" s="21" t="s">
        <v>6020</v>
      </c>
      <c r="H4930" s="21" t="s">
        <v>439</v>
      </c>
      <c r="I4930" s="21">
        <v>0</v>
      </c>
      <c r="J4930" s="21">
        <v>1</v>
      </c>
      <c r="K4930" s="21">
        <v>0</v>
      </c>
      <c r="L4930" s="21">
        <v>0</v>
      </c>
      <c r="M4930" s="21" t="s">
        <v>647</v>
      </c>
      <c r="N4930" s="21">
        <v>15</v>
      </c>
      <c r="O4930" s="21">
        <f t="shared" si="288"/>
        <v>15</v>
      </c>
      <c r="P4930" s="21">
        <f t="shared" si="289"/>
        <v>0</v>
      </c>
      <c r="Q4930" s="21">
        <f t="shared" si="290"/>
        <v>1</v>
      </c>
      <c r="R4930">
        <f>IFERROR(IF(I4930=1,VLOOKUP(F4930,Lookup!$A$2:$B$15,2,FALSE),0),0.5)</f>
        <v>0</v>
      </c>
      <c r="S4930">
        <f>IF(K4930=1,1,IFERROR(IF(H4930="pass",VLOOKUP(F4930,Lookup!$D$2:$E$26,2,FALSE),0),1.6))</f>
        <v>1.8</v>
      </c>
      <c r="T4930" s="6">
        <f t="shared" si="291"/>
        <v>1.8625</v>
      </c>
      <c r="U4930" s="6">
        <f t="shared" si="292"/>
        <v>1.8212500000000003</v>
      </c>
      <c r="V4930" t="str">
        <f t="shared" ref="V4930:V4993" si="293">IF(M4930="A.St","A. ST. BROWN, DET",IF(M4930="Dj.Moore","D.MOORE, CAR",IF(M4930="Mi.Carter","M.CARTER, NYJ",UPPER(M4930)&amp;", "&amp;C4930)))</f>
        <v>M.WILLIAMS, LAC</v>
      </c>
    </row>
    <row r="4931" spans="1:22">
      <c r="A4931">
        <v>1095</v>
      </c>
      <c r="B4931" s="21">
        <v>3</v>
      </c>
      <c r="C4931" s="21" t="s">
        <v>25</v>
      </c>
      <c r="D4931" s="21" t="s">
        <v>9</v>
      </c>
      <c r="E4931" s="21">
        <v>4</v>
      </c>
      <c r="F4931" s="21">
        <v>96</v>
      </c>
      <c r="G4931" s="21" t="s">
        <v>6021</v>
      </c>
      <c r="H4931" s="21" t="s">
        <v>439</v>
      </c>
      <c r="I4931" s="21">
        <v>0</v>
      </c>
      <c r="J4931" s="21">
        <v>1</v>
      </c>
      <c r="K4931" s="21">
        <v>0</v>
      </c>
      <c r="L4931" s="21">
        <v>0</v>
      </c>
      <c r="M4931" s="21" t="s">
        <v>647</v>
      </c>
      <c r="N4931" s="21">
        <v>4</v>
      </c>
      <c r="O4931" s="21">
        <f t="shared" si="288"/>
        <v>4</v>
      </c>
      <c r="P4931" s="21">
        <f t="shared" si="289"/>
        <v>0</v>
      </c>
      <c r="Q4931" s="21">
        <f t="shared" si="290"/>
        <v>1</v>
      </c>
      <c r="R4931">
        <f>IFERROR(IF(I4931=1,VLOOKUP(F4931,Lookup!$A$2:$B$15,2,FALSE),0),0.5)</f>
        <v>0</v>
      </c>
      <c r="S4931">
        <f>IF(K4931=1,1,IFERROR(IF(H4931="pass",VLOOKUP(F4931,Lookup!$D$2:$E$26,2,FALSE),0),1.6))</f>
        <v>3.2</v>
      </c>
      <c r="T4931" s="6">
        <f t="shared" si="291"/>
        <v>1.6700000000000002</v>
      </c>
      <c r="U4931" s="6">
        <f t="shared" si="292"/>
        <v>3.2</v>
      </c>
      <c r="V4931" t="str">
        <f t="shared" si="293"/>
        <v>M.WILLIAMS, LAC</v>
      </c>
    </row>
    <row r="4932" spans="1:22">
      <c r="A4932">
        <v>1096</v>
      </c>
      <c r="B4932" s="21">
        <v>3</v>
      </c>
      <c r="C4932" s="21" t="s">
        <v>9</v>
      </c>
      <c r="D4932" s="21" t="s">
        <v>25</v>
      </c>
      <c r="E4932" s="21">
        <v>75</v>
      </c>
      <c r="F4932" s="21">
        <v>25</v>
      </c>
      <c r="G4932" s="21" t="s">
        <v>6022</v>
      </c>
      <c r="H4932" s="21" t="s">
        <v>439</v>
      </c>
      <c r="I4932" s="21">
        <v>0</v>
      </c>
      <c r="J4932" s="21">
        <v>1</v>
      </c>
      <c r="K4932" s="21">
        <v>0</v>
      </c>
      <c r="L4932" s="21">
        <v>0</v>
      </c>
      <c r="M4932" s="21" t="s">
        <v>1028</v>
      </c>
      <c r="N4932" s="21">
        <v>40</v>
      </c>
      <c r="O4932" s="21">
        <f t="shared" si="288"/>
        <v>40</v>
      </c>
      <c r="P4932" s="21">
        <f t="shared" si="289"/>
        <v>0</v>
      </c>
      <c r="Q4932" s="21">
        <f t="shared" si="290"/>
        <v>1</v>
      </c>
      <c r="R4932">
        <f>IFERROR(IF(I4932=1,VLOOKUP(F4932,Lookup!$A$2:$B$15,2,FALSE),0),0.5)</f>
        <v>0</v>
      </c>
      <c r="S4932">
        <f>IF(K4932=1,1,IFERROR(IF(H4932="pass",VLOOKUP(F4932,Lookup!$D$2:$E$26,2,FALSE),0),1.6))</f>
        <v>1.6</v>
      </c>
      <c r="T4932" s="6">
        <f t="shared" si="291"/>
        <v>2.2999999999999998</v>
      </c>
      <c r="U4932" s="6">
        <f t="shared" si="292"/>
        <v>2.2999999999999998</v>
      </c>
      <c r="V4932" t="str">
        <f t="shared" si="293"/>
        <v>T.HILL, KC</v>
      </c>
    </row>
    <row r="4933" spans="1:22">
      <c r="A4933">
        <v>1097</v>
      </c>
      <c r="B4933" s="21">
        <v>3</v>
      </c>
      <c r="C4933" s="21" t="s">
        <v>9</v>
      </c>
      <c r="D4933" s="21" t="s">
        <v>25</v>
      </c>
      <c r="E4933" s="21">
        <v>75</v>
      </c>
      <c r="F4933" s="21">
        <v>25</v>
      </c>
      <c r="G4933" s="21" t="s">
        <v>6023</v>
      </c>
      <c r="H4933" s="21" t="s">
        <v>585</v>
      </c>
      <c r="I4933" s="21">
        <v>0</v>
      </c>
      <c r="J4933" s="21">
        <v>1</v>
      </c>
      <c r="K4933" s="21">
        <v>0</v>
      </c>
      <c r="L4933" s="21">
        <v>0</v>
      </c>
      <c r="M4933" s="21" t="s">
        <v>3788</v>
      </c>
      <c r="N4933" s="21" t="s">
        <v>587</v>
      </c>
      <c r="O4933" s="21">
        <f t="shared" si="288"/>
        <v>0</v>
      </c>
      <c r="P4933" s="21">
        <f t="shared" si="289"/>
        <v>0</v>
      </c>
      <c r="Q4933" s="21">
        <f t="shared" si="290"/>
        <v>0</v>
      </c>
      <c r="R4933">
        <f>IFERROR(IF(I4933=1,VLOOKUP(F4933,Lookup!$A$2:$B$15,2,FALSE),0),0.5)</f>
        <v>0</v>
      </c>
      <c r="S4933">
        <f>IF(K4933=1,1,IFERROR(IF(H4933="pass",VLOOKUP(F4933,Lookup!$D$2:$E$26,2,FALSE),0),1.6))</f>
        <v>0</v>
      </c>
      <c r="T4933" s="6">
        <f t="shared" si="291"/>
        <v>0</v>
      </c>
      <c r="U4933" s="6">
        <f t="shared" si="292"/>
        <v>0</v>
      </c>
      <c r="V4933" t="str">
        <f t="shared" si="293"/>
        <v>P.MAHOMES, KC</v>
      </c>
    </row>
    <row r="4934" spans="1:22">
      <c r="A4934">
        <v>1098</v>
      </c>
      <c r="B4934" s="21">
        <v>3</v>
      </c>
      <c r="C4934" s="21" t="s">
        <v>9</v>
      </c>
      <c r="D4934" s="21" t="s">
        <v>25</v>
      </c>
      <c r="E4934" s="21">
        <v>49</v>
      </c>
      <c r="F4934" s="21">
        <v>51</v>
      </c>
      <c r="G4934" s="21" t="s">
        <v>6024</v>
      </c>
      <c r="H4934" s="21" t="s">
        <v>439</v>
      </c>
      <c r="I4934" s="21">
        <v>0</v>
      </c>
      <c r="J4934" s="21">
        <v>1</v>
      </c>
      <c r="K4934" s="21">
        <v>0</v>
      </c>
      <c r="L4934" s="21">
        <v>0</v>
      </c>
      <c r="M4934" s="21" t="s">
        <v>1023</v>
      </c>
      <c r="N4934" s="21">
        <v>17</v>
      </c>
      <c r="O4934" s="21">
        <f t="shared" si="288"/>
        <v>17</v>
      </c>
      <c r="P4934" s="21">
        <f t="shared" si="289"/>
        <v>0</v>
      </c>
      <c r="Q4934" s="21">
        <f t="shared" si="290"/>
        <v>1</v>
      </c>
      <c r="R4934">
        <f>IFERROR(IF(I4934=1,VLOOKUP(F4934,Lookup!$A$2:$B$15,2,FALSE),0),0.5)</f>
        <v>0</v>
      </c>
      <c r="S4934">
        <f>IF(K4934=1,1,IFERROR(IF(H4934="pass",VLOOKUP(F4934,Lookup!$D$2:$E$26,2,FALSE),0),1.6))</f>
        <v>1.6</v>
      </c>
      <c r="T4934" s="6">
        <f t="shared" si="291"/>
        <v>1.8975</v>
      </c>
      <c r="U4934" s="6">
        <f t="shared" si="292"/>
        <v>1.8975</v>
      </c>
      <c r="V4934" t="str">
        <f t="shared" si="293"/>
        <v>T.KELCE, KC</v>
      </c>
    </row>
    <row r="4935" spans="1:22">
      <c r="A4935">
        <v>1099</v>
      </c>
      <c r="B4935" s="21">
        <v>3</v>
      </c>
      <c r="C4935" s="21" t="s">
        <v>9</v>
      </c>
      <c r="D4935" s="21" t="s">
        <v>25</v>
      </c>
      <c r="E4935" s="21">
        <v>49</v>
      </c>
      <c r="F4935" s="21">
        <v>51</v>
      </c>
      <c r="G4935" s="21" t="s">
        <v>6025</v>
      </c>
      <c r="H4935" s="21" t="s">
        <v>439</v>
      </c>
      <c r="I4935" s="21">
        <v>0</v>
      </c>
      <c r="J4935" s="21">
        <v>1</v>
      </c>
      <c r="K4935" s="21">
        <v>0</v>
      </c>
      <c r="L4935" s="21">
        <v>0</v>
      </c>
      <c r="M4935" s="21" t="s">
        <v>1051</v>
      </c>
      <c r="N4935" s="21">
        <v>24</v>
      </c>
      <c r="O4935" s="21">
        <f t="shared" si="288"/>
        <v>24</v>
      </c>
      <c r="P4935" s="21">
        <f t="shared" si="289"/>
        <v>0</v>
      </c>
      <c r="Q4935" s="21">
        <f t="shared" si="290"/>
        <v>1</v>
      </c>
      <c r="R4935">
        <f>IFERROR(IF(I4935=1,VLOOKUP(F4935,Lookup!$A$2:$B$15,2,FALSE),0),0.5)</f>
        <v>0</v>
      </c>
      <c r="S4935">
        <f>IF(K4935=1,1,IFERROR(IF(H4935="pass",VLOOKUP(F4935,Lookup!$D$2:$E$26,2,FALSE),0),1.6))</f>
        <v>1.6</v>
      </c>
      <c r="T4935" s="6">
        <f t="shared" si="291"/>
        <v>2.02</v>
      </c>
      <c r="U4935" s="6">
        <f t="shared" si="292"/>
        <v>2.02</v>
      </c>
      <c r="V4935" t="str">
        <f t="shared" si="293"/>
        <v>B.PRINGLE, KC</v>
      </c>
    </row>
    <row r="4936" spans="1:22">
      <c r="A4936">
        <v>1100</v>
      </c>
      <c r="B4936" s="21">
        <v>3</v>
      </c>
      <c r="C4936" s="21" t="s">
        <v>8</v>
      </c>
      <c r="D4936" s="21" t="s">
        <v>10</v>
      </c>
      <c r="E4936" s="21">
        <v>75</v>
      </c>
      <c r="F4936" s="21">
        <v>25</v>
      </c>
      <c r="G4936" s="21" t="s">
        <v>6026</v>
      </c>
      <c r="H4936" s="21" t="s">
        <v>585</v>
      </c>
      <c r="I4936" s="21">
        <v>1</v>
      </c>
      <c r="J4936" s="21">
        <v>0</v>
      </c>
      <c r="K4936" s="21">
        <v>0</v>
      </c>
      <c r="L4936" s="21">
        <v>0</v>
      </c>
      <c r="M4936" s="21" t="s">
        <v>732</v>
      </c>
      <c r="N4936" s="21" t="s">
        <v>587</v>
      </c>
      <c r="O4936" s="21">
        <f t="shared" si="288"/>
        <v>0</v>
      </c>
      <c r="P4936" s="21">
        <f t="shared" si="289"/>
        <v>1</v>
      </c>
      <c r="Q4936" s="21">
        <f t="shared" si="290"/>
        <v>0</v>
      </c>
      <c r="R4936">
        <f>IFERROR(IF(I4936=1,VLOOKUP(F4936,Lookup!$A$2:$B$15,2,FALSE),0),0.5)</f>
        <v>0.5</v>
      </c>
      <c r="S4936">
        <f>IF(K4936=1,1,IFERROR(IF(H4936="pass",VLOOKUP(F4936,Lookup!$D$2:$E$26,2,FALSE),0),1.6))</f>
        <v>0</v>
      </c>
      <c r="T4936" s="6">
        <f t="shared" si="291"/>
        <v>0</v>
      </c>
      <c r="U4936" s="6">
        <f t="shared" si="292"/>
        <v>0.5</v>
      </c>
      <c r="V4936" t="str">
        <f t="shared" si="293"/>
        <v>K.DRAKE, LV</v>
      </c>
    </row>
    <row r="4937" spans="1:22">
      <c r="A4937">
        <v>1101</v>
      </c>
      <c r="B4937" s="21">
        <v>3</v>
      </c>
      <c r="C4937" s="21" t="s">
        <v>8</v>
      </c>
      <c r="D4937" s="21" t="s">
        <v>10</v>
      </c>
      <c r="E4937" s="21">
        <v>72</v>
      </c>
      <c r="F4937" s="21">
        <v>28</v>
      </c>
      <c r="G4937" s="21" t="s">
        <v>6027</v>
      </c>
      <c r="H4937" s="21" t="s">
        <v>439</v>
      </c>
      <c r="I4937" s="21">
        <v>0</v>
      </c>
      <c r="J4937" s="21">
        <v>1</v>
      </c>
      <c r="K4937" s="21">
        <v>0</v>
      </c>
      <c r="L4937" s="21">
        <v>0</v>
      </c>
      <c r="M4937" s="21" t="s">
        <v>786</v>
      </c>
      <c r="N4937" s="21">
        <v>15</v>
      </c>
      <c r="O4937" s="21">
        <f t="shared" si="288"/>
        <v>15</v>
      </c>
      <c r="P4937" s="21">
        <f t="shared" si="289"/>
        <v>0</v>
      </c>
      <c r="Q4937" s="21">
        <f t="shared" si="290"/>
        <v>1</v>
      </c>
      <c r="R4937">
        <f>IFERROR(IF(I4937=1,VLOOKUP(F4937,Lookup!$A$2:$B$15,2,FALSE),0),0.5)</f>
        <v>0</v>
      </c>
      <c r="S4937">
        <f>IF(K4937=1,1,IFERROR(IF(H4937="pass",VLOOKUP(F4937,Lookup!$D$2:$E$26,2,FALSE),0),1.6))</f>
        <v>1.6</v>
      </c>
      <c r="T4937" s="6">
        <f t="shared" si="291"/>
        <v>1.8625</v>
      </c>
      <c r="U4937" s="6">
        <f t="shared" si="292"/>
        <v>1.8625</v>
      </c>
      <c r="V4937" t="str">
        <f t="shared" si="293"/>
        <v>H.RUGGS, LV</v>
      </c>
    </row>
    <row r="4938" spans="1:22">
      <c r="A4938">
        <v>1102</v>
      </c>
      <c r="B4938" s="21">
        <v>3</v>
      </c>
      <c r="C4938" s="21" t="s">
        <v>10</v>
      </c>
      <c r="D4938" s="21" t="s">
        <v>8</v>
      </c>
      <c r="E4938" s="21">
        <v>68</v>
      </c>
      <c r="F4938" s="21">
        <v>32</v>
      </c>
      <c r="G4938" s="21" t="s">
        <v>6028</v>
      </c>
      <c r="H4938" s="21" t="s">
        <v>585</v>
      </c>
      <c r="I4938" s="21">
        <v>1</v>
      </c>
      <c r="J4938" s="21">
        <v>0</v>
      </c>
      <c r="K4938" s="21">
        <v>0</v>
      </c>
      <c r="L4938" s="21">
        <v>0</v>
      </c>
      <c r="M4938" s="21" t="s">
        <v>754</v>
      </c>
      <c r="N4938" s="21" t="s">
        <v>587</v>
      </c>
      <c r="O4938" s="21">
        <f t="shared" si="288"/>
        <v>0</v>
      </c>
      <c r="P4938" s="21">
        <f t="shared" si="289"/>
        <v>1</v>
      </c>
      <c r="Q4938" s="21">
        <f t="shared" si="290"/>
        <v>0</v>
      </c>
      <c r="R4938">
        <f>IFERROR(IF(I4938=1,VLOOKUP(F4938,Lookup!$A$2:$B$15,2,FALSE),0),0.5)</f>
        <v>0.5</v>
      </c>
      <c r="S4938">
        <f>IF(K4938=1,1,IFERROR(IF(H4938="pass",VLOOKUP(F4938,Lookup!$D$2:$E$26,2,FALSE),0),1.6))</f>
        <v>0</v>
      </c>
      <c r="T4938" s="6">
        <f t="shared" si="291"/>
        <v>0</v>
      </c>
      <c r="U4938" s="6">
        <f t="shared" si="292"/>
        <v>0.5</v>
      </c>
      <c r="V4938" t="str">
        <f t="shared" si="293"/>
        <v>M.BROWN, MIA</v>
      </c>
    </row>
    <row r="4939" spans="1:22">
      <c r="A4939">
        <v>1103</v>
      </c>
      <c r="B4939" s="21">
        <v>3</v>
      </c>
      <c r="C4939" s="21" t="s">
        <v>10</v>
      </c>
      <c r="D4939" s="21" t="s">
        <v>8</v>
      </c>
      <c r="E4939" s="21">
        <v>62</v>
      </c>
      <c r="F4939" s="21">
        <v>38</v>
      </c>
      <c r="G4939" s="21" t="s">
        <v>6029</v>
      </c>
      <c r="H4939" s="21" t="s">
        <v>439</v>
      </c>
      <c r="I4939" s="21">
        <v>0</v>
      </c>
      <c r="J4939" s="21">
        <v>1</v>
      </c>
      <c r="K4939" s="21">
        <v>0</v>
      </c>
      <c r="L4939" s="21">
        <v>0</v>
      </c>
      <c r="M4939" s="21" t="s">
        <v>754</v>
      </c>
      <c r="N4939" s="21">
        <v>2</v>
      </c>
      <c r="O4939" s="21">
        <f t="shared" si="288"/>
        <v>2</v>
      </c>
      <c r="P4939" s="21">
        <f t="shared" si="289"/>
        <v>0</v>
      </c>
      <c r="Q4939" s="21">
        <f t="shared" si="290"/>
        <v>1</v>
      </c>
      <c r="R4939">
        <f>IFERROR(IF(I4939=1,VLOOKUP(F4939,Lookup!$A$2:$B$15,2,FALSE),0),0.5)</f>
        <v>0</v>
      </c>
      <c r="S4939">
        <f>IF(K4939=1,1,IFERROR(IF(H4939="pass",VLOOKUP(F4939,Lookup!$D$2:$E$26,2,FALSE),0),1.6))</f>
        <v>1.6</v>
      </c>
      <c r="T4939" s="6">
        <f t="shared" si="291"/>
        <v>1.635</v>
      </c>
      <c r="U4939" s="6">
        <f t="shared" si="292"/>
        <v>1.635</v>
      </c>
      <c r="V4939" t="str">
        <f t="shared" si="293"/>
        <v>M.BROWN, MIA</v>
      </c>
    </row>
    <row r="4940" spans="1:22">
      <c r="A4940">
        <v>1104</v>
      </c>
      <c r="B4940" s="21">
        <v>3</v>
      </c>
      <c r="C4940" s="21" t="s">
        <v>10</v>
      </c>
      <c r="D4940" s="21" t="s">
        <v>8</v>
      </c>
      <c r="E4940" s="21">
        <v>62</v>
      </c>
      <c r="F4940" s="21">
        <v>38</v>
      </c>
      <c r="G4940" s="21" t="s">
        <v>6030</v>
      </c>
      <c r="H4940" s="21" t="s">
        <v>439</v>
      </c>
      <c r="I4940" s="21">
        <v>0</v>
      </c>
      <c r="J4940" s="21">
        <v>1</v>
      </c>
      <c r="K4940" s="21">
        <v>0</v>
      </c>
      <c r="L4940" s="21">
        <v>0</v>
      </c>
      <c r="M4940" s="21" t="s">
        <v>1860</v>
      </c>
      <c r="N4940" s="21">
        <v>8</v>
      </c>
      <c r="O4940" s="21">
        <f t="shared" si="288"/>
        <v>8</v>
      </c>
      <c r="P4940" s="21">
        <f t="shared" si="289"/>
        <v>0</v>
      </c>
      <c r="Q4940" s="21">
        <f t="shared" si="290"/>
        <v>1</v>
      </c>
      <c r="R4940">
        <f>IFERROR(IF(I4940=1,VLOOKUP(F4940,Lookup!$A$2:$B$15,2,FALSE),0),0.5)</f>
        <v>0</v>
      </c>
      <c r="S4940">
        <f>IF(K4940=1,1,IFERROR(IF(H4940="pass",VLOOKUP(F4940,Lookup!$D$2:$E$26,2,FALSE),0),1.6))</f>
        <v>1.6</v>
      </c>
      <c r="T4940" s="6">
        <f t="shared" si="291"/>
        <v>1.74</v>
      </c>
      <c r="U4940" s="6">
        <f t="shared" si="292"/>
        <v>1.74</v>
      </c>
      <c r="V4940" t="str">
        <f t="shared" si="293"/>
        <v>D.PARKER, MIA</v>
      </c>
    </row>
    <row r="4941" spans="1:22">
      <c r="A4941">
        <v>1105</v>
      </c>
      <c r="B4941" s="21">
        <v>3</v>
      </c>
      <c r="C4941" s="21" t="s">
        <v>10</v>
      </c>
      <c r="D4941" s="21" t="s">
        <v>8</v>
      </c>
      <c r="E4941" s="21">
        <v>54</v>
      </c>
      <c r="F4941" s="21">
        <v>46</v>
      </c>
      <c r="G4941" s="21" t="s">
        <v>6031</v>
      </c>
      <c r="H4941" s="21" t="s">
        <v>585</v>
      </c>
      <c r="I4941" s="21">
        <v>1</v>
      </c>
      <c r="J4941" s="21">
        <v>0</v>
      </c>
      <c r="K4941" s="21">
        <v>0</v>
      </c>
      <c r="L4941" s="21">
        <v>0</v>
      </c>
      <c r="M4941" s="21" t="s">
        <v>1824</v>
      </c>
      <c r="N4941" s="21" t="s">
        <v>587</v>
      </c>
      <c r="O4941" s="21">
        <f t="shared" si="288"/>
        <v>0</v>
      </c>
      <c r="P4941" s="21">
        <f t="shared" si="289"/>
        <v>1</v>
      </c>
      <c r="Q4941" s="21">
        <f t="shared" si="290"/>
        <v>0</v>
      </c>
      <c r="R4941">
        <f>IFERROR(IF(I4941=1,VLOOKUP(F4941,Lookup!$A$2:$B$15,2,FALSE),0),0.5)</f>
        <v>0.5</v>
      </c>
      <c r="S4941">
        <f>IF(K4941=1,1,IFERROR(IF(H4941="pass",VLOOKUP(F4941,Lookup!$D$2:$E$26,2,FALSE),0),1.6))</f>
        <v>0</v>
      </c>
      <c r="T4941" s="6">
        <f t="shared" si="291"/>
        <v>0</v>
      </c>
      <c r="U4941" s="6">
        <f t="shared" si="292"/>
        <v>0.5</v>
      </c>
      <c r="V4941" t="str">
        <f t="shared" si="293"/>
        <v>M.GASKIN, MIA</v>
      </c>
    </row>
    <row r="4942" spans="1:22">
      <c r="A4942">
        <v>1106</v>
      </c>
      <c r="B4942" s="21">
        <v>3</v>
      </c>
      <c r="C4942" s="21" t="s">
        <v>10</v>
      </c>
      <c r="D4942" s="21" t="s">
        <v>8</v>
      </c>
      <c r="E4942" s="21">
        <v>49</v>
      </c>
      <c r="F4942" s="21">
        <v>51</v>
      </c>
      <c r="G4942" s="21" t="s">
        <v>6032</v>
      </c>
      <c r="H4942" s="21" t="s">
        <v>439</v>
      </c>
      <c r="I4942" s="21">
        <v>0</v>
      </c>
      <c r="J4942" s="21">
        <v>1</v>
      </c>
      <c r="K4942" s="21">
        <v>0</v>
      </c>
      <c r="L4942" s="21">
        <v>0</v>
      </c>
      <c r="M4942" s="21" t="s">
        <v>1829</v>
      </c>
      <c r="N4942" s="21">
        <v>-3</v>
      </c>
      <c r="O4942" s="21">
        <f t="shared" si="288"/>
        <v>-3</v>
      </c>
      <c r="P4942" s="21">
        <f t="shared" si="289"/>
        <v>0</v>
      </c>
      <c r="Q4942" s="21">
        <f t="shared" si="290"/>
        <v>1</v>
      </c>
      <c r="R4942">
        <f>IFERROR(IF(I4942=1,VLOOKUP(F4942,Lookup!$A$2:$B$15,2,FALSE),0),0.5)</f>
        <v>0</v>
      </c>
      <c r="S4942">
        <f>IF(K4942=1,1,IFERROR(IF(H4942="pass",VLOOKUP(F4942,Lookup!$D$2:$E$26,2,FALSE),0),1.6))</f>
        <v>1.6</v>
      </c>
      <c r="T4942" s="6">
        <f t="shared" si="291"/>
        <v>1.5475000000000001</v>
      </c>
      <c r="U4942" s="6">
        <f t="shared" si="292"/>
        <v>1.5475000000000001</v>
      </c>
      <c r="V4942" t="str">
        <f t="shared" si="293"/>
        <v>D.SMYTHE, MIA</v>
      </c>
    </row>
    <row r="4943" spans="1:22">
      <c r="A4943">
        <v>1107</v>
      </c>
      <c r="B4943" s="21">
        <v>3</v>
      </c>
      <c r="C4943" s="21" t="s">
        <v>10</v>
      </c>
      <c r="D4943" s="21" t="s">
        <v>8</v>
      </c>
      <c r="E4943" s="21">
        <v>49</v>
      </c>
      <c r="F4943" s="21">
        <v>51</v>
      </c>
      <c r="G4943" s="21" t="s">
        <v>6033</v>
      </c>
      <c r="H4943" s="21" t="s">
        <v>585</v>
      </c>
      <c r="I4943" s="21">
        <v>0</v>
      </c>
      <c r="J4943" s="21">
        <v>1</v>
      </c>
      <c r="K4943" s="21">
        <v>0</v>
      </c>
      <c r="L4943" s="21">
        <v>0</v>
      </c>
      <c r="M4943" s="21" t="s">
        <v>1882</v>
      </c>
      <c r="N4943" s="21" t="s">
        <v>587</v>
      </c>
      <c r="O4943" s="21">
        <f t="shared" si="288"/>
        <v>0</v>
      </c>
      <c r="P4943" s="21">
        <f t="shared" si="289"/>
        <v>0</v>
      </c>
      <c r="Q4943" s="21">
        <f t="shared" si="290"/>
        <v>0</v>
      </c>
      <c r="R4943">
        <f>IFERROR(IF(I4943=1,VLOOKUP(F4943,Lookup!$A$2:$B$15,2,FALSE),0),0.5)</f>
        <v>0</v>
      </c>
      <c r="S4943">
        <f>IF(K4943=1,1,IFERROR(IF(H4943="pass",VLOOKUP(F4943,Lookup!$D$2:$E$26,2,FALSE),0),1.6))</f>
        <v>0</v>
      </c>
      <c r="T4943" s="6">
        <f t="shared" si="291"/>
        <v>0</v>
      </c>
      <c r="U4943" s="6">
        <f t="shared" si="292"/>
        <v>0</v>
      </c>
      <c r="V4943" t="str">
        <f t="shared" si="293"/>
        <v>J.BRISSETT, MIA</v>
      </c>
    </row>
    <row r="4944" spans="1:22">
      <c r="A4944">
        <v>1108</v>
      </c>
      <c r="B4944" s="21">
        <v>3</v>
      </c>
      <c r="C4944" s="21" t="s">
        <v>8</v>
      </c>
      <c r="D4944" s="21" t="s">
        <v>10</v>
      </c>
      <c r="E4944" s="21">
        <v>85</v>
      </c>
      <c r="F4944" s="21">
        <v>15</v>
      </c>
      <c r="G4944" s="21" t="s">
        <v>6034</v>
      </c>
      <c r="H4944" s="21" t="s">
        <v>585</v>
      </c>
      <c r="I4944" s="21">
        <v>1</v>
      </c>
      <c r="J4944" s="21">
        <v>0</v>
      </c>
      <c r="K4944" s="21">
        <v>0</v>
      </c>
      <c r="L4944" s="21">
        <v>0</v>
      </c>
      <c r="M4944" s="21" t="s">
        <v>732</v>
      </c>
      <c r="N4944" s="21" t="s">
        <v>587</v>
      </c>
      <c r="O4944" s="21">
        <f t="shared" si="288"/>
        <v>0</v>
      </c>
      <c r="P4944" s="21">
        <f t="shared" si="289"/>
        <v>1</v>
      </c>
      <c r="Q4944" s="21">
        <f t="shared" si="290"/>
        <v>0</v>
      </c>
      <c r="R4944">
        <f>IFERROR(IF(I4944=1,VLOOKUP(F4944,Lookup!$A$2:$B$15,2,FALSE),0),0.5)</f>
        <v>0.5</v>
      </c>
      <c r="S4944">
        <f>IF(K4944=1,1,IFERROR(IF(H4944="pass",VLOOKUP(F4944,Lookup!$D$2:$E$26,2,FALSE),0),1.6))</f>
        <v>0</v>
      </c>
      <c r="T4944" s="6">
        <f t="shared" si="291"/>
        <v>0</v>
      </c>
      <c r="U4944" s="6">
        <f t="shared" si="292"/>
        <v>0.5</v>
      </c>
      <c r="V4944" t="str">
        <f t="shared" si="293"/>
        <v>K.DRAKE, LV</v>
      </c>
    </row>
    <row r="4945" spans="1:22">
      <c r="A4945">
        <v>1109</v>
      </c>
      <c r="B4945" s="21">
        <v>3</v>
      </c>
      <c r="C4945" s="21" t="s">
        <v>8</v>
      </c>
      <c r="D4945" s="21" t="s">
        <v>10</v>
      </c>
      <c r="E4945" s="21">
        <v>83</v>
      </c>
      <c r="F4945" s="21">
        <v>17</v>
      </c>
      <c r="G4945" s="21" t="s">
        <v>6035</v>
      </c>
      <c r="H4945" s="21" t="s">
        <v>439</v>
      </c>
      <c r="I4945" s="21">
        <v>0</v>
      </c>
      <c r="J4945" s="21">
        <v>1</v>
      </c>
      <c r="K4945" s="21">
        <v>0</v>
      </c>
      <c r="L4945" s="21">
        <v>0</v>
      </c>
      <c r="M4945" s="21" t="s">
        <v>737</v>
      </c>
      <c r="N4945" s="21">
        <v>11</v>
      </c>
      <c r="O4945" s="21">
        <f t="shared" si="288"/>
        <v>11</v>
      </c>
      <c r="P4945" s="21">
        <f t="shared" si="289"/>
        <v>0</v>
      </c>
      <c r="Q4945" s="21">
        <f t="shared" si="290"/>
        <v>1</v>
      </c>
      <c r="R4945">
        <f>IFERROR(IF(I4945=1,VLOOKUP(F4945,Lookup!$A$2:$B$15,2,FALSE),0),0.5)</f>
        <v>0</v>
      </c>
      <c r="S4945">
        <f>IF(K4945=1,1,IFERROR(IF(H4945="pass",VLOOKUP(F4945,Lookup!$D$2:$E$26,2,FALSE),0),1.6))</f>
        <v>1.6</v>
      </c>
      <c r="T4945" s="6">
        <f t="shared" si="291"/>
        <v>1.7925</v>
      </c>
      <c r="U4945" s="6">
        <f t="shared" si="292"/>
        <v>1.7925</v>
      </c>
      <c r="V4945" t="str">
        <f t="shared" si="293"/>
        <v>H.RENFROW, LV</v>
      </c>
    </row>
    <row r="4946" spans="1:22">
      <c r="A4946">
        <v>1110</v>
      </c>
      <c r="B4946" s="21">
        <v>3</v>
      </c>
      <c r="C4946" s="21" t="s">
        <v>8</v>
      </c>
      <c r="D4946" s="21" t="s">
        <v>10</v>
      </c>
      <c r="E4946" s="21">
        <v>59</v>
      </c>
      <c r="F4946" s="21">
        <v>41</v>
      </c>
      <c r="G4946" s="21" t="s">
        <v>6036</v>
      </c>
      <c r="H4946" s="21" t="s">
        <v>439</v>
      </c>
      <c r="I4946" s="21">
        <v>0</v>
      </c>
      <c r="J4946" s="21">
        <v>1</v>
      </c>
      <c r="K4946" s="21">
        <v>0</v>
      </c>
      <c r="L4946" s="21">
        <v>0</v>
      </c>
      <c r="M4946" s="21" t="s">
        <v>726</v>
      </c>
      <c r="N4946" s="21">
        <v>5</v>
      </c>
      <c r="O4946" s="21">
        <f t="shared" si="288"/>
        <v>5</v>
      </c>
      <c r="P4946" s="21">
        <f t="shared" si="289"/>
        <v>0</v>
      </c>
      <c r="Q4946" s="21">
        <f t="shared" si="290"/>
        <v>1</v>
      </c>
      <c r="R4946">
        <f>IFERROR(IF(I4946=1,VLOOKUP(F4946,Lookup!$A$2:$B$15,2,FALSE),0),0.5)</f>
        <v>0</v>
      </c>
      <c r="S4946">
        <f>IF(K4946=1,1,IFERROR(IF(H4946="pass",VLOOKUP(F4946,Lookup!$D$2:$E$26,2,FALSE),0),1.6))</f>
        <v>1.6</v>
      </c>
      <c r="T4946" s="6">
        <f t="shared" si="291"/>
        <v>1.6875</v>
      </c>
      <c r="U4946" s="6">
        <f t="shared" si="292"/>
        <v>1.6875</v>
      </c>
      <c r="V4946" t="str">
        <f t="shared" si="293"/>
        <v>D.WALLER, LV</v>
      </c>
    </row>
    <row r="4947" spans="1:22">
      <c r="A4947">
        <v>1111</v>
      </c>
      <c r="B4947" s="21">
        <v>3</v>
      </c>
      <c r="C4947" s="21" t="s">
        <v>8</v>
      </c>
      <c r="D4947" s="21" t="s">
        <v>10</v>
      </c>
      <c r="E4947" s="21">
        <v>52</v>
      </c>
      <c r="F4947" s="21">
        <v>48</v>
      </c>
      <c r="G4947" s="21" t="s">
        <v>6037</v>
      </c>
      <c r="H4947" s="21" t="s">
        <v>585</v>
      </c>
      <c r="I4947" s="21">
        <v>1</v>
      </c>
      <c r="J4947" s="21">
        <v>0</v>
      </c>
      <c r="K4947" s="21">
        <v>0</v>
      </c>
      <c r="L4947" s="21">
        <v>0</v>
      </c>
      <c r="M4947" s="21" t="s">
        <v>3968</v>
      </c>
      <c r="N4947" s="21" t="s">
        <v>587</v>
      </c>
      <c r="O4947" s="21">
        <f t="shared" si="288"/>
        <v>0</v>
      </c>
      <c r="P4947" s="21">
        <f t="shared" si="289"/>
        <v>1</v>
      </c>
      <c r="Q4947" s="21">
        <f t="shared" si="290"/>
        <v>0</v>
      </c>
      <c r="R4947">
        <f>IFERROR(IF(I4947=1,VLOOKUP(F4947,Lookup!$A$2:$B$15,2,FALSE),0),0.5)</f>
        <v>0.5</v>
      </c>
      <c r="S4947">
        <f>IF(K4947=1,1,IFERROR(IF(H4947="pass",VLOOKUP(F4947,Lookup!$D$2:$E$26,2,FALSE),0),1.6))</f>
        <v>0</v>
      </c>
      <c r="T4947" s="6">
        <f t="shared" si="291"/>
        <v>0</v>
      </c>
      <c r="U4947" s="6">
        <f t="shared" si="292"/>
        <v>0.5</v>
      </c>
      <c r="V4947" t="str">
        <f t="shared" si="293"/>
        <v>P.BARBER, LV</v>
      </c>
    </row>
    <row r="4948" spans="1:22">
      <c r="A4948">
        <v>1112</v>
      </c>
      <c r="B4948" s="21">
        <v>3</v>
      </c>
      <c r="C4948" s="21" t="s">
        <v>8</v>
      </c>
      <c r="D4948" s="21" t="s">
        <v>10</v>
      </c>
      <c r="E4948" s="21">
        <v>49</v>
      </c>
      <c r="F4948" s="21">
        <v>51</v>
      </c>
      <c r="G4948" s="21" t="s">
        <v>6038</v>
      </c>
      <c r="H4948" s="21" t="s">
        <v>439</v>
      </c>
      <c r="I4948" s="21">
        <v>0</v>
      </c>
      <c r="J4948" s="21">
        <v>1</v>
      </c>
      <c r="K4948" s="21">
        <v>0</v>
      </c>
      <c r="L4948" s="21">
        <v>0</v>
      </c>
      <c r="M4948" s="21" t="s">
        <v>804</v>
      </c>
      <c r="N4948" s="21">
        <v>3</v>
      </c>
      <c r="O4948" s="21">
        <f t="shared" si="288"/>
        <v>3</v>
      </c>
      <c r="P4948" s="21">
        <f t="shared" si="289"/>
        <v>0</v>
      </c>
      <c r="Q4948" s="21">
        <f t="shared" si="290"/>
        <v>1</v>
      </c>
      <c r="R4948">
        <f>IFERROR(IF(I4948=1,VLOOKUP(F4948,Lookup!$A$2:$B$15,2,FALSE),0),0.5)</f>
        <v>0</v>
      </c>
      <c r="S4948">
        <f>IF(K4948=1,1,IFERROR(IF(H4948="pass",VLOOKUP(F4948,Lookup!$D$2:$E$26,2,FALSE),0),1.6))</f>
        <v>1.6</v>
      </c>
      <c r="T4948" s="6">
        <f t="shared" si="291"/>
        <v>1.6525000000000001</v>
      </c>
      <c r="U4948" s="6">
        <f t="shared" si="292"/>
        <v>1.6525000000000001</v>
      </c>
      <c r="V4948" t="str">
        <f t="shared" si="293"/>
        <v>B.EDWARDS, LV</v>
      </c>
    </row>
    <row r="4949" spans="1:22">
      <c r="A4949">
        <v>1113</v>
      </c>
      <c r="B4949" s="21">
        <v>3</v>
      </c>
      <c r="C4949" s="21" t="s">
        <v>8</v>
      </c>
      <c r="D4949" s="21" t="s">
        <v>10</v>
      </c>
      <c r="E4949" s="21">
        <v>26</v>
      </c>
      <c r="F4949" s="21">
        <v>74</v>
      </c>
      <c r="G4949" s="21" t="s">
        <v>6039</v>
      </c>
      <c r="H4949" s="21" t="s">
        <v>585</v>
      </c>
      <c r="I4949" s="21">
        <v>1</v>
      </c>
      <c r="J4949" s="21">
        <v>0</v>
      </c>
      <c r="K4949" s="21">
        <v>0</v>
      </c>
      <c r="L4949" s="21">
        <v>0</v>
      </c>
      <c r="M4949" s="21" t="s">
        <v>732</v>
      </c>
      <c r="N4949" s="21" t="s">
        <v>587</v>
      </c>
      <c r="O4949" s="21">
        <f t="shared" si="288"/>
        <v>0</v>
      </c>
      <c r="P4949" s="21">
        <f t="shared" si="289"/>
        <v>1</v>
      </c>
      <c r="Q4949" s="21">
        <f t="shared" si="290"/>
        <v>0</v>
      </c>
      <c r="R4949">
        <f>IFERROR(IF(I4949=1,VLOOKUP(F4949,Lookup!$A$2:$B$15,2,FALSE),0),0.5)</f>
        <v>0.5</v>
      </c>
      <c r="S4949">
        <f>IF(K4949=1,1,IFERROR(IF(H4949="pass",VLOOKUP(F4949,Lookup!$D$2:$E$26,2,FALSE),0),1.6))</f>
        <v>0</v>
      </c>
      <c r="T4949" s="6">
        <f t="shared" si="291"/>
        <v>0</v>
      </c>
      <c r="U4949" s="6">
        <f t="shared" si="292"/>
        <v>0.5</v>
      </c>
      <c r="V4949" t="str">
        <f t="shared" si="293"/>
        <v>K.DRAKE, LV</v>
      </c>
    </row>
    <row r="4950" spans="1:22">
      <c r="A4950">
        <v>1114</v>
      </c>
      <c r="B4950" s="21">
        <v>3</v>
      </c>
      <c r="C4950" s="21" t="s">
        <v>8</v>
      </c>
      <c r="D4950" s="21" t="s">
        <v>10</v>
      </c>
      <c r="E4950" s="21">
        <v>21</v>
      </c>
      <c r="F4950" s="21">
        <v>79</v>
      </c>
      <c r="G4950" s="21" t="s">
        <v>6040</v>
      </c>
      <c r="H4950" s="21" t="s">
        <v>439</v>
      </c>
      <c r="I4950" s="21">
        <v>0</v>
      </c>
      <c r="J4950" s="21">
        <v>1</v>
      </c>
      <c r="K4950" s="21">
        <v>0</v>
      </c>
      <c r="L4950" s="21">
        <v>0</v>
      </c>
      <c r="M4950" s="21" t="s">
        <v>3963</v>
      </c>
      <c r="N4950" s="21">
        <v>6</v>
      </c>
      <c r="O4950" s="21">
        <f t="shared" si="288"/>
        <v>6</v>
      </c>
      <c r="P4950" s="21">
        <f t="shared" si="289"/>
        <v>0</v>
      </c>
      <c r="Q4950" s="21">
        <f t="shared" si="290"/>
        <v>1</v>
      </c>
      <c r="R4950">
        <f>IFERROR(IF(I4950=1,VLOOKUP(F4950,Lookup!$A$2:$B$15,2,FALSE),0),0.5)</f>
        <v>0</v>
      </c>
      <c r="S4950">
        <f>IF(K4950=1,1,IFERROR(IF(H4950="pass",VLOOKUP(F4950,Lookup!$D$2:$E$26,2,FALSE),0),1.6))</f>
        <v>1.8</v>
      </c>
      <c r="T4950" s="6">
        <f t="shared" si="291"/>
        <v>1.7050000000000001</v>
      </c>
      <c r="U4950" s="6">
        <f t="shared" si="292"/>
        <v>1.7677000000000003</v>
      </c>
      <c r="V4950" t="str">
        <f t="shared" si="293"/>
        <v>F.MOREAU, LV</v>
      </c>
    </row>
    <row r="4951" spans="1:22">
      <c r="A4951">
        <v>1115</v>
      </c>
      <c r="B4951" s="21">
        <v>3</v>
      </c>
      <c r="C4951" s="21" t="s">
        <v>8</v>
      </c>
      <c r="D4951" s="21" t="s">
        <v>10</v>
      </c>
      <c r="E4951" s="21">
        <v>75</v>
      </c>
      <c r="F4951" s="21">
        <v>25</v>
      </c>
      <c r="G4951" s="21" t="s">
        <v>6041</v>
      </c>
      <c r="H4951" s="21" t="s">
        <v>585</v>
      </c>
      <c r="I4951" s="21">
        <v>1</v>
      </c>
      <c r="J4951" s="21">
        <v>0</v>
      </c>
      <c r="K4951" s="21">
        <v>0</v>
      </c>
      <c r="L4951" s="21">
        <v>0</v>
      </c>
      <c r="M4951" s="21" t="s">
        <v>732</v>
      </c>
      <c r="N4951" s="21" t="s">
        <v>587</v>
      </c>
      <c r="O4951" s="21">
        <f t="shared" si="288"/>
        <v>0</v>
      </c>
      <c r="P4951" s="21">
        <f t="shared" si="289"/>
        <v>1</v>
      </c>
      <c r="Q4951" s="21">
        <f t="shared" si="290"/>
        <v>0</v>
      </c>
      <c r="R4951">
        <f>IFERROR(IF(I4951=1,VLOOKUP(F4951,Lookup!$A$2:$B$15,2,FALSE),0),0.5)</f>
        <v>0.5</v>
      </c>
      <c r="S4951">
        <f>IF(K4951=1,1,IFERROR(IF(H4951="pass",VLOOKUP(F4951,Lookup!$D$2:$E$26,2,FALSE),0),1.6))</f>
        <v>0</v>
      </c>
      <c r="T4951" s="6">
        <f t="shared" si="291"/>
        <v>0</v>
      </c>
      <c r="U4951" s="6">
        <f t="shared" si="292"/>
        <v>0.5</v>
      </c>
      <c r="V4951" t="str">
        <f t="shared" si="293"/>
        <v>K.DRAKE, LV</v>
      </c>
    </row>
    <row r="4952" spans="1:22">
      <c r="A4952">
        <v>1116</v>
      </c>
      <c r="B4952" s="21">
        <v>3</v>
      </c>
      <c r="C4952" s="21" t="s">
        <v>8</v>
      </c>
      <c r="D4952" s="21" t="s">
        <v>10</v>
      </c>
      <c r="E4952" s="21">
        <v>72</v>
      </c>
      <c r="F4952" s="21">
        <v>28</v>
      </c>
      <c r="G4952" s="21" t="s">
        <v>6042</v>
      </c>
      <c r="H4952" s="21" t="s">
        <v>439</v>
      </c>
      <c r="I4952" s="21">
        <v>0</v>
      </c>
      <c r="J4952" s="21">
        <v>1</v>
      </c>
      <c r="K4952" s="21">
        <v>0</v>
      </c>
      <c r="L4952" s="21">
        <v>0</v>
      </c>
      <c r="M4952" s="21" t="s">
        <v>737</v>
      </c>
      <c r="N4952" s="21">
        <v>-3</v>
      </c>
      <c r="O4952" s="21">
        <f t="shared" si="288"/>
        <v>-3</v>
      </c>
      <c r="P4952" s="21">
        <f t="shared" si="289"/>
        <v>0</v>
      </c>
      <c r="Q4952" s="21">
        <f t="shared" si="290"/>
        <v>1</v>
      </c>
      <c r="R4952">
        <f>IFERROR(IF(I4952=1,VLOOKUP(F4952,Lookup!$A$2:$B$15,2,FALSE),0),0.5)</f>
        <v>0</v>
      </c>
      <c r="S4952">
        <f>IF(K4952=1,1,IFERROR(IF(H4952="pass",VLOOKUP(F4952,Lookup!$D$2:$E$26,2,FALSE),0),1.6))</f>
        <v>1.6</v>
      </c>
      <c r="T4952" s="6">
        <f t="shared" si="291"/>
        <v>1.5475000000000001</v>
      </c>
      <c r="U4952" s="6">
        <f t="shared" si="292"/>
        <v>1.5475000000000001</v>
      </c>
      <c r="V4952" t="str">
        <f t="shared" si="293"/>
        <v>H.RENFROW, LV</v>
      </c>
    </row>
    <row r="4953" spans="1:22">
      <c r="A4953">
        <v>1117</v>
      </c>
      <c r="B4953" s="21">
        <v>3</v>
      </c>
      <c r="C4953" s="21" t="s">
        <v>8</v>
      </c>
      <c r="D4953" s="21" t="s">
        <v>10</v>
      </c>
      <c r="E4953" s="21">
        <v>66</v>
      </c>
      <c r="F4953" s="21">
        <v>34</v>
      </c>
      <c r="G4953" s="21" t="s">
        <v>6043</v>
      </c>
      <c r="H4953" s="21" t="s">
        <v>585</v>
      </c>
      <c r="I4953" s="21">
        <v>1</v>
      </c>
      <c r="J4953" s="21">
        <v>0</v>
      </c>
      <c r="K4953" s="21">
        <v>0</v>
      </c>
      <c r="L4953" s="21">
        <v>0</v>
      </c>
      <c r="M4953" s="21" t="s">
        <v>3968</v>
      </c>
      <c r="N4953" s="21" t="s">
        <v>587</v>
      </c>
      <c r="O4953" s="21">
        <f t="shared" si="288"/>
        <v>0</v>
      </c>
      <c r="P4953" s="21">
        <f t="shared" si="289"/>
        <v>1</v>
      </c>
      <c r="Q4953" s="21">
        <f t="shared" si="290"/>
        <v>0</v>
      </c>
      <c r="R4953">
        <f>IFERROR(IF(I4953=1,VLOOKUP(F4953,Lookup!$A$2:$B$15,2,FALSE),0),0.5)</f>
        <v>0.5</v>
      </c>
      <c r="S4953">
        <f>IF(K4953=1,1,IFERROR(IF(H4953="pass",VLOOKUP(F4953,Lookup!$D$2:$E$26,2,FALSE),0),1.6))</f>
        <v>0</v>
      </c>
      <c r="T4953" s="6">
        <f t="shared" si="291"/>
        <v>0</v>
      </c>
      <c r="U4953" s="6">
        <f t="shared" si="292"/>
        <v>0.5</v>
      </c>
      <c r="V4953" t="str">
        <f t="shared" si="293"/>
        <v>P.BARBER, LV</v>
      </c>
    </row>
    <row r="4954" spans="1:22">
      <c r="A4954">
        <v>1118</v>
      </c>
      <c r="B4954" s="21">
        <v>3</v>
      </c>
      <c r="C4954" s="21" t="s">
        <v>8</v>
      </c>
      <c r="D4954" s="21" t="s">
        <v>10</v>
      </c>
      <c r="E4954" s="21">
        <v>66</v>
      </c>
      <c r="F4954" s="21">
        <v>34</v>
      </c>
      <c r="G4954" s="21" t="s">
        <v>6044</v>
      </c>
      <c r="H4954" s="21" t="s">
        <v>585</v>
      </c>
      <c r="I4954" s="21">
        <v>1</v>
      </c>
      <c r="J4954" s="21">
        <v>0</v>
      </c>
      <c r="K4954" s="21">
        <v>0</v>
      </c>
      <c r="L4954" s="21">
        <v>0</v>
      </c>
      <c r="M4954" s="21" t="s">
        <v>3968</v>
      </c>
      <c r="N4954" s="21" t="s">
        <v>587</v>
      </c>
      <c r="O4954" s="21">
        <f t="shared" si="288"/>
        <v>0</v>
      </c>
      <c r="P4954" s="21">
        <f t="shared" si="289"/>
        <v>1</v>
      </c>
      <c r="Q4954" s="21">
        <f t="shared" si="290"/>
        <v>0</v>
      </c>
      <c r="R4954">
        <f>IFERROR(IF(I4954=1,VLOOKUP(F4954,Lookup!$A$2:$B$15,2,FALSE),0),0.5)</f>
        <v>0.5</v>
      </c>
      <c r="S4954">
        <f>IF(K4954=1,1,IFERROR(IF(H4954="pass",VLOOKUP(F4954,Lookup!$D$2:$E$26,2,FALSE),0),1.6))</f>
        <v>0</v>
      </c>
      <c r="T4954" s="6">
        <f t="shared" si="291"/>
        <v>0</v>
      </c>
      <c r="U4954" s="6">
        <f t="shared" si="292"/>
        <v>0.5</v>
      </c>
      <c r="V4954" t="str">
        <f t="shared" si="293"/>
        <v>P.BARBER, LV</v>
      </c>
    </row>
    <row r="4955" spans="1:22">
      <c r="A4955">
        <v>1119</v>
      </c>
      <c r="B4955" s="21">
        <v>3</v>
      </c>
      <c r="C4955" s="21" t="s">
        <v>10</v>
      </c>
      <c r="D4955" s="21" t="s">
        <v>8</v>
      </c>
      <c r="E4955" s="21">
        <v>34</v>
      </c>
      <c r="F4955" s="21">
        <v>66</v>
      </c>
      <c r="G4955" s="21" t="s">
        <v>6045</v>
      </c>
      <c r="H4955" s="21" t="s">
        <v>585</v>
      </c>
      <c r="I4955" s="21">
        <v>1</v>
      </c>
      <c r="J4955" s="21">
        <v>0</v>
      </c>
      <c r="K4955" s="21">
        <v>0</v>
      </c>
      <c r="L4955" s="21">
        <v>0</v>
      </c>
      <c r="M4955" s="21" t="s">
        <v>754</v>
      </c>
      <c r="N4955" s="21" t="s">
        <v>587</v>
      </c>
      <c r="O4955" s="21">
        <f t="shared" si="288"/>
        <v>0</v>
      </c>
      <c r="P4955" s="21">
        <f t="shared" si="289"/>
        <v>1</v>
      </c>
      <c r="Q4955" s="21">
        <f t="shared" si="290"/>
        <v>0</v>
      </c>
      <c r="R4955">
        <f>IFERROR(IF(I4955=1,VLOOKUP(F4955,Lookup!$A$2:$B$15,2,FALSE),0),0.5)</f>
        <v>0.5</v>
      </c>
      <c r="S4955">
        <f>IF(K4955=1,1,IFERROR(IF(H4955="pass",VLOOKUP(F4955,Lookup!$D$2:$E$26,2,FALSE),0),1.6))</f>
        <v>0</v>
      </c>
      <c r="T4955" s="6">
        <f t="shared" si="291"/>
        <v>0</v>
      </c>
      <c r="U4955" s="6">
        <f t="shared" si="292"/>
        <v>0.5</v>
      </c>
      <c r="V4955" t="str">
        <f t="shared" si="293"/>
        <v>M.BROWN, MIA</v>
      </c>
    </row>
    <row r="4956" spans="1:22">
      <c r="A4956">
        <v>1120</v>
      </c>
      <c r="B4956" s="21">
        <v>3</v>
      </c>
      <c r="C4956" s="21" t="s">
        <v>10</v>
      </c>
      <c r="D4956" s="21" t="s">
        <v>8</v>
      </c>
      <c r="E4956" s="21">
        <v>32</v>
      </c>
      <c r="F4956" s="21">
        <v>68</v>
      </c>
      <c r="G4956" s="21" t="s">
        <v>6046</v>
      </c>
      <c r="H4956" s="21" t="s">
        <v>585</v>
      </c>
      <c r="I4956" s="21">
        <v>1</v>
      </c>
      <c r="J4956" s="21">
        <v>0</v>
      </c>
      <c r="K4956" s="21">
        <v>0</v>
      </c>
      <c r="L4956" s="21">
        <v>0</v>
      </c>
      <c r="M4956" s="21" t="s">
        <v>1824</v>
      </c>
      <c r="N4956" s="21" t="s">
        <v>587</v>
      </c>
      <c r="O4956" s="21">
        <f t="shared" si="288"/>
        <v>0</v>
      </c>
      <c r="P4956" s="21">
        <f t="shared" si="289"/>
        <v>1</v>
      </c>
      <c r="Q4956" s="21">
        <f t="shared" si="290"/>
        <v>0</v>
      </c>
      <c r="R4956">
        <f>IFERROR(IF(I4956=1,VLOOKUP(F4956,Lookup!$A$2:$B$15,2,FALSE),0),0.5)</f>
        <v>0.5</v>
      </c>
      <c r="S4956">
        <f>IF(K4956=1,1,IFERROR(IF(H4956="pass",VLOOKUP(F4956,Lookup!$D$2:$E$26,2,FALSE),0),1.6))</f>
        <v>0</v>
      </c>
      <c r="T4956" s="6">
        <f t="shared" si="291"/>
        <v>0</v>
      </c>
      <c r="U4956" s="6">
        <f t="shared" si="292"/>
        <v>0.5</v>
      </c>
      <c r="V4956" t="str">
        <f t="shared" si="293"/>
        <v>M.GASKIN, MIA</v>
      </c>
    </row>
    <row r="4957" spans="1:22">
      <c r="A4957">
        <v>1121</v>
      </c>
      <c r="B4957" s="21">
        <v>3</v>
      </c>
      <c r="C4957" s="21" t="s">
        <v>10</v>
      </c>
      <c r="D4957" s="21" t="s">
        <v>8</v>
      </c>
      <c r="E4957" s="21">
        <v>29</v>
      </c>
      <c r="F4957" s="21">
        <v>71</v>
      </c>
      <c r="G4957" s="21" t="s">
        <v>6047</v>
      </c>
      <c r="H4957" s="21" t="s">
        <v>439</v>
      </c>
      <c r="I4957" s="21">
        <v>0</v>
      </c>
      <c r="J4957" s="21">
        <v>1</v>
      </c>
      <c r="K4957" s="21">
        <v>0</v>
      </c>
      <c r="L4957" s="21">
        <v>0</v>
      </c>
      <c r="M4957" s="21" t="s">
        <v>1822</v>
      </c>
      <c r="N4957" s="21">
        <v>6</v>
      </c>
      <c r="O4957" s="21">
        <f t="shared" si="288"/>
        <v>6</v>
      </c>
      <c r="P4957" s="21">
        <f t="shared" si="289"/>
        <v>0</v>
      </c>
      <c r="Q4957" s="21">
        <f t="shared" si="290"/>
        <v>1</v>
      </c>
      <c r="R4957">
        <f>IFERROR(IF(I4957=1,VLOOKUP(F4957,Lookup!$A$2:$B$15,2,FALSE),0),0.5)</f>
        <v>0</v>
      </c>
      <c r="S4957">
        <f>IF(K4957=1,1,IFERROR(IF(H4957="pass",VLOOKUP(F4957,Lookup!$D$2:$E$26,2,FALSE),0),1.6))</f>
        <v>1.6</v>
      </c>
      <c r="T4957" s="6">
        <f t="shared" si="291"/>
        <v>1.7050000000000001</v>
      </c>
      <c r="U4957" s="6">
        <f t="shared" si="292"/>
        <v>1.7050000000000001</v>
      </c>
      <c r="V4957" t="str">
        <f t="shared" si="293"/>
        <v>J.WADDLE, MIA</v>
      </c>
    </row>
    <row r="4958" spans="1:22">
      <c r="A4958">
        <v>1122</v>
      </c>
      <c r="B4958" s="21">
        <v>3</v>
      </c>
      <c r="C4958" s="21" t="s">
        <v>10</v>
      </c>
      <c r="D4958" s="21" t="s">
        <v>8</v>
      </c>
      <c r="E4958" s="21">
        <v>24</v>
      </c>
      <c r="F4958" s="21">
        <v>76</v>
      </c>
      <c r="G4958" s="21" t="s">
        <v>6048</v>
      </c>
      <c r="H4958" s="21" t="s">
        <v>585</v>
      </c>
      <c r="I4958" s="21">
        <v>1</v>
      </c>
      <c r="J4958" s="21">
        <v>0</v>
      </c>
      <c r="K4958" s="21">
        <v>0</v>
      </c>
      <c r="L4958" s="21">
        <v>0</v>
      </c>
      <c r="M4958" s="21" t="s">
        <v>754</v>
      </c>
      <c r="N4958" s="21" t="s">
        <v>587</v>
      </c>
      <c r="O4958" s="21">
        <f t="shared" si="288"/>
        <v>0</v>
      </c>
      <c r="P4958" s="21">
        <f t="shared" si="289"/>
        <v>1</v>
      </c>
      <c r="Q4958" s="21">
        <f t="shared" si="290"/>
        <v>0</v>
      </c>
      <c r="R4958">
        <f>IFERROR(IF(I4958=1,VLOOKUP(F4958,Lookup!$A$2:$B$15,2,FALSE),0),0.5)</f>
        <v>0.5</v>
      </c>
      <c r="S4958">
        <f>IF(K4958=1,1,IFERROR(IF(H4958="pass",VLOOKUP(F4958,Lookup!$D$2:$E$26,2,FALSE),0),1.6))</f>
        <v>0</v>
      </c>
      <c r="T4958" s="6">
        <f t="shared" si="291"/>
        <v>0</v>
      </c>
      <c r="U4958" s="6">
        <f t="shared" si="292"/>
        <v>0.5</v>
      </c>
      <c r="V4958" t="str">
        <f t="shared" si="293"/>
        <v>M.BROWN, MIA</v>
      </c>
    </row>
    <row r="4959" spans="1:22">
      <c r="A4959">
        <v>1123</v>
      </c>
      <c r="B4959" s="21">
        <v>3</v>
      </c>
      <c r="C4959" s="21" t="s">
        <v>8</v>
      </c>
      <c r="D4959" s="21" t="s">
        <v>10</v>
      </c>
      <c r="E4959" s="21">
        <v>75</v>
      </c>
      <c r="F4959" s="21">
        <v>25</v>
      </c>
      <c r="G4959" s="21" t="s">
        <v>6049</v>
      </c>
      <c r="H4959" s="21" t="s">
        <v>439</v>
      </c>
      <c r="I4959" s="21">
        <v>0</v>
      </c>
      <c r="J4959" s="21">
        <v>1</v>
      </c>
      <c r="K4959" s="21">
        <v>0</v>
      </c>
      <c r="L4959" s="21">
        <v>0</v>
      </c>
      <c r="M4959" s="21" t="s">
        <v>732</v>
      </c>
      <c r="N4959" s="21">
        <v>-4</v>
      </c>
      <c r="O4959" s="21">
        <f t="shared" si="288"/>
        <v>-4</v>
      </c>
      <c r="P4959" s="21">
        <f t="shared" si="289"/>
        <v>0</v>
      </c>
      <c r="Q4959" s="21">
        <f t="shared" si="290"/>
        <v>1</v>
      </c>
      <c r="R4959">
        <f>IFERROR(IF(I4959=1,VLOOKUP(F4959,Lookup!$A$2:$B$15,2,FALSE),0),0.5)</f>
        <v>0</v>
      </c>
      <c r="S4959">
        <f>IF(K4959=1,1,IFERROR(IF(H4959="pass",VLOOKUP(F4959,Lookup!$D$2:$E$26,2,FALSE),0),1.6))</f>
        <v>1.6</v>
      </c>
      <c r="T4959" s="6">
        <f t="shared" si="291"/>
        <v>1.53</v>
      </c>
      <c r="U4959" s="6">
        <f t="shared" si="292"/>
        <v>1.53</v>
      </c>
      <c r="V4959" t="str">
        <f t="shared" si="293"/>
        <v>K.DRAKE, LV</v>
      </c>
    </row>
    <row r="4960" spans="1:22">
      <c r="A4960">
        <v>1124</v>
      </c>
      <c r="B4960" s="21">
        <v>3</v>
      </c>
      <c r="C4960" s="21" t="s">
        <v>8</v>
      </c>
      <c r="D4960" s="21" t="s">
        <v>10</v>
      </c>
      <c r="E4960" s="21">
        <v>75</v>
      </c>
      <c r="F4960" s="21">
        <v>25</v>
      </c>
      <c r="G4960" s="21" t="s">
        <v>6050</v>
      </c>
      <c r="H4960" s="21" t="s">
        <v>439</v>
      </c>
      <c r="I4960" s="21">
        <v>0</v>
      </c>
      <c r="J4960" s="21">
        <v>1</v>
      </c>
      <c r="K4960" s="21">
        <v>0</v>
      </c>
      <c r="L4960" s="21">
        <v>0</v>
      </c>
      <c r="M4960" s="21" t="s">
        <v>732</v>
      </c>
      <c r="N4960" s="21">
        <v>3</v>
      </c>
      <c r="O4960" s="21">
        <f t="shared" si="288"/>
        <v>3</v>
      </c>
      <c r="P4960" s="21">
        <f t="shared" si="289"/>
        <v>0</v>
      </c>
      <c r="Q4960" s="21">
        <f t="shared" si="290"/>
        <v>1</v>
      </c>
      <c r="R4960">
        <f>IFERROR(IF(I4960=1,VLOOKUP(F4960,Lookup!$A$2:$B$15,2,FALSE),0),0.5)</f>
        <v>0</v>
      </c>
      <c r="S4960">
        <f>IF(K4960=1,1,IFERROR(IF(H4960="pass",VLOOKUP(F4960,Lookup!$D$2:$E$26,2,FALSE),0),1.6))</f>
        <v>1.6</v>
      </c>
      <c r="T4960" s="6">
        <f t="shared" si="291"/>
        <v>1.6525000000000001</v>
      </c>
      <c r="U4960" s="6">
        <f t="shared" si="292"/>
        <v>1.6525000000000001</v>
      </c>
      <c r="V4960" t="str">
        <f t="shared" si="293"/>
        <v>K.DRAKE, LV</v>
      </c>
    </row>
    <row r="4961" spans="1:22">
      <c r="A4961">
        <v>1125</v>
      </c>
      <c r="B4961" s="21">
        <v>3</v>
      </c>
      <c r="C4961" s="21" t="s">
        <v>8</v>
      </c>
      <c r="D4961" s="21" t="s">
        <v>10</v>
      </c>
      <c r="E4961" s="21">
        <v>65</v>
      </c>
      <c r="F4961" s="21">
        <v>35</v>
      </c>
      <c r="G4961" s="21" t="s">
        <v>6051</v>
      </c>
      <c r="H4961" s="21" t="s">
        <v>439</v>
      </c>
      <c r="I4961" s="21">
        <v>0</v>
      </c>
      <c r="J4961" s="21">
        <v>1</v>
      </c>
      <c r="K4961" s="21">
        <v>0</v>
      </c>
      <c r="L4961" s="21">
        <v>0</v>
      </c>
      <c r="M4961" s="21" t="s">
        <v>786</v>
      </c>
      <c r="N4961" s="21">
        <v>5</v>
      </c>
      <c r="O4961" s="21">
        <f t="shared" si="288"/>
        <v>5</v>
      </c>
      <c r="P4961" s="21">
        <f t="shared" si="289"/>
        <v>0</v>
      </c>
      <c r="Q4961" s="21">
        <f t="shared" si="290"/>
        <v>1</v>
      </c>
      <c r="R4961">
        <f>IFERROR(IF(I4961=1,VLOOKUP(F4961,Lookup!$A$2:$B$15,2,FALSE),0),0.5)</f>
        <v>0</v>
      </c>
      <c r="S4961">
        <f>IF(K4961=1,1,IFERROR(IF(H4961="pass",VLOOKUP(F4961,Lookup!$D$2:$E$26,2,FALSE),0),1.6))</f>
        <v>1.6</v>
      </c>
      <c r="T4961" s="6">
        <f t="shared" si="291"/>
        <v>1.6875</v>
      </c>
      <c r="U4961" s="6">
        <f t="shared" si="292"/>
        <v>1.6875</v>
      </c>
      <c r="V4961" t="str">
        <f t="shared" si="293"/>
        <v>H.RUGGS, LV</v>
      </c>
    </row>
    <row r="4962" spans="1:22">
      <c r="A4962">
        <v>1126</v>
      </c>
      <c r="B4962" s="21">
        <v>3</v>
      </c>
      <c r="C4962" s="21" t="s">
        <v>8</v>
      </c>
      <c r="D4962" s="21" t="s">
        <v>10</v>
      </c>
      <c r="E4962" s="21">
        <v>65</v>
      </c>
      <c r="F4962" s="21">
        <v>35</v>
      </c>
      <c r="G4962" s="21" t="s">
        <v>6052</v>
      </c>
      <c r="H4962" s="21" t="s">
        <v>439</v>
      </c>
      <c r="I4962" s="21">
        <v>0</v>
      </c>
      <c r="J4962" s="21">
        <v>1</v>
      </c>
      <c r="K4962" s="21">
        <v>0</v>
      </c>
      <c r="L4962" s="21">
        <v>0</v>
      </c>
      <c r="M4962" s="21" t="s">
        <v>737</v>
      </c>
      <c r="N4962" s="21">
        <v>14</v>
      </c>
      <c r="O4962" s="21">
        <f t="shared" si="288"/>
        <v>14</v>
      </c>
      <c r="P4962" s="21">
        <f t="shared" si="289"/>
        <v>0</v>
      </c>
      <c r="Q4962" s="21">
        <f t="shared" si="290"/>
        <v>1</v>
      </c>
      <c r="R4962">
        <f>IFERROR(IF(I4962=1,VLOOKUP(F4962,Lookup!$A$2:$B$15,2,FALSE),0),0.5)</f>
        <v>0</v>
      </c>
      <c r="S4962">
        <f>IF(K4962=1,1,IFERROR(IF(H4962="pass",VLOOKUP(F4962,Lookup!$D$2:$E$26,2,FALSE),0),1.6))</f>
        <v>1.6</v>
      </c>
      <c r="T4962" s="6">
        <f t="shared" si="291"/>
        <v>1.845</v>
      </c>
      <c r="U4962" s="6">
        <f t="shared" si="292"/>
        <v>1.845</v>
      </c>
      <c r="V4962" t="str">
        <f t="shared" si="293"/>
        <v>H.RENFROW, LV</v>
      </c>
    </row>
    <row r="4963" spans="1:22">
      <c r="A4963">
        <v>1127</v>
      </c>
      <c r="B4963" s="21">
        <v>3</v>
      </c>
      <c r="C4963" s="21" t="s">
        <v>8</v>
      </c>
      <c r="D4963" s="21" t="s">
        <v>10</v>
      </c>
      <c r="E4963" s="21">
        <v>65</v>
      </c>
      <c r="F4963" s="21">
        <v>35</v>
      </c>
      <c r="G4963" s="21" t="s">
        <v>6053</v>
      </c>
      <c r="H4963" s="21" t="s">
        <v>439</v>
      </c>
      <c r="I4963" s="21">
        <v>0</v>
      </c>
      <c r="J4963" s="21">
        <v>1</v>
      </c>
      <c r="K4963" s="21">
        <v>0</v>
      </c>
      <c r="L4963" s="21">
        <v>0</v>
      </c>
      <c r="M4963" s="21" t="s">
        <v>737</v>
      </c>
      <c r="N4963" s="21">
        <v>25</v>
      </c>
      <c r="O4963" s="21">
        <f t="shared" si="288"/>
        <v>25</v>
      </c>
      <c r="P4963" s="21">
        <f t="shared" si="289"/>
        <v>0</v>
      </c>
      <c r="Q4963" s="21">
        <f t="shared" si="290"/>
        <v>1</v>
      </c>
      <c r="R4963">
        <f>IFERROR(IF(I4963=1,VLOOKUP(F4963,Lookup!$A$2:$B$15,2,FALSE),0),0.5)</f>
        <v>0</v>
      </c>
      <c r="S4963">
        <f>IF(K4963=1,1,IFERROR(IF(H4963="pass",VLOOKUP(F4963,Lookup!$D$2:$E$26,2,FALSE),0),1.6))</f>
        <v>1.6</v>
      </c>
      <c r="T4963" s="6">
        <f t="shared" si="291"/>
        <v>2.0375000000000001</v>
      </c>
      <c r="U4963" s="6">
        <f t="shared" si="292"/>
        <v>2.0375000000000001</v>
      </c>
      <c r="V4963" t="str">
        <f t="shared" si="293"/>
        <v>H.RENFROW, LV</v>
      </c>
    </row>
    <row r="4964" spans="1:22">
      <c r="A4964">
        <v>1128</v>
      </c>
      <c r="B4964" s="21">
        <v>3</v>
      </c>
      <c r="C4964" s="21" t="s">
        <v>8</v>
      </c>
      <c r="D4964" s="21" t="s">
        <v>10</v>
      </c>
      <c r="E4964" s="21">
        <v>58</v>
      </c>
      <c r="F4964" s="21">
        <v>42</v>
      </c>
      <c r="G4964" s="21" t="s">
        <v>6054</v>
      </c>
      <c r="H4964" s="21" t="s">
        <v>439</v>
      </c>
      <c r="I4964" s="21">
        <v>0</v>
      </c>
      <c r="J4964" s="21">
        <v>1</v>
      </c>
      <c r="K4964" s="21">
        <v>0</v>
      </c>
      <c r="L4964" s="21">
        <v>0</v>
      </c>
      <c r="M4964" s="21" t="s">
        <v>732</v>
      </c>
      <c r="N4964" s="21">
        <v>20</v>
      </c>
      <c r="O4964" s="21">
        <f t="shared" si="288"/>
        <v>20</v>
      </c>
      <c r="P4964" s="21">
        <f t="shared" si="289"/>
        <v>0</v>
      </c>
      <c r="Q4964" s="21">
        <f t="shared" si="290"/>
        <v>1</v>
      </c>
      <c r="R4964">
        <f>IFERROR(IF(I4964=1,VLOOKUP(F4964,Lookup!$A$2:$B$15,2,FALSE),0),0.5)</f>
        <v>0</v>
      </c>
      <c r="S4964">
        <f>IF(K4964=1,1,IFERROR(IF(H4964="pass",VLOOKUP(F4964,Lookup!$D$2:$E$26,2,FALSE),0),1.6))</f>
        <v>1.6</v>
      </c>
      <c r="T4964" s="6">
        <f t="shared" si="291"/>
        <v>1.9500000000000002</v>
      </c>
      <c r="U4964" s="6">
        <f t="shared" si="292"/>
        <v>1.9500000000000002</v>
      </c>
      <c r="V4964" t="str">
        <f t="shared" si="293"/>
        <v>K.DRAKE, LV</v>
      </c>
    </row>
    <row r="4965" spans="1:22">
      <c r="A4965">
        <v>1129</v>
      </c>
      <c r="B4965" s="21">
        <v>3</v>
      </c>
      <c r="C4965" s="21" t="s">
        <v>8</v>
      </c>
      <c r="D4965" s="21" t="s">
        <v>10</v>
      </c>
      <c r="E4965" s="21">
        <v>58</v>
      </c>
      <c r="F4965" s="21">
        <v>42</v>
      </c>
      <c r="G4965" s="21" t="s">
        <v>6055</v>
      </c>
      <c r="H4965" s="21" t="s">
        <v>439</v>
      </c>
      <c r="I4965" s="21">
        <v>0</v>
      </c>
      <c r="J4965" s="21">
        <v>1</v>
      </c>
      <c r="K4965" s="21">
        <v>0</v>
      </c>
      <c r="L4965" s="21">
        <v>0</v>
      </c>
      <c r="M4965" s="21" t="s">
        <v>3963</v>
      </c>
      <c r="N4965" s="21">
        <v>3</v>
      </c>
      <c r="O4965" s="21">
        <f t="shared" si="288"/>
        <v>3</v>
      </c>
      <c r="P4965" s="21">
        <f t="shared" si="289"/>
        <v>0</v>
      </c>
      <c r="Q4965" s="21">
        <f t="shared" si="290"/>
        <v>1</v>
      </c>
      <c r="R4965">
        <f>IFERROR(IF(I4965=1,VLOOKUP(F4965,Lookup!$A$2:$B$15,2,FALSE),0),0.5)</f>
        <v>0</v>
      </c>
      <c r="S4965">
        <f>IF(K4965=1,1,IFERROR(IF(H4965="pass",VLOOKUP(F4965,Lookup!$D$2:$E$26,2,FALSE),0),1.6))</f>
        <v>1.6</v>
      </c>
      <c r="T4965" s="6">
        <f t="shared" si="291"/>
        <v>1.6525000000000001</v>
      </c>
      <c r="U4965" s="6">
        <f t="shared" si="292"/>
        <v>1.6525000000000001</v>
      </c>
      <c r="V4965" t="str">
        <f t="shared" si="293"/>
        <v>F.MOREAU, LV</v>
      </c>
    </row>
    <row r="4966" spans="1:22">
      <c r="A4966">
        <v>1130</v>
      </c>
      <c r="B4966" s="21">
        <v>3</v>
      </c>
      <c r="C4966" s="21" t="s">
        <v>10</v>
      </c>
      <c r="D4966" s="21" t="s">
        <v>8</v>
      </c>
      <c r="E4966" s="21">
        <v>99</v>
      </c>
      <c r="F4966" s="21">
        <v>1</v>
      </c>
      <c r="G4966" s="21" t="s">
        <v>6056</v>
      </c>
      <c r="H4966" s="21" t="s">
        <v>439</v>
      </c>
      <c r="I4966" s="21">
        <v>0</v>
      </c>
      <c r="J4966" s="21">
        <v>1</v>
      </c>
      <c r="K4966" s="21">
        <v>0</v>
      </c>
      <c r="L4966" s="21">
        <v>0</v>
      </c>
      <c r="M4966" s="21" t="s">
        <v>1822</v>
      </c>
      <c r="N4966" s="21">
        <v>-1</v>
      </c>
      <c r="O4966" s="21">
        <f t="shared" si="288"/>
        <v>-1</v>
      </c>
      <c r="P4966" s="21">
        <f t="shared" si="289"/>
        <v>0</v>
      </c>
      <c r="Q4966" s="21">
        <f t="shared" si="290"/>
        <v>1</v>
      </c>
      <c r="R4966">
        <f>IFERROR(IF(I4966=1,VLOOKUP(F4966,Lookup!$A$2:$B$15,2,FALSE),0),0.5)</f>
        <v>0</v>
      </c>
      <c r="S4966">
        <f>IF(K4966=1,1,IFERROR(IF(H4966="pass",VLOOKUP(F4966,Lookup!$D$2:$E$26,2,FALSE),0),1.6))</f>
        <v>1.6</v>
      </c>
      <c r="T4966" s="6">
        <f t="shared" si="291"/>
        <v>1.5825</v>
      </c>
      <c r="U4966" s="6">
        <f t="shared" si="292"/>
        <v>1.5825</v>
      </c>
      <c r="V4966" t="str">
        <f t="shared" si="293"/>
        <v>J.WADDLE, MIA</v>
      </c>
    </row>
    <row r="4967" spans="1:22">
      <c r="A4967">
        <v>1131</v>
      </c>
      <c r="B4967" s="21">
        <v>3</v>
      </c>
      <c r="C4967" s="21" t="s">
        <v>8</v>
      </c>
      <c r="D4967" s="21" t="s">
        <v>10</v>
      </c>
      <c r="E4967" s="21">
        <v>63</v>
      </c>
      <c r="F4967" s="21">
        <v>37</v>
      </c>
      <c r="G4967" s="21" t="s">
        <v>6057</v>
      </c>
      <c r="H4967" s="21" t="s">
        <v>585</v>
      </c>
      <c r="I4967" s="21">
        <v>1</v>
      </c>
      <c r="J4967" s="21">
        <v>0</v>
      </c>
      <c r="K4967" s="21">
        <v>0</v>
      </c>
      <c r="L4967" s="21">
        <v>0</v>
      </c>
      <c r="M4967" s="21" t="s">
        <v>3968</v>
      </c>
      <c r="N4967" s="21" t="s">
        <v>587</v>
      </c>
      <c r="O4967" s="21">
        <f t="shared" si="288"/>
        <v>0</v>
      </c>
      <c r="P4967" s="21">
        <f t="shared" si="289"/>
        <v>1</v>
      </c>
      <c r="Q4967" s="21">
        <f t="shared" si="290"/>
        <v>0</v>
      </c>
      <c r="R4967">
        <f>IFERROR(IF(I4967=1,VLOOKUP(F4967,Lookup!$A$2:$B$15,2,FALSE),0),0.5)</f>
        <v>0.5</v>
      </c>
      <c r="S4967">
        <f>IF(K4967=1,1,IFERROR(IF(H4967="pass",VLOOKUP(F4967,Lookup!$D$2:$E$26,2,FALSE),0),1.6))</f>
        <v>0</v>
      </c>
      <c r="T4967" s="6">
        <f t="shared" si="291"/>
        <v>0</v>
      </c>
      <c r="U4967" s="6">
        <f t="shared" si="292"/>
        <v>0.5</v>
      </c>
      <c r="V4967" t="str">
        <f t="shared" si="293"/>
        <v>P.BARBER, LV</v>
      </c>
    </row>
    <row r="4968" spans="1:22">
      <c r="A4968">
        <v>1132</v>
      </c>
      <c r="B4968" s="21">
        <v>3</v>
      </c>
      <c r="C4968" s="21" t="s">
        <v>8</v>
      </c>
      <c r="D4968" s="21" t="s">
        <v>10</v>
      </c>
      <c r="E4968" s="21">
        <v>59</v>
      </c>
      <c r="F4968" s="21">
        <v>41</v>
      </c>
      <c r="G4968" s="21" t="s">
        <v>6058</v>
      </c>
      <c r="H4968" s="21" t="s">
        <v>439</v>
      </c>
      <c r="I4968" s="21">
        <v>0</v>
      </c>
      <c r="J4968" s="21">
        <v>1</v>
      </c>
      <c r="K4968" s="21">
        <v>0</v>
      </c>
      <c r="L4968" s="21">
        <v>0</v>
      </c>
      <c r="M4968" s="21" t="s">
        <v>732</v>
      </c>
      <c r="N4968" s="21">
        <v>2</v>
      </c>
      <c r="O4968" s="21">
        <f t="shared" si="288"/>
        <v>2</v>
      </c>
      <c r="P4968" s="21">
        <f t="shared" si="289"/>
        <v>0</v>
      </c>
      <c r="Q4968" s="21">
        <f t="shared" si="290"/>
        <v>1</v>
      </c>
      <c r="R4968">
        <f>IFERROR(IF(I4968=1,VLOOKUP(F4968,Lookup!$A$2:$B$15,2,FALSE),0),0.5)</f>
        <v>0</v>
      </c>
      <c r="S4968">
        <f>IF(K4968=1,1,IFERROR(IF(H4968="pass",VLOOKUP(F4968,Lookup!$D$2:$E$26,2,FALSE),0),1.6))</f>
        <v>1.6</v>
      </c>
      <c r="T4968" s="6">
        <f t="shared" si="291"/>
        <v>1.635</v>
      </c>
      <c r="U4968" s="6">
        <f t="shared" si="292"/>
        <v>1.635</v>
      </c>
      <c r="V4968" t="str">
        <f t="shared" si="293"/>
        <v>K.DRAKE, LV</v>
      </c>
    </row>
    <row r="4969" spans="1:22">
      <c r="A4969">
        <v>1133</v>
      </c>
      <c r="B4969" s="21">
        <v>3</v>
      </c>
      <c r="C4969" s="21" t="s">
        <v>8</v>
      </c>
      <c r="D4969" s="21" t="s">
        <v>10</v>
      </c>
      <c r="E4969" s="21">
        <v>59</v>
      </c>
      <c r="F4969" s="21">
        <v>41</v>
      </c>
      <c r="G4969" s="21" t="s">
        <v>6059</v>
      </c>
      <c r="H4969" s="21" t="s">
        <v>439</v>
      </c>
      <c r="I4969" s="21">
        <v>0</v>
      </c>
      <c r="J4969" s="21">
        <v>1</v>
      </c>
      <c r="K4969" s="21">
        <v>0</v>
      </c>
      <c r="L4969" s="21">
        <v>0</v>
      </c>
      <c r="M4969" s="21" t="s">
        <v>786</v>
      </c>
      <c r="N4969" s="21">
        <v>18</v>
      </c>
      <c r="O4969" s="21">
        <f t="shared" si="288"/>
        <v>18</v>
      </c>
      <c r="P4969" s="21">
        <f t="shared" si="289"/>
        <v>0</v>
      </c>
      <c r="Q4969" s="21">
        <f t="shared" si="290"/>
        <v>1</v>
      </c>
      <c r="R4969">
        <f>IFERROR(IF(I4969=1,VLOOKUP(F4969,Lookup!$A$2:$B$15,2,FALSE),0),0.5)</f>
        <v>0</v>
      </c>
      <c r="S4969">
        <f>IF(K4969=1,1,IFERROR(IF(H4969="pass",VLOOKUP(F4969,Lookup!$D$2:$E$26,2,FALSE),0),1.6))</f>
        <v>1.6</v>
      </c>
      <c r="T4969" s="6">
        <f t="shared" si="291"/>
        <v>1.915</v>
      </c>
      <c r="U4969" s="6">
        <f t="shared" si="292"/>
        <v>1.915</v>
      </c>
      <c r="V4969" t="str">
        <f t="shared" si="293"/>
        <v>H.RUGGS, LV</v>
      </c>
    </row>
    <row r="4970" spans="1:22">
      <c r="A4970">
        <v>1134</v>
      </c>
      <c r="B4970" s="21">
        <v>3</v>
      </c>
      <c r="C4970" s="21" t="s">
        <v>8</v>
      </c>
      <c r="D4970" s="21" t="s">
        <v>10</v>
      </c>
      <c r="E4970" s="21">
        <v>41</v>
      </c>
      <c r="F4970" s="21">
        <v>59</v>
      </c>
      <c r="G4970" s="21" t="s">
        <v>6060</v>
      </c>
      <c r="H4970" s="21" t="s">
        <v>585</v>
      </c>
      <c r="I4970" s="21">
        <v>1</v>
      </c>
      <c r="J4970" s="21">
        <v>0</v>
      </c>
      <c r="K4970" s="21">
        <v>0</v>
      </c>
      <c r="L4970" s="21">
        <v>0</v>
      </c>
      <c r="M4970" s="21" t="s">
        <v>732</v>
      </c>
      <c r="N4970" s="21" t="s">
        <v>587</v>
      </c>
      <c r="O4970" s="21">
        <f t="shared" si="288"/>
        <v>0</v>
      </c>
      <c r="P4970" s="21">
        <f t="shared" si="289"/>
        <v>1</v>
      </c>
      <c r="Q4970" s="21">
        <f t="shared" si="290"/>
        <v>0</v>
      </c>
      <c r="R4970">
        <f>IFERROR(IF(I4970=1,VLOOKUP(F4970,Lookup!$A$2:$B$15,2,FALSE),0),0.5)</f>
        <v>0.5</v>
      </c>
      <c r="S4970">
        <f>IF(K4970=1,1,IFERROR(IF(H4970="pass",VLOOKUP(F4970,Lookup!$D$2:$E$26,2,FALSE),0),1.6))</f>
        <v>0</v>
      </c>
      <c r="T4970" s="6">
        <f t="shared" si="291"/>
        <v>0</v>
      </c>
      <c r="U4970" s="6">
        <f t="shared" si="292"/>
        <v>0.5</v>
      </c>
      <c r="V4970" t="str">
        <f t="shared" si="293"/>
        <v>K.DRAKE, LV</v>
      </c>
    </row>
    <row r="4971" spans="1:22">
      <c r="A4971">
        <v>1135</v>
      </c>
      <c r="B4971" s="21">
        <v>3</v>
      </c>
      <c r="C4971" s="21" t="s">
        <v>8</v>
      </c>
      <c r="D4971" s="21" t="s">
        <v>10</v>
      </c>
      <c r="E4971" s="21">
        <v>39</v>
      </c>
      <c r="F4971" s="21">
        <v>61</v>
      </c>
      <c r="G4971" s="21" t="s">
        <v>6061</v>
      </c>
      <c r="H4971" s="21" t="s">
        <v>439</v>
      </c>
      <c r="I4971" s="21">
        <v>0</v>
      </c>
      <c r="J4971" s="21">
        <v>1</v>
      </c>
      <c r="K4971" s="21">
        <v>0</v>
      </c>
      <c r="L4971" s="21">
        <v>0</v>
      </c>
      <c r="M4971" s="21" t="s">
        <v>726</v>
      </c>
      <c r="N4971" s="21">
        <v>7</v>
      </c>
      <c r="O4971" s="21">
        <f t="shared" si="288"/>
        <v>7</v>
      </c>
      <c r="P4971" s="21">
        <f t="shared" si="289"/>
        <v>0</v>
      </c>
      <c r="Q4971" s="21">
        <f t="shared" si="290"/>
        <v>1</v>
      </c>
      <c r="R4971">
        <f>IFERROR(IF(I4971=1,VLOOKUP(F4971,Lookup!$A$2:$B$15,2,FALSE),0),0.5)</f>
        <v>0</v>
      </c>
      <c r="S4971">
        <f>IF(K4971=1,1,IFERROR(IF(H4971="pass",VLOOKUP(F4971,Lookup!$D$2:$E$26,2,FALSE),0),1.6))</f>
        <v>1.6</v>
      </c>
      <c r="T4971" s="6">
        <f t="shared" si="291"/>
        <v>1.7225000000000001</v>
      </c>
      <c r="U4971" s="6">
        <f t="shared" si="292"/>
        <v>1.7225000000000001</v>
      </c>
      <c r="V4971" t="str">
        <f t="shared" si="293"/>
        <v>D.WALLER, LV</v>
      </c>
    </row>
    <row r="4972" spans="1:22">
      <c r="A4972">
        <v>1136</v>
      </c>
      <c r="B4972" s="21">
        <v>3</v>
      </c>
      <c r="C4972" s="21" t="s">
        <v>8</v>
      </c>
      <c r="D4972" s="21" t="s">
        <v>10</v>
      </c>
      <c r="E4972" s="21">
        <v>31</v>
      </c>
      <c r="F4972" s="21">
        <v>69</v>
      </c>
      <c r="G4972" s="21" t="s">
        <v>6062</v>
      </c>
      <c r="H4972" s="21" t="s">
        <v>585</v>
      </c>
      <c r="I4972" s="21">
        <v>1</v>
      </c>
      <c r="J4972" s="21">
        <v>0</v>
      </c>
      <c r="K4972" s="21">
        <v>0</v>
      </c>
      <c r="L4972" s="21">
        <v>0</v>
      </c>
      <c r="M4972" s="21" t="s">
        <v>732</v>
      </c>
      <c r="N4972" s="21" t="s">
        <v>587</v>
      </c>
      <c r="O4972" s="21">
        <f t="shared" si="288"/>
        <v>0</v>
      </c>
      <c r="P4972" s="21">
        <f t="shared" si="289"/>
        <v>1</v>
      </c>
      <c r="Q4972" s="21">
        <f t="shared" si="290"/>
        <v>0</v>
      </c>
      <c r="R4972">
        <f>IFERROR(IF(I4972=1,VLOOKUP(F4972,Lookup!$A$2:$B$15,2,FALSE),0),0.5)</f>
        <v>0.5</v>
      </c>
      <c r="S4972">
        <f>IF(K4972=1,1,IFERROR(IF(H4972="pass",VLOOKUP(F4972,Lookup!$D$2:$E$26,2,FALSE),0),1.6))</f>
        <v>0</v>
      </c>
      <c r="T4972" s="6">
        <f t="shared" si="291"/>
        <v>0</v>
      </c>
      <c r="U4972" s="6">
        <f t="shared" si="292"/>
        <v>0.5</v>
      </c>
      <c r="V4972" t="str">
        <f t="shared" si="293"/>
        <v>K.DRAKE, LV</v>
      </c>
    </row>
    <row r="4973" spans="1:22">
      <c r="A4973">
        <v>1137</v>
      </c>
      <c r="B4973" s="21">
        <v>3</v>
      </c>
      <c r="C4973" s="21" t="s">
        <v>8</v>
      </c>
      <c r="D4973" s="21" t="s">
        <v>10</v>
      </c>
      <c r="E4973" s="21">
        <v>25</v>
      </c>
      <c r="F4973" s="21">
        <v>75</v>
      </c>
      <c r="G4973" s="21" t="s">
        <v>6063</v>
      </c>
      <c r="H4973" s="21" t="s">
        <v>439</v>
      </c>
      <c r="I4973" s="21">
        <v>0</v>
      </c>
      <c r="J4973" s="21">
        <v>1</v>
      </c>
      <c r="K4973" s="21">
        <v>0</v>
      </c>
      <c r="L4973" s="21">
        <v>0</v>
      </c>
      <c r="M4973" s="21" t="s">
        <v>3968</v>
      </c>
      <c r="N4973" s="21">
        <v>24</v>
      </c>
      <c r="O4973" s="21">
        <f t="shared" si="288"/>
        <v>24</v>
      </c>
      <c r="P4973" s="21">
        <f t="shared" si="289"/>
        <v>0</v>
      </c>
      <c r="Q4973" s="21">
        <f t="shared" si="290"/>
        <v>1</v>
      </c>
      <c r="R4973">
        <f>IFERROR(IF(I4973=1,VLOOKUP(F4973,Lookup!$A$2:$B$15,2,FALSE),0),0.5)</f>
        <v>0</v>
      </c>
      <c r="S4973">
        <f>IF(K4973=1,1,IFERROR(IF(H4973="pass",VLOOKUP(F4973,Lookup!$D$2:$E$26,2,FALSE),0),1.6))</f>
        <v>1.8</v>
      </c>
      <c r="T4973" s="6">
        <f t="shared" si="291"/>
        <v>2.02</v>
      </c>
      <c r="U4973" s="6">
        <f t="shared" si="292"/>
        <v>1.8748000000000002</v>
      </c>
      <c r="V4973" t="str">
        <f t="shared" si="293"/>
        <v>P.BARBER, LV</v>
      </c>
    </row>
    <row r="4974" spans="1:22">
      <c r="A4974">
        <v>1138</v>
      </c>
      <c r="B4974" s="21">
        <v>3</v>
      </c>
      <c r="C4974" s="21" t="s">
        <v>10</v>
      </c>
      <c r="D4974" s="21" t="s">
        <v>8</v>
      </c>
      <c r="E4974" s="21">
        <v>75</v>
      </c>
      <c r="F4974" s="21">
        <v>25</v>
      </c>
      <c r="G4974" s="21" t="s">
        <v>6064</v>
      </c>
      <c r="H4974" s="21" t="s">
        <v>439</v>
      </c>
      <c r="I4974" s="21">
        <v>0</v>
      </c>
      <c r="J4974" s="21">
        <v>1</v>
      </c>
      <c r="K4974" s="21">
        <v>0</v>
      </c>
      <c r="L4974" s="21">
        <v>0</v>
      </c>
      <c r="M4974" s="21" t="s">
        <v>1860</v>
      </c>
      <c r="N4974" s="21">
        <v>12</v>
      </c>
      <c r="O4974" s="21">
        <f t="shared" si="288"/>
        <v>12</v>
      </c>
      <c r="P4974" s="21">
        <f t="shared" si="289"/>
        <v>0</v>
      </c>
      <c r="Q4974" s="21">
        <f t="shared" si="290"/>
        <v>1</v>
      </c>
      <c r="R4974">
        <f>IFERROR(IF(I4974=1,VLOOKUP(F4974,Lookup!$A$2:$B$15,2,FALSE),0),0.5)</f>
        <v>0</v>
      </c>
      <c r="S4974">
        <f>IF(K4974=1,1,IFERROR(IF(H4974="pass",VLOOKUP(F4974,Lookup!$D$2:$E$26,2,FALSE),0),1.6))</f>
        <v>1.6</v>
      </c>
      <c r="T4974" s="6">
        <f t="shared" si="291"/>
        <v>1.81</v>
      </c>
      <c r="U4974" s="6">
        <f t="shared" si="292"/>
        <v>1.81</v>
      </c>
      <c r="V4974" t="str">
        <f t="shared" si="293"/>
        <v>D.PARKER, MIA</v>
      </c>
    </row>
    <row r="4975" spans="1:22">
      <c r="A4975">
        <v>1139</v>
      </c>
      <c r="B4975" s="21">
        <v>3</v>
      </c>
      <c r="C4975" s="21" t="s">
        <v>10</v>
      </c>
      <c r="D4975" s="21" t="s">
        <v>8</v>
      </c>
      <c r="E4975" s="21">
        <v>63</v>
      </c>
      <c r="F4975" s="21">
        <v>37</v>
      </c>
      <c r="G4975" s="21" t="s">
        <v>6065</v>
      </c>
      <c r="H4975" s="21" t="s">
        <v>585</v>
      </c>
      <c r="I4975" s="21">
        <v>1</v>
      </c>
      <c r="J4975" s="21">
        <v>0</v>
      </c>
      <c r="K4975" s="21">
        <v>0</v>
      </c>
      <c r="L4975" s="21">
        <v>0</v>
      </c>
      <c r="M4975" s="21" t="s">
        <v>1824</v>
      </c>
      <c r="N4975" s="21" t="s">
        <v>587</v>
      </c>
      <c r="O4975" s="21">
        <f t="shared" si="288"/>
        <v>0</v>
      </c>
      <c r="P4975" s="21">
        <f t="shared" si="289"/>
        <v>1</v>
      </c>
      <c r="Q4975" s="21">
        <f t="shared" si="290"/>
        <v>0</v>
      </c>
      <c r="R4975">
        <f>IFERROR(IF(I4975=1,VLOOKUP(F4975,Lookup!$A$2:$B$15,2,FALSE),0),0.5)</f>
        <v>0.5</v>
      </c>
      <c r="S4975">
        <f>IF(K4975=1,1,IFERROR(IF(H4975="pass",VLOOKUP(F4975,Lookup!$D$2:$E$26,2,FALSE),0),1.6))</f>
        <v>0</v>
      </c>
      <c r="T4975" s="6">
        <f t="shared" si="291"/>
        <v>0</v>
      </c>
      <c r="U4975" s="6">
        <f t="shared" si="292"/>
        <v>0.5</v>
      </c>
      <c r="V4975" t="str">
        <f t="shared" si="293"/>
        <v>M.GASKIN, MIA</v>
      </c>
    </row>
    <row r="4976" spans="1:22">
      <c r="A4976">
        <v>1140</v>
      </c>
      <c r="B4976" s="21">
        <v>3</v>
      </c>
      <c r="C4976" s="21" t="s">
        <v>10</v>
      </c>
      <c r="D4976" s="21" t="s">
        <v>8</v>
      </c>
      <c r="E4976" s="21">
        <v>59</v>
      </c>
      <c r="F4976" s="21">
        <v>41</v>
      </c>
      <c r="G4976" s="21" t="s">
        <v>6066</v>
      </c>
      <c r="H4976" s="21" t="s">
        <v>439</v>
      </c>
      <c r="I4976" s="21">
        <v>0</v>
      </c>
      <c r="J4976" s="21">
        <v>1</v>
      </c>
      <c r="K4976" s="21">
        <v>0</v>
      </c>
      <c r="L4976" s="21">
        <v>0</v>
      </c>
      <c r="M4976" s="21" t="s">
        <v>6067</v>
      </c>
      <c r="N4976" s="21">
        <v>8</v>
      </c>
      <c r="O4976" s="21">
        <f t="shared" si="288"/>
        <v>8</v>
      </c>
      <c r="P4976" s="21">
        <f t="shared" si="289"/>
        <v>0</v>
      </c>
      <c r="Q4976" s="21">
        <f t="shared" si="290"/>
        <v>1</v>
      </c>
      <c r="R4976">
        <f>IFERROR(IF(I4976=1,VLOOKUP(F4976,Lookup!$A$2:$B$15,2,FALSE),0),0.5)</f>
        <v>0</v>
      </c>
      <c r="S4976">
        <f>IF(K4976=1,1,IFERROR(IF(H4976="pass",VLOOKUP(F4976,Lookup!$D$2:$E$26,2,FALSE),0),1.6))</f>
        <v>1.6</v>
      </c>
      <c r="T4976" s="6">
        <f t="shared" si="291"/>
        <v>1.74</v>
      </c>
      <c r="U4976" s="6">
        <f t="shared" si="292"/>
        <v>1.74</v>
      </c>
      <c r="V4976" t="str">
        <f t="shared" si="293"/>
        <v>W.FULLER, MIA</v>
      </c>
    </row>
    <row r="4977" spans="1:22">
      <c r="A4977">
        <v>1141</v>
      </c>
      <c r="B4977" s="21">
        <v>3</v>
      </c>
      <c r="C4977" s="21" t="s">
        <v>10</v>
      </c>
      <c r="D4977" s="21" t="s">
        <v>8</v>
      </c>
      <c r="E4977" s="21">
        <v>51</v>
      </c>
      <c r="F4977" s="21">
        <v>49</v>
      </c>
      <c r="G4977" s="21" t="s">
        <v>6068</v>
      </c>
      <c r="H4977" s="21" t="s">
        <v>585</v>
      </c>
      <c r="I4977" s="21">
        <v>1</v>
      </c>
      <c r="J4977" s="21">
        <v>0</v>
      </c>
      <c r="K4977" s="21">
        <v>0</v>
      </c>
      <c r="L4977" s="21">
        <v>0</v>
      </c>
      <c r="M4977" s="21" t="s">
        <v>1824</v>
      </c>
      <c r="N4977" s="21" t="s">
        <v>587</v>
      </c>
      <c r="O4977" s="21">
        <f t="shared" si="288"/>
        <v>0</v>
      </c>
      <c r="P4977" s="21">
        <f t="shared" si="289"/>
        <v>1</v>
      </c>
      <c r="Q4977" s="21">
        <f t="shared" si="290"/>
        <v>0</v>
      </c>
      <c r="R4977">
        <f>IFERROR(IF(I4977=1,VLOOKUP(F4977,Lookup!$A$2:$B$15,2,FALSE),0),0.5)</f>
        <v>0.5</v>
      </c>
      <c r="S4977">
        <f>IF(K4977=1,1,IFERROR(IF(H4977="pass",VLOOKUP(F4977,Lookup!$D$2:$E$26,2,FALSE),0),1.6))</f>
        <v>0</v>
      </c>
      <c r="T4977" s="6">
        <f t="shared" si="291"/>
        <v>0</v>
      </c>
      <c r="U4977" s="6">
        <f t="shared" si="292"/>
        <v>0.5</v>
      </c>
      <c r="V4977" t="str">
        <f t="shared" si="293"/>
        <v>M.GASKIN, MIA</v>
      </c>
    </row>
    <row r="4978" spans="1:22">
      <c r="A4978">
        <v>1142</v>
      </c>
      <c r="B4978" s="21">
        <v>3</v>
      </c>
      <c r="C4978" s="21" t="s">
        <v>10</v>
      </c>
      <c r="D4978" s="21" t="s">
        <v>8</v>
      </c>
      <c r="E4978" s="21">
        <v>50</v>
      </c>
      <c r="F4978" s="21">
        <v>50</v>
      </c>
      <c r="G4978" s="21" t="s">
        <v>6069</v>
      </c>
      <c r="H4978" s="21" t="s">
        <v>585</v>
      </c>
      <c r="I4978" s="21">
        <v>1</v>
      </c>
      <c r="J4978" s="21">
        <v>0</v>
      </c>
      <c r="K4978" s="21">
        <v>0</v>
      </c>
      <c r="L4978" s="21">
        <v>0</v>
      </c>
      <c r="M4978" s="21" t="s">
        <v>1824</v>
      </c>
      <c r="N4978" s="21" t="s">
        <v>587</v>
      </c>
      <c r="O4978" s="21">
        <f t="shared" si="288"/>
        <v>0</v>
      </c>
      <c r="P4978" s="21">
        <f t="shared" si="289"/>
        <v>1</v>
      </c>
      <c r="Q4978" s="21">
        <f t="shared" si="290"/>
        <v>0</v>
      </c>
      <c r="R4978">
        <f>IFERROR(IF(I4978=1,VLOOKUP(F4978,Lookup!$A$2:$B$15,2,FALSE),0),0.5)</f>
        <v>0.5</v>
      </c>
      <c r="S4978">
        <f>IF(K4978=1,1,IFERROR(IF(H4978="pass",VLOOKUP(F4978,Lookup!$D$2:$E$26,2,FALSE),0),1.6))</f>
        <v>0</v>
      </c>
      <c r="T4978" s="6">
        <f t="shared" si="291"/>
        <v>0</v>
      </c>
      <c r="U4978" s="6">
        <f t="shared" si="292"/>
        <v>0.5</v>
      </c>
      <c r="V4978" t="str">
        <f t="shared" si="293"/>
        <v>M.GASKIN, MIA</v>
      </c>
    </row>
    <row r="4979" spans="1:22">
      <c r="A4979">
        <v>1143</v>
      </c>
      <c r="B4979" s="21">
        <v>3</v>
      </c>
      <c r="C4979" s="21" t="s">
        <v>10</v>
      </c>
      <c r="D4979" s="21" t="s">
        <v>8</v>
      </c>
      <c r="E4979" s="21">
        <v>44</v>
      </c>
      <c r="F4979" s="21">
        <v>56</v>
      </c>
      <c r="G4979" s="21" t="s">
        <v>6070</v>
      </c>
      <c r="H4979" s="21" t="s">
        <v>439</v>
      </c>
      <c r="I4979" s="21">
        <v>0</v>
      </c>
      <c r="J4979" s="21">
        <v>1</v>
      </c>
      <c r="K4979" s="21">
        <v>0</v>
      </c>
      <c r="L4979" s="21">
        <v>0</v>
      </c>
      <c r="M4979" s="21" t="s">
        <v>1844</v>
      </c>
      <c r="N4979" s="21">
        <v>-2</v>
      </c>
      <c r="O4979" s="21">
        <f t="shared" si="288"/>
        <v>-2</v>
      </c>
      <c r="P4979" s="21">
        <f t="shared" si="289"/>
        <v>0</v>
      </c>
      <c r="Q4979" s="21">
        <f t="shared" si="290"/>
        <v>1</v>
      </c>
      <c r="R4979">
        <f>IFERROR(IF(I4979=1,VLOOKUP(F4979,Lookup!$A$2:$B$15,2,FALSE),0),0.5)</f>
        <v>0</v>
      </c>
      <c r="S4979">
        <f>IF(K4979=1,1,IFERROR(IF(H4979="pass",VLOOKUP(F4979,Lookup!$D$2:$E$26,2,FALSE),0),1.6))</f>
        <v>1.6</v>
      </c>
      <c r="T4979" s="6">
        <f t="shared" si="291"/>
        <v>1.5650000000000002</v>
      </c>
      <c r="U4979" s="6">
        <f t="shared" si="292"/>
        <v>1.5650000000000002</v>
      </c>
      <c r="V4979" t="str">
        <f t="shared" si="293"/>
        <v>M.GESICKI, MIA</v>
      </c>
    </row>
    <row r="4980" spans="1:22">
      <c r="A4980">
        <v>1144</v>
      </c>
      <c r="B4980" s="21">
        <v>3</v>
      </c>
      <c r="C4980" s="21" t="s">
        <v>10</v>
      </c>
      <c r="D4980" s="21" t="s">
        <v>8</v>
      </c>
      <c r="E4980" s="21">
        <v>40</v>
      </c>
      <c r="F4980" s="21">
        <v>60</v>
      </c>
      <c r="G4980" s="21" t="s">
        <v>6071</v>
      </c>
      <c r="H4980" s="21" t="s">
        <v>585</v>
      </c>
      <c r="I4980" s="21">
        <v>1</v>
      </c>
      <c r="J4980" s="21">
        <v>0</v>
      </c>
      <c r="K4980" s="21">
        <v>0</v>
      </c>
      <c r="L4980" s="21">
        <v>0</v>
      </c>
      <c r="M4980" s="21" t="s">
        <v>754</v>
      </c>
      <c r="N4980" s="21" t="s">
        <v>587</v>
      </c>
      <c r="O4980" s="21">
        <f t="shared" si="288"/>
        <v>0</v>
      </c>
      <c r="P4980" s="21">
        <f t="shared" si="289"/>
        <v>1</v>
      </c>
      <c r="Q4980" s="21">
        <f t="shared" si="290"/>
        <v>0</v>
      </c>
      <c r="R4980">
        <f>IFERROR(IF(I4980=1,VLOOKUP(F4980,Lookup!$A$2:$B$15,2,FALSE),0),0.5)</f>
        <v>0.5</v>
      </c>
      <c r="S4980">
        <f>IF(K4980=1,1,IFERROR(IF(H4980="pass",VLOOKUP(F4980,Lookup!$D$2:$E$26,2,FALSE),0),1.6))</f>
        <v>0</v>
      </c>
      <c r="T4980" s="6">
        <f t="shared" si="291"/>
        <v>0</v>
      </c>
      <c r="U4980" s="6">
        <f t="shared" si="292"/>
        <v>0.5</v>
      </c>
      <c r="V4980" t="str">
        <f t="shared" si="293"/>
        <v>M.BROWN, MIA</v>
      </c>
    </row>
    <row r="4981" spans="1:22">
      <c r="A4981">
        <v>1145</v>
      </c>
      <c r="B4981" s="21">
        <v>3</v>
      </c>
      <c r="C4981" s="21" t="s">
        <v>10</v>
      </c>
      <c r="D4981" s="21" t="s">
        <v>8</v>
      </c>
      <c r="E4981" s="21">
        <v>40</v>
      </c>
      <c r="F4981" s="21">
        <v>60</v>
      </c>
      <c r="G4981" s="21" t="s">
        <v>6072</v>
      </c>
      <c r="H4981" s="21" t="s">
        <v>585</v>
      </c>
      <c r="I4981" s="21">
        <v>1</v>
      </c>
      <c r="J4981" s="21">
        <v>0</v>
      </c>
      <c r="K4981" s="21">
        <v>0</v>
      </c>
      <c r="L4981" s="21">
        <v>0</v>
      </c>
      <c r="M4981" s="21" t="s">
        <v>1824</v>
      </c>
      <c r="N4981" s="21" t="s">
        <v>587</v>
      </c>
      <c r="O4981" s="21">
        <f t="shared" si="288"/>
        <v>0</v>
      </c>
      <c r="P4981" s="21">
        <f t="shared" si="289"/>
        <v>1</v>
      </c>
      <c r="Q4981" s="21">
        <f t="shared" si="290"/>
        <v>0</v>
      </c>
      <c r="R4981">
        <f>IFERROR(IF(I4981=1,VLOOKUP(F4981,Lookup!$A$2:$B$15,2,FALSE),0),0.5)</f>
        <v>0.5</v>
      </c>
      <c r="S4981">
        <f>IF(K4981=1,1,IFERROR(IF(H4981="pass",VLOOKUP(F4981,Lookup!$D$2:$E$26,2,FALSE),0),1.6))</f>
        <v>0</v>
      </c>
      <c r="T4981" s="6">
        <f t="shared" si="291"/>
        <v>0</v>
      </c>
      <c r="U4981" s="6">
        <f t="shared" si="292"/>
        <v>0.5</v>
      </c>
      <c r="V4981" t="str">
        <f t="shared" si="293"/>
        <v>M.GASKIN, MIA</v>
      </c>
    </row>
    <row r="4982" spans="1:22">
      <c r="A4982">
        <v>1146</v>
      </c>
      <c r="B4982" s="21">
        <v>3</v>
      </c>
      <c r="C4982" s="21" t="s">
        <v>10</v>
      </c>
      <c r="D4982" s="21" t="s">
        <v>8</v>
      </c>
      <c r="E4982" s="21">
        <v>39</v>
      </c>
      <c r="F4982" s="21">
        <v>61</v>
      </c>
      <c r="G4982" s="21" t="s">
        <v>6073</v>
      </c>
      <c r="H4982" s="21" t="s">
        <v>439</v>
      </c>
      <c r="I4982" s="21">
        <v>0</v>
      </c>
      <c r="J4982" s="21">
        <v>1</v>
      </c>
      <c r="K4982" s="21">
        <v>0</v>
      </c>
      <c r="L4982" s="21">
        <v>0</v>
      </c>
      <c r="M4982" s="21" t="s">
        <v>1824</v>
      </c>
      <c r="N4982" s="21">
        <v>-8</v>
      </c>
      <c r="O4982" s="21">
        <f t="shared" si="288"/>
        <v>-8</v>
      </c>
      <c r="P4982" s="21">
        <f t="shared" si="289"/>
        <v>0</v>
      </c>
      <c r="Q4982" s="21">
        <f t="shared" si="290"/>
        <v>1</v>
      </c>
      <c r="R4982">
        <f>IFERROR(IF(I4982=1,VLOOKUP(F4982,Lookup!$A$2:$B$15,2,FALSE),0),0.5)</f>
        <v>0</v>
      </c>
      <c r="S4982">
        <f>IF(K4982=1,1,IFERROR(IF(H4982="pass",VLOOKUP(F4982,Lookup!$D$2:$E$26,2,FALSE),0),1.6))</f>
        <v>1.6</v>
      </c>
      <c r="T4982" s="6">
        <f t="shared" si="291"/>
        <v>1.4600000000000002</v>
      </c>
      <c r="U4982" s="6">
        <f t="shared" si="292"/>
        <v>1.4600000000000002</v>
      </c>
      <c r="V4982" t="str">
        <f t="shared" si="293"/>
        <v>M.GASKIN, MIA</v>
      </c>
    </row>
    <row r="4983" spans="1:22">
      <c r="A4983">
        <v>1147</v>
      </c>
      <c r="B4983" s="21">
        <v>3</v>
      </c>
      <c r="C4983" s="21" t="s">
        <v>8</v>
      </c>
      <c r="D4983" s="21" t="s">
        <v>10</v>
      </c>
      <c r="E4983" s="21">
        <v>95</v>
      </c>
      <c r="F4983" s="21">
        <v>5</v>
      </c>
      <c r="G4983" s="21" t="s">
        <v>6074</v>
      </c>
      <c r="H4983" s="21" t="s">
        <v>439</v>
      </c>
      <c r="I4983" s="21">
        <v>0</v>
      </c>
      <c r="J4983" s="21">
        <v>1</v>
      </c>
      <c r="K4983" s="21">
        <v>0</v>
      </c>
      <c r="L4983" s="21">
        <v>0</v>
      </c>
      <c r="M4983" s="21" t="s">
        <v>3968</v>
      </c>
      <c r="N4983" s="21">
        <v>-5</v>
      </c>
      <c r="O4983" s="21">
        <f t="shared" si="288"/>
        <v>-5</v>
      </c>
      <c r="P4983" s="21">
        <f t="shared" si="289"/>
        <v>0</v>
      </c>
      <c r="Q4983" s="21">
        <f t="shared" si="290"/>
        <v>1</v>
      </c>
      <c r="R4983">
        <f>IFERROR(IF(I4983=1,VLOOKUP(F4983,Lookup!$A$2:$B$15,2,FALSE),0),0.5)</f>
        <v>0</v>
      </c>
      <c r="S4983">
        <f>IF(K4983=1,1,IFERROR(IF(H4983="pass",VLOOKUP(F4983,Lookup!$D$2:$E$26,2,FALSE),0),1.6))</f>
        <v>1.6</v>
      </c>
      <c r="T4983" s="6">
        <f t="shared" si="291"/>
        <v>1.5125000000000002</v>
      </c>
      <c r="U4983" s="6">
        <f t="shared" si="292"/>
        <v>1.5125000000000002</v>
      </c>
      <c r="V4983" t="str">
        <f t="shared" si="293"/>
        <v>P.BARBER, LV</v>
      </c>
    </row>
    <row r="4984" spans="1:22">
      <c r="A4984">
        <v>1148</v>
      </c>
      <c r="B4984" s="21">
        <v>3</v>
      </c>
      <c r="C4984" s="21" t="s">
        <v>8</v>
      </c>
      <c r="D4984" s="21" t="s">
        <v>10</v>
      </c>
      <c r="E4984" s="21">
        <v>75</v>
      </c>
      <c r="F4984" s="21">
        <v>25</v>
      </c>
      <c r="G4984" s="21" t="s">
        <v>6075</v>
      </c>
      <c r="H4984" s="21" t="s">
        <v>585</v>
      </c>
      <c r="I4984" s="21">
        <v>1</v>
      </c>
      <c r="J4984" s="21">
        <v>0</v>
      </c>
      <c r="K4984" s="21">
        <v>0</v>
      </c>
      <c r="L4984" s="21">
        <v>0</v>
      </c>
      <c r="M4984" s="21" t="s">
        <v>3968</v>
      </c>
      <c r="N4984" s="21" t="s">
        <v>587</v>
      </c>
      <c r="O4984" s="21">
        <f t="shared" si="288"/>
        <v>0</v>
      </c>
      <c r="P4984" s="21">
        <f t="shared" si="289"/>
        <v>1</v>
      </c>
      <c r="Q4984" s="21">
        <f t="shared" si="290"/>
        <v>0</v>
      </c>
      <c r="R4984">
        <f>IFERROR(IF(I4984=1,VLOOKUP(F4984,Lookup!$A$2:$B$15,2,FALSE),0),0.5)</f>
        <v>0.5</v>
      </c>
      <c r="S4984">
        <f>IF(K4984=1,1,IFERROR(IF(H4984="pass",VLOOKUP(F4984,Lookup!$D$2:$E$26,2,FALSE),0),1.6))</f>
        <v>0</v>
      </c>
      <c r="T4984" s="6">
        <f t="shared" si="291"/>
        <v>0</v>
      </c>
      <c r="U4984" s="6">
        <f t="shared" si="292"/>
        <v>0.5</v>
      </c>
      <c r="V4984" t="str">
        <f t="shared" si="293"/>
        <v>P.BARBER, LV</v>
      </c>
    </row>
    <row r="4985" spans="1:22">
      <c r="A4985">
        <v>1149</v>
      </c>
      <c r="B4985" s="21">
        <v>3</v>
      </c>
      <c r="C4985" s="21" t="s">
        <v>8</v>
      </c>
      <c r="D4985" s="21" t="s">
        <v>10</v>
      </c>
      <c r="E4985" s="21">
        <v>71</v>
      </c>
      <c r="F4985" s="21">
        <v>29</v>
      </c>
      <c r="G4985" s="21" t="s">
        <v>6076</v>
      </c>
      <c r="H4985" s="21" t="s">
        <v>439</v>
      </c>
      <c r="I4985" s="21">
        <v>0</v>
      </c>
      <c r="J4985" s="21">
        <v>1</v>
      </c>
      <c r="K4985" s="21">
        <v>0</v>
      </c>
      <c r="L4985" s="21">
        <v>0</v>
      </c>
      <c r="M4985" s="21" t="s">
        <v>786</v>
      </c>
      <c r="N4985" s="21">
        <v>23</v>
      </c>
      <c r="O4985" s="21">
        <f t="shared" si="288"/>
        <v>23</v>
      </c>
      <c r="P4985" s="21">
        <f t="shared" si="289"/>
        <v>0</v>
      </c>
      <c r="Q4985" s="21">
        <f t="shared" si="290"/>
        <v>1</v>
      </c>
      <c r="R4985">
        <f>IFERROR(IF(I4985=1,VLOOKUP(F4985,Lookup!$A$2:$B$15,2,FALSE),0),0.5)</f>
        <v>0</v>
      </c>
      <c r="S4985">
        <f>IF(K4985=1,1,IFERROR(IF(H4985="pass",VLOOKUP(F4985,Lookup!$D$2:$E$26,2,FALSE),0),1.6))</f>
        <v>1.6</v>
      </c>
      <c r="T4985" s="6">
        <f t="shared" si="291"/>
        <v>2.0024999999999999</v>
      </c>
      <c r="U4985" s="6">
        <f t="shared" si="292"/>
        <v>2.0024999999999999</v>
      </c>
      <c r="V4985" t="str">
        <f t="shared" si="293"/>
        <v>H.RUGGS, LV</v>
      </c>
    </row>
    <row r="4986" spans="1:22">
      <c r="A4986">
        <v>1150</v>
      </c>
      <c r="B4986" s="21">
        <v>3</v>
      </c>
      <c r="C4986" s="21" t="s">
        <v>8</v>
      </c>
      <c r="D4986" s="21" t="s">
        <v>10</v>
      </c>
      <c r="E4986" s="21">
        <v>48</v>
      </c>
      <c r="F4986" s="21">
        <v>52</v>
      </c>
      <c r="G4986" s="21" t="s">
        <v>6077</v>
      </c>
      <c r="H4986" s="21" t="s">
        <v>439</v>
      </c>
      <c r="I4986" s="21">
        <v>0</v>
      </c>
      <c r="J4986" s="21">
        <v>1</v>
      </c>
      <c r="K4986" s="21">
        <v>0</v>
      </c>
      <c r="L4986" s="21">
        <v>0</v>
      </c>
      <c r="M4986" s="21" t="s">
        <v>3968</v>
      </c>
      <c r="N4986" s="21">
        <v>1</v>
      </c>
      <c r="O4986" s="21">
        <f t="shared" si="288"/>
        <v>1</v>
      </c>
      <c r="P4986" s="21">
        <f t="shared" si="289"/>
        <v>0</v>
      </c>
      <c r="Q4986" s="21">
        <f t="shared" si="290"/>
        <v>1</v>
      </c>
      <c r="R4986">
        <f>IFERROR(IF(I4986=1,VLOOKUP(F4986,Lookup!$A$2:$B$15,2,FALSE),0),0.5)</f>
        <v>0</v>
      </c>
      <c r="S4986">
        <f>IF(K4986=1,1,IFERROR(IF(H4986="pass",VLOOKUP(F4986,Lookup!$D$2:$E$26,2,FALSE),0),1.6))</f>
        <v>1.6</v>
      </c>
      <c r="T4986" s="6">
        <f t="shared" si="291"/>
        <v>1.6175000000000002</v>
      </c>
      <c r="U4986" s="6">
        <f t="shared" si="292"/>
        <v>1.6175000000000002</v>
      </c>
      <c r="V4986" t="str">
        <f t="shared" si="293"/>
        <v>P.BARBER, LV</v>
      </c>
    </row>
    <row r="4987" spans="1:22">
      <c r="A4987">
        <v>1151</v>
      </c>
      <c r="B4987" s="21">
        <v>3</v>
      </c>
      <c r="C4987" s="21" t="s">
        <v>8</v>
      </c>
      <c r="D4987" s="21" t="s">
        <v>10</v>
      </c>
      <c r="E4987" s="21">
        <v>48</v>
      </c>
      <c r="F4987" s="21">
        <v>52</v>
      </c>
      <c r="G4987" s="21" t="s">
        <v>6078</v>
      </c>
      <c r="H4987" s="21" t="s">
        <v>439</v>
      </c>
      <c r="I4987" s="21">
        <v>0</v>
      </c>
      <c r="J4987" s="21">
        <v>1</v>
      </c>
      <c r="K4987" s="21">
        <v>0</v>
      </c>
      <c r="L4987" s="21">
        <v>0</v>
      </c>
      <c r="M4987" s="21" t="s">
        <v>726</v>
      </c>
      <c r="N4987" s="21">
        <v>6</v>
      </c>
      <c r="O4987" s="21">
        <f t="shared" si="288"/>
        <v>6</v>
      </c>
      <c r="P4987" s="21">
        <f t="shared" si="289"/>
        <v>0</v>
      </c>
      <c r="Q4987" s="21">
        <f t="shared" si="290"/>
        <v>1</v>
      </c>
      <c r="R4987">
        <f>IFERROR(IF(I4987=1,VLOOKUP(F4987,Lookup!$A$2:$B$15,2,FALSE),0),0.5)</f>
        <v>0</v>
      </c>
      <c r="S4987">
        <f>IF(K4987=1,1,IFERROR(IF(H4987="pass",VLOOKUP(F4987,Lookup!$D$2:$E$26,2,FALSE),0),1.6))</f>
        <v>1.6</v>
      </c>
      <c r="T4987" s="6">
        <f t="shared" si="291"/>
        <v>1.7050000000000001</v>
      </c>
      <c r="U4987" s="6">
        <f t="shared" si="292"/>
        <v>1.7050000000000001</v>
      </c>
      <c r="V4987" t="str">
        <f t="shared" si="293"/>
        <v>D.WALLER, LV</v>
      </c>
    </row>
    <row r="4988" spans="1:22">
      <c r="A4988">
        <v>1152</v>
      </c>
      <c r="B4988" s="21">
        <v>3</v>
      </c>
      <c r="C4988" s="21" t="s">
        <v>8</v>
      </c>
      <c r="D4988" s="21" t="s">
        <v>10</v>
      </c>
      <c r="E4988" s="21">
        <v>36</v>
      </c>
      <c r="F4988" s="21">
        <v>64</v>
      </c>
      <c r="G4988" s="21" t="s">
        <v>6079</v>
      </c>
      <c r="H4988" s="21" t="s">
        <v>585</v>
      </c>
      <c r="I4988" s="21">
        <v>1</v>
      </c>
      <c r="J4988" s="21">
        <v>0</v>
      </c>
      <c r="K4988" s="21">
        <v>0</v>
      </c>
      <c r="L4988" s="21">
        <v>0</v>
      </c>
      <c r="M4988" s="21" t="s">
        <v>3968</v>
      </c>
      <c r="N4988" s="21" t="s">
        <v>587</v>
      </c>
      <c r="O4988" s="21">
        <f t="shared" si="288"/>
        <v>0</v>
      </c>
      <c r="P4988" s="21">
        <f t="shared" si="289"/>
        <v>1</v>
      </c>
      <c r="Q4988" s="21">
        <f t="shared" si="290"/>
        <v>0</v>
      </c>
      <c r="R4988">
        <f>IFERROR(IF(I4988=1,VLOOKUP(F4988,Lookup!$A$2:$B$15,2,FALSE),0),0.5)</f>
        <v>0.5</v>
      </c>
      <c r="S4988">
        <f>IF(K4988=1,1,IFERROR(IF(H4988="pass",VLOOKUP(F4988,Lookup!$D$2:$E$26,2,FALSE),0),1.6))</f>
        <v>0</v>
      </c>
      <c r="T4988" s="6">
        <f t="shared" si="291"/>
        <v>0</v>
      </c>
      <c r="U4988" s="6">
        <f t="shared" si="292"/>
        <v>0.5</v>
      </c>
      <c r="V4988" t="str">
        <f t="shared" si="293"/>
        <v>P.BARBER, LV</v>
      </c>
    </row>
    <row r="4989" spans="1:22">
      <c r="A4989">
        <v>1153</v>
      </c>
      <c r="B4989" s="21">
        <v>3</v>
      </c>
      <c r="C4989" s="21" t="s">
        <v>8</v>
      </c>
      <c r="D4989" s="21" t="s">
        <v>10</v>
      </c>
      <c r="E4989" s="21">
        <v>34</v>
      </c>
      <c r="F4989" s="21">
        <v>66</v>
      </c>
      <c r="G4989" s="21" t="s">
        <v>6080</v>
      </c>
      <c r="H4989" s="21" t="s">
        <v>585</v>
      </c>
      <c r="I4989" s="21">
        <v>1</v>
      </c>
      <c r="J4989" s="21">
        <v>0</v>
      </c>
      <c r="K4989" s="21">
        <v>0</v>
      </c>
      <c r="L4989" s="21">
        <v>0</v>
      </c>
      <c r="M4989" s="21" t="s">
        <v>3968</v>
      </c>
      <c r="N4989" s="21" t="s">
        <v>587</v>
      </c>
      <c r="O4989" s="21">
        <f t="shared" si="288"/>
        <v>0</v>
      </c>
      <c r="P4989" s="21">
        <f t="shared" si="289"/>
        <v>1</v>
      </c>
      <c r="Q4989" s="21">
        <f t="shared" si="290"/>
        <v>0</v>
      </c>
      <c r="R4989">
        <f>IFERROR(IF(I4989=1,VLOOKUP(F4989,Lookup!$A$2:$B$15,2,FALSE),0),0.5)</f>
        <v>0.5</v>
      </c>
      <c r="S4989">
        <f>IF(K4989=1,1,IFERROR(IF(H4989="pass",VLOOKUP(F4989,Lookup!$D$2:$E$26,2,FALSE),0),1.6))</f>
        <v>0</v>
      </c>
      <c r="T4989" s="6">
        <f t="shared" si="291"/>
        <v>0</v>
      </c>
      <c r="U4989" s="6">
        <f t="shared" si="292"/>
        <v>0.5</v>
      </c>
      <c r="V4989" t="str">
        <f t="shared" si="293"/>
        <v>P.BARBER, LV</v>
      </c>
    </row>
    <row r="4990" spans="1:22">
      <c r="A4990">
        <v>1154</v>
      </c>
      <c r="B4990" s="21">
        <v>3</v>
      </c>
      <c r="C4990" s="21" t="s">
        <v>8</v>
      </c>
      <c r="D4990" s="21" t="s">
        <v>10</v>
      </c>
      <c r="E4990" s="21">
        <v>29</v>
      </c>
      <c r="F4990" s="21">
        <v>71</v>
      </c>
      <c r="G4990" s="21" t="s">
        <v>6081</v>
      </c>
      <c r="H4990" s="21" t="s">
        <v>439</v>
      </c>
      <c r="I4990" s="21">
        <v>0</v>
      </c>
      <c r="J4990" s="21">
        <v>1</v>
      </c>
      <c r="K4990" s="21">
        <v>0</v>
      </c>
      <c r="L4990" s="21">
        <v>0</v>
      </c>
      <c r="M4990" s="21" t="s">
        <v>786</v>
      </c>
      <c r="N4990" s="21">
        <v>2</v>
      </c>
      <c r="O4990" s="21">
        <f t="shared" si="288"/>
        <v>2</v>
      </c>
      <c r="P4990" s="21">
        <f t="shared" si="289"/>
        <v>0</v>
      </c>
      <c r="Q4990" s="21">
        <f t="shared" si="290"/>
        <v>1</v>
      </c>
      <c r="R4990">
        <f>IFERROR(IF(I4990=1,VLOOKUP(F4990,Lookup!$A$2:$B$15,2,FALSE),0),0.5)</f>
        <v>0</v>
      </c>
      <c r="S4990">
        <f>IF(K4990=1,1,IFERROR(IF(H4990="pass",VLOOKUP(F4990,Lookup!$D$2:$E$26,2,FALSE),0),1.6))</f>
        <v>1.6</v>
      </c>
      <c r="T4990" s="6">
        <f t="shared" si="291"/>
        <v>1.635</v>
      </c>
      <c r="U4990" s="6">
        <f t="shared" si="292"/>
        <v>1.635</v>
      </c>
      <c r="V4990" t="str">
        <f t="shared" si="293"/>
        <v>H.RUGGS, LV</v>
      </c>
    </row>
    <row r="4991" spans="1:22">
      <c r="A4991">
        <v>1155</v>
      </c>
      <c r="B4991" s="21">
        <v>3</v>
      </c>
      <c r="C4991" s="21" t="s">
        <v>8</v>
      </c>
      <c r="D4991" s="21" t="s">
        <v>10</v>
      </c>
      <c r="E4991" s="21">
        <v>4</v>
      </c>
      <c r="F4991" s="21">
        <v>96</v>
      </c>
      <c r="G4991" s="21" t="s">
        <v>6082</v>
      </c>
      <c r="H4991" s="21" t="s">
        <v>585</v>
      </c>
      <c r="I4991" s="21">
        <v>1</v>
      </c>
      <c r="J4991" s="21">
        <v>0</v>
      </c>
      <c r="K4991" s="21">
        <v>0</v>
      </c>
      <c r="L4991" s="21">
        <v>0</v>
      </c>
      <c r="M4991" s="21" t="s">
        <v>3968</v>
      </c>
      <c r="N4991" s="21" t="s">
        <v>587</v>
      </c>
      <c r="O4991" s="21">
        <f t="shared" ref="O4991:O5054" si="294">IF(N4991="NA",0,N4991)</f>
        <v>0</v>
      </c>
      <c r="P4991" s="21">
        <f t="shared" ref="P4991:P5054" si="295">IF(R4991&gt;0,1,0)</f>
        <v>1</v>
      </c>
      <c r="Q4991" s="21">
        <f t="shared" ref="Q4991:Q5054" si="296">IF(AND(S4991&gt;0,T4991&gt;0),1,0)</f>
        <v>0</v>
      </c>
      <c r="R4991">
        <f>IFERROR(IF(I4991=1,VLOOKUP(F4991,Lookup!$A$2:$B$15,2,FALSE),0),0.5)</f>
        <v>1.8</v>
      </c>
      <c r="S4991">
        <f>IF(K4991=1,1,IFERROR(IF(H4991="pass",VLOOKUP(F4991,Lookup!$D$2:$E$26,2,FALSE),0),1.6))</f>
        <v>0</v>
      </c>
      <c r="T4991" s="6">
        <f t="shared" ref="T4991:T5054" si="297">IFERROR(1.6+0.7/40*N4991,0)</f>
        <v>0</v>
      </c>
      <c r="U4991" s="6">
        <f t="shared" ref="U4991:U5054" si="298">R4991+IF(S4991&gt;=3.2,S4991,IF(AND(S4991&lt;3.2,S4991&gt;=1.8),S4991*0.66+T4991*0.34,T4991))+K4991*0.4735*2</f>
        <v>1.8</v>
      </c>
      <c r="V4991" t="str">
        <f t="shared" si="293"/>
        <v>P.BARBER, LV</v>
      </c>
    </row>
    <row r="4992" spans="1:22">
      <c r="A4992">
        <v>1156</v>
      </c>
      <c r="B4992" s="21">
        <v>3</v>
      </c>
      <c r="C4992" s="21" t="s">
        <v>8</v>
      </c>
      <c r="D4992" s="21" t="s">
        <v>10</v>
      </c>
      <c r="E4992" s="21">
        <v>1</v>
      </c>
      <c r="F4992" s="21">
        <v>99</v>
      </c>
      <c r="G4992" s="21" t="s">
        <v>6083</v>
      </c>
      <c r="H4992" s="21" t="s">
        <v>439</v>
      </c>
      <c r="I4992" s="21">
        <v>0</v>
      </c>
      <c r="J4992" s="21">
        <v>1</v>
      </c>
      <c r="K4992" s="21">
        <v>0</v>
      </c>
      <c r="L4992" s="21">
        <v>0</v>
      </c>
      <c r="M4992" s="21" t="s">
        <v>728</v>
      </c>
      <c r="N4992" s="21">
        <v>0</v>
      </c>
      <c r="O4992" s="21">
        <f t="shared" si="294"/>
        <v>0</v>
      </c>
      <c r="P4992" s="21">
        <f t="shared" si="295"/>
        <v>0</v>
      </c>
      <c r="Q4992" s="21">
        <f t="shared" si="296"/>
        <v>1</v>
      </c>
      <c r="R4992">
        <f>IFERROR(IF(I4992=1,VLOOKUP(F4992,Lookup!$A$2:$B$15,2,FALSE),0),0.5)</f>
        <v>0</v>
      </c>
      <c r="S4992">
        <f>IF(K4992=1,1,IFERROR(IF(H4992="pass",VLOOKUP(F4992,Lookup!$D$2:$E$26,2,FALSE),0),1.6))</f>
        <v>4</v>
      </c>
      <c r="T4992" s="6">
        <f t="shared" si="297"/>
        <v>1.6</v>
      </c>
      <c r="U4992" s="6">
        <f t="shared" si="298"/>
        <v>4</v>
      </c>
      <c r="V4992" t="str">
        <f t="shared" si="293"/>
        <v>A.INGOLD, LV</v>
      </c>
    </row>
    <row r="4993" spans="1:22">
      <c r="A4993">
        <v>1157</v>
      </c>
      <c r="B4993" s="21">
        <v>3</v>
      </c>
      <c r="C4993" s="21" t="s">
        <v>10</v>
      </c>
      <c r="D4993" s="21" t="s">
        <v>8</v>
      </c>
      <c r="E4993" s="21">
        <v>76</v>
      </c>
      <c r="F4993" s="21">
        <v>24</v>
      </c>
      <c r="G4993" s="21" t="s">
        <v>6084</v>
      </c>
      <c r="H4993" s="21" t="s">
        <v>2864</v>
      </c>
      <c r="I4993" s="21">
        <v>0</v>
      </c>
      <c r="J4993" s="21">
        <v>1</v>
      </c>
      <c r="K4993" s="21">
        <v>0</v>
      </c>
      <c r="L4993" s="21">
        <v>0</v>
      </c>
      <c r="M4993" s="21" t="s">
        <v>6067</v>
      </c>
      <c r="N4993" s="21" t="s">
        <v>587</v>
      </c>
      <c r="O4993" s="21">
        <f t="shared" si="294"/>
        <v>0</v>
      </c>
      <c r="P4993" s="21">
        <f t="shared" si="295"/>
        <v>0</v>
      </c>
      <c r="Q4993" s="21">
        <f t="shared" si="296"/>
        <v>0</v>
      </c>
      <c r="R4993">
        <f>IFERROR(IF(I4993=1,VLOOKUP(F4993,Lookup!$A$2:$B$15,2,FALSE),0),0.5)</f>
        <v>0</v>
      </c>
      <c r="S4993">
        <f>IF(K4993=1,1,IFERROR(IF(H4993="pass",VLOOKUP(F4993,Lookup!$D$2:$E$26,2,FALSE),0),1.6))</f>
        <v>0</v>
      </c>
      <c r="T4993" s="6">
        <f t="shared" si="297"/>
        <v>0</v>
      </c>
      <c r="U4993" s="6">
        <f t="shared" si="298"/>
        <v>0</v>
      </c>
      <c r="V4993" t="str">
        <f t="shared" si="293"/>
        <v>W.FULLER, MIA</v>
      </c>
    </row>
    <row r="4994" spans="1:22">
      <c r="A4994">
        <v>1158</v>
      </c>
      <c r="B4994" s="21">
        <v>3</v>
      </c>
      <c r="C4994" s="21" t="s">
        <v>10</v>
      </c>
      <c r="D4994" s="21" t="s">
        <v>8</v>
      </c>
      <c r="E4994" s="21">
        <v>84</v>
      </c>
      <c r="F4994" s="21">
        <v>16</v>
      </c>
      <c r="G4994" s="21" t="s">
        <v>6085</v>
      </c>
      <c r="H4994" s="21" t="s">
        <v>585</v>
      </c>
      <c r="I4994" s="21">
        <v>1</v>
      </c>
      <c r="J4994" s="21">
        <v>0</v>
      </c>
      <c r="K4994" s="21">
        <v>0</v>
      </c>
      <c r="L4994" s="21">
        <v>0</v>
      </c>
      <c r="M4994" s="21" t="s">
        <v>1824</v>
      </c>
      <c r="N4994" s="21" t="s">
        <v>587</v>
      </c>
      <c r="O4994" s="21">
        <f t="shared" si="294"/>
        <v>0</v>
      </c>
      <c r="P4994" s="21">
        <f t="shared" si="295"/>
        <v>1</v>
      </c>
      <c r="Q4994" s="21">
        <f t="shared" si="296"/>
        <v>0</v>
      </c>
      <c r="R4994">
        <f>IFERROR(IF(I4994=1,VLOOKUP(F4994,Lookup!$A$2:$B$15,2,FALSE),0),0.5)</f>
        <v>0.5</v>
      </c>
      <c r="S4994">
        <f>IF(K4994=1,1,IFERROR(IF(H4994="pass",VLOOKUP(F4994,Lookup!$D$2:$E$26,2,FALSE),0),1.6))</f>
        <v>0</v>
      </c>
      <c r="T4994" s="6">
        <f t="shared" si="297"/>
        <v>0</v>
      </c>
      <c r="U4994" s="6">
        <f t="shared" si="298"/>
        <v>0.5</v>
      </c>
      <c r="V4994" t="str">
        <f t="shared" ref="V4994:V5057" si="299">IF(M4994="A.St","A. ST. BROWN, DET",IF(M4994="Dj.Moore","D.MOORE, CAR",IF(M4994="Mi.Carter","M.CARTER, NYJ",UPPER(M4994)&amp;", "&amp;C4994)))</f>
        <v>M.GASKIN, MIA</v>
      </c>
    </row>
    <row r="4995" spans="1:22">
      <c r="A4995">
        <v>1159</v>
      </c>
      <c r="B4995" s="21">
        <v>3</v>
      </c>
      <c r="C4995" s="21" t="s">
        <v>10</v>
      </c>
      <c r="D4995" s="21" t="s">
        <v>8</v>
      </c>
      <c r="E4995" s="21">
        <v>70</v>
      </c>
      <c r="F4995" s="21">
        <v>30</v>
      </c>
      <c r="G4995" s="21" t="s">
        <v>6086</v>
      </c>
      <c r="H4995" s="21" t="s">
        <v>585</v>
      </c>
      <c r="I4995" s="21">
        <v>0</v>
      </c>
      <c r="J4995" s="21">
        <v>1</v>
      </c>
      <c r="K4995" s="21">
        <v>0</v>
      </c>
      <c r="L4995" s="21">
        <v>0</v>
      </c>
      <c r="M4995" s="21" t="s">
        <v>1882</v>
      </c>
      <c r="N4995" s="21" t="s">
        <v>587</v>
      </c>
      <c r="O4995" s="21">
        <f t="shared" si="294"/>
        <v>0</v>
      </c>
      <c r="P4995" s="21">
        <f t="shared" si="295"/>
        <v>0</v>
      </c>
      <c r="Q4995" s="21">
        <f t="shared" si="296"/>
        <v>0</v>
      </c>
      <c r="R4995">
        <f>IFERROR(IF(I4995=1,VLOOKUP(F4995,Lookup!$A$2:$B$15,2,FALSE),0),0.5)</f>
        <v>0</v>
      </c>
      <c r="S4995">
        <f>IF(K4995=1,1,IFERROR(IF(H4995="pass",VLOOKUP(F4995,Lookup!$D$2:$E$26,2,FALSE),0),1.6))</f>
        <v>0</v>
      </c>
      <c r="T4995" s="6">
        <f t="shared" si="297"/>
        <v>0</v>
      </c>
      <c r="U4995" s="6">
        <f t="shared" si="298"/>
        <v>0</v>
      </c>
      <c r="V4995" t="str">
        <f t="shared" si="299"/>
        <v>J.BRISSETT, MIA</v>
      </c>
    </row>
    <row r="4996" spans="1:22">
      <c r="A4996">
        <v>1160</v>
      </c>
      <c r="B4996" s="21">
        <v>3</v>
      </c>
      <c r="C4996" s="21" t="s">
        <v>10</v>
      </c>
      <c r="D4996" s="21" t="s">
        <v>8</v>
      </c>
      <c r="E4996" s="21">
        <v>60</v>
      </c>
      <c r="F4996" s="21">
        <v>40</v>
      </c>
      <c r="G4996" s="21" t="s">
        <v>6087</v>
      </c>
      <c r="H4996" s="21" t="s">
        <v>439</v>
      </c>
      <c r="I4996" s="21">
        <v>0</v>
      </c>
      <c r="J4996" s="21">
        <v>1</v>
      </c>
      <c r="K4996" s="21">
        <v>0</v>
      </c>
      <c r="L4996" s="21">
        <v>0</v>
      </c>
      <c r="M4996" s="21" t="s">
        <v>6067</v>
      </c>
      <c r="N4996" s="21">
        <v>8</v>
      </c>
      <c r="O4996" s="21">
        <f t="shared" si="294"/>
        <v>8</v>
      </c>
      <c r="P4996" s="21">
        <f t="shared" si="295"/>
        <v>0</v>
      </c>
      <c r="Q4996" s="21">
        <f t="shared" si="296"/>
        <v>1</v>
      </c>
      <c r="R4996">
        <f>IFERROR(IF(I4996=1,VLOOKUP(F4996,Lookup!$A$2:$B$15,2,FALSE),0),0.5)</f>
        <v>0</v>
      </c>
      <c r="S4996">
        <f>IF(K4996=1,1,IFERROR(IF(H4996="pass",VLOOKUP(F4996,Lookup!$D$2:$E$26,2,FALSE),0),1.6))</f>
        <v>1.6</v>
      </c>
      <c r="T4996" s="6">
        <f t="shared" si="297"/>
        <v>1.74</v>
      </c>
      <c r="U4996" s="6">
        <f t="shared" si="298"/>
        <v>1.74</v>
      </c>
      <c r="V4996" t="str">
        <f t="shared" si="299"/>
        <v>W.FULLER, MIA</v>
      </c>
    </row>
    <row r="4997" spans="1:22">
      <c r="A4997">
        <v>1161</v>
      </c>
      <c r="B4997" s="21">
        <v>3</v>
      </c>
      <c r="C4997" s="21" t="s">
        <v>10</v>
      </c>
      <c r="D4997" s="21" t="s">
        <v>8</v>
      </c>
      <c r="E4997" s="21">
        <v>50</v>
      </c>
      <c r="F4997" s="21">
        <v>50</v>
      </c>
      <c r="G4997" s="21" t="s">
        <v>6088</v>
      </c>
      <c r="H4997" s="21" t="s">
        <v>439</v>
      </c>
      <c r="I4997" s="21">
        <v>0</v>
      </c>
      <c r="J4997" s="21">
        <v>1</v>
      </c>
      <c r="K4997" s="21">
        <v>0</v>
      </c>
      <c r="L4997" s="21">
        <v>0</v>
      </c>
      <c r="M4997" s="21" t="s">
        <v>1844</v>
      </c>
      <c r="N4997" s="21">
        <v>9</v>
      </c>
      <c r="O4997" s="21">
        <f t="shared" si="294"/>
        <v>9</v>
      </c>
      <c r="P4997" s="21">
        <f t="shared" si="295"/>
        <v>0</v>
      </c>
      <c r="Q4997" s="21">
        <f t="shared" si="296"/>
        <v>1</v>
      </c>
      <c r="R4997">
        <f>IFERROR(IF(I4997=1,VLOOKUP(F4997,Lookup!$A$2:$B$15,2,FALSE),0),0.5)</f>
        <v>0</v>
      </c>
      <c r="S4997">
        <f>IF(K4997=1,1,IFERROR(IF(H4997="pass",VLOOKUP(F4997,Lookup!$D$2:$E$26,2,FALSE),0),1.6))</f>
        <v>1.6</v>
      </c>
      <c r="T4997" s="6">
        <f t="shared" si="297"/>
        <v>1.7575000000000001</v>
      </c>
      <c r="U4997" s="6">
        <f t="shared" si="298"/>
        <v>1.7575000000000001</v>
      </c>
      <c r="V4997" t="str">
        <f t="shared" si="299"/>
        <v>M.GESICKI, MIA</v>
      </c>
    </row>
    <row r="4998" spans="1:22">
      <c r="A4998">
        <v>1162</v>
      </c>
      <c r="B4998" s="21">
        <v>3</v>
      </c>
      <c r="C4998" s="21" t="s">
        <v>10</v>
      </c>
      <c r="D4998" s="21" t="s">
        <v>8</v>
      </c>
      <c r="E4998" s="21">
        <v>41</v>
      </c>
      <c r="F4998" s="21">
        <v>59</v>
      </c>
      <c r="G4998" s="21" t="s">
        <v>6089</v>
      </c>
      <c r="H4998" s="21" t="s">
        <v>439</v>
      </c>
      <c r="I4998" s="21">
        <v>0</v>
      </c>
      <c r="J4998" s="21">
        <v>1</v>
      </c>
      <c r="K4998" s="21">
        <v>0</v>
      </c>
      <c r="L4998" s="21">
        <v>0</v>
      </c>
      <c r="M4998" s="21" t="s">
        <v>1822</v>
      </c>
      <c r="N4998" s="21">
        <v>5</v>
      </c>
      <c r="O4998" s="21">
        <f t="shared" si="294"/>
        <v>5</v>
      </c>
      <c r="P4998" s="21">
        <f t="shared" si="295"/>
        <v>0</v>
      </c>
      <c r="Q4998" s="21">
        <f t="shared" si="296"/>
        <v>1</v>
      </c>
      <c r="R4998">
        <f>IFERROR(IF(I4998=1,VLOOKUP(F4998,Lookup!$A$2:$B$15,2,FALSE),0),0.5)</f>
        <v>0</v>
      </c>
      <c r="S4998">
        <f>IF(K4998=1,1,IFERROR(IF(H4998="pass",VLOOKUP(F4998,Lookup!$D$2:$E$26,2,FALSE),0),1.6))</f>
        <v>1.6</v>
      </c>
      <c r="T4998" s="6">
        <f t="shared" si="297"/>
        <v>1.6875</v>
      </c>
      <c r="U4998" s="6">
        <f t="shared" si="298"/>
        <v>1.6875</v>
      </c>
      <c r="V4998" t="str">
        <f t="shared" si="299"/>
        <v>J.WADDLE, MIA</v>
      </c>
    </row>
    <row r="4999" spans="1:22">
      <c r="A4999">
        <v>1163</v>
      </c>
      <c r="B4999" s="21">
        <v>3</v>
      </c>
      <c r="C4999" s="21" t="s">
        <v>10</v>
      </c>
      <c r="D4999" s="21" t="s">
        <v>8</v>
      </c>
      <c r="E4999" s="21">
        <v>34</v>
      </c>
      <c r="F4999" s="21">
        <v>66</v>
      </c>
      <c r="G4999" s="21" t="s">
        <v>6090</v>
      </c>
      <c r="H4999" s="21" t="s">
        <v>439</v>
      </c>
      <c r="I4999" s="21">
        <v>0</v>
      </c>
      <c r="J4999" s="21">
        <v>1</v>
      </c>
      <c r="K4999" s="21">
        <v>0</v>
      </c>
      <c r="L4999" s="21">
        <v>0</v>
      </c>
      <c r="M4999" s="21" t="s">
        <v>754</v>
      </c>
      <c r="N4999" s="21">
        <v>-6</v>
      </c>
      <c r="O4999" s="21">
        <f t="shared" si="294"/>
        <v>-6</v>
      </c>
      <c r="P4999" s="21">
        <f t="shared" si="295"/>
        <v>0</v>
      </c>
      <c r="Q4999" s="21">
        <f t="shared" si="296"/>
        <v>1</v>
      </c>
      <c r="R4999">
        <f>IFERROR(IF(I4999=1,VLOOKUP(F4999,Lookup!$A$2:$B$15,2,FALSE),0),0.5)</f>
        <v>0</v>
      </c>
      <c r="S4999">
        <f>IF(K4999=1,1,IFERROR(IF(H4999="pass",VLOOKUP(F4999,Lookup!$D$2:$E$26,2,FALSE),0),1.6))</f>
        <v>1.6</v>
      </c>
      <c r="T4999" s="6">
        <f t="shared" si="297"/>
        <v>1.4950000000000001</v>
      </c>
      <c r="U4999" s="6">
        <f t="shared" si="298"/>
        <v>1.4950000000000001</v>
      </c>
      <c r="V4999" t="str">
        <f t="shared" si="299"/>
        <v>M.BROWN, MIA</v>
      </c>
    </row>
    <row r="5000" spans="1:22">
      <c r="A5000">
        <v>1164</v>
      </c>
      <c r="B5000" s="21">
        <v>3</v>
      </c>
      <c r="C5000" s="21" t="s">
        <v>10</v>
      </c>
      <c r="D5000" s="21" t="s">
        <v>8</v>
      </c>
      <c r="E5000" s="21">
        <v>34</v>
      </c>
      <c r="F5000" s="21">
        <v>66</v>
      </c>
      <c r="G5000" s="21" t="s">
        <v>6091</v>
      </c>
      <c r="H5000" s="21" t="s">
        <v>439</v>
      </c>
      <c r="I5000" s="21">
        <v>0</v>
      </c>
      <c r="J5000" s="21">
        <v>1</v>
      </c>
      <c r="K5000" s="21">
        <v>0</v>
      </c>
      <c r="L5000" s="21">
        <v>0</v>
      </c>
      <c r="M5000" s="21" t="s">
        <v>1822</v>
      </c>
      <c r="N5000" s="21">
        <v>4</v>
      </c>
      <c r="O5000" s="21">
        <f t="shared" si="294"/>
        <v>4</v>
      </c>
      <c r="P5000" s="21">
        <f t="shared" si="295"/>
        <v>0</v>
      </c>
      <c r="Q5000" s="21">
        <f t="shared" si="296"/>
        <v>1</v>
      </c>
      <c r="R5000">
        <f>IFERROR(IF(I5000=1,VLOOKUP(F5000,Lookup!$A$2:$B$15,2,FALSE),0),0.5)</f>
        <v>0</v>
      </c>
      <c r="S5000">
        <f>IF(K5000=1,1,IFERROR(IF(H5000="pass",VLOOKUP(F5000,Lookup!$D$2:$E$26,2,FALSE),0),1.6))</f>
        <v>1.6</v>
      </c>
      <c r="T5000" s="6">
        <f t="shared" si="297"/>
        <v>1.6700000000000002</v>
      </c>
      <c r="U5000" s="6">
        <f t="shared" si="298"/>
        <v>1.6700000000000002</v>
      </c>
      <c r="V5000" t="str">
        <f t="shared" si="299"/>
        <v>J.WADDLE, MIA</v>
      </c>
    </row>
    <row r="5001" spans="1:22">
      <c r="A5001">
        <v>1165</v>
      </c>
      <c r="B5001" s="21">
        <v>3</v>
      </c>
      <c r="C5001" s="21" t="s">
        <v>10</v>
      </c>
      <c r="D5001" s="21" t="s">
        <v>8</v>
      </c>
      <c r="E5001" s="21">
        <v>75</v>
      </c>
      <c r="F5001" s="21">
        <v>25</v>
      </c>
      <c r="G5001" s="21" t="s">
        <v>6092</v>
      </c>
      <c r="H5001" s="21" t="s">
        <v>439</v>
      </c>
      <c r="I5001" s="21">
        <v>0</v>
      </c>
      <c r="J5001" s="21">
        <v>1</v>
      </c>
      <c r="K5001" s="21">
        <v>0</v>
      </c>
      <c r="L5001" s="21">
        <v>0</v>
      </c>
      <c r="M5001" s="21" t="s">
        <v>1822</v>
      </c>
      <c r="N5001" s="21">
        <v>-4</v>
      </c>
      <c r="O5001" s="21">
        <f t="shared" si="294"/>
        <v>-4</v>
      </c>
      <c r="P5001" s="21">
        <f t="shared" si="295"/>
        <v>0</v>
      </c>
      <c r="Q5001" s="21">
        <f t="shared" si="296"/>
        <v>1</v>
      </c>
      <c r="R5001">
        <f>IFERROR(IF(I5001=1,VLOOKUP(F5001,Lookup!$A$2:$B$15,2,FALSE),0),0.5)</f>
        <v>0</v>
      </c>
      <c r="S5001">
        <f>IF(K5001=1,1,IFERROR(IF(H5001="pass",VLOOKUP(F5001,Lookup!$D$2:$E$26,2,FALSE),0),1.6))</f>
        <v>1.6</v>
      </c>
      <c r="T5001" s="6">
        <f t="shared" si="297"/>
        <v>1.53</v>
      </c>
      <c r="U5001" s="6">
        <f t="shared" si="298"/>
        <v>1.53</v>
      </c>
      <c r="V5001" t="str">
        <f t="shared" si="299"/>
        <v>J.WADDLE, MIA</v>
      </c>
    </row>
    <row r="5002" spans="1:22">
      <c r="A5002">
        <v>1166</v>
      </c>
      <c r="B5002" s="21">
        <v>3</v>
      </c>
      <c r="C5002" s="21" t="s">
        <v>10</v>
      </c>
      <c r="D5002" s="21" t="s">
        <v>8</v>
      </c>
      <c r="E5002" s="21">
        <v>85</v>
      </c>
      <c r="F5002" s="21">
        <v>15</v>
      </c>
      <c r="G5002" s="21" t="s">
        <v>6093</v>
      </c>
      <c r="H5002" s="21" t="s">
        <v>585</v>
      </c>
      <c r="I5002" s="21">
        <v>1</v>
      </c>
      <c r="J5002" s="21">
        <v>0</v>
      </c>
      <c r="K5002" s="21">
        <v>0</v>
      </c>
      <c r="L5002" s="21">
        <v>0</v>
      </c>
      <c r="M5002" s="21" t="s">
        <v>1824</v>
      </c>
      <c r="N5002" s="21" t="s">
        <v>587</v>
      </c>
      <c r="O5002" s="21">
        <f t="shared" si="294"/>
        <v>0</v>
      </c>
      <c r="P5002" s="21">
        <f t="shared" si="295"/>
        <v>1</v>
      </c>
      <c r="Q5002" s="21">
        <f t="shared" si="296"/>
        <v>0</v>
      </c>
      <c r="R5002">
        <f>IFERROR(IF(I5002=1,VLOOKUP(F5002,Lookup!$A$2:$B$15,2,FALSE),0),0.5)</f>
        <v>0.5</v>
      </c>
      <c r="S5002">
        <f>IF(K5002=1,1,IFERROR(IF(H5002="pass",VLOOKUP(F5002,Lookup!$D$2:$E$26,2,FALSE),0),1.6))</f>
        <v>0</v>
      </c>
      <c r="T5002" s="6">
        <f t="shared" si="297"/>
        <v>0</v>
      </c>
      <c r="U5002" s="6">
        <f t="shared" si="298"/>
        <v>0.5</v>
      </c>
      <c r="V5002" t="str">
        <f t="shared" si="299"/>
        <v>M.GASKIN, MIA</v>
      </c>
    </row>
    <row r="5003" spans="1:22">
      <c r="A5003">
        <v>1167</v>
      </c>
      <c r="B5003" s="21">
        <v>3</v>
      </c>
      <c r="C5003" s="21" t="s">
        <v>10</v>
      </c>
      <c r="D5003" s="21" t="s">
        <v>8</v>
      </c>
      <c r="E5003" s="21">
        <v>84</v>
      </c>
      <c r="F5003" s="21">
        <v>16</v>
      </c>
      <c r="G5003" s="21" t="s">
        <v>6094</v>
      </c>
      <c r="H5003" s="21" t="s">
        <v>439</v>
      </c>
      <c r="I5003" s="21">
        <v>0</v>
      </c>
      <c r="J5003" s="21">
        <v>1</v>
      </c>
      <c r="K5003" s="21">
        <v>0</v>
      </c>
      <c r="L5003" s="21">
        <v>0</v>
      </c>
      <c r="M5003" s="21" t="s">
        <v>1824</v>
      </c>
      <c r="N5003" s="21">
        <v>-3</v>
      </c>
      <c r="O5003" s="21">
        <f t="shared" si="294"/>
        <v>-3</v>
      </c>
      <c r="P5003" s="21">
        <f t="shared" si="295"/>
        <v>0</v>
      </c>
      <c r="Q5003" s="21">
        <f t="shared" si="296"/>
        <v>1</v>
      </c>
      <c r="R5003">
        <f>IFERROR(IF(I5003=1,VLOOKUP(F5003,Lookup!$A$2:$B$15,2,FALSE),0),0.5)</f>
        <v>0</v>
      </c>
      <c r="S5003">
        <f>IF(K5003=1,1,IFERROR(IF(H5003="pass",VLOOKUP(F5003,Lookup!$D$2:$E$26,2,FALSE),0),1.6))</f>
        <v>1.6</v>
      </c>
      <c r="T5003" s="6">
        <f t="shared" si="297"/>
        <v>1.5475000000000001</v>
      </c>
      <c r="U5003" s="6">
        <f t="shared" si="298"/>
        <v>1.5475000000000001</v>
      </c>
      <c r="V5003" t="str">
        <f t="shared" si="299"/>
        <v>M.GASKIN, MIA</v>
      </c>
    </row>
    <row r="5004" spans="1:22">
      <c r="A5004">
        <v>1168</v>
      </c>
      <c r="B5004" s="21">
        <v>3</v>
      </c>
      <c r="C5004" s="21" t="s">
        <v>10</v>
      </c>
      <c r="D5004" s="21" t="s">
        <v>8</v>
      </c>
      <c r="E5004" s="21">
        <v>80</v>
      </c>
      <c r="F5004" s="21">
        <v>20</v>
      </c>
      <c r="G5004" s="21" t="s">
        <v>6095</v>
      </c>
      <c r="H5004" s="21" t="s">
        <v>439</v>
      </c>
      <c r="I5004" s="21">
        <v>0</v>
      </c>
      <c r="J5004" s="21">
        <v>1</v>
      </c>
      <c r="K5004" s="21">
        <v>0</v>
      </c>
      <c r="L5004" s="21">
        <v>0</v>
      </c>
      <c r="M5004" s="21" t="s">
        <v>1822</v>
      </c>
      <c r="N5004" s="21">
        <v>3</v>
      </c>
      <c r="O5004" s="21">
        <f t="shared" si="294"/>
        <v>3</v>
      </c>
      <c r="P5004" s="21">
        <f t="shared" si="295"/>
        <v>0</v>
      </c>
      <c r="Q5004" s="21">
        <f t="shared" si="296"/>
        <v>1</v>
      </c>
      <c r="R5004">
        <f>IFERROR(IF(I5004=1,VLOOKUP(F5004,Lookup!$A$2:$B$15,2,FALSE),0),0.5)</f>
        <v>0</v>
      </c>
      <c r="S5004">
        <f>IF(K5004=1,1,IFERROR(IF(H5004="pass",VLOOKUP(F5004,Lookup!$D$2:$E$26,2,FALSE),0),1.6))</f>
        <v>1.6</v>
      </c>
      <c r="T5004" s="6">
        <f t="shared" si="297"/>
        <v>1.6525000000000001</v>
      </c>
      <c r="U5004" s="6">
        <f t="shared" si="298"/>
        <v>1.6525000000000001</v>
      </c>
      <c r="V5004" t="str">
        <f t="shared" si="299"/>
        <v>J.WADDLE, MIA</v>
      </c>
    </row>
    <row r="5005" spans="1:22">
      <c r="A5005">
        <v>1169</v>
      </c>
      <c r="B5005" s="21">
        <v>3</v>
      </c>
      <c r="C5005" s="21" t="s">
        <v>8</v>
      </c>
      <c r="D5005" s="21" t="s">
        <v>10</v>
      </c>
      <c r="E5005" s="21">
        <v>72</v>
      </c>
      <c r="F5005" s="21">
        <v>28</v>
      </c>
      <c r="G5005" s="21" t="s">
        <v>6096</v>
      </c>
      <c r="H5005" s="21" t="s">
        <v>585</v>
      </c>
      <c r="I5005" s="21">
        <v>1</v>
      </c>
      <c r="J5005" s="21">
        <v>0</v>
      </c>
      <c r="K5005" s="21">
        <v>0</v>
      </c>
      <c r="L5005" s="21">
        <v>0</v>
      </c>
      <c r="M5005" s="21" t="s">
        <v>3968</v>
      </c>
      <c r="N5005" s="21" t="s">
        <v>587</v>
      </c>
      <c r="O5005" s="21">
        <f t="shared" si="294"/>
        <v>0</v>
      </c>
      <c r="P5005" s="21">
        <f t="shared" si="295"/>
        <v>1</v>
      </c>
      <c r="Q5005" s="21">
        <f t="shared" si="296"/>
        <v>0</v>
      </c>
      <c r="R5005">
        <f>IFERROR(IF(I5005=1,VLOOKUP(F5005,Lookup!$A$2:$B$15,2,FALSE),0),0.5)</f>
        <v>0.5</v>
      </c>
      <c r="S5005">
        <f>IF(K5005=1,1,IFERROR(IF(H5005="pass",VLOOKUP(F5005,Lookup!$D$2:$E$26,2,FALSE),0),1.6))</f>
        <v>0</v>
      </c>
      <c r="T5005" s="6">
        <f t="shared" si="297"/>
        <v>0</v>
      </c>
      <c r="U5005" s="6">
        <f t="shared" si="298"/>
        <v>0.5</v>
      </c>
      <c r="V5005" t="str">
        <f t="shared" si="299"/>
        <v>P.BARBER, LV</v>
      </c>
    </row>
    <row r="5006" spans="1:22">
      <c r="A5006">
        <v>1170</v>
      </c>
      <c r="B5006" s="21">
        <v>3</v>
      </c>
      <c r="C5006" s="21" t="s">
        <v>8</v>
      </c>
      <c r="D5006" s="21" t="s">
        <v>10</v>
      </c>
      <c r="E5006" s="21">
        <v>58</v>
      </c>
      <c r="F5006" s="21">
        <v>42</v>
      </c>
      <c r="G5006" s="21" t="s">
        <v>6097</v>
      </c>
      <c r="H5006" s="21" t="s">
        <v>439</v>
      </c>
      <c r="I5006" s="21">
        <v>0</v>
      </c>
      <c r="J5006" s="21">
        <v>1</v>
      </c>
      <c r="K5006" s="21">
        <v>0</v>
      </c>
      <c r="L5006" s="21">
        <v>0</v>
      </c>
      <c r="M5006" s="21" t="s">
        <v>786</v>
      </c>
      <c r="N5006" s="21">
        <v>52</v>
      </c>
      <c r="O5006" s="21">
        <f t="shared" si="294"/>
        <v>52</v>
      </c>
      <c r="P5006" s="21">
        <f t="shared" si="295"/>
        <v>0</v>
      </c>
      <c r="Q5006" s="21">
        <f t="shared" si="296"/>
        <v>1</v>
      </c>
      <c r="R5006">
        <f>IFERROR(IF(I5006=1,VLOOKUP(F5006,Lookup!$A$2:$B$15,2,FALSE),0),0.5)</f>
        <v>0</v>
      </c>
      <c r="S5006">
        <f>IF(K5006=1,1,IFERROR(IF(H5006="pass",VLOOKUP(F5006,Lookup!$D$2:$E$26,2,FALSE),0),1.6))</f>
        <v>1.6</v>
      </c>
      <c r="T5006" s="6">
        <f t="shared" si="297"/>
        <v>2.5099999999999998</v>
      </c>
      <c r="U5006" s="6">
        <f t="shared" si="298"/>
        <v>2.5099999999999998</v>
      </c>
      <c r="V5006" t="str">
        <f t="shared" si="299"/>
        <v>H.RUGGS, LV</v>
      </c>
    </row>
    <row r="5007" spans="1:22">
      <c r="A5007">
        <v>1171</v>
      </c>
      <c r="B5007" s="21">
        <v>3</v>
      </c>
      <c r="C5007" s="21" t="s">
        <v>8</v>
      </c>
      <c r="D5007" s="21" t="s">
        <v>10</v>
      </c>
      <c r="E5007" s="21">
        <v>58</v>
      </c>
      <c r="F5007" s="21">
        <v>42</v>
      </c>
      <c r="G5007" s="21" t="s">
        <v>6098</v>
      </c>
      <c r="H5007" s="21" t="s">
        <v>439</v>
      </c>
      <c r="I5007" s="21">
        <v>0</v>
      </c>
      <c r="J5007" s="21">
        <v>1</v>
      </c>
      <c r="K5007" s="21">
        <v>0</v>
      </c>
      <c r="L5007" s="21">
        <v>0</v>
      </c>
      <c r="M5007" s="21" t="s">
        <v>726</v>
      </c>
      <c r="N5007" s="21">
        <v>-2</v>
      </c>
      <c r="O5007" s="21">
        <f t="shared" si="294"/>
        <v>-2</v>
      </c>
      <c r="P5007" s="21">
        <f t="shared" si="295"/>
        <v>0</v>
      </c>
      <c r="Q5007" s="21">
        <f t="shared" si="296"/>
        <v>1</v>
      </c>
      <c r="R5007">
        <f>IFERROR(IF(I5007=1,VLOOKUP(F5007,Lookup!$A$2:$B$15,2,FALSE),0),0.5)</f>
        <v>0</v>
      </c>
      <c r="S5007">
        <f>IF(K5007=1,1,IFERROR(IF(H5007="pass",VLOOKUP(F5007,Lookup!$D$2:$E$26,2,FALSE),0),1.6))</f>
        <v>1.6</v>
      </c>
      <c r="T5007" s="6">
        <f t="shared" si="297"/>
        <v>1.5650000000000002</v>
      </c>
      <c r="U5007" s="6">
        <f t="shared" si="298"/>
        <v>1.5650000000000002</v>
      </c>
      <c r="V5007" t="str">
        <f t="shared" si="299"/>
        <v>D.WALLER, LV</v>
      </c>
    </row>
    <row r="5008" spans="1:22">
      <c r="A5008">
        <v>1172</v>
      </c>
      <c r="B5008" s="21">
        <v>3</v>
      </c>
      <c r="C5008" s="21" t="s">
        <v>8</v>
      </c>
      <c r="D5008" s="21" t="s">
        <v>10</v>
      </c>
      <c r="E5008" s="21">
        <v>54</v>
      </c>
      <c r="F5008" s="21">
        <v>46</v>
      </c>
      <c r="G5008" s="21" t="s">
        <v>6099</v>
      </c>
      <c r="H5008" s="21" t="s">
        <v>439</v>
      </c>
      <c r="I5008" s="21">
        <v>0</v>
      </c>
      <c r="J5008" s="21">
        <v>1</v>
      </c>
      <c r="K5008" s="21">
        <v>0</v>
      </c>
      <c r="L5008" s="21">
        <v>0</v>
      </c>
      <c r="M5008" s="21" t="s">
        <v>798</v>
      </c>
      <c r="N5008" s="21">
        <v>1</v>
      </c>
      <c r="O5008" s="21">
        <f t="shared" si="294"/>
        <v>1</v>
      </c>
      <c r="P5008" s="21">
        <f t="shared" si="295"/>
        <v>0</v>
      </c>
      <c r="Q5008" s="21">
        <f t="shared" si="296"/>
        <v>1</v>
      </c>
      <c r="R5008">
        <f>IFERROR(IF(I5008=1,VLOOKUP(F5008,Lookup!$A$2:$B$15,2,FALSE),0),0.5)</f>
        <v>0</v>
      </c>
      <c r="S5008">
        <f>IF(K5008=1,1,IFERROR(IF(H5008="pass",VLOOKUP(F5008,Lookup!$D$2:$E$26,2,FALSE),0),1.6))</f>
        <v>1.6</v>
      </c>
      <c r="T5008" s="6">
        <f t="shared" si="297"/>
        <v>1.6175000000000002</v>
      </c>
      <c r="U5008" s="6">
        <f t="shared" si="298"/>
        <v>1.6175000000000002</v>
      </c>
      <c r="V5008" t="str">
        <f t="shared" si="299"/>
        <v>Z.JONES, LV</v>
      </c>
    </row>
    <row r="5009" spans="1:22">
      <c r="A5009">
        <v>1173</v>
      </c>
      <c r="B5009" s="21">
        <v>3</v>
      </c>
      <c r="C5009" s="21" t="s">
        <v>8</v>
      </c>
      <c r="D5009" s="21" t="s">
        <v>10</v>
      </c>
      <c r="E5009" s="21">
        <v>24</v>
      </c>
      <c r="F5009" s="21">
        <v>76</v>
      </c>
      <c r="G5009" s="21" t="s">
        <v>6100</v>
      </c>
      <c r="H5009" s="21" t="s">
        <v>585</v>
      </c>
      <c r="I5009" s="21">
        <v>1</v>
      </c>
      <c r="J5009" s="21">
        <v>0</v>
      </c>
      <c r="K5009" s="21">
        <v>0</v>
      </c>
      <c r="L5009" s="21">
        <v>0</v>
      </c>
      <c r="M5009" s="21" t="s">
        <v>786</v>
      </c>
      <c r="N5009" s="21" t="s">
        <v>587</v>
      </c>
      <c r="O5009" s="21">
        <f t="shared" si="294"/>
        <v>0</v>
      </c>
      <c r="P5009" s="21">
        <f t="shared" si="295"/>
        <v>1</v>
      </c>
      <c r="Q5009" s="21">
        <f t="shared" si="296"/>
        <v>0</v>
      </c>
      <c r="R5009">
        <f>IFERROR(IF(I5009=1,VLOOKUP(F5009,Lookup!$A$2:$B$15,2,FALSE),0),0.5)</f>
        <v>0.5</v>
      </c>
      <c r="S5009">
        <f>IF(K5009=1,1,IFERROR(IF(H5009="pass",VLOOKUP(F5009,Lookup!$D$2:$E$26,2,FALSE),0),1.6))</f>
        <v>0</v>
      </c>
      <c r="T5009" s="6">
        <f t="shared" si="297"/>
        <v>0</v>
      </c>
      <c r="U5009" s="6">
        <f t="shared" si="298"/>
        <v>0.5</v>
      </c>
      <c r="V5009" t="str">
        <f t="shared" si="299"/>
        <v>H.RUGGS, LV</v>
      </c>
    </row>
    <row r="5010" spans="1:22">
      <c r="A5010">
        <v>1174</v>
      </c>
      <c r="B5010" s="21">
        <v>3</v>
      </c>
      <c r="C5010" s="21" t="s">
        <v>8</v>
      </c>
      <c r="D5010" s="21" t="s">
        <v>10</v>
      </c>
      <c r="E5010" s="21">
        <v>17</v>
      </c>
      <c r="F5010" s="21">
        <v>83</v>
      </c>
      <c r="G5010" s="21" t="s">
        <v>6101</v>
      </c>
      <c r="H5010" s="21" t="s">
        <v>585</v>
      </c>
      <c r="I5010" s="21">
        <v>1</v>
      </c>
      <c r="J5010" s="21">
        <v>0</v>
      </c>
      <c r="K5010" s="21">
        <v>0</v>
      </c>
      <c r="L5010" s="21">
        <v>0</v>
      </c>
      <c r="M5010" s="21" t="s">
        <v>3968</v>
      </c>
      <c r="N5010" s="21" t="s">
        <v>587</v>
      </c>
      <c r="O5010" s="21">
        <f t="shared" si="294"/>
        <v>0</v>
      </c>
      <c r="P5010" s="21">
        <f t="shared" si="295"/>
        <v>1</v>
      </c>
      <c r="Q5010" s="21">
        <f t="shared" si="296"/>
        <v>0</v>
      </c>
      <c r="R5010">
        <f>IFERROR(IF(I5010=1,VLOOKUP(F5010,Lookup!$A$2:$B$15,2,FALSE),0),0.5)</f>
        <v>0.5</v>
      </c>
      <c r="S5010">
        <f>IF(K5010=1,1,IFERROR(IF(H5010="pass",VLOOKUP(F5010,Lookup!$D$2:$E$26,2,FALSE),0),1.6))</f>
        <v>0</v>
      </c>
      <c r="T5010" s="6">
        <f t="shared" si="297"/>
        <v>0</v>
      </c>
      <c r="U5010" s="6">
        <f t="shared" si="298"/>
        <v>0.5</v>
      </c>
      <c r="V5010" t="str">
        <f t="shared" si="299"/>
        <v>P.BARBER, LV</v>
      </c>
    </row>
    <row r="5011" spans="1:22">
      <c r="A5011">
        <v>1175</v>
      </c>
      <c r="B5011" s="21">
        <v>3</v>
      </c>
      <c r="C5011" s="21" t="s">
        <v>8</v>
      </c>
      <c r="D5011" s="21" t="s">
        <v>10</v>
      </c>
      <c r="E5011" s="21">
        <v>13</v>
      </c>
      <c r="F5011" s="21">
        <v>87</v>
      </c>
      <c r="G5011" s="21" t="s">
        <v>6102</v>
      </c>
      <c r="H5011" s="21" t="s">
        <v>585</v>
      </c>
      <c r="I5011" s="21">
        <v>1</v>
      </c>
      <c r="J5011" s="21">
        <v>0</v>
      </c>
      <c r="K5011" s="21">
        <v>0</v>
      </c>
      <c r="L5011" s="21">
        <v>0</v>
      </c>
      <c r="M5011" s="21" t="s">
        <v>732</v>
      </c>
      <c r="N5011" s="21" t="s">
        <v>587</v>
      </c>
      <c r="O5011" s="21">
        <f t="shared" si="294"/>
        <v>0</v>
      </c>
      <c r="P5011" s="21">
        <f t="shared" si="295"/>
        <v>1</v>
      </c>
      <c r="Q5011" s="21">
        <f t="shared" si="296"/>
        <v>0</v>
      </c>
      <c r="R5011">
        <f>IFERROR(IF(I5011=1,VLOOKUP(F5011,Lookup!$A$2:$B$15,2,FALSE),0),0.5)</f>
        <v>0.6</v>
      </c>
      <c r="S5011">
        <f>IF(K5011=1,1,IFERROR(IF(H5011="pass",VLOOKUP(F5011,Lookup!$D$2:$E$26,2,FALSE),0),1.6))</f>
        <v>0</v>
      </c>
      <c r="T5011" s="6">
        <f t="shared" si="297"/>
        <v>0</v>
      </c>
      <c r="U5011" s="6">
        <f t="shared" si="298"/>
        <v>0.6</v>
      </c>
      <c r="V5011" t="str">
        <f t="shared" si="299"/>
        <v>K.DRAKE, LV</v>
      </c>
    </row>
    <row r="5012" spans="1:22">
      <c r="A5012">
        <v>1176</v>
      </c>
      <c r="B5012" s="21">
        <v>3</v>
      </c>
      <c r="C5012" s="21" t="s">
        <v>8</v>
      </c>
      <c r="D5012" s="21" t="s">
        <v>10</v>
      </c>
      <c r="E5012" s="21">
        <v>12</v>
      </c>
      <c r="F5012" s="21">
        <v>88</v>
      </c>
      <c r="G5012" s="21" t="s">
        <v>6103</v>
      </c>
      <c r="H5012" s="21" t="s">
        <v>2864</v>
      </c>
      <c r="I5012" s="21">
        <v>0</v>
      </c>
      <c r="J5012" s="21">
        <v>1</v>
      </c>
      <c r="K5012" s="21">
        <v>0</v>
      </c>
      <c r="L5012" s="21">
        <v>0</v>
      </c>
      <c r="M5012" s="21" t="s">
        <v>3963</v>
      </c>
      <c r="N5012" s="21" t="s">
        <v>587</v>
      </c>
      <c r="O5012" s="21">
        <f t="shared" si="294"/>
        <v>0</v>
      </c>
      <c r="P5012" s="21">
        <f t="shared" si="295"/>
        <v>0</v>
      </c>
      <c r="Q5012" s="21">
        <f t="shared" si="296"/>
        <v>0</v>
      </c>
      <c r="R5012">
        <f>IFERROR(IF(I5012=1,VLOOKUP(F5012,Lookup!$A$2:$B$15,2,FALSE),0),0.5)</f>
        <v>0</v>
      </c>
      <c r="S5012">
        <f>IF(K5012=1,1,IFERROR(IF(H5012="pass",VLOOKUP(F5012,Lookup!$D$2:$E$26,2,FALSE),0),1.6))</f>
        <v>0</v>
      </c>
      <c r="T5012" s="6">
        <f t="shared" si="297"/>
        <v>0</v>
      </c>
      <c r="U5012" s="6">
        <f t="shared" si="298"/>
        <v>0</v>
      </c>
      <c r="V5012" t="str">
        <f t="shared" si="299"/>
        <v>F.MOREAU, LV</v>
      </c>
    </row>
    <row r="5013" spans="1:22">
      <c r="A5013">
        <v>1177</v>
      </c>
      <c r="B5013" s="21">
        <v>3</v>
      </c>
      <c r="C5013" s="21" t="s">
        <v>8</v>
      </c>
      <c r="D5013" s="21" t="s">
        <v>10</v>
      </c>
      <c r="E5013" s="21">
        <v>22</v>
      </c>
      <c r="F5013" s="21">
        <v>78</v>
      </c>
      <c r="G5013" s="21" t="s">
        <v>6104</v>
      </c>
      <c r="H5013" s="21" t="s">
        <v>439</v>
      </c>
      <c r="I5013" s="21">
        <v>0</v>
      </c>
      <c r="J5013" s="21">
        <v>1</v>
      </c>
      <c r="K5013" s="21">
        <v>0</v>
      </c>
      <c r="L5013" s="21">
        <v>0</v>
      </c>
      <c r="M5013" s="21" t="s">
        <v>737</v>
      </c>
      <c r="N5013" s="21">
        <v>4</v>
      </c>
      <c r="O5013" s="21">
        <f t="shared" si="294"/>
        <v>4</v>
      </c>
      <c r="P5013" s="21">
        <f t="shared" si="295"/>
        <v>0</v>
      </c>
      <c r="Q5013" s="21">
        <f t="shared" si="296"/>
        <v>1</v>
      </c>
      <c r="R5013">
        <f>IFERROR(IF(I5013=1,VLOOKUP(F5013,Lookup!$A$2:$B$15,2,FALSE),0),0.5)</f>
        <v>0</v>
      </c>
      <c r="S5013">
        <f>IF(K5013=1,1,IFERROR(IF(H5013="pass",VLOOKUP(F5013,Lookup!$D$2:$E$26,2,FALSE),0),1.6))</f>
        <v>1.8</v>
      </c>
      <c r="T5013" s="6">
        <f t="shared" si="297"/>
        <v>1.6700000000000002</v>
      </c>
      <c r="U5013" s="6">
        <f t="shared" si="298"/>
        <v>1.7558000000000002</v>
      </c>
      <c r="V5013" t="str">
        <f t="shared" si="299"/>
        <v>H.RENFROW, LV</v>
      </c>
    </row>
    <row r="5014" spans="1:22">
      <c r="A5014">
        <v>1178</v>
      </c>
      <c r="B5014" s="21">
        <v>3</v>
      </c>
      <c r="C5014" s="21" t="s">
        <v>8</v>
      </c>
      <c r="D5014" s="21" t="s">
        <v>10</v>
      </c>
      <c r="E5014" s="21">
        <v>12</v>
      </c>
      <c r="F5014" s="21">
        <v>88</v>
      </c>
      <c r="G5014" s="21" t="s">
        <v>6105</v>
      </c>
      <c r="H5014" s="21" t="s">
        <v>439</v>
      </c>
      <c r="I5014" s="21">
        <v>0</v>
      </c>
      <c r="J5014" s="21">
        <v>1</v>
      </c>
      <c r="K5014" s="21">
        <v>0</v>
      </c>
      <c r="L5014" s="21">
        <v>0</v>
      </c>
      <c r="M5014" s="21" t="s">
        <v>737</v>
      </c>
      <c r="N5014" s="21">
        <v>6</v>
      </c>
      <c r="O5014" s="21">
        <f t="shared" si="294"/>
        <v>6</v>
      </c>
      <c r="P5014" s="21">
        <f t="shared" si="295"/>
        <v>0</v>
      </c>
      <c r="Q5014" s="21">
        <f t="shared" si="296"/>
        <v>1</v>
      </c>
      <c r="R5014">
        <f>IFERROR(IF(I5014=1,VLOOKUP(F5014,Lookup!$A$2:$B$15,2,FALSE),0),0.5)</f>
        <v>0</v>
      </c>
      <c r="S5014">
        <f>IF(K5014=1,1,IFERROR(IF(H5014="pass",VLOOKUP(F5014,Lookup!$D$2:$E$26,2,FALSE),0),1.6))</f>
        <v>2.2000000000000002</v>
      </c>
      <c r="T5014" s="6">
        <f t="shared" si="297"/>
        <v>1.7050000000000001</v>
      </c>
      <c r="U5014" s="6">
        <f t="shared" si="298"/>
        <v>2.0317000000000003</v>
      </c>
      <c r="V5014" t="str">
        <f t="shared" si="299"/>
        <v>H.RENFROW, LV</v>
      </c>
    </row>
    <row r="5015" spans="1:22">
      <c r="A5015">
        <v>1179</v>
      </c>
      <c r="B5015" s="21">
        <v>3</v>
      </c>
      <c r="C5015" s="21" t="s">
        <v>10</v>
      </c>
      <c r="D5015" s="21" t="s">
        <v>8</v>
      </c>
      <c r="E5015" s="21">
        <v>75</v>
      </c>
      <c r="F5015" s="21">
        <v>25</v>
      </c>
      <c r="G5015" s="21" t="s">
        <v>6106</v>
      </c>
      <c r="H5015" s="21" t="s">
        <v>439</v>
      </c>
      <c r="I5015" s="21">
        <v>0</v>
      </c>
      <c r="J5015" s="21">
        <v>1</v>
      </c>
      <c r="K5015" s="21">
        <v>0</v>
      </c>
      <c r="L5015" s="21">
        <v>0</v>
      </c>
      <c r="M5015" s="21" t="s">
        <v>1860</v>
      </c>
      <c r="N5015" s="21">
        <v>30</v>
      </c>
      <c r="O5015" s="21">
        <f t="shared" si="294"/>
        <v>30</v>
      </c>
      <c r="P5015" s="21">
        <f t="shared" si="295"/>
        <v>0</v>
      </c>
      <c r="Q5015" s="21">
        <f t="shared" si="296"/>
        <v>1</v>
      </c>
      <c r="R5015">
        <f>IFERROR(IF(I5015=1,VLOOKUP(F5015,Lookup!$A$2:$B$15,2,FALSE),0),0.5)</f>
        <v>0</v>
      </c>
      <c r="S5015">
        <f>IF(K5015=1,1,IFERROR(IF(H5015="pass",VLOOKUP(F5015,Lookup!$D$2:$E$26,2,FALSE),0),1.6))</f>
        <v>1.6</v>
      </c>
      <c r="T5015" s="6">
        <f t="shared" si="297"/>
        <v>2.125</v>
      </c>
      <c r="U5015" s="6">
        <f t="shared" si="298"/>
        <v>2.125</v>
      </c>
      <c r="V5015" t="str">
        <f t="shared" si="299"/>
        <v>D.PARKER, MIA</v>
      </c>
    </row>
    <row r="5016" spans="1:22">
      <c r="A5016">
        <v>1180</v>
      </c>
      <c r="B5016" s="21">
        <v>3</v>
      </c>
      <c r="C5016" s="21" t="s">
        <v>10</v>
      </c>
      <c r="D5016" s="21" t="s">
        <v>8</v>
      </c>
      <c r="E5016" s="21">
        <v>75</v>
      </c>
      <c r="F5016" s="21">
        <v>25</v>
      </c>
      <c r="G5016" s="21" t="s">
        <v>6107</v>
      </c>
      <c r="H5016" s="21" t="s">
        <v>439</v>
      </c>
      <c r="I5016" s="21">
        <v>0</v>
      </c>
      <c r="J5016" s="21">
        <v>1</v>
      </c>
      <c r="K5016" s="21">
        <v>0</v>
      </c>
      <c r="L5016" s="21">
        <v>0</v>
      </c>
      <c r="M5016" s="21" t="s">
        <v>1822</v>
      </c>
      <c r="N5016" s="21">
        <v>-3</v>
      </c>
      <c r="O5016" s="21">
        <f t="shared" si="294"/>
        <v>-3</v>
      </c>
      <c r="P5016" s="21">
        <f t="shared" si="295"/>
        <v>0</v>
      </c>
      <c r="Q5016" s="21">
        <f t="shared" si="296"/>
        <v>1</v>
      </c>
      <c r="R5016">
        <f>IFERROR(IF(I5016=1,VLOOKUP(F5016,Lookup!$A$2:$B$15,2,FALSE),0),0.5)</f>
        <v>0</v>
      </c>
      <c r="S5016">
        <f>IF(K5016=1,1,IFERROR(IF(H5016="pass",VLOOKUP(F5016,Lookup!$D$2:$E$26,2,FALSE),0),1.6))</f>
        <v>1.6</v>
      </c>
      <c r="T5016" s="6">
        <f t="shared" si="297"/>
        <v>1.5475000000000001</v>
      </c>
      <c r="U5016" s="6">
        <f t="shared" si="298"/>
        <v>1.5475000000000001</v>
      </c>
      <c r="V5016" t="str">
        <f t="shared" si="299"/>
        <v>J.WADDLE, MIA</v>
      </c>
    </row>
    <row r="5017" spans="1:22">
      <c r="A5017">
        <v>1181</v>
      </c>
      <c r="B5017" s="21">
        <v>3</v>
      </c>
      <c r="C5017" s="21" t="s">
        <v>10</v>
      </c>
      <c r="D5017" s="21" t="s">
        <v>8</v>
      </c>
      <c r="E5017" s="21">
        <v>73</v>
      </c>
      <c r="F5017" s="21">
        <v>27</v>
      </c>
      <c r="G5017" s="21" t="s">
        <v>6108</v>
      </c>
      <c r="H5017" s="21" t="s">
        <v>439</v>
      </c>
      <c r="I5017" s="21">
        <v>0</v>
      </c>
      <c r="J5017" s="21">
        <v>1</v>
      </c>
      <c r="K5017" s="21">
        <v>0</v>
      </c>
      <c r="L5017" s="21">
        <v>0</v>
      </c>
      <c r="M5017" s="21" t="s">
        <v>1822</v>
      </c>
      <c r="N5017" s="21">
        <v>7</v>
      </c>
      <c r="O5017" s="21">
        <f t="shared" si="294"/>
        <v>7</v>
      </c>
      <c r="P5017" s="21">
        <f t="shared" si="295"/>
        <v>0</v>
      </c>
      <c r="Q5017" s="21">
        <f t="shared" si="296"/>
        <v>1</v>
      </c>
      <c r="R5017">
        <f>IFERROR(IF(I5017=1,VLOOKUP(F5017,Lookup!$A$2:$B$15,2,FALSE),0),0.5)</f>
        <v>0</v>
      </c>
      <c r="S5017">
        <f>IF(K5017=1,1,IFERROR(IF(H5017="pass",VLOOKUP(F5017,Lookup!$D$2:$E$26,2,FALSE),0),1.6))</f>
        <v>1.6</v>
      </c>
      <c r="T5017" s="6">
        <f t="shared" si="297"/>
        <v>1.7225000000000001</v>
      </c>
      <c r="U5017" s="6">
        <f t="shared" si="298"/>
        <v>1.7225000000000001</v>
      </c>
      <c r="V5017" t="str">
        <f t="shared" si="299"/>
        <v>J.WADDLE, MIA</v>
      </c>
    </row>
    <row r="5018" spans="1:22">
      <c r="A5018">
        <v>1182</v>
      </c>
      <c r="B5018" s="21">
        <v>3</v>
      </c>
      <c r="C5018" s="21" t="s">
        <v>10</v>
      </c>
      <c r="D5018" s="21" t="s">
        <v>8</v>
      </c>
      <c r="E5018" s="21">
        <v>51</v>
      </c>
      <c r="F5018" s="21">
        <v>49</v>
      </c>
      <c r="G5018" s="21" t="s">
        <v>6109</v>
      </c>
      <c r="H5018" s="21" t="s">
        <v>439</v>
      </c>
      <c r="I5018" s="21">
        <v>0</v>
      </c>
      <c r="J5018" s="21">
        <v>1</v>
      </c>
      <c r="K5018" s="21">
        <v>0</v>
      </c>
      <c r="L5018" s="21">
        <v>0</v>
      </c>
      <c r="M5018" s="21" t="s">
        <v>1824</v>
      </c>
      <c r="N5018" s="21">
        <v>3</v>
      </c>
      <c r="O5018" s="21">
        <f t="shared" si="294"/>
        <v>3</v>
      </c>
      <c r="P5018" s="21">
        <f t="shared" si="295"/>
        <v>0</v>
      </c>
      <c r="Q5018" s="21">
        <f t="shared" si="296"/>
        <v>1</v>
      </c>
      <c r="R5018">
        <f>IFERROR(IF(I5018=1,VLOOKUP(F5018,Lookup!$A$2:$B$15,2,FALSE),0),0.5)</f>
        <v>0</v>
      </c>
      <c r="S5018">
        <f>IF(K5018=1,1,IFERROR(IF(H5018="pass",VLOOKUP(F5018,Lookup!$D$2:$E$26,2,FALSE),0),1.6))</f>
        <v>1.6</v>
      </c>
      <c r="T5018" s="6">
        <f t="shared" si="297"/>
        <v>1.6525000000000001</v>
      </c>
      <c r="U5018" s="6">
        <f t="shared" si="298"/>
        <v>1.6525000000000001</v>
      </c>
      <c r="V5018" t="str">
        <f t="shared" si="299"/>
        <v>M.GASKIN, MIA</v>
      </c>
    </row>
    <row r="5019" spans="1:22">
      <c r="A5019">
        <v>1183</v>
      </c>
      <c r="B5019" s="21">
        <v>3</v>
      </c>
      <c r="C5019" s="21" t="s">
        <v>10</v>
      </c>
      <c r="D5019" s="21" t="s">
        <v>8</v>
      </c>
      <c r="E5019" s="21">
        <v>51</v>
      </c>
      <c r="F5019" s="21">
        <v>49</v>
      </c>
      <c r="G5019" s="21" t="s">
        <v>6110</v>
      </c>
      <c r="H5019" s="21" t="s">
        <v>585</v>
      </c>
      <c r="I5019" s="21">
        <v>1</v>
      </c>
      <c r="J5019" s="21">
        <v>0</v>
      </c>
      <c r="K5019" s="21">
        <v>0</v>
      </c>
      <c r="L5019" s="21">
        <v>0</v>
      </c>
      <c r="M5019" s="21" t="s">
        <v>1824</v>
      </c>
      <c r="N5019" s="21" t="s">
        <v>587</v>
      </c>
      <c r="O5019" s="21">
        <f t="shared" si="294"/>
        <v>0</v>
      </c>
      <c r="P5019" s="21">
        <f t="shared" si="295"/>
        <v>1</v>
      </c>
      <c r="Q5019" s="21">
        <f t="shared" si="296"/>
        <v>0</v>
      </c>
      <c r="R5019">
        <f>IFERROR(IF(I5019=1,VLOOKUP(F5019,Lookup!$A$2:$B$15,2,FALSE),0),0.5)</f>
        <v>0.5</v>
      </c>
      <c r="S5019">
        <f>IF(K5019=1,1,IFERROR(IF(H5019="pass",VLOOKUP(F5019,Lookup!$D$2:$E$26,2,FALSE),0),1.6))</f>
        <v>0</v>
      </c>
      <c r="T5019" s="6">
        <f t="shared" si="297"/>
        <v>0</v>
      </c>
      <c r="U5019" s="6">
        <f t="shared" si="298"/>
        <v>0.5</v>
      </c>
      <c r="V5019" t="str">
        <f t="shared" si="299"/>
        <v>M.GASKIN, MIA</v>
      </c>
    </row>
    <row r="5020" spans="1:22">
      <c r="A5020">
        <v>1184</v>
      </c>
      <c r="B5020" s="21">
        <v>3</v>
      </c>
      <c r="C5020" s="21" t="s">
        <v>10</v>
      </c>
      <c r="D5020" s="21" t="s">
        <v>8</v>
      </c>
      <c r="E5020" s="21">
        <v>48</v>
      </c>
      <c r="F5020" s="21">
        <v>52</v>
      </c>
      <c r="G5020" s="21" t="s">
        <v>6111</v>
      </c>
      <c r="H5020" s="21" t="s">
        <v>439</v>
      </c>
      <c r="I5020" s="21">
        <v>0</v>
      </c>
      <c r="J5020" s="21">
        <v>1</v>
      </c>
      <c r="K5020" s="21">
        <v>0</v>
      </c>
      <c r="L5020" s="21">
        <v>0</v>
      </c>
      <c r="M5020" s="21" t="s">
        <v>1844</v>
      </c>
      <c r="N5020" s="21">
        <v>19</v>
      </c>
      <c r="O5020" s="21">
        <f t="shared" si="294"/>
        <v>19</v>
      </c>
      <c r="P5020" s="21">
        <f t="shared" si="295"/>
        <v>0</v>
      </c>
      <c r="Q5020" s="21">
        <f t="shared" si="296"/>
        <v>1</v>
      </c>
      <c r="R5020">
        <f>IFERROR(IF(I5020=1,VLOOKUP(F5020,Lookup!$A$2:$B$15,2,FALSE),0),0.5)</f>
        <v>0</v>
      </c>
      <c r="S5020">
        <f>IF(K5020=1,1,IFERROR(IF(H5020="pass",VLOOKUP(F5020,Lookup!$D$2:$E$26,2,FALSE),0),1.6))</f>
        <v>1.6</v>
      </c>
      <c r="T5020" s="6">
        <f t="shared" si="297"/>
        <v>1.9325000000000001</v>
      </c>
      <c r="U5020" s="6">
        <f t="shared" si="298"/>
        <v>1.9325000000000001</v>
      </c>
      <c r="V5020" t="str">
        <f t="shared" si="299"/>
        <v>M.GESICKI, MIA</v>
      </c>
    </row>
    <row r="5021" spans="1:22">
      <c r="A5021">
        <v>1185</v>
      </c>
      <c r="B5021" s="21">
        <v>3</v>
      </c>
      <c r="C5021" s="21" t="s">
        <v>8</v>
      </c>
      <c r="D5021" s="21" t="s">
        <v>10</v>
      </c>
      <c r="E5021" s="21">
        <v>84</v>
      </c>
      <c r="F5021" s="21">
        <v>16</v>
      </c>
      <c r="G5021" s="21" t="s">
        <v>6112</v>
      </c>
      <c r="H5021" s="21" t="s">
        <v>585</v>
      </c>
      <c r="I5021" s="21">
        <v>1</v>
      </c>
      <c r="J5021" s="21">
        <v>0</v>
      </c>
      <c r="K5021" s="21">
        <v>0</v>
      </c>
      <c r="L5021" s="21">
        <v>0</v>
      </c>
      <c r="M5021" s="21" t="s">
        <v>3968</v>
      </c>
      <c r="N5021" s="21" t="s">
        <v>587</v>
      </c>
      <c r="O5021" s="21">
        <f t="shared" si="294"/>
        <v>0</v>
      </c>
      <c r="P5021" s="21">
        <f t="shared" si="295"/>
        <v>1</v>
      </c>
      <c r="Q5021" s="21">
        <f t="shared" si="296"/>
        <v>0</v>
      </c>
      <c r="R5021">
        <f>IFERROR(IF(I5021=1,VLOOKUP(F5021,Lookup!$A$2:$B$15,2,FALSE),0),0.5)</f>
        <v>0.5</v>
      </c>
      <c r="S5021">
        <f>IF(K5021=1,1,IFERROR(IF(H5021="pass",VLOOKUP(F5021,Lookup!$D$2:$E$26,2,FALSE),0),1.6))</f>
        <v>0</v>
      </c>
      <c r="T5021" s="6">
        <f t="shared" si="297"/>
        <v>0</v>
      </c>
      <c r="U5021" s="6">
        <f t="shared" si="298"/>
        <v>0.5</v>
      </c>
      <c r="V5021" t="str">
        <f t="shared" si="299"/>
        <v>P.BARBER, LV</v>
      </c>
    </row>
    <row r="5022" spans="1:22">
      <c r="A5022">
        <v>1186</v>
      </c>
      <c r="B5022" s="21">
        <v>3</v>
      </c>
      <c r="C5022" s="21" t="s">
        <v>8</v>
      </c>
      <c r="D5022" s="21" t="s">
        <v>10</v>
      </c>
      <c r="E5022" s="21">
        <v>65</v>
      </c>
      <c r="F5022" s="21">
        <v>35</v>
      </c>
      <c r="G5022" s="21" t="s">
        <v>6113</v>
      </c>
      <c r="H5022" s="21" t="s">
        <v>585</v>
      </c>
      <c r="I5022" s="21">
        <v>1</v>
      </c>
      <c r="J5022" s="21">
        <v>0</v>
      </c>
      <c r="K5022" s="21">
        <v>0</v>
      </c>
      <c r="L5022" s="21">
        <v>0</v>
      </c>
      <c r="M5022" s="21" t="s">
        <v>3968</v>
      </c>
      <c r="N5022" s="21" t="s">
        <v>587</v>
      </c>
      <c r="O5022" s="21">
        <f t="shared" si="294"/>
        <v>0</v>
      </c>
      <c r="P5022" s="21">
        <f t="shared" si="295"/>
        <v>1</v>
      </c>
      <c r="Q5022" s="21">
        <f t="shared" si="296"/>
        <v>0</v>
      </c>
      <c r="R5022">
        <f>IFERROR(IF(I5022=1,VLOOKUP(F5022,Lookup!$A$2:$B$15,2,FALSE),0),0.5)</f>
        <v>0.5</v>
      </c>
      <c r="S5022">
        <f>IF(K5022=1,1,IFERROR(IF(H5022="pass",VLOOKUP(F5022,Lookup!$D$2:$E$26,2,FALSE),0),1.6))</f>
        <v>0</v>
      </c>
      <c r="T5022" s="6">
        <f t="shared" si="297"/>
        <v>0</v>
      </c>
      <c r="U5022" s="6">
        <f t="shared" si="298"/>
        <v>0.5</v>
      </c>
      <c r="V5022" t="str">
        <f t="shared" si="299"/>
        <v>P.BARBER, LV</v>
      </c>
    </row>
    <row r="5023" spans="1:22">
      <c r="A5023">
        <v>1187</v>
      </c>
      <c r="B5023" s="21">
        <v>3</v>
      </c>
      <c r="C5023" s="21" t="s">
        <v>8</v>
      </c>
      <c r="D5023" s="21" t="s">
        <v>10</v>
      </c>
      <c r="E5023" s="21">
        <v>62</v>
      </c>
      <c r="F5023" s="21">
        <v>38</v>
      </c>
      <c r="G5023" s="21" t="s">
        <v>6114</v>
      </c>
      <c r="H5023" s="21" t="s">
        <v>439</v>
      </c>
      <c r="I5023" s="21">
        <v>0</v>
      </c>
      <c r="J5023" s="21">
        <v>1</v>
      </c>
      <c r="K5023" s="21">
        <v>0</v>
      </c>
      <c r="L5023" s="21">
        <v>0</v>
      </c>
      <c r="M5023" s="21" t="s">
        <v>3968</v>
      </c>
      <c r="N5023" s="21">
        <v>2</v>
      </c>
      <c r="O5023" s="21">
        <f t="shared" si="294"/>
        <v>2</v>
      </c>
      <c r="P5023" s="21">
        <f t="shared" si="295"/>
        <v>0</v>
      </c>
      <c r="Q5023" s="21">
        <f t="shared" si="296"/>
        <v>1</v>
      </c>
      <c r="R5023">
        <f>IFERROR(IF(I5023=1,VLOOKUP(F5023,Lookup!$A$2:$B$15,2,FALSE),0),0.5)</f>
        <v>0</v>
      </c>
      <c r="S5023">
        <f>IF(K5023=1,1,IFERROR(IF(H5023="pass",VLOOKUP(F5023,Lookup!$D$2:$E$26,2,FALSE),0),1.6))</f>
        <v>1.6</v>
      </c>
      <c r="T5023" s="6">
        <f t="shared" si="297"/>
        <v>1.635</v>
      </c>
      <c r="U5023" s="6">
        <f t="shared" si="298"/>
        <v>1.635</v>
      </c>
      <c r="V5023" t="str">
        <f t="shared" si="299"/>
        <v>P.BARBER, LV</v>
      </c>
    </row>
    <row r="5024" spans="1:22">
      <c r="A5024">
        <v>1188</v>
      </c>
      <c r="B5024" s="21">
        <v>3</v>
      </c>
      <c r="C5024" s="21" t="s">
        <v>8</v>
      </c>
      <c r="D5024" s="21" t="s">
        <v>10</v>
      </c>
      <c r="E5024" s="21">
        <v>39</v>
      </c>
      <c r="F5024" s="21">
        <v>61</v>
      </c>
      <c r="G5024" s="21" t="s">
        <v>6115</v>
      </c>
      <c r="H5024" s="21" t="s">
        <v>2864</v>
      </c>
      <c r="I5024" s="21">
        <v>1</v>
      </c>
      <c r="J5024" s="21">
        <v>0</v>
      </c>
      <c r="K5024" s="21">
        <v>0</v>
      </c>
      <c r="L5024" s="21">
        <v>0</v>
      </c>
      <c r="M5024" s="21" t="s">
        <v>3968</v>
      </c>
      <c r="N5024" s="21" t="s">
        <v>587</v>
      </c>
      <c r="O5024" s="21">
        <f t="shared" si="294"/>
        <v>0</v>
      </c>
      <c r="P5024" s="21">
        <f t="shared" si="295"/>
        <v>1</v>
      </c>
      <c r="Q5024" s="21">
        <f t="shared" si="296"/>
        <v>0</v>
      </c>
      <c r="R5024">
        <f>IFERROR(IF(I5024=1,VLOOKUP(F5024,Lookup!$A$2:$B$15,2,FALSE),0),0.5)</f>
        <v>0.5</v>
      </c>
      <c r="S5024">
        <f>IF(K5024=1,1,IFERROR(IF(H5024="pass",VLOOKUP(F5024,Lookup!$D$2:$E$26,2,FALSE),0),1.6))</f>
        <v>0</v>
      </c>
      <c r="T5024" s="6">
        <f t="shared" si="297"/>
        <v>0</v>
      </c>
      <c r="U5024" s="6">
        <f t="shared" si="298"/>
        <v>0.5</v>
      </c>
      <c r="V5024" t="str">
        <f t="shared" si="299"/>
        <v>P.BARBER, LV</v>
      </c>
    </row>
    <row r="5025" spans="1:22">
      <c r="A5025">
        <v>1189</v>
      </c>
      <c r="B5025" s="21">
        <v>3</v>
      </c>
      <c r="C5025" s="21" t="s">
        <v>8</v>
      </c>
      <c r="D5025" s="21" t="s">
        <v>10</v>
      </c>
      <c r="E5025" s="21">
        <v>49</v>
      </c>
      <c r="F5025" s="21">
        <v>51</v>
      </c>
      <c r="G5025" s="21" t="s">
        <v>6116</v>
      </c>
      <c r="H5025" s="21" t="s">
        <v>439</v>
      </c>
      <c r="I5025" s="21">
        <v>0</v>
      </c>
      <c r="J5025" s="21">
        <v>1</v>
      </c>
      <c r="K5025" s="21">
        <v>0</v>
      </c>
      <c r="L5025" s="21">
        <v>0</v>
      </c>
      <c r="M5025" s="21" t="s">
        <v>804</v>
      </c>
      <c r="N5025" s="21">
        <v>23</v>
      </c>
      <c r="O5025" s="21">
        <f t="shared" si="294"/>
        <v>23</v>
      </c>
      <c r="P5025" s="21">
        <f t="shared" si="295"/>
        <v>0</v>
      </c>
      <c r="Q5025" s="21">
        <f t="shared" si="296"/>
        <v>1</v>
      </c>
      <c r="R5025">
        <f>IFERROR(IF(I5025=1,VLOOKUP(F5025,Lookup!$A$2:$B$15,2,FALSE),0),0.5)</f>
        <v>0</v>
      </c>
      <c r="S5025">
        <f>IF(K5025=1,1,IFERROR(IF(H5025="pass",VLOOKUP(F5025,Lookup!$D$2:$E$26,2,FALSE),0),1.6))</f>
        <v>1.6</v>
      </c>
      <c r="T5025" s="6">
        <f t="shared" si="297"/>
        <v>2.0024999999999999</v>
      </c>
      <c r="U5025" s="6">
        <f t="shared" si="298"/>
        <v>2.0024999999999999</v>
      </c>
      <c r="V5025" t="str">
        <f t="shared" si="299"/>
        <v>B.EDWARDS, LV</v>
      </c>
    </row>
    <row r="5026" spans="1:22">
      <c r="A5026">
        <v>1190</v>
      </c>
      <c r="B5026" s="21">
        <v>3</v>
      </c>
      <c r="C5026" s="21" t="s">
        <v>8</v>
      </c>
      <c r="D5026" s="21" t="s">
        <v>10</v>
      </c>
      <c r="E5026" s="21">
        <v>49</v>
      </c>
      <c r="F5026" s="21">
        <v>51</v>
      </c>
      <c r="G5026" s="21" t="s">
        <v>6117</v>
      </c>
      <c r="H5026" s="21" t="s">
        <v>439</v>
      </c>
      <c r="I5026" s="21">
        <v>0</v>
      </c>
      <c r="J5026" s="21">
        <v>1</v>
      </c>
      <c r="K5026" s="21">
        <v>0</v>
      </c>
      <c r="L5026" s="21">
        <v>0</v>
      </c>
      <c r="M5026" s="21" t="s">
        <v>732</v>
      </c>
      <c r="N5026" s="21">
        <v>-6</v>
      </c>
      <c r="O5026" s="21">
        <f t="shared" si="294"/>
        <v>-6</v>
      </c>
      <c r="P5026" s="21">
        <f t="shared" si="295"/>
        <v>0</v>
      </c>
      <c r="Q5026" s="21">
        <f t="shared" si="296"/>
        <v>1</v>
      </c>
      <c r="R5026">
        <f>IFERROR(IF(I5026=1,VLOOKUP(F5026,Lookup!$A$2:$B$15,2,FALSE),0),0.5)</f>
        <v>0</v>
      </c>
      <c r="S5026">
        <f>IF(K5026=1,1,IFERROR(IF(H5026="pass",VLOOKUP(F5026,Lookup!$D$2:$E$26,2,FALSE),0),1.6))</f>
        <v>1.6</v>
      </c>
      <c r="T5026" s="6">
        <f t="shared" si="297"/>
        <v>1.4950000000000001</v>
      </c>
      <c r="U5026" s="6">
        <f t="shared" si="298"/>
        <v>1.4950000000000001</v>
      </c>
      <c r="V5026" t="str">
        <f t="shared" si="299"/>
        <v>K.DRAKE, LV</v>
      </c>
    </row>
    <row r="5027" spans="1:22">
      <c r="A5027">
        <v>1191</v>
      </c>
      <c r="B5027" s="21">
        <v>3</v>
      </c>
      <c r="C5027" s="21" t="s">
        <v>8</v>
      </c>
      <c r="D5027" s="21" t="s">
        <v>10</v>
      </c>
      <c r="E5027" s="21">
        <v>42</v>
      </c>
      <c r="F5027" s="21">
        <v>58</v>
      </c>
      <c r="G5027" s="21" t="s">
        <v>6118</v>
      </c>
      <c r="H5027" s="21" t="s">
        <v>439</v>
      </c>
      <c r="I5027" s="21">
        <v>0</v>
      </c>
      <c r="J5027" s="21">
        <v>1</v>
      </c>
      <c r="K5027" s="21">
        <v>0</v>
      </c>
      <c r="L5027" s="21">
        <v>0</v>
      </c>
      <c r="M5027" s="21" t="s">
        <v>726</v>
      </c>
      <c r="N5027" s="21">
        <v>22</v>
      </c>
      <c r="O5027" s="21">
        <f t="shared" si="294"/>
        <v>22</v>
      </c>
      <c r="P5027" s="21">
        <f t="shared" si="295"/>
        <v>0</v>
      </c>
      <c r="Q5027" s="21">
        <f t="shared" si="296"/>
        <v>1</v>
      </c>
      <c r="R5027">
        <f>IFERROR(IF(I5027=1,VLOOKUP(F5027,Lookup!$A$2:$B$15,2,FALSE),0),0.5)</f>
        <v>0</v>
      </c>
      <c r="S5027">
        <f>IF(K5027=1,1,IFERROR(IF(H5027="pass",VLOOKUP(F5027,Lookup!$D$2:$E$26,2,FALSE),0),1.6))</f>
        <v>1.6</v>
      </c>
      <c r="T5027" s="6">
        <f t="shared" si="297"/>
        <v>1.9850000000000001</v>
      </c>
      <c r="U5027" s="6">
        <f t="shared" si="298"/>
        <v>1.9850000000000001</v>
      </c>
      <c r="V5027" t="str">
        <f t="shared" si="299"/>
        <v>D.WALLER, LV</v>
      </c>
    </row>
    <row r="5028" spans="1:22">
      <c r="A5028">
        <v>1192</v>
      </c>
      <c r="B5028" s="21">
        <v>3</v>
      </c>
      <c r="C5028" s="21" t="s">
        <v>8</v>
      </c>
      <c r="D5028" s="21" t="s">
        <v>10</v>
      </c>
      <c r="E5028" s="21">
        <v>19</v>
      </c>
      <c r="F5028" s="21">
        <v>81</v>
      </c>
      <c r="G5028" s="21" t="s">
        <v>6119</v>
      </c>
      <c r="H5028" s="21" t="s">
        <v>585</v>
      </c>
      <c r="I5028" s="21">
        <v>1</v>
      </c>
      <c r="J5028" s="21">
        <v>0</v>
      </c>
      <c r="K5028" s="21">
        <v>0</v>
      </c>
      <c r="L5028" s="21">
        <v>0</v>
      </c>
      <c r="M5028" s="21" t="s">
        <v>732</v>
      </c>
      <c r="N5028" s="21" t="s">
        <v>587</v>
      </c>
      <c r="O5028" s="21">
        <f t="shared" si="294"/>
        <v>0</v>
      </c>
      <c r="P5028" s="21">
        <f t="shared" si="295"/>
        <v>1</v>
      </c>
      <c r="Q5028" s="21">
        <f t="shared" si="296"/>
        <v>0</v>
      </c>
      <c r="R5028">
        <f>IFERROR(IF(I5028=1,VLOOKUP(F5028,Lookup!$A$2:$B$15,2,FALSE),0),0.5)</f>
        <v>0.5</v>
      </c>
      <c r="S5028">
        <f>IF(K5028=1,1,IFERROR(IF(H5028="pass",VLOOKUP(F5028,Lookup!$D$2:$E$26,2,FALSE),0),1.6))</f>
        <v>0</v>
      </c>
      <c r="T5028" s="6">
        <f t="shared" si="297"/>
        <v>0</v>
      </c>
      <c r="U5028" s="6">
        <f t="shared" si="298"/>
        <v>0.5</v>
      </c>
      <c r="V5028" t="str">
        <f t="shared" si="299"/>
        <v>K.DRAKE, LV</v>
      </c>
    </row>
    <row r="5029" spans="1:22">
      <c r="A5029">
        <v>1193</v>
      </c>
      <c r="B5029" s="21">
        <v>3</v>
      </c>
      <c r="C5029" s="21" t="s">
        <v>8</v>
      </c>
      <c r="D5029" s="21" t="s">
        <v>10</v>
      </c>
      <c r="E5029" s="21">
        <v>17</v>
      </c>
      <c r="F5029" s="21">
        <v>83</v>
      </c>
      <c r="G5029" s="21" t="s">
        <v>6120</v>
      </c>
      <c r="H5029" s="21" t="s">
        <v>439</v>
      </c>
      <c r="I5029" s="21">
        <v>0</v>
      </c>
      <c r="J5029" s="21">
        <v>1</v>
      </c>
      <c r="K5029" s="21">
        <v>0</v>
      </c>
      <c r="L5029" s="21">
        <v>0</v>
      </c>
      <c r="M5029" s="21" t="s">
        <v>732</v>
      </c>
      <c r="N5029" s="21">
        <v>6</v>
      </c>
      <c r="O5029" s="21">
        <f t="shared" si="294"/>
        <v>6</v>
      </c>
      <c r="P5029" s="21">
        <f t="shared" si="295"/>
        <v>0</v>
      </c>
      <c r="Q5029" s="21">
        <f t="shared" si="296"/>
        <v>1</v>
      </c>
      <c r="R5029">
        <f>IFERROR(IF(I5029=1,VLOOKUP(F5029,Lookup!$A$2:$B$15,2,FALSE),0),0.5)</f>
        <v>0</v>
      </c>
      <c r="S5029">
        <f>IF(K5029=1,1,IFERROR(IF(H5029="pass",VLOOKUP(F5029,Lookup!$D$2:$E$26,2,FALSE),0),1.6))</f>
        <v>2</v>
      </c>
      <c r="T5029" s="6">
        <f t="shared" si="297"/>
        <v>1.7050000000000001</v>
      </c>
      <c r="U5029" s="6">
        <f t="shared" si="298"/>
        <v>1.8997000000000002</v>
      </c>
      <c r="V5029" t="str">
        <f t="shared" si="299"/>
        <v>K.DRAKE, LV</v>
      </c>
    </row>
    <row r="5030" spans="1:22">
      <c r="A5030">
        <v>1194</v>
      </c>
      <c r="B5030" s="21">
        <v>3</v>
      </c>
      <c r="C5030" s="21" t="s">
        <v>8</v>
      </c>
      <c r="D5030" s="21" t="s">
        <v>10</v>
      </c>
      <c r="E5030" s="21">
        <v>1</v>
      </c>
      <c r="F5030" s="21">
        <v>99</v>
      </c>
      <c r="G5030" s="21" t="s">
        <v>6121</v>
      </c>
      <c r="H5030" s="21" t="s">
        <v>585</v>
      </c>
      <c r="I5030" s="21">
        <v>1</v>
      </c>
      <c r="J5030" s="21">
        <v>0</v>
      </c>
      <c r="K5030" s="21">
        <v>0</v>
      </c>
      <c r="L5030" s="21">
        <v>0</v>
      </c>
      <c r="M5030" s="21" t="s">
        <v>728</v>
      </c>
      <c r="N5030" s="21" t="s">
        <v>587</v>
      </c>
      <c r="O5030" s="21">
        <f t="shared" si="294"/>
        <v>0</v>
      </c>
      <c r="P5030" s="21">
        <f t="shared" si="295"/>
        <v>1</v>
      </c>
      <c r="Q5030" s="21">
        <f t="shared" si="296"/>
        <v>0</v>
      </c>
      <c r="R5030">
        <f>IFERROR(IF(I5030=1,VLOOKUP(F5030,Lookup!$A$2:$B$15,2,FALSE),0),0.5)</f>
        <v>3.3</v>
      </c>
      <c r="S5030">
        <f>IF(K5030=1,1,IFERROR(IF(H5030="pass",VLOOKUP(F5030,Lookup!$D$2:$E$26,2,FALSE),0),1.6))</f>
        <v>0</v>
      </c>
      <c r="T5030" s="6">
        <f t="shared" si="297"/>
        <v>0</v>
      </c>
      <c r="U5030" s="6">
        <f t="shared" si="298"/>
        <v>3.3</v>
      </c>
      <c r="V5030" t="str">
        <f t="shared" si="299"/>
        <v>A.INGOLD, LV</v>
      </c>
    </row>
    <row r="5031" spans="1:22">
      <c r="A5031">
        <v>1195</v>
      </c>
      <c r="B5031" s="21">
        <v>3</v>
      </c>
      <c r="C5031" s="21" t="s">
        <v>8</v>
      </c>
      <c r="D5031" s="21" t="s">
        <v>10</v>
      </c>
      <c r="E5031" s="21">
        <v>1</v>
      </c>
      <c r="F5031" s="21">
        <v>99</v>
      </c>
      <c r="G5031" s="21" t="s">
        <v>6122</v>
      </c>
      <c r="H5031" s="21" t="s">
        <v>585</v>
      </c>
      <c r="I5031" s="21">
        <v>1</v>
      </c>
      <c r="J5031" s="21">
        <v>0</v>
      </c>
      <c r="K5031" s="21">
        <v>0</v>
      </c>
      <c r="L5031" s="21">
        <v>0</v>
      </c>
      <c r="M5031" s="21" t="s">
        <v>3968</v>
      </c>
      <c r="N5031" s="21" t="s">
        <v>587</v>
      </c>
      <c r="O5031" s="21">
        <f t="shared" si="294"/>
        <v>0</v>
      </c>
      <c r="P5031" s="21">
        <f t="shared" si="295"/>
        <v>1</v>
      </c>
      <c r="Q5031" s="21">
        <f t="shared" si="296"/>
        <v>0</v>
      </c>
      <c r="R5031">
        <f>IFERROR(IF(I5031=1,VLOOKUP(F5031,Lookup!$A$2:$B$15,2,FALSE),0),0.5)</f>
        <v>3.3</v>
      </c>
      <c r="S5031">
        <f>IF(K5031=1,1,IFERROR(IF(H5031="pass",VLOOKUP(F5031,Lookup!$D$2:$E$26,2,FALSE),0),1.6))</f>
        <v>0</v>
      </c>
      <c r="T5031" s="6">
        <f t="shared" si="297"/>
        <v>0</v>
      </c>
      <c r="U5031" s="6">
        <f t="shared" si="298"/>
        <v>3.3</v>
      </c>
      <c r="V5031" t="str">
        <f t="shared" si="299"/>
        <v>P.BARBER, LV</v>
      </c>
    </row>
    <row r="5032" spans="1:22">
      <c r="A5032">
        <v>1196</v>
      </c>
      <c r="B5032" s="21">
        <v>3</v>
      </c>
      <c r="C5032" s="21" t="s">
        <v>10</v>
      </c>
      <c r="D5032" s="21" t="s">
        <v>8</v>
      </c>
      <c r="E5032" s="21">
        <v>75</v>
      </c>
      <c r="F5032" s="21">
        <v>25</v>
      </c>
      <c r="G5032" s="21" t="s">
        <v>6123</v>
      </c>
      <c r="H5032" s="21" t="s">
        <v>439</v>
      </c>
      <c r="I5032" s="21">
        <v>0</v>
      </c>
      <c r="J5032" s="21">
        <v>1</v>
      </c>
      <c r="K5032" s="21">
        <v>0</v>
      </c>
      <c r="L5032" s="21">
        <v>0</v>
      </c>
      <c r="M5032" s="21" t="s">
        <v>6067</v>
      </c>
      <c r="N5032" s="21">
        <v>20</v>
      </c>
      <c r="O5032" s="21">
        <f t="shared" si="294"/>
        <v>20</v>
      </c>
      <c r="P5032" s="21">
        <f t="shared" si="295"/>
        <v>0</v>
      </c>
      <c r="Q5032" s="21">
        <f t="shared" si="296"/>
        <v>1</v>
      </c>
      <c r="R5032">
        <f>IFERROR(IF(I5032=1,VLOOKUP(F5032,Lookup!$A$2:$B$15,2,FALSE),0),0.5)</f>
        <v>0</v>
      </c>
      <c r="S5032">
        <f>IF(K5032=1,1,IFERROR(IF(H5032="pass",VLOOKUP(F5032,Lookup!$D$2:$E$26,2,FALSE),0),1.6))</f>
        <v>1.6</v>
      </c>
      <c r="T5032" s="6">
        <f t="shared" si="297"/>
        <v>1.9500000000000002</v>
      </c>
      <c r="U5032" s="6">
        <f t="shared" si="298"/>
        <v>1.9500000000000002</v>
      </c>
      <c r="V5032" t="str">
        <f t="shared" si="299"/>
        <v>W.FULLER, MIA</v>
      </c>
    </row>
    <row r="5033" spans="1:22">
      <c r="A5033">
        <v>1197</v>
      </c>
      <c r="B5033" s="21">
        <v>3</v>
      </c>
      <c r="C5033" s="21" t="s">
        <v>10</v>
      </c>
      <c r="D5033" s="21" t="s">
        <v>8</v>
      </c>
      <c r="E5033" s="21">
        <v>75</v>
      </c>
      <c r="F5033" s="21">
        <v>25</v>
      </c>
      <c r="G5033" s="21" t="s">
        <v>6124</v>
      </c>
      <c r="H5033" s="21" t="s">
        <v>585</v>
      </c>
      <c r="I5033" s="21">
        <v>1</v>
      </c>
      <c r="J5033" s="21">
        <v>0</v>
      </c>
      <c r="K5033" s="21">
        <v>0</v>
      </c>
      <c r="L5033" s="21">
        <v>0</v>
      </c>
      <c r="M5033" s="21" t="s">
        <v>1824</v>
      </c>
      <c r="N5033" s="21" t="s">
        <v>587</v>
      </c>
      <c r="O5033" s="21">
        <f t="shared" si="294"/>
        <v>0</v>
      </c>
      <c r="P5033" s="21">
        <f t="shared" si="295"/>
        <v>1</v>
      </c>
      <c r="Q5033" s="21">
        <f t="shared" si="296"/>
        <v>0</v>
      </c>
      <c r="R5033">
        <f>IFERROR(IF(I5033=1,VLOOKUP(F5033,Lookup!$A$2:$B$15,2,FALSE),0),0.5)</f>
        <v>0.5</v>
      </c>
      <c r="S5033">
        <f>IF(K5033=1,1,IFERROR(IF(H5033="pass",VLOOKUP(F5033,Lookup!$D$2:$E$26,2,FALSE),0),1.6))</f>
        <v>0</v>
      </c>
      <c r="T5033" s="6">
        <f t="shared" si="297"/>
        <v>0</v>
      </c>
      <c r="U5033" s="6">
        <f t="shared" si="298"/>
        <v>0.5</v>
      </c>
      <c r="V5033" t="str">
        <f t="shared" si="299"/>
        <v>M.GASKIN, MIA</v>
      </c>
    </row>
    <row r="5034" spans="1:22">
      <c r="A5034">
        <v>1198</v>
      </c>
      <c r="B5034" s="21">
        <v>3</v>
      </c>
      <c r="C5034" s="21" t="s">
        <v>10</v>
      </c>
      <c r="D5034" s="21" t="s">
        <v>8</v>
      </c>
      <c r="E5034" s="21">
        <v>70</v>
      </c>
      <c r="F5034" s="21">
        <v>30</v>
      </c>
      <c r="G5034" s="21" t="s">
        <v>6125</v>
      </c>
      <c r="H5034" s="21" t="s">
        <v>439</v>
      </c>
      <c r="I5034" s="21">
        <v>0</v>
      </c>
      <c r="J5034" s="21">
        <v>1</v>
      </c>
      <c r="K5034" s="21">
        <v>0</v>
      </c>
      <c r="L5034" s="21">
        <v>0</v>
      </c>
      <c r="M5034" s="21" t="s">
        <v>1844</v>
      </c>
      <c r="N5034" s="21">
        <v>6</v>
      </c>
      <c r="O5034" s="21">
        <f t="shared" si="294"/>
        <v>6</v>
      </c>
      <c r="P5034" s="21">
        <f t="shared" si="295"/>
        <v>0</v>
      </c>
      <c r="Q5034" s="21">
        <f t="shared" si="296"/>
        <v>1</v>
      </c>
      <c r="R5034">
        <f>IFERROR(IF(I5034=1,VLOOKUP(F5034,Lookup!$A$2:$B$15,2,FALSE),0),0.5)</f>
        <v>0</v>
      </c>
      <c r="S5034">
        <f>IF(K5034=1,1,IFERROR(IF(H5034="pass",VLOOKUP(F5034,Lookup!$D$2:$E$26,2,FALSE),0),1.6))</f>
        <v>1.6</v>
      </c>
      <c r="T5034" s="6">
        <f t="shared" si="297"/>
        <v>1.7050000000000001</v>
      </c>
      <c r="U5034" s="6">
        <f t="shared" si="298"/>
        <v>1.7050000000000001</v>
      </c>
      <c r="V5034" t="str">
        <f t="shared" si="299"/>
        <v>M.GESICKI, MIA</v>
      </c>
    </row>
    <row r="5035" spans="1:22">
      <c r="A5035">
        <v>1199</v>
      </c>
      <c r="B5035" s="21">
        <v>3</v>
      </c>
      <c r="C5035" s="21" t="s">
        <v>10</v>
      </c>
      <c r="D5035" s="21" t="s">
        <v>8</v>
      </c>
      <c r="E5035" s="21">
        <v>62</v>
      </c>
      <c r="F5035" s="21">
        <v>38</v>
      </c>
      <c r="G5035" s="21" t="s">
        <v>6126</v>
      </c>
      <c r="H5035" s="21" t="s">
        <v>439</v>
      </c>
      <c r="I5035" s="21">
        <v>0</v>
      </c>
      <c r="J5035" s="21">
        <v>1</v>
      </c>
      <c r="K5035" s="21">
        <v>0</v>
      </c>
      <c r="L5035" s="21">
        <v>0</v>
      </c>
      <c r="M5035" s="21" t="s">
        <v>1822</v>
      </c>
      <c r="N5035" s="21">
        <v>9</v>
      </c>
      <c r="O5035" s="21">
        <f t="shared" si="294"/>
        <v>9</v>
      </c>
      <c r="P5035" s="21">
        <f t="shared" si="295"/>
        <v>0</v>
      </c>
      <c r="Q5035" s="21">
        <f t="shared" si="296"/>
        <v>1</v>
      </c>
      <c r="R5035">
        <f>IFERROR(IF(I5035=1,VLOOKUP(F5035,Lookup!$A$2:$B$15,2,FALSE),0),0.5)</f>
        <v>0</v>
      </c>
      <c r="S5035">
        <f>IF(K5035=1,1,IFERROR(IF(H5035="pass",VLOOKUP(F5035,Lookup!$D$2:$E$26,2,FALSE),0),1.6))</f>
        <v>1.6</v>
      </c>
      <c r="T5035" s="6">
        <f t="shared" si="297"/>
        <v>1.7575000000000001</v>
      </c>
      <c r="U5035" s="6">
        <f t="shared" si="298"/>
        <v>1.7575000000000001</v>
      </c>
      <c r="V5035" t="str">
        <f t="shared" si="299"/>
        <v>J.WADDLE, MIA</v>
      </c>
    </row>
    <row r="5036" spans="1:22">
      <c r="A5036">
        <v>1200</v>
      </c>
      <c r="B5036" s="21">
        <v>3</v>
      </c>
      <c r="C5036" s="21" t="s">
        <v>10</v>
      </c>
      <c r="D5036" s="21" t="s">
        <v>8</v>
      </c>
      <c r="E5036" s="21">
        <v>53</v>
      </c>
      <c r="F5036" s="21">
        <v>47</v>
      </c>
      <c r="G5036" s="21" t="s">
        <v>6127</v>
      </c>
      <c r="H5036" s="21" t="s">
        <v>439</v>
      </c>
      <c r="I5036" s="21">
        <v>0</v>
      </c>
      <c r="J5036" s="21">
        <v>1</v>
      </c>
      <c r="K5036" s="21">
        <v>0</v>
      </c>
      <c r="L5036" s="21">
        <v>0</v>
      </c>
      <c r="M5036" s="21" t="s">
        <v>1824</v>
      </c>
      <c r="N5036" s="21">
        <v>0</v>
      </c>
      <c r="O5036" s="21">
        <f t="shared" si="294"/>
        <v>0</v>
      </c>
      <c r="P5036" s="21">
        <f t="shared" si="295"/>
        <v>0</v>
      </c>
      <c r="Q5036" s="21">
        <f t="shared" si="296"/>
        <v>1</v>
      </c>
      <c r="R5036">
        <f>IFERROR(IF(I5036=1,VLOOKUP(F5036,Lookup!$A$2:$B$15,2,FALSE),0),0.5)</f>
        <v>0</v>
      </c>
      <c r="S5036">
        <f>IF(K5036=1,1,IFERROR(IF(H5036="pass",VLOOKUP(F5036,Lookup!$D$2:$E$26,2,FALSE),0),1.6))</f>
        <v>1.6</v>
      </c>
      <c r="T5036" s="6">
        <f t="shared" si="297"/>
        <v>1.6</v>
      </c>
      <c r="U5036" s="6">
        <f t="shared" si="298"/>
        <v>1.6</v>
      </c>
      <c r="V5036" t="str">
        <f t="shared" si="299"/>
        <v>M.GASKIN, MIA</v>
      </c>
    </row>
    <row r="5037" spans="1:22">
      <c r="A5037">
        <v>1201</v>
      </c>
      <c r="B5037" s="21">
        <v>3</v>
      </c>
      <c r="C5037" s="21" t="s">
        <v>10</v>
      </c>
      <c r="D5037" s="21" t="s">
        <v>8</v>
      </c>
      <c r="E5037" s="21">
        <v>51</v>
      </c>
      <c r="F5037" s="21">
        <v>49</v>
      </c>
      <c r="G5037" s="21" t="s">
        <v>6128</v>
      </c>
      <c r="H5037" s="21" t="s">
        <v>585</v>
      </c>
      <c r="I5037" s="21">
        <v>1</v>
      </c>
      <c r="J5037" s="21">
        <v>0</v>
      </c>
      <c r="K5037" s="21">
        <v>0</v>
      </c>
      <c r="L5037" s="21">
        <v>0</v>
      </c>
      <c r="M5037" s="21" t="s">
        <v>1824</v>
      </c>
      <c r="N5037" s="21" t="s">
        <v>587</v>
      </c>
      <c r="O5037" s="21">
        <f t="shared" si="294"/>
        <v>0</v>
      </c>
      <c r="P5037" s="21">
        <f t="shared" si="295"/>
        <v>1</v>
      </c>
      <c r="Q5037" s="21">
        <f t="shared" si="296"/>
        <v>0</v>
      </c>
      <c r="R5037">
        <f>IFERROR(IF(I5037=1,VLOOKUP(F5037,Lookup!$A$2:$B$15,2,FALSE),0),0.5)</f>
        <v>0.5</v>
      </c>
      <c r="S5037">
        <f>IF(K5037=1,1,IFERROR(IF(H5037="pass",VLOOKUP(F5037,Lookup!$D$2:$E$26,2,FALSE),0),1.6))</f>
        <v>0</v>
      </c>
      <c r="T5037" s="6">
        <f t="shared" si="297"/>
        <v>0</v>
      </c>
      <c r="U5037" s="6">
        <f t="shared" si="298"/>
        <v>0.5</v>
      </c>
      <c r="V5037" t="str">
        <f t="shared" si="299"/>
        <v>M.GASKIN, MIA</v>
      </c>
    </row>
    <row r="5038" spans="1:22">
      <c r="A5038">
        <v>1202</v>
      </c>
      <c r="B5038" s="21">
        <v>3</v>
      </c>
      <c r="C5038" s="21" t="s">
        <v>10</v>
      </c>
      <c r="D5038" s="21" t="s">
        <v>8</v>
      </c>
      <c r="E5038" s="21">
        <v>48</v>
      </c>
      <c r="F5038" s="21">
        <v>52</v>
      </c>
      <c r="G5038" s="21" t="s">
        <v>6129</v>
      </c>
      <c r="H5038" s="21" t="s">
        <v>585</v>
      </c>
      <c r="I5038" s="21">
        <v>0</v>
      </c>
      <c r="J5038" s="21">
        <v>1</v>
      </c>
      <c r="K5038" s="21">
        <v>0</v>
      </c>
      <c r="L5038" s="21">
        <v>0</v>
      </c>
      <c r="M5038" s="21" t="s">
        <v>1882</v>
      </c>
      <c r="N5038" s="21" t="s">
        <v>587</v>
      </c>
      <c r="O5038" s="21">
        <f t="shared" si="294"/>
        <v>0</v>
      </c>
      <c r="P5038" s="21">
        <f t="shared" si="295"/>
        <v>0</v>
      </c>
      <c r="Q5038" s="21">
        <f t="shared" si="296"/>
        <v>0</v>
      </c>
      <c r="R5038">
        <f>IFERROR(IF(I5038=1,VLOOKUP(F5038,Lookup!$A$2:$B$15,2,FALSE),0),0.5)</f>
        <v>0</v>
      </c>
      <c r="S5038">
        <f>IF(K5038=1,1,IFERROR(IF(H5038="pass",VLOOKUP(F5038,Lookup!$D$2:$E$26,2,FALSE),0),1.6))</f>
        <v>0</v>
      </c>
      <c r="T5038" s="6">
        <f t="shared" si="297"/>
        <v>0</v>
      </c>
      <c r="U5038" s="6">
        <f t="shared" si="298"/>
        <v>0</v>
      </c>
      <c r="V5038" t="str">
        <f t="shared" si="299"/>
        <v>J.BRISSETT, MIA</v>
      </c>
    </row>
    <row r="5039" spans="1:22">
      <c r="A5039">
        <v>1203</v>
      </c>
      <c r="B5039" s="21">
        <v>3</v>
      </c>
      <c r="C5039" s="21" t="s">
        <v>10</v>
      </c>
      <c r="D5039" s="21" t="s">
        <v>8</v>
      </c>
      <c r="E5039" s="21">
        <v>29</v>
      </c>
      <c r="F5039" s="21">
        <v>71</v>
      </c>
      <c r="G5039" s="21" t="s">
        <v>6130</v>
      </c>
      <c r="H5039" s="21" t="s">
        <v>585</v>
      </c>
      <c r="I5039" s="21">
        <v>0</v>
      </c>
      <c r="J5039" s="21">
        <v>1</v>
      </c>
      <c r="K5039" s="21">
        <v>0</v>
      </c>
      <c r="L5039" s="21">
        <v>0</v>
      </c>
      <c r="M5039" s="21" t="s">
        <v>1882</v>
      </c>
      <c r="N5039" s="21" t="s">
        <v>587</v>
      </c>
      <c r="O5039" s="21">
        <f t="shared" si="294"/>
        <v>0</v>
      </c>
      <c r="P5039" s="21">
        <f t="shared" si="295"/>
        <v>0</v>
      </c>
      <c r="Q5039" s="21">
        <f t="shared" si="296"/>
        <v>0</v>
      </c>
      <c r="R5039">
        <f>IFERROR(IF(I5039=1,VLOOKUP(F5039,Lookup!$A$2:$B$15,2,FALSE),0),0.5)</f>
        <v>0</v>
      </c>
      <c r="S5039">
        <f>IF(K5039=1,1,IFERROR(IF(H5039="pass",VLOOKUP(F5039,Lookup!$D$2:$E$26,2,FALSE),0),1.6))</f>
        <v>0</v>
      </c>
      <c r="T5039" s="6">
        <f t="shared" si="297"/>
        <v>0</v>
      </c>
      <c r="U5039" s="6">
        <f t="shared" si="298"/>
        <v>0</v>
      </c>
      <c r="V5039" t="str">
        <f t="shared" si="299"/>
        <v>J.BRISSETT, MIA</v>
      </c>
    </row>
    <row r="5040" spans="1:22">
      <c r="A5040">
        <v>1204</v>
      </c>
      <c r="B5040" s="21">
        <v>3</v>
      </c>
      <c r="C5040" s="21" t="s">
        <v>10</v>
      </c>
      <c r="D5040" s="21" t="s">
        <v>8</v>
      </c>
      <c r="E5040" s="21">
        <v>25</v>
      </c>
      <c r="F5040" s="21">
        <v>75</v>
      </c>
      <c r="G5040" s="21" t="s">
        <v>6131</v>
      </c>
      <c r="H5040" s="21" t="s">
        <v>439</v>
      </c>
      <c r="I5040" s="21">
        <v>0</v>
      </c>
      <c r="J5040" s="21">
        <v>1</v>
      </c>
      <c r="K5040" s="21">
        <v>0</v>
      </c>
      <c r="L5040" s="21">
        <v>0</v>
      </c>
      <c r="M5040" s="21" t="s">
        <v>6067</v>
      </c>
      <c r="N5040" s="21">
        <v>-4</v>
      </c>
      <c r="O5040" s="21">
        <f t="shared" si="294"/>
        <v>-4</v>
      </c>
      <c r="P5040" s="21">
        <f t="shared" si="295"/>
        <v>0</v>
      </c>
      <c r="Q5040" s="21">
        <f t="shared" si="296"/>
        <v>1</v>
      </c>
      <c r="R5040">
        <f>IFERROR(IF(I5040=1,VLOOKUP(F5040,Lookup!$A$2:$B$15,2,FALSE),0),0.5)</f>
        <v>0</v>
      </c>
      <c r="S5040">
        <f>IF(K5040=1,1,IFERROR(IF(H5040="pass",VLOOKUP(F5040,Lookup!$D$2:$E$26,2,FALSE),0),1.6))</f>
        <v>1.8</v>
      </c>
      <c r="T5040" s="6">
        <f t="shared" si="297"/>
        <v>1.53</v>
      </c>
      <c r="U5040" s="6">
        <f t="shared" si="298"/>
        <v>1.7082000000000002</v>
      </c>
      <c r="V5040" t="str">
        <f t="shared" si="299"/>
        <v>W.FULLER, MIA</v>
      </c>
    </row>
    <row r="5041" spans="1:22">
      <c r="A5041">
        <v>1205</v>
      </c>
      <c r="B5041" s="21">
        <v>3</v>
      </c>
      <c r="C5041" s="21" t="s">
        <v>8</v>
      </c>
      <c r="D5041" s="21" t="s">
        <v>10</v>
      </c>
      <c r="E5041" s="21">
        <v>75</v>
      </c>
      <c r="F5041" s="21">
        <v>25</v>
      </c>
      <c r="G5041" s="21" t="s">
        <v>6132</v>
      </c>
      <c r="H5041" s="21" t="s">
        <v>585</v>
      </c>
      <c r="I5041" s="21">
        <v>1</v>
      </c>
      <c r="J5041" s="21">
        <v>0</v>
      </c>
      <c r="K5041" s="21">
        <v>0</v>
      </c>
      <c r="L5041" s="21">
        <v>0</v>
      </c>
      <c r="M5041" s="21" t="s">
        <v>3968</v>
      </c>
      <c r="N5041" s="21" t="s">
        <v>587</v>
      </c>
      <c r="O5041" s="21">
        <f t="shared" si="294"/>
        <v>0</v>
      </c>
      <c r="P5041" s="21">
        <f t="shared" si="295"/>
        <v>1</v>
      </c>
      <c r="Q5041" s="21">
        <f t="shared" si="296"/>
        <v>0</v>
      </c>
      <c r="R5041">
        <f>IFERROR(IF(I5041=1,VLOOKUP(F5041,Lookup!$A$2:$B$15,2,FALSE),0),0.5)</f>
        <v>0.5</v>
      </c>
      <c r="S5041">
        <f>IF(K5041=1,1,IFERROR(IF(H5041="pass",VLOOKUP(F5041,Lookup!$D$2:$E$26,2,FALSE),0),1.6))</f>
        <v>0</v>
      </c>
      <c r="T5041" s="6">
        <f t="shared" si="297"/>
        <v>0</v>
      </c>
      <c r="U5041" s="6">
        <f t="shared" si="298"/>
        <v>0.5</v>
      </c>
      <c r="V5041" t="str">
        <f t="shared" si="299"/>
        <v>P.BARBER, LV</v>
      </c>
    </row>
    <row r="5042" spans="1:22">
      <c r="A5042">
        <v>1206</v>
      </c>
      <c r="B5042" s="21">
        <v>3</v>
      </c>
      <c r="C5042" s="21" t="s">
        <v>8</v>
      </c>
      <c r="D5042" s="21" t="s">
        <v>10</v>
      </c>
      <c r="E5042" s="21">
        <v>71</v>
      </c>
      <c r="F5042" s="21">
        <v>29</v>
      </c>
      <c r="G5042" s="21" t="s">
        <v>6133</v>
      </c>
      <c r="H5042" s="21" t="s">
        <v>439</v>
      </c>
      <c r="I5042" s="21">
        <v>0</v>
      </c>
      <c r="J5042" s="21">
        <v>1</v>
      </c>
      <c r="K5042" s="21">
        <v>0</v>
      </c>
      <c r="L5042" s="21">
        <v>0</v>
      </c>
      <c r="M5042" s="21" t="s">
        <v>3968</v>
      </c>
      <c r="N5042" s="21">
        <v>-4</v>
      </c>
      <c r="O5042" s="21">
        <f t="shared" si="294"/>
        <v>-4</v>
      </c>
      <c r="P5042" s="21">
        <f t="shared" si="295"/>
        <v>0</v>
      </c>
      <c r="Q5042" s="21">
        <f t="shared" si="296"/>
        <v>1</v>
      </c>
      <c r="R5042">
        <f>IFERROR(IF(I5042=1,VLOOKUP(F5042,Lookup!$A$2:$B$15,2,FALSE),0),0.5)</f>
        <v>0</v>
      </c>
      <c r="S5042">
        <f>IF(K5042=1,1,IFERROR(IF(H5042="pass",VLOOKUP(F5042,Lookup!$D$2:$E$26,2,FALSE),0),1.6))</f>
        <v>1.6</v>
      </c>
      <c r="T5042" s="6">
        <f t="shared" si="297"/>
        <v>1.53</v>
      </c>
      <c r="U5042" s="6">
        <f t="shared" si="298"/>
        <v>1.53</v>
      </c>
      <c r="V5042" t="str">
        <f t="shared" si="299"/>
        <v>P.BARBER, LV</v>
      </c>
    </row>
    <row r="5043" spans="1:22">
      <c r="A5043">
        <v>1207</v>
      </c>
      <c r="B5043" s="21">
        <v>3</v>
      </c>
      <c r="C5043" s="21" t="s">
        <v>8</v>
      </c>
      <c r="D5043" s="21" t="s">
        <v>10</v>
      </c>
      <c r="E5043" s="21">
        <v>68</v>
      </c>
      <c r="F5043" s="21">
        <v>32</v>
      </c>
      <c r="G5043" s="21" t="s">
        <v>6134</v>
      </c>
      <c r="H5043" s="21" t="s">
        <v>439</v>
      </c>
      <c r="I5043" s="21">
        <v>0</v>
      </c>
      <c r="J5043" s="21">
        <v>1</v>
      </c>
      <c r="K5043" s="21">
        <v>0</v>
      </c>
      <c r="L5043" s="21">
        <v>0</v>
      </c>
      <c r="M5043" s="21" t="s">
        <v>804</v>
      </c>
      <c r="N5043" s="21">
        <v>2</v>
      </c>
      <c r="O5043" s="21">
        <f t="shared" si="294"/>
        <v>2</v>
      </c>
      <c r="P5043" s="21">
        <f t="shared" si="295"/>
        <v>0</v>
      </c>
      <c r="Q5043" s="21">
        <f t="shared" si="296"/>
        <v>1</v>
      </c>
      <c r="R5043">
        <f>IFERROR(IF(I5043=1,VLOOKUP(F5043,Lookup!$A$2:$B$15,2,FALSE),0),0.5)</f>
        <v>0</v>
      </c>
      <c r="S5043">
        <f>IF(K5043=1,1,IFERROR(IF(H5043="pass",VLOOKUP(F5043,Lookup!$D$2:$E$26,2,FALSE),0),1.6))</f>
        <v>1.6</v>
      </c>
      <c r="T5043" s="6">
        <f t="shared" si="297"/>
        <v>1.635</v>
      </c>
      <c r="U5043" s="6">
        <f t="shared" si="298"/>
        <v>1.635</v>
      </c>
      <c r="V5043" t="str">
        <f t="shared" si="299"/>
        <v>B.EDWARDS, LV</v>
      </c>
    </row>
    <row r="5044" spans="1:22">
      <c r="A5044">
        <v>1208</v>
      </c>
      <c r="B5044" s="21">
        <v>3</v>
      </c>
      <c r="C5044" s="21" t="s">
        <v>10</v>
      </c>
      <c r="D5044" s="21" t="s">
        <v>8</v>
      </c>
      <c r="E5044" s="21">
        <v>70</v>
      </c>
      <c r="F5044" s="21">
        <v>30</v>
      </c>
      <c r="G5044" s="21" t="s">
        <v>6135</v>
      </c>
      <c r="H5044" s="21" t="s">
        <v>439</v>
      </c>
      <c r="I5044" s="21">
        <v>0</v>
      </c>
      <c r="J5044" s="21">
        <v>1</v>
      </c>
      <c r="K5044" s="21">
        <v>0</v>
      </c>
      <c r="L5044" s="21">
        <v>0</v>
      </c>
      <c r="M5044" s="21" t="s">
        <v>1824</v>
      </c>
      <c r="N5044" s="21">
        <v>-2</v>
      </c>
      <c r="O5044" s="21">
        <f t="shared" si="294"/>
        <v>-2</v>
      </c>
      <c r="P5044" s="21">
        <f t="shared" si="295"/>
        <v>0</v>
      </c>
      <c r="Q5044" s="21">
        <f t="shared" si="296"/>
        <v>1</v>
      </c>
      <c r="R5044">
        <f>IFERROR(IF(I5044=1,VLOOKUP(F5044,Lookup!$A$2:$B$15,2,FALSE),0),0.5)</f>
        <v>0</v>
      </c>
      <c r="S5044">
        <f>IF(K5044=1,1,IFERROR(IF(H5044="pass",VLOOKUP(F5044,Lookup!$D$2:$E$26,2,FALSE),0),1.6))</f>
        <v>1.6</v>
      </c>
      <c r="T5044" s="6">
        <f t="shared" si="297"/>
        <v>1.5650000000000002</v>
      </c>
      <c r="U5044" s="6">
        <f t="shared" si="298"/>
        <v>1.5650000000000002</v>
      </c>
      <c r="V5044" t="str">
        <f t="shared" si="299"/>
        <v>M.GASKIN, MIA</v>
      </c>
    </row>
    <row r="5045" spans="1:22">
      <c r="A5045">
        <v>1209</v>
      </c>
      <c r="B5045" s="21">
        <v>3</v>
      </c>
      <c r="C5045" s="21" t="s">
        <v>10</v>
      </c>
      <c r="D5045" s="21" t="s">
        <v>8</v>
      </c>
      <c r="E5045" s="21">
        <v>67</v>
      </c>
      <c r="F5045" s="21">
        <v>33</v>
      </c>
      <c r="G5045" s="21" t="s">
        <v>6136</v>
      </c>
      <c r="H5045" s="21" t="s">
        <v>439</v>
      </c>
      <c r="I5045" s="21">
        <v>0</v>
      </c>
      <c r="J5045" s="21">
        <v>1</v>
      </c>
      <c r="K5045" s="21">
        <v>0</v>
      </c>
      <c r="L5045" s="21">
        <v>0</v>
      </c>
      <c r="M5045" s="21" t="s">
        <v>1822</v>
      </c>
      <c r="N5045" s="21">
        <v>12</v>
      </c>
      <c r="O5045" s="21">
        <f t="shared" si="294"/>
        <v>12</v>
      </c>
      <c r="P5045" s="21">
        <f t="shared" si="295"/>
        <v>0</v>
      </c>
      <c r="Q5045" s="21">
        <f t="shared" si="296"/>
        <v>1</v>
      </c>
      <c r="R5045">
        <f>IFERROR(IF(I5045=1,VLOOKUP(F5045,Lookup!$A$2:$B$15,2,FALSE),0),0.5)</f>
        <v>0</v>
      </c>
      <c r="S5045">
        <f>IF(K5045=1,1,IFERROR(IF(H5045="pass",VLOOKUP(F5045,Lookup!$D$2:$E$26,2,FALSE),0),1.6))</f>
        <v>1.6</v>
      </c>
      <c r="T5045" s="6">
        <f t="shared" si="297"/>
        <v>1.81</v>
      </c>
      <c r="U5045" s="6">
        <f t="shared" si="298"/>
        <v>1.81</v>
      </c>
      <c r="V5045" t="str">
        <f t="shared" si="299"/>
        <v>J.WADDLE, MIA</v>
      </c>
    </row>
    <row r="5046" spans="1:22">
      <c r="A5046">
        <v>1210</v>
      </c>
      <c r="B5046" s="21">
        <v>3</v>
      </c>
      <c r="C5046" s="21" t="s">
        <v>10</v>
      </c>
      <c r="D5046" s="21" t="s">
        <v>8</v>
      </c>
      <c r="E5046" s="21">
        <v>67</v>
      </c>
      <c r="F5046" s="21">
        <v>33</v>
      </c>
      <c r="G5046" s="21" t="s">
        <v>6137</v>
      </c>
      <c r="H5046" s="21" t="s">
        <v>2864</v>
      </c>
      <c r="I5046" s="21">
        <v>0</v>
      </c>
      <c r="J5046" s="21">
        <v>1</v>
      </c>
      <c r="K5046" s="21">
        <v>0</v>
      </c>
      <c r="L5046" s="21">
        <v>0</v>
      </c>
      <c r="M5046" s="21" t="s">
        <v>1860</v>
      </c>
      <c r="N5046" s="21" t="s">
        <v>587</v>
      </c>
      <c r="O5046" s="21">
        <f t="shared" si="294"/>
        <v>0</v>
      </c>
      <c r="P5046" s="21">
        <f t="shared" si="295"/>
        <v>0</v>
      </c>
      <c r="Q5046" s="21">
        <f t="shared" si="296"/>
        <v>0</v>
      </c>
      <c r="R5046">
        <f>IFERROR(IF(I5046=1,VLOOKUP(F5046,Lookup!$A$2:$B$15,2,FALSE),0),0.5)</f>
        <v>0</v>
      </c>
      <c r="S5046">
        <f>IF(K5046=1,1,IFERROR(IF(H5046="pass",VLOOKUP(F5046,Lookup!$D$2:$E$26,2,FALSE),0),1.6))</f>
        <v>0</v>
      </c>
      <c r="T5046" s="6">
        <f t="shared" si="297"/>
        <v>0</v>
      </c>
      <c r="U5046" s="6">
        <f t="shared" si="298"/>
        <v>0</v>
      </c>
      <c r="V5046" t="str">
        <f t="shared" si="299"/>
        <v>D.PARKER, MIA</v>
      </c>
    </row>
    <row r="5047" spans="1:22">
      <c r="A5047">
        <v>1211</v>
      </c>
      <c r="B5047" s="21">
        <v>3</v>
      </c>
      <c r="C5047" s="21" t="s">
        <v>10</v>
      </c>
      <c r="D5047" s="21" t="s">
        <v>8</v>
      </c>
      <c r="E5047" s="21">
        <v>52</v>
      </c>
      <c r="F5047" s="21">
        <v>48</v>
      </c>
      <c r="G5047" s="21" t="s">
        <v>6138</v>
      </c>
      <c r="H5047" s="21" t="s">
        <v>439</v>
      </c>
      <c r="I5047" s="21">
        <v>0</v>
      </c>
      <c r="J5047" s="21">
        <v>1</v>
      </c>
      <c r="K5047" s="21">
        <v>0</v>
      </c>
      <c r="L5047" s="21">
        <v>0</v>
      </c>
      <c r="M5047" s="21" t="s">
        <v>1844</v>
      </c>
      <c r="N5047" s="21">
        <v>3</v>
      </c>
      <c r="O5047" s="21">
        <f t="shared" si="294"/>
        <v>3</v>
      </c>
      <c r="P5047" s="21">
        <f t="shared" si="295"/>
        <v>0</v>
      </c>
      <c r="Q5047" s="21">
        <f t="shared" si="296"/>
        <v>1</v>
      </c>
      <c r="R5047">
        <f>IFERROR(IF(I5047=1,VLOOKUP(F5047,Lookup!$A$2:$B$15,2,FALSE),0),0.5)</f>
        <v>0</v>
      </c>
      <c r="S5047">
        <f>IF(K5047=1,1,IFERROR(IF(H5047="pass",VLOOKUP(F5047,Lookup!$D$2:$E$26,2,FALSE),0),1.6))</f>
        <v>1.6</v>
      </c>
      <c r="T5047" s="6">
        <f t="shared" si="297"/>
        <v>1.6525000000000001</v>
      </c>
      <c r="U5047" s="6">
        <f t="shared" si="298"/>
        <v>1.6525000000000001</v>
      </c>
      <c r="V5047" t="str">
        <f t="shared" si="299"/>
        <v>M.GESICKI, MIA</v>
      </c>
    </row>
    <row r="5048" spans="1:22">
      <c r="A5048">
        <v>1212</v>
      </c>
      <c r="B5048" s="21">
        <v>3</v>
      </c>
      <c r="C5048" s="21" t="s">
        <v>10</v>
      </c>
      <c r="D5048" s="21" t="s">
        <v>8</v>
      </c>
      <c r="E5048" s="21">
        <v>47</v>
      </c>
      <c r="F5048" s="21">
        <v>53</v>
      </c>
      <c r="G5048" s="21" t="s">
        <v>6139</v>
      </c>
      <c r="H5048" s="21" t="s">
        <v>585</v>
      </c>
      <c r="I5048" s="21">
        <v>1</v>
      </c>
      <c r="J5048" s="21">
        <v>0</v>
      </c>
      <c r="K5048" s="21">
        <v>0</v>
      </c>
      <c r="L5048" s="21">
        <v>0</v>
      </c>
      <c r="M5048" s="21" t="s">
        <v>1824</v>
      </c>
      <c r="N5048" s="21" t="s">
        <v>587</v>
      </c>
      <c r="O5048" s="21">
        <f t="shared" si="294"/>
        <v>0</v>
      </c>
      <c r="P5048" s="21">
        <f t="shared" si="295"/>
        <v>1</v>
      </c>
      <c r="Q5048" s="21">
        <f t="shared" si="296"/>
        <v>0</v>
      </c>
      <c r="R5048">
        <f>IFERROR(IF(I5048=1,VLOOKUP(F5048,Lookup!$A$2:$B$15,2,FALSE),0),0.5)</f>
        <v>0.5</v>
      </c>
      <c r="S5048">
        <f>IF(K5048=1,1,IFERROR(IF(H5048="pass",VLOOKUP(F5048,Lookup!$D$2:$E$26,2,FALSE),0),1.6))</f>
        <v>0</v>
      </c>
      <c r="T5048" s="6">
        <f t="shared" si="297"/>
        <v>0</v>
      </c>
      <c r="U5048" s="6">
        <f t="shared" si="298"/>
        <v>0.5</v>
      </c>
      <c r="V5048" t="str">
        <f t="shared" si="299"/>
        <v>M.GASKIN, MIA</v>
      </c>
    </row>
    <row r="5049" spans="1:22">
      <c r="A5049">
        <v>1213</v>
      </c>
      <c r="B5049" s="21">
        <v>3</v>
      </c>
      <c r="C5049" s="21" t="s">
        <v>10</v>
      </c>
      <c r="D5049" s="21" t="s">
        <v>8</v>
      </c>
      <c r="E5049" s="21">
        <v>43</v>
      </c>
      <c r="F5049" s="21">
        <v>57</v>
      </c>
      <c r="G5049" s="21" t="s">
        <v>6140</v>
      </c>
      <c r="H5049" s="21" t="s">
        <v>585</v>
      </c>
      <c r="I5049" s="21">
        <v>1</v>
      </c>
      <c r="J5049" s="21">
        <v>0</v>
      </c>
      <c r="K5049" s="21">
        <v>0</v>
      </c>
      <c r="L5049" s="21">
        <v>0</v>
      </c>
      <c r="M5049" s="21" t="s">
        <v>754</v>
      </c>
      <c r="N5049" s="21" t="s">
        <v>587</v>
      </c>
      <c r="O5049" s="21">
        <f t="shared" si="294"/>
        <v>0</v>
      </c>
      <c r="P5049" s="21">
        <f t="shared" si="295"/>
        <v>1</v>
      </c>
      <c r="Q5049" s="21">
        <f t="shared" si="296"/>
        <v>0</v>
      </c>
      <c r="R5049">
        <f>IFERROR(IF(I5049=1,VLOOKUP(F5049,Lookup!$A$2:$B$15,2,FALSE),0),0.5)</f>
        <v>0.5</v>
      </c>
      <c r="S5049">
        <f>IF(K5049=1,1,IFERROR(IF(H5049="pass",VLOOKUP(F5049,Lookup!$D$2:$E$26,2,FALSE),0),1.6))</f>
        <v>0</v>
      </c>
      <c r="T5049" s="6">
        <f t="shared" si="297"/>
        <v>0</v>
      </c>
      <c r="U5049" s="6">
        <f t="shared" si="298"/>
        <v>0.5</v>
      </c>
      <c r="V5049" t="str">
        <f t="shared" si="299"/>
        <v>M.BROWN, MIA</v>
      </c>
    </row>
    <row r="5050" spans="1:22">
      <c r="A5050">
        <v>1214</v>
      </c>
      <c r="B5050" s="21">
        <v>3</v>
      </c>
      <c r="C5050" s="21" t="s">
        <v>10</v>
      </c>
      <c r="D5050" s="21" t="s">
        <v>8</v>
      </c>
      <c r="E5050" s="21">
        <v>43</v>
      </c>
      <c r="F5050" s="21">
        <v>57</v>
      </c>
      <c r="G5050" s="21" t="s">
        <v>6141</v>
      </c>
      <c r="H5050" s="21" t="s">
        <v>585</v>
      </c>
      <c r="I5050" s="21">
        <v>1</v>
      </c>
      <c r="J5050" s="21">
        <v>0</v>
      </c>
      <c r="K5050" s="21">
        <v>0</v>
      </c>
      <c r="L5050" s="21">
        <v>0</v>
      </c>
      <c r="M5050" s="21" t="s">
        <v>1882</v>
      </c>
      <c r="N5050" s="21" t="s">
        <v>587</v>
      </c>
      <c r="O5050" s="21">
        <f t="shared" si="294"/>
        <v>0</v>
      </c>
      <c r="P5050" s="21">
        <f t="shared" si="295"/>
        <v>1</v>
      </c>
      <c r="Q5050" s="21">
        <f t="shared" si="296"/>
        <v>0</v>
      </c>
      <c r="R5050">
        <f>IFERROR(IF(I5050=1,VLOOKUP(F5050,Lookup!$A$2:$B$15,2,FALSE),0),0.5)</f>
        <v>0.5</v>
      </c>
      <c r="S5050">
        <f>IF(K5050=1,1,IFERROR(IF(H5050="pass",VLOOKUP(F5050,Lookup!$D$2:$E$26,2,FALSE),0),1.6))</f>
        <v>0</v>
      </c>
      <c r="T5050" s="6">
        <f t="shared" si="297"/>
        <v>0</v>
      </c>
      <c r="U5050" s="6">
        <f t="shared" si="298"/>
        <v>0.5</v>
      </c>
      <c r="V5050" t="str">
        <f t="shared" si="299"/>
        <v>J.BRISSETT, MIA</v>
      </c>
    </row>
    <row r="5051" spans="1:22">
      <c r="A5051">
        <v>1215</v>
      </c>
      <c r="B5051" s="21">
        <v>3</v>
      </c>
      <c r="C5051" s="21" t="s">
        <v>8</v>
      </c>
      <c r="D5051" s="21" t="s">
        <v>10</v>
      </c>
      <c r="E5051" s="21">
        <v>57</v>
      </c>
      <c r="F5051" s="21">
        <v>43</v>
      </c>
      <c r="G5051" s="21" t="s">
        <v>6142</v>
      </c>
      <c r="H5051" s="21" t="s">
        <v>585</v>
      </c>
      <c r="I5051" s="21">
        <v>1</v>
      </c>
      <c r="J5051" s="21">
        <v>0</v>
      </c>
      <c r="K5051" s="21">
        <v>0</v>
      </c>
      <c r="L5051" s="21">
        <v>0</v>
      </c>
      <c r="M5051" s="21" t="s">
        <v>3968</v>
      </c>
      <c r="N5051" s="21" t="s">
        <v>587</v>
      </c>
      <c r="O5051" s="21">
        <f t="shared" si="294"/>
        <v>0</v>
      </c>
      <c r="P5051" s="21">
        <f t="shared" si="295"/>
        <v>1</v>
      </c>
      <c r="Q5051" s="21">
        <f t="shared" si="296"/>
        <v>0</v>
      </c>
      <c r="R5051">
        <f>IFERROR(IF(I5051=1,VLOOKUP(F5051,Lookup!$A$2:$B$15,2,FALSE),0),0.5)</f>
        <v>0.5</v>
      </c>
      <c r="S5051">
        <f>IF(K5051=1,1,IFERROR(IF(H5051="pass",VLOOKUP(F5051,Lookup!$D$2:$E$26,2,FALSE),0),1.6))</f>
        <v>0</v>
      </c>
      <c r="T5051" s="6">
        <f t="shared" si="297"/>
        <v>0</v>
      </c>
      <c r="U5051" s="6">
        <f t="shared" si="298"/>
        <v>0.5</v>
      </c>
      <c r="V5051" t="str">
        <f t="shared" si="299"/>
        <v>P.BARBER, LV</v>
      </c>
    </row>
    <row r="5052" spans="1:22">
      <c r="A5052">
        <v>1216</v>
      </c>
      <c r="B5052" s="21">
        <v>3</v>
      </c>
      <c r="C5052" s="21" t="s">
        <v>8</v>
      </c>
      <c r="D5052" s="21" t="s">
        <v>10</v>
      </c>
      <c r="E5052" s="21">
        <v>59</v>
      </c>
      <c r="F5052" s="21">
        <v>41</v>
      </c>
      <c r="G5052" s="21" t="s">
        <v>6143</v>
      </c>
      <c r="H5052" s="21" t="s">
        <v>585</v>
      </c>
      <c r="I5052" s="21">
        <v>1</v>
      </c>
      <c r="J5052" s="21">
        <v>0</v>
      </c>
      <c r="K5052" s="21">
        <v>0</v>
      </c>
      <c r="L5052" s="21">
        <v>0</v>
      </c>
      <c r="M5052" s="21" t="s">
        <v>3968</v>
      </c>
      <c r="N5052" s="21" t="s">
        <v>587</v>
      </c>
      <c r="O5052" s="21">
        <f t="shared" si="294"/>
        <v>0</v>
      </c>
      <c r="P5052" s="21">
        <f t="shared" si="295"/>
        <v>1</v>
      </c>
      <c r="Q5052" s="21">
        <f t="shared" si="296"/>
        <v>0</v>
      </c>
      <c r="R5052">
        <f>IFERROR(IF(I5052=1,VLOOKUP(F5052,Lookup!$A$2:$B$15,2,FALSE),0),0.5)</f>
        <v>0.5</v>
      </c>
      <c r="S5052">
        <f>IF(K5052=1,1,IFERROR(IF(H5052="pass",VLOOKUP(F5052,Lookup!$D$2:$E$26,2,FALSE),0),1.6))</f>
        <v>0</v>
      </c>
      <c r="T5052" s="6">
        <f t="shared" si="297"/>
        <v>0</v>
      </c>
      <c r="U5052" s="6">
        <f t="shared" si="298"/>
        <v>0.5</v>
      </c>
      <c r="V5052" t="str">
        <f t="shared" si="299"/>
        <v>P.BARBER, LV</v>
      </c>
    </row>
    <row r="5053" spans="1:22">
      <c r="A5053">
        <v>1217</v>
      </c>
      <c r="B5053" s="21">
        <v>3</v>
      </c>
      <c r="C5053" s="21" t="s">
        <v>10</v>
      </c>
      <c r="D5053" s="21" t="s">
        <v>8</v>
      </c>
      <c r="E5053" s="21">
        <v>82</v>
      </c>
      <c r="F5053" s="21">
        <v>18</v>
      </c>
      <c r="G5053" s="21" t="s">
        <v>6144</v>
      </c>
      <c r="H5053" s="21" t="s">
        <v>439</v>
      </c>
      <c r="I5053" s="21">
        <v>0</v>
      </c>
      <c r="J5053" s="21">
        <v>1</v>
      </c>
      <c r="K5053" s="21">
        <v>0</v>
      </c>
      <c r="L5053" s="21">
        <v>0</v>
      </c>
      <c r="M5053" s="21" t="s">
        <v>1822</v>
      </c>
      <c r="N5053" s="21">
        <v>3</v>
      </c>
      <c r="O5053" s="21">
        <f t="shared" si="294"/>
        <v>3</v>
      </c>
      <c r="P5053" s="21">
        <f t="shared" si="295"/>
        <v>0</v>
      </c>
      <c r="Q5053" s="21">
        <f t="shared" si="296"/>
        <v>1</v>
      </c>
      <c r="R5053">
        <f>IFERROR(IF(I5053=1,VLOOKUP(F5053,Lookup!$A$2:$B$15,2,FALSE),0),0.5)</f>
        <v>0</v>
      </c>
      <c r="S5053">
        <f>IF(K5053=1,1,IFERROR(IF(H5053="pass",VLOOKUP(F5053,Lookup!$D$2:$E$26,2,FALSE),0),1.6))</f>
        <v>1.6</v>
      </c>
      <c r="T5053" s="6">
        <f t="shared" si="297"/>
        <v>1.6525000000000001</v>
      </c>
      <c r="U5053" s="6">
        <f t="shared" si="298"/>
        <v>1.6525000000000001</v>
      </c>
      <c r="V5053" t="str">
        <f t="shared" si="299"/>
        <v>J.WADDLE, MIA</v>
      </c>
    </row>
    <row r="5054" spans="1:22">
      <c r="A5054">
        <v>1218</v>
      </c>
      <c r="B5054" s="21">
        <v>3</v>
      </c>
      <c r="C5054" s="21" t="s">
        <v>10</v>
      </c>
      <c r="D5054" s="21" t="s">
        <v>8</v>
      </c>
      <c r="E5054" s="21">
        <v>73</v>
      </c>
      <c r="F5054" s="21">
        <v>27</v>
      </c>
      <c r="G5054" s="21" t="s">
        <v>6145</v>
      </c>
      <c r="H5054" s="21" t="s">
        <v>439</v>
      </c>
      <c r="I5054" s="21">
        <v>0</v>
      </c>
      <c r="J5054" s="21">
        <v>1</v>
      </c>
      <c r="K5054" s="21">
        <v>0</v>
      </c>
      <c r="L5054" s="21">
        <v>0</v>
      </c>
      <c r="M5054" s="21" t="s">
        <v>1844</v>
      </c>
      <c r="N5054" s="21">
        <v>6</v>
      </c>
      <c r="O5054" s="21">
        <f t="shared" si="294"/>
        <v>6</v>
      </c>
      <c r="P5054" s="21">
        <f t="shared" si="295"/>
        <v>0</v>
      </c>
      <c r="Q5054" s="21">
        <f t="shared" si="296"/>
        <v>1</v>
      </c>
      <c r="R5054">
        <f>IFERROR(IF(I5054=1,VLOOKUP(F5054,Lookup!$A$2:$B$15,2,FALSE),0),0.5)</f>
        <v>0</v>
      </c>
      <c r="S5054">
        <f>IF(K5054=1,1,IFERROR(IF(H5054="pass",VLOOKUP(F5054,Lookup!$D$2:$E$26,2,FALSE),0),1.6))</f>
        <v>1.6</v>
      </c>
      <c r="T5054" s="6">
        <f t="shared" si="297"/>
        <v>1.7050000000000001</v>
      </c>
      <c r="U5054" s="6">
        <f t="shared" si="298"/>
        <v>1.7050000000000001</v>
      </c>
      <c r="V5054" t="str">
        <f t="shared" si="299"/>
        <v>M.GESICKI, MIA</v>
      </c>
    </row>
    <row r="5055" spans="1:22">
      <c r="A5055">
        <v>1219</v>
      </c>
      <c r="B5055" s="21">
        <v>3</v>
      </c>
      <c r="C5055" s="21" t="s">
        <v>10</v>
      </c>
      <c r="D5055" s="21" t="s">
        <v>8</v>
      </c>
      <c r="E5055" s="21">
        <v>67</v>
      </c>
      <c r="F5055" s="21">
        <v>33</v>
      </c>
      <c r="G5055" s="21" t="s">
        <v>6146</v>
      </c>
      <c r="H5055" s="21" t="s">
        <v>439</v>
      </c>
      <c r="I5055" s="21">
        <v>0</v>
      </c>
      <c r="J5055" s="21">
        <v>1</v>
      </c>
      <c r="K5055" s="21">
        <v>0</v>
      </c>
      <c r="L5055" s="21">
        <v>0</v>
      </c>
      <c r="M5055" s="21" t="s">
        <v>1844</v>
      </c>
      <c r="N5055" s="21">
        <v>5</v>
      </c>
      <c r="O5055" s="21">
        <f t="shared" ref="O5055:O5118" si="300">IF(N5055="NA",0,N5055)</f>
        <v>5</v>
      </c>
      <c r="P5055" s="21">
        <f t="shared" ref="P5055:P5118" si="301">IF(R5055&gt;0,1,0)</f>
        <v>0</v>
      </c>
      <c r="Q5055" s="21">
        <f t="shared" ref="Q5055:Q5118" si="302">IF(AND(S5055&gt;0,T5055&gt;0),1,0)</f>
        <v>1</v>
      </c>
      <c r="R5055">
        <f>IFERROR(IF(I5055=1,VLOOKUP(F5055,Lookup!$A$2:$B$15,2,FALSE),0),0.5)</f>
        <v>0</v>
      </c>
      <c r="S5055">
        <f>IF(K5055=1,1,IFERROR(IF(H5055="pass",VLOOKUP(F5055,Lookup!$D$2:$E$26,2,FALSE),0),1.6))</f>
        <v>1.6</v>
      </c>
      <c r="T5055" s="6">
        <f t="shared" ref="T5055:T5118" si="303">IFERROR(1.6+0.7/40*N5055,0)</f>
        <v>1.6875</v>
      </c>
      <c r="U5055" s="6">
        <f t="shared" ref="U5055:U5118" si="304">R5055+IF(S5055&gt;=3.2,S5055,IF(AND(S5055&lt;3.2,S5055&gt;=1.8),S5055*0.66+T5055*0.34,T5055))+K5055*0.4735*2</f>
        <v>1.6875</v>
      </c>
      <c r="V5055" t="str">
        <f t="shared" si="299"/>
        <v>M.GESICKI, MIA</v>
      </c>
    </row>
    <row r="5056" spans="1:22">
      <c r="A5056">
        <v>1220</v>
      </c>
      <c r="B5056" s="21">
        <v>3</v>
      </c>
      <c r="C5056" s="21" t="s">
        <v>10</v>
      </c>
      <c r="D5056" s="21" t="s">
        <v>8</v>
      </c>
      <c r="E5056" s="21">
        <v>60</v>
      </c>
      <c r="F5056" s="21">
        <v>40</v>
      </c>
      <c r="G5056" s="21" t="s">
        <v>6147</v>
      </c>
      <c r="H5056" s="21" t="s">
        <v>439</v>
      </c>
      <c r="I5056" s="21">
        <v>0</v>
      </c>
      <c r="J5056" s="21">
        <v>1</v>
      </c>
      <c r="K5056" s="21">
        <v>0</v>
      </c>
      <c r="L5056" s="21">
        <v>0</v>
      </c>
      <c r="M5056" s="21" t="s">
        <v>1824</v>
      </c>
      <c r="N5056" s="21">
        <v>3</v>
      </c>
      <c r="O5056" s="21">
        <f t="shared" si="300"/>
        <v>3</v>
      </c>
      <c r="P5056" s="21">
        <f t="shared" si="301"/>
        <v>0</v>
      </c>
      <c r="Q5056" s="21">
        <f t="shared" si="302"/>
        <v>1</v>
      </c>
      <c r="R5056">
        <f>IFERROR(IF(I5056=1,VLOOKUP(F5056,Lookup!$A$2:$B$15,2,FALSE),0),0.5)</f>
        <v>0</v>
      </c>
      <c r="S5056">
        <f>IF(K5056=1,1,IFERROR(IF(H5056="pass",VLOOKUP(F5056,Lookup!$D$2:$E$26,2,FALSE),0),1.6))</f>
        <v>1.6</v>
      </c>
      <c r="T5056" s="6">
        <f t="shared" si="303"/>
        <v>1.6525000000000001</v>
      </c>
      <c r="U5056" s="6">
        <f t="shared" si="304"/>
        <v>1.6525000000000001</v>
      </c>
      <c r="V5056" t="str">
        <f t="shared" si="299"/>
        <v>M.GASKIN, MIA</v>
      </c>
    </row>
    <row r="5057" spans="1:22">
      <c r="A5057">
        <v>1221</v>
      </c>
      <c r="B5057" s="21">
        <v>3</v>
      </c>
      <c r="C5057" s="21" t="s">
        <v>10</v>
      </c>
      <c r="D5057" s="21" t="s">
        <v>8</v>
      </c>
      <c r="E5057" s="21">
        <v>65</v>
      </c>
      <c r="F5057" s="21">
        <v>35</v>
      </c>
      <c r="G5057" s="21" t="s">
        <v>6148</v>
      </c>
      <c r="H5057" s="21" t="s">
        <v>439</v>
      </c>
      <c r="I5057" s="21">
        <v>0</v>
      </c>
      <c r="J5057" s="21">
        <v>1</v>
      </c>
      <c r="K5057" s="21">
        <v>0</v>
      </c>
      <c r="L5057" s="21">
        <v>0</v>
      </c>
      <c r="M5057" s="21" t="s">
        <v>1860</v>
      </c>
      <c r="N5057" s="21">
        <v>15</v>
      </c>
      <c r="O5057" s="21">
        <f t="shared" si="300"/>
        <v>15</v>
      </c>
      <c r="P5057" s="21">
        <f t="shared" si="301"/>
        <v>0</v>
      </c>
      <c r="Q5057" s="21">
        <f t="shared" si="302"/>
        <v>1</v>
      </c>
      <c r="R5057">
        <f>IFERROR(IF(I5057=1,VLOOKUP(F5057,Lookup!$A$2:$B$15,2,FALSE),0),0.5)</f>
        <v>0</v>
      </c>
      <c r="S5057">
        <f>IF(K5057=1,1,IFERROR(IF(H5057="pass",VLOOKUP(F5057,Lookup!$D$2:$E$26,2,FALSE),0),1.6))</f>
        <v>1.6</v>
      </c>
      <c r="T5057" s="6">
        <f t="shared" si="303"/>
        <v>1.8625</v>
      </c>
      <c r="U5057" s="6">
        <f t="shared" si="304"/>
        <v>1.8625</v>
      </c>
      <c r="V5057" t="str">
        <f t="shared" si="299"/>
        <v>D.PARKER, MIA</v>
      </c>
    </row>
    <row r="5058" spans="1:22">
      <c r="A5058">
        <v>1222</v>
      </c>
      <c r="B5058" s="21">
        <v>3</v>
      </c>
      <c r="C5058" s="21" t="s">
        <v>10</v>
      </c>
      <c r="D5058" s="21" t="s">
        <v>8</v>
      </c>
      <c r="E5058" s="21">
        <v>50</v>
      </c>
      <c r="F5058" s="21">
        <v>50</v>
      </c>
      <c r="G5058" s="21" t="s">
        <v>6149</v>
      </c>
      <c r="H5058" s="21" t="s">
        <v>439</v>
      </c>
      <c r="I5058" s="21">
        <v>0</v>
      </c>
      <c r="J5058" s="21">
        <v>1</v>
      </c>
      <c r="K5058" s="21">
        <v>0</v>
      </c>
      <c r="L5058" s="21">
        <v>0</v>
      </c>
      <c r="M5058" s="21" t="s">
        <v>1822</v>
      </c>
      <c r="N5058" s="21">
        <v>3</v>
      </c>
      <c r="O5058" s="21">
        <f t="shared" si="300"/>
        <v>3</v>
      </c>
      <c r="P5058" s="21">
        <f t="shared" si="301"/>
        <v>0</v>
      </c>
      <c r="Q5058" s="21">
        <f t="shared" si="302"/>
        <v>1</v>
      </c>
      <c r="R5058">
        <f>IFERROR(IF(I5058=1,VLOOKUP(F5058,Lookup!$A$2:$B$15,2,FALSE),0),0.5)</f>
        <v>0</v>
      </c>
      <c r="S5058">
        <f>IF(K5058=1,1,IFERROR(IF(H5058="pass",VLOOKUP(F5058,Lookup!$D$2:$E$26,2,FALSE),0),1.6))</f>
        <v>1.6</v>
      </c>
      <c r="T5058" s="6">
        <f t="shared" si="303"/>
        <v>1.6525000000000001</v>
      </c>
      <c r="U5058" s="6">
        <f t="shared" si="304"/>
        <v>1.6525000000000001</v>
      </c>
      <c r="V5058" t="str">
        <f t="shared" ref="V5058:V5121" si="305">IF(M5058="A.St","A. ST. BROWN, DET",IF(M5058="Dj.Moore","D.MOORE, CAR",IF(M5058="Mi.Carter","M.CARTER, NYJ",UPPER(M5058)&amp;", "&amp;C5058)))</f>
        <v>J.WADDLE, MIA</v>
      </c>
    </row>
    <row r="5059" spans="1:22">
      <c r="A5059">
        <v>1223</v>
      </c>
      <c r="B5059" s="21">
        <v>3</v>
      </c>
      <c r="C5059" s="21" t="s">
        <v>10</v>
      </c>
      <c r="D5059" s="21" t="s">
        <v>8</v>
      </c>
      <c r="E5059" s="21">
        <v>46</v>
      </c>
      <c r="F5059" s="21">
        <v>54</v>
      </c>
      <c r="G5059" s="21" t="s">
        <v>6150</v>
      </c>
      <c r="H5059" s="21" t="s">
        <v>439</v>
      </c>
      <c r="I5059" s="21">
        <v>0</v>
      </c>
      <c r="J5059" s="21">
        <v>1</v>
      </c>
      <c r="K5059" s="21">
        <v>0</v>
      </c>
      <c r="L5059" s="21">
        <v>0</v>
      </c>
      <c r="M5059" s="21" t="s">
        <v>1844</v>
      </c>
      <c r="N5059" s="21">
        <v>7</v>
      </c>
      <c r="O5059" s="21">
        <f t="shared" si="300"/>
        <v>7</v>
      </c>
      <c r="P5059" s="21">
        <f t="shared" si="301"/>
        <v>0</v>
      </c>
      <c r="Q5059" s="21">
        <f t="shared" si="302"/>
        <v>1</v>
      </c>
      <c r="R5059">
        <f>IFERROR(IF(I5059=1,VLOOKUP(F5059,Lookup!$A$2:$B$15,2,FALSE),0),0.5)</f>
        <v>0</v>
      </c>
      <c r="S5059">
        <f>IF(K5059=1,1,IFERROR(IF(H5059="pass",VLOOKUP(F5059,Lookup!$D$2:$E$26,2,FALSE),0),1.6))</f>
        <v>1.6</v>
      </c>
      <c r="T5059" s="6">
        <f t="shared" si="303"/>
        <v>1.7225000000000001</v>
      </c>
      <c r="U5059" s="6">
        <f t="shared" si="304"/>
        <v>1.7225000000000001</v>
      </c>
      <c r="V5059" t="str">
        <f t="shared" si="305"/>
        <v>M.GESICKI, MIA</v>
      </c>
    </row>
    <row r="5060" spans="1:22">
      <c r="A5060">
        <v>1224</v>
      </c>
      <c r="B5060" s="21">
        <v>3</v>
      </c>
      <c r="C5060" s="21" t="s">
        <v>10</v>
      </c>
      <c r="D5060" s="21" t="s">
        <v>8</v>
      </c>
      <c r="E5060" s="21">
        <v>36</v>
      </c>
      <c r="F5060" s="21">
        <v>64</v>
      </c>
      <c r="G5060" s="21" t="s">
        <v>6151</v>
      </c>
      <c r="H5060" s="21" t="s">
        <v>439</v>
      </c>
      <c r="I5060" s="21">
        <v>0</v>
      </c>
      <c r="J5060" s="21">
        <v>1</v>
      </c>
      <c r="K5060" s="21">
        <v>0</v>
      </c>
      <c r="L5060" s="21">
        <v>0</v>
      </c>
      <c r="M5060" s="21" t="s">
        <v>1844</v>
      </c>
      <c r="N5060" s="21">
        <v>9</v>
      </c>
      <c r="O5060" s="21">
        <f t="shared" si="300"/>
        <v>9</v>
      </c>
      <c r="P5060" s="21">
        <f t="shared" si="301"/>
        <v>0</v>
      </c>
      <c r="Q5060" s="21">
        <f t="shared" si="302"/>
        <v>1</v>
      </c>
      <c r="R5060">
        <f>IFERROR(IF(I5060=1,VLOOKUP(F5060,Lookup!$A$2:$B$15,2,FALSE),0),0.5)</f>
        <v>0</v>
      </c>
      <c r="S5060">
        <f>IF(K5060=1,1,IFERROR(IF(H5060="pass",VLOOKUP(F5060,Lookup!$D$2:$E$26,2,FALSE),0),1.6))</f>
        <v>1.6</v>
      </c>
      <c r="T5060" s="6">
        <f t="shared" si="303"/>
        <v>1.7575000000000001</v>
      </c>
      <c r="U5060" s="6">
        <f t="shared" si="304"/>
        <v>1.7575000000000001</v>
      </c>
      <c r="V5060" t="str">
        <f t="shared" si="305"/>
        <v>M.GESICKI, MIA</v>
      </c>
    </row>
    <row r="5061" spans="1:22">
      <c r="A5061">
        <v>1225</v>
      </c>
      <c r="B5061" s="21">
        <v>3</v>
      </c>
      <c r="C5061" s="21" t="s">
        <v>10</v>
      </c>
      <c r="D5061" s="21" t="s">
        <v>8</v>
      </c>
      <c r="E5061" s="21">
        <v>27</v>
      </c>
      <c r="F5061" s="21">
        <v>73</v>
      </c>
      <c r="G5061" s="21" t="s">
        <v>6152</v>
      </c>
      <c r="H5061" s="21" t="s">
        <v>2864</v>
      </c>
      <c r="I5061" s="21">
        <v>0</v>
      </c>
      <c r="J5061" s="21">
        <v>1</v>
      </c>
      <c r="K5061" s="21">
        <v>0</v>
      </c>
      <c r="L5061" s="21">
        <v>0</v>
      </c>
      <c r="M5061" s="21" t="s">
        <v>1844</v>
      </c>
      <c r="N5061" s="21" t="s">
        <v>587</v>
      </c>
      <c r="O5061" s="21">
        <f t="shared" si="300"/>
        <v>0</v>
      </c>
      <c r="P5061" s="21">
        <f t="shared" si="301"/>
        <v>0</v>
      </c>
      <c r="Q5061" s="21">
        <f t="shared" si="302"/>
        <v>0</v>
      </c>
      <c r="R5061">
        <f>IFERROR(IF(I5061=1,VLOOKUP(F5061,Lookup!$A$2:$B$15,2,FALSE),0),0.5)</f>
        <v>0</v>
      </c>
      <c r="S5061">
        <f>IF(K5061=1,1,IFERROR(IF(H5061="pass",VLOOKUP(F5061,Lookup!$D$2:$E$26,2,FALSE),0),1.6))</f>
        <v>0</v>
      </c>
      <c r="T5061" s="6">
        <f t="shared" si="303"/>
        <v>0</v>
      </c>
      <c r="U5061" s="6">
        <f t="shared" si="304"/>
        <v>0</v>
      </c>
      <c r="V5061" t="str">
        <f t="shared" si="305"/>
        <v>M.GESICKI, MIA</v>
      </c>
    </row>
    <row r="5062" spans="1:22">
      <c r="A5062">
        <v>1226</v>
      </c>
      <c r="B5062" s="21">
        <v>3</v>
      </c>
      <c r="C5062" s="21" t="s">
        <v>10</v>
      </c>
      <c r="D5062" s="21" t="s">
        <v>8</v>
      </c>
      <c r="E5062" s="21">
        <v>1</v>
      </c>
      <c r="F5062" s="21">
        <v>99</v>
      </c>
      <c r="G5062" s="21" t="s">
        <v>6153</v>
      </c>
      <c r="H5062" s="21" t="s">
        <v>585</v>
      </c>
      <c r="I5062" s="21">
        <v>1</v>
      </c>
      <c r="J5062" s="21">
        <v>0</v>
      </c>
      <c r="K5062" s="21">
        <v>0</v>
      </c>
      <c r="L5062" s="21">
        <v>0</v>
      </c>
      <c r="M5062" s="21" t="s">
        <v>754</v>
      </c>
      <c r="N5062" s="21" t="s">
        <v>587</v>
      </c>
      <c r="O5062" s="21">
        <f t="shared" si="300"/>
        <v>0</v>
      </c>
      <c r="P5062" s="21">
        <f t="shared" si="301"/>
        <v>1</v>
      </c>
      <c r="Q5062" s="21">
        <f t="shared" si="302"/>
        <v>0</v>
      </c>
      <c r="R5062">
        <f>IFERROR(IF(I5062=1,VLOOKUP(F5062,Lookup!$A$2:$B$15,2,FALSE),0),0.5)</f>
        <v>3.3</v>
      </c>
      <c r="S5062">
        <f>IF(K5062=1,1,IFERROR(IF(H5062="pass",VLOOKUP(F5062,Lookup!$D$2:$E$26,2,FALSE),0),1.6))</f>
        <v>0</v>
      </c>
      <c r="T5062" s="6">
        <f t="shared" si="303"/>
        <v>0</v>
      </c>
      <c r="U5062" s="6">
        <f t="shared" si="304"/>
        <v>3.3</v>
      </c>
      <c r="V5062" t="str">
        <f t="shared" si="305"/>
        <v>M.BROWN, MIA</v>
      </c>
    </row>
    <row r="5063" spans="1:22">
      <c r="A5063">
        <v>1227</v>
      </c>
      <c r="B5063" s="21">
        <v>3</v>
      </c>
      <c r="C5063" s="21" t="s">
        <v>10</v>
      </c>
      <c r="D5063" s="21" t="s">
        <v>8</v>
      </c>
      <c r="E5063" s="21">
        <v>2</v>
      </c>
      <c r="F5063" s="21">
        <v>98</v>
      </c>
      <c r="G5063" s="21" t="s">
        <v>6154</v>
      </c>
      <c r="H5063" s="21" t="s">
        <v>585</v>
      </c>
      <c r="I5063" s="21">
        <v>1</v>
      </c>
      <c r="J5063" s="21">
        <v>0</v>
      </c>
      <c r="K5063" s="21">
        <v>0</v>
      </c>
      <c r="L5063" s="21">
        <v>0</v>
      </c>
      <c r="M5063" s="21" t="s">
        <v>754</v>
      </c>
      <c r="N5063" s="21" t="s">
        <v>587</v>
      </c>
      <c r="O5063" s="21">
        <f t="shared" si="300"/>
        <v>0</v>
      </c>
      <c r="P5063" s="21">
        <f t="shared" si="301"/>
        <v>1</v>
      </c>
      <c r="Q5063" s="21">
        <f t="shared" si="302"/>
        <v>0</v>
      </c>
      <c r="R5063">
        <f>IFERROR(IF(I5063=1,VLOOKUP(F5063,Lookup!$A$2:$B$15,2,FALSE),0),0.5)</f>
        <v>2.5</v>
      </c>
      <c r="S5063">
        <f>IF(K5063=1,1,IFERROR(IF(H5063="pass",VLOOKUP(F5063,Lookup!$D$2:$E$26,2,FALSE),0),1.6))</f>
        <v>0</v>
      </c>
      <c r="T5063" s="6">
        <f t="shared" si="303"/>
        <v>0</v>
      </c>
      <c r="U5063" s="6">
        <f t="shared" si="304"/>
        <v>2.5</v>
      </c>
      <c r="V5063" t="str">
        <f t="shared" si="305"/>
        <v>M.BROWN, MIA</v>
      </c>
    </row>
    <row r="5064" spans="1:22">
      <c r="A5064">
        <v>1228</v>
      </c>
      <c r="B5064" s="21">
        <v>3</v>
      </c>
      <c r="C5064" s="21" t="s">
        <v>10</v>
      </c>
      <c r="D5064" s="21" t="s">
        <v>8</v>
      </c>
      <c r="E5064" s="21">
        <v>2</v>
      </c>
      <c r="F5064" s="21">
        <v>98</v>
      </c>
      <c r="G5064" s="21" t="s">
        <v>6155</v>
      </c>
      <c r="H5064" s="21" t="s">
        <v>585</v>
      </c>
      <c r="I5064" s="21">
        <v>0</v>
      </c>
      <c r="J5064" s="21">
        <v>1</v>
      </c>
      <c r="K5064" s="21">
        <v>0</v>
      </c>
      <c r="L5064" s="21">
        <v>0</v>
      </c>
      <c r="M5064" s="21" t="s">
        <v>1882</v>
      </c>
      <c r="N5064" s="21" t="s">
        <v>587</v>
      </c>
      <c r="O5064" s="21">
        <f t="shared" si="300"/>
        <v>0</v>
      </c>
      <c r="P5064" s="21">
        <f t="shared" si="301"/>
        <v>0</v>
      </c>
      <c r="Q5064" s="21">
        <f t="shared" si="302"/>
        <v>0</v>
      </c>
      <c r="R5064">
        <f>IFERROR(IF(I5064=1,VLOOKUP(F5064,Lookup!$A$2:$B$15,2,FALSE),0),0.5)</f>
        <v>0</v>
      </c>
      <c r="S5064">
        <f>IF(K5064=1,1,IFERROR(IF(H5064="pass",VLOOKUP(F5064,Lookup!$D$2:$E$26,2,FALSE),0),1.6))</f>
        <v>0</v>
      </c>
      <c r="T5064" s="6">
        <f t="shared" si="303"/>
        <v>0</v>
      </c>
      <c r="U5064" s="6">
        <f t="shared" si="304"/>
        <v>0</v>
      </c>
      <c r="V5064" t="str">
        <f t="shared" si="305"/>
        <v>J.BRISSETT, MIA</v>
      </c>
    </row>
    <row r="5065" spans="1:22">
      <c r="A5065">
        <v>1229</v>
      </c>
      <c r="B5065" s="21">
        <v>3</v>
      </c>
      <c r="C5065" s="21" t="s">
        <v>10</v>
      </c>
      <c r="D5065" s="21" t="s">
        <v>8</v>
      </c>
      <c r="E5065" s="21">
        <v>1</v>
      </c>
      <c r="F5065" s="21">
        <v>99</v>
      </c>
      <c r="G5065" s="21" t="s">
        <v>6156</v>
      </c>
      <c r="H5065" s="21" t="s">
        <v>585</v>
      </c>
      <c r="I5065" s="21">
        <v>0</v>
      </c>
      <c r="J5065" s="21">
        <v>1</v>
      </c>
      <c r="K5065" s="21">
        <v>0</v>
      </c>
      <c r="L5065" s="21">
        <v>0</v>
      </c>
      <c r="M5065" s="21" t="s">
        <v>1882</v>
      </c>
      <c r="N5065" s="21" t="s">
        <v>587</v>
      </c>
      <c r="O5065" s="21">
        <f t="shared" si="300"/>
        <v>0</v>
      </c>
      <c r="P5065" s="21">
        <f t="shared" si="301"/>
        <v>0</v>
      </c>
      <c r="Q5065" s="21">
        <f t="shared" si="302"/>
        <v>0</v>
      </c>
      <c r="R5065">
        <f>IFERROR(IF(I5065=1,VLOOKUP(F5065,Lookup!$A$2:$B$15,2,FALSE),0),0.5)</f>
        <v>0</v>
      </c>
      <c r="S5065">
        <f>IF(K5065=1,1,IFERROR(IF(H5065="pass",VLOOKUP(F5065,Lookup!$D$2:$E$26,2,FALSE),0),1.6))</f>
        <v>0</v>
      </c>
      <c r="T5065" s="6">
        <f t="shared" si="303"/>
        <v>0</v>
      </c>
      <c r="U5065" s="6">
        <f t="shared" si="304"/>
        <v>0</v>
      </c>
      <c r="V5065" t="str">
        <f t="shared" si="305"/>
        <v>J.BRISSETT, MIA</v>
      </c>
    </row>
    <row r="5066" spans="1:22">
      <c r="A5066">
        <v>1230</v>
      </c>
      <c r="B5066" s="21">
        <v>3</v>
      </c>
      <c r="C5066" s="21" t="s">
        <v>10</v>
      </c>
      <c r="D5066" s="21" t="s">
        <v>8</v>
      </c>
      <c r="E5066" s="21">
        <v>2</v>
      </c>
      <c r="F5066" s="21">
        <v>98</v>
      </c>
      <c r="G5066" s="21" t="s">
        <v>6157</v>
      </c>
      <c r="H5066" s="21" t="s">
        <v>439</v>
      </c>
      <c r="I5066" s="21">
        <v>0</v>
      </c>
      <c r="J5066" s="21">
        <v>1</v>
      </c>
      <c r="K5066" s="21">
        <v>1</v>
      </c>
      <c r="L5066" s="21">
        <v>0.47349999999999998</v>
      </c>
      <c r="M5066" s="21" t="s">
        <v>6067</v>
      </c>
      <c r="N5066" s="21" t="s">
        <v>587</v>
      </c>
      <c r="O5066" s="21">
        <f t="shared" si="300"/>
        <v>0</v>
      </c>
      <c r="P5066" s="21">
        <f t="shared" si="301"/>
        <v>0</v>
      </c>
      <c r="Q5066" s="21">
        <f t="shared" si="302"/>
        <v>0</v>
      </c>
      <c r="R5066">
        <f>IFERROR(IF(I5066=1,VLOOKUP(F5066,Lookup!$A$2:$B$15,2,FALSE),0),0.5)</f>
        <v>0</v>
      </c>
      <c r="S5066">
        <f>IF(K5066=1,1,IFERROR(IF(H5066="pass",VLOOKUP(F5066,Lookup!$D$2:$E$26,2,FALSE),0),1.6))</f>
        <v>1</v>
      </c>
      <c r="T5066" s="6">
        <f t="shared" si="303"/>
        <v>0</v>
      </c>
      <c r="U5066" s="6">
        <f t="shared" si="304"/>
        <v>0.94699999999999995</v>
      </c>
      <c r="V5066" t="str">
        <f t="shared" si="305"/>
        <v>W.FULLER, MIA</v>
      </c>
    </row>
    <row r="5067" spans="1:22">
      <c r="A5067">
        <v>1231</v>
      </c>
      <c r="B5067" s="21">
        <v>3</v>
      </c>
      <c r="C5067" s="21" t="s">
        <v>8</v>
      </c>
      <c r="D5067" s="21" t="s">
        <v>10</v>
      </c>
      <c r="E5067" s="21">
        <v>75</v>
      </c>
      <c r="F5067" s="21">
        <v>25</v>
      </c>
      <c r="G5067" s="21" t="s">
        <v>6158</v>
      </c>
      <c r="H5067" s="21" t="s">
        <v>2963</v>
      </c>
      <c r="I5067" s="21">
        <v>0</v>
      </c>
      <c r="J5067" s="21">
        <v>0</v>
      </c>
      <c r="K5067" s="21">
        <v>0</v>
      </c>
      <c r="L5067" s="21">
        <v>0</v>
      </c>
      <c r="M5067" s="21" t="s">
        <v>740</v>
      </c>
      <c r="N5067" s="21" t="s">
        <v>587</v>
      </c>
      <c r="O5067" s="21">
        <f t="shared" si="300"/>
        <v>0</v>
      </c>
      <c r="P5067" s="21">
        <f t="shared" si="301"/>
        <v>0</v>
      </c>
      <c r="Q5067" s="21">
        <f t="shared" si="302"/>
        <v>0</v>
      </c>
      <c r="R5067">
        <f>IFERROR(IF(I5067=1,VLOOKUP(F5067,Lookup!$A$2:$B$15,2,FALSE),0),0.5)</f>
        <v>0</v>
      </c>
      <c r="S5067">
        <f>IF(K5067=1,1,IFERROR(IF(H5067="pass",VLOOKUP(F5067,Lookup!$D$2:$E$26,2,FALSE),0),1.6))</f>
        <v>0</v>
      </c>
      <c r="T5067" s="6">
        <f t="shared" si="303"/>
        <v>0</v>
      </c>
      <c r="U5067" s="6">
        <f t="shared" si="304"/>
        <v>0</v>
      </c>
      <c r="V5067" t="str">
        <f t="shared" si="305"/>
        <v>D.CARR, LV</v>
      </c>
    </row>
    <row r="5068" spans="1:22">
      <c r="A5068">
        <v>1232</v>
      </c>
      <c r="B5068" s="21">
        <v>3</v>
      </c>
      <c r="C5068" s="21" t="s">
        <v>8</v>
      </c>
      <c r="D5068" s="21" t="s">
        <v>10</v>
      </c>
      <c r="E5068" s="21">
        <v>75</v>
      </c>
      <c r="F5068" s="21">
        <v>25</v>
      </c>
      <c r="G5068" s="21" t="s">
        <v>6159</v>
      </c>
      <c r="H5068" s="21" t="s">
        <v>585</v>
      </c>
      <c r="I5068" s="21">
        <v>1</v>
      </c>
      <c r="J5068" s="21">
        <v>0</v>
      </c>
      <c r="K5068" s="21">
        <v>0</v>
      </c>
      <c r="L5068" s="21">
        <v>0</v>
      </c>
      <c r="M5068" s="21" t="s">
        <v>3968</v>
      </c>
      <c r="N5068" s="21" t="s">
        <v>587</v>
      </c>
      <c r="O5068" s="21">
        <f t="shared" si="300"/>
        <v>0</v>
      </c>
      <c r="P5068" s="21">
        <f t="shared" si="301"/>
        <v>1</v>
      </c>
      <c r="Q5068" s="21">
        <f t="shared" si="302"/>
        <v>0</v>
      </c>
      <c r="R5068">
        <f>IFERROR(IF(I5068=1,VLOOKUP(F5068,Lookup!$A$2:$B$15,2,FALSE),0),0.5)</f>
        <v>0.5</v>
      </c>
      <c r="S5068">
        <f>IF(K5068=1,1,IFERROR(IF(H5068="pass",VLOOKUP(F5068,Lookup!$D$2:$E$26,2,FALSE),0),1.6))</f>
        <v>0</v>
      </c>
      <c r="T5068" s="6">
        <f t="shared" si="303"/>
        <v>0</v>
      </c>
      <c r="U5068" s="6">
        <f t="shared" si="304"/>
        <v>0.5</v>
      </c>
      <c r="V5068" t="str">
        <f t="shared" si="305"/>
        <v>P.BARBER, LV</v>
      </c>
    </row>
    <row r="5069" spans="1:22">
      <c r="A5069">
        <v>1233</v>
      </c>
      <c r="B5069" s="21">
        <v>3</v>
      </c>
      <c r="C5069" s="21" t="s">
        <v>8</v>
      </c>
      <c r="D5069" s="21" t="s">
        <v>10</v>
      </c>
      <c r="E5069" s="21">
        <v>69</v>
      </c>
      <c r="F5069" s="21">
        <v>31</v>
      </c>
      <c r="G5069" s="21" t="s">
        <v>6160</v>
      </c>
      <c r="H5069" s="21" t="s">
        <v>439</v>
      </c>
      <c r="I5069" s="21">
        <v>0</v>
      </c>
      <c r="J5069" s="21">
        <v>1</v>
      </c>
      <c r="K5069" s="21">
        <v>0</v>
      </c>
      <c r="L5069" s="21">
        <v>0</v>
      </c>
      <c r="M5069" s="21" t="s">
        <v>786</v>
      </c>
      <c r="N5069" s="21">
        <v>16</v>
      </c>
      <c r="O5069" s="21">
        <f t="shared" si="300"/>
        <v>16</v>
      </c>
      <c r="P5069" s="21">
        <f t="shared" si="301"/>
        <v>0</v>
      </c>
      <c r="Q5069" s="21">
        <f t="shared" si="302"/>
        <v>1</v>
      </c>
      <c r="R5069">
        <f>IFERROR(IF(I5069=1,VLOOKUP(F5069,Lookup!$A$2:$B$15,2,FALSE),0),0.5)</f>
        <v>0</v>
      </c>
      <c r="S5069">
        <f>IF(K5069=1,1,IFERROR(IF(H5069="pass",VLOOKUP(F5069,Lookup!$D$2:$E$26,2,FALSE),0),1.6))</f>
        <v>1.6</v>
      </c>
      <c r="T5069" s="6">
        <f t="shared" si="303"/>
        <v>1.8800000000000001</v>
      </c>
      <c r="U5069" s="6">
        <f t="shared" si="304"/>
        <v>1.8800000000000001</v>
      </c>
      <c r="V5069" t="str">
        <f t="shared" si="305"/>
        <v>H.RUGGS, LV</v>
      </c>
    </row>
    <row r="5070" spans="1:22">
      <c r="A5070">
        <v>1234</v>
      </c>
      <c r="B5070" s="21">
        <v>3</v>
      </c>
      <c r="C5070" s="21" t="s">
        <v>8</v>
      </c>
      <c r="D5070" s="21" t="s">
        <v>10</v>
      </c>
      <c r="E5070" s="21">
        <v>53</v>
      </c>
      <c r="F5070" s="21">
        <v>47</v>
      </c>
      <c r="G5070" s="21" t="s">
        <v>6161</v>
      </c>
      <c r="H5070" s="21" t="s">
        <v>585</v>
      </c>
      <c r="I5070" s="21">
        <v>1</v>
      </c>
      <c r="J5070" s="21">
        <v>0</v>
      </c>
      <c r="K5070" s="21">
        <v>0</v>
      </c>
      <c r="L5070" s="21">
        <v>0</v>
      </c>
      <c r="M5070" s="21" t="s">
        <v>3968</v>
      </c>
      <c r="N5070" s="21" t="s">
        <v>587</v>
      </c>
      <c r="O5070" s="21">
        <f t="shared" si="300"/>
        <v>0</v>
      </c>
      <c r="P5070" s="21">
        <f t="shared" si="301"/>
        <v>1</v>
      </c>
      <c r="Q5070" s="21">
        <f t="shared" si="302"/>
        <v>0</v>
      </c>
      <c r="R5070">
        <f>IFERROR(IF(I5070=1,VLOOKUP(F5070,Lookup!$A$2:$B$15,2,FALSE),0),0.5)</f>
        <v>0.5</v>
      </c>
      <c r="S5070">
        <f>IF(K5070=1,1,IFERROR(IF(H5070="pass",VLOOKUP(F5070,Lookup!$D$2:$E$26,2,FALSE),0),1.6))</f>
        <v>0</v>
      </c>
      <c r="T5070" s="6">
        <f t="shared" si="303"/>
        <v>0</v>
      </c>
      <c r="U5070" s="6">
        <f t="shared" si="304"/>
        <v>0.5</v>
      </c>
      <c r="V5070" t="str">
        <f t="shared" si="305"/>
        <v>P.BARBER, LV</v>
      </c>
    </row>
    <row r="5071" spans="1:22">
      <c r="A5071">
        <v>1235</v>
      </c>
      <c r="B5071" s="21">
        <v>3</v>
      </c>
      <c r="C5071" s="21" t="s">
        <v>8</v>
      </c>
      <c r="D5071" s="21" t="s">
        <v>10</v>
      </c>
      <c r="E5071" s="21">
        <v>53</v>
      </c>
      <c r="F5071" s="21">
        <v>47</v>
      </c>
      <c r="G5071" s="21" t="s">
        <v>6162</v>
      </c>
      <c r="H5071" s="21" t="s">
        <v>439</v>
      </c>
      <c r="I5071" s="21">
        <v>0</v>
      </c>
      <c r="J5071" s="21">
        <v>1</v>
      </c>
      <c r="K5071" s="21">
        <v>0</v>
      </c>
      <c r="L5071" s="21">
        <v>0</v>
      </c>
      <c r="M5071" s="21" t="s">
        <v>804</v>
      </c>
      <c r="N5071" s="21">
        <v>27</v>
      </c>
      <c r="O5071" s="21">
        <f t="shared" si="300"/>
        <v>27</v>
      </c>
      <c r="P5071" s="21">
        <f t="shared" si="301"/>
        <v>0</v>
      </c>
      <c r="Q5071" s="21">
        <f t="shared" si="302"/>
        <v>1</v>
      </c>
      <c r="R5071">
        <f>IFERROR(IF(I5071=1,VLOOKUP(F5071,Lookup!$A$2:$B$15,2,FALSE),0),0.5)</f>
        <v>0</v>
      </c>
      <c r="S5071">
        <f>IF(K5071=1,1,IFERROR(IF(H5071="pass",VLOOKUP(F5071,Lookup!$D$2:$E$26,2,FALSE),0),1.6))</f>
        <v>1.6</v>
      </c>
      <c r="T5071" s="6">
        <f t="shared" si="303"/>
        <v>2.0725000000000002</v>
      </c>
      <c r="U5071" s="6">
        <f t="shared" si="304"/>
        <v>2.0725000000000002</v>
      </c>
      <c r="V5071" t="str">
        <f t="shared" si="305"/>
        <v>B.EDWARDS, LV</v>
      </c>
    </row>
    <row r="5072" spans="1:22">
      <c r="A5072">
        <v>1236</v>
      </c>
      <c r="B5072" s="21">
        <v>3</v>
      </c>
      <c r="C5072" s="21" t="s">
        <v>8</v>
      </c>
      <c r="D5072" s="21" t="s">
        <v>10</v>
      </c>
      <c r="E5072" s="21">
        <v>21</v>
      </c>
      <c r="F5072" s="21">
        <v>79</v>
      </c>
      <c r="G5072" s="21" t="s">
        <v>6163</v>
      </c>
      <c r="H5072" s="21" t="s">
        <v>585</v>
      </c>
      <c r="I5072" s="21">
        <v>1</v>
      </c>
      <c r="J5072" s="21">
        <v>0</v>
      </c>
      <c r="K5072" s="21">
        <v>0</v>
      </c>
      <c r="L5072" s="21">
        <v>0</v>
      </c>
      <c r="M5072" s="21" t="s">
        <v>3968</v>
      </c>
      <c r="N5072" s="21" t="s">
        <v>587</v>
      </c>
      <c r="O5072" s="21">
        <f t="shared" si="300"/>
        <v>0</v>
      </c>
      <c r="P5072" s="21">
        <f t="shared" si="301"/>
        <v>1</v>
      </c>
      <c r="Q5072" s="21">
        <f t="shared" si="302"/>
        <v>0</v>
      </c>
      <c r="R5072">
        <f>IFERROR(IF(I5072=1,VLOOKUP(F5072,Lookup!$A$2:$B$15,2,FALSE),0),0.5)</f>
        <v>0.5</v>
      </c>
      <c r="S5072">
        <f>IF(K5072=1,1,IFERROR(IF(H5072="pass",VLOOKUP(F5072,Lookup!$D$2:$E$26,2,FALSE),0),1.6))</f>
        <v>0</v>
      </c>
      <c r="T5072" s="6">
        <f t="shared" si="303"/>
        <v>0</v>
      </c>
      <c r="U5072" s="6">
        <f t="shared" si="304"/>
        <v>0.5</v>
      </c>
      <c r="V5072" t="str">
        <f t="shared" si="305"/>
        <v>P.BARBER, LV</v>
      </c>
    </row>
    <row r="5073" spans="1:22">
      <c r="A5073">
        <v>1237</v>
      </c>
      <c r="B5073" s="21">
        <v>3</v>
      </c>
      <c r="C5073" s="21" t="s">
        <v>8</v>
      </c>
      <c r="D5073" s="21" t="s">
        <v>10</v>
      </c>
      <c r="E5073" s="21">
        <v>20</v>
      </c>
      <c r="F5073" s="21">
        <v>80</v>
      </c>
      <c r="G5073" s="21" t="s">
        <v>6164</v>
      </c>
      <c r="H5073" s="21" t="s">
        <v>439</v>
      </c>
      <c r="I5073" s="21">
        <v>0</v>
      </c>
      <c r="J5073" s="21">
        <v>1</v>
      </c>
      <c r="K5073" s="21">
        <v>0</v>
      </c>
      <c r="L5073" s="21">
        <v>0</v>
      </c>
      <c r="M5073" s="21" t="s">
        <v>726</v>
      </c>
      <c r="N5073" s="21">
        <v>20</v>
      </c>
      <c r="O5073" s="21">
        <f t="shared" si="300"/>
        <v>20</v>
      </c>
      <c r="P5073" s="21">
        <f t="shared" si="301"/>
        <v>0</v>
      </c>
      <c r="Q5073" s="21">
        <f t="shared" si="302"/>
        <v>1</v>
      </c>
      <c r="R5073">
        <f>IFERROR(IF(I5073=1,VLOOKUP(F5073,Lookup!$A$2:$B$15,2,FALSE),0),0.5)</f>
        <v>0</v>
      </c>
      <c r="S5073">
        <f>IF(K5073=1,1,IFERROR(IF(H5073="pass",VLOOKUP(F5073,Lookup!$D$2:$E$26,2,FALSE),0),1.6))</f>
        <v>1.8</v>
      </c>
      <c r="T5073" s="6">
        <f t="shared" si="303"/>
        <v>1.9500000000000002</v>
      </c>
      <c r="U5073" s="6">
        <f t="shared" si="304"/>
        <v>1.8510000000000004</v>
      </c>
      <c r="V5073" t="str">
        <f t="shared" si="305"/>
        <v>D.WALLER, LV</v>
      </c>
    </row>
    <row r="5074" spans="1:22">
      <c r="A5074">
        <v>1238</v>
      </c>
      <c r="B5074" s="21">
        <v>3</v>
      </c>
      <c r="C5074" s="21" t="s">
        <v>10</v>
      </c>
      <c r="D5074" s="21" t="s">
        <v>8</v>
      </c>
      <c r="E5074" s="21">
        <v>75</v>
      </c>
      <c r="F5074" s="21">
        <v>25</v>
      </c>
      <c r="G5074" s="21" t="s">
        <v>6165</v>
      </c>
      <c r="H5074" s="21" t="s">
        <v>439</v>
      </c>
      <c r="I5074" s="21">
        <v>0</v>
      </c>
      <c r="J5074" s="21">
        <v>1</v>
      </c>
      <c r="K5074" s="21">
        <v>0</v>
      </c>
      <c r="L5074" s="21">
        <v>0</v>
      </c>
      <c r="M5074" s="21" t="s">
        <v>6067</v>
      </c>
      <c r="N5074" s="21">
        <v>49</v>
      </c>
      <c r="O5074" s="21">
        <f t="shared" si="300"/>
        <v>49</v>
      </c>
      <c r="P5074" s="21">
        <f t="shared" si="301"/>
        <v>0</v>
      </c>
      <c r="Q5074" s="21">
        <f t="shared" si="302"/>
        <v>1</v>
      </c>
      <c r="R5074">
        <f>IFERROR(IF(I5074=1,VLOOKUP(F5074,Lookup!$A$2:$B$15,2,FALSE),0),0.5)</f>
        <v>0</v>
      </c>
      <c r="S5074">
        <f>IF(K5074=1,1,IFERROR(IF(H5074="pass",VLOOKUP(F5074,Lookup!$D$2:$E$26,2,FALSE),0),1.6))</f>
        <v>1.6</v>
      </c>
      <c r="T5074" s="6">
        <f t="shared" si="303"/>
        <v>2.4575</v>
      </c>
      <c r="U5074" s="6">
        <f t="shared" si="304"/>
        <v>2.4575</v>
      </c>
      <c r="V5074" t="str">
        <f t="shared" si="305"/>
        <v>W.FULLER, MIA</v>
      </c>
    </row>
    <row r="5075" spans="1:22">
      <c r="A5075">
        <v>1239</v>
      </c>
      <c r="B5075" s="21">
        <v>3</v>
      </c>
      <c r="C5075" s="21" t="s">
        <v>10</v>
      </c>
      <c r="D5075" s="21" t="s">
        <v>8</v>
      </c>
      <c r="E5075" s="21">
        <v>85</v>
      </c>
      <c r="F5075" s="21">
        <v>15</v>
      </c>
      <c r="G5075" s="21" t="s">
        <v>6166</v>
      </c>
      <c r="H5075" s="21" t="s">
        <v>439</v>
      </c>
      <c r="I5075" s="21">
        <v>0</v>
      </c>
      <c r="J5075" s="21">
        <v>1</v>
      </c>
      <c r="K5075" s="21">
        <v>0</v>
      </c>
      <c r="L5075" s="21">
        <v>0</v>
      </c>
      <c r="M5075" s="21" t="s">
        <v>1860</v>
      </c>
      <c r="N5075" s="21">
        <v>0</v>
      </c>
      <c r="O5075" s="21">
        <f t="shared" si="300"/>
        <v>0</v>
      </c>
      <c r="P5075" s="21">
        <f t="shared" si="301"/>
        <v>0</v>
      </c>
      <c r="Q5075" s="21">
        <f t="shared" si="302"/>
        <v>1</v>
      </c>
      <c r="R5075">
        <f>IFERROR(IF(I5075=1,VLOOKUP(F5075,Lookup!$A$2:$B$15,2,FALSE),0),0.5)</f>
        <v>0</v>
      </c>
      <c r="S5075">
        <f>IF(K5075=1,1,IFERROR(IF(H5075="pass",VLOOKUP(F5075,Lookup!$D$2:$E$26,2,FALSE),0),1.6))</f>
        <v>1.6</v>
      </c>
      <c r="T5075" s="6">
        <f t="shared" si="303"/>
        <v>1.6</v>
      </c>
      <c r="U5075" s="6">
        <f t="shared" si="304"/>
        <v>1.6</v>
      </c>
      <c r="V5075" t="str">
        <f t="shared" si="305"/>
        <v>D.PARKER, MIA</v>
      </c>
    </row>
    <row r="5076" spans="1:22">
      <c r="A5076">
        <v>1240</v>
      </c>
      <c r="B5076" s="21">
        <v>3</v>
      </c>
      <c r="C5076" s="21" t="s">
        <v>10</v>
      </c>
      <c r="D5076" s="21" t="s">
        <v>8</v>
      </c>
      <c r="E5076" s="21">
        <v>85</v>
      </c>
      <c r="F5076" s="21">
        <v>15</v>
      </c>
      <c r="G5076" s="21" t="s">
        <v>6167</v>
      </c>
      <c r="H5076" s="21" t="s">
        <v>439</v>
      </c>
      <c r="I5076" s="21">
        <v>0</v>
      </c>
      <c r="J5076" s="21">
        <v>1</v>
      </c>
      <c r="K5076" s="21">
        <v>0</v>
      </c>
      <c r="L5076" s="21">
        <v>0</v>
      </c>
      <c r="M5076" s="21" t="s">
        <v>1860</v>
      </c>
      <c r="N5076" s="21">
        <v>51</v>
      </c>
      <c r="O5076" s="21">
        <f t="shared" si="300"/>
        <v>51</v>
      </c>
      <c r="P5076" s="21">
        <f t="shared" si="301"/>
        <v>0</v>
      </c>
      <c r="Q5076" s="21">
        <f t="shared" si="302"/>
        <v>1</v>
      </c>
      <c r="R5076">
        <f>IFERROR(IF(I5076=1,VLOOKUP(F5076,Lookup!$A$2:$B$15,2,FALSE),0),0.5)</f>
        <v>0</v>
      </c>
      <c r="S5076">
        <f>IF(K5076=1,1,IFERROR(IF(H5076="pass",VLOOKUP(F5076,Lookup!$D$2:$E$26,2,FALSE),0),1.6))</f>
        <v>1.6</v>
      </c>
      <c r="T5076" s="6">
        <f t="shared" si="303"/>
        <v>2.4925000000000002</v>
      </c>
      <c r="U5076" s="6">
        <f t="shared" si="304"/>
        <v>2.4925000000000002</v>
      </c>
      <c r="V5076" t="str">
        <f t="shared" si="305"/>
        <v>D.PARKER, MIA</v>
      </c>
    </row>
    <row r="5077" spans="1:22">
      <c r="A5077">
        <v>1241</v>
      </c>
      <c r="B5077" s="21">
        <v>3</v>
      </c>
      <c r="C5077" s="21" t="s">
        <v>10</v>
      </c>
      <c r="D5077" s="21" t="s">
        <v>8</v>
      </c>
      <c r="E5077" s="21">
        <v>85</v>
      </c>
      <c r="F5077" s="21">
        <v>15</v>
      </c>
      <c r="G5077" s="21" t="s">
        <v>6168</v>
      </c>
      <c r="H5077" s="21" t="s">
        <v>439</v>
      </c>
      <c r="I5077" s="21">
        <v>0</v>
      </c>
      <c r="J5077" s="21">
        <v>1</v>
      </c>
      <c r="K5077" s="21">
        <v>0</v>
      </c>
      <c r="L5077" s="21">
        <v>0</v>
      </c>
      <c r="M5077" s="21" t="s">
        <v>1844</v>
      </c>
      <c r="N5077" s="21">
        <v>25</v>
      </c>
      <c r="O5077" s="21">
        <f t="shared" si="300"/>
        <v>25</v>
      </c>
      <c r="P5077" s="21">
        <f t="shared" si="301"/>
        <v>0</v>
      </c>
      <c r="Q5077" s="21">
        <f t="shared" si="302"/>
        <v>1</v>
      </c>
      <c r="R5077">
        <f>IFERROR(IF(I5077=1,VLOOKUP(F5077,Lookup!$A$2:$B$15,2,FALSE),0),0.5)</f>
        <v>0</v>
      </c>
      <c r="S5077">
        <f>IF(K5077=1,1,IFERROR(IF(H5077="pass",VLOOKUP(F5077,Lookup!$D$2:$E$26,2,FALSE),0),1.6))</f>
        <v>1.6</v>
      </c>
      <c r="T5077" s="6">
        <f t="shared" si="303"/>
        <v>2.0375000000000001</v>
      </c>
      <c r="U5077" s="6">
        <f t="shared" si="304"/>
        <v>2.0375000000000001</v>
      </c>
      <c r="V5077" t="str">
        <f t="shared" si="305"/>
        <v>M.GESICKI, MIA</v>
      </c>
    </row>
    <row r="5078" spans="1:22">
      <c r="A5078">
        <v>1242</v>
      </c>
      <c r="B5078" s="21">
        <v>3</v>
      </c>
      <c r="C5078" s="21" t="s">
        <v>10</v>
      </c>
      <c r="D5078" s="21" t="s">
        <v>8</v>
      </c>
      <c r="E5078" s="21">
        <v>58</v>
      </c>
      <c r="F5078" s="21">
        <v>42</v>
      </c>
      <c r="G5078" s="21" t="s">
        <v>6169</v>
      </c>
      <c r="H5078" s="21" t="s">
        <v>439</v>
      </c>
      <c r="I5078" s="21">
        <v>0</v>
      </c>
      <c r="J5078" s="21">
        <v>1</v>
      </c>
      <c r="K5078" s="21">
        <v>0</v>
      </c>
      <c r="L5078" s="21">
        <v>0</v>
      </c>
      <c r="M5078" s="21" t="s">
        <v>1844</v>
      </c>
      <c r="N5078" s="21">
        <v>12</v>
      </c>
      <c r="O5078" s="21">
        <f t="shared" si="300"/>
        <v>12</v>
      </c>
      <c r="P5078" s="21">
        <f t="shared" si="301"/>
        <v>0</v>
      </c>
      <c r="Q5078" s="21">
        <f t="shared" si="302"/>
        <v>1</v>
      </c>
      <c r="R5078">
        <f>IFERROR(IF(I5078=1,VLOOKUP(F5078,Lookup!$A$2:$B$15,2,FALSE),0),0.5)</f>
        <v>0</v>
      </c>
      <c r="S5078">
        <f>IF(K5078=1,1,IFERROR(IF(H5078="pass",VLOOKUP(F5078,Lookup!$D$2:$E$26,2,FALSE),0),1.6))</f>
        <v>1.6</v>
      </c>
      <c r="T5078" s="6">
        <f t="shared" si="303"/>
        <v>1.81</v>
      </c>
      <c r="U5078" s="6">
        <f t="shared" si="304"/>
        <v>1.81</v>
      </c>
      <c r="V5078" t="str">
        <f t="shared" si="305"/>
        <v>M.GESICKI, MIA</v>
      </c>
    </row>
    <row r="5079" spans="1:22">
      <c r="A5079">
        <v>1243</v>
      </c>
      <c r="B5079" s="21">
        <v>3</v>
      </c>
      <c r="C5079" s="21" t="s">
        <v>10</v>
      </c>
      <c r="D5079" s="21" t="s">
        <v>8</v>
      </c>
      <c r="E5079" s="21">
        <v>58</v>
      </c>
      <c r="F5079" s="21">
        <v>42</v>
      </c>
      <c r="G5079" s="21" t="s">
        <v>6170</v>
      </c>
      <c r="H5079" s="21" t="s">
        <v>439</v>
      </c>
      <c r="I5079" s="21">
        <v>0</v>
      </c>
      <c r="J5079" s="21">
        <v>1</v>
      </c>
      <c r="K5079" s="21">
        <v>0</v>
      </c>
      <c r="L5079" s="21">
        <v>0</v>
      </c>
      <c r="M5079" s="21" t="s">
        <v>1822</v>
      </c>
      <c r="N5079" s="21">
        <v>-4</v>
      </c>
      <c r="O5079" s="21">
        <f t="shared" si="300"/>
        <v>-4</v>
      </c>
      <c r="P5079" s="21">
        <f t="shared" si="301"/>
        <v>0</v>
      </c>
      <c r="Q5079" s="21">
        <f t="shared" si="302"/>
        <v>1</v>
      </c>
      <c r="R5079">
        <f>IFERROR(IF(I5079=1,VLOOKUP(F5079,Lookup!$A$2:$B$15,2,FALSE),0),0.5)</f>
        <v>0</v>
      </c>
      <c r="S5079">
        <f>IF(K5079=1,1,IFERROR(IF(H5079="pass",VLOOKUP(F5079,Lookup!$D$2:$E$26,2,FALSE),0),1.6))</f>
        <v>1.6</v>
      </c>
      <c r="T5079" s="6">
        <f t="shared" si="303"/>
        <v>1.53</v>
      </c>
      <c r="U5079" s="6">
        <f t="shared" si="304"/>
        <v>1.53</v>
      </c>
      <c r="V5079" t="str">
        <f t="shared" si="305"/>
        <v>J.WADDLE, MIA</v>
      </c>
    </row>
    <row r="5080" spans="1:22">
      <c r="A5080">
        <v>1244</v>
      </c>
      <c r="B5080" s="21">
        <v>3</v>
      </c>
      <c r="C5080" s="21" t="s">
        <v>10</v>
      </c>
      <c r="D5080" s="21" t="s">
        <v>8</v>
      </c>
      <c r="E5080" s="21">
        <v>55</v>
      </c>
      <c r="F5080" s="21">
        <v>45</v>
      </c>
      <c r="G5080" s="21" t="s">
        <v>6171</v>
      </c>
      <c r="H5080" s="21" t="s">
        <v>585</v>
      </c>
      <c r="I5080" s="21">
        <v>1</v>
      </c>
      <c r="J5080" s="21">
        <v>0</v>
      </c>
      <c r="K5080" s="21">
        <v>0</v>
      </c>
      <c r="L5080" s="21">
        <v>0</v>
      </c>
      <c r="M5080" s="21" t="s">
        <v>1824</v>
      </c>
      <c r="N5080" s="21" t="s">
        <v>587</v>
      </c>
      <c r="O5080" s="21">
        <f t="shared" si="300"/>
        <v>0</v>
      </c>
      <c r="P5080" s="21">
        <f t="shared" si="301"/>
        <v>1</v>
      </c>
      <c r="Q5080" s="21">
        <f t="shared" si="302"/>
        <v>0</v>
      </c>
      <c r="R5080">
        <f>IFERROR(IF(I5080=1,VLOOKUP(F5080,Lookup!$A$2:$B$15,2,FALSE),0),0.5)</f>
        <v>0.5</v>
      </c>
      <c r="S5080">
        <f>IF(K5080=1,1,IFERROR(IF(H5080="pass",VLOOKUP(F5080,Lookup!$D$2:$E$26,2,FALSE),0),1.6))</f>
        <v>0</v>
      </c>
      <c r="T5080" s="6">
        <f t="shared" si="303"/>
        <v>0</v>
      </c>
      <c r="U5080" s="6">
        <f t="shared" si="304"/>
        <v>0.5</v>
      </c>
      <c r="V5080" t="str">
        <f t="shared" si="305"/>
        <v>M.GASKIN, MIA</v>
      </c>
    </row>
    <row r="5081" spans="1:22">
      <c r="A5081">
        <v>1245</v>
      </c>
      <c r="B5081" s="21">
        <v>3</v>
      </c>
      <c r="C5081" s="21" t="s">
        <v>10</v>
      </c>
      <c r="D5081" s="21" t="s">
        <v>8</v>
      </c>
      <c r="E5081" s="21">
        <v>40</v>
      </c>
      <c r="F5081" s="21">
        <v>60</v>
      </c>
      <c r="G5081" s="21" t="s">
        <v>6172</v>
      </c>
      <c r="H5081" s="21" t="s">
        <v>439</v>
      </c>
      <c r="I5081" s="21">
        <v>0</v>
      </c>
      <c r="J5081" s="21">
        <v>1</v>
      </c>
      <c r="K5081" s="21">
        <v>0</v>
      </c>
      <c r="L5081" s="21">
        <v>0</v>
      </c>
      <c r="M5081" s="21" t="s">
        <v>6067</v>
      </c>
      <c r="N5081" s="21">
        <v>40</v>
      </c>
      <c r="O5081" s="21">
        <f t="shared" si="300"/>
        <v>40</v>
      </c>
      <c r="P5081" s="21">
        <f t="shared" si="301"/>
        <v>0</v>
      </c>
      <c r="Q5081" s="21">
        <f t="shared" si="302"/>
        <v>1</v>
      </c>
      <c r="R5081">
        <f>IFERROR(IF(I5081=1,VLOOKUP(F5081,Lookup!$A$2:$B$15,2,FALSE),0),0.5)</f>
        <v>0</v>
      </c>
      <c r="S5081">
        <f>IF(K5081=1,1,IFERROR(IF(H5081="pass",VLOOKUP(F5081,Lookup!$D$2:$E$26,2,FALSE),0),1.6))</f>
        <v>1.6</v>
      </c>
      <c r="T5081" s="6">
        <f t="shared" si="303"/>
        <v>2.2999999999999998</v>
      </c>
      <c r="U5081" s="6">
        <f t="shared" si="304"/>
        <v>2.2999999999999998</v>
      </c>
      <c r="V5081" t="str">
        <f t="shared" si="305"/>
        <v>W.FULLER, MIA</v>
      </c>
    </row>
    <row r="5082" spans="1:22">
      <c r="A5082">
        <v>1246</v>
      </c>
      <c r="B5082" s="21">
        <v>3</v>
      </c>
      <c r="C5082" s="21" t="s">
        <v>10</v>
      </c>
      <c r="D5082" s="21" t="s">
        <v>8</v>
      </c>
      <c r="E5082" s="21">
        <v>40</v>
      </c>
      <c r="F5082" s="21">
        <v>60</v>
      </c>
      <c r="G5082" s="21" t="s">
        <v>6173</v>
      </c>
      <c r="H5082" s="21" t="s">
        <v>439</v>
      </c>
      <c r="I5082" s="21">
        <v>0</v>
      </c>
      <c r="J5082" s="21">
        <v>1</v>
      </c>
      <c r="K5082" s="21">
        <v>0</v>
      </c>
      <c r="L5082" s="21">
        <v>0</v>
      </c>
      <c r="M5082" s="21" t="s">
        <v>1860</v>
      </c>
      <c r="N5082" s="21">
        <v>5</v>
      </c>
      <c r="O5082" s="21">
        <f t="shared" si="300"/>
        <v>5</v>
      </c>
      <c r="P5082" s="21">
        <f t="shared" si="301"/>
        <v>0</v>
      </c>
      <c r="Q5082" s="21">
        <f t="shared" si="302"/>
        <v>1</v>
      </c>
      <c r="R5082">
        <f>IFERROR(IF(I5082=1,VLOOKUP(F5082,Lookup!$A$2:$B$15,2,FALSE),0),0.5)</f>
        <v>0</v>
      </c>
      <c r="S5082">
        <f>IF(K5082=1,1,IFERROR(IF(H5082="pass",VLOOKUP(F5082,Lookup!$D$2:$E$26,2,FALSE),0),1.6))</f>
        <v>1.6</v>
      </c>
      <c r="T5082" s="6">
        <f t="shared" si="303"/>
        <v>1.6875</v>
      </c>
      <c r="U5082" s="6">
        <f t="shared" si="304"/>
        <v>1.6875</v>
      </c>
      <c r="V5082" t="str">
        <f t="shared" si="305"/>
        <v>D.PARKER, MIA</v>
      </c>
    </row>
    <row r="5083" spans="1:22">
      <c r="A5083">
        <v>1247</v>
      </c>
      <c r="B5083" s="21">
        <v>3</v>
      </c>
      <c r="C5083" s="21" t="s">
        <v>10</v>
      </c>
      <c r="D5083" s="21" t="s">
        <v>8</v>
      </c>
      <c r="E5083" s="21">
        <v>33</v>
      </c>
      <c r="F5083" s="21">
        <v>67</v>
      </c>
      <c r="G5083" s="21" t="s">
        <v>6174</v>
      </c>
      <c r="H5083" s="21" t="s">
        <v>439</v>
      </c>
      <c r="I5083" s="21">
        <v>0</v>
      </c>
      <c r="J5083" s="21">
        <v>1</v>
      </c>
      <c r="K5083" s="21">
        <v>0</v>
      </c>
      <c r="L5083" s="21">
        <v>0</v>
      </c>
      <c r="M5083" s="21" t="s">
        <v>1844</v>
      </c>
      <c r="N5083" s="21">
        <v>-1</v>
      </c>
      <c r="O5083" s="21">
        <f t="shared" si="300"/>
        <v>-1</v>
      </c>
      <c r="P5083" s="21">
        <f t="shared" si="301"/>
        <v>0</v>
      </c>
      <c r="Q5083" s="21">
        <f t="shared" si="302"/>
        <v>1</v>
      </c>
      <c r="R5083">
        <f>IFERROR(IF(I5083=1,VLOOKUP(F5083,Lookup!$A$2:$B$15,2,FALSE),0),0.5)</f>
        <v>0</v>
      </c>
      <c r="S5083">
        <f>IF(K5083=1,1,IFERROR(IF(H5083="pass",VLOOKUP(F5083,Lookup!$D$2:$E$26,2,FALSE),0),1.6))</f>
        <v>1.6</v>
      </c>
      <c r="T5083" s="6">
        <f t="shared" si="303"/>
        <v>1.5825</v>
      </c>
      <c r="U5083" s="6">
        <f t="shared" si="304"/>
        <v>1.5825</v>
      </c>
      <c r="V5083" t="str">
        <f t="shared" si="305"/>
        <v>M.GESICKI, MIA</v>
      </c>
    </row>
    <row r="5084" spans="1:22">
      <c r="A5084">
        <v>1248</v>
      </c>
      <c r="B5084" s="21">
        <v>3</v>
      </c>
      <c r="C5084" s="21" t="s">
        <v>8</v>
      </c>
      <c r="D5084" s="21" t="s">
        <v>10</v>
      </c>
      <c r="E5084" s="21">
        <v>75</v>
      </c>
      <c r="F5084" s="21">
        <v>25</v>
      </c>
      <c r="G5084" s="21" t="s">
        <v>6175</v>
      </c>
      <c r="H5084" s="21" t="s">
        <v>439</v>
      </c>
      <c r="I5084" s="21">
        <v>0</v>
      </c>
      <c r="J5084" s="21">
        <v>1</v>
      </c>
      <c r="K5084" s="21">
        <v>0</v>
      </c>
      <c r="L5084" s="21">
        <v>0</v>
      </c>
      <c r="M5084" s="21" t="s">
        <v>726</v>
      </c>
      <c r="N5084" s="21">
        <v>23</v>
      </c>
      <c r="O5084" s="21">
        <f t="shared" si="300"/>
        <v>23</v>
      </c>
      <c r="P5084" s="21">
        <f t="shared" si="301"/>
        <v>0</v>
      </c>
      <c r="Q5084" s="21">
        <f t="shared" si="302"/>
        <v>1</v>
      </c>
      <c r="R5084">
        <f>IFERROR(IF(I5084=1,VLOOKUP(F5084,Lookup!$A$2:$B$15,2,FALSE),0),0.5)</f>
        <v>0</v>
      </c>
      <c r="S5084">
        <f>IF(K5084=1,1,IFERROR(IF(H5084="pass",VLOOKUP(F5084,Lookup!$D$2:$E$26,2,FALSE),0),1.6))</f>
        <v>1.6</v>
      </c>
      <c r="T5084" s="6">
        <f t="shared" si="303"/>
        <v>2.0024999999999999</v>
      </c>
      <c r="U5084" s="6">
        <f t="shared" si="304"/>
        <v>2.0024999999999999</v>
      </c>
      <c r="V5084" t="str">
        <f t="shared" si="305"/>
        <v>D.WALLER, LV</v>
      </c>
    </row>
    <row r="5085" spans="1:22">
      <c r="A5085">
        <v>1249</v>
      </c>
      <c r="B5085" s="21">
        <v>3</v>
      </c>
      <c r="C5085" s="21" t="s">
        <v>8</v>
      </c>
      <c r="D5085" s="21" t="s">
        <v>10</v>
      </c>
      <c r="E5085" s="21">
        <v>80</v>
      </c>
      <c r="F5085" s="21">
        <v>20</v>
      </c>
      <c r="G5085" s="21" t="s">
        <v>6176</v>
      </c>
      <c r="H5085" s="21" t="s">
        <v>439</v>
      </c>
      <c r="I5085" s="21">
        <v>0</v>
      </c>
      <c r="J5085" s="21">
        <v>1</v>
      </c>
      <c r="K5085" s="21">
        <v>0</v>
      </c>
      <c r="L5085" s="21">
        <v>0</v>
      </c>
      <c r="M5085" s="21" t="s">
        <v>804</v>
      </c>
      <c r="N5085" s="21">
        <v>30</v>
      </c>
      <c r="O5085" s="21">
        <f t="shared" si="300"/>
        <v>30</v>
      </c>
      <c r="P5085" s="21">
        <f t="shared" si="301"/>
        <v>0</v>
      </c>
      <c r="Q5085" s="21">
        <f t="shared" si="302"/>
        <v>1</v>
      </c>
      <c r="R5085">
        <f>IFERROR(IF(I5085=1,VLOOKUP(F5085,Lookup!$A$2:$B$15,2,FALSE),0),0.5)</f>
        <v>0</v>
      </c>
      <c r="S5085">
        <f>IF(K5085=1,1,IFERROR(IF(H5085="pass",VLOOKUP(F5085,Lookup!$D$2:$E$26,2,FALSE),0),1.6))</f>
        <v>1.6</v>
      </c>
      <c r="T5085" s="6">
        <f t="shared" si="303"/>
        <v>2.125</v>
      </c>
      <c r="U5085" s="6">
        <f t="shared" si="304"/>
        <v>2.125</v>
      </c>
      <c r="V5085" t="str">
        <f t="shared" si="305"/>
        <v>B.EDWARDS, LV</v>
      </c>
    </row>
    <row r="5086" spans="1:22">
      <c r="A5086">
        <v>1250</v>
      </c>
      <c r="B5086" s="21">
        <v>3</v>
      </c>
      <c r="C5086" s="21" t="s">
        <v>8</v>
      </c>
      <c r="D5086" s="21" t="s">
        <v>10</v>
      </c>
      <c r="E5086" s="21">
        <v>46</v>
      </c>
      <c r="F5086" s="21">
        <v>54</v>
      </c>
      <c r="G5086" s="21" t="s">
        <v>6177</v>
      </c>
      <c r="H5086" s="21" t="s">
        <v>585</v>
      </c>
      <c r="I5086" s="21">
        <v>1</v>
      </c>
      <c r="J5086" s="21">
        <v>0</v>
      </c>
      <c r="K5086" s="21">
        <v>0</v>
      </c>
      <c r="L5086" s="21">
        <v>0</v>
      </c>
      <c r="M5086" s="21" t="s">
        <v>3968</v>
      </c>
      <c r="N5086" s="21" t="s">
        <v>587</v>
      </c>
      <c r="O5086" s="21">
        <f t="shared" si="300"/>
        <v>0</v>
      </c>
      <c r="P5086" s="21">
        <f t="shared" si="301"/>
        <v>1</v>
      </c>
      <c r="Q5086" s="21">
        <f t="shared" si="302"/>
        <v>0</v>
      </c>
      <c r="R5086">
        <f>IFERROR(IF(I5086=1,VLOOKUP(F5086,Lookup!$A$2:$B$15,2,FALSE),0),0.5)</f>
        <v>0.5</v>
      </c>
      <c r="S5086">
        <f>IF(K5086=1,1,IFERROR(IF(H5086="pass",VLOOKUP(F5086,Lookup!$D$2:$E$26,2,FALSE),0),1.6))</f>
        <v>0</v>
      </c>
      <c r="T5086" s="6">
        <f t="shared" si="303"/>
        <v>0</v>
      </c>
      <c r="U5086" s="6">
        <f t="shared" si="304"/>
        <v>0.5</v>
      </c>
      <c r="V5086" t="str">
        <f t="shared" si="305"/>
        <v>P.BARBER, LV</v>
      </c>
    </row>
    <row r="5087" spans="1:22">
      <c r="A5087">
        <v>1251</v>
      </c>
      <c r="B5087" s="21">
        <v>3</v>
      </c>
      <c r="C5087" s="21" t="s">
        <v>8</v>
      </c>
      <c r="D5087" s="21" t="s">
        <v>10</v>
      </c>
      <c r="E5087" s="21">
        <v>19</v>
      </c>
      <c r="F5087" s="21">
        <v>81</v>
      </c>
      <c r="G5087" s="21" t="s">
        <v>6178</v>
      </c>
      <c r="H5087" s="21" t="s">
        <v>585</v>
      </c>
      <c r="I5087" s="21">
        <v>1</v>
      </c>
      <c r="J5087" s="21">
        <v>0</v>
      </c>
      <c r="K5087" s="21">
        <v>0</v>
      </c>
      <c r="L5087" s="21">
        <v>0</v>
      </c>
      <c r="M5087" s="21" t="s">
        <v>3968</v>
      </c>
      <c r="N5087" s="21" t="s">
        <v>587</v>
      </c>
      <c r="O5087" s="21">
        <f t="shared" si="300"/>
        <v>0</v>
      </c>
      <c r="P5087" s="21">
        <f t="shared" si="301"/>
        <v>1</v>
      </c>
      <c r="Q5087" s="21">
        <f t="shared" si="302"/>
        <v>0</v>
      </c>
      <c r="R5087">
        <f>IFERROR(IF(I5087=1,VLOOKUP(F5087,Lookup!$A$2:$B$15,2,FALSE),0),0.5)</f>
        <v>0.5</v>
      </c>
      <c r="S5087">
        <f>IF(K5087=1,1,IFERROR(IF(H5087="pass",VLOOKUP(F5087,Lookup!$D$2:$E$26,2,FALSE),0),1.6))</f>
        <v>0</v>
      </c>
      <c r="T5087" s="6">
        <f t="shared" si="303"/>
        <v>0</v>
      </c>
      <c r="U5087" s="6">
        <f t="shared" si="304"/>
        <v>0.5</v>
      </c>
      <c r="V5087" t="str">
        <f t="shared" si="305"/>
        <v>P.BARBER, LV</v>
      </c>
    </row>
    <row r="5088" spans="1:22">
      <c r="A5088">
        <v>1252</v>
      </c>
      <c r="B5088" s="21">
        <v>3</v>
      </c>
      <c r="C5088" s="21" t="s">
        <v>8</v>
      </c>
      <c r="D5088" s="21" t="s">
        <v>10</v>
      </c>
      <c r="E5088" s="21">
        <v>11</v>
      </c>
      <c r="F5088" s="21">
        <v>89</v>
      </c>
      <c r="G5088" s="21" t="s">
        <v>6179</v>
      </c>
      <c r="H5088" s="21" t="s">
        <v>585</v>
      </c>
      <c r="I5088" s="21">
        <v>1</v>
      </c>
      <c r="J5088" s="21">
        <v>0</v>
      </c>
      <c r="K5088" s="21">
        <v>0</v>
      </c>
      <c r="L5088" s="21">
        <v>0</v>
      </c>
      <c r="M5088" s="21" t="s">
        <v>3968</v>
      </c>
      <c r="N5088" s="21" t="s">
        <v>587</v>
      </c>
      <c r="O5088" s="21">
        <f t="shared" si="300"/>
        <v>0</v>
      </c>
      <c r="P5088" s="21">
        <f t="shared" si="301"/>
        <v>1</v>
      </c>
      <c r="Q5088" s="21">
        <f t="shared" si="302"/>
        <v>0</v>
      </c>
      <c r="R5088">
        <f>IFERROR(IF(I5088=1,VLOOKUP(F5088,Lookup!$A$2:$B$15,2,FALSE),0),0.5)</f>
        <v>0.7</v>
      </c>
      <c r="S5088">
        <f>IF(K5088=1,1,IFERROR(IF(H5088="pass",VLOOKUP(F5088,Lookup!$D$2:$E$26,2,FALSE),0),1.6))</f>
        <v>0</v>
      </c>
      <c r="T5088" s="6">
        <f t="shared" si="303"/>
        <v>0</v>
      </c>
      <c r="U5088" s="6">
        <f t="shared" si="304"/>
        <v>0.7</v>
      </c>
      <c r="V5088" t="str">
        <f t="shared" si="305"/>
        <v>P.BARBER, LV</v>
      </c>
    </row>
    <row r="5089" spans="1:22">
      <c r="A5089">
        <v>1253</v>
      </c>
      <c r="B5089" s="21">
        <v>3</v>
      </c>
      <c r="C5089" s="21" t="s">
        <v>8</v>
      </c>
      <c r="D5089" s="21" t="s">
        <v>10</v>
      </c>
      <c r="E5089" s="21">
        <v>10</v>
      </c>
      <c r="F5089" s="21">
        <v>90</v>
      </c>
      <c r="G5089" s="21" t="s">
        <v>6180</v>
      </c>
      <c r="H5089" s="21" t="s">
        <v>585</v>
      </c>
      <c r="I5089" s="21">
        <v>1</v>
      </c>
      <c r="J5089" s="21">
        <v>0</v>
      </c>
      <c r="K5089" s="21">
        <v>0</v>
      </c>
      <c r="L5089" s="21">
        <v>0</v>
      </c>
      <c r="M5089" s="21" t="s">
        <v>3968</v>
      </c>
      <c r="N5089" s="21" t="s">
        <v>587</v>
      </c>
      <c r="O5089" s="21">
        <f t="shared" si="300"/>
        <v>0</v>
      </c>
      <c r="P5089" s="21">
        <f t="shared" si="301"/>
        <v>1</v>
      </c>
      <c r="Q5089" s="21">
        <f t="shared" si="302"/>
        <v>0</v>
      </c>
      <c r="R5089">
        <f>IFERROR(IF(I5089=1,VLOOKUP(F5089,Lookup!$A$2:$B$15,2,FALSE),0),0.5)</f>
        <v>0.8</v>
      </c>
      <c r="S5089">
        <f>IF(K5089=1,1,IFERROR(IF(H5089="pass",VLOOKUP(F5089,Lookup!$D$2:$E$26,2,FALSE),0),1.6))</f>
        <v>0</v>
      </c>
      <c r="T5089" s="6">
        <f t="shared" si="303"/>
        <v>0</v>
      </c>
      <c r="U5089" s="6">
        <f t="shared" si="304"/>
        <v>0.8</v>
      </c>
      <c r="V5089" t="str">
        <f t="shared" si="305"/>
        <v>P.BARBER, LV</v>
      </c>
    </row>
    <row r="5090" spans="1:22">
      <c r="A5090">
        <v>1254</v>
      </c>
      <c r="B5090" s="21">
        <v>3</v>
      </c>
      <c r="C5090" s="21" t="s">
        <v>8</v>
      </c>
      <c r="D5090" s="21" t="s">
        <v>10</v>
      </c>
      <c r="E5090" s="21">
        <v>6</v>
      </c>
      <c r="F5090" s="21">
        <v>94</v>
      </c>
      <c r="G5090" s="21" t="s">
        <v>6181</v>
      </c>
      <c r="H5090" s="21" t="s">
        <v>2963</v>
      </c>
      <c r="I5090" s="21">
        <v>0</v>
      </c>
      <c r="J5090" s="21">
        <v>0</v>
      </c>
      <c r="K5090" s="21">
        <v>0</v>
      </c>
      <c r="L5090" s="21">
        <v>0</v>
      </c>
      <c r="M5090" s="21" t="s">
        <v>740</v>
      </c>
      <c r="N5090" s="21" t="s">
        <v>587</v>
      </c>
      <c r="O5090" s="21">
        <f t="shared" si="300"/>
        <v>0</v>
      </c>
      <c r="P5090" s="21">
        <f t="shared" si="301"/>
        <v>0</v>
      </c>
      <c r="Q5090" s="21">
        <f t="shared" si="302"/>
        <v>0</v>
      </c>
      <c r="R5090">
        <f>IFERROR(IF(I5090=1,VLOOKUP(F5090,Lookup!$A$2:$B$15,2,FALSE),0),0.5)</f>
        <v>0</v>
      </c>
      <c r="S5090">
        <f>IF(K5090=1,1,IFERROR(IF(H5090="pass",VLOOKUP(F5090,Lookup!$D$2:$E$26,2,FALSE),0),1.6))</f>
        <v>0</v>
      </c>
      <c r="T5090" s="6">
        <f t="shared" si="303"/>
        <v>0</v>
      </c>
      <c r="U5090" s="6">
        <f t="shared" si="304"/>
        <v>0</v>
      </c>
      <c r="V5090" t="str">
        <f t="shared" si="305"/>
        <v>D.CARR, LV</v>
      </c>
    </row>
    <row r="5091" spans="1:22">
      <c r="A5091">
        <v>1255</v>
      </c>
      <c r="B5091" s="21">
        <v>3</v>
      </c>
      <c r="C5091" s="21" t="s">
        <v>29</v>
      </c>
      <c r="D5091" s="21" t="s">
        <v>23</v>
      </c>
      <c r="E5091" s="21">
        <v>75</v>
      </c>
      <c r="F5091" s="21">
        <v>25</v>
      </c>
      <c r="G5091" s="21" t="s">
        <v>6182</v>
      </c>
      <c r="H5091" s="21" t="s">
        <v>585</v>
      </c>
      <c r="I5091" s="21">
        <v>1</v>
      </c>
      <c r="J5091" s="21">
        <v>0</v>
      </c>
      <c r="K5091" s="21">
        <v>0</v>
      </c>
      <c r="L5091" s="21">
        <v>0</v>
      </c>
      <c r="M5091" s="21" t="s">
        <v>1407</v>
      </c>
      <c r="N5091" s="21" t="s">
        <v>587</v>
      </c>
      <c r="O5091" s="21">
        <f t="shared" si="300"/>
        <v>0</v>
      </c>
      <c r="P5091" s="21">
        <f t="shared" si="301"/>
        <v>1</v>
      </c>
      <c r="Q5091" s="21">
        <f t="shared" si="302"/>
        <v>0</v>
      </c>
      <c r="R5091">
        <f>IFERROR(IF(I5091=1,VLOOKUP(F5091,Lookup!$A$2:$B$15,2,FALSE),0),0.5)</f>
        <v>0.5</v>
      </c>
      <c r="S5091">
        <f>IF(K5091=1,1,IFERROR(IF(H5091="pass",VLOOKUP(F5091,Lookup!$D$2:$E$26,2,FALSE),0),1.6))</f>
        <v>0</v>
      </c>
      <c r="T5091" s="6">
        <f t="shared" si="303"/>
        <v>0</v>
      </c>
      <c r="U5091" s="6">
        <f t="shared" si="304"/>
        <v>0.5</v>
      </c>
      <c r="V5091" t="str">
        <f t="shared" si="305"/>
        <v>A.KAMARA, NO</v>
      </c>
    </row>
    <row r="5092" spans="1:22">
      <c r="A5092">
        <v>1256</v>
      </c>
      <c r="B5092" s="21">
        <v>3</v>
      </c>
      <c r="C5092" s="21" t="s">
        <v>29</v>
      </c>
      <c r="D5092" s="21" t="s">
        <v>23</v>
      </c>
      <c r="E5092" s="21">
        <v>74</v>
      </c>
      <c r="F5092" s="21">
        <v>26</v>
      </c>
      <c r="G5092" s="21" t="s">
        <v>6183</v>
      </c>
      <c r="H5092" s="21" t="s">
        <v>585</v>
      </c>
      <c r="I5092" s="21">
        <v>1</v>
      </c>
      <c r="J5092" s="21">
        <v>0</v>
      </c>
      <c r="K5092" s="21">
        <v>0</v>
      </c>
      <c r="L5092" s="21">
        <v>0</v>
      </c>
      <c r="M5092" s="21" t="s">
        <v>1407</v>
      </c>
      <c r="N5092" s="21" t="s">
        <v>587</v>
      </c>
      <c r="O5092" s="21">
        <f t="shared" si="300"/>
        <v>0</v>
      </c>
      <c r="P5092" s="21">
        <f t="shared" si="301"/>
        <v>1</v>
      </c>
      <c r="Q5092" s="21">
        <f t="shared" si="302"/>
        <v>0</v>
      </c>
      <c r="R5092">
        <f>IFERROR(IF(I5092=1,VLOOKUP(F5092,Lookup!$A$2:$B$15,2,FALSE),0),0.5)</f>
        <v>0.5</v>
      </c>
      <c r="S5092">
        <f>IF(K5092=1,1,IFERROR(IF(H5092="pass",VLOOKUP(F5092,Lookup!$D$2:$E$26,2,FALSE),0),1.6))</f>
        <v>0</v>
      </c>
      <c r="T5092" s="6">
        <f t="shared" si="303"/>
        <v>0</v>
      </c>
      <c r="U5092" s="6">
        <f t="shared" si="304"/>
        <v>0.5</v>
      </c>
      <c r="V5092" t="str">
        <f t="shared" si="305"/>
        <v>A.KAMARA, NO</v>
      </c>
    </row>
    <row r="5093" spans="1:22">
      <c r="A5093">
        <v>1257</v>
      </c>
      <c r="B5093" s="21">
        <v>3</v>
      </c>
      <c r="C5093" s="21" t="s">
        <v>29</v>
      </c>
      <c r="D5093" s="21" t="s">
        <v>23</v>
      </c>
      <c r="E5093" s="21">
        <v>74</v>
      </c>
      <c r="F5093" s="21">
        <v>26</v>
      </c>
      <c r="G5093" s="21" t="s">
        <v>6184</v>
      </c>
      <c r="H5093" s="21" t="s">
        <v>439</v>
      </c>
      <c r="I5093" s="21">
        <v>0</v>
      </c>
      <c r="J5093" s="21">
        <v>1</v>
      </c>
      <c r="K5093" s="21">
        <v>0</v>
      </c>
      <c r="L5093" s="21">
        <v>0</v>
      </c>
      <c r="M5093" s="21" t="s">
        <v>1491</v>
      </c>
      <c r="N5093" s="21">
        <v>13</v>
      </c>
      <c r="O5093" s="21">
        <f t="shared" si="300"/>
        <v>13</v>
      </c>
      <c r="P5093" s="21">
        <f t="shared" si="301"/>
        <v>0</v>
      </c>
      <c r="Q5093" s="21">
        <f t="shared" si="302"/>
        <v>1</v>
      </c>
      <c r="R5093">
        <f>IFERROR(IF(I5093=1,VLOOKUP(F5093,Lookup!$A$2:$B$15,2,FALSE),0),0.5)</f>
        <v>0</v>
      </c>
      <c r="S5093">
        <f>IF(K5093=1,1,IFERROR(IF(H5093="pass",VLOOKUP(F5093,Lookup!$D$2:$E$26,2,FALSE),0),1.6))</f>
        <v>1.6</v>
      </c>
      <c r="T5093" s="6">
        <f t="shared" si="303"/>
        <v>1.8275000000000001</v>
      </c>
      <c r="U5093" s="6">
        <f t="shared" si="304"/>
        <v>1.8275000000000001</v>
      </c>
      <c r="V5093" t="str">
        <f t="shared" si="305"/>
        <v>C.HOGAN, NO</v>
      </c>
    </row>
    <row r="5094" spans="1:22">
      <c r="A5094">
        <v>1258</v>
      </c>
      <c r="B5094" s="21">
        <v>3</v>
      </c>
      <c r="C5094" s="21" t="s">
        <v>23</v>
      </c>
      <c r="D5094" s="21" t="s">
        <v>29</v>
      </c>
      <c r="E5094" s="21">
        <v>77</v>
      </c>
      <c r="F5094" s="21">
        <v>23</v>
      </c>
      <c r="G5094" s="21" t="s">
        <v>6185</v>
      </c>
      <c r="H5094" s="21" t="s">
        <v>585</v>
      </c>
      <c r="I5094" s="21">
        <v>1</v>
      </c>
      <c r="J5094" s="21">
        <v>0</v>
      </c>
      <c r="K5094" s="21">
        <v>0</v>
      </c>
      <c r="L5094" s="21">
        <v>0</v>
      </c>
      <c r="M5094" s="21" t="s">
        <v>607</v>
      </c>
      <c r="N5094" s="21" t="s">
        <v>587</v>
      </c>
      <c r="O5094" s="21">
        <f t="shared" si="300"/>
        <v>0</v>
      </c>
      <c r="P5094" s="21">
        <f t="shared" si="301"/>
        <v>1</v>
      </c>
      <c r="Q5094" s="21">
        <f t="shared" si="302"/>
        <v>0</v>
      </c>
      <c r="R5094">
        <f>IFERROR(IF(I5094=1,VLOOKUP(F5094,Lookup!$A$2:$B$15,2,FALSE),0),0.5)</f>
        <v>0.5</v>
      </c>
      <c r="S5094">
        <f>IF(K5094=1,1,IFERROR(IF(H5094="pass",VLOOKUP(F5094,Lookup!$D$2:$E$26,2,FALSE),0),1.6))</f>
        <v>0</v>
      </c>
      <c r="T5094" s="6">
        <f t="shared" si="303"/>
        <v>0</v>
      </c>
      <c r="U5094" s="6">
        <f t="shared" si="304"/>
        <v>0.5</v>
      </c>
      <c r="V5094" t="str">
        <f t="shared" si="305"/>
        <v>D.HARRIS, NE</v>
      </c>
    </row>
    <row r="5095" spans="1:22">
      <c r="A5095">
        <v>1259</v>
      </c>
      <c r="B5095" s="21">
        <v>3</v>
      </c>
      <c r="C5095" s="21" t="s">
        <v>23</v>
      </c>
      <c r="D5095" s="21" t="s">
        <v>29</v>
      </c>
      <c r="E5095" s="21">
        <v>70</v>
      </c>
      <c r="F5095" s="21">
        <v>30</v>
      </c>
      <c r="G5095" s="21" t="s">
        <v>6186</v>
      </c>
      <c r="H5095" s="21" t="s">
        <v>439</v>
      </c>
      <c r="I5095" s="21">
        <v>0</v>
      </c>
      <c r="J5095" s="21">
        <v>1</v>
      </c>
      <c r="K5095" s="21">
        <v>0</v>
      </c>
      <c r="L5095" s="21">
        <v>0</v>
      </c>
      <c r="M5095" s="21" t="s">
        <v>1837</v>
      </c>
      <c r="N5095" s="21">
        <v>30</v>
      </c>
      <c r="O5095" s="21">
        <f t="shared" si="300"/>
        <v>30</v>
      </c>
      <c r="P5095" s="21">
        <f t="shared" si="301"/>
        <v>0</v>
      </c>
      <c r="Q5095" s="21">
        <f t="shared" si="302"/>
        <v>1</v>
      </c>
      <c r="R5095">
        <f>IFERROR(IF(I5095=1,VLOOKUP(F5095,Lookup!$A$2:$B$15,2,FALSE),0),0.5)</f>
        <v>0</v>
      </c>
      <c r="S5095">
        <f>IF(K5095=1,1,IFERROR(IF(H5095="pass",VLOOKUP(F5095,Lookup!$D$2:$E$26,2,FALSE),0),1.6))</f>
        <v>1.6</v>
      </c>
      <c r="T5095" s="6">
        <f t="shared" si="303"/>
        <v>2.125</v>
      </c>
      <c r="U5095" s="6">
        <f t="shared" si="304"/>
        <v>2.125</v>
      </c>
      <c r="V5095" t="str">
        <f t="shared" si="305"/>
        <v>N.AGHOLOR, NE</v>
      </c>
    </row>
    <row r="5096" spans="1:22">
      <c r="A5096">
        <v>1260</v>
      </c>
      <c r="B5096" s="21">
        <v>3</v>
      </c>
      <c r="C5096" s="21" t="s">
        <v>23</v>
      </c>
      <c r="D5096" s="21" t="s">
        <v>29</v>
      </c>
      <c r="E5096" s="21">
        <v>70</v>
      </c>
      <c r="F5096" s="21">
        <v>30</v>
      </c>
      <c r="G5096" s="21" t="s">
        <v>6187</v>
      </c>
      <c r="H5096" s="21" t="s">
        <v>439</v>
      </c>
      <c r="I5096" s="21">
        <v>0</v>
      </c>
      <c r="J5096" s="21">
        <v>1</v>
      </c>
      <c r="K5096" s="21">
        <v>0</v>
      </c>
      <c r="L5096" s="21">
        <v>0</v>
      </c>
      <c r="M5096" s="21" t="s">
        <v>1818</v>
      </c>
      <c r="N5096" s="21">
        <v>24</v>
      </c>
      <c r="O5096" s="21">
        <f t="shared" si="300"/>
        <v>24</v>
      </c>
      <c r="P5096" s="21">
        <f t="shared" si="301"/>
        <v>0</v>
      </c>
      <c r="Q5096" s="21">
        <f t="shared" si="302"/>
        <v>1</v>
      </c>
      <c r="R5096">
        <f>IFERROR(IF(I5096=1,VLOOKUP(F5096,Lookup!$A$2:$B$15,2,FALSE),0),0.5)</f>
        <v>0</v>
      </c>
      <c r="S5096">
        <f>IF(K5096=1,1,IFERROR(IF(H5096="pass",VLOOKUP(F5096,Lookup!$D$2:$E$26,2,FALSE),0),1.6))</f>
        <v>1.6</v>
      </c>
      <c r="T5096" s="6">
        <f t="shared" si="303"/>
        <v>2.02</v>
      </c>
      <c r="U5096" s="6">
        <f t="shared" si="304"/>
        <v>2.02</v>
      </c>
      <c r="V5096" t="str">
        <f t="shared" si="305"/>
        <v>J.WHITE, NE</v>
      </c>
    </row>
    <row r="5097" spans="1:22">
      <c r="A5097">
        <v>1261</v>
      </c>
      <c r="B5097" s="21">
        <v>3</v>
      </c>
      <c r="C5097" s="21" t="s">
        <v>29</v>
      </c>
      <c r="D5097" s="21" t="s">
        <v>23</v>
      </c>
      <c r="E5097" s="21">
        <v>69</v>
      </c>
      <c r="F5097" s="21">
        <v>31</v>
      </c>
      <c r="G5097" s="21" t="s">
        <v>6188</v>
      </c>
      <c r="H5097" s="21" t="s">
        <v>439</v>
      </c>
      <c r="I5097" s="21">
        <v>0</v>
      </c>
      <c r="J5097" s="21">
        <v>1</v>
      </c>
      <c r="K5097" s="21">
        <v>0</v>
      </c>
      <c r="L5097" s="21">
        <v>0</v>
      </c>
      <c r="M5097" s="21" t="s">
        <v>1407</v>
      </c>
      <c r="N5097" s="21">
        <v>0</v>
      </c>
      <c r="O5097" s="21">
        <f t="shared" si="300"/>
        <v>0</v>
      </c>
      <c r="P5097" s="21">
        <f t="shared" si="301"/>
        <v>0</v>
      </c>
      <c r="Q5097" s="21">
        <f t="shared" si="302"/>
        <v>1</v>
      </c>
      <c r="R5097">
        <f>IFERROR(IF(I5097=1,VLOOKUP(F5097,Lookup!$A$2:$B$15,2,FALSE),0),0.5)</f>
        <v>0</v>
      </c>
      <c r="S5097">
        <f>IF(K5097=1,1,IFERROR(IF(H5097="pass",VLOOKUP(F5097,Lookup!$D$2:$E$26,2,FALSE),0),1.6))</f>
        <v>1.6</v>
      </c>
      <c r="T5097" s="6">
        <f t="shared" si="303"/>
        <v>1.6</v>
      </c>
      <c r="U5097" s="6">
        <f t="shared" si="304"/>
        <v>1.6</v>
      </c>
      <c r="V5097" t="str">
        <f t="shared" si="305"/>
        <v>A.KAMARA, NO</v>
      </c>
    </row>
    <row r="5098" spans="1:22">
      <c r="A5098">
        <v>1262</v>
      </c>
      <c r="B5098" s="21">
        <v>3</v>
      </c>
      <c r="C5098" s="21" t="s">
        <v>29</v>
      </c>
      <c r="D5098" s="21" t="s">
        <v>23</v>
      </c>
      <c r="E5098" s="21">
        <v>60</v>
      </c>
      <c r="F5098" s="21">
        <v>40</v>
      </c>
      <c r="G5098" s="21" t="s">
        <v>6189</v>
      </c>
      <c r="H5098" s="21" t="s">
        <v>585</v>
      </c>
      <c r="I5098" s="21">
        <v>1</v>
      </c>
      <c r="J5098" s="21">
        <v>0</v>
      </c>
      <c r="K5098" s="21">
        <v>0</v>
      </c>
      <c r="L5098" s="21">
        <v>0</v>
      </c>
      <c r="M5098" s="21" t="s">
        <v>1407</v>
      </c>
      <c r="N5098" s="21" t="s">
        <v>587</v>
      </c>
      <c r="O5098" s="21">
        <f t="shared" si="300"/>
        <v>0</v>
      </c>
      <c r="P5098" s="21">
        <f t="shared" si="301"/>
        <v>1</v>
      </c>
      <c r="Q5098" s="21">
        <f t="shared" si="302"/>
        <v>0</v>
      </c>
      <c r="R5098">
        <f>IFERROR(IF(I5098=1,VLOOKUP(F5098,Lookup!$A$2:$B$15,2,FALSE),0),0.5)</f>
        <v>0.5</v>
      </c>
      <c r="S5098">
        <f>IF(K5098=1,1,IFERROR(IF(H5098="pass",VLOOKUP(F5098,Lookup!$D$2:$E$26,2,FALSE),0),1.6))</f>
        <v>0</v>
      </c>
      <c r="T5098" s="6">
        <f t="shared" si="303"/>
        <v>0</v>
      </c>
      <c r="U5098" s="6">
        <f t="shared" si="304"/>
        <v>0.5</v>
      </c>
      <c r="V5098" t="str">
        <f t="shared" si="305"/>
        <v>A.KAMARA, NO</v>
      </c>
    </row>
    <row r="5099" spans="1:22">
      <c r="A5099">
        <v>1263</v>
      </c>
      <c r="B5099" s="21">
        <v>3</v>
      </c>
      <c r="C5099" s="21" t="s">
        <v>29</v>
      </c>
      <c r="D5099" s="21" t="s">
        <v>23</v>
      </c>
      <c r="E5099" s="21">
        <v>55</v>
      </c>
      <c r="F5099" s="21">
        <v>45</v>
      </c>
      <c r="G5099" s="21" t="s">
        <v>6190</v>
      </c>
      <c r="H5099" s="21" t="s">
        <v>585</v>
      </c>
      <c r="I5099" s="21">
        <v>1</v>
      </c>
      <c r="J5099" s="21">
        <v>0</v>
      </c>
      <c r="K5099" s="21">
        <v>0</v>
      </c>
      <c r="L5099" s="21">
        <v>0</v>
      </c>
      <c r="M5099" s="21" t="s">
        <v>1407</v>
      </c>
      <c r="N5099" s="21" t="s">
        <v>587</v>
      </c>
      <c r="O5099" s="21">
        <f t="shared" si="300"/>
        <v>0</v>
      </c>
      <c r="P5099" s="21">
        <f t="shared" si="301"/>
        <v>1</v>
      </c>
      <c r="Q5099" s="21">
        <f t="shared" si="302"/>
        <v>0</v>
      </c>
      <c r="R5099">
        <f>IFERROR(IF(I5099=1,VLOOKUP(F5099,Lookup!$A$2:$B$15,2,FALSE),0),0.5)</f>
        <v>0.5</v>
      </c>
      <c r="S5099">
        <f>IF(K5099=1,1,IFERROR(IF(H5099="pass",VLOOKUP(F5099,Lookup!$D$2:$E$26,2,FALSE),0),1.6))</f>
        <v>0</v>
      </c>
      <c r="T5099" s="6">
        <f t="shared" si="303"/>
        <v>0</v>
      </c>
      <c r="U5099" s="6">
        <f t="shared" si="304"/>
        <v>0.5</v>
      </c>
      <c r="V5099" t="str">
        <f t="shared" si="305"/>
        <v>A.KAMARA, NO</v>
      </c>
    </row>
    <row r="5100" spans="1:22">
      <c r="A5100">
        <v>1264</v>
      </c>
      <c r="B5100" s="21">
        <v>3</v>
      </c>
      <c r="C5100" s="21" t="s">
        <v>29</v>
      </c>
      <c r="D5100" s="21" t="s">
        <v>23</v>
      </c>
      <c r="E5100" s="21">
        <v>55</v>
      </c>
      <c r="F5100" s="21">
        <v>45</v>
      </c>
      <c r="G5100" s="21" t="s">
        <v>6191</v>
      </c>
      <c r="H5100" s="21" t="s">
        <v>439</v>
      </c>
      <c r="I5100" s="21">
        <v>0</v>
      </c>
      <c r="J5100" s="21">
        <v>1</v>
      </c>
      <c r="K5100" s="21">
        <v>0</v>
      </c>
      <c r="L5100" s="21">
        <v>0</v>
      </c>
      <c r="M5100" s="21" t="s">
        <v>607</v>
      </c>
      <c r="N5100" s="21">
        <v>12</v>
      </c>
      <c r="O5100" s="21">
        <f t="shared" si="300"/>
        <v>12</v>
      </c>
      <c r="P5100" s="21">
        <f t="shared" si="301"/>
        <v>0</v>
      </c>
      <c r="Q5100" s="21">
        <f t="shared" si="302"/>
        <v>1</v>
      </c>
      <c r="R5100">
        <f>IFERROR(IF(I5100=1,VLOOKUP(F5100,Lookup!$A$2:$B$15,2,FALSE),0),0.5)</f>
        <v>0</v>
      </c>
      <c r="S5100">
        <f>IF(K5100=1,1,IFERROR(IF(H5100="pass",VLOOKUP(F5100,Lookup!$D$2:$E$26,2,FALSE),0),1.6))</f>
        <v>1.6</v>
      </c>
      <c r="T5100" s="6">
        <f t="shared" si="303"/>
        <v>1.81</v>
      </c>
      <c r="U5100" s="6">
        <f t="shared" si="304"/>
        <v>1.81</v>
      </c>
      <c r="V5100" t="str">
        <f t="shared" si="305"/>
        <v>D.HARRIS, NO</v>
      </c>
    </row>
    <row r="5101" spans="1:22">
      <c r="A5101">
        <v>1265</v>
      </c>
      <c r="B5101" s="21">
        <v>3</v>
      </c>
      <c r="C5101" s="21" t="s">
        <v>29</v>
      </c>
      <c r="D5101" s="21" t="s">
        <v>23</v>
      </c>
      <c r="E5101" s="21">
        <v>43</v>
      </c>
      <c r="F5101" s="21">
        <v>57</v>
      </c>
      <c r="G5101" s="21" t="s">
        <v>6192</v>
      </c>
      <c r="H5101" s="21" t="s">
        <v>439</v>
      </c>
      <c r="I5101" s="21">
        <v>0</v>
      </c>
      <c r="J5101" s="21">
        <v>1</v>
      </c>
      <c r="K5101" s="21">
        <v>0</v>
      </c>
      <c r="L5101" s="21">
        <v>0</v>
      </c>
      <c r="M5101" s="21" t="s">
        <v>6193</v>
      </c>
      <c r="N5101" s="21">
        <v>16</v>
      </c>
      <c r="O5101" s="21">
        <f t="shared" si="300"/>
        <v>16</v>
      </c>
      <c r="P5101" s="21">
        <f t="shared" si="301"/>
        <v>0</v>
      </c>
      <c r="Q5101" s="21">
        <f t="shared" si="302"/>
        <v>1</v>
      </c>
      <c r="R5101">
        <f>IFERROR(IF(I5101=1,VLOOKUP(F5101,Lookup!$A$2:$B$15,2,FALSE),0),0.5)</f>
        <v>0</v>
      </c>
      <c r="S5101">
        <f>IF(K5101=1,1,IFERROR(IF(H5101="pass",VLOOKUP(F5101,Lookup!$D$2:$E$26,2,FALSE),0),1.6))</f>
        <v>1.6</v>
      </c>
      <c r="T5101" s="6">
        <f t="shared" si="303"/>
        <v>1.8800000000000001</v>
      </c>
      <c r="U5101" s="6">
        <f t="shared" si="304"/>
        <v>1.8800000000000001</v>
      </c>
      <c r="V5101" t="str">
        <f t="shared" si="305"/>
        <v>K.STILLS, NO</v>
      </c>
    </row>
    <row r="5102" spans="1:22">
      <c r="A5102">
        <v>1266</v>
      </c>
      <c r="B5102" s="21">
        <v>3</v>
      </c>
      <c r="C5102" s="21" t="s">
        <v>29</v>
      </c>
      <c r="D5102" s="21" t="s">
        <v>23</v>
      </c>
      <c r="E5102" s="21">
        <v>26</v>
      </c>
      <c r="F5102" s="21">
        <v>74</v>
      </c>
      <c r="G5102" s="21" t="s">
        <v>6194</v>
      </c>
      <c r="H5102" s="21" t="s">
        <v>585</v>
      </c>
      <c r="I5102" s="21">
        <v>1</v>
      </c>
      <c r="J5102" s="21">
        <v>0</v>
      </c>
      <c r="K5102" s="21">
        <v>0</v>
      </c>
      <c r="L5102" s="21">
        <v>0</v>
      </c>
      <c r="M5102" s="21" t="s">
        <v>1407</v>
      </c>
      <c r="N5102" s="21" t="s">
        <v>587</v>
      </c>
      <c r="O5102" s="21">
        <f t="shared" si="300"/>
        <v>0</v>
      </c>
      <c r="P5102" s="21">
        <f t="shared" si="301"/>
        <v>1</v>
      </c>
      <c r="Q5102" s="21">
        <f t="shared" si="302"/>
        <v>0</v>
      </c>
      <c r="R5102">
        <f>IFERROR(IF(I5102=1,VLOOKUP(F5102,Lookup!$A$2:$B$15,2,FALSE),0),0.5)</f>
        <v>0.5</v>
      </c>
      <c r="S5102">
        <f>IF(K5102=1,1,IFERROR(IF(H5102="pass",VLOOKUP(F5102,Lookup!$D$2:$E$26,2,FALSE),0),1.6))</f>
        <v>0</v>
      </c>
      <c r="T5102" s="6">
        <f t="shared" si="303"/>
        <v>0</v>
      </c>
      <c r="U5102" s="6">
        <f t="shared" si="304"/>
        <v>0.5</v>
      </c>
      <c r="V5102" t="str">
        <f t="shared" si="305"/>
        <v>A.KAMARA, NO</v>
      </c>
    </row>
    <row r="5103" spans="1:22">
      <c r="A5103">
        <v>1267</v>
      </c>
      <c r="B5103" s="21">
        <v>3</v>
      </c>
      <c r="C5103" s="21" t="s">
        <v>29</v>
      </c>
      <c r="D5103" s="21" t="s">
        <v>23</v>
      </c>
      <c r="E5103" s="21">
        <v>19</v>
      </c>
      <c r="F5103" s="21">
        <v>81</v>
      </c>
      <c r="G5103" s="21" t="s">
        <v>6195</v>
      </c>
      <c r="H5103" s="21" t="s">
        <v>585</v>
      </c>
      <c r="I5103" s="21">
        <v>1</v>
      </c>
      <c r="J5103" s="21">
        <v>0</v>
      </c>
      <c r="K5103" s="21">
        <v>0</v>
      </c>
      <c r="L5103" s="21">
        <v>0</v>
      </c>
      <c r="M5103" s="21" t="s">
        <v>1427</v>
      </c>
      <c r="N5103" s="21" t="s">
        <v>587</v>
      </c>
      <c r="O5103" s="21">
        <f t="shared" si="300"/>
        <v>0</v>
      </c>
      <c r="P5103" s="21">
        <f t="shared" si="301"/>
        <v>1</v>
      </c>
      <c r="Q5103" s="21">
        <f t="shared" si="302"/>
        <v>0</v>
      </c>
      <c r="R5103">
        <f>IFERROR(IF(I5103=1,VLOOKUP(F5103,Lookup!$A$2:$B$15,2,FALSE),0),0.5)</f>
        <v>0.5</v>
      </c>
      <c r="S5103">
        <f>IF(K5103=1,1,IFERROR(IF(H5103="pass",VLOOKUP(F5103,Lookup!$D$2:$E$26,2,FALSE),0),1.6))</f>
        <v>0</v>
      </c>
      <c r="T5103" s="6">
        <f t="shared" si="303"/>
        <v>0</v>
      </c>
      <c r="U5103" s="6">
        <f t="shared" si="304"/>
        <v>0.5</v>
      </c>
      <c r="V5103" t="str">
        <f t="shared" si="305"/>
        <v>T.JONES, NO</v>
      </c>
    </row>
    <row r="5104" spans="1:22">
      <c r="A5104">
        <v>1268</v>
      </c>
      <c r="B5104" s="21">
        <v>3</v>
      </c>
      <c r="C5104" s="21" t="s">
        <v>29</v>
      </c>
      <c r="D5104" s="21" t="s">
        <v>23</v>
      </c>
      <c r="E5104" s="21">
        <v>14</v>
      </c>
      <c r="F5104" s="21">
        <v>86</v>
      </c>
      <c r="G5104" s="21" t="s">
        <v>6196</v>
      </c>
      <c r="H5104" s="21" t="s">
        <v>439</v>
      </c>
      <c r="I5104" s="21">
        <v>0</v>
      </c>
      <c r="J5104" s="21">
        <v>1</v>
      </c>
      <c r="K5104" s="21">
        <v>0</v>
      </c>
      <c r="L5104" s="21">
        <v>0</v>
      </c>
      <c r="M5104" s="21" t="s">
        <v>1413</v>
      </c>
      <c r="N5104" s="21">
        <v>4</v>
      </c>
      <c r="O5104" s="21">
        <f t="shared" si="300"/>
        <v>4</v>
      </c>
      <c r="P5104" s="21">
        <f t="shared" si="301"/>
        <v>0</v>
      </c>
      <c r="Q5104" s="21">
        <f t="shared" si="302"/>
        <v>1</v>
      </c>
      <c r="R5104">
        <f>IFERROR(IF(I5104=1,VLOOKUP(F5104,Lookup!$A$2:$B$15,2,FALSE),0),0.5)</f>
        <v>0</v>
      </c>
      <c r="S5104">
        <f>IF(K5104=1,1,IFERROR(IF(H5104="pass",VLOOKUP(F5104,Lookup!$D$2:$E$26,2,FALSE),0),1.6))</f>
        <v>2</v>
      </c>
      <c r="T5104" s="6">
        <f t="shared" si="303"/>
        <v>1.6700000000000002</v>
      </c>
      <c r="U5104" s="6">
        <f t="shared" si="304"/>
        <v>1.8878000000000001</v>
      </c>
      <c r="V5104" t="str">
        <f t="shared" si="305"/>
        <v>A.TRAUTMAN, NO</v>
      </c>
    </row>
    <row r="5105" spans="1:22">
      <c r="A5105">
        <v>1269</v>
      </c>
      <c r="B5105" s="21">
        <v>3</v>
      </c>
      <c r="C5105" s="21" t="s">
        <v>29</v>
      </c>
      <c r="D5105" s="21" t="s">
        <v>23</v>
      </c>
      <c r="E5105" s="21">
        <v>14</v>
      </c>
      <c r="F5105" s="21">
        <v>86</v>
      </c>
      <c r="G5105" s="21" t="s">
        <v>6197</v>
      </c>
      <c r="H5105" s="21" t="s">
        <v>585</v>
      </c>
      <c r="I5105" s="21">
        <v>1</v>
      </c>
      <c r="J5105" s="21">
        <v>0</v>
      </c>
      <c r="K5105" s="21">
        <v>0</v>
      </c>
      <c r="L5105" s="21">
        <v>0</v>
      </c>
      <c r="M5105" s="21" t="s">
        <v>1028</v>
      </c>
      <c r="N5105" s="21" t="s">
        <v>587</v>
      </c>
      <c r="O5105" s="21">
        <f t="shared" si="300"/>
        <v>0</v>
      </c>
      <c r="P5105" s="21">
        <f t="shared" si="301"/>
        <v>1</v>
      </c>
      <c r="Q5105" s="21">
        <f t="shared" si="302"/>
        <v>0</v>
      </c>
      <c r="R5105">
        <f>IFERROR(IF(I5105=1,VLOOKUP(F5105,Lookup!$A$2:$B$15,2,FALSE),0),0.5)</f>
        <v>0.6</v>
      </c>
      <c r="S5105">
        <f>IF(K5105=1,1,IFERROR(IF(H5105="pass",VLOOKUP(F5105,Lookup!$D$2:$E$26,2,FALSE),0),1.6))</f>
        <v>0</v>
      </c>
      <c r="T5105" s="6">
        <f t="shared" si="303"/>
        <v>0</v>
      </c>
      <c r="U5105" s="6">
        <f t="shared" si="304"/>
        <v>0.6</v>
      </c>
      <c r="V5105" t="str">
        <f t="shared" si="305"/>
        <v>T.HILL, NO</v>
      </c>
    </row>
    <row r="5106" spans="1:22">
      <c r="A5106">
        <v>1270</v>
      </c>
      <c r="B5106" s="21">
        <v>3</v>
      </c>
      <c r="C5106" s="21" t="s">
        <v>29</v>
      </c>
      <c r="D5106" s="21" t="s">
        <v>23</v>
      </c>
      <c r="E5106" s="21">
        <v>11</v>
      </c>
      <c r="F5106" s="21">
        <v>89</v>
      </c>
      <c r="G5106" s="21" t="s">
        <v>6198</v>
      </c>
      <c r="H5106" s="21" t="s">
        <v>439</v>
      </c>
      <c r="I5106" s="21">
        <v>0</v>
      </c>
      <c r="J5106" s="21">
        <v>1</v>
      </c>
      <c r="K5106" s="21">
        <v>0</v>
      </c>
      <c r="L5106" s="21">
        <v>0</v>
      </c>
      <c r="M5106" s="21" t="s">
        <v>1407</v>
      </c>
      <c r="N5106" s="21">
        <v>5</v>
      </c>
      <c r="O5106" s="21">
        <f t="shared" si="300"/>
        <v>5</v>
      </c>
      <c r="P5106" s="21">
        <f t="shared" si="301"/>
        <v>0</v>
      </c>
      <c r="Q5106" s="21">
        <f t="shared" si="302"/>
        <v>1</v>
      </c>
      <c r="R5106">
        <f>IFERROR(IF(I5106=1,VLOOKUP(F5106,Lookup!$A$2:$B$15,2,FALSE),0),0.5)</f>
        <v>0</v>
      </c>
      <c r="S5106">
        <f>IF(K5106=1,1,IFERROR(IF(H5106="pass",VLOOKUP(F5106,Lookup!$D$2:$E$26,2,FALSE),0),1.6))</f>
        <v>2.2000000000000002</v>
      </c>
      <c r="T5106" s="6">
        <f t="shared" si="303"/>
        <v>1.6875</v>
      </c>
      <c r="U5106" s="6">
        <f t="shared" si="304"/>
        <v>2.0257500000000004</v>
      </c>
      <c r="V5106" t="str">
        <f t="shared" si="305"/>
        <v>A.KAMARA, NO</v>
      </c>
    </row>
    <row r="5107" spans="1:22">
      <c r="A5107">
        <v>1271</v>
      </c>
      <c r="B5107" s="21">
        <v>3</v>
      </c>
      <c r="C5107" s="21" t="s">
        <v>23</v>
      </c>
      <c r="D5107" s="21" t="s">
        <v>29</v>
      </c>
      <c r="E5107" s="21">
        <v>80</v>
      </c>
      <c r="F5107" s="21">
        <v>20</v>
      </c>
      <c r="G5107" s="21" t="s">
        <v>6199</v>
      </c>
      <c r="H5107" s="21" t="s">
        <v>439</v>
      </c>
      <c r="I5107" s="21">
        <v>0</v>
      </c>
      <c r="J5107" s="21">
        <v>1</v>
      </c>
      <c r="K5107" s="21">
        <v>0</v>
      </c>
      <c r="L5107" s="21">
        <v>0</v>
      </c>
      <c r="M5107" s="21" t="s">
        <v>2495</v>
      </c>
      <c r="N5107" s="21">
        <v>-2</v>
      </c>
      <c r="O5107" s="21">
        <f t="shared" si="300"/>
        <v>-2</v>
      </c>
      <c r="P5107" s="21">
        <f t="shared" si="301"/>
        <v>0</v>
      </c>
      <c r="Q5107" s="21">
        <f t="shared" si="302"/>
        <v>1</v>
      </c>
      <c r="R5107">
        <f>IFERROR(IF(I5107=1,VLOOKUP(F5107,Lookup!$A$2:$B$15,2,FALSE),0),0.5)</f>
        <v>0</v>
      </c>
      <c r="S5107">
        <f>IF(K5107=1,1,IFERROR(IF(H5107="pass",VLOOKUP(F5107,Lookup!$D$2:$E$26,2,FALSE),0),1.6))</f>
        <v>1.6</v>
      </c>
      <c r="T5107" s="6">
        <f t="shared" si="303"/>
        <v>1.5650000000000002</v>
      </c>
      <c r="U5107" s="6">
        <f t="shared" si="304"/>
        <v>1.5650000000000002</v>
      </c>
      <c r="V5107" t="str">
        <f t="shared" si="305"/>
        <v>J.TAYLOR, NE</v>
      </c>
    </row>
    <row r="5108" spans="1:22">
      <c r="A5108">
        <v>1272</v>
      </c>
      <c r="B5108" s="21">
        <v>3</v>
      </c>
      <c r="C5108" s="21" t="s">
        <v>23</v>
      </c>
      <c r="D5108" s="21" t="s">
        <v>29</v>
      </c>
      <c r="E5108" s="21">
        <v>81</v>
      </c>
      <c r="F5108" s="21">
        <v>19</v>
      </c>
      <c r="G5108" s="21" t="s">
        <v>6200</v>
      </c>
      <c r="H5108" s="21" t="s">
        <v>439</v>
      </c>
      <c r="I5108" s="21">
        <v>0</v>
      </c>
      <c r="J5108" s="21">
        <v>1</v>
      </c>
      <c r="K5108" s="21">
        <v>0</v>
      </c>
      <c r="L5108" s="21">
        <v>0</v>
      </c>
      <c r="M5108" s="21" t="s">
        <v>1909</v>
      </c>
      <c r="N5108" s="21">
        <v>14</v>
      </c>
      <c r="O5108" s="21">
        <f t="shared" si="300"/>
        <v>14</v>
      </c>
      <c r="P5108" s="21">
        <f t="shared" si="301"/>
        <v>0</v>
      </c>
      <c r="Q5108" s="21">
        <f t="shared" si="302"/>
        <v>1</v>
      </c>
      <c r="R5108">
        <f>IFERROR(IF(I5108=1,VLOOKUP(F5108,Lookup!$A$2:$B$15,2,FALSE),0),0.5)</f>
        <v>0</v>
      </c>
      <c r="S5108">
        <f>IF(K5108=1,1,IFERROR(IF(H5108="pass",VLOOKUP(F5108,Lookup!$D$2:$E$26,2,FALSE),0),1.6))</f>
        <v>1.6</v>
      </c>
      <c r="T5108" s="6">
        <f t="shared" si="303"/>
        <v>1.845</v>
      </c>
      <c r="U5108" s="6">
        <f t="shared" si="304"/>
        <v>1.845</v>
      </c>
      <c r="V5108" t="str">
        <f t="shared" si="305"/>
        <v>K.BOURNE, NE</v>
      </c>
    </row>
    <row r="5109" spans="1:22">
      <c r="A5109">
        <v>1273</v>
      </c>
      <c r="B5109" s="21">
        <v>3</v>
      </c>
      <c r="C5109" s="21" t="s">
        <v>29</v>
      </c>
      <c r="D5109" s="21" t="s">
        <v>23</v>
      </c>
      <c r="E5109" s="21">
        <v>85</v>
      </c>
      <c r="F5109" s="21">
        <v>15</v>
      </c>
      <c r="G5109" s="21" t="s">
        <v>6201</v>
      </c>
      <c r="H5109" s="21" t="s">
        <v>585</v>
      </c>
      <c r="I5109" s="21">
        <v>1</v>
      </c>
      <c r="J5109" s="21">
        <v>0</v>
      </c>
      <c r="K5109" s="21">
        <v>0</v>
      </c>
      <c r="L5109" s="21">
        <v>0</v>
      </c>
      <c r="M5109" s="21" t="s">
        <v>1407</v>
      </c>
      <c r="N5109" s="21" t="s">
        <v>587</v>
      </c>
      <c r="O5109" s="21">
        <f t="shared" si="300"/>
        <v>0</v>
      </c>
      <c r="P5109" s="21">
        <f t="shared" si="301"/>
        <v>1</v>
      </c>
      <c r="Q5109" s="21">
        <f t="shared" si="302"/>
        <v>0</v>
      </c>
      <c r="R5109">
        <f>IFERROR(IF(I5109=1,VLOOKUP(F5109,Lookup!$A$2:$B$15,2,FALSE),0),0.5)</f>
        <v>0.5</v>
      </c>
      <c r="S5109">
        <f>IF(K5109=1,1,IFERROR(IF(H5109="pass",VLOOKUP(F5109,Lookup!$D$2:$E$26,2,FALSE),0),1.6))</f>
        <v>0</v>
      </c>
      <c r="T5109" s="6">
        <f t="shared" si="303"/>
        <v>0</v>
      </c>
      <c r="U5109" s="6">
        <f t="shared" si="304"/>
        <v>0.5</v>
      </c>
      <c r="V5109" t="str">
        <f t="shared" si="305"/>
        <v>A.KAMARA, NO</v>
      </c>
    </row>
    <row r="5110" spans="1:22">
      <c r="A5110">
        <v>1274</v>
      </c>
      <c r="B5110" s="21">
        <v>3</v>
      </c>
      <c r="C5110" s="21" t="s">
        <v>29</v>
      </c>
      <c r="D5110" s="21" t="s">
        <v>23</v>
      </c>
      <c r="E5110" s="21">
        <v>79</v>
      </c>
      <c r="F5110" s="21">
        <v>21</v>
      </c>
      <c r="G5110" s="21" t="s">
        <v>6202</v>
      </c>
      <c r="H5110" s="21" t="s">
        <v>585</v>
      </c>
      <c r="I5110" s="21">
        <v>1</v>
      </c>
      <c r="J5110" s="21">
        <v>0</v>
      </c>
      <c r="K5110" s="21">
        <v>0</v>
      </c>
      <c r="L5110" s="21">
        <v>0</v>
      </c>
      <c r="M5110" s="21" t="s">
        <v>1407</v>
      </c>
      <c r="N5110" s="21" t="s">
        <v>587</v>
      </c>
      <c r="O5110" s="21">
        <f t="shared" si="300"/>
        <v>0</v>
      </c>
      <c r="P5110" s="21">
        <f t="shared" si="301"/>
        <v>1</v>
      </c>
      <c r="Q5110" s="21">
        <f t="shared" si="302"/>
        <v>0</v>
      </c>
      <c r="R5110">
        <f>IFERROR(IF(I5110=1,VLOOKUP(F5110,Lookup!$A$2:$B$15,2,FALSE),0),0.5)</f>
        <v>0.5</v>
      </c>
      <c r="S5110">
        <f>IF(K5110=1,1,IFERROR(IF(H5110="pass",VLOOKUP(F5110,Lookup!$D$2:$E$26,2,FALSE),0),1.6))</f>
        <v>0</v>
      </c>
      <c r="T5110" s="6">
        <f t="shared" si="303"/>
        <v>0</v>
      </c>
      <c r="U5110" s="6">
        <f t="shared" si="304"/>
        <v>0.5</v>
      </c>
      <c r="V5110" t="str">
        <f t="shared" si="305"/>
        <v>A.KAMARA, NO</v>
      </c>
    </row>
    <row r="5111" spans="1:22">
      <c r="A5111">
        <v>1275</v>
      </c>
      <c r="B5111" s="21">
        <v>3</v>
      </c>
      <c r="C5111" s="21" t="s">
        <v>29</v>
      </c>
      <c r="D5111" s="21" t="s">
        <v>23</v>
      </c>
      <c r="E5111" s="21">
        <v>74</v>
      </c>
      <c r="F5111" s="21">
        <v>26</v>
      </c>
      <c r="G5111" s="21" t="s">
        <v>6203</v>
      </c>
      <c r="H5111" s="21" t="s">
        <v>439</v>
      </c>
      <c r="I5111" s="21">
        <v>0</v>
      </c>
      <c r="J5111" s="21">
        <v>1</v>
      </c>
      <c r="K5111" s="21">
        <v>0</v>
      </c>
      <c r="L5111" s="21">
        <v>0</v>
      </c>
      <c r="M5111" s="21" t="s">
        <v>1409</v>
      </c>
      <c r="N5111" s="21">
        <v>11</v>
      </c>
      <c r="O5111" s="21">
        <f t="shared" si="300"/>
        <v>11</v>
      </c>
      <c r="P5111" s="21">
        <f t="shared" si="301"/>
        <v>0</v>
      </c>
      <c r="Q5111" s="21">
        <f t="shared" si="302"/>
        <v>1</v>
      </c>
      <c r="R5111">
        <f>IFERROR(IF(I5111=1,VLOOKUP(F5111,Lookup!$A$2:$B$15,2,FALSE),0),0.5)</f>
        <v>0</v>
      </c>
      <c r="S5111">
        <f>IF(K5111=1,1,IFERROR(IF(H5111="pass",VLOOKUP(F5111,Lookup!$D$2:$E$26,2,FALSE),0),1.6))</f>
        <v>1.6</v>
      </c>
      <c r="T5111" s="6">
        <f t="shared" si="303"/>
        <v>1.7925</v>
      </c>
      <c r="U5111" s="6">
        <f t="shared" si="304"/>
        <v>1.7925</v>
      </c>
      <c r="V5111" t="str">
        <f t="shared" si="305"/>
        <v>M.CALLAWAY, NO</v>
      </c>
    </row>
    <row r="5112" spans="1:22">
      <c r="A5112">
        <v>1276</v>
      </c>
      <c r="B5112" s="21">
        <v>3</v>
      </c>
      <c r="C5112" s="21" t="s">
        <v>29</v>
      </c>
      <c r="D5112" s="21" t="s">
        <v>23</v>
      </c>
      <c r="E5112" s="21">
        <v>63</v>
      </c>
      <c r="F5112" s="21">
        <v>37</v>
      </c>
      <c r="G5112" s="21" t="s">
        <v>6204</v>
      </c>
      <c r="H5112" s="21" t="s">
        <v>585</v>
      </c>
      <c r="I5112" s="21">
        <v>1</v>
      </c>
      <c r="J5112" s="21">
        <v>0</v>
      </c>
      <c r="K5112" s="21">
        <v>0</v>
      </c>
      <c r="L5112" s="21">
        <v>0</v>
      </c>
      <c r="M5112" s="21" t="s">
        <v>1407</v>
      </c>
      <c r="N5112" s="21" t="s">
        <v>587</v>
      </c>
      <c r="O5112" s="21">
        <f t="shared" si="300"/>
        <v>0</v>
      </c>
      <c r="P5112" s="21">
        <f t="shared" si="301"/>
        <v>1</v>
      </c>
      <c r="Q5112" s="21">
        <f t="shared" si="302"/>
        <v>0</v>
      </c>
      <c r="R5112">
        <f>IFERROR(IF(I5112=1,VLOOKUP(F5112,Lookup!$A$2:$B$15,2,FALSE),0),0.5)</f>
        <v>0.5</v>
      </c>
      <c r="S5112">
        <f>IF(K5112=1,1,IFERROR(IF(H5112="pass",VLOOKUP(F5112,Lookup!$D$2:$E$26,2,FALSE),0),1.6))</f>
        <v>0</v>
      </c>
      <c r="T5112" s="6">
        <f t="shared" si="303"/>
        <v>0</v>
      </c>
      <c r="U5112" s="6">
        <f t="shared" si="304"/>
        <v>0.5</v>
      </c>
      <c r="V5112" t="str">
        <f t="shared" si="305"/>
        <v>A.KAMARA, NO</v>
      </c>
    </row>
    <row r="5113" spans="1:22">
      <c r="A5113">
        <v>1277</v>
      </c>
      <c r="B5113" s="21">
        <v>3</v>
      </c>
      <c r="C5113" s="21" t="s">
        <v>29</v>
      </c>
      <c r="D5113" s="21" t="s">
        <v>23</v>
      </c>
      <c r="E5113" s="21">
        <v>60</v>
      </c>
      <c r="F5113" s="21">
        <v>40</v>
      </c>
      <c r="G5113" s="21" t="s">
        <v>6205</v>
      </c>
      <c r="H5113" s="21" t="s">
        <v>439</v>
      </c>
      <c r="I5113" s="21">
        <v>0</v>
      </c>
      <c r="J5113" s="21">
        <v>1</v>
      </c>
      <c r="K5113" s="21">
        <v>0</v>
      </c>
      <c r="L5113" s="21">
        <v>0</v>
      </c>
      <c r="M5113" s="21" t="s">
        <v>1427</v>
      </c>
      <c r="N5113" s="21">
        <v>5</v>
      </c>
      <c r="O5113" s="21">
        <f t="shared" si="300"/>
        <v>5</v>
      </c>
      <c r="P5113" s="21">
        <f t="shared" si="301"/>
        <v>0</v>
      </c>
      <c r="Q5113" s="21">
        <f t="shared" si="302"/>
        <v>1</v>
      </c>
      <c r="R5113">
        <f>IFERROR(IF(I5113=1,VLOOKUP(F5113,Lookup!$A$2:$B$15,2,FALSE),0),0.5)</f>
        <v>0</v>
      </c>
      <c r="S5113">
        <f>IF(K5113=1,1,IFERROR(IF(H5113="pass",VLOOKUP(F5113,Lookup!$D$2:$E$26,2,FALSE),0),1.6))</f>
        <v>1.6</v>
      </c>
      <c r="T5113" s="6">
        <f t="shared" si="303"/>
        <v>1.6875</v>
      </c>
      <c r="U5113" s="6">
        <f t="shared" si="304"/>
        <v>1.6875</v>
      </c>
      <c r="V5113" t="str">
        <f t="shared" si="305"/>
        <v>T.JONES, NO</v>
      </c>
    </row>
    <row r="5114" spans="1:22">
      <c r="A5114">
        <v>1278</v>
      </c>
      <c r="B5114" s="21">
        <v>3</v>
      </c>
      <c r="C5114" s="21" t="s">
        <v>29</v>
      </c>
      <c r="D5114" s="21" t="s">
        <v>23</v>
      </c>
      <c r="E5114" s="21">
        <v>54</v>
      </c>
      <c r="F5114" s="21">
        <v>46</v>
      </c>
      <c r="G5114" s="21" t="s">
        <v>6206</v>
      </c>
      <c r="H5114" s="21" t="s">
        <v>439</v>
      </c>
      <c r="I5114" s="21">
        <v>0</v>
      </c>
      <c r="J5114" s="21">
        <v>1</v>
      </c>
      <c r="K5114" s="21">
        <v>0</v>
      </c>
      <c r="L5114" s="21">
        <v>0</v>
      </c>
      <c r="M5114" s="21" t="s">
        <v>1409</v>
      </c>
      <c r="N5114" s="21">
        <v>4</v>
      </c>
      <c r="O5114" s="21">
        <f t="shared" si="300"/>
        <v>4</v>
      </c>
      <c r="P5114" s="21">
        <f t="shared" si="301"/>
        <v>0</v>
      </c>
      <c r="Q5114" s="21">
        <f t="shared" si="302"/>
        <v>1</v>
      </c>
      <c r="R5114">
        <f>IFERROR(IF(I5114=1,VLOOKUP(F5114,Lookup!$A$2:$B$15,2,FALSE),0),0.5)</f>
        <v>0</v>
      </c>
      <c r="S5114">
        <f>IF(K5114=1,1,IFERROR(IF(H5114="pass",VLOOKUP(F5114,Lookup!$D$2:$E$26,2,FALSE),0),1.6))</f>
        <v>1.6</v>
      </c>
      <c r="T5114" s="6">
        <f t="shared" si="303"/>
        <v>1.6700000000000002</v>
      </c>
      <c r="U5114" s="6">
        <f t="shared" si="304"/>
        <v>1.6700000000000002</v>
      </c>
      <c r="V5114" t="str">
        <f t="shared" si="305"/>
        <v>M.CALLAWAY, NO</v>
      </c>
    </row>
    <row r="5115" spans="1:22">
      <c r="A5115">
        <v>1279</v>
      </c>
      <c r="B5115" s="21">
        <v>3</v>
      </c>
      <c r="C5115" s="21" t="s">
        <v>29</v>
      </c>
      <c r="D5115" s="21" t="s">
        <v>23</v>
      </c>
      <c r="E5115" s="21">
        <v>41</v>
      </c>
      <c r="F5115" s="21">
        <v>59</v>
      </c>
      <c r="G5115" s="21" t="s">
        <v>6207</v>
      </c>
      <c r="H5115" s="21" t="s">
        <v>439</v>
      </c>
      <c r="I5115" s="21">
        <v>0</v>
      </c>
      <c r="J5115" s="21">
        <v>1</v>
      </c>
      <c r="K5115" s="21">
        <v>0</v>
      </c>
      <c r="L5115" s="21">
        <v>0</v>
      </c>
      <c r="M5115" s="21" t="s">
        <v>1427</v>
      </c>
      <c r="N5115" s="21">
        <v>3</v>
      </c>
      <c r="O5115" s="21">
        <f t="shared" si="300"/>
        <v>3</v>
      </c>
      <c r="P5115" s="21">
        <f t="shared" si="301"/>
        <v>0</v>
      </c>
      <c r="Q5115" s="21">
        <f t="shared" si="302"/>
        <v>1</v>
      </c>
      <c r="R5115">
        <f>IFERROR(IF(I5115=1,VLOOKUP(F5115,Lookup!$A$2:$B$15,2,FALSE),0),0.5)</f>
        <v>0</v>
      </c>
      <c r="S5115">
        <f>IF(K5115=1,1,IFERROR(IF(H5115="pass",VLOOKUP(F5115,Lookup!$D$2:$E$26,2,FALSE),0),1.6))</f>
        <v>1.6</v>
      </c>
      <c r="T5115" s="6">
        <f t="shared" si="303"/>
        <v>1.6525000000000001</v>
      </c>
      <c r="U5115" s="6">
        <f t="shared" si="304"/>
        <v>1.6525000000000001</v>
      </c>
      <c r="V5115" t="str">
        <f t="shared" si="305"/>
        <v>T.JONES, NO</v>
      </c>
    </row>
    <row r="5116" spans="1:22">
      <c r="A5116">
        <v>1280</v>
      </c>
      <c r="B5116" s="21">
        <v>3</v>
      </c>
      <c r="C5116" s="21" t="s">
        <v>29</v>
      </c>
      <c r="D5116" s="21" t="s">
        <v>23</v>
      </c>
      <c r="E5116" s="21">
        <v>37</v>
      </c>
      <c r="F5116" s="21">
        <v>63</v>
      </c>
      <c r="G5116" s="21" t="s">
        <v>6208</v>
      </c>
      <c r="H5116" s="21" t="s">
        <v>439</v>
      </c>
      <c r="I5116" s="21">
        <v>0</v>
      </c>
      <c r="J5116" s="21">
        <v>1</v>
      </c>
      <c r="K5116" s="21">
        <v>0</v>
      </c>
      <c r="L5116" s="21">
        <v>0</v>
      </c>
      <c r="M5116" s="21" t="s">
        <v>6193</v>
      </c>
      <c r="N5116" s="21">
        <v>37</v>
      </c>
      <c r="O5116" s="21">
        <f t="shared" si="300"/>
        <v>37</v>
      </c>
      <c r="P5116" s="21">
        <f t="shared" si="301"/>
        <v>0</v>
      </c>
      <c r="Q5116" s="21">
        <f t="shared" si="302"/>
        <v>1</v>
      </c>
      <c r="R5116">
        <f>IFERROR(IF(I5116=1,VLOOKUP(F5116,Lookup!$A$2:$B$15,2,FALSE),0),0.5)</f>
        <v>0</v>
      </c>
      <c r="S5116">
        <f>IF(K5116=1,1,IFERROR(IF(H5116="pass",VLOOKUP(F5116,Lookup!$D$2:$E$26,2,FALSE),0),1.6))</f>
        <v>1.6</v>
      </c>
      <c r="T5116" s="6">
        <f t="shared" si="303"/>
        <v>2.2475000000000001</v>
      </c>
      <c r="U5116" s="6">
        <f t="shared" si="304"/>
        <v>2.2475000000000001</v>
      </c>
      <c r="V5116" t="str">
        <f t="shared" si="305"/>
        <v>K.STILLS, NO</v>
      </c>
    </row>
    <row r="5117" spans="1:22">
      <c r="A5117">
        <v>1281</v>
      </c>
      <c r="B5117" s="21">
        <v>3</v>
      </c>
      <c r="C5117" s="21" t="s">
        <v>29</v>
      </c>
      <c r="D5117" s="21" t="s">
        <v>23</v>
      </c>
      <c r="E5117" s="21">
        <v>37</v>
      </c>
      <c r="F5117" s="21">
        <v>63</v>
      </c>
      <c r="G5117" s="21" t="s">
        <v>6209</v>
      </c>
      <c r="H5117" s="21" t="s">
        <v>585</v>
      </c>
      <c r="I5117" s="21">
        <v>1</v>
      </c>
      <c r="J5117" s="21">
        <v>0</v>
      </c>
      <c r="K5117" s="21">
        <v>0</v>
      </c>
      <c r="L5117" s="21">
        <v>0</v>
      </c>
      <c r="M5117" s="21" t="s">
        <v>1028</v>
      </c>
      <c r="N5117" s="21" t="s">
        <v>587</v>
      </c>
      <c r="O5117" s="21">
        <f t="shared" si="300"/>
        <v>0</v>
      </c>
      <c r="P5117" s="21">
        <f t="shared" si="301"/>
        <v>1</v>
      </c>
      <c r="Q5117" s="21">
        <f t="shared" si="302"/>
        <v>0</v>
      </c>
      <c r="R5117">
        <f>IFERROR(IF(I5117=1,VLOOKUP(F5117,Lookup!$A$2:$B$15,2,FALSE),0),0.5)</f>
        <v>0.5</v>
      </c>
      <c r="S5117">
        <f>IF(K5117=1,1,IFERROR(IF(H5117="pass",VLOOKUP(F5117,Lookup!$D$2:$E$26,2,FALSE),0),1.6))</f>
        <v>0</v>
      </c>
      <c r="T5117" s="6">
        <f t="shared" si="303"/>
        <v>0</v>
      </c>
      <c r="U5117" s="6">
        <f t="shared" si="304"/>
        <v>0.5</v>
      </c>
      <c r="V5117" t="str">
        <f t="shared" si="305"/>
        <v>T.HILL, NO</v>
      </c>
    </row>
    <row r="5118" spans="1:22">
      <c r="A5118">
        <v>1282</v>
      </c>
      <c r="B5118" s="21">
        <v>3</v>
      </c>
      <c r="C5118" s="21" t="s">
        <v>23</v>
      </c>
      <c r="D5118" s="21" t="s">
        <v>29</v>
      </c>
      <c r="E5118" s="21">
        <v>58</v>
      </c>
      <c r="F5118" s="21">
        <v>42</v>
      </c>
      <c r="G5118" s="21" t="s">
        <v>6210</v>
      </c>
      <c r="H5118" s="21" t="s">
        <v>585</v>
      </c>
      <c r="I5118" s="21">
        <v>1</v>
      </c>
      <c r="J5118" s="21">
        <v>0</v>
      </c>
      <c r="K5118" s="21">
        <v>0</v>
      </c>
      <c r="L5118" s="21">
        <v>0</v>
      </c>
      <c r="M5118" s="21" t="s">
        <v>607</v>
      </c>
      <c r="N5118" s="21" t="s">
        <v>587</v>
      </c>
      <c r="O5118" s="21">
        <f t="shared" si="300"/>
        <v>0</v>
      </c>
      <c r="P5118" s="21">
        <f t="shared" si="301"/>
        <v>1</v>
      </c>
      <c r="Q5118" s="21">
        <f t="shared" si="302"/>
        <v>0</v>
      </c>
      <c r="R5118">
        <f>IFERROR(IF(I5118=1,VLOOKUP(F5118,Lookup!$A$2:$B$15,2,FALSE),0),0.5)</f>
        <v>0.5</v>
      </c>
      <c r="S5118">
        <f>IF(K5118=1,1,IFERROR(IF(H5118="pass",VLOOKUP(F5118,Lookup!$D$2:$E$26,2,FALSE),0),1.6))</f>
        <v>0</v>
      </c>
      <c r="T5118" s="6">
        <f t="shared" si="303"/>
        <v>0</v>
      </c>
      <c r="U5118" s="6">
        <f t="shared" si="304"/>
        <v>0.5</v>
      </c>
      <c r="V5118" t="str">
        <f t="shared" si="305"/>
        <v>D.HARRIS, NE</v>
      </c>
    </row>
    <row r="5119" spans="1:22">
      <c r="A5119">
        <v>1283</v>
      </c>
      <c r="B5119" s="21">
        <v>3</v>
      </c>
      <c r="C5119" s="21" t="s">
        <v>23</v>
      </c>
      <c r="D5119" s="21" t="s">
        <v>29</v>
      </c>
      <c r="E5119" s="21">
        <v>60</v>
      </c>
      <c r="F5119" s="21">
        <v>40</v>
      </c>
      <c r="G5119" s="21" t="s">
        <v>6211</v>
      </c>
      <c r="H5119" s="21" t="s">
        <v>439</v>
      </c>
      <c r="I5119" s="21">
        <v>0</v>
      </c>
      <c r="J5119" s="21">
        <v>1</v>
      </c>
      <c r="K5119" s="21">
        <v>0</v>
      </c>
      <c r="L5119" s="21">
        <v>0</v>
      </c>
      <c r="M5119" s="21" t="s">
        <v>1841</v>
      </c>
      <c r="N5119" s="21">
        <v>5</v>
      </c>
      <c r="O5119" s="21">
        <f t="shared" ref="O5119:O5182" si="306">IF(N5119="NA",0,N5119)</f>
        <v>5</v>
      </c>
      <c r="P5119" s="21">
        <f t="shared" ref="P5119:P5182" si="307">IF(R5119&gt;0,1,0)</f>
        <v>0</v>
      </c>
      <c r="Q5119" s="21">
        <f t="shared" ref="Q5119:Q5182" si="308">IF(AND(S5119&gt;0,T5119&gt;0),1,0)</f>
        <v>1</v>
      </c>
      <c r="R5119">
        <f>IFERROR(IF(I5119=1,VLOOKUP(F5119,Lookup!$A$2:$B$15,2,FALSE),0),0.5)</f>
        <v>0</v>
      </c>
      <c r="S5119">
        <f>IF(K5119=1,1,IFERROR(IF(H5119="pass",VLOOKUP(F5119,Lookup!$D$2:$E$26,2,FALSE),0),1.6))</f>
        <v>1.6</v>
      </c>
      <c r="T5119" s="6">
        <f t="shared" ref="T5119:T5182" si="309">IFERROR(1.6+0.7/40*N5119,0)</f>
        <v>1.6875</v>
      </c>
      <c r="U5119" s="6">
        <f t="shared" ref="U5119:U5182" si="310">R5119+IF(S5119&gt;=3.2,S5119,IF(AND(S5119&lt;3.2,S5119&gt;=1.8),S5119*0.66+T5119*0.34,T5119))+K5119*0.4735*2</f>
        <v>1.6875</v>
      </c>
      <c r="V5119" t="str">
        <f t="shared" si="305"/>
        <v>J.MEYERS, NE</v>
      </c>
    </row>
    <row r="5120" spans="1:22">
      <c r="A5120">
        <v>1284</v>
      </c>
      <c r="B5120" s="21">
        <v>3</v>
      </c>
      <c r="C5120" s="21" t="s">
        <v>23</v>
      </c>
      <c r="D5120" s="21" t="s">
        <v>29</v>
      </c>
      <c r="E5120" s="21">
        <v>53</v>
      </c>
      <c r="F5120" s="21">
        <v>47</v>
      </c>
      <c r="G5120" s="21" t="s">
        <v>6212</v>
      </c>
      <c r="H5120" s="21" t="s">
        <v>439</v>
      </c>
      <c r="I5120" s="21">
        <v>0</v>
      </c>
      <c r="J5120" s="21">
        <v>1</v>
      </c>
      <c r="K5120" s="21">
        <v>0</v>
      </c>
      <c r="L5120" s="21">
        <v>0</v>
      </c>
      <c r="M5120" s="21" t="s">
        <v>1841</v>
      </c>
      <c r="N5120" s="21">
        <v>14</v>
      </c>
      <c r="O5120" s="21">
        <f t="shared" si="306"/>
        <v>14</v>
      </c>
      <c r="P5120" s="21">
        <f t="shared" si="307"/>
        <v>0</v>
      </c>
      <c r="Q5120" s="21">
        <f t="shared" si="308"/>
        <v>1</v>
      </c>
      <c r="R5120">
        <f>IFERROR(IF(I5120=1,VLOOKUP(F5120,Lookup!$A$2:$B$15,2,FALSE),0),0.5)</f>
        <v>0</v>
      </c>
      <c r="S5120">
        <f>IF(K5120=1,1,IFERROR(IF(H5120="pass",VLOOKUP(F5120,Lookup!$D$2:$E$26,2,FALSE),0),1.6))</f>
        <v>1.6</v>
      </c>
      <c r="T5120" s="6">
        <f t="shared" si="309"/>
        <v>1.845</v>
      </c>
      <c r="U5120" s="6">
        <f t="shared" si="310"/>
        <v>1.845</v>
      </c>
      <c r="V5120" t="str">
        <f t="shared" si="305"/>
        <v>J.MEYERS, NE</v>
      </c>
    </row>
    <row r="5121" spans="1:22">
      <c r="A5121">
        <v>1285</v>
      </c>
      <c r="B5121" s="21">
        <v>3</v>
      </c>
      <c r="C5121" s="21" t="s">
        <v>29</v>
      </c>
      <c r="D5121" s="21" t="s">
        <v>23</v>
      </c>
      <c r="E5121" s="21">
        <v>80</v>
      </c>
      <c r="F5121" s="21">
        <v>20</v>
      </c>
      <c r="G5121" s="21" t="s">
        <v>6213</v>
      </c>
      <c r="H5121" s="21" t="s">
        <v>439</v>
      </c>
      <c r="I5121" s="21">
        <v>0</v>
      </c>
      <c r="J5121" s="21">
        <v>1</v>
      </c>
      <c r="K5121" s="21">
        <v>0</v>
      </c>
      <c r="L5121" s="21">
        <v>0</v>
      </c>
      <c r="M5121" s="21" t="s">
        <v>1453</v>
      </c>
      <c r="N5121" s="21">
        <v>25</v>
      </c>
      <c r="O5121" s="21">
        <f t="shared" si="306"/>
        <v>25</v>
      </c>
      <c r="P5121" s="21">
        <f t="shared" si="307"/>
        <v>0</v>
      </c>
      <c r="Q5121" s="21">
        <f t="shared" si="308"/>
        <v>1</v>
      </c>
      <c r="R5121">
        <f>IFERROR(IF(I5121=1,VLOOKUP(F5121,Lookup!$A$2:$B$15,2,FALSE),0),0.5)</f>
        <v>0</v>
      </c>
      <c r="S5121">
        <f>IF(K5121=1,1,IFERROR(IF(H5121="pass",VLOOKUP(F5121,Lookup!$D$2:$E$26,2,FALSE),0),1.6))</f>
        <v>1.6</v>
      </c>
      <c r="T5121" s="6">
        <f t="shared" si="309"/>
        <v>2.0375000000000001</v>
      </c>
      <c r="U5121" s="6">
        <f t="shared" si="310"/>
        <v>2.0375000000000001</v>
      </c>
      <c r="V5121" t="str">
        <f t="shared" si="305"/>
        <v>J.JOHNSON, NO</v>
      </c>
    </row>
    <row r="5122" spans="1:22">
      <c r="A5122">
        <v>1286</v>
      </c>
      <c r="B5122" s="21">
        <v>3</v>
      </c>
      <c r="C5122" s="21" t="s">
        <v>29</v>
      </c>
      <c r="D5122" s="21" t="s">
        <v>23</v>
      </c>
      <c r="E5122" s="21">
        <v>80</v>
      </c>
      <c r="F5122" s="21">
        <v>20</v>
      </c>
      <c r="G5122" s="21" t="s">
        <v>6214</v>
      </c>
      <c r="H5122" s="21" t="s">
        <v>585</v>
      </c>
      <c r="I5122" s="21">
        <v>1</v>
      </c>
      <c r="J5122" s="21">
        <v>0</v>
      </c>
      <c r="K5122" s="21">
        <v>0</v>
      </c>
      <c r="L5122" s="21">
        <v>0</v>
      </c>
      <c r="M5122" s="21" t="s">
        <v>1407</v>
      </c>
      <c r="N5122" s="21" t="s">
        <v>587</v>
      </c>
      <c r="O5122" s="21">
        <f t="shared" si="306"/>
        <v>0</v>
      </c>
      <c r="P5122" s="21">
        <f t="shared" si="307"/>
        <v>1</v>
      </c>
      <c r="Q5122" s="21">
        <f t="shared" si="308"/>
        <v>0</v>
      </c>
      <c r="R5122">
        <f>IFERROR(IF(I5122=1,VLOOKUP(F5122,Lookup!$A$2:$B$15,2,FALSE),0),0.5)</f>
        <v>0.5</v>
      </c>
      <c r="S5122">
        <f>IF(K5122=1,1,IFERROR(IF(H5122="pass",VLOOKUP(F5122,Lookup!$D$2:$E$26,2,FALSE),0),1.6))</f>
        <v>0</v>
      </c>
      <c r="T5122" s="6">
        <f t="shared" si="309"/>
        <v>0</v>
      </c>
      <c r="U5122" s="6">
        <f t="shared" si="310"/>
        <v>0.5</v>
      </c>
      <c r="V5122" t="str">
        <f t="shared" ref="V5122:V5185" si="311">IF(M5122="A.St","A. ST. BROWN, DET",IF(M5122="Dj.Moore","D.MOORE, CAR",IF(M5122="Mi.Carter","M.CARTER, NYJ",UPPER(M5122)&amp;", "&amp;C5122)))</f>
        <v>A.KAMARA, NO</v>
      </c>
    </row>
    <row r="5123" spans="1:22">
      <c r="A5123">
        <v>1287</v>
      </c>
      <c r="B5123" s="21">
        <v>3</v>
      </c>
      <c r="C5123" s="21" t="s">
        <v>29</v>
      </c>
      <c r="D5123" s="21" t="s">
        <v>23</v>
      </c>
      <c r="E5123" s="21">
        <v>77</v>
      </c>
      <c r="F5123" s="21">
        <v>23</v>
      </c>
      <c r="G5123" s="21" t="s">
        <v>6215</v>
      </c>
      <c r="H5123" s="21" t="s">
        <v>585</v>
      </c>
      <c r="I5123" s="21">
        <v>0</v>
      </c>
      <c r="J5123" s="21">
        <v>1</v>
      </c>
      <c r="K5123" s="21">
        <v>0</v>
      </c>
      <c r="L5123" s="21">
        <v>0</v>
      </c>
      <c r="M5123" s="21" t="s">
        <v>1481</v>
      </c>
      <c r="N5123" s="21" t="s">
        <v>587</v>
      </c>
      <c r="O5123" s="21">
        <f t="shared" si="306"/>
        <v>0</v>
      </c>
      <c r="P5123" s="21">
        <f t="shared" si="307"/>
        <v>0</v>
      </c>
      <c r="Q5123" s="21">
        <f t="shared" si="308"/>
        <v>0</v>
      </c>
      <c r="R5123">
        <f>IFERROR(IF(I5123=1,VLOOKUP(F5123,Lookup!$A$2:$B$15,2,FALSE),0),0.5)</f>
        <v>0</v>
      </c>
      <c r="S5123">
        <f>IF(K5123=1,1,IFERROR(IF(H5123="pass",VLOOKUP(F5123,Lookup!$D$2:$E$26,2,FALSE),0),1.6))</f>
        <v>0</v>
      </c>
      <c r="T5123" s="6">
        <f t="shared" si="309"/>
        <v>0</v>
      </c>
      <c r="U5123" s="6">
        <f t="shared" si="310"/>
        <v>0</v>
      </c>
      <c r="V5123" t="str">
        <f t="shared" si="311"/>
        <v>J.WINSTON, NO</v>
      </c>
    </row>
    <row r="5124" spans="1:22">
      <c r="A5124">
        <v>1288</v>
      </c>
      <c r="B5124" s="21">
        <v>3</v>
      </c>
      <c r="C5124" s="21" t="s">
        <v>23</v>
      </c>
      <c r="D5124" s="21" t="s">
        <v>29</v>
      </c>
      <c r="E5124" s="21">
        <v>80</v>
      </c>
      <c r="F5124" s="21">
        <v>20</v>
      </c>
      <c r="G5124" s="21" t="s">
        <v>6216</v>
      </c>
      <c r="H5124" s="21" t="s">
        <v>585</v>
      </c>
      <c r="I5124" s="21">
        <v>1</v>
      </c>
      <c r="J5124" s="21">
        <v>0</v>
      </c>
      <c r="K5124" s="21">
        <v>0</v>
      </c>
      <c r="L5124" s="21">
        <v>0</v>
      </c>
      <c r="M5124" s="21" t="s">
        <v>607</v>
      </c>
      <c r="N5124" s="21" t="s">
        <v>587</v>
      </c>
      <c r="O5124" s="21">
        <f t="shared" si="306"/>
        <v>0</v>
      </c>
      <c r="P5124" s="21">
        <f t="shared" si="307"/>
        <v>1</v>
      </c>
      <c r="Q5124" s="21">
        <f t="shared" si="308"/>
        <v>0</v>
      </c>
      <c r="R5124">
        <f>IFERROR(IF(I5124=1,VLOOKUP(F5124,Lookup!$A$2:$B$15,2,FALSE),0),0.5)</f>
        <v>0.5</v>
      </c>
      <c r="S5124">
        <f>IF(K5124=1,1,IFERROR(IF(H5124="pass",VLOOKUP(F5124,Lookup!$D$2:$E$26,2,FALSE),0),1.6))</f>
        <v>0</v>
      </c>
      <c r="T5124" s="6">
        <f t="shared" si="309"/>
        <v>0</v>
      </c>
      <c r="U5124" s="6">
        <f t="shared" si="310"/>
        <v>0.5</v>
      </c>
      <c r="V5124" t="str">
        <f t="shared" si="311"/>
        <v>D.HARRIS, NE</v>
      </c>
    </row>
    <row r="5125" spans="1:22">
      <c r="A5125">
        <v>1289</v>
      </c>
      <c r="B5125" s="21">
        <v>3</v>
      </c>
      <c r="C5125" s="21" t="s">
        <v>23</v>
      </c>
      <c r="D5125" s="21" t="s">
        <v>29</v>
      </c>
      <c r="E5125" s="21">
        <v>76</v>
      </c>
      <c r="F5125" s="21">
        <v>24</v>
      </c>
      <c r="G5125" s="21" t="s">
        <v>6217</v>
      </c>
      <c r="H5125" s="21" t="s">
        <v>585</v>
      </c>
      <c r="I5125" s="21">
        <v>1</v>
      </c>
      <c r="J5125" s="21">
        <v>0</v>
      </c>
      <c r="K5125" s="21">
        <v>0</v>
      </c>
      <c r="L5125" s="21">
        <v>0</v>
      </c>
      <c r="M5125" s="21" t="s">
        <v>607</v>
      </c>
      <c r="N5125" s="21" t="s">
        <v>587</v>
      </c>
      <c r="O5125" s="21">
        <f t="shared" si="306"/>
        <v>0</v>
      </c>
      <c r="P5125" s="21">
        <f t="shared" si="307"/>
        <v>1</v>
      </c>
      <c r="Q5125" s="21">
        <f t="shared" si="308"/>
        <v>0</v>
      </c>
      <c r="R5125">
        <f>IFERROR(IF(I5125=1,VLOOKUP(F5125,Lookup!$A$2:$B$15,2,FALSE),0),0.5)</f>
        <v>0.5</v>
      </c>
      <c r="S5125">
        <f>IF(K5125=1,1,IFERROR(IF(H5125="pass",VLOOKUP(F5125,Lookup!$D$2:$E$26,2,FALSE),0),1.6))</f>
        <v>0</v>
      </c>
      <c r="T5125" s="6">
        <f t="shared" si="309"/>
        <v>0</v>
      </c>
      <c r="U5125" s="6">
        <f t="shared" si="310"/>
        <v>0.5</v>
      </c>
      <c r="V5125" t="str">
        <f t="shared" si="311"/>
        <v>D.HARRIS, NE</v>
      </c>
    </row>
    <row r="5126" spans="1:22">
      <c r="A5126">
        <v>1290</v>
      </c>
      <c r="B5126" s="21">
        <v>3</v>
      </c>
      <c r="C5126" s="21" t="s">
        <v>23</v>
      </c>
      <c r="D5126" s="21" t="s">
        <v>29</v>
      </c>
      <c r="E5126" s="21">
        <v>73</v>
      </c>
      <c r="F5126" s="21">
        <v>27</v>
      </c>
      <c r="G5126" s="21" t="s">
        <v>6218</v>
      </c>
      <c r="H5126" s="21" t="s">
        <v>585</v>
      </c>
      <c r="I5126" s="21">
        <v>1</v>
      </c>
      <c r="J5126" s="21">
        <v>0</v>
      </c>
      <c r="K5126" s="21">
        <v>0</v>
      </c>
      <c r="L5126" s="21">
        <v>0</v>
      </c>
      <c r="M5126" s="21" t="s">
        <v>1818</v>
      </c>
      <c r="N5126" s="21" t="s">
        <v>587</v>
      </c>
      <c r="O5126" s="21">
        <f t="shared" si="306"/>
        <v>0</v>
      </c>
      <c r="P5126" s="21">
        <f t="shared" si="307"/>
        <v>1</v>
      </c>
      <c r="Q5126" s="21">
        <f t="shared" si="308"/>
        <v>0</v>
      </c>
      <c r="R5126">
        <f>IFERROR(IF(I5126=1,VLOOKUP(F5126,Lookup!$A$2:$B$15,2,FALSE),0),0.5)</f>
        <v>0.5</v>
      </c>
      <c r="S5126">
        <f>IF(K5126=1,1,IFERROR(IF(H5126="pass",VLOOKUP(F5126,Lookup!$D$2:$E$26,2,FALSE),0),1.6))</f>
        <v>0</v>
      </c>
      <c r="T5126" s="6">
        <f t="shared" si="309"/>
        <v>0</v>
      </c>
      <c r="U5126" s="6">
        <f t="shared" si="310"/>
        <v>0.5</v>
      </c>
      <c r="V5126" t="str">
        <f t="shared" si="311"/>
        <v>J.WHITE, NE</v>
      </c>
    </row>
    <row r="5127" spans="1:22">
      <c r="A5127">
        <v>1291</v>
      </c>
      <c r="B5127" s="21">
        <v>3</v>
      </c>
      <c r="C5127" s="21" t="s">
        <v>23</v>
      </c>
      <c r="D5127" s="21" t="s">
        <v>29</v>
      </c>
      <c r="E5127" s="21">
        <v>67</v>
      </c>
      <c r="F5127" s="21">
        <v>33</v>
      </c>
      <c r="G5127" s="21" t="s">
        <v>6219</v>
      </c>
      <c r="H5127" s="21" t="s">
        <v>439</v>
      </c>
      <c r="I5127" s="21">
        <v>0</v>
      </c>
      <c r="J5127" s="21">
        <v>1</v>
      </c>
      <c r="K5127" s="21">
        <v>0</v>
      </c>
      <c r="L5127" s="21">
        <v>0</v>
      </c>
      <c r="M5127" s="21" t="s">
        <v>1816</v>
      </c>
      <c r="N5127" s="21">
        <v>20</v>
      </c>
      <c r="O5127" s="21">
        <f t="shared" si="306"/>
        <v>20</v>
      </c>
      <c r="P5127" s="21">
        <f t="shared" si="307"/>
        <v>0</v>
      </c>
      <c r="Q5127" s="21">
        <f t="shared" si="308"/>
        <v>1</v>
      </c>
      <c r="R5127">
        <f>IFERROR(IF(I5127=1,VLOOKUP(F5127,Lookup!$A$2:$B$15,2,FALSE),0),0.5)</f>
        <v>0</v>
      </c>
      <c r="S5127">
        <f>IF(K5127=1,1,IFERROR(IF(H5127="pass",VLOOKUP(F5127,Lookup!$D$2:$E$26,2,FALSE),0),1.6))</f>
        <v>1.6</v>
      </c>
      <c r="T5127" s="6">
        <f t="shared" si="309"/>
        <v>1.9500000000000002</v>
      </c>
      <c r="U5127" s="6">
        <f t="shared" si="310"/>
        <v>1.9500000000000002</v>
      </c>
      <c r="V5127" t="str">
        <f t="shared" si="311"/>
        <v>J.SMITH, NE</v>
      </c>
    </row>
    <row r="5128" spans="1:22">
      <c r="A5128">
        <v>1292</v>
      </c>
      <c r="B5128" s="21">
        <v>3</v>
      </c>
      <c r="C5128" s="21" t="s">
        <v>23</v>
      </c>
      <c r="D5128" s="21" t="s">
        <v>29</v>
      </c>
      <c r="E5128" s="21">
        <v>67</v>
      </c>
      <c r="F5128" s="21">
        <v>33</v>
      </c>
      <c r="G5128" s="21" t="s">
        <v>6220</v>
      </c>
      <c r="H5128" s="21" t="s">
        <v>439</v>
      </c>
      <c r="I5128" s="21">
        <v>0</v>
      </c>
      <c r="J5128" s="21">
        <v>1</v>
      </c>
      <c r="K5128" s="21">
        <v>0</v>
      </c>
      <c r="L5128" s="21">
        <v>0</v>
      </c>
      <c r="M5128" s="21" t="s">
        <v>607</v>
      </c>
      <c r="N5128" s="21">
        <v>2</v>
      </c>
      <c r="O5128" s="21">
        <f t="shared" si="306"/>
        <v>2</v>
      </c>
      <c r="P5128" s="21">
        <f t="shared" si="307"/>
        <v>0</v>
      </c>
      <c r="Q5128" s="21">
        <f t="shared" si="308"/>
        <v>1</v>
      </c>
      <c r="R5128">
        <f>IFERROR(IF(I5128=1,VLOOKUP(F5128,Lookup!$A$2:$B$15,2,FALSE),0),0.5)</f>
        <v>0</v>
      </c>
      <c r="S5128">
        <f>IF(K5128=1,1,IFERROR(IF(H5128="pass",VLOOKUP(F5128,Lookup!$D$2:$E$26,2,FALSE),0),1.6))</f>
        <v>1.6</v>
      </c>
      <c r="T5128" s="6">
        <f t="shared" si="309"/>
        <v>1.635</v>
      </c>
      <c r="U5128" s="6">
        <f t="shared" si="310"/>
        <v>1.635</v>
      </c>
      <c r="V5128" t="str">
        <f t="shared" si="311"/>
        <v>D.HARRIS, NE</v>
      </c>
    </row>
    <row r="5129" spans="1:22">
      <c r="A5129">
        <v>1293</v>
      </c>
      <c r="B5129" s="21">
        <v>3</v>
      </c>
      <c r="C5129" s="21" t="s">
        <v>23</v>
      </c>
      <c r="D5129" s="21" t="s">
        <v>29</v>
      </c>
      <c r="E5129" s="21">
        <v>65</v>
      </c>
      <c r="F5129" s="21">
        <v>35</v>
      </c>
      <c r="G5129" s="21" t="s">
        <v>6221</v>
      </c>
      <c r="H5129" s="21" t="s">
        <v>439</v>
      </c>
      <c r="I5129" s="21">
        <v>0</v>
      </c>
      <c r="J5129" s="21">
        <v>1</v>
      </c>
      <c r="K5129" s="21">
        <v>0</v>
      </c>
      <c r="L5129" s="21">
        <v>0</v>
      </c>
      <c r="M5129" s="21" t="s">
        <v>1904</v>
      </c>
      <c r="N5129" s="21">
        <v>9</v>
      </c>
      <c r="O5129" s="21">
        <f t="shared" si="306"/>
        <v>9</v>
      </c>
      <c r="P5129" s="21">
        <f t="shared" si="307"/>
        <v>0</v>
      </c>
      <c r="Q5129" s="21">
        <f t="shared" si="308"/>
        <v>1</v>
      </c>
      <c r="R5129">
        <f>IFERROR(IF(I5129=1,VLOOKUP(F5129,Lookup!$A$2:$B$15,2,FALSE),0),0.5)</f>
        <v>0</v>
      </c>
      <c r="S5129">
        <f>IF(K5129=1,1,IFERROR(IF(H5129="pass",VLOOKUP(F5129,Lookup!$D$2:$E$26,2,FALSE),0),1.6))</f>
        <v>1.6</v>
      </c>
      <c r="T5129" s="6">
        <f t="shared" si="309"/>
        <v>1.7575000000000001</v>
      </c>
      <c r="U5129" s="6">
        <f t="shared" si="310"/>
        <v>1.7575000000000001</v>
      </c>
      <c r="V5129" t="str">
        <f t="shared" si="311"/>
        <v>H.HENRY, NE</v>
      </c>
    </row>
    <row r="5130" spans="1:22">
      <c r="A5130">
        <v>1294</v>
      </c>
      <c r="B5130" s="21">
        <v>3</v>
      </c>
      <c r="C5130" s="21" t="s">
        <v>23</v>
      </c>
      <c r="D5130" s="21" t="s">
        <v>29</v>
      </c>
      <c r="E5130" s="21">
        <v>56</v>
      </c>
      <c r="F5130" s="21">
        <v>44</v>
      </c>
      <c r="G5130" s="21" t="s">
        <v>6222</v>
      </c>
      <c r="H5130" s="21" t="s">
        <v>439</v>
      </c>
      <c r="I5130" s="21">
        <v>0</v>
      </c>
      <c r="J5130" s="21">
        <v>1</v>
      </c>
      <c r="K5130" s="21">
        <v>0</v>
      </c>
      <c r="L5130" s="21">
        <v>0</v>
      </c>
      <c r="M5130" s="21" t="s">
        <v>1816</v>
      </c>
      <c r="N5130" s="21">
        <v>21</v>
      </c>
      <c r="O5130" s="21">
        <f t="shared" si="306"/>
        <v>21</v>
      </c>
      <c r="P5130" s="21">
        <f t="shared" si="307"/>
        <v>0</v>
      </c>
      <c r="Q5130" s="21">
        <f t="shared" si="308"/>
        <v>1</v>
      </c>
      <c r="R5130">
        <f>IFERROR(IF(I5130=1,VLOOKUP(F5130,Lookup!$A$2:$B$15,2,FALSE),0),0.5)</f>
        <v>0</v>
      </c>
      <c r="S5130">
        <f>IF(K5130=1,1,IFERROR(IF(H5130="pass",VLOOKUP(F5130,Lookup!$D$2:$E$26,2,FALSE),0),1.6))</f>
        <v>1.6</v>
      </c>
      <c r="T5130" s="6">
        <f t="shared" si="309"/>
        <v>1.9675</v>
      </c>
      <c r="U5130" s="6">
        <f t="shared" si="310"/>
        <v>1.9675</v>
      </c>
      <c r="V5130" t="str">
        <f t="shared" si="311"/>
        <v>J.SMITH, NE</v>
      </c>
    </row>
    <row r="5131" spans="1:22">
      <c r="A5131">
        <v>1295</v>
      </c>
      <c r="B5131" s="21">
        <v>3</v>
      </c>
      <c r="C5131" s="21" t="s">
        <v>23</v>
      </c>
      <c r="D5131" s="21" t="s">
        <v>29</v>
      </c>
      <c r="E5131" s="21">
        <v>56</v>
      </c>
      <c r="F5131" s="21">
        <v>44</v>
      </c>
      <c r="G5131" s="21" t="s">
        <v>6223</v>
      </c>
      <c r="H5131" s="21" t="s">
        <v>439</v>
      </c>
      <c r="I5131" s="21">
        <v>0</v>
      </c>
      <c r="J5131" s="21">
        <v>1</v>
      </c>
      <c r="K5131" s="21">
        <v>0</v>
      </c>
      <c r="L5131" s="21">
        <v>0</v>
      </c>
      <c r="M5131" s="21" t="s">
        <v>1841</v>
      </c>
      <c r="N5131" s="21">
        <v>5</v>
      </c>
      <c r="O5131" s="21">
        <f t="shared" si="306"/>
        <v>5</v>
      </c>
      <c r="P5131" s="21">
        <f t="shared" si="307"/>
        <v>0</v>
      </c>
      <c r="Q5131" s="21">
        <f t="shared" si="308"/>
        <v>1</v>
      </c>
      <c r="R5131">
        <f>IFERROR(IF(I5131=1,VLOOKUP(F5131,Lookup!$A$2:$B$15,2,FALSE),0),0.5)</f>
        <v>0</v>
      </c>
      <c r="S5131">
        <f>IF(K5131=1,1,IFERROR(IF(H5131="pass",VLOOKUP(F5131,Lookup!$D$2:$E$26,2,FALSE),0),1.6))</f>
        <v>1.6</v>
      </c>
      <c r="T5131" s="6">
        <f t="shared" si="309"/>
        <v>1.6875</v>
      </c>
      <c r="U5131" s="6">
        <f t="shared" si="310"/>
        <v>1.6875</v>
      </c>
      <c r="V5131" t="str">
        <f t="shared" si="311"/>
        <v>J.MEYERS, NE</v>
      </c>
    </row>
    <row r="5132" spans="1:22">
      <c r="A5132">
        <v>1296</v>
      </c>
      <c r="B5132" s="21">
        <v>3</v>
      </c>
      <c r="C5132" s="21" t="s">
        <v>23</v>
      </c>
      <c r="D5132" s="21" t="s">
        <v>29</v>
      </c>
      <c r="E5132" s="21">
        <v>56</v>
      </c>
      <c r="F5132" s="21">
        <v>44</v>
      </c>
      <c r="G5132" s="21" t="s">
        <v>6224</v>
      </c>
      <c r="H5132" s="21" t="s">
        <v>439</v>
      </c>
      <c r="I5132" s="21">
        <v>0</v>
      </c>
      <c r="J5132" s="21">
        <v>1</v>
      </c>
      <c r="K5132" s="21">
        <v>0</v>
      </c>
      <c r="L5132" s="21">
        <v>0</v>
      </c>
      <c r="M5132" s="21" t="s">
        <v>1904</v>
      </c>
      <c r="N5132" s="21">
        <v>6</v>
      </c>
      <c r="O5132" s="21">
        <f t="shared" si="306"/>
        <v>6</v>
      </c>
      <c r="P5132" s="21">
        <f t="shared" si="307"/>
        <v>0</v>
      </c>
      <c r="Q5132" s="21">
        <f t="shared" si="308"/>
        <v>1</v>
      </c>
      <c r="R5132">
        <f>IFERROR(IF(I5132=1,VLOOKUP(F5132,Lookup!$A$2:$B$15,2,FALSE),0),0.5)</f>
        <v>0</v>
      </c>
      <c r="S5132">
        <f>IF(K5132=1,1,IFERROR(IF(H5132="pass",VLOOKUP(F5132,Lookup!$D$2:$E$26,2,FALSE),0),1.6))</f>
        <v>1.6</v>
      </c>
      <c r="T5132" s="6">
        <f t="shared" si="309"/>
        <v>1.7050000000000001</v>
      </c>
      <c r="U5132" s="6">
        <f t="shared" si="310"/>
        <v>1.7050000000000001</v>
      </c>
      <c r="V5132" t="str">
        <f t="shared" si="311"/>
        <v>H.HENRY, NE</v>
      </c>
    </row>
    <row r="5133" spans="1:22">
      <c r="A5133">
        <v>1297</v>
      </c>
      <c r="B5133" s="21">
        <v>3</v>
      </c>
      <c r="C5133" s="21" t="s">
        <v>29</v>
      </c>
      <c r="D5133" s="21" t="s">
        <v>23</v>
      </c>
      <c r="E5133" s="21">
        <v>49</v>
      </c>
      <c r="F5133" s="21">
        <v>51</v>
      </c>
      <c r="G5133" s="21" t="s">
        <v>6225</v>
      </c>
      <c r="H5133" s="21" t="s">
        <v>585</v>
      </c>
      <c r="I5133" s="21">
        <v>1</v>
      </c>
      <c r="J5133" s="21">
        <v>0</v>
      </c>
      <c r="K5133" s="21">
        <v>0</v>
      </c>
      <c r="L5133" s="21">
        <v>0</v>
      </c>
      <c r="M5133" s="21" t="s">
        <v>1407</v>
      </c>
      <c r="N5133" s="21" t="s">
        <v>587</v>
      </c>
      <c r="O5133" s="21">
        <f t="shared" si="306"/>
        <v>0</v>
      </c>
      <c r="P5133" s="21">
        <f t="shared" si="307"/>
        <v>1</v>
      </c>
      <c r="Q5133" s="21">
        <f t="shared" si="308"/>
        <v>0</v>
      </c>
      <c r="R5133">
        <f>IFERROR(IF(I5133=1,VLOOKUP(F5133,Lookup!$A$2:$B$15,2,FALSE),0),0.5)</f>
        <v>0.5</v>
      </c>
      <c r="S5133">
        <f>IF(K5133=1,1,IFERROR(IF(H5133="pass",VLOOKUP(F5133,Lookup!$D$2:$E$26,2,FALSE),0),1.6))</f>
        <v>0</v>
      </c>
      <c r="T5133" s="6">
        <f t="shared" si="309"/>
        <v>0</v>
      </c>
      <c r="U5133" s="6">
        <f t="shared" si="310"/>
        <v>0.5</v>
      </c>
      <c r="V5133" t="str">
        <f t="shared" si="311"/>
        <v>A.KAMARA, NO</v>
      </c>
    </row>
    <row r="5134" spans="1:22">
      <c r="A5134">
        <v>1298</v>
      </c>
      <c r="B5134" s="21">
        <v>3</v>
      </c>
      <c r="C5134" s="21" t="s">
        <v>29</v>
      </c>
      <c r="D5134" s="21" t="s">
        <v>23</v>
      </c>
      <c r="E5134" s="21">
        <v>41</v>
      </c>
      <c r="F5134" s="21">
        <v>59</v>
      </c>
      <c r="G5134" s="21" t="s">
        <v>6226</v>
      </c>
      <c r="H5134" s="21" t="s">
        <v>585</v>
      </c>
      <c r="I5134" s="21">
        <v>1</v>
      </c>
      <c r="J5134" s="21">
        <v>0</v>
      </c>
      <c r="K5134" s="21">
        <v>0</v>
      </c>
      <c r="L5134" s="21">
        <v>0</v>
      </c>
      <c r="M5134" s="21" t="s">
        <v>6227</v>
      </c>
      <c r="N5134" s="21" t="s">
        <v>587</v>
      </c>
      <c r="O5134" s="21">
        <f t="shared" si="306"/>
        <v>0</v>
      </c>
      <c r="P5134" s="21">
        <f t="shared" si="307"/>
        <v>1</v>
      </c>
      <c r="Q5134" s="21">
        <f t="shared" si="308"/>
        <v>0</v>
      </c>
      <c r="R5134">
        <f>IFERROR(IF(I5134=1,VLOOKUP(F5134,Lookup!$A$2:$B$15,2,FALSE),0),0.5)</f>
        <v>0.5</v>
      </c>
      <c r="S5134">
        <f>IF(K5134=1,1,IFERROR(IF(H5134="pass",VLOOKUP(F5134,Lookup!$D$2:$E$26,2,FALSE),0),1.6))</f>
        <v>0</v>
      </c>
      <c r="T5134" s="6">
        <f t="shared" si="309"/>
        <v>0</v>
      </c>
      <c r="U5134" s="6">
        <f t="shared" si="310"/>
        <v>0.5</v>
      </c>
      <c r="V5134" t="str">
        <f t="shared" si="311"/>
        <v>A.ARMAH, NO</v>
      </c>
    </row>
    <row r="5135" spans="1:22">
      <c r="A5135">
        <v>1299</v>
      </c>
      <c r="B5135" s="21">
        <v>3</v>
      </c>
      <c r="C5135" s="21" t="s">
        <v>29</v>
      </c>
      <c r="D5135" s="21" t="s">
        <v>23</v>
      </c>
      <c r="E5135" s="21">
        <v>36</v>
      </c>
      <c r="F5135" s="21">
        <v>64</v>
      </c>
      <c r="G5135" s="21" t="s">
        <v>6228</v>
      </c>
      <c r="H5135" s="21" t="s">
        <v>585</v>
      </c>
      <c r="I5135" s="21">
        <v>1</v>
      </c>
      <c r="J5135" s="21">
        <v>0</v>
      </c>
      <c r="K5135" s="21">
        <v>0</v>
      </c>
      <c r="L5135" s="21">
        <v>0</v>
      </c>
      <c r="M5135" s="21" t="s">
        <v>1407</v>
      </c>
      <c r="N5135" s="21" t="s">
        <v>587</v>
      </c>
      <c r="O5135" s="21">
        <f t="shared" si="306"/>
        <v>0</v>
      </c>
      <c r="P5135" s="21">
        <f t="shared" si="307"/>
        <v>1</v>
      </c>
      <c r="Q5135" s="21">
        <f t="shared" si="308"/>
        <v>0</v>
      </c>
      <c r="R5135">
        <f>IFERROR(IF(I5135=1,VLOOKUP(F5135,Lookup!$A$2:$B$15,2,FALSE),0),0.5)</f>
        <v>0.5</v>
      </c>
      <c r="S5135">
        <f>IF(K5135=1,1,IFERROR(IF(H5135="pass",VLOOKUP(F5135,Lookup!$D$2:$E$26,2,FALSE),0),1.6))</f>
        <v>0</v>
      </c>
      <c r="T5135" s="6">
        <f t="shared" si="309"/>
        <v>0</v>
      </c>
      <c r="U5135" s="6">
        <f t="shared" si="310"/>
        <v>0.5</v>
      </c>
      <c r="V5135" t="str">
        <f t="shared" si="311"/>
        <v>A.KAMARA, NO</v>
      </c>
    </row>
    <row r="5136" spans="1:22">
      <c r="A5136">
        <v>1300</v>
      </c>
      <c r="B5136" s="21">
        <v>3</v>
      </c>
      <c r="C5136" s="21" t="s">
        <v>29</v>
      </c>
      <c r="D5136" s="21" t="s">
        <v>23</v>
      </c>
      <c r="E5136" s="21">
        <v>34</v>
      </c>
      <c r="F5136" s="21">
        <v>66</v>
      </c>
      <c r="G5136" s="21" t="s">
        <v>6229</v>
      </c>
      <c r="H5136" s="21" t="s">
        <v>439</v>
      </c>
      <c r="I5136" s="21">
        <v>0</v>
      </c>
      <c r="J5136" s="21">
        <v>1</v>
      </c>
      <c r="K5136" s="21">
        <v>0</v>
      </c>
      <c r="L5136" s="21">
        <v>0</v>
      </c>
      <c r="M5136" s="21" t="s">
        <v>1407</v>
      </c>
      <c r="N5136" s="21">
        <v>-2</v>
      </c>
      <c r="O5136" s="21">
        <f t="shared" si="306"/>
        <v>-2</v>
      </c>
      <c r="P5136" s="21">
        <f t="shared" si="307"/>
        <v>0</v>
      </c>
      <c r="Q5136" s="21">
        <f t="shared" si="308"/>
        <v>1</v>
      </c>
      <c r="R5136">
        <f>IFERROR(IF(I5136=1,VLOOKUP(F5136,Lookup!$A$2:$B$15,2,FALSE),0),0.5)</f>
        <v>0</v>
      </c>
      <c r="S5136">
        <f>IF(K5136=1,1,IFERROR(IF(H5136="pass",VLOOKUP(F5136,Lookup!$D$2:$E$26,2,FALSE),0),1.6))</f>
        <v>1.6</v>
      </c>
      <c r="T5136" s="6">
        <f t="shared" si="309"/>
        <v>1.5650000000000002</v>
      </c>
      <c r="U5136" s="6">
        <f t="shared" si="310"/>
        <v>1.5650000000000002</v>
      </c>
      <c r="V5136" t="str">
        <f t="shared" si="311"/>
        <v>A.KAMARA, NO</v>
      </c>
    </row>
    <row r="5137" spans="1:22">
      <c r="A5137">
        <v>1301</v>
      </c>
      <c r="B5137" s="21">
        <v>3</v>
      </c>
      <c r="C5137" s="21" t="s">
        <v>29</v>
      </c>
      <c r="D5137" s="21" t="s">
        <v>23</v>
      </c>
      <c r="E5137" s="21">
        <v>25</v>
      </c>
      <c r="F5137" s="21">
        <v>75</v>
      </c>
      <c r="G5137" s="21" t="s">
        <v>6230</v>
      </c>
      <c r="H5137" s="21" t="s">
        <v>585</v>
      </c>
      <c r="I5137" s="21">
        <v>1</v>
      </c>
      <c r="J5137" s="21">
        <v>0</v>
      </c>
      <c r="K5137" s="21">
        <v>0</v>
      </c>
      <c r="L5137" s="21">
        <v>0</v>
      </c>
      <c r="M5137" s="21" t="s">
        <v>1427</v>
      </c>
      <c r="N5137" s="21" t="s">
        <v>587</v>
      </c>
      <c r="O5137" s="21">
        <f t="shared" si="306"/>
        <v>0</v>
      </c>
      <c r="P5137" s="21">
        <f t="shared" si="307"/>
        <v>1</v>
      </c>
      <c r="Q5137" s="21">
        <f t="shared" si="308"/>
        <v>0</v>
      </c>
      <c r="R5137">
        <f>IFERROR(IF(I5137=1,VLOOKUP(F5137,Lookup!$A$2:$B$15,2,FALSE),0),0.5)</f>
        <v>0.5</v>
      </c>
      <c r="S5137">
        <f>IF(K5137=1,1,IFERROR(IF(H5137="pass",VLOOKUP(F5137,Lookup!$D$2:$E$26,2,FALSE),0),1.6))</f>
        <v>0</v>
      </c>
      <c r="T5137" s="6">
        <f t="shared" si="309"/>
        <v>0</v>
      </c>
      <c r="U5137" s="6">
        <f t="shared" si="310"/>
        <v>0.5</v>
      </c>
      <c r="V5137" t="str">
        <f t="shared" si="311"/>
        <v>T.JONES, NO</v>
      </c>
    </row>
    <row r="5138" spans="1:22">
      <c r="A5138">
        <v>1302</v>
      </c>
      <c r="B5138" s="21">
        <v>3</v>
      </c>
      <c r="C5138" s="21" t="s">
        <v>29</v>
      </c>
      <c r="D5138" s="21" t="s">
        <v>23</v>
      </c>
      <c r="E5138" s="21">
        <v>27</v>
      </c>
      <c r="F5138" s="21">
        <v>73</v>
      </c>
      <c r="G5138" s="21" t="s">
        <v>6231</v>
      </c>
      <c r="H5138" s="21" t="s">
        <v>585</v>
      </c>
      <c r="I5138" s="21">
        <v>1</v>
      </c>
      <c r="J5138" s="21">
        <v>0</v>
      </c>
      <c r="K5138" s="21">
        <v>0</v>
      </c>
      <c r="L5138" s="21">
        <v>0</v>
      </c>
      <c r="M5138" s="21" t="s">
        <v>1407</v>
      </c>
      <c r="N5138" s="21" t="s">
        <v>587</v>
      </c>
      <c r="O5138" s="21">
        <f t="shared" si="306"/>
        <v>0</v>
      </c>
      <c r="P5138" s="21">
        <f t="shared" si="307"/>
        <v>1</v>
      </c>
      <c r="Q5138" s="21">
        <f t="shared" si="308"/>
        <v>0</v>
      </c>
      <c r="R5138">
        <f>IFERROR(IF(I5138=1,VLOOKUP(F5138,Lookup!$A$2:$B$15,2,FALSE),0),0.5)</f>
        <v>0.5</v>
      </c>
      <c r="S5138">
        <f>IF(K5138=1,1,IFERROR(IF(H5138="pass",VLOOKUP(F5138,Lookup!$D$2:$E$26,2,FALSE),0),1.6))</f>
        <v>0</v>
      </c>
      <c r="T5138" s="6">
        <f t="shared" si="309"/>
        <v>0</v>
      </c>
      <c r="U5138" s="6">
        <f t="shared" si="310"/>
        <v>0.5</v>
      </c>
      <c r="V5138" t="str">
        <f t="shared" si="311"/>
        <v>A.KAMARA, NO</v>
      </c>
    </row>
    <row r="5139" spans="1:22">
      <c r="A5139">
        <v>1303</v>
      </c>
      <c r="B5139" s="21">
        <v>3</v>
      </c>
      <c r="C5139" s="21" t="s">
        <v>23</v>
      </c>
      <c r="D5139" s="21" t="s">
        <v>29</v>
      </c>
      <c r="E5139" s="21">
        <v>74</v>
      </c>
      <c r="F5139" s="21">
        <v>26</v>
      </c>
      <c r="G5139" s="21" t="s">
        <v>6232</v>
      </c>
      <c r="H5139" s="21" t="s">
        <v>585</v>
      </c>
      <c r="I5139" s="21">
        <v>1</v>
      </c>
      <c r="J5139" s="21">
        <v>0</v>
      </c>
      <c r="K5139" s="21">
        <v>0</v>
      </c>
      <c r="L5139" s="21">
        <v>0</v>
      </c>
      <c r="M5139" s="21" t="s">
        <v>607</v>
      </c>
      <c r="N5139" s="21" t="s">
        <v>587</v>
      </c>
      <c r="O5139" s="21">
        <f t="shared" si="306"/>
        <v>0</v>
      </c>
      <c r="P5139" s="21">
        <f t="shared" si="307"/>
        <v>1</v>
      </c>
      <c r="Q5139" s="21">
        <f t="shared" si="308"/>
        <v>0</v>
      </c>
      <c r="R5139">
        <f>IFERROR(IF(I5139=1,VLOOKUP(F5139,Lookup!$A$2:$B$15,2,FALSE),0),0.5)</f>
        <v>0.5</v>
      </c>
      <c r="S5139">
        <f>IF(K5139=1,1,IFERROR(IF(H5139="pass",VLOOKUP(F5139,Lookup!$D$2:$E$26,2,FALSE),0),1.6))</f>
        <v>0</v>
      </c>
      <c r="T5139" s="6">
        <f t="shared" si="309"/>
        <v>0</v>
      </c>
      <c r="U5139" s="6">
        <f t="shared" si="310"/>
        <v>0.5</v>
      </c>
      <c r="V5139" t="str">
        <f t="shared" si="311"/>
        <v>D.HARRIS, NE</v>
      </c>
    </row>
    <row r="5140" spans="1:22">
      <c r="A5140">
        <v>1304</v>
      </c>
      <c r="B5140" s="21">
        <v>3</v>
      </c>
      <c r="C5140" s="21" t="s">
        <v>23</v>
      </c>
      <c r="D5140" s="21" t="s">
        <v>29</v>
      </c>
      <c r="E5140" s="21">
        <v>73</v>
      </c>
      <c r="F5140" s="21">
        <v>27</v>
      </c>
      <c r="G5140" s="21" t="s">
        <v>6233</v>
      </c>
      <c r="H5140" s="21" t="s">
        <v>439</v>
      </c>
      <c r="I5140" s="21">
        <v>0</v>
      </c>
      <c r="J5140" s="21">
        <v>1</v>
      </c>
      <c r="K5140" s="21">
        <v>0</v>
      </c>
      <c r="L5140" s="21">
        <v>0</v>
      </c>
      <c r="M5140" s="21" t="s">
        <v>1841</v>
      </c>
      <c r="N5140" s="21">
        <v>17</v>
      </c>
      <c r="O5140" s="21">
        <f t="shared" si="306"/>
        <v>17</v>
      </c>
      <c r="P5140" s="21">
        <f t="shared" si="307"/>
        <v>0</v>
      </c>
      <c r="Q5140" s="21">
        <f t="shared" si="308"/>
        <v>1</v>
      </c>
      <c r="R5140">
        <f>IFERROR(IF(I5140=1,VLOOKUP(F5140,Lookup!$A$2:$B$15,2,FALSE),0),0.5)</f>
        <v>0</v>
      </c>
      <c r="S5140">
        <f>IF(K5140=1,1,IFERROR(IF(H5140="pass",VLOOKUP(F5140,Lookup!$D$2:$E$26,2,FALSE),0),1.6))</f>
        <v>1.6</v>
      </c>
      <c r="T5140" s="6">
        <f t="shared" si="309"/>
        <v>1.8975</v>
      </c>
      <c r="U5140" s="6">
        <f t="shared" si="310"/>
        <v>1.8975</v>
      </c>
      <c r="V5140" t="str">
        <f t="shared" si="311"/>
        <v>J.MEYERS, NE</v>
      </c>
    </row>
    <row r="5141" spans="1:22">
      <c r="A5141">
        <v>1305</v>
      </c>
      <c r="B5141" s="21">
        <v>3</v>
      </c>
      <c r="C5141" s="21" t="s">
        <v>23</v>
      </c>
      <c r="D5141" s="21" t="s">
        <v>29</v>
      </c>
      <c r="E5141" s="21">
        <v>56</v>
      </c>
      <c r="F5141" s="21">
        <v>44</v>
      </c>
      <c r="G5141" s="21" t="s">
        <v>6234</v>
      </c>
      <c r="H5141" s="21" t="s">
        <v>439</v>
      </c>
      <c r="I5141" s="21">
        <v>0</v>
      </c>
      <c r="J5141" s="21">
        <v>1</v>
      </c>
      <c r="K5141" s="21">
        <v>0</v>
      </c>
      <c r="L5141" s="21">
        <v>0</v>
      </c>
      <c r="M5141" s="21" t="s">
        <v>1841</v>
      </c>
      <c r="N5141" s="21">
        <v>18</v>
      </c>
      <c r="O5141" s="21">
        <f t="shared" si="306"/>
        <v>18</v>
      </c>
      <c r="P5141" s="21">
        <f t="shared" si="307"/>
        <v>0</v>
      </c>
      <c r="Q5141" s="21">
        <f t="shared" si="308"/>
        <v>1</v>
      </c>
      <c r="R5141">
        <f>IFERROR(IF(I5141=1,VLOOKUP(F5141,Lookup!$A$2:$B$15,2,FALSE),0),0.5)</f>
        <v>0</v>
      </c>
      <c r="S5141">
        <f>IF(K5141=1,1,IFERROR(IF(H5141="pass",VLOOKUP(F5141,Lookup!$D$2:$E$26,2,FALSE),0),1.6))</f>
        <v>1.6</v>
      </c>
      <c r="T5141" s="6">
        <f t="shared" si="309"/>
        <v>1.915</v>
      </c>
      <c r="U5141" s="6">
        <f t="shared" si="310"/>
        <v>1.915</v>
      </c>
      <c r="V5141" t="str">
        <f t="shared" si="311"/>
        <v>J.MEYERS, NE</v>
      </c>
    </row>
    <row r="5142" spans="1:22">
      <c r="A5142">
        <v>1306</v>
      </c>
      <c r="B5142" s="21">
        <v>3</v>
      </c>
      <c r="C5142" s="21" t="s">
        <v>23</v>
      </c>
      <c r="D5142" s="21" t="s">
        <v>29</v>
      </c>
      <c r="E5142" s="21">
        <v>56</v>
      </c>
      <c r="F5142" s="21">
        <v>44</v>
      </c>
      <c r="G5142" s="21" t="s">
        <v>6235</v>
      </c>
      <c r="H5142" s="21" t="s">
        <v>439</v>
      </c>
      <c r="I5142" s="21">
        <v>0</v>
      </c>
      <c r="J5142" s="21">
        <v>1</v>
      </c>
      <c r="K5142" s="21">
        <v>0</v>
      </c>
      <c r="L5142" s="21">
        <v>0</v>
      </c>
      <c r="M5142" s="21" t="s">
        <v>1816</v>
      </c>
      <c r="N5142" s="21">
        <v>3</v>
      </c>
      <c r="O5142" s="21">
        <f t="shared" si="306"/>
        <v>3</v>
      </c>
      <c r="P5142" s="21">
        <f t="shared" si="307"/>
        <v>0</v>
      </c>
      <c r="Q5142" s="21">
        <f t="shared" si="308"/>
        <v>1</v>
      </c>
      <c r="R5142">
        <f>IFERROR(IF(I5142=1,VLOOKUP(F5142,Lookup!$A$2:$B$15,2,FALSE),0),0.5)</f>
        <v>0</v>
      </c>
      <c r="S5142">
        <f>IF(K5142=1,1,IFERROR(IF(H5142="pass",VLOOKUP(F5142,Lookup!$D$2:$E$26,2,FALSE),0),1.6))</f>
        <v>1.6</v>
      </c>
      <c r="T5142" s="6">
        <f t="shared" si="309"/>
        <v>1.6525000000000001</v>
      </c>
      <c r="U5142" s="6">
        <f t="shared" si="310"/>
        <v>1.6525000000000001</v>
      </c>
      <c r="V5142" t="str">
        <f t="shared" si="311"/>
        <v>J.SMITH, NE</v>
      </c>
    </row>
    <row r="5143" spans="1:22">
      <c r="A5143">
        <v>1307</v>
      </c>
      <c r="B5143" s="21">
        <v>3</v>
      </c>
      <c r="C5143" s="21" t="s">
        <v>23</v>
      </c>
      <c r="D5143" s="21" t="s">
        <v>29</v>
      </c>
      <c r="E5143" s="21">
        <v>56</v>
      </c>
      <c r="F5143" s="21">
        <v>44</v>
      </c>
      <c r="G5143" s="21" t="s">
        <v>6236</v>
      </c>
      <c r="H5143" s="21" t="s">
        <v>439</v>
      </c>
      <c r="I5143" s="21">
        <v>0</v>
      </c>
      <c r="J5143" s="21">
        <v>1</v>
      </c>
      <c r="K5143" s="21">
        <v>0</v>
      </c>
      <c r="L5143" s="21">
        <v>0</v>
      </c>
      <c r="M5143" s="21" t="s">
        <v>1904</v>
      </c>
      <c r="N5143" s="21">
        <v>11</v>
      </c>
      <c r="O5143" s="21">
        <f t="shared" si="306"/>
        <v>11</v>
      </c>
      <c r="P5143" s="21">
        <f t="shared" si="307"/>
        <v>0</v>
      </c>
      <c r="Q5143" s="21">
        <f t="shared" si="308"/>
        <v>1</v>
      </c>
      <c r="R5143">
        <f>IFERROR(IF(I5143=1,VLOOKUP(F5143,Lookup!$A$2:$B$15,2,FALSE),0),0.5)</f>
        <v>0</v>
      </c>
      <c r="S5143">
        <f>IF(K5143=1,1,IFERROR(IF(H5143="pass",VLOOKUP(F5143,Lookup!$D$2:$E$26,2,FALSE),0),1.6))</f>
        <v>1.6</v>
      </c>
      <c r="T5143" s="6">
        <f t="shared" si="309"/>
        <v>1.7925</v>
      </c>
      <c r="U5143" s="6">
        <f t="shared" si="310"/>
        <v>1.7925</v>
      </c>
      <c r="V5143" t="str">
        <f t="shared" si="311"/>
        <v>H.HENRY, NE</v>
      </c>
    </row>
    <row r="5144" spans="1:22">
      <c r="A5144">
        <v>1308</v>
      </c>
      <c r="B5144" s="21">
        <v>3</v>
      </c>
      <c r="C5144" s="21" t="s">
        <v>29</v>
      </c>
      <c r="D5144" s="21" t="s">
        <v>23</v>
      </c>
      <c r="E5144" s="21">
        <v>9</v>
      </c>
      <c r="F5144" s="21">
        <v>91</v>
      </c>
      <c r="G5144" s="21" t="s">
        <v>6237</v>
      </c>
      <c r="H5144" s="21" t="s">
        <v>585</v>
      </c>
      <c r="I5144" s="21">
        <v>1</v>
      </c>
      <c r="J5144" s="21">
        <v>0</v>
      </c>
      <c r="K5144" s="21">
        <v>0</v>
      </c>
      <c r="L5144" s="21">
        <v>0</v>
      </c>
      <c r="M5144" s="21" t="s">
        <v>1407</v>
      </c>
      <c r="N5144" s="21" t="s">
        <v>587</v>
      </c>
      <c r="O5144" s="21">
        <f t="shared" si="306"/>
        <v>0</v>
      </c>
      <c r="P5144" s="21">
        <f t="shared" si="307"/>
        <v>1</v>
      </c>
      <c r="Q5144" s="21">
        <f t="shared" si="308"/>
        <v>0</v>
      </c>
      <c r="R5144">
        <f>IFERROR(IF(I5144=1,VLOOKUP(F5144,Lookup!$A$2:$B$15,2,FALSE),0),0.5)</f>
        <v>0.8</v>
      </c>
      <c r="S5144">
        <f>IF(K5144=1,1,IFERROR(IF(H5144="pass",VLOOKUP(F5144,Lookup!$D$2:$E$26,2,FALSE),0),1.6))</f>
        <v>0</v>
      </c>
      <c r="T5144" s="6">
        <f t="shared" si="309"/>
        <v>0</v>
      </c>
      <c r="U5144" s="6">
        <f t="shared" si="310"/>
        <v>0.8</v>
      </c>
      <c r="V5144" t="str">
        <f t="shared" si="311"/>
        <v>A.KAMARA, NO</v>
      </c>
    </row>
    <row r="5145" spans="1:22">
      <c r="A5145">
        <v>1309</v>
      </c>
      <c r="B5145" s="21">
        <v>3</v>
      </c>
      <c r="C5145" s="21" t="s">
        <v>29</v>
      </c>
      <c r="D5145" s="21" t="s">
        <v>23</v>
      </c>
      <c r="E5145" s="21">
        <v>7</v>
      </c>
      <c r="F5145" s="21">
        <v>93</v>
      </c>
      <c r="G5145" s="21" t="s">
        <v>6238</v>
      </c>
      <c r="H5145" s="21" t="s">
        <v>439</v>
      </c>
      <c r="I5145" s="21">
        <v>0</v>
      </c>
      <c r="J5145" s="21">
        <v>1</v>
      </c>
      <c r="K5145" s="21">
        <v>0</v>
      </c>
      <c r="L5145" s="21">
        <v>0</v>
      </c>
      <c r="M5145" s="21" t="s">
        <v>1409</v>
      </c>
      <c r="N5145" s="21">
        <v>7</v>
      </c>
      <c r="O5145" s="21">
        <f t="shared" si="306"/>
        <v>7</v>
      </c>
      <c r="P5145" s="21">
        <f t="shared" si="307"/>
        <v>0</v>
      </c>
      <c r="Q5145" s="21">
        <f t="shared" si="308"/>
        <v>1</v>
      </c>
      <c r="R5145">
        <f>IFERROR(IF(I5145=1,VLOOKUP(F5145,Lookup!$A$2:$B$15,2,FALSE),0),0.5)</f>
        <v>0</v>
      </c>
      <c r="S5145">
        <f>IF(K5145=1,1,IFERROR(IF(H5145="pass",VLOOKUP(F5145,Lookup!$D$2:$E$26,2,FALSE),0),1.6))</f>
        <v>2.7</v>
      </c>
      <c r="T5145" s="6">
        <f t="shared" si="309"/>
        <v>1.7225000000000001</v>
      </c>
      <c r="U5145" s="6">
        <f t="shared" si="310"/>
        <v>2.3676500000000003</v>
      </c>
      <c r="V5145" t="str">
        <f t="shared" si="311"/>
        <v>M.CALLAWAY, NO</v>
      </c>
    </row>
    <row r="5146" spans="1:22">
      <c r="A5146">
        <v>1310</v>
      </c>
      <c r="B5146" s="21">
        <v>3</v>
      </c>
      <c r="C5146" s="21" t="s">
        <v>23</v>
      </c>
      <c r="D5146" s="21" t="s">
        <v>29</v>
      </c>
      <c r="E5146" s="21">
        <v>75</v>
      </c>
      <c r="F5146" s="21">
        <v>25</v>
      </c>
      <c r="G5146" s="21" t="s">
        <v>6239</v>
      </c>
      <c r="H5146" s="21" t="s">
        <v>439</v>
      </c>
      <c r="I5146" s="21">
        <v>0</v>
      </c>
      <c r="J5146" s="21">
        <v>1</v>
      </c>
      <c r="K5146" s="21">
        <v>0</v>
      </c>
      <c r="L5146" s="21">
        <v>0</v>
      </c>
      <c r="M5146" s="21" t="s">
        <v>1909</v>
      </c>
      <c r="N5146" s="21">
        <v>8</v>
      </c>
      <c r="O5146" s="21">
        <f t="shared" si="306"/>
        <v>8</v>
      </c>
      <c r="P5146" s="21">
        <f t="shared" si="307"/>
        <v>0</v>
      </c>
      <c r="Q5146" s="21">
        <f t="shared" si="308"/>
        <v>1</v>
      </c>
      <c r="R5146">
        <f>IFERROR(IF(I5146=1,VLOOKUP(F5146,Lookup!$A$2:$B$15,2,FALSE),0),0.5)</f>
        <v>0</v>
      </c>
      <c r="S5146">
        <f>IF(K5146=1,1,IFERROR(IF(H5146="pass",VLOOKUP(F5146,Lookup!$D$2:$E$26,2,FALSE),0),1.6))</f>
        <v>1.6</v>
      </c>
      <c r="T5146" s="6">
        <f t="shared" si="309"/>
        <v>1.74</v>
      </c>
      <c r="U5146" s="6">
        <f t="shared" si="310"/>
        <v>1.74</v>
      </c>
      <c r="V5146" t="str">
        <f t="shared" si="311"/>
        <v>K.BOURNE, NE</v>
      </c>
    </row>
    <row r="5147" spans="1:22">
      <c r="A5147">
        <v>1311</v>
      </c>
      <c r="B5147" s="21">
        <v>3</v>
      </c>
      <c r="C5147" s="21" t="s">
        <v>23</v>
      </c>
      <c r="D5147" s="21" t="s">
        <v>29</v>
      </c>
      <c r="E5147" s="21">
        <v>44</v>
      </c>
      <c r="F5147" s="21">
        <v>56</v>
      </c>
      <c r="G5147" s="21" t="s">
        <v>6240</v>
      </c>
      <c r="H5147" s="21" t="s">
        <v>439</v>
      </c>
      <c r="I5147" s="21">
        <v>0</v>
      </c>
      <c r="J5147" s="21">
        <v>1</v>
      </c>
      <c r="K5147" s="21">
        <v>0</v>
      </c>
      <c r="L5147" s="21">
        <v>0</v>
      </c>
      <c r="M5147" s="21" t="s">
        <v>1837</v>
      </c>
      <c r="N5147" s="21">
        <v>8</v>
      </c>
      <c r="O5147" s="21">
        <f t="shared" si="306"/>
        <v>8</v>
      </c>
      <c r="P5147" s="21">
        <f t="shared" si="307"/>
        <v>0</v>
      </c>
      <c r="Q5147" s="21">
        <f t="shared" si="308"/>
        <v>1</v>
      </c>
      <c r="R5147">
        <f>IFERROR(IF(I5147=1,VLOOKUP(F5147,Lookup!$A$2:$B$15,2,FALSE),0),0.5)</f>
        <v>0</v>
      </c>
      <c r="S5147">
        <f>IF(K5147=1,1,IFERROR(IF(H5147="pass",VLOOKUP(F5147,Lookup!$D$2:$E$26,2,FALSE),0),1.6))</f>
        <v>1.6</v>
      </c>
      <c r="T5147" s="6">
        <f t="shared" si="309"/>
        <v>1.74</v>
      </c>
      <c r="U5147" s="6">
        <f t="shared" si="310"/>
        <v>1.74</v>
      </c>
      <c r="V5147" t="str">
        <f t="shared" si="311"/>
        <v>N.AGHOLOR, NE</v>
      </c>
    </row>
    <row r="5148" spans="1:22">
      <c r="A5148">
        <v>1312</v>
      </c>
      <c r="B5148" s="21">
        <v>3</v>
      </c>
      <c r="C5148" s="21" t="s">
        <v>23</v>
      </c>
      <c r="D5148" s="21" t="s">
        <v>29</v>
      </c>
      <c r="E5148" s="21">
        <v>31</v>
      </c>
      <c r="F5148" s="21">
        <v>69</v>
      </c>
      <c r="G5148" s="21" t="s">
        <v>6241</v>
      </c>
      <c r="H5148" s="21" t="s">
        <v>585</v>
      </c>
      <c r="I5148" s="21">
        <v>0</v>
      </c>
      <c r="J5148" s="21">
        <v>1</v>
      </c>
      <c r="K5148" s="21">
        <v>0</v>
      </c>
      <c r="L5148" s="21">
        <v>0</v>
      </c>
      <c r="M5148" s="21" t="s">
        <v>1554</v>
      </c>
      <c r="N5148" s="21" t="s">
        <v>587</v>
      </c>
      <c r="O5148" s="21">
        <f t="shared" si="306"/>
        <v>0</v>
      </c>
      <c r="P5148" s="21">
        <f t="shared" si="307"/>
        <v>0</v>
      </c>
      <c r="Q5148" s="21">
        <f t="shared" si="308"/>
        <v>0</v>
      </c>
      <c r="R5148">
        <f>IFERROR(IF(I5148=1,VLOOKUP(F5148,Lookup!$A$2:$B$15,2,FALSE),0),0.5)</f>
        <v>0</v>
      </c>
      <c r="S5148">
        <f>IF(K5148=1,1,IFERROR(IF(H5148="pass",VLOOKUP(F5148,Lookup!$D$2:$E$26,2,FALSE),0),1.6))</f>
        <v>0</v>
      </c>
      <c r="T5148" s="6">
        <f t="shared" si="309"/>
        <v>0</v>
      </c>
      <c r="U5148" s="6">
        <f t="shared" si="310"/>
        <v>0</v>
      </c>
      <c r="V5148" t="str">
        <f t="shared" si="311"/>
        <v>M.JONES, NE</v>
      </c>
    </row>
    <row r="5149" spans="1:22">
      <c r="A5149">
        <v>1313</v>
      </c>
      <c r="B5149" s="21">
        <v>3</v>
      </c>
      <c r="C5149" s="21" t="s">
        <v>23</v>
      </c>
      <c r="D5149" s="21" t="s">
        <v>29</v>
      </c>
      <c r="E5149" s="21">
        <v>29</v>
      </c>
      <c r="F5149" s="21">
        <v>71</v>
      </c>
      <c r="G5149" s="21" t="s">
        <v>6242</v>
      </c>
      <c r="H5149" s="21" t="s">
        <v>439</v>
      </c>
      <c r="I5149" s="21">
        <v>0</v>
      </c>
      <c r="J5149" s="21">
        <v>1</v>
      </c>
      <c r="K5149" s="21">
        <v>0</v>
      </c>
      <c r="L5149" s="21">
        <v>0</v>
      </c>
      <c r="M5149" s="21" t="s">
        <v>1841</v>
      </c>
      <c r="N5149" s="21">
        <v>6</v>
      </c>
      <c r="O5149" s="21">
        <f t="shared" si="306"/>
        <v>6</v>
      </c>
      <c r="P5149" s="21">
        <f t="shared" si="307"/>
        <v>0</v>
      </c>
      <c r="Q5149" s="21">
        <f t="shared" si="308"/>
        <v>1</v>
      </c>
      <c r="R5149">
        <f>IFERROR(IF(I5149=1,VLOOKUP(F5149,Lookup!$A$2:$B$15,2,FALSE),0),0.5)</f>
        <v>0</v>
      </c>
      <c r="S5149">
        <f>IF(K5149=1,1,IFERROR(IF(H5149="pass",VLOOKUP(F5149,Lookup!$D$2:$E$26,2,FALSE),0),1.6))</f>
        <v>1.6</v>
      </c>
      <c r="T5149" s="6">
        <f t="shared" si="309"/>
        <v>1.7050000000000001</v>
      </c>
      <c r="U5149" s="6">
        <f t="shared" si="310"/>
        <v>1.7050000000000001</v>
      </c>
      <c r="V5149" t="str">
        <f t="shared" si="311"/>
        <v>J.MEYERS, NE</v>
      </c>
    </row>
    <row r="5150" spans="1:22">
      <c r="A5150">
        <v>1314</v>
      </c>
      <c r="B5150" s="21">
        <v>3</v>
      </c>
      <c r="C5150" s="21" t="s">
        <v>23</v>
      </c>
      <c r="D5150" s="21" t="s">
        <v>29</v>
      </c>
      <c r="E5150" s="21">
        <v>22</v>
      </c>
      <c r="F5150" s="21">
        <v>78</v>
      </c>
      <c r="G5150" s="21" t="s">
        <v>6243</v>
      </c>
      <c r="H5150" s="21" t="s">
        <v>585</v>
      </c>
      <c r="I5150" s="21">
        <v>1</v>
      </c>
      <c r="J5150" s="21">
        <v>0</v>
      </c>
      <c r="K5150" s="21">
        <v>0</v>
      </c>
      <c r="L5150" s="21">
        <v>0</v>
      </c>
      <c r="M5150" s="21" t="s">
        <v>1937</v>
      </c>
      <c r="N5150" s="21" t="s">
        <v>587</v>
      </c>
      <c r="O5150" s="21">
        <f t="shared" si="306"/>
        <v>0</v>
      </c>
      <c r="P5150" s="21">
        <f t="shared" si="307"/>
        <v>1</v>
      </c>
      <c r="Q5150" s="21">
        <f t="shared" si="308"/>
        <v>0</v>
      </c>
      <c r="R5150">
        <f>IFERROR(IF(I5150=1,VLOOKUP(F5150,Lookup!$A$2:$B$15,2,FALSE),0),0.5)</f>
        <v>0.5</v>
      </c>
      <c r="S5150">
        <f>IF(K5150=1,1,IFERROR(IF(H5150="pass",VLOOKUP(F5150,Lookup!$D$2:$E$26,2,FALSE),0),1.6))</f>
        <v>0</v>
      </c>
      <c r="T5150" s="6">
        <f t="shared" si="309"/>
        <v>0</v>
      </c>
      <c r="U5150" s="6">
        <f t="shared" si="310"/>
        <v>0.5</v>
      </c>
      <c r="V5150" t="str">
        <f t="shared" si="311"/>
        <v>B.BOLDEN, NE</v>
      </c>
    </row>
    <row r="5151" spans="1:22">
      <c r="A5151">
        <v>1315</v>
      </c>
      <c r="B5151" s="21">
        <v>3</v>
      </c>
      <c r="C5151" s="21" t="s">
        <v>29</v>
      </c>
      <c r="D5151" s="21" t="s">
        <v>23</v>
      </c>
      <c r="E5151" s="21">
        <v>75</v>
      </c>
      <c r="F5151" s="21">
        <v>25</v>
      </c>
      <c r="G5151" s="21" t="s">
        <v>6244</v>
      </c>
      <c r="H5151" s="21" t="s">
        <v>2963</v>
      </c>
      <c r="I5151" s="21">
        <v>0</v>
      </c>
      <c r="J5151" s="21">
        <v>0</v>
      </c>
      <c r="K5151" s="21">
        <v>0</v>
      </c>
      <c r="L5151" s="21">
        <v>0</v>
      </c>
      <c r="M5151" s="21" t="s">
        <v>1481</v>
      </c>
      <c r="N5151" s="21" t="s">
        <v>587</v>
      </c>
      <c r="O5151" s="21">
        <f t="shared" si="306"/>
        <v>0</v>
      </c>
      <c r="P5151" s="21">
        <f t="shared" si="307"/>
        <v>0</v>
      </c>
      <c r="Q5151" s="21">
        <f t="shared" si="308"/>
        <v>0</v>
      </c>
      <c r="R5151">
        <f>IFERROR(IF(I5151=1,VLOOKUP(F5151,Lookup!$A$2:$B$15,2,FALSE),0),0.5)</f>
        <v>0</v>
      </c>
      <c r="S5151">
        <f>IF(K5151=1,1,IFERROR(IF(H5151="pass",VLOOKUP(F5151,Lookup!$D$2:$E$26,2,FALSE),0),1.6))</f>
        <v>0</v>
      </c>
      <c r="T5151" s="6">
        <f t="shared" si="309"/>
        <v>0</v>
      </c>
      <c r="U5151" s="6">
        <f t="shared" si="310"/>
        <v>0</v>
      </c>
      <c r="V5151" t="str">
        <f t="shared" si="311"/>
        <v>J.WINSTON, NO</v>
      </c>
    </row>
    <row r="5152" spans="1:22">
      <c r="A5152">
        <v>1316</v>
      </c>
      <c r="B5152" s="21">
        <v>3</v>
      </c>
      <c r="C5152" s="21" t="s">
        <v>23</v>
      </c>
      <c r="D5152" s="21" t="s">
        <v>29</v>
      </c>
      <c r="E5152" s="21">
        <v>75</v>
      </c>
      <c r="F5152" s="21">
        <v>25</v>
      </c>
      <c r="G5152" s="21" t="s">
        <v>6245</v>
      </c>
      <c r="H5152" s="21" t="s">
        <v>439</v>
      </c>
      <c r="I5152" s="21">
        <v>0</v>
      </c>
      <c r="J5152" s="21">
        <v>1</v>
      </c>
      <c r="K5152" s="21">
        <v>0</v>
      </c>
      <c r="L5152" s="21">
        <v>0</v>
      </c>
      <c r="M5152" s="21" t="s">
        <v>1816</v>
      </c>
      <c r="N5152" s="21">
        <v>9</v>
      </c>
      <c r="O5152" s="21">
        <f t="shared" si="306"/>
        <v>9</v>
      </c>
      <c r="P5152" s="21">
        <f t="shared" si="307"/>
        <v>0</v>
      </c>
      <c r="Q5152" s="21">
        <f t="shared" si="308"/>
        <v>1</v>
      </c>
      <c r="R5152">
        <f>IFERROR(IF(I5152=1,VLOOKUP(F5152,Lookup!$A$2:$B$15,2,FALSE),0),0.5)</f>
        <v>0</v>
      </c>
      <c r="S5152">
        <f>IF(K5152=1,1,IFERROR(IF(H5152="pass",VLOOKUP(F5152,Lookup!$D$2:$E$26,2,FALSE),0),1.6))</f>
        <v>1.6</v>
      </c>
      <c r="T5152" s="6">
        <f t="shared" si="309"/>
        <v>1.7575000000000001</v>
      </c>
      <c r="U5152" s="6">
        <f t="shared" si="310"/>
        <v>1.7575000000000001</v>
      </c>
      <c r="V5152" t="str">
        <f t="shared" si="311"/>
        <v>J.SMITH, NE</v>
      </c>
    </row>
    <row r="5153" spans="1:22">
      <c r="A5153">
        <v>1317</v>
      </c>
      <c r="B5153" s="21">
        <v>3</v>
      </c>
      <c r="C5153" s="21" t="s">
        <v>23</v>
      </c>
      <c r="D5153" s="21" t="s">
        <v>29</v>
      </c>
      <c r="E5153" s="21">
        <v>75</v>
      </c>
      <c r="F5153" s="21">
        <v>25</v>
      </c>
      <c r="G5153" s="21" t="s">
        <v>6246</v>
      </c>
      <c r="H5153" s="21" t="s">
        <v>585</v>
      </c>
      <c r="I5153" s="21">
        <v>1</v>
      </c>
      <c r="J5153" s="21">
        <v>0</v>
      </c>
      <c r="K5153" s="21">
        <v>0</v>
      </c>
      <c r="L5153" s="21">
        <v>0</v>
      </c>
      <c r="M5153" s="21" t="s">
        <v>607</v>
      </c>
      <c r="N5153" s="21" t="s">
        <v>587</v>
      </c>
      <c r="O5153" s="21">
        <f t="shared" si="306"/>
        <v>0</v>
      </c>
      <c r="P5153" s="21">
        <f t="shared" si="307"/>
        <v>1</v>
      </c>
      <c r="Q5153" s="21">
        <f t="shared" si="308"/>
        <v>0</v>
      </c>
      <c r="R5153">
        <f>IFERROR(IF(I5153=1,VLOOKUP(F5153,Lookup!$A$2:$B$15,2,FALSE),0),0.5)</f>
        <v>0.5</v>
      </c>
      <c r="S5153">
        <f>IF(K5153=1,1,IFERROR(IF(H5153="pass",VLOOKUP(F5153,Lookup!$D$2:$E$26,2,FALSE),0),1.6))</f>
        <v>0</v>
      </c>
      <c r="T5153" s="6">
        <f t="shared" si="309"/>
        <v>0</v>
      </c>
      <c r="U5153" s="6">
        <f t="shared" si="310"/>
        <v>0.5</v>
      </c>
      <c r="V5153" t="str">
        <f t="shared" si="311"/>
        <v>D.HARRIS, NE</v>
      </c>
    </row>
    <row r="5154" spans="1:22">
      <c r="A5154">
        <v>1318</v>
      </c>
      <c r="B5154" s="21">
        <v>3</v>
      </c>
      <c r="C5154" s="21" t="s">
        <v>23</v>
      </c>
      <c r="D5154" s="21" t="s">
        <v>29</v>
      </c>
      <c r="E5154" s="21">
        <v>74</v>
      </c>
      <c r="F5154" s="21">
        <v>26</v>
      </c>
      <c r="G5154" s="21" t="s">
        <v>6247</v>
      </c>
      <c r="H5154" s="21" t="s">
        <v>439</v>
      </c>
      <c r="I5154" s="21">
        <v>0</v>
      </c>
      <c r="J5154" s="21">
        <v>1</v>
      </c>
      <c r="K5154" s="21">
        <v>0</v>
      </c>
      <c r="L5154" s="21">
        <v>0</v>
      </c>
      <c r="M5154" s="21" t="s">
        <v>1904</v>
      </c>
      <c r="N5154" s="21">
        <v>3</v>
      </c>
      <c r="O5154" s="21">
        <f t="shared" si="306"/>
        <v>3</v>
      </c>
      <c r="P5154" s="21">
        <f t="shared" si="307"/>
        <v>0</v>
      </c>
      <c r="Q5154" s="21">
        <f t="shared" si="308"/>
        <v>1</v>
      </c>
      <c r="R5154">
        <f>IFERROR(IF(I5154=1,VLOOKUP(F5154,Lookup!$A$2:$B$15,2,FALSE),0),0.5)</f>
        <v>0</v>
      </c>
      <c r="S5154">
        <f>IF(K5154=1,1,IFERROR(IF(H5154="pass",VLOOKUP(F5154,Lookup!$D$2:$E$26,2,FALSE),0),1.6))</f>
        <v>1.6</v>
      </c>
      <c r="T5154" s="6">
        <f t="shared" si="309"/>
        <v>1.6525000000000001</v>
      </c>
      <c r="U5154" s="6">
        <f t="shared" si="310"/>
        <v>1.6525000000000001</v>
      </c>
      <c r="V5154" t="str">
        <f t="shared" si="311"/>
        <v>H.HENRY, NE</v>
      </c>
    </row>
    <row r="5155" spans="1:22">
      <c r="A5155">
        <v>1319</v>
      </c>
      <c r="B5155" s="21">
        <v>3</v>
      </c>
      <c r="C5155" s="21" t="s">
        <v>23</v>
      </c>
      <c r="D5155" s="21" t="s">
        <v>29</v>
      </c>
      <c r="E5155" s="21">
        <v>71</v>
      </c>
      <c r="F5155" s="21">
        <v>29</v>
      </c>
      <c r="G5155" s="21" t="s">
        <v>6248</v>
      </c>
      <c r="H5155" s="21" t="s">
        <v>439</v>
      </c>
      <c r="I5155" s="21">
        <v>0</v>
      </c>
      <c r="J5155" s="21">
        <v>1</v>
      </c>
      <c r="K5155" s="21">
        <v>0</v>
      </c>
      <c r="L5155" s="21">
        <v>0</v>
      </c>
      <c r="M5155" s="21" t="s">
        <v>1816</v>
      </c>
      <c r="N5155" s="21">
        <v>1</v>
      </c>
      <c r="O5155" s="21">
        <f t="shared" si="306"/>
        <v>1</v>
      </c>
      <c r="P5155" s="21">
        <f t="shared" si="307"/>
        <v>0</v>
      </c>
      <c r="Q5155" s="21">
        <f t="shared" si="308"/>
        <v>1</v>
      </c>
      <c r="R5155">
        <f>IFERROR(IF(I5155=1,VLOOKUP(F5155,Lookup!$A$2:$B$15,2,FALSE),0),0.5)</f>
        <v>0</v>
      </c>
      <c r="S5155">
        <f>IF(K5155=1,1,IFERROR(IF(H5155="pass",VLOOKUP(F5155,Lookup!$D$2:$E$26,2,FALSE),0),1.6))</f>
        <v>1.6</v>
      </c>
      <c r="T5155" s="6">
        <f t="shared" si="309"/>
        <v>1.6175000000000002</v>
      </c>
      <c r="U5155" s="6">
        <f t="shared" si="310"/>
        <v>1.6175000000000002</v>
      </c>
      <c r="V5155" t="str">
        <f t="shared" si="311"/>
        <v>J.SMITH, NE</v>
      </c>
    </row>
    <row r="5156" spans="1:22">
      <c r="A5156">
        <v>1320</v>
      </c>
      <c r="B5156" s="21">
        <v>3</v>
      </c>
      <c r="C5156" s="21" t="s">
        <v>29</v>
      </c>
      <c r="D5156" s="21" t="s">
        <v>23</v>
      </c>
      <c r="E5156" s="21">
        <v>70</v>
      </c>
      <c r="F5156" s="21">
        <v>30</v>
      </c>
      <c r="G5156" s="21" t="s">
        <v>6249</v>
      </c>
      <c r="H5156" s="21" t="s">
        <v>585</v>
      </c>
      <c r="I5156" s="21">
        <v>1</v>
      </c>
      <c r="J5156" s="21">
        <v>0</v>
      </c>
      <c r="K5156" s="21">
        <v>0</v>
      </c>
      <c r="L5156" s="21">
        <v>0</v>
      </c>
      <c r="M5156" s="21" t="s">
        <v>1407</v>
      </c>
      <c r="N5156" s="21" t="s">
        <v>587</v>
      </c>
      <c r="O5156" s="21">
        <f t="shared" si="306"/>
        <v>0</v>
      </c>
      <c r="P5156" s="21">
        <f t="shared" si="307"/>
        <v>1</v>
      </c>
      <c r="Q5156" s="21">
        <f t="shared" si="308"/>
        <v>0</v>
      </c>
      <c r="R5156">
        <f>IFERROR(IF(I5156=1,VLOOKUP(F5156,Lookup!$A$2:$B$15,2,FALSE),0),0.5)</f>
        <v>0.5</v>
      </c>
      <c r="S5156">
        <f>IF(K5156=1,1,IFERROR(IF(H5156="pass",VLOOKUP(F5156,Lookup!$D$2:$E$26,2,FALSE),0),1.6))</f>
        <v>0</v>
      </c>
      <c r="T5156" s="6">
        <f t="shared" si="309"/>
        <v>0</v>
      </c>
      <c r="U5156" s="6">
        <f t="shared" si="310"/>
        <v>0.5</v>
      </c>
      <c r="V5156" t="str">
        <f t="shared" si="311"/>
        <v>A.KAMARA, NO</v>
      </c>
    </row>
    <row r="5157" spans="1:22">
      <c r="A5157">
        <v>1321</v>
      </c>
      <c r="B5157" s="21">
        <v>3</v>
      </c>
      <c r="C5157" s="21" t="s">
        <v>29</v>
      </c>
      <c r="D5157" s="21" t="s">
        <v>23</v>
      </c>
      <c r="E5157" s="21">
        <v>63</v>
      </c>
      <c r="F5157" s="21">
        <v>37</v>
      </c>
      <c r="G5157" s="21" t="s">
        <v>6250</v>
      </c>
      <c r="H5157" s="21" t="s">
        <v>585</v>
      </c>
      <c r="I5157" s="21">
        <v>1</v>
      </c>
      <c r="J5157" s="21">
        <v>0</v>
      </c>
      <c r="K5157" s="21">
        <v>0</v>
      </c>
      <c r="L5157" s="21">
        <v>0</v>
      </c>
      <c r="M5157" s="21" t="s">
        <v>1407</v>
      </c>
      <c r="N5157" s="21" t="s">
        <v>587</v>
      </c>
      <c r="O5157" s="21">
        <f t="shared" si="306"/>
        <v>0</v>
      </c>
      <c r="P5157" s="21">
        <f t="shared" si="307"/>
        <v>1</v>
      </c>
      <c r="Q5157" s="21">
        <f t="shared" si="308"/>
        <v>0</v>
      </c>
      <c r="R5157">
        <f>IFERROR(IF(I5157=1,VLOOKUP(F5157,Lookup!$A$2:$B$15,2,FALSE),0),0.5)</f>
        <v>0.5</v>
      </c>
      <c r="S5157">
        <f>IF(K5157=1,1,IFERROR(IF(H5157="pass",VLOOKUP(F5157,Lookup!$D$2:$E$26,2,FALSE),0),1.6))</f>
        <v>0</v>
      </c>
      <c r="T5157" s="6">
        <f t="shared" si="309"/>
        <v>0</v>
      </c>
      <c r="U5157" s="6">
        <f t="shared" si="310"/>
        <v>0.5</v>
      </c>
      <c r="V5157" t="str">
        <f t="shared" si="311"/>
        <v>A.KAMARA, NO</v>
      </c>
    </row>
    <row r="5158" spans="1:22">
      <c r="A5158">
        <v>1322</v>
      </c>
      <c r="B5158" s="21">
        <v>3</v>
      </c>
      <c r="C5158" s="21" t="s">
        <v>29</v>
      </c>
      <c r="D5158" s="21" t="s">
        <v>23</v>
      </c>
      <c r="E5158" s="21">
        <v>58</v>
      </c>
      <c r="F5158" s="21">
        <v>42</v>
      </c>
      <c r="G5158" s="21" t="s">
        <v>6251</v>
      </c>
      <c r="H5158" s="21" t="s">
        <v>585</v>
      </c>
      <c r="I5158" s="21">
        <v>1</v>
      </c>
      <c r="J5158" s="21">
        <v>0</v>
      </c>
      <c r="K5158" s="21">
        <v>0</v>
      </c>
      <c r="L5158" s="21">
        <v>0</v>
      </c>
      <c r="M5158" s="21" t="s">
        <v>1407</v>
      </c>
      <c r="N5158" s="21" t="s">
        <v>587</v>
      </c>
      <c r="O5158" s="21">
        <f t="shared" si="306"/>
        <v>0</v>
      </c>
      <c r="P5158" s="21">
        <f t="shared" si="307"/>
        <v>1</v>
      </c>
      <c r="Q5158" s="21">
        <f t="shared" si="308"/>
        <v>0</v>
      </c>
      <c r="R5158">
        <f>IFERROR(IF(I5158=1,VLOOKUP(F5158,Lookup!$A$2:$B$15,2,FALSE),0),0.5)</f>
        <v>0.5</v>
      </c>
      <c r="S5158">
        <f>IF(K5158=1,1,IFERROR(IF(H5158="pass",VLOOKUP(F5158,Lookup!$D$2:$E$26,2,FALSE),0),1.6))</f>
        <v>0</v>
      </c>
      <c r="T5158" s="6">
        <f t="shared" si="309"/>
        <v>0</v>
      </c>
      <c r="U5158" s="6">
        <f t="shared" si="310"/>
        <v>0.5</v>
      </c>
      <c r="V5158" t="str">
        <f t="shared" si="311"/>
        <v>A.KAMARA, NO</v>
      </c>
    </row>
    <row r="5159" spans="1:22">
      <c r="A5159">
        <v>1323</v>
      </c>
      <c r="B5159" s="21">
        <v>3</v>
      </c>
      <c r="C5159" s="21" t="s">
        <v>29</v>
      </c>
      <c r="D5159" s="21" t="s">
        <v>23</v>
      </c>
      <c r="E5159" s="21">
        <v>59</v>
      </c>
      <c r="F5159" s="21">
        <v>41</v>
      </c>
      <c r="G5159" s="21" t="s">
        <v>6252</v>
      </c>
      <c r="H5159" s="21" t="s">
        <v>439</v>
      </c>
      <c r="I5159" s="21">
        <v>0</v>
      </c>
      <c r="J5159" s="21">
        <v>1</v>
      </c>
      <c r="K5159" s="21">
        <v>0</v>
      </c>
      <c r="L5159" s="21">
        <v>0</v>
      </c>
      <c r="M5159" s="21" t="s">
        <v>6193</v>
      </c>
      <c r="N5159" s="21">
        <v>32</v>
      </c>
      <c r="O5159" s="21">
        <f t="shared" si="306"/>
        <v>32</v>
      </c>
      <c r="P5159" s="21">
        <f t="shared" si="307"/>
        <v>0</v>
      </c>
      <c r="Q5159" s="21">
        <f t="shared" si="308"/>
        <v>1</v>
      </c>
      <c r="R5159">
        <f>IFERROR(IF(I5159=1,VLOOKUP(F5159,Lookup!$A$2:$B$15,2,FALSE),0),0.5)</f>
        <v>0</v>
      </c>
      <c r="S5159">
        <f>IF(K5159=1,1,IFERROR(IF(H5159="pass",VLOOKUP(F5159,Lookup!$D$2:$E$26,2,FALSE),0),1.6))</f>
        <v>1.6</v>
      </c>
      <c r="T5159" s="6">
        <f t="shared" si="309"/>
        <v>2.16</v>
      </c>
      <c r="U5159" s="6">
        <f t="shared" si="310"/>
        <v>2.16</v>
      </c>
      <c r="V5159" t="str">
        <f t="shared" si="311"/>
        <v>K.STILLS, NO</v>
      </c>
    </row>
    <row r="5160" spans="1:22">
      <c r="A5160">
        <v>1324</v>
      </c>
      <c r="B5160" s="21">
        <v>3</v>
      </c>
      <c r="C5160" s="21" t="s">
        <v>29</v>
      </c>
      <c r="D5160" s="21" t="s">
        <v>23</v>
      </c>
      <c r="E5160" s="21">
        <v>59</v>
      </c>
      <c r="F5160" s="21">
        <v>41</v>
      </c>
      <c r="G5160" s="21" t="s">
        <v>6253</v>
      </c>
      <c r="H5160" s="21" t="s">
        <v>439</v>
      </c>
      <c r="I5160" s="21">
        <v>0</v>
      </c>
      <c r="J5160" s="21">
        <v>1</v>
      </c>
      <c r="K5160" s="21">
        <v>0</v>
      </c>
      <c r="L5160" s="21">
        <v>0</v>
      </c>
      <c r="M5160" s="21" t="s">
        <v>1409</v>
      </c>
      <c r="N5160" s="21">
        <v>4</v>
      </c>
      <c r="O5160" s="21">
        <f t="shared" si="306"/>
        <v>4</v>
      </c>
      <c r="P5160" s="21">
        <f t="shared" si="307"/>
        <v>0</v>
      </c>
      <c r="Q5160" s="21">
        <f t="shared" si="308"/>
        <v>1</v>
      </c>
      <c r="R5160">
        <f>IFERROR(IF(I5160=1,VLOOKUP(F5160,Lookup!$A$2:$B$15,2,FALSE),0),0.5)</f>
        <v>0</v>
      </c>
      <c r="S5160">
        <f>IF(K5160=1,1,IFERROR(IF(H5160="pass",VLOOKUP(F5160,Lookup!$D$2:$E$26,2,FALSE),0),1.6))</f>
        <v>1.6</v>
      </c>
      <c r="T5160" s="6">
        <f t="shared" si="309"/>
        <v>1.6700000000000002</v>
      </c>
      <c r="U5160" s="6">
        <f t="shared" si="310"/>
        <v>1.6700000000000002</v>
      </c>
      <c r="V5160" t="str">
        <f t="shared" si="311"/>
        <v>M.CALLAWAY, NO</v>
      </c>
    </row>
    <row r="5161" spans="1:22">
      <c r="A5161">
        <v>1325</v>
      </c>
      <c r="B5161" s="21">
        <v>3</v>
      </c>
      <c r="C5161" s="21" t="s">
        <v>23</v>
      </c>
      <c r="D5161" s="21" t="s">
        <v>29</v>
      </c>
      <c r="E5161" s="21">
        <v>80</v>
      </c>
      <c r="F5161" s="21">
        <v>20</v>
      </c>
      <c r="G5161" s="21" t="s">
        <v>6254</v>
      </c>
      <c r="H5161" s="21" t="s">
        <v>2864</v>
      </c>
      <c r="I5161" s="21">
        <v>1</v>
      </c>
      <c r="J5161" s="21">
        <v>0</v>
      </c>
      <c r="K5161" s="21">
        <v>0</v>
      </c>
      <c r="L5161" s="21">
        <v>0</v>
      </c>
      <c r="M5161" s="21" t="s">
        <v>2495</v>
      </c>
      <c r="N5161" s="21" t="s">
        <v>587</v>
      </c>
      <c r="O5161" s="21">
        <f t="shared" si="306"/>
        <v>0</v>
      </c>
      <c r="P5161" s="21">
        <f t="shared" si="307"/>
        <v>1</v>
      </c>
      <c r="Q5161" s="21">
        <f t="shared" si="308"/>
        <v>0</v>
      </c>
      <c r="R5161">
        <f>IFERROR(IF(I5161=1,VLOOKUP(F5161,Lookup!$A$2:$B$15,2,FALSE),0),0.5)</f>
        <v>0.5</v>
      </c>
      <c r="S5161">
        <f>IF(K5161=1,1,IFERROR(IF(H5161="pass",VLOOKUP(F5161,Lookup!$D$2:$E$26,2,FALSE),0),1.6))</f>
        <v>0</v>
      </c>
      <c r="T5161" s="6">
        <f t="shared" si="309"/>
        <v>0</v>
      </c>
      <c r="U5161" s="6">
        <f t="shared" si="310"/>
        <v>0.5</v>
      </c>
      <c r="V5161" t="str">
        <f t="shared" si="311"/>
        <v>J.TAYLOR, NE</v>
      </c>
    </row>
    <row r="5162" spans="1:22">
      <c r="A5162">
        <v>1326</v>
      </c>
      <c r="B5162" s="21">
        <v>3</v>
      </c>
      <c r="C5162" s="21" t="s">
        <v>23</v>
      </c>
      <c r="D5162" s="21" t="s">
        <v>29</v>
      </c>
      <c r="E5162" s="21">
        <v>90</v>
      </c>
      <c r="F5162" s="21">
        <v>10</v>
      </c>
      <c r="G5162" s="21" t="s">
        <v>6255</v>
      </c>
      <c r="H5162" s="21" t="s">
        <v>439</v>
      </c>
      <c r="I5162" s="21">
        <v>0</v>
      </c>
      <c r="J5162" s="21">
        <v>1</v>
      </c>
      <c r="K5162" s="21">
        <v>0</v>
      </c>
      <c r="L5162" s="21">
        <v>0</v>
      </c>
      <c r="M5162" s="21" t="s">
        <v>1841</v>
      </c>
      <c r="N5162" s="21">
        <v>4</v>
      </c>
      <c r="O5162" s="21">
        <f t="shared" si="306"/>
        <v>4</v>
      </c>
      <c r="P5162" s="21">
        <f t="shared" si="307"/>
        <v>0</v>
      </c>
      <c r="Q5162" s="21">
        <f t="shared" si="308"/>
        <v>1</v>
      </c>
      <c r="R5162">
        <f>IFERROR(IF(I5162=1,VLOOKUP(F5162,Lookup!$A$2:$B$15,2,FALSE),0),0.5)</f>
        <v>0</v>
      </c>
      <c r="S5162">
        <f>IF(K5162=1,1,IFERROR(IF(H5162="pass",VLOOKUP(F5162,Lookup!$D$2:$E$26,2,FALSE),0),1.6))</f>
        <v>1.6</v>
      </c>
      <c r="T5162" s="6">
        <f t="shared" si="309"/>
        <v>1.6700000000000002</v>
      </c>
      <c r="U5162" s="6">
        <f t="shared" si="310"/>
        <v>1.6700000000000002</v>
      </c>
      <c r="V5162" t="str">
        <f t="shared" si="311"/>
        <v>J.MEYERS, NE</v>
      </c>
    </row>
    <row r="5163" spans="1:22">
      <c r="A5163">
        <v>1327</v>
      </c>
      <c r="B5163" s="21">
        <v>3</v>
      </c>
      <c r="C5163" s="21" t="s">
        <v>23</v>
      </c>
      <c r="D5163" s="21" t="s">
        <v>29</v>
      </c>
      <c r="E5163" s="21">
        <v>80</v>
      </c>
      <c r="F5163" s="21">
        <v>20</v>
      </c>
      <c r="G5163" s="21" t="s">
        <v>6256</v>
      </c>
      <c r="H5163" s="21" t="s">
        <v>439</v>
      </c>
      <c r="I5163" s="21">
        <v>0</v>
      </c>
      <c r="J5163" s="21">
        <v>1</v>
      </c>
      <c r="K5163" s="21">
        <v>0</v>
      </c>
      <c r="L5163" s="21">
        <v>0</v>
      </c>
      <c r="M5163" s="21" t="s">
        <v>1909</v>
      </c>
      <c r="N5163" s="21">
        <v>8</v>
      </c>
      <c r="O5163" s="21">
        <f t="shared" si="306"/>
        <v>8</v>
      </c>
      <c r="P5163" s="21">
        <f t="shared" si="307"/>
        <v>0</v>
      </c>
      <c r="Q5163" s="21">
        <f t="shared" si="308"/>
        <v>1</v>
      </c>
      <c r="R5163">
        <f>IFERROR(IF(I5163=1,VLOOKUP(F5163,Lookup!$A$2:$B$15,2,FALSE),0),0.5)</f>
        <v>0</v>
      </c>
      <c r="S5163">
        <f>IF(K5163=1,1,IFERROR(IF(H5163="pass",VLOOKUP(F5163,Lookup!$D$2:$E$26,2,FALSE),0),1.6))</f>
        <v>1.6</v>
      </c>
      <c r="T5163" s="6">
        <f t="shared" si="309"/>
        <v>1.74</v>
      </c>
      <c r="U5163" s="6">
        <f t="shared" si="310"/>
        <v>1.74</v>
      </c>
      <c r="V5163" t="str">
        <f t="shared" si="311"/>
        <v>K.BOURNE, NE</v>
      </c>
    </row>
    <row r="5164" spans="1:22">
      <c r="A5164">
        <v>1328</v>
      </c>
      <c r="B5164" s="21">
        <v>3</v>
      </c>
      <c r="C5164" s="21" t="s">
        <v>23</v>
      </c>
      <c r="D5164" s="21" t="s">
        <v>29</v>
      </c>
      <c r="E5164" s="21">
        <v>72</v>
      </c>
      <c r="F5164" s="21">
        <v>28</v>
      </c>
      <c r="G5164" s="21" t="s">
        <v>6257</v>
      </c>
      <c r="H5164" s="21" t="s">
        <v>439</v>
      </c>
      <c r="I5164" s="21">
        <v>0</v>
      </c>
      <c r="J5164" s="21">
        <v>1</v>
      </c>
      <c r="K5164" s="21">
        <v>0</v>
      </c>
      <c r="L5164" s="21">
        <v>0</v>
      </c>
      <c r="M5164" s="21" t="s">
        <v>1841</v>
      </c>
      <c r="N5164" s="21">
        <v>21</v>
      </c>
      <c r="O5164" s="21">
        <f t="shared" si="306"/>
        <v>21</v>
      </c>
      <c r="P5164" s="21">
        <f t="shared" si="307"/>
        <v>0</v>
      </c>
      <c r="Q5164" s="21">
        <f t="shared" si="308"/>
        <v>1</v>
      </c>
      <c r="R5164">
        <f>IFERROR(IF(I5164=1,VLOOKUP(F5164,Lookup!$A$2:$B$15,2,FALSE),0),0.5)</f>
        <v>0</v>
      </c>
      <c r="S5164">
        <f>IF(K5164=1,1,IFERROR(IF(H5164="pass",VLOOKUP(F5164,Lookup!$D$2:$E$26,2,FALSE),0),1.6))</f>
        <v>1.6</v>
      </c>
      <c r="T5164" s="6">
        <f t="shared" si="309"/>
        <v>1.9675</v>
      </c>
      <c r="U5164" s="6">
        <f t="shared" si="310"/>
        <v>1.9675</v>
      </c>
      <c r="V5164" t="str">
        <f t="shared" si="311"/>
        <v>J.MEYERS, NE</v>
      </c>
    </row>
    <row r="5165" spans="1:22">
      <c r="A5165">
        <v>1329</v>
      </c>
      <c r="B5165" s="21">
        <v>3</v>
      </c>
      <c r="C5165" s="21" t="s">
        <v>23</v>
      </c>
      <c r="D5165" s="21" t="s">
        <v>29</v>
      </c>
      <c r="E5165" s="21">
        <v>45</v>
      </c>
      <c r="F5165" s="21">
        <v>55</v>
      </c>
      <c r="G5165" s="21" t="s">
        <v>6258</v>
      </c>
      <c r="H5165" s="21" t="s">
        <v>585</v>
      </c>
      <c r="I5165" s="21">
        <v>1</v>
      </c>
      <c r="J5165" s="21">
        <v>0</v>
      </c>
      <c r="K5165" s="21">
        <v>0</v>
      </c>
      <c r="L5165" s="21">
        <v>0</v>
      </c>
      <c r="M5165" s="21" t="s">
        <v>2495</v>
      </c>
      <c r="N5165" s="21" t="s">
        <v>587</v>
      </c>
      <c r="O5165" s="21">
        <f t="shared" si="306"/>
        <v>0</v>
      </c>
      <c r="P5165" s="21">
        <f t="shared" si="307"/>
        <v>1</v>
      </c>
      <c r="Q5165" s="21">
        <f t="shared" si="308"/>
        <v>0</v>
      </c>
      <c r="R5165">
        <f>IFERROR(IF(I5165=1,VLOOKUP(F5165,Lookup!$A$2:$B$15,2,FALSE),0),0.5)</f>
        <v>0.5</v>
      </c>
      <c r="S5165">
        <f>IF(K5165=1,1,IFERROR(IF(H5165="pass",VLOOKUP(F5165,Lookup!$D$2:$E$26,2,FALSE),0),1.6))</f>
        <v>0</v>
      </c>
      <c r="T5165" s="6">
        <f t="shared" si="309"/>
        <v>0</v>
      </c>
      <c r="U5165" s="6">
        <f t="shared" si="310"/>
        <v>0.5</v>
      </c>
      <c r="V5165" t="str">
        <f t="shared" si="311"/>
        <v>J.TAYLOR, NE</v>
      </c>
    </row>
    <row r="5166" spans="1:22">
      <c r="A5166">
        <v>1330</v>
      </c>
      <c r="B5166" s="21">
        <v>3</v>
      </c>
      <c r="C5166" s="21" t="s">
        <v>23</v>
      </c>
      <c r="D5166" s="21" t="s">
        <v>29</v>
      </c>
      <c r="E5166" s="21">
        <v>43</v>
      </c>
      <c r="F5166" s="21">
        <v>57</v>
      </c>
      <c r="G5166" s="21" t="s">
        <v>6259</v>
      </c>
      <c r="H5166" s="21" t="s">
        <v>439</v>
      </c>
      <c r="I5166" s="21">
        <v>0</v>
      </c>
      <c r="J5166" s="21">
        <v>1</v>
      </c>
      <c r="K5166" s="21">
        <v>0</v>
      </c>
      <c r="L5166" s="21">
        <v>0</v>
      </c>
      <c r="M5166" s="21" t="s">
        <v>1841</v>
      </c>
      <c r="N5166" s="21">
        <v>7</v>
      </c>
      <c r="O5166" s="21">
        <f t="shared" si="306"/>
        <v>7</v>
      </c>
      <c r="P5166" s="21">
        <f t="shared" si="307"/>
        <v>0</v>
      </c>
      <c r="Q5166" s="21">
        <f t="shared" si="308"/>
        <v>1</v>
      </c>
      <c r="R5166">
        <f>IFERROR(IF(I5166=1,VLOOKUP(F5166,Lookup!$A$2:$B$15,2,FALSE),0),0.5)</f>
        <v>0</v>
      </c>
      <c r="S5166">
        <f>IF(K5166=1,1,IFERROR(IF(H5166="pass",VLOOKUP(F5166,Lookup!$D$2:$E$26,2,FALSE),0),1.6))</f>
        <v>1.6</v>
      </c>
      <c r="T5166" s="6">
        <f t="shared" si="309"/>
        <v>1.7225000000000001</v>
      </c>
      <c r="U5166" s="6">
        <f t="shared" si="310"/>
        <v>1.7225000000000001</v>
      </c>
      <c r="V5166" t="str">
        <f t="shared" si="311"/>
        <v>J.MEYERS, NE</v>
      </c>
    </row>
    <row r="5167" spans="1:22">
      <c r="A5167">
        <v>1331</v>
      </c>
      <c r="B5167" s="21">
        <v>3</v>
      </c>
      <c r="C5167" s="21" t="s">
        <v>23</v>
      </c>
      <c r="D5167" s="21" t="s">
        <v>29</v>
      </c>
      <c r="E5167" s="21">
        <v>36</v>
      </c>
      <c r="F5167" s="21">
        <v>64</v>
      </c>
      <c r="G5167" s="21" t="s">
        <v>6260</v>
      </c>
      <c r="H5167" s="21" t="s">
        <v>585</v>
      </c>
      <c r="I5167" s="21">
        <v>1</v>
      </c>
      <c r="J5167" s="21">
        <v>0</v>
      </c>
      <c r="K5167" s="21">
        <v>0</v>
      </c>
      <c r="L5167" s="21">
        <v>0</v>
      </c>
      <c r="M5167" s="21" t="s">
        <v>1554</v>
      </c>
      <c r="N5167" s="21" t="s">
        <v>587</v>
      </c>
      <c r="O5167" s="21">
        <f t="shared" si="306"/>
        <v>0</v>
      </c>
      <c r="P5167" s="21">
        <f t="shared" si="307"/>
        <v>1</v>
      </c>
      <c r="Q5167" s="21">
        <f t="shared" si="308"/>
        <v>0</v>
      </c>
      <c r="R5167">
        <f>IFERROR(IF(I5167=1,VLOOKUP(F5167,Lookup!$A$2:$B$15,2,FALSE),0),0.5)</f>
        <v>0.5</v>
      </c>
      <c r="S5167">
        <f>IF(K5167=1,1,IFERROR(IF(H5167="pass",VLOOKUP(F5167,Lookup!$D$2:$E$26,2,FALSE),0),1.6))</f>
        <v>0</v>
      </c>
      <c r="T5167" s="6">
        <f t="shared" si="309"/>
        <v>0</v>
      </c>
      <c r="U5167" s="6">
        <f t="shared" si="310"/>
        <v>0.5</v>
      </c>
      <c r="V5167" t="str">
        <f t="shared" si="311"/>
        <v>M.JONES, NE</v>
      </c>
    </row>
    <row r="5168" spans="1:22">
      <c r="A5168">
        <v>1332</v>
      </c>
      <c r="B5168" s="21">
        <v>3</v>
      </c>
      <c r="C5168" s="21" t="s">
        <v>23</v>
      </c>
      <c r="D5168" s="21" t="s">
        <v>29</v>
      </c>
      <c r="E5168" s="21">
        <v>34</v>
      </c>
      <c r="F5168" s="21">
        <v>66</v>
      </c>
      <c r="G5168" s="21" t="s">
        <v>6261</v>
      </c>
      <c r="H5168" s="21" t="s">
        <v>439</v>
      </c>
      <c r="I5168" s="21">
        <v>0</v>
      </c>
      <c r="J5168" s="21">
        <v>1</v>
      </c>
      <c r="K5168" s="21">
        <v>0</v>
      </c>
      <c r="L5168" s="21">
        <v>0</v>
      </c>
      <c r="M5168" s="21" t="s">
        <v>1837</v>
      </c>
      <c r="N5168" s="21">
        <v>32</v>
      </c>
      <c r="O5168" s="21">
        <f t="shared" si="306"/>
        <v>32</v>
      </c>
      <c r="P5168" s="21">
        <f t="shared" si="307"/>
        <v>0</v>
      </c>
      <c r="Q5168" s="21">
        <f t="shared" si="308"/>
        <v>1</v>
      </c>
      <c r="R5168">
        <f>IFERROR(IF(I5168=1,VLOOKUP(F5168,Lookup!$A$2:$B$15,2,FALSE),0),0.5)</f>
        <v>0</v>
      </c>
      <c r="S5168">
        <f>IF(K5168=1,1,IFERROR(IF(H5168="pass",VLOOKUP(F5168,Lookup!$D$2:$E$26,2,FALSE),0),1.6))</f>
        <v>1.6</v>
      </c>
      <c r="T5168" s="6">
        <f t="shared" si="309"/>
        <v>2.16</v>
      </c>
      <c r="U5168" s="6">
        <f t="shared" si="310"/>
        <v>2.16</v>
      </c>
      <c r="V5168" t="str">
        <f t="shared" si="311"/>
        <v>N.AGHOLOR, NE</v>
      </c>
    </row>
    <row r="5169" spans="1:22">
      <c r="A5169">
        <v>1333</v>
      </c>
      <c r="B5169" s="21">
        <v>3</v>
      </c>
      <c r="C5169" s="21" t="s">
        <v>23</v>
      </c>
      <c r="D5169" s="21" t="s">
        <v>29</v>
      </c>
      <c r="E5169" s="21">
        <v>34</v>
      </c>
      <c r="F5169" s="21">
        <v>66</v>
      </c>
      <c r="G5169" s="21" t="s">
        <v>6262</v>
      </c>
      <c r="H5169" s="21" t="s">
        <v>439</v>
      </c>
      <c r="I5169" s="21">
        <v>0</v>
      </c>
      <c r="J5169" s="21">
        <v>1</v>
      </c>
      <c r="K5169" s="21">
        <v>0</v>
      </c>
      <c r="L5169" s="21">
        <v>0</v>
      </c>
      <c r="M5169" s="21" t="s">
        <v>1904</v>
      </c>
      <c r="N5169" s="21">
        <v>9</v>
      </c>
      <c r="O5169" s="21">
        <f t="shared" si="306"/>
        <v>9</v>
      </c>
      <c r="P5169" s="21">
        <f t="shared" si="307"/>
        <v>0</v>
      </c>
      <c r="Q5169" s="21">
        <f t="shared" si="308"/>
        <v>1</v>
      </c>
      <c r="R5169">
        <f>IFERROR(IF(I5169=1,VLOOKUP(F5169,Lookup!$A$2:$B$15,2,FALSE),0),0.5)</f>
        <v>0</v>
      </c>
      <c r="S5169">
        <f>IF(K5169=1,1,IFERROR(IF(H5169="pass",VLOOKUP(F5169,Lookup!$D$2:$E$26,2,FALSE),0),1.6))</f>
        <v>1.6</v>
      </c>
      <c r="T5169" s="6">
        <f t="shared" si="309"/>
        <v>1.7575000000000001</v>
      </c>
      <c r="U5169" s="6">
        <f t="shared" si="310"/>
        <v>1.7575000000000001</v>
      </c>
      <c r="V5169" t="str">
        <f t="shared" si="311"/>
        <v>H.HENRY, NE</v>
      </c>
    </row>
    <row r="5170" spans="1:22">
      <c r="A5170">
        <v>1334</v>
      </c>
      <c r="B5170" s="21">
        <v>3</v>
      </c>
      <c r="C5170" s="21" t="s">
        <v>23</v>
      </c>
      <c r="D5170" s="21" t="s">
        <v>29</v>
      </c>
      <c r="E5170" s="21">
        <v>25</v>
      </c>
      <c r="F5170" s="21">
        <v>75</v>
      </c>
      <c r="G5170" s="21" t="s">
        <v>6263</v>
      </c>
      <c r="H5170" s="21" t="s">
        <v>585</v>
      </c>
      <c r="I5170" s="21">
        <v>1</v>
      </c>
      <c r="J5170" s="21">
        <v>0</v>
      </c>
      <c r="K5170" s="21">
        <v>0</v>
      </c>
      <c r="L5170" s="21">
        <v>0</v>
      </c>
      <c r="M5170" s="21" t="s">
        <v>1554</v>
      </c>
      <c r="N5170" s="21" t="s">
        <v>587</v>
      </c>
      <c r="O5170" s="21">
        <f t="shared" si="306"/>
        <v>0</v>
      </c>
      <c r="P5170" s="21">
        <f t="shared" si="307"/>
        <v>1</v>
      </c>
      <c r="Q5170" s="21">
        <f t="shared" si="308"/>
        <v>0</v>
      </c>
      <c r="R5170">
        <f>IFERROR(IF(I5170=1,VLOOKUP(F5170,Lookup!$A$2:$B$15,2,FALSE),0),0.5)</f>
        <v>0.5</v>
      </c>
      <c r="S5170">
        <f>IF(K5170=1,1,IFERROR(IF(H5170="pass",VLOOKUP(F5170,Lookup!$D$2:$E$26,2,FALSE),0),1.6))</f>
        <v>0</v>
      </c>
      <c r="T5170" s="6">
        <f t="shared" si="309"/>
        <v>0</v>
      </c>
      <c r="U5170" s="6">
        <f t="shared" si="310"/>
        <v>0.5</v>
      </c>
      <c r="V5170" t="str">
        <f t="shared" si="311"/>
        <v>M.JONES, NE</v>
      </c>
    </row>
    <row r="5171" spans="1:22">
      <c r="A5171">
        <v>1335</v>
      </c>
      <c r="B5171" s="21">
        <v>3</v>
      </c>
      <c r="C5171" s="21" t="s">
        <v>23</v>
      </c>
      <c r="D5171" s="21" t="s">
        <v>29</v>
      </c>
      <c r="E5171" s="21">
        <v>23</v>
      </c>
      <c r="F5171" s="21">
        <v>77</v>
      </c>
      <c r="G5171" s="21" t="s">
        <v>6264</v>
      </c>
      <c r="H5171" s="21" t="s">
        <v>439</v>
      </c>
      <c r="I5171" s="21">
        <v>0</v>
      </c>
      <c r="J5171" s="21">
        <v>1</v>
      </c>
      <c r="K5171" s="21">
        <v>0</v>
      </c>
      <c r="L5171" s="21">
        <v>0</v>
      </c>
      <c r="M5171" s="21" t="s">
        <v>2495</v>
      </c>
      <c r="N5171" s="21">
        <v>4</v>
      </c>
      <c r="O5171" s="21">
        <f t="shared" si="306"/>
        <v>4</v>
      </c>
      <c r="P5171" s="21">
        <f t="shared" si="307"/>
        <v>0</v>
      </c>
      <c r="Q5171" s="21">
        <f t="shared" si="308"/>
        <v>1</v>
      </c>
      <c r="R5171">
        <f>IFERROR(IF(I5171=1,VLOOKUP(F5171,Lookup!$A$2:$B$15,2,FALSE),0),0.5)</f>
        <v>0</v>
      </c>
      <c r="S5171">
        <f>IF(K5171=1,1,IFERROR(IF(H5171="pass",VLOOKUP(F5171,Lookup!$D$2:$E$26,2,FALSE),0),1.6))</f>
        <v>1.8</v>
      </c>
      <c r="T5171" s="6">
        <f t="shared" si="309"/>
        <v>1.6700000000000002</v>
      </c>
      <c r="U5171" s="6">
        <f t="shared" si="310"/>
        <v>1.7558000000000002</v>
      </c>
      <c r="V5171" t="str">
        <f t="shared" si="311"/>
        <v>J.TAYLOR, NE</v>
      </c>
    </row>
    <row r="5172" spans="1:22">
      <c r="A5172">
        <v>1336</v>
      </c>
      <c r="B5172" s="21">
        <v>3</v>
      </c>
      <c r="C5172" s="21" t="s">
        <v>23</v>
      </c>
      <c r="D5172" s="21" t="s">
        <v>29</v>
      </c>
      <c r="E5172" s="21">
        <v>19</v>
      </c>
      <c r="F5172" s="21">
        <v>81</v>
      </c>
      <c r="G5172" s="21" t="s">
        <v>6265</v>
      </c>
      <c r="H5172" s="21" t="s">
        <v>439</v>
      </c>
      <c r="I5172" s="21">
        <v>0</v>
      </c>
      <c r="J5172" s="21">
        <v>1</v>
      </c>
      <c r="K5172" s="21">
        <v>0</v>
      </c>
      <c r="L5172" s="21">
        <v>0</v>
      </c>
      <c r="M5172" s="21" t="s">
        <v>1841</v>
      </c>
      <c r="N5172" s="21">
        <v>4</v>
      </c>
      <c r="O5172" s="21">
        <f t="shared" si="306"/>
        <v>4</v>
      </c>
      <c r="P5172" s="21">
        <f t="shared" si="307"/>
        <v>0</v>
      </c>
      <c r="Q5172" s="21">
        <f t="shared" si="308"/>
        <v>1</v>
      </c>
      <c r="R5172">
        <f>IFERROR(IF(I5172=1,VLOOKUP(F5172,Lookup!$A$2:$B$15,2,FALSE),0),0.5)</f>
        <v>0</v>
      </c>
      <c r="S5172">
        <f>IF(K5172=1,1,IFERROR(IF(H5172="pass",VLOOKUP(F5172,Lookup!$D$2:$E$26,2,FALSE),0),1.6))</f>
        <v>2</v>
      </c>
      <c r="T5172" s="6">
        <f t="shared" si="309"/>
        <v>1.6700000000000002</v>
      </c>
      <c r="U5172" s="6">
        <f t="shared" si="310"/>
        <v>1.8878000000000001</v>
      </c>
      <c r="V5172" t="str">
        <f t="shared" si="311"/>
        <v>J.MEYERS, NE</v>
      </c>
    </row>
    <row r="5173" spans="1:22">
      <c r="A5173">
        <v>1337</v>
      </c>
      <c r="B5173" s="21">
        <v>3</v>
      </c>
      <c r="C5173" s="21" t="s">
        <v>23</v>
      </c>
      <c r="D5173" s="21" t="s">
        <v>29</v>
      </c>
      <c r="E5173" s="21">
        <v>15</v>
      </c>
      <c r="F5173" s="21">
        <v>85</v>
      </c>
      <c r="G5173" s="21" t="s">
        <v>6266</v>
      </c>
      <c r="H5173" s="21" t="s">
        <v>439</v>
      </c>
      <c r="I5173" s="21">
        <v>0</v>
      </c>
      <c r="J5173" s="21">
        <v>1</v>
      </c>
      <c r="K5173" s="21">
        <v>0</v>
      </c>
      <c r="L5173" s="21">
        <v>0</v>
      </c>
      <c r="M5173" s="21" t="s">
        <v>1837</v>
      </c>
      <c r="N5173" s="21">
        <v>1</v>
      </c>
      <c r="O5173" s="21">
        <f t="shared" si="306"/>
        <v>1</v>
      </c>
      <c r="P5173" s="21">
        <f t="shared" si="307"/>
        <v>0</v>
      </c>
      <c r="Q5173" s="21">
        <f t="shared" si="308"/>
        <v>1</v>
      </c>
      <c r="R5173">
        <f>IFERROR(IF(I5173=1,VLOOKUP(F5173,Lookup!$A$2:$B$15,2,FALSE),0),0.5)</f>
        <v>0</v>
      </c>
      <c r="S5173">
        <f>IF(K5173=1,1,IFERROR(IF(H5173="pass",VLOOKUP(F5173,Lookup!$D$2:$E$26,2,FALSE),0),1.6))</f>
        <v>2</v>
      </c>
      <c r="T5173" s="6">
        <f t="shared" si="309"/>
        <v>1.6175000000000002</v>
      </c>
      <c r="U5173" s="6">
        <f t="shared" si="310"/>
        <v>1.8699500000000002</v>
      </c>
      <c r="V5173" t="str">
        <f t="shared" si="311"/>
        <v>N.AGHOLOR, NE</v>
      </c>
    </row>
    <row r="5174" spans="1:22">
      <c r="A5174">
        <v>1338</v>
      </c>
      <c r="B5174" s="21">
        <v>3</v>
      </c>
      <c r="C5174" s="21" t="s">
        <v>23</v>
      </c>
      <c r="D5174" s="21" t="s">
        <v>29</v>
      </c>
      <c r="E5174" s="21">
        <v>11</v>
      </c>
      <c r="F5174" s="21">
        <v>89</v>
      </c>
      <c r="G5174" s="21" t="s">
        <v>6267</v>
      </c>
      <c r="H5174" s="21" t="s">
        <v>585</v>
      </c>
      <c r="I5174" s="21">
        <v>1</v>
      </c>
      <c r="J5174" s="21">
        <v>0</v>
      </c>
      <c r="K5174" s="21">
        <v>0</v>
      </c>
      <c r="L5174" s="21">
        <v>0</v>
      </c>
      <c r="M5174" s="21" t="s">
        <v>1937</v>
      </c>
      <c r="N5174" s="21" t="s">
        <v>587</v>
      </c>
      <c r="O5174" s="21">
        <f t="shared" si="306"/>
        <v>0</v>
      </c>
      <c r="P5174" s="21">
        <f t="shared" si="307"/>
        <v>1</v>
      </c>
      <c r="Q5174" s="21">
        <f t="shared" si="308"/>
        <v>0</v>
      </c>
      <c r="R5174">
        <f>IFERROR(IF(I5174=1,VLOOKUP(F5174,Lookup!$A$2:$B$15,2,FALSE),0),0.5)</f>
        <v>0.7</v>
      </c>
      <c r="S5174">
        <f>IF(K5174=1,1,IFERROR(IF(H5174="pass",VLOOKUP(F5174,Lookup!$D$2:$E$26,2,FALSE),0),1.6))</f>
        <v>0</v>
      </c>
      <c r="T5174" s="6">
        <f t="shared" si="309"/>
        <v>0</v>
      </c>
      <c r="U5174" s="6">
        <f t="shared" si="310"/>
        <v>0.7</v>
      </c>
      <c r="V5174" t="str">
        <f t="shared" si="311"/>
        <v>B.BOLDEN, NE</v>
      </c>
    </row>
    <row r="5175" spans="1:22">
      <c r="A5175">
        <v>1339</v>
      </c>
      <c r="B5175" s="21">
        <v>3</v>
      </c>
      <c r="C5175" s="21" t="s">
        <v>23</v>
      </c>
      <c r="D5175" s="21" t="s">
        <v>29</v>
      </c>
      <c r="E5175" s="21">
        <v>11</v>
      </c>
      <c r="F5175" s="21">
        <v>89</v>
      </c>
      <c r="G5175" s="21" t="s">
        <v>6268</v>
      </c>
      <c r="H5175" s="21" t="s">
        <v>585</v>
      </c>
      <c r="I5175" s="21">
        <v>1</v>
      </c>
      <c r="J5175" s="21">
        <v>0</v>
      </c>
      <c r="K5175" s="21">
        <v>0</v>
      </c>
      <c r="L5175" s="21">
        <v>0</v>
      </c>
      <c r="M5175" s="21" t="s">
        <v>1937</v>
      </c>
      <c r="N5175" s="21" t="s">
        <v>587</v>
      </c>
      <c r="O5175" s="21">
        <f t="shared" si="306"/>
        <v>0</v>
      </c>
      <c r="P5175" s="21">
        <f t="shared" si="307"/>
        <v>1</v>
      </c>
      <c r="Q5175" s="21">
        <f t="shared" si="308"/>
        <v>0</v>
      </c>
      <c r="R5175">
        <f>IFERROR(IF(I5175=1,VLOOKUP(F5175,Lookup!$A$2:$B$15,2,FALSE),0),0.5)</f>
        <v>0.7</v>
      </c>
      <c r="S5175">
        <f>IF(K5175=1,1,IFERROR(IF(H5175="pass",VLOOKUP(F5175,Lookup!$D$2:$E$26,2,FALSE),0),1.6))</f>
        <v>0</v>
      </c>
      <c r="T5175" s="6">
        <f t="shared" si="309"/>
        <v>0</v>
      </c>
      <c r="U5175" s="6">
        <f t="shared" si="310"/>
        <v>0.7</v>
      </c>
      <c r="V5175" t="str">
        <f t="shared" si="311"/>
        <v>B.BOLDEN, NE</v>
      </c>
    </row>
    <row r="5176" spans="1:22">
      <c r="A5176">
        <v>1340</v>
      </c>
      <c r="B5176" s="21">
        <v>3</v>
      </c>
      <c r="C5176" s="21" t="s">
        <v>23</v>
      </c>
      <c r="D5176" s="21" t="s">
        <v>29</v>
      </c>
      <c r="E5176" s="21">
        <v>12</v>
      </c>
      <c r="F5176" s="21">
        <v>88</v>
      </c>
      <c r="G5176" s="21" t="s">
        <v>6269</v>
      </c>
      <c r="H5176" s="21" t="s">
        <v>439</v>
      </c>
      <c r="I5176" s="21">
        <v>0</v>
      </c>
      <c r="J5176" s="21">
        <v>1</v>
      </c>
      <c r="K5176" s="21">
        <v>0</v>
      </c>
      <c r="L5176" s="21">
        <v>0</v>
      </c>
      <c r="M5176" s="21" t="s">
        <v>1816</v>
      </c>
      <c r="N5176" s="21">
        <v>-4</v>
      </c>
      <c r="O5176" s="21">
        <f t="shared" si="306"/>
        <v>-4</v>
      </c>
      <c r="P5176" s="21">
        <f t="shared" si="307"/>
        <v>0</v>
      </c>
      <c r="Q5176" s="21">
        <f t="shared" si="308"/>
        <v>1</v>
      </c>
      <c r="R5176">
        <f>IFERROR(IF(I5176=1,VLOOKUP(F5176,Lookup!$A$2:$B$15,2,FALSE),0),0.5)</f>
        <v>0</v>
      </c>
      <c r="S5176">
        <f>IF(K5176=1,1,IFERROR(IF(H5176="pass",VLOOKUP(F5176,Lookup!$D$2:$E$26,2,FALSE),0),1.6))</f>
        <v>2.2000000000000002</v>
      </c>
      <c r="T5176" s="6">
        <f t="shared" si="309"/>
        <v>1.53</v>
      </c>
      <c r="U5176" s="6">
        <f t="shared" si="310"/>
        <v>1.9722000000000002</v>
      </c>
      <c r="V5176" t="str">
        <f t="shared" si="311"/>
        <v>J.SMITH, NE</v>
      </c>
    </row>
    <row r="5177" spans="1:22">
      <c r="A5177">
        <v>1341</v>
      </c>
      <c r="B5177" s="21">
        <v>3</v>
      </c>
      <c r="C5177" s="21" t="s">
        <v>29</v>
      </c>
      <c r="D5177" s="21" t="s">
        <v>23</v>
      </c>
      <c r="E5177" s="21">
        <v>60</v>
      </c>
      <c r="F5177" s="21">
        <v>40</v>
      </c>
      <c r="G5177" s="21" t="s">
        <v>6270</v>
      </c>
      <c r="H5177" s="21" t="s">
        <v>585</v>
      </c>
      <c r="I5177" s="21">
        <v>0</v>
      </c>
      <c r="J5177" s="21">
        <v>1</v>
      </c>
      <c r="K5177" s="21">
        <v>0</v>
      </c>
      <c r="L5177" s="21">
        <v>0</v>
      </c>
      <c r="M5177" s="21" t="s">
        <v>1481</v>
      </c>
      <c r="N5177" s="21" t="s">
        <v>587</v>
      </c>
      <c r="O5177" s="21">
        <f t="shared" si="306"/>
        <v>0</v>
      </c>
      <c r="P5177" s="21">
        <f t="shared" si="307"/>
        <v>0</v>
      </c>
      <c r="Q5177" s="21">
        <f t="shared" si="308"/>
        <v>0</v>
      </c>
      <c r="R5177">
        <f>IFERROR(IF(I5177=1,VLOOKUP(F5177,Lookup!$A$2:$B$15,2,FALSE),0),0.5)</f>
        <v>0</v>
      </c>
      <c r="S5177">
        <f>IF(K5177=1,1,IFERROR(IF(H5177="pass",VLOOKUP(F5177,Lookup!$D$2:$E$26,2,FALSE),0),1.6))</f>
        <v>0</v>
      </c>
      <c r="T5177" s="6">
        <f t="shared" si="309"/>
        <v>0</v>
      </c>
      <c r="U5177" s="6">
        <f t="shared" si="310"/>
        <v>0</v>
      </c>
      <c r="V5177" t="str">
        <f t="shared" si="311"/>
        <v>J.WINSTON, NO</v>
      </c>
    </row>
    <row r="5178" spans="1:22">
      <c r="A5178">
        <v>1342</v>
      </c>
      <c r="B5178" s="21">
        <v>3</v>
      </c>
      <c r="C5178" s="21" t="s">
        <v>29</v>
      </c>
      <c r="D5178" s="21" t="s">
        <v>23</v>
      </c>
      <c r="E5178" s="21">
        <v>59</v>
      </c>
      <c r="F5178" s="21">
        <v>41</v>
      </c>
      <c r="G5178" s="21" t="s">
        <v>6271</v>
      </c>
      <c r="H5178" s="21" t="s">
        <v>585</v>
      </c>
      <c r="I5178" s="21">
        <v>1</v>
      </c>
      <c r="J5178" s="21">
        <v>0</v>
      </c>
      <c r="K5178" s="21">
        <v>0</v>
      </c>
      <c r="L5178" s="21">
        <v>0</v>
      </c>
      <c r="M5178" s="21" t="s">
        <v>1407</v>
      </c>
      <c r="N5178" s="21" t="s">
        <v>587</v>
      </c>
      <c r="O5178" s="21">
        <f t="shared" si="306"/>
        <v>0</v>
      </c>
      <c r="P5178" s="21">
        <f t="shared" si="307"/>
        <v>1</v>
      </c>
      <c r="Q5178" s="21">
        <f t="shared" si="308"/>
        <v>0</v>
      </c>
      <c r="R5178">
        <f>IFERROR(IF(I5178=1,VLOOKUP(F5178,Lookup!$A$2:$B$15,2,FALSE),0),0.5)</f>
        <v>0.5</v>
      </c>
      <c r="S5178">
        <f>IF(K5178=1,1,IFERROR(IF(H5178="pass",VLOOKUP(F5178,Lookup!$D$2:$E$26,2,FALSE),0),1.6))</f>
        <v>0</v>
      </c>
      <c r="T5178" s="6">
        <f t="shared" si="309"/>
        <v>0</v>
      </c>
      <c r="U5178" s="6">
        <f t="shared" si="310"/>
        <v>0.5</v>
      </c>
      <c r="V5178" t="str">
        <f t="shared" si="311"/>
        <v>A.KAMARA, NO</v>
      </c>
    </row>
    <row r="5179" spans="1:22">
      <c r="A5179">
        <v>1343</v>
      </c>
      <c r="B5179" s="21">
        <v>3</v>
      </c>
      <c r="C5179" s="21" t="s">
        <v>29</v>
      </c>
      <c r="D5179" s="21" t="s">
        <v>23</v>
      </c>
      <c r="E5179" s="21">
        <v>61</v>
      </c>
      <c r="F5179" s="21">
        <v>39</v>
      </c>
      <c r="G5179" s="21" t="s">
        <v>6272</v>
      </c>
      <c r="H5179" s="21" t="s">
        <v>439</v>
      </c>
      <c r="I5179" s="21">
        <v>0</v>
      </c>
      <c r="J5179" s="21">
        <v>1</v>
      </c>
      <c r="K5179" s="21">
        <v>0</v>
      </c>
      <c r="L5179" s="21">
        <v>0</v>
      </c>
      <c r="M5179" s="21" t="s">
        <v>1407</v>
      </c>
      <c r="N5179" s="21">
        <v>3</v>
      </c>
      <c r="O5179" s="21">
        <f t="shared" si="306"/>
        <v>3</v>
      </c>
      <c r="P5179" s="21">
        <f t="shared" si="307"/>
        <v>0</v>
      </c>
      <c r="Q5179" s="21">
        <f t="shared" si="308"/>
        <v>1</v>
      </c>
      <c r="R5179">
        <f>IFERROR(IF(I5179=1,VLOOKUP(F5179,Lookup!$A$2:$B$15,2,FALSE),0),0.5)</f>
        <v>0</v>
      </c>
      <c r="S5179">
        <f>IF(K5179=1,1,IFERROR(IF(H5179="pass",VLOOKUP(F5179,Lookup!$D$2:$E$26,2,FALSE),0),1.6))</f>
        <v>1.6</v>
      </c>
      <c r="T5179" s="6">
        <f t="shared" si="309"/>
        <v>1.6525000000000001</v>
      </c>
      <c r="U5179" s="6">
        <f t="shared" si="310"/>
        <v>1.6525000000000001</v>
      </c>
      <c r="V5179" t="str">
        <f t="shared" si="311"/>
        <v>A.KAMARA, NO</v>
      </c>
    </row>
    <row r="5180" spans="1:22">
      <c r="A5180">
        <v>1344</v>
      </c>
      <c r="B5180" s="21">
        <v>3</v>
      </c>
      <c r="C5180" s="21" t="s">
        <v>23</v>
      </c>
      <c r="D5180" s="21" t="s">
        <v>29</v>
      </c>
      <c r="E5180" s="21">
        <v>77</v>
      </c>
      <c r="F5180" s="21">
        <v>23</v>
      </c>
      <c r="G5180" s="21" t="s">
        <v>6273</v>
      </c>
      <c r="H5180" s="21" t="s">
        <v>439</v>
      </c>
      <c r="I5180" s="21">
        <v>0</v>
      </c>
      <c r="J5180" s="21">
        <v>1</v>
      </c>
      <c r="K5180" s="21">
        <v>0</v>
      </c>
      <c r="L5180" s="21">
        <v>0</v>
      </c>
      <c r="M5180" s="21" t="s">
        <v>1837</v>
      </c>
      <c r="N5180" s="21">
        <v>12</v>
      </c>
      <c r="O5180" s="21">
        <f t="shared" si="306"/>
        <v>12</v>
      </c>
      <c r="P5180" s="21">
        <f t="shared" si="307"/>
        <v>0</v>
      </c>
      <c r="Q5180" s="21">
        <f t="shared" si="308"/>
        <v>1</v>
      </c>
      <c r="R5180">
        <f>IFERROR(IF(I5180=1,VLOOKUP(F5180,Lookup!$A$2:$B$15,2,FALSE),0),0.5)</f>
        <v>0</v>
      </c>
      <c r="S5180">
        <f>IF(K5180=1,1,IFERROR(IF(H5180="pass",VLOOKUP(F5180,Lookup!$D$2:$E$26,2,FALSE),0),1.6))</f>
        <v>1.6</v>
      </c>
      <c r="T5180" s="6">
        <f t="shared" si="309"/>
        <v>1.81</v>
      </c>
      <c r="U5180" s="6">
        <f t="shared" si="310"/>
        <v>1.81</v>
      </c>
      <c r="V5180" t="str">
        <f t="shared" si="311"/>
        <v>N.AGHOLOR, NE</v>
      </c>
    </row>
    <row r="5181" spans="1:22">
      <c r="A5181">
        <v>1345</v>
      </c>
      <c r="B5181" s="21">
        <v>3</v>
      </c>
      <c r="C5181" s="21" t="s">
        <v>23</v>
      </c>
      <c r="D5181" s="21" t="s">
        <v>29</v>
      </c>
      <c r="E5181" s="21">
        <v>77</v>
      </c>
      <c r="F5181" s="21">
        <v>23</v>
      </c>
      <c r="G5181" s="21" t="s">
        <v>6274</v>
      </c>
      <c r="H5181" s="21" t="s">
        <v>439</v>
      </c>
      <c r="I5181" s="21">
        <v>0</v>
      </c>
      <c r="J5181" s="21">
        <v>1</v>
      </c>
      <c r="K5181" s="21">
        <v>0</v>
      </c>
      <c r="L5181" s="21">
        <v>0</v>
      </c>
      <c r="M5181" s="21" t="s">
        <v>1909</v>
      </c>
      <c r="N5181" s="21">
        <v>10</v>
      </c>
      <c r="O5181" s="21">
        <f t="shared" si="306"/>
        <v>10</v>
      </c>
      <c r="P5181" s="21">
        <f t="shared" si="307"/>
        <v>0</v>
      </c>
      <c r="Q5181" s="21">
        <f t="shared" si="308"/>
        <v>1</v>
      </c>
      <c r="R5181">
        <f>IFERROR(IF(I5181=1,VLOOKUP(F5181,Lookup!$A$2:$B$15,2,FALSE),0),0.5)</f>
        <v>0</v>
      </c>
      <c r="S5181">
        <f>IF(K5181=1,1,IFERROR(IF(H5181="pass",VLOOKUP(F5181,Lookup!$D$2:$E$26,2,FALSE),0),1.6))</f>
        <v>1.6</v>
      </c>
      <c r="T5181" s="6">
        <f t="shared" si="309"/>
        <v>1.7750000000000001</v>
      </c>
      <c r="U5181" s="6">
        <f t="shared" si="310"/>
        <v>1.7750000000000001</v>
      </c>
      <c r="V5181" t="str">
        <f t="shared" si="311"/>
        <v>K.BOURNE, NE</v>
      </c>
    </row>
    <row r="5182" spans="1:22">
      <c r="A5182">
        <v>1346</v>
      </c>
      <c r="B5182" s="21">
        <v>3</v>
      </c>
      <c r="C5182" s="21" t="s">
        <v>23</v>
      </c>
      <c r="D5182" s="21" t="s">
        <v>29</v>
      </c>
      <c r="E5182" s="21">
        <v>66</v>
      </c>
      <c r="F5182" s="21">
        <v>34</v>
      </c>
      <c r="G5182" s="21" t="s">
        <v>6275</v>
      </c>
      <c r="H5182" s="21" t="s">
        <v>439</v>
      </c>
      <c r="I5182" s="21">
        <v>0</v>
      </c>
      <c r="J5182" s="21">
        <v>1</v>
      </c>
      <c r="K5182" s="21">
        <v>0</v>
      </c>
      <c r="L5182" s="21">
        <v>0</v>
      </c>
      <c r="M5182" s="21" t="s">
        <v>1841</v>
      </c>
      <c r="N5182" s="21">
        <v>5</v>
      </c>
      <c r="O5182" s="21">
        <f t="shared" si="306"/>
        <v>5</v>
      </c>
      <c r="P5182" s="21">
        <f t="shared" si="307"/>
        <v>0</v>
      </c>
      <c r="Q5182" s="21">
        <f t="shared" si="308"/>
        <v>1</v>
      </c>
      <c r="R5182">
        <f>IFERROR(IF(I5182=1,VLOOKUP(F5182,Lookup!$A$2:$B$15,2,FALSE),0),0.5)</f>
        <v>0</v>
      </c>
      <c r="S5182">
        <f>IF(K5182=1,1,IFERROR(IF(H5182="pass",VLOOKUP(F5182,Lookup!$D$2:$E$26,2,FALSE),0),1.6))</f>
        <v>1.6</v>
      </c>
      <c r="T5182" s="6">
        <f t="shared" si="309"/>
        <v>1.6875</v>
      </c>
      <c r="U5182" s="6">
        <f t="shared" si="310"/>
        <v>1.6875</v>
      </c>
      <c r="V5182" t="str">
        <f t="shared" si="311"/>
        <v>J.MEYERS, NE</v>
      </c>
    </row>
    <row r="5183" spans="1:22">
      <c r="A5183">
        <v>1347</v>
      </c>
      <c r="B5183" s="21">
        <v>3</v>
      </c>
      <c r="C5183" s="21" t="s">
        <v>23</v>
      </c>
      <c r="D5183" s="21" t="s">
        <v>29</v>
      </c>
      <c r="E5183" s="21">
        <v>75</v>
      </c>
      <c r="F5183" s="21">
        <v>25</v>
      </c>
      <c r="G5183" s="21" t="s">
        <v>6276</v>
      </c>
      <c r="H5183" s="21" t="s">
        <v>585</v>
      </c>
      <c r="I5183" s="21">
        <v>0</v>
      </c>
      <c r="J5183" s="21">
        <v>1</v>
      </c>
      <c r="K5183" s="21">
        <v>0</v>
      </c>
      <c r="L5183" s="21">
        <v>0</v>
      </c>
      <c r="M5183" s="21" t="s">
        <v>1554</v>
      </c>
      <c r="N5183" s="21" t="s">
        <v>587</v>
      </c>
      <c r="O5183" s="21">
        <f t="shared" ref="O5183:O5246" si="312">IF(N5183="NA",0,N5183)</f>
        <v>0</v>
      </c>
      <c r="P5183" s="21">
        <f t="shared" ref="P5183:P5246" si="313">IF(R5183&gt;0,1,0)</f>
        <v>0</v>
      </c>
      <c r="Q5183" s="21">
        <f t="shared" ref="Q5183:Q5246" si="314">IF(AND(S5183&gt;0,T5183&gt;0),1,0)</f>
        <v>0</v>
      </c>
      <c r="R5183">
        <f>IFERROR(IF(I5183=1,VLOOKUP(F5183,Lookup!$A$2:$B$15,2,FALSE),0),0.5)</f>
        <v>0</v>
      </c>
      <c r="S5183">
        <f>IF(K5183=1,1,IFERROR(IF(H5183="pass",VLOOKUP(F5183,Lookup!$D$2:$E$26,2,FALSE),0),1.6))</f>
        <v>0</v>
      </c>
      <c r="T5183" s="6">
        <f t="shared" ref="T5183:T5246" si="315">IFERROR(1.6+0.7/40*N5183,0)</f>
        <v>0</v>
      </c>
      <c r="U5183" s="6">
        <f t="shared" ref="U5183:U5246" si="316">R5183+IF(S5183&gt;=3.2,S5183,IF(AND(S5183&lt;3.2,S5183&gt;=1.8),S5183*0.66+T5183*0.34,T5183))+K5183*0.4735*2</f>
        <v>0</v>
      </c>
      <c r="V5183" t="str">
        <f t="shared" si="311"/>
        <v>M.JONES, NE</v>
      </c>
    </row>
    <row r="5184" spans="1:22">
      <c r="A5184">
        <v>1348</v>
      </c>
      <c r="B5184" s="21">
        <v>3</v>
      </c>
      <c r="C5184" s="21" t="s">
        <v>29</v>
      </c>
      <c r="D5184" s="21" t="s">
        <v>23</v>
      </c>
      <c r="E5184" s="21">
        <v>80</v>
      </c>
      <c r="F5184" s="21">
        <v>20</v>
      </c>
      <c r="G5184" s="21" t="s">
        <v>6277</v>
      </c>
      <c r="H5184" s="21" t="s">
        <v>585</v>
      </c>
      <c r="I5184" s="21">
        <v>1</v>
      </c>
      <c r="J5184" s="21">
        <v>0</v>
      </c>
      <c r="K5184" s="21">
        <v>0</v>
      </c>
      <c r="L5184" s="21">
        <v>0</v>
      </c>
      <c r="M5184" s="21" t="s">
        <v>1407</v>
      </c>
      <c r="N5184" s="21" t="s">
        <v>587</v>
      </c>
      <c r="O5184" s="21">
        <f t="shared" si="312"/>
        <v>0</v>
      </c>
      <c r="P5184" s="21">
        <f t="shared" si="313"/>
        <v>1</v>
      </c>
      <c r="Q5184" s="21">
        <f t="shared" si="314"/>
        <v>0</v>
      </c>
      <c r="R5184">
        <f>IFERROR(IF(I5184=1,VLOOKUP(F5184,Lookup!$A$2:$B$15,2,FALSE),0),0.5)</f>
        <v>0.5</v>
      </c>
      <c r="S5184">
        <f>IF(K5184=1,1,IFERROR(IF(H5184="pass",VLOOKUP(F5184,Lookup!$D$2:$E$26,2,FALSE),0),1.6))</f>
        <v>0</v>
      </c>
      <c r="T5184" s="6">
        <f t="shared" si="315"/>
        <v>0</v>
      </c>
      <c r="U5184" s="6">
        <f t="shared" si="316"/>
        <v>0.5</v>
      </c>
      <c r="V5184" t="str">
        <f t="shared" si="311"/>
        <v>A.KAMARA, NO</v>
      </c>
    </row>
    <row r="5185" spans="1:22">
      <c r="A5185">
        <v>1349</v>
      </c>
      <c r="B5185" s="21">
        <v>3</v>
      </c>
      <c r="C5185" s="21" t="s">
        <v>29</v>
      </c>
      <c r="D5185" s="21" t="s">
        <v>23</v>
      </c>
      <c r="E5185" s="21">
        <v>79</v>
      </c>
      <c r="F5185" s="21">
        <v>21</v>
      </c>
      <c r="G5185" s="21" t="s">
        <v>6278</v>
      </c>
      <c r="H5185" s="21" t="s">
        <v>585</v>
      </c>
      <c r="I5185" s="21">
        <v>1</v>
      </c>
      <c r="J5185" s="21">
        <v>0</v>
      </c>
      <c r="K5185" s="21">
        <v>0</v>
      </c>
      <c r="L5185" s="21">
        <v>0</v>
      </c>
      <c r="M5185" s="21" t="s">
        <v>1407</v>
      </c>
      <c r="N5185" s="21" t="s">
        <v>587</v>
      </c>
      <c r="O5185" s="21">
        <f t="shared" si="312"/>
        <v>0</v>
      </c>
      <c r="P5185" s="21">
        <f t="shared" si="313"/>
        <v>1</v>
      </c>
      <c r="Q5185" s="21">
        <f t="shared" si="314"/>
        <v>0</v>
      </c>
      <c r="R5185">
        <f>IFERROR(IF(I5185=1,VLOOKUP(F5185,Lookup!$A$2:$B$15,2,FALSE),0),0.5)</f>
        <v>0.5</v>
      </c>
      <c r="S5185">
        <f>IF(K5185=1,1,IFERROR(IF(H5185="pass",VLOOKUP(F5185,Lookup!$D$2:$E$26,2,FALSE),0),1.6))</f>
        <v>0</v>
      </c>
      <c r="T5185" s="6">
        <f t="shared" si="315"/>
        <v>0</v>
      </c>
      <c r="U5185" s="6">
        <f t="shared" si="316"/>
        <v>0.5</v>
      </c>
      <c r="V5185" t="str">
        <f t="shared" si="311"/>
        <v>A.KAMARA, NO</v>
      </c>
    </row>
    <row r="5186" spans="1:22">
      <c r="A5186">
        <v>1350</v>
      </c>
      <c r="B5186" s="21">
        <v>3</v>
      </c>
      <c r="C5186" s="21" t="s">
        <v>23</v>
      </c>
      <c r="D5186" s="21" t="s">
        <v>29</v>
      </c>
      <c r="E5186" s="21">
        <v>44</v>
      </c>
      <c r="F5186" s="21">
        <v>56</v>
      </c>
      <c r="G5186" s="21" t="s">
        <v>6279</v>
      </c>
      <c r="H5186" s="21" t="s">
        <v>439</v>
      </c>
      <c r="I5186" s="21">
        <v>0</v>
      </c>
      <c r="J5186" s="21">
        <v>1</v>
      </c>
      <c r="K5186" s="21">
        <v>0</v>
      </c>
      <c r="L5186" s="21">
        <v>0</v>
      </c>
      <c r="M5186" s="21" t="s">
        <v>1909</v>
      </c>
      <c r="N5186" s="21">
        <v>43</v>
      </c>
      <c r="O5186" s="21">
        <f t="shared" si="312"/>
        <v>43</v>
      </c>
      <c r="P5186" s="21">
        <f t="shared" si="313"/>
        <v>0</v>
      </c>
      <c r="Q5186" s="21">
        <f t="shared" si="314"/>
        <v>1</v>
      </c>
      <c r="R5186">
        <f>IFERROR(IF(I5186=1,VLOOKUP(F5186,Lookup!$A$2:$B$15,2,FALSE),0),0.5)</f>
        <v>0</v>
      </c>
      <c r="S5186">
        <f>IF(K5186=1,1,IFERROR(IF(H5186="pass",VLOOKUP(F5186,Lookup!$D$2:$E$26,2,FALSE),0),1.6))</f>
        <v>1.6</v>
      </c>
      <c r="T5186" s="6">
        <f t="shared" si="315"/>
        <v>2.3525</v>
      </c>
      <c r="U5186" s="6">
        <f t="shared" si="316"/>
        <v>2.3525</v>
      </c>
      <c r="V5186" t="str">
        <f t="shared" ref="V5186:V5249" si="317">IF(M5186="A.St","A. ST. BROWN, DET",IF(M5186="Dj.Moore","D.MOORE, CAR",IF(M5186="Mi.Carter","M.CARTER, NYJ",UPPER(M5186)&amp;", "&amp;C5186)))</f>
        <v>K.BOURNE, NE</v>
      </c>
    </row>
    <row r="5187" spans="1:22">
      <c r="A5187">
        <v>1351</v>
      </c>
      <c r="B5187" s="21">
        <v>3</v>
      </c>
      <c r="C5187" s="21" t="s">
        <v>23</v>
      </c>
      <c r="D5187" s="21" t="s">
        <v>29</v>
      </c>
      <c r="E5187" s="21">
        <v>44</v>
      </c>
      <c r="F5187" s="21">
        <v>56</v>
      </c>
      <c r="G5187" s="21" t="s">
        <v>6280</v>
      </c>
      <c r="H5187" s="21" t="s">
        <v>2864</v>
      </c>
      <c r="I5187" s="21">
        <v>0</v>
      </c>
      <c r="J5187" s="21">
        <v>1</v>
      </c>
      <c r="K5187" s="21">
        <v>0</v>
      </c>
      <c r="L5187" s="21">
        <v>0</v>
      </c>
      <c r="M5187" s="21" t="s">
        <v>1837</v>
      </c>
      <c r="N5187" s="21" t="s">
        <v>587</v>
      </c>
      <c r="O5187" s="21">
        <f t="shared" si="312"/>
        <v>0</v>
      </c>
      <c r="P5187" s="21">
        <f t="shared" si="313"/>
        <v>0</v>
      </c>
      <c r="Q5187" s="21">
        <f t="shared" si="314"/>
        <v>0</v>
      </c>
      <c r="R5187">
        <f>IFERROR(IF(I5187=1,VLOOKUP(F5187,Lookup!$A$2:$B$15,2,FALSE),0),0.5)</f>
        <v>0</v>
      </c>
      <c r="S5187">
        <f>IF(K5187=1,1,IFERROR(IF(H5187="pass",VLOOKUP(F5187,Lookup!$D$2:$E$26,2,FALSE),0),1.6))</f>
        <v>0</v>
      </c>
      <c r="T5187" s="6">
        <f t="shared" si="315"/>
        <v>0</v>
      </c>
      <c r="U5187" s="6">
        <f t="shared" si="316"/>
        <v>0</v>
      </c>
      <c r="V5187" t="str">
        <f t="shared" si="317"/>
        <v>N.AGHOLOR, NE</v>
      </c>
    </row>
    <row r="5188" spans="1:22">
      <c r="A5188">
        <v>1352</v>
      </c>
      <c r="B5188" s="21">
        <v>3</v>
      </c>
      <c r="C5188" s="21" t="s">
        <v>23</v>
      </c>
      <c r="D5188" s="21" t="s">
        <v>29</v>
      </c>
      <c r="E5188" s="21">
        <v>34</v>
      </c>
      <c r="F5188" s="21">
        <v>66</v>
      </c>
      <c r="G5188" s="21" t="s">
        <v>6281</v>
      </c>
      <c r="H5188" s="21" t="s">
        <v>585</v>
      </c>
      <c r="I5188" s="21">
        <v>0</v>
      </c>
      <c r="J5188" s="21">
        <v>1</v>
      </c>
      <c r="K5188" s="21">
        <v>0</v>
      </c>
      <c r="L5188" s="21">
        <v>0</v>
      </c>
      <c r="M5188" s="21" t="s">
        <v>1554</v>
      </c>
      <c r="N5188" s="21" t="s">
        <v>587</v>
      </c>
      <c r="O5188" s="21">
        <f t="shared" si="312"/>
        <v>0</v>
      </c>
      <c r="P5188" s="21">
        <f t="shared" si="313"/>
        <v>0</v>
      </c>
      <c r="Q5188" s="21">
        <f t="shared" si="314"/>
        <v>0</v>
      </c>
      <c r="R5188">
        <f>IFERROR(IF(I5188=1,VLOOKUP(F5188,Lookup!$A$2:$B$15,2,FALSE),0),0.5)</f>
        <v>0</v>
      </c>
      <c r="S5188">
        <f>IF(K5188=1,1,IFERROR(IF(H5188="pass",VLOOKUP(F5188,Lookup!$D$2:$E$26,2,FALSE),0),1.6))</f>
        <v>0</v>
      </c>
      <c r="T5188" s="6">
        <f t="shared" si="315"/>
        <v>0</v>
      </c>
      <c r="U5188" s="6">
        <f t="shared" si="316"/>
        <v>0</v>
      </c>
      <c r="V5188" t="str">
        <f t="shared" si="317"/>
        <v>M.JONES, NE</v>
      </c>
    </row>
    <row r="5189" spans="1:22">
      <c r="A5189">
        <v>1353</v>
      </c>
      <c r="B5189" s="21">
        <v>3</v>
      </c>
      <c r="C5189" s="21" t="s">
        <v>23</v>
      </c>
      <c r="D5189" s="21" t="s">
        <v>29</v>
      </c>
      <c r="E5189" s="21">
        <v>22</v>
      </c>
      <c r="F5189" s="21">
        <v>78</v>
      </c>
      <c r="G5189" s="21" t="s">
        <v>6282</v>
      </c>
      <c r="H5189" s="21" t="s">
        <v>439</v>
      </c>
      <c r="I5189" s="21">
        <v>0</v>
      </c>
      <c r="J5189" s="21">
        <v>1</v>
      </c>
      <c r="K5189" s="21">
        <v>0</v>
      </c>
      <c r="L5189" s="21">
        <v>0</v>
      </c>
      <c r="M5189" s="21" t="s">
        <v>1909</v>
      </c>
      <c r="N5189" s="21">
        <v>17</v>
      </c>
      <c r="O5189" s="21">
        <f t="shared" si="312"/>
        <v>17</v>
      </c>
      <c r="P5189" s="21">
        <f t="shared" si="313"/>
        <v>0</v>
      </c>
      <c r="Q5189" s="21">
        <f t="shared" si="314"/>
        <v>1</v>
      </c>
      <c r="R5189">
        <f>IFERROR(IF(I5189=1,VLOOKUP(F5189,Lookup!$A$2:$B$15,2,FALSE),0),0.5)</f>
        <v>0</v>
      </c>
      <c r="S5189">
        <f>IF(K5189=1,1,IFERROR(IF(H5189="pass",VLOOKUP(F5189,Lookup!$D$2:$E$26,2,FALSE),0),1.6))</f>
        <v>1.8</v>
      </c>
      <c r="T5189" s="6">
        <f t="shared" si="315"/>
        <v>1.8975</v>
      </c>
      <c r="U5189" s="6">
        <f t="shared" si="316"/>
        <v>1.8331500000000003</v>
      </c>
      <c r="V5189" t="str">
        <f t="shared" si="317"/>
        <v>K.BOURNE, NE</v>
      </c>
    </row>
    <row r="5190" spans="1:22">
      <c r="A5190">
        <v>1354</v>
      </c>
      <c r="B5190" s="21">
        <v>3</v>
      </c>
      <c r="C5190" s="21" t="s">
        <v>29</v>
      </c>
      <c r="D5190" s="21" t="s">
        <v>23</v>
      </c>
      <c r="E5190" s="21">
        <v>75</v>
      </c>
      <c r="F5190" s="21">
        <v>25</v>
      </c>
      <c r="G5190" s="21" t="s">
        <v>6283</v>
      </c>
      <c r="H5190" s="21" t="s">
        <v>439</v>
      </c>
      <c r="I5190" s="21">
        <v>0</v>
      </c>
      <c r="J5190" s="21">
        <v>1</v>
      </c>
      <c r="K5190" s="21">
        <v>0</v>
      </c>
      <c r="L5190" s="21">
        <v>0</v>
      </c>
      <c r="M5190" s="21" t="s">
        <v>1409</v>
      </c>
      <c r="N5190" s="21">
        <v>14</v>
      </c>
      <c r="O5190" s="21">
        <f t="shared" si="312"/>
        <v>14</v>
      </c>
      <c r="P5190" s="21">
        <f t="shared" si="313"/>
        <v>0</v>
      </c>
      <c r="Q5190" s="21">
        <f t="shared" si="314"/>
        <v>1</v>
      </c>
      <c r="R5190">
        <f>IFERROR(IF(I5190=1,VLOOKUP(F5190,Lookup!$A$2:$B$15,2,FALSE),0),0.5)</f>
        <v>0</v>
      </c>
      <c r="S5190">
        <f>IF(K5190=1,1,IFERROR(IF(H5190="pass",VLOOKUP(F5190,Lookup!$D$2:$E$26,2,FALSE),0),1.6))</f>
        <v>1.6</v>
      </c>
      <c r="T5190" s="6">
        <f t="shared" si="315"/>
        <v>1.845</v>
      </c>
      <c r="U5190" s="6">
        <f t="shared" si="316"/>
        <v>1.845</v>
      </c>
      <c r="V5190" t="str">
        <f t="shared" si="317"/>
        <v>M.CALLAWAY, NO</v>
      </c>
    </row>
    <row r="5191" spans="1:22">
      <c r="A5191">
        <v>1355</v>
      </c>
      <c r="B5191" s="21">
        <v>3</v>
      </c>
      <c r="C5191" s="21" t="s">
        <v>29</v>
      </c>
      <c r="D5191" s="21" t="s">
        <v>23</v>
      </c>
      <c r="E5191" s="21">
        <v>75</v>
      </c>
      <c r="F5191" s="21">
        <v>25</v>
      </c>
      <c r="G5191" s="21" t="s">
        <v>6284</v>
      </c>
      <c r="H5191" s="21" t="s">
        <v>585</v>
      </c>
      <c r="I5191" s="21">
        <v>1</v>
      </c>
      <c r="J5191" s="21">
        <v>0</v>
      </c>
      <c r="K5191" s="21">
        <v>0</v>
      </c>
      <c r="L5191" s="21">
        <v>0</v>
      </c>
      <c r="M5191" s="21" t="s">
        <v>1028</v>
      </c>
      <c r="N5191" s="21" t="s">
        <v>587</v>
      </c>
      <c r="O5191" s="21">
        <f t="shared" si="312"/>
        <v>0</v>
      </c>
      <c r="P5191" s="21">
        <f t="shared" si="313"/>
        <v>1</v>
      </c>
      <c r="Q5191" s="21">
        <f t="shared" si="314"/>
        <v>0</v>
      </c>
      <c r="R5191">
        <f>IFERROR(IF(I5191=1,VLOOKUP(F5191,Lookup!$A$2:$B$15,2,FALSE),0),0.5)</f>
        <v>0.5</v>
      </c>
      <c r="S5191">
        <f>IF(K5191=1,1,IFERROR(IF(H5191="pass",VLOOKUP(F5191,Lookup!$D$2:$E$26,2,FALSE),0),1.6))</f>
        <v>0</v>
      </c>
      <c r="T5191" s="6">
        <f t="shared" si="315"/>
        <v>0</v>
      </c>
      <c r="U5191" s="6">
        <f t="shared" si="316"/>
        <v>0.5</v>
      </c>
      <c r="V5191" t="str">
        <f t="shared" si="317"/>
        <v>T.HILL, NO</v>
      </c>
    </row>
    <row r="5192" spans="1:22">
      <c r="A5192">
        <v>1356</v>
      </c>
      <c r="B5192" s="21">
        <v>3</v>
      </c>
      <c r="C5192" s="21" t="s">
        <v>29</v>
      </c>
      <c r="D5192" s="21" t="s">
        <v>23</v>
      </c>
      <c r="E5192" s="21">
        <v>72</v>
      </c>
      <c r="F5192" s="21">
        <v>28</v>
      </c>
      <c r="G5192" s="21" t="s">
        <v>6285</v>
      </c>
      <c r="H5192" s="21" t="s">
        <v>439</v>
      </c>
      <c r="I5192" s="21">
        <v>0</v>
      </c>
      <c r="J5192" s="21">
        <v>1</v>
      </c>
      <c r="K5192" s="21">
        <v>0</v>
      </c>
      <c r="L5192" s="21">
        <v>0</v>
      </c>
      <c r="M5192" s="21" t="s">
        <v>607</v>
      </c>
      <c r="N5192" s="21">
        <v>12</v>
      </c>
      <c r="O5192" s="21">
        <f t="shared" si="312"/>
        <v>12</v>
      </c>
      <c r="P5192" s="21">
        <f t="shared" si="313"/>
        <v>0</v>
      </c>
      <c r="Q5192" s="21">
        <f t="shared" si="314"/>
        <v>1</v>
      </c>
      <c r="R5192">
        <f>IFERROR(IF(I5192=1,VLOOKUP(F5192,Lookup!$A$2:$B$15,2,FALSE),0),0.5)</f>
        <v>0</v>
      </c>
      <c r="S5192">
        <f>IF(K5192=1,1,IFERROR(IF(H5192="pass",VLOOKUP(F5192,Lookup!$D$2:$E$26,2,FALSE),0),1.6))</f>
        <v>1.6</v>
      </c>
      <c r="T5192" s="6">
        <f t="shared" si="315"/>
        <v>1.81</v>
      </c>
      <c r="U5192" s="6">
        <f t="shared" si="316"/>
        <v>1.81</v>
      </c>
      <c r="V5192" t="str">
        <f t="shared" si="317"/>
        <v>D.HARRIS, NO</v>
      </c>
    </row>
    <row r="5193" spans="1:22">
      <c r="A5193">
        <v>1357</v>
      </c>
      <c r="B5193" s="21">
        <v>3</v>
      </c>
      <c r="C5193" s="21" t="s">
        <v>29</v>
      </c>
      <c r="D5193" s="21" t="s">
        <v>23</v>
      </c>
      <c r="E5193" s="21">
        <v>60</v>
      </c>
      <c r="F5193" s="21">
        <v>40</v>
      </c>
      <c r="G5193" s="21" t="s">
        <v>6286</v>
      </c>
      <c r="H5193" s="21" t="s">
        <v>585</v>
      </c>
      <c r="I5193" s="21">
        <v>1</v>
      </c>
      <c r="J5193" s="21">
        <v>0</v>
      </c>
      <c r="K5193" s="21">
        <v>0</v>
      </c>
      <c r="L5193" s="21">
        <v>0</v>
      </c>
      <c r="M5193" s="21" t="s">
        <v>1407</v>
      </c>
      <c r="N5193" s="21" t="s">
        <v>587</v>
      </c>
      <c r="O5193" s="21">
        <f t="shared" si="312"/>
        <v>0</v>
      </c>
      <c r="P5193" s="21">
        <f t="shared" si="313"/>
        <v>1</v>
      </c>
      <c r="Q5193" s="21">
        <f t="shared" si="314"/>
        <v>0</v>
      </c>
      <c r="R5193">
        <f>IFERROR(IF(I5193=1,VLOOKUP(F5193,Lookup!$A$2:$B$15,2,FALSE),0),0.5)</f>
        <v>0.5</v>
      </c>
      <c r="S5193">
        <f>IF(K5193=1,1,IFERROR(IF(H5193="pass",VLOOKUP(F5193,Lookup!$D$2:$E$26,2,FALSE),0),1.6))</f>
        <v>0</v>
      </c>
      <c r="T5193" s="6">
        <f t="shared" si="315"/>
        <v>0</v>
      </c>
      <c r="U5193" s="6">
        <f t="shared" si="316"/>
        <v>0.5</v>
      </c>
      <c r="V5193" t="str">
        <f t="shared" si="317"/>
        <v>A.KAMARA, NO</v>
      </c>
    </row>
    <row r="5194" spans="1:22">
      <c r="A5194">
        <v>1358</v>
      </c>
      <c r="B5194" s="21">
        <v>3</v>
      </c>
      <c r="C5194" s="21" t="s">
        <v>29</v>
      </c>
      <c r="D5194" s="21" t="s">
        <v>23</v>
      </c>
      <c r="E5194" s="21">
        <v>49</v>
      </c>
      <c r="F5194" s="21">
        <v>51</v>
      </c>
      <c r="G5194" s="21" t="s">
        <v>6287</v>
      </c>
      <c r="H5194" s="21" t="s">
        <v>585</v>
      </c>
      <c r="I5194" s="21">
        <v>1</v>
      </c>
      <c r="J5194" s="21">
        <v>0</v>
      </c>
      <c r="K5194" s="21">
        <v>0</v>
      </c>
      <c r="L5194" s="21">
        <v>0</v>
      </c>
      <c r="M5194" s="21" t="s">
        <v>1407</v>
      </c>
      <c r="N5194" s="21" t="s">
        <v>587</v>
      </c>
      <c r="O5194" s="21">
        <f t="shared" si="312"/>
        <v>0</v>
      </c>
      <c r="P5194" s="21">
        <f t="shared" si="313"/>
        <v>1</v>
      </c>
      <c r="Q5194" s="21">
        <f t="shared" si="314"/>
        <v>0</v>
      </c>
      <c r="R5194">
        <f>IFERROR(IF(I5194=1,VLOOKUP(F5194,Lookup!$A$2:$B$15,2,FALSE),0),0.5)</f>
        <v>0.5</v>
      </c>
      <c r="S5194">
        <f>IF(K5194=1,1,IFERROR(IF(H5194="pass",VLOOKUP(F5194,Lookup!$D$2:$E$26,2,FALSE),0),1.6))</f>
        <v>0</v>
      </c>
      <c r="T5194" s="6">
        <f t="shared" si="315"/>
        <v>0</v>
      </c>
      <c r="U5194" s="6">
        <f t="shared" si="316"/>
        <v>0.5</v>
      </c>
      <c r="V5194" t="str">
        <f t="shared" si="317"/>
        <v>A.KAMARA, NO</v>
      </c>
    </row>
    <row r="5195" spans="1:22">
      <c r="A5195">
        <v>1359</v>
      </c>
      <c r="B5195" s="21">
        <v>3</v>
      </c>
      <c r="C5195" s="21" t="s">
        <v>29</v>
      </c>
      <c r="D5195" s="21" t="s">
        <v>23</v>
      </c>
      <c r="E5195" s="21">
        <v>46</v>
      </c>
      <c r="F5195" s="21">
        <v>54</v>
      </c>
      <c r="G5195" s="21" t="s">
        <v>6288</v>
      </c>
      <c r="H5195" s="21" t="s">
        <v>439</v>
      </c>
      <c r="I5195" s="21">
        <v>0</v>
      </c>
      <c r="J5195" s="21">
        <v>1</v>
      </c>
      <c r="K5195" s="21">
        <v>0</v>
      </c>
      <c r="L5195" s="21">
        <v>0</v>
      </c>
      <c r="M5195" s="21" t="s">
        <v>607</v>
      </c>
      <c r="N5195" s="21">
        <v>5</v>
      </c>
      <c r="O5195" s="21">
        <f t="shared" si="312"/>
        <v>5</v>
      </c>
      <c r="P5195" s="21">
        <f t="shared" si="313"/>
        <v>0</v>
      </c>
      <c r="Q5195" s="21">
        <f t="shared" si="314"/>
        <v>1</v>
      </c>
      <c r="R5195">
        <f>IFERROR(IF(I5195=1,VLOOKUP(F5195,Lookup!$A$2:$B$15,2,FALSE),0),0.5)</f>
        <v>0</v>
      </c>
      <c r="S5195">
        <f>IF(K5195=1,1,IFERROR(IF(H5195="pass",VLOOKUP(F5195,Lookup!$D$2:$E$26,2,FALSE),0),1.6))</f>
        <v>1.6</v>
      </c>
      <c r="T5195" s="6">
        <f t="shared" si="315"/>
        <v>1.6875</v>
      </c>
      <c r="U5195" s="6">
        <f t="shared" si="316"/>
        <v>1.6875</v>
      </c>
      <c r="V5195" t="str">
        <f t="shared" si="317"/>
        <v>D.HARRIS, NO</v>
      </c>
    </row>
    <row r="5196" spans="1:22">
      <c r="A5196">
        <v>1360</v>
      </c>
      <c r="B5196" s="21">
        <v>3</v>
      </c>
      <c r="C5196" s="21" t="s">
        <v>29</v>
      </c>
      <c r="D5196" s="21" t="s">
        <v>23</v>
      </c>
      <c r="E5196" s="21">
        <v>39</v>
      </c>
      <c r="F5196" s="21">
        <v>61</v>
      </c>
      <c r="G5196" s="21" t="s">
        <v>6289</v>
      </c>
      <c r="H5196" s="21" t="s">
        <v>585</v>
      </c>
      <c r="I5196" s="21">
        <v>1</v>
      </c>
      <c r="J5196" s="21">
        <v>0</v>
      </c>
      <c r="K5196" s="21">
        <v>0</v>
      </c>
      <c r="L5196" s="21">
        <v>0</v>
      </c>
      <c r="M5196" s="21" t="s">
        <v>1028</v>
      </c>
      <c r="N5196" s="21" t="s">
        <v>587</v>
      </c>
      <c r="O5196" s="21">
        <f t="shared" si="312"/>
        <v>0</v>
      </c>
      <c r="P5196" s="21">
        <f t="shared" si="313"/>
        <v>1</v>
      </c>
      <c r="Q5196" s="21">
        <f t="shared" si="314"/>
        <v>0</v>
      </c>
      <c r="R5196">
        <f>IFERROR(IF(I5196=1,VLOOKUP(F5196,Lookup!$A$2:$B$15,2,FALSE),0),0.5)</f>
        <v>0.5</v>
      </c>
      <c r="S5196">
        <f>IF(K5196=1,1,IFERROR(IF(H5196="pass",VLOOKUP(F5196,Lookup!$D$2:$E$26,2,FALSE),0),1.6))</f>
        <v>0</v>
      </c>
      <c r="T5196" s="6">
        <f t="shared" si="315"/>
        <v>0</v>
      </c>
      <c r="U5196" s="6">
        <f t="shared" si="316"/>
        <v>0.5</v>
      </c>
      <c r="V5196" t="str">
        <f t="shared" si="317"/>
        <v>T.HILL, NO</v>
      </c>
    </row>
    <row r="5197" spans="1:22">
      <c r="A5197">
        <v>1361</v>
      </c>
      <c r="B5197" s="21">
        <v>3</v>
      </c>
      <c r="C5197" s="21" t="s">
        <v>29</v>
      </c>
      <c r="D5197" s="21" t="s">
        <v>23</v>
      </c>
      <c r="E5197" s="21">
        <v>25</v>
      </c>
      <c r="F5197" s="21">
        <v>75</v>
      </c>
      <c r="G5197" s="21" t="s">
        <v>6290</v>
      </c>
      <c r="H5197" s="21" t="s">
        <v>585</v>
      </c>
      <c r="I5197" s="21">
        <v>1</v>
      </c>
      <c r="J5197" s="21">
        <v>0</v>
      </c>
      <c r="K5197" s="21">
        <v>0</v>
      </c>
      <c r="L5197" s="21">
        <v>0</v>
      </c>
      <c r="M5197" s="21" t="s">
        <v>1407</v>
      </c>
      <c r="N5197" s="21" t="s">
        <v>587</v>
      </c>
      <c r="O5197" s="21">
        <f t="shared" si="312"/>
        <v>0</v>
      </c>
      <c r="P5197" s="21">
        <f t="shared" si="313"/>
        <v>1</v>
      </c>
      <c r="Q5197" s="21">
        <f t="shared" si="314"/>
        <v>0</v>
      </c>
      <c r="R5197">
        <f>IFERROR(IF(I5197=1,VLOOKUP(F5197,Lookup!$A$2:$B$15,2,FALSE),0),0.5)</f>
        <v>0.5</v>
      </c>
      <c r="S5197">
        <f>IF(K5197=1,1,IFERROR(IF(H5197="pass",VLOOKUP(F5197,Lookup!$D$2:$E$26,2,FALSE),0),1.6))</f>
        <v>0</v>
      </c>
      <c r="T5197" s="6">
        <f t="shared" si="315"/>
        <v>0</v>
      </c>
      <c r="U5197" s="6">
        <f t="shared" si="316"/>
        <v>0.5</v>
      </c>
      <c r="V5197" t="str">
        <f t="shared" si="317"/>
        <v>A.KAMARA, NO</v>
      </c>
    </row>
    <row r="5198" spans="1:22">
      <c r="A5198">
        <v>1362</v>
      </c>
      <c r="B5198" s="21">
        <v>3</v>
      </c>
      <c r="C5198" s="21" t="s">
        <v>29</v>
      </c>
      <c r="D5198" s="21" t="s">
        <v>23</v>
      </c>
      <c r="E5198" s="21">
        <v>19</v>
      </c>
      <c r="F5198" s="21">
        <v>81</v>
      </c>
      <c r="G5198" s="21" t="s">
        <v>6291</v>
      </c>
      <c r="H5198" s="21" t="s">
        <v>585</v>
      </c>
      <c r="I5198" s="21">
        <v>1</v>
      </c>
      <c r="J5198" s="21">
        <v>0</v>
      </c>
      <c r="K5198" s="21">
        <v>0</v>
      </c>
      <c r="L5198" s="21">
        <v>0</v>
      </c>
      <c r="M5198" s="21" t="s">
        <v>1407</v>
      </c>
      <c r="N5198" s="21" t="s">
        <v>587</v>
      </c>
      <c r="O5198" s="21">
        <f t="shared" si="312"/>
        <v>0</v>
      </c>
      <c r="P5198" s="21">
        <f t="shared" si="313"/>
        <v>1</v>
      </c>
      <c r="Q5198" s="21">
        <f t="shared" si="314"/>
        <v>0</v>
      </c>
      <c r="R5198">
        <f>IFERROR(IF(I5198=1,VLOOKUP(F5198,Lookup!$A$2:$B$15,2,FALSE),0),0.5)</f>
        <v>0.5</v>
      </c>
      <c r="S5198">
        <f>IF(K5198=1,1,IFERROR(IF(H5198="pass",VLOOKUP(F5198,Lookup!$D$2:$E$26,2,FALSE),0),1.6))</f>
        <v>0</v>
      </c>
      <c r="T5198" s="6">
        <f t="shared" si="315"/>
        <v>0</v>
      </c>
      <c r="U5198" s="6">
        <f t="shared" si="316"/>
        <v>0.5</v>
      </c>
      <c r="V5198" t="str">
        <f t="shared" si="317"/>
        <v>A.KAMARA, NO</v>
      </c>
    </row>
    <row r="5199" spans="1:22">
      <c r="A5199">
        <v>1363</v>
      </c>
      <c r="B5199" s="21">
        <v>3</v>
      </c>
      <c r="C5199" s="21" t="s">
        <v>29</v>
      </c>
      <c r="D5199" s="21" t="s">
        <v>23</v>
      </c>
      <c r="E5199" s="21">
        <v>16</v>
      </c>
      <c r="F5199" s="21">
        <v>84</v>
      </c>
      <c r="G5199" s="21" t="s">
        <v>6292</v>
      </c>
      <c r="H5199" s="21" t="s">
        <v>585</v>
      </c>
      <c r="I5199" s="21">
        <v>1</v>
      </c>
      <c r="J5199" s="21">
        <v>0</v>
      </c>
      <c r="K5199" s="21">
        <v>0</v>
      </c>
      <c r="L5199" s="21">
        <v>0</v>
      </c>
      <c r="M5199" s="21" t="s">
        <v>1481</v>
      </c>
      <c r="N5199" s="21" t="s">
        <v>587</v>
      </c>
      <c r="O5199" s="21">
        <f t="shared" si="312"/>
        <v>0</v>
      </c>
      <c r="P5199" s="21">
        <f t="shared" si="313"/>
        <v>1</v>
      </c>
      <c r="Q5199" s="21">
        <f t="shared" si="314"/>
        <v>0</v>
      </c>
      <c r="R5199">
        <f>IFERROR(IF(I5199=1,VLOOKUP(F5199,Lookup!$A$2:$B$15,2,FALSE),0),0.5)</f>
        <v>0.5</v>
      </c>
      <c r="S5199">
        <f>IF(K5199=1,1,IFERROR(IF(H5199="pass",VLOOKUP(F5199,Lookup!$D$2:$E$26,2,FALSE),0),1.6))</f>
        <v>0</v>
      </c>
      <c r="T5199" s="6">
        <f t="shared" si="315"/>
        <v>0</v>
      </c>
      <c r="U5199" s="6">
        <f t="shared" si="316"/>
        <v>0.5</v>
      </c>
      <c r="V5199" t="str">
        <f t="shared" si="317"/>
        <v>J.WINSTON, NO</v>
      </c>
    </row>
    <row r="5200" spans="1:22">
      <c r="A5200">
        <v>1364</v>
      </c>
      <c r="B5200" s="21">
        <v>3</v>
      </c>
      <c r="C5200" s="21" t="s">
        <v>29</v>
      </c>
      <c r="D5200" s="21" t="s">
        <v>23</v>
      </c>
      <c r="E5200" s="21">
        <v>14</v>
      </c>
      <c r="F5200" s="21">
        <v>86</v>
      </c>
      <c r="G5200" s="21" t="s">
        <v>6293</v>
      </c>
      <c r="H5200" s="21" t="s">
        <v>585</v>
      </c>
      <c r="I5200" s="21">
        <v>1</v>
      </c>
      <c r="J5200" s="21">
        <v>0</v>
      </c>
      <c r="K5200" s="21">
        <v>0</v>
      </c>
      <c r="L5200" s="21">
        <v>0</v>
      </c>
      <c r="M5200" s="21" t="s">
        <v>1407</v>
      </c>
      <c r="N5200" s="21" t="s">
        <v>587</v>
      </c>
      <c r="O5200" s="21">
        <f t="shared" si="312"/>
        <v>0</v>
      </c>
      <c r="P5200" s="21">
        <f t="shared" si="313"/>
        <v>1</v>
      </c>
      <c r="Q5200" s="21">
        <f t="shared" si="314"/>
        <v>0</v>
      </c>
      <c r="R5200">
        <f>IFERROR(IF(I5200=1,VLOOKUP(F5200,Lookup!$A$2:$B$15,2,FALSE),0),0.5)</f>
        <v>0.6</v>
      </c>
      <c r="S5200">
        <f>IF(K5200=1,1,IFERROR(IF(H5200="pass",VLOOKUP(F5200,Lookup!$D$2:$E$26,2,FALSE),0),1.6))</f>
        <v>0</v>
      </c>
      <c r="T5200" s="6">
        <f t="shared" si="315"/>
        <v>0</v>
      </c>
      <c r="U5200" s="6">
        <f t="shared" si="316"/>
        <v>0.6</v>
      </c>
      <c r="V5200" t="str">
        <f t="shared" si="317"/>
        <v>A.KAMARA, NO</v>
      </c>
    </row>
    <row r="5201" spans="1:22">
      <c r="A5201">
        <v>1365</v>
      </c>
      <c r="B5201" s="21">
        <v>3</v>
      </c>
      <c r="C5201" s="21" t="s">
        <v>29</v>
      </c>
      <c r="D5201" s="21" t="s">
        <v>23</v>
      </c>
      <c r="E5201" s="21">
        <v>9</v>
      </c>
      <c r="F5201" s="21">
        <v>91</v>
      </c>
      <c r="G5201" s="21" t="s">
        <v>6294</v>
      </c>
      <c r="H5201" s="21" t="s">
        <v>585</v>
      </c>
      <c r="I5201" s="21">
        <v>0</v>
      </c>
      <c r="J5201" s="21">
        <v>1</v>
      </c>
      <c r="K5201" s="21">
        <v>0</v>
      </c>
      <c r="L5201" s="21">
        <v>0</v>
      </c>
      <c r="M5201" s="21" t="s">
        <v>1028</v>
      </c>
      <c r="N5201" s="21" t="s">
        <v>587</v>
      </c>
      <c r="O5201" s="21">
        <f t="shared" si="312"/>
        <v>0</v>
      </c>
      <c r="P5201" s="21">
        <f t="shared" si="313"/>
        <v>0</v>
      </c>
      <c r="Q5201" s="21">
        <f t="shared" si="314"/>
        <v>0</v>
      </c>
      <c r="R5201">
        <f>IFERROR(IF(I5201=1,VLOOKUP(F5201,Lookup!$A$2:$B$15,2,FALSE),0),0.5)</f>
        <v>0</v>
      </c>
      <c r="S5201">
        <f>IF(K5201=1,1,IFERROR(IF(H5201="pass",VLOOKUP(F5201,Lookup!$D$2:$E$26,2,FALSE),0),1.6))</f>
        <v>0</v>
      </c>
      <c r="T5201" s="6">
        <f t="shared" si="315"/>
        <v>0</v>
      </c>
      <c r="U5201" s="6">
        <f t="shared" si="316"/>
        <v>0</v>
      </c>
      <c r="V5201" t="str">
        <f t="shared" si="317"/>
        <v>T.HILL, NO</v>
      </c>
    </row>
    <row r="5202" spans="1:22">
      <c r="A5202">
        <v>1366</v>
      </c>
      <c r="B5202" s="21">
        <v>3</v>
      </c>
      <c r="C5202" s="21" t="s">
        <v>29</v>
      </c>
      <c r="D5202" s="21" t="s">
        <v>23</v>
      </c>
      <c r="E5202" s="21">
        <v>4</v>
      </c>
      <c r="F5202" s="21">
        <v>96</v>
      </c>
      <c r="G5202" s="21" t="s">
        <v>6295</v>
      </c>
      <c r="H5202" s="21" t="s">
        <v>585</v>
      </c>
      <c r="I5202" s="21">
        <v>1</v>
      </c>
      <c r="J5202" s="21">
        <v>0</v>
      </c>
      <c r="K5202" s="21">
        <v>0</v>
      </c>
      <c r="L5202" s="21">
        <v>0</v>
      </c>
      <c r="M5202" s="21" t="s">
        <v>1028</v>
      </c>
      <c r="N5202" s="21" t="s">
        <v>587</v>
      </c>
      <c r="O5202" s="21">
        <f t="shared" si="312"/>
        <v>0</v>
      </c>
      <c r="P5202" s="21">
        <f t="shared" si="313"/>
        <v>1</v>
      </c>
      <c r="Q5202" s="21">
        <f t="shared" si="314"/>
        <v>0</v>
      </c>
      <c r="R5202">
        <f>IFERROR(IF(I5202=1,VLOOKUP(F5202,Lookup!$A$2:$B$15,2,FALSE),0),0.5)</f>
        <v>1.8</v>
      </c>
      <c r="S5202">
        <f>IF(K5202=1,1,IFERROR(IF(H5202="pass",VLOOKUP(F5202,Lookup!$D$2:$E$26,2,FALSE),0),1.6))</f>
        <v>0</v>
      </c>
      <c r="T5202" s="6">
        <f t="shared" si="315"/>
        <v>0</v>
      </c>
      <c r="U5202" s="6">
        <f t="shared" si="316"/>
        <v>1.8</v>
      </c>
      <c r="V5202" t="str">
        <f t="shared" si="317"/>
        <v>T.HILL, NO</v>
      </c>
    </row>
    <row r="5203" spans="1:22">
      <c r="A5203">
        <v>1367</v>
      </c>
      <c r="B5203" s="21">
        <v>3</v>
      </c>
      <c r="C5203" s="21" t="s">
        <v>23</v>
      </c>
      <c r="D5203" s="21" t="s">
        <v>29</v>
      </c>
      <c r="E5203" s="21">
        <v>75</v>
      </c>
      <c r="F5203" s="21">
        <v>25</v>
      </c>
      <c r="G5203" s="21" t="s">
        <v>6296</v>
      </c>
      <c r="H5203" s="21" t="s">
        <v>439</v>
      </c>
      <c r="I5203" s="21">
        <v>0</v>
      </c>
      <c r="J5203" s="21">
        <v>1</v>
      </c>
      <c r="K5203" s="21">
        <v>0</v>
      </c>
      <c r="L5203" s="21">
        <v>0</v>
      </c>
      <c r="M5203" s="21" t="s">
        <v>1904</v>
      </c>
      <c r="N5203" s="21">
        <v>2</v>
      </c>
      <c r="O5203" s="21">
        <f t="shared" si="312"/>
        <v>2</v>
      </c>
      <c r="P5203" s="21">
        <f t="shared" si="313"/>
        <v>0</v>
      </c>
      <c r="Q5203" s="21">
        <f t="shared" si="314"/>
        <v>1</v>
      </c>
      <c r="R5203">
        <f>IFERROR(IF(I5203=1,VLOOKUP(F5203,Lookup!$A$2:$B$15,2,FALSE),0),0.5)</f>
        <v>0</v>
      </c>
      <c r="S5203">
        <f>IF(K5203=1,1,IFERROR(IF(H5203="pass",VLOOKUP(F5203,Lookup!$D$2:$E$26,2,FALSE),0),1.6))</f>
        <v>1.6</v>
      </c>
      <c r="T5203" s="6">
        <f t="shared" si="315"/>
        <v>1.635</v>
      </c>
      <c r="U5203" s="6">
        <f t="shared" si="316"/>
        <v>1.635</v>
      </c>
      <c r="V5203" t="str">
        <f t="shared" si="317"/>
        <v>H.HENRY, NE</v>
      </c>
    </row>
    <row r="5204" spans="1:22">
      <c r="A5204">
        <v>1368</v>
      </c>
      <c r="B5204" s="21">
        <v>3</v>
      </c>
      <c r="C5204" s="21" t="s">
        <v>23</v>
      </c>
      <c r="D5204" s="21" t="s">
        <v>29</v>
      </c>
      <c r="E5204" s="21">
        <v>66</v>
      </c>
      <c r="F5204" s="21">
        <v>34</v>
      </c>
      <c r="G5204" s="21" t="s">
        <v>6297</v>
      </c>
      <c r="H5204" s="21" t="s">
        <v>439</v>
      </c>
      <c r="I5204" s="21">
        <v>0</v>
      </c>
      <c r="J5204" s="21">
        <v>1</v>
      </c>
      <c r="K5204" s="21">
        <v>0</v>
      </c>
      <c r="L5204" s="21">
        <v>0</v>
      </c>
      <c r="M5204" s="21" t="s">
        <v>1837</v>
      </c>
      <c r="N5204" s="21">
        <v>49</v>
      </c>
      <c r="O5204" s="21">
        <f t="shared" si="312"/>
        <v>49</v>
      </c>
      <c r="P5204" s="21">
        <f t="shared" si="313"/>
        <v>0</v>
      </c>
      <c r="Q5204" s="21">
        <f t="shared" si="314"/>
        <v>1</v>
      </c>
      <c r="R5204">
        <f>IFERROR(IF(I5204=1,VLOOKUP(F5204,Lookup!$A$2:$B$15,2,FALSE),0),0.5)</f>
        <v>0</v>
      </c>
      <c r="S5204">
        <f>IF(K5204=1,1,IFERROR(IF(H5204="pass",VLOOKUP(F5204,Lookup!$D$2:$E$26,2,FALSE),0),1.6))</f>
        <v>1.6</v>
      </c>
      <c r="T5204" s="6">
        <f t="shared" si="315"/>
        <v>2.4575</v>
      </c>
      <c r="U5204" s="6">
        <f t="shared" si="316"/>
        <v>2.4575</v>
      </c>
      <c r="V5204" t="str">
        <f t="shared" si="317"/>
        <v>N.AGHOLOR, NE</v>
      </c>
    </row>
    <row r="5205" spans="1:22">
      <c r="A5205">
        <v>1369</v>
      </c>
      <c r="B5205" s="21">
        <v>3</v>
      </c>
      <c r="C5205" s="21" t="s">
        <v>23</v>
      </c>
      <c r="D5205" s="21" t="s">
        <v>29</v>
      </c>
      <c r="E5205" s="21">
        <v>66</v>
      </c>
      <c r="F5205" s="21">
        <v>34</v>
      </c>
      <c r="G5205" s="21" t="s">
        <v>6298</v>
      </c>
      <c r="H5205" s="21" t="s">
        <v>439</v>
      </c>
      <c r="I5205" s="21">
        <v>0</v>
      </c>
      <c r="J5205" s="21">
        <v>1</v>
      </c>
      <c r="K5205" s="21">
        <v>0</v>
      </c>
      <c r="L5205" s="21">
        <v>0</v>
      </c>
      <c r="M5205" s="21" t="s">
        <v>1909</v>
      </c>
      <c r="N5205" s="21">
        <v>6</v>
      </c>
      <c r="O5205" s="21">
        <f t="shared" si="312"/>
        <v>6</v>
      </c>
      <c r="P5205" s="21">
        <f t="shared" si="313"/>
        <v>0</v>
      </c>
      <c r="Q5205" s="21">
        <f t="shared" si="314"/>
        <v>1</v>
      </c>
      <c r="R5205">
        <f>IFERROR(IF(I5205=1,VLOOKUP(F5205,Lookup!$A$2:$B$15,2,FALSE),0),0.5)</f>
        <v>0</v>
      </c>
      <c r="S5205">
        <f>IF(K5205=1,1,IFERROR(IF(H5205="pass",VLOOKUP(F5205,Lookup!$D$2:$E$26,2,FALSE),0),1.6))</f>
        <v>1.6</v>
      </c>
      <c r="T5205" s="6">
        <f t="shared" si="315"/>
        <v>1.7050000000000001</v>
      </c>
      <c r="U5205" s="6">
        <f t="shared" si="316"/>
        <v>1.7050000000000001</v>
      </c>
      <c r="V5205" t="str">
        <f t="shared" si="317"/>
        <v>K.BOURNE, NE</v>
      </c>
    </row>
    <row r="5206" spans="1:22">
      <c r="A5206">
        <v>1370</v>
      </c>
      <c r="B5206" s="21">
        <v>3</v>
      </c>
      <c r="C5206" s="21" t="s">
        <v>23</v>
      </c>
      <c r="D5206" s="21" t="s">
        <v>29</v>
      </c>
      <c r="E5206" s="21">
        <v>56</v>
      </c>
      <c r="F5206" s="21">
        <v>44</v>
      </c>
      <c r="G5206" s="21" t="s">
        <v>6299</v>
      </c>
      <c r="H5206" s="21" t="s">
        <v>439</v>
      </c>
      <c r="I5206" s="21">
        <v>0</v>
      </c>
      <c r="J5206" s="21">
        <v>1</v>
      </c>
      <c r="K5206" s="21">
        <v>0</v>
      </c>
      <c r="L5206" s="21">
        <v>0</v>
      </c>
      <c r="M5206" s="21" t="s">
        <v>1909</v>
      </c>
      <c r="N5206" s="21">
        <v>39</v>
      </c>
      <c r="O5206" s="21">
        <f t="shared" si="312"/>
        <v>39</v>
      </c>
      <c r="P5206" s="21">
        <f t="shared" si="313"/>
        <v>0</v>
      </c>
      <c r="Q5206" s="21">
        <f t="shared" si="314"/>
        <v>1</v>
      </c>
      <c r="R5206">
        <f>IFERROR(IF(I5206=1,VLOOKUP(F5206,Lookup!$A$2:$B$15,2,FALSE),0),0.5)</f>
        <v>0</v>
      </c>
      <c r="S5206">
        <f>IF(K5206=1,1,IFERROR(IF(H5206="pass",VLOOKUP(F5206,Lookup!$D$2:$E$26,2,FALSE),0),1.6))</f>
        <v>1.6</v>
      </c>
      <c r="T5206" s="6">
        <f t="shared" si="315"/>
        <v>2.2824999999999998</v>
      </c>
      <c r="U5206" s="6">
        <f t="shared" si="316"/>
        <v>2.2824999999999998</v>
      </c>
      <c r="V5206" t="str">
        <f t="shared" si="317"/>
        <v>K.BOURNE, NE</v>
      </c>
    </row>
    <row r="5207" spans="1:22">
      <c r="A5207">
        <v>1371</v>
      </c>
      <c r="B5207" s="21">
        <v>3</v>
      </c>
      <c r="C5207" s="21" t="s">
        <v>23</v>
      </c>
      <c r="D5207" s="21" t="s">
        <v>29</v>
      </c>
      <c r="E5207" s="21">
        <v>56</v>
      </c>
      <c r="F5207" s="21">
        <v>44</v>
      </c>
      <c r="G5207" s="21" t="s">
        <v>6300</v>
      </c>
      <c r="H5207" s="21" t="s">
        <v>439</v>
      </c>
      <c r="I5207" s="21">
        <v>0</v>
      </c>
      <c r="J5207" s="21">
        <v>1</v>
      </c>
      <c r="K5207" s="21">
        <v>0</v>
      </c>
      <c r="L5207" s="21">
        <v>0</v>
      </c>
      <c r="M5207" s="21" t="s">
        <v>1937</v>
      </c>
      <c r="N5207" s="21">
        <v>-2</v>
      </c>
      <c r="O5207" s="21">
        <f t="shared" si="312"/>
        <v>-2</v>
      </c>
      <c r="P5207" s="21">
        <f t="shared" si="313"/>
        <v>0</v>
      </c>
      <c r="Q5207" s="21">
        <f t="shared" si="314"/>
        <v>1</v>
      </c>
      <c r="R5207">
        <f>IFERROR(IF(I5207=1,VLOOKUP(F5207,Lookup!$A$2:$B$15,2,FALSE),0),0.5)</f>
        <v>0</v>
      </c>
      <c r="S5207">
        <f>IF(K5207=1,1,IFERROR(IF(H5207="pass",VLOOKUP(F5207,Lookup!$D$2:$E$26,2,FALSE),0),1.6))</f>
        <v>1.6</v>
      </c>
      <c r="T5207" s="6">
        <f t="shared" si="315"/>
        <v>1.5650000000000002</v>
      </c>
      <c r="U5207" s="6">
        <f t="shared" si="316"/>
        <v>1.5650000000000002</v>
      </c>
      <c r="V5207" t="str">
        <f t="shared" si="317"/>
        <v>B.BOLDEN, NE</v>
      </c>
    </row>
    <row r="5208" spans="1:22">
      <c r="A5208">
        <v>1372</v>
      </c>
      <c r="B5208" s="21">
        <v>3</v>
      </c>
      <c r="C5208" s="21" t="s">
        <v>23</v>
      </c>
      <c r="D5208" s="21" t="s">
        <v>29</v>
      </c>
      <c r="E5208" s="21">
        <v>52</v>
      </c>
      <c r="F5208" s="21">
        <v>48</v>
      </c>
      <c r="G5208" s="21" t="s">
        <v>6301</v>
      </c>
      <c r="H5208" s="21" t="s">
        <v>439</v>
      </c>
      <c r="I5208" s="21">
        <v>0</v>
      </c>
      <c r="J5208" s="21">
        <v>1</v>
      </c>
      <c r="K5208" s="21">
        <v>0</v>
      </c>
      <c r="L5208" s="21">
        <v>0</v>
      </c>
      <c r="M5208" s="21" t="s">
        <v>1937</v>
      </c>
      <c r="N5208" s="21">
        <v>4</v>
      </c>
      <c r="O5208" s="21">
        <f t="shared" si="312"/>
        <v>4</v>
      </c>
      <c r="P5208" s="21">
        <f t="shared" si="313"/>
        <v>0</v>
      </c>
      <c r="Q5208" s="21">
        <f t="shared" si="314"/>
        <v>1</v>
      </c>
      <c r="R5208">
        <f>IFERROR(IF(I5208=1,VLOOKUP(F5208,Lookup!$A$2:$B$15,2,FALSE),0),0.5)</f>
        <v>0</v>
      </c>
      <c r="S5208">
        <f>IF(K5208=1,1,IFERROR(IF(H5208="pass",VLOOKUP(F5208,Lookup!$D$2:$E$26,2,FALSE),0),1.6))</f>
        <v>1.6</v>
      </c>
      <c r="T5208" s="6">
        <f t="shared" si="315"/>
        <v>1.6700000000000002</v>
      </c>
      <c r="U5208" s="6">
        <f t="shared" si="316"/>
        <v>1.6700000000000002</v>
      </c>
      <c r="V5208" t="str">
        <f t="shared" si="317"/>
        <v>B.BOLDEN, NE</v>
      </c>
    </row>
    <row r="5209" spans="1:22">
      <c r="A5209">
        <v>1373</v>
      </c>
      <c r="B5209" s="21">
        <v>3</v>
      </c>
      <c r="C5209" s="21" t="s">
        <v>23</v>
      </c>
      <c r="D5209" s="21" t="s">
        <v>29</v>
      </c>
      <c r="E5209" s="21">
        <v>47</v>
      </c>
      <c r="F5209" s="21">
        <v>53</v>
      </c>
      <c r="G5209" s="21" t="s">
        <v>6302</v>
      </c>
      <c r="H5209" s="21" t="s">
        <v>585</v>
      </c>
      <c r="I5209" s="21">
        <v>1</v>
      </c>
      <c r="J5209" s="21">
        <v>0</v>
      </c>
      <c r="K5209" s="21">
        <v>0</v>
      </c>
      <c r="L5209" s="21">
        <v>0</v>
      </c>
      <c r="M5209" s="21" t="s">
        <v>1554</v>
      </c>
      <c r="N5209" s="21" t="s">
        <v>587</v>
      </c>
      <c r="O5209" s="21">
        <f t="shared" si="312"/>
        <v>0</v>
      </c>
      <c r="P5209" s="21">
        <f t="shared" si="313"/>
        <v>1</v>
      </c>
      <c r="Q5209" s="21">
        <f t="shared" si="314"/>
        <v>0</v>
      </c>
      <c r="R5209">
        <f>IFERROR(IF(I5209=1,VLOOKUP(F5209,Lookup!$A$2:$B$15,2,FALSE),0),0.5)</f>
        <v>0.5</v>
      </c>
      <c r="S5209">
        <f>IF(K5209=1,1,IFERROR(IF(H5209="pass",VLOOKUP(F5209,Lookup!$D$2:$E$26,2,FALSE),0),1.6))</f>
        <v>0</v>
      </c>
      <c r="T5209" s="6">
        <f t="shared" si="315"/>
        <v>0</v>
      </c>
      <c r="U5209" s="6">
        <f t="shared" si="316"/>
        <v>0.5</v>
      </c>
      <c r="V5209" t="str">
        <f t="shared" si="317"/>
        <v>M.JONES, NE</v>
      </c>
    </row>
    <row r="5210" spans="1:22">
      <c r="A5210">
        <v>1374</v>
      </c>
      <c r="B5210" s="21">
        <v>3</v>
      </c>
      <c r="C5210" s="21" t="s">
        <v>23</v>
      </c>
      <c r="D5210" s="21" t="s">
        <v>29</v>
      </c>
      <c r="E5210" s="21">
        <v>44</v>
      </c>
      <c r="F5210" s="21">
        <v>56</v>
      </c>
      <c r="G5210" s="21" t="s">
        <v>6303</v>
      </c>
      <c r="H5210" s="21" t="s">
        <v>439</v>
      </c>
      <c r="I5210" s="21">
        <v>0</v>
      </c>
      <c r="J5210" s="21">
        <v>1</v>
      </c>
      <c r="K5210" s="21">
        <v>0</v>
      </c>
      <c r="L5210" s="21">
        <v>0</v>
      </c>
      <c r="M5210" s="21" t="s">
        <v>1841</v>
      </c>
      <c r="N5210" s="21">
        <v>35</v>
      </c>
      <c r="O5210" s="21">
        <f t="shared" si="312"/>
        <v>35</v>
      </c>
      <c r="P5210" s="21">
        <f t="shared" si="313"/>
        <v>0</v>
      </c>
      <c r="Q5210" s="21">
        <f t="shared" si="314"/>
        <v>1</v>
      </c>
      <c r="R5210">
        <f>IFERROR(IF(I5210=1,VLOOKUP(F5210,Lookup!$A$2:$B$15,2,FALSE),0),0.5)</f>
        <v>0</v>
      </c>
      <c r="S5210">
        <f>IF(K5210=1,1,IFERROR(IF(H5210="pass",VLOOKUP(F5210,Lookup!$D$2:$E$26,2,FALSE),0),1.6))</f>
        <v>1.6</v>
      </c>
      <c r="T5210" s="6">
        <f t="shared" si="315"/>
        <v>2.2124999999999999</v>
      </c>
      <c r="U5210" s="6">
        <f t="shared" si="316"/>
        <v>2.2124999999999999</v>
      </c>
      <c r="V5210" t="str">
        <f t="shared" si="317"/>
        <v>J.MEYERS, NE</v>
      </c>
    </row>
    <row r="5211" spans="1:22">
      <c r="A5211">
        <v>1375</v>
      </c>
      <c r="B5211" s="21">
        <v>3</v>
      </c>
      <c r="C5211" s="21" t="s">
        <v>23</v>
      </c>
      <c r="D5211" s="21" t="s">
        <v>29</v>
      </c>
      <c r="E5211" s="21">
        <v>44</v>
      </c>
      <c r="F5211" s="21">
        <v>56</v>
      </c>
      <c r="G5211" s="21" t="s">
        <v>6304</v>
      </c>
      <c r="H5211" s="21" t="s">
        <v>439</v>
      </c>
      <c r="I5211" s="21">
        <v>0</v>
      </c>
      <c r="J5211" s="21">
        <v>1</v>
      </c>
      <c r="K5211" s="21">
        <v>0</v>
      </c>
      <c r="L5211" s="21">
        <v>0</v>
      </c>
      <c r="M5211" s="21" t="s">
        <v>607</v>
      </c>
      <c r="N5211" s="21">
        <v>-5</v>
      </c>
      <c r="O5211" s="21">
        <f t="shared" si="312"/>
        <v>-5</v>
      </c>
      <c r="P5211" s="21">
        <f t="shared" si="313"/>
        <v>0</v>
      </c>
      <c r="Q5211" s="21">
        <f t="shared" si="314"/>
        <v>1</v>
      </c>
      <c r="R5211">
        <f>IFERROR(IF(I5211=1,VLOOKUP(F5211,Lookup!$A$2:$B$15,2,FALSE),0),0.5)</f>
        <v>0</v>
      </c>
      <c r="S5211">
        <f>IF(K5211=1,1,IFERROR(IF(H5211="pass",VLOOKUP(F5211,Lookup!$D$2:$E$26,2,FALSE),0),1.6))</f>
        <v>1.6</v>
      </c>
      <c r="T5211" s="6">
        <f t="shared" si="315"/>
        <v>1.5125000000000002</v>
      </c>
      <c r="U5211" s="6">
        <f t="shared" si="316"/>
        <v>1.5125000000000002</v>
      </c>
      <c r="V5211" t="str">
        <f t="shared" si="317"/>
        <v>D.HARRIS, NE</v>
      </c>
    </row>
    <row r="5212" spans="1:22">
      <c r="A5212">
        <v>1376</v>
      </c>
      <c r="B5212" s="21">
        <v>3</v>
      </c>
      <c r="C5212" s="21" t="s">
        <v>23</v>
      </c>
      <c r="D5212" s="21" t="s">
        <v>29</v>
      </c>
      <c r="E5212" s="21">
        <v>49</v>
      </c>
      <c r="F5212" s="21">
        <v>51</v>
      </c>
      <c r="G5212" s="21" t="s">
        <v>6305</v>
      </c>
      <c r="H5212" s="21" t="s">
        <v>439</v>
      </c>
      <c r="I5212" s="21">
        <v>0</v>
      </c>
      <c r="J5212" s="21">
        <v>1</v>
      </c>
      <c r="K5212" s="21">
        <v>0</v>
      </c>
      <c r="L5212" s="21">
        <v>0</v>
      </c>
      <c r="M5212" s="21" t="s">
        <v>1841</v>
      </c>
      <c r="N5212" s="21">
        <v>10</v>
      </c>
      <c r="O5212" s="21">
        <f t="shared" si="312"/>
        <v>10</v>
      </c>
      <c r="P5212" s="21">
        <f t="shared" si="313"/>
        <v>0</v>
      </c>
      <c r="Q5212" s="21">
        <f t="shared" si="314"/>
        <v>1</v>
      </c>
      <c r="R5212">
        <f>IFERROR(IF(I5212=1,VLOOKUP(F5212,Lookup!$A$2:$B$15,2,FALSE),0),0.5)</f>
        <v>0</v>
      </c>
      <c r="S5212">
        <f>IF(K5212=1,1,IFERROR(IF(H5212="pass",VLOOKUP(F5212,Lookup!$D$2:$E$26,2,FALSE),0),1.6))</f>
        <v>1.6</v>
      </c>
      <c r="T5212" s="6">
        <f t="shared" si="315"/>
        <v>1.7750000000000001</v>
      </c>
      <c r="U5212" s="6">
        <f t="shared" si="316"/>
        <v>1.7750000000000001</v>
      </c>
      <c r="V5212" t="str">
        <f t="shared" si="317"/>
        <v>J.MEYERS, NE</v>
      </c>
    </row>
    <row r="5213" spans="1:22">
      <c r="A5213">
        <v>1377</v>
      </c>
      <c r="B5213" s="21">
        <v>3</v>
      </c>
      <c r="C5213" s="21" t="s">
        <v>23</v>
      </c>
      <c r="D5213" s="21" t="s">
        <v>29</v>
      </c>
      <c r="E5213" s="21">
        <v>39</v>
      </c>
      <c r="F5213" s="21">
        <v>61</v>
      </c>
      <c r="G5213" s="21" t="s">
        <v>6306</v>
      </c>
      <c r="H5213" s="21" t="s">
        <v>439</v>
      </c>
      <c r="I5213" s="21">
        <v>0</v>
      </c>
      <c r="J5213" s="21">
        <v>1</v>
      </c>
      <c r="K5213" s="21">
        <v>0</v>
      </c>
      <c r="L5213" s="21">
        <v>0</v>
      </c>
      <c r="M5213" s="21" t="s">
        <v>1937</v>
      </c>
      <c r="N5213" s="21">
        <v>6</v>
      </c>
      <c r="O5213" s="21">
        <f t="shared" si="312"/>
        <v>6</v>
      </c>
      <c r="P5213" s="21">
        <f t="shared" si="313"/>
        <v>0</v>
      </c>
      <c r="Q5213" s="21">
        <f t="shared" si="314"/>
        <v>1</v>
      </c>
      <c r="R5213">
        <f>IFERROR(IF(I5213=1,VLOOKUP(F5213,Lookup!$A$2:$B$15,2,FALSE),0),0.5)</f>
        <v>0</v>
      </c>
      <c r="S5213">
        <f>IF(K5213=1,1,IFERROR(IF(H5213="pass",VLOOKUP(F5213,Lookup!$D$2:$E$26,2,FALSE),0),1.6))</f>
        <v>1.6</v>
      </c>
      <c r="T5213" s="6">
        <f t="shared" si="315"/>
        <v>1.7050000000000001</v>
      </c>
      <c r="U5213" s="6">
        <f t="shared" si="316"/>
        <v>1.7050000000000001</v>
      </c>
      <c r="V5213" t="str">
        <f t="shared" si="317"/>
        <v>B.BOLDEN, NE</v>
      </c>
    </row>
    <row r="5214" spans="1:22">
      <c r="A5214">
        <v>1378</v>
      </c>
      <c r="B5214" s="21">
        <v>3</v>
      </c>
      <c r="C5214" s="21" t="s">
        <v>23</v>
      </c>
      <c r="D5214" s="21" t="s">
        <v>29</v>
      </c>
      <c r="E5214" s="21">
        <v>25</v>
      </c>
      <c r="F5214" s="21">
        <v>75</v>
      </c>
      <c r="G5214" s="21" t="s">
        <v>6307</v>
      </c>
      <c r="H5214" s="21" t="s">
        <v>439</v>
      </c>
      <c r="I5214" s="21">
        <v>0</v>
      </c>
      <c r="J5214" s="21">
        <v>1</v>
      </c>
      <c r="K5214" s="21">
        <v>0</v>
      </c>
      <c r="L5214" s="21">
        <v>0</v>
      </c>
      <c r="M5214" s="21" t="s">
        <v>1837</v>
      </c>
      <c r="N5214" s="21">
        <v>25</v>
      </c>
      <c r="O5214" s="21">
        <f t="shared" si="312"/>
        <v>25</v>
      </c>
      <c r="P5214" s="21">
        <f t="shared" si="313"/>
        <v>0</v>
      </c>
      <c r="Q5214" s="21">
        <f t="shared" si="314"/>
        <v>1</v>
      </c>
      <c r="R5214">
        <f>IFERROR(IF(I5214=1,VLOOKUP(F5214,Lookup!$A$2:$B$15,2,FALSE),0),0.5)</f>
        <v>0</v>
      </c>
      <c r="S5214">
        <f>IF(K5214=1,1,IFERROR(IF(H5214="pass",VLOOKUP(F5214,Lookup!$D$2:$E$26,2,FALSE),0),1.6))</f>
        <v>1.8</v>
      </c>
      <c r="T5214" s="6">
        <f t="shared" si="315"/>
        <v>2.0375000000000001</v>
      </c>
      <c r="U5214" s="6">
        <f t="shared" si="316"/>
        <v>1.8807500000000004</v>
      </c>
      <c r="V5214" t="str">
        <f t="shared" si="317"/>
        <v>N.AGHOLOR, NE</v>
      </c>
    </row>
    <row r="5215" spans="1:22">
      <c r="A5215">
        <v>1379</v>
      </c>
      <c r="B5215" s="21">
        <v>3</v>
      </c>
      <c r="C5215" s="21" t="s">
        <v>23</v>
      </c>
      <c r="D5215" s="21" t="s">
        <v>29</v>
      </c>
      <c r="E5215" s="21">
        <v>25</v>
      </c>
      <c r="F5215" s="21">
        <v>75</v>
      </c>
      <c r="G5215" s="21" t="s">
        <v>6308</v>
      </c>
      <c r="H5215" s="21" t="s">
        <v>439</v>
      </c>
      <c r="I5215" s="21">
        <v>0</v>
      </c>
      <c r="J5215" s="21">
        <v>1</v>
      </c>
      <c r="K5215" s="21">
        <v>0</v>
      </c>
      <c r="L5215" s="21">
        <v>0</v>
      </c>
      <c r="M5215" s="21" t="s">
        <v>1937</v>
      </c>
      <c r="N5215" s="21">
        <v>14</v>
      </c>
      <c r="O5215" s="21">
        <f t="shared" si="312"/>
        <v>14</v>
      </c>
      <c r="P5215" s="21">
        <f t="shared" si="313"/>
        <v>0</v>
      </c>
      <c r="Q5215" s="21">
        <f t="shared" si="314"/>
        <v>1</v>
      </c>
      <c r="R5215">
        <f>IFERROR(IF(I5215=1,VLOOKUP(F5215,Lookup!$A$2:$B$15,2,FALSE),0),0.5)</f>
        <v>0</v>
      </c>
      <c r="S5215">
        <f>IF(K5215=1,1,IFERROR(IF(H5215="pass",VLOOKUP(F5215,Lookup!$D$2:$E$26,2,FALSE),0),1.6))</f>
        <v>1.8</v>
      </c>
      <c r="T5215" s="6">
        <f t="shared" si="315"/>
        <v>1.845</v>
      </c>
      <c r="U5215" s="6">
        <f t="shared" si="316"/>
        <v>1.8153000000000001</v>
      </c>
      <c r="V5215" t="str">
        <f t="shared" si="317"/>
        <v>B.BOLDEN, NE</v>
      </c>
    </row>
    <row r="5216" spans="1:22">
      <c r="A5216">
        <v>1380</v>
      </c>
      <c r="B5216" s="21">
        <v>3</v>
      </c>
      <c r="C5216" s="21" t="s">
        <v>23</v>
      </c>
      <c r="D5216" s="21" t="s">
        <v>29</v>
      </c>
      <c r="E5216" s="21">
        <v>25</v>
      </c>
      <c r="F5216" s="21">
        <v>75</v>
      </c>
      <c r="G5216" s="21" t="s">
        <v>6309</v>
      </c>
      <c r="H5216" s="21" t="s">
        <v>439</v>
      </c>
      <c r="I5216" s="21">
        <v>0</v>
      </c>
      <c r="J5216" s="21">
        <v>1</v>
      </c>
      <c r="K5216" s="21">
        <v>0</v>
      </c>
      <c r="L5216" s="21">
        <v>0</v>
      </c>
      <c r="M5216" s="21" t="s">
        <v>1841</v>
      </c>
      <c r="N5216" s="21">
        <v>22</v>
      </c>
      <c r="O5216" s="21">
        <f t="shared" si="312"/>
        <v>22</v>
      </c>
      <c r="P5216" s="21">
        <f t="shared" si="313"/>
        <v>0</v>
      </c>
      <c r="Q5216" s="21">
        <f t="shared" si="314"/>
        <v>1</v>
      </c>
      <c r="R5216">
        <f>IFERROR(IF(I5216=1,VLOOKUP(F5216,Lookup!$A$2:$B$15,2,FALSE),0),0.5)</f>
        <v>0</v>
      </c>
      <c r="S5216">
        <f>IF(K5216=1,1,IFERROR(IF(H5216="pass",VLOOKUP(F5216,Lookup!$D$2:$E$26,2,FALSE),0),1.6))</f>
        <v>1.8</v>
      </c>
      <c r="T5216" s="6">
        <f t="shared" si="315"/>
        <v>1.9850000000000001</v>
      </c>
      <c r="U5216" s="6">
        <f t="shared" si="316"/>
        <v>1.8629000000000002</v>
      </c>
      <c r="V5216" t="str">
        <f t="shared" si="317"/>
        <v>J.MEYERS, NE</v>
      </c>
    </row>
    <row r="5217" spans="1:22">
      <c r="A5217">
        <v>1381</v>
      </c>
      <c r="B5217" s="21">
        <v>3</v>
      </c>
      <c r="C5217" s="21" t="s">
        <v>23</v>
      </c>
      <c r="D5217" s="21" t="s">
        <v>29</v>
      </c>
      <c r="E5217" s="21">
        <v>25</v>
      </c>
      <c r="F5217" s="21">
        <v>75</v>
      </c>
      <c r="G5217" s="21" t="s">
        <v>6310</v>
      </c>
      <c r="H5217" s="21" t="s">
        <v>439</v>
      </c>
      <c r="I5217" s="21">
        <v>0</v>
      </c>
      <c r="J5217" s="21">
        <v>1</v>
      </c>
      <c r="K5217" s="21">
        <v>0</v>
      </c>
      <c r="L5217" s="21">
        <v>0</v>
      </c>
      <c r="M5217" s="21" t="s">
        <v>1837</v>
      </c>
      <c r="N5217" s="21">
        <v>23</v>
      </c>
      <c r="O5217" s="21">
        <f t="shared" si="312"/>
        <v>23</v>
      </c>
      <c r="P5217" s="21">
        <f t="shared" si="313"/>
        <v>0</v>
      </c>
      <c r="Q5217" s="21">
        <f t="shared" si="314"/>
        <v>1</v>
      </c>
      <c r="R5217">
        <f>IFERROR(IF(I5217=1,VLOOKUP(F5217,Lookup!$A$2:$B$15,2,FALSE),0),0.5)</f>
        <v>0</v>
      </c>
      <c r="S5217">
        <f>IF(K5217=1,1,IFERROR(IF(H5217="pass",VLOOKUP(F5217,Lookup!$D$2:$E$26,2,FALSE),0),1.6))</f>
        <v>1.8</v>
      </c>
      <c r="T5217" s="6">
        <f t="shared" si="315"/>
        <v>2.0024999999999999</v>
      </c>
      <c r="U5217" s="6">
        <f t="shared" si="316"/>
        <v>1.8688500000000001</v>
      </c>
      <c r="V5217" t="str">
        <f t="shared" si="317"/>
        <v>N.AGHOLOR, NE</v>
      </c>
    </row>
    <row r="5218" spans="1:22">
      <c r="A5218">
        <v>1382</v>
      </c>
      <c r="B5218" s="21">
        <v>3</v>
      </c>
      <c r="C5218" s="21" t="s">
        <v>29</v>
      </c>
      <c r="D5218" s="21" t="s">
        <v>23</v>
      </c>
      <c r="E5218" s="21">
        <v>78</v>
      </c>
      <c r="F5218" s="21">
        <v>22</v>
      </c>
      <c r="G5218" s="21" t="s">
        <v>6311</v>
      </c>
      <c r="H5218" s="21" t="s">
        <v>2963</v>
      </c>
      <c r="I5218" s="21">
        <v>0</v>
      </c>
      <c r="J5218" s="21">
        <v>0</v>
      </c>
      <c r="K5218" s="21">
        <v>0</v>
      </c>
      <c r="L5218" s="21">
        <v>0</v>
      </c>
      <c r="M5218" s="21" t="s">
        <v>1481</v>
      </c>
      <c r="N5218" s="21" t="s">
        <v>587</v>
      </c>
      <c r="O5218" s="21">
        <f t="shared" si="312"/>
        <v>0</v>
      </c>
      <c r="P5218" s="21">
        <f t="shared" si="313"/>
        <v>0</v>
      </c>
      <c r="Q5218" s="21">
        <f t="shared" si="314"/>
        <v>0</v>
      </c>
      <c r="R5218">
        <f>IFERROR(IF(I5218=1,VLOOKUP(F5218,Lookup!$A$2:$B$15,2,FALSE),0),0.5)</f>
        <v>0</v>
      </c>
      <c r="S5218">
        <f>IF(K5218=1,1,IFERROR(IF(H5218="pass",VLOOKUP(F5218,Lookup!$D$2:$E$26,2,FALSE),0),1.6))</f>
        <v>0</v>
      </c>
      <c r="T5218" s="6">
        <f t="shared" si="315"/>
        <v>0</v>
      </c>
      <c r="U5218" s="6">
        <f t="shared" si="316"/>
        <v>0</v>
      </c>
      <c r="V5218" t="str">
        <f t="shared" si="317"/>
        <v>J.WINSTON, NO</v>
      </c>
    </row>
    <row r="5219" spans="1:22">
      <c r="A5219">
        <v>1383</v>
      </c>
      <c r="B5219" s="21">
        <v>3</v>
      </c>
      <c r="C5219" s="21" t="s">
        <v>27</v>
      </c>
      <c r="D5219" s="21" t="s">
        <v>12</v>
      </c>
      <c r="E5219" s="21">
        <v>75</v>
      </c>
      <c r="F5219" s="21">
        <v>25</v>
      </c>
      <c r="G5219" s="21" t="s">
        <v>6312</v>
      </c>
      <c r="H5219" s="21" t="s">
        <v>439</v>
      </c>
      <c r="I5219" s="21">
        <v>0</v>
      </c>
      <c r="J5219" s="21">
        <v>1</v>
      </c>
      <c r="K5219" s="21">
        <v>0</v>
      </c>
      <c r="L5219" s="21">
        <v>0</v>
      </c>
      <c r="M5219" s="21" t="s">
        <v>1304</v>
      </c>
      <c r="N5219" s="21">
        <v>4</v>
      </c>
      <c r="O5219" s="21">
        <f t="shared" si="312"/>
        <v>4</v>
      </c>
      <c r="P5219" s="21">
        <f t="shared" si="313"/>
        <v>0</v>
      </c>
      <c r="Q5219" s="21">
        <f t="shared" si="314"/>
        <v>1</v>
      </c>
      <c r="R5219">
        <f>IFERROR(IF(I5219=1,VLOOKUP(F5219,Lookup!$A$2:$B$15,2,FALSE),0),0.5)</f>
        <v>0</v>
      </c>
      <c r="S5219">
        <f>IF(K5219=1,1,IFERROR(IF(H5219="pass",VLOOKUP(F5219,Lookup!$D$2:$E$26,2,FALSE),0),1.6))</f>
        <v>1.6</v>
      </c>
      <c r="T5219" s="6">
        <f t="shared" si="315"/>
        <v>1.6700000000000002</v>
      </c>
      <c r="U5219" s="6">
        <f t="shared" si="316"/>
        <v>1.6700000000000002</v>
      </c>
      <c r="V5219" t="str">
        <f t="shared" si="317"/>
        <v>T.PATRICK, DEN</v>
      </c>
    </row>
    <row r="5220" spans="1:22">
      <c r="A5220">
        <v>1384</v>
      </c>
      <c r="B5220" s="21">
        <v>3</v>
      </c>
      <c r="C5220" s="21" t="s">
        <v>27</v>
      </c>
      <c r="D5220" s="21" t="s">
        <v>12</v>
      </c>
      <c r="E5220" s="21">
        <v>69</v>
      </c>
      <c r="F5220" s="21">
        <v>31</v>
      </c>
      <c r="G5220" s="21" t="s">
        <v>6313</v>
      </c>
      <c r="H5220" s="21" t="s">
        <v>439</v>
      </c>
      <c r="I5220" s="21">
        <v>0</v>
      </c>
      <c r="J5220" s="21">
        <v>1</v>
      </c>
      <c r="K5220" s="21">
        <v>0</v>
      </c>
      <c r="L5220" s="21">
        <v>0</v>
      </c>
      <c r="M5220" s="21" t="s">
        <v>1304</v>
      </c>
      <c r="N5220" s="21">
        <v>9</v>
      </c>
      <c r="O5220" s="21">
        <f t="shared" si="312"/>
        <v>9</v>
      </c>
      <c r="P5220" s="21">
        <f t="shared" si="313"/>
        <v>0</v>
      </c>
      <c r="Q5220" s="21">
        <f t="shared" si="314"/>
        <v>1</v>
      </c>
      <c r="R5220">
        <f>IFERROR(IF(I5220=1,VLOOKUP(F5220,Lookup!$A$2:$B$15,2,FALSE),0),0.5)</f>
        <v>0</v>
      </c>
      <c r="S5220">
        <f>IF(K5220=1,1,IFERROR(IF(H5220="pass",VLOOKUP(F5220,Lookup!$D$2:$E$26,2,FALSE),0),1.6))</f>
        <v>1.6</v>
      </c>
      <c r="T5220" s="6">
        <f t="shared" si="315"/>
        <v>1.7575000000000001</v>
      </c>
      <c r="U5220" s="6">
        <f t="shared" si="316"/>
        <v>1.7575000000000001</v>
      </c>
      <c r="V5220" t="str">
        <f t="shared" si="317"/>
        <v>T.PATRICK, DEN</v>
      </c>
    </row>
    <row r="5221" spans="1:22">
      <c r="A5221">
        <v>1385</v>
      </c>
      <c r="B5221" s="21">
        <v>3</v>
      </c>
      <c r="C5221" s="21" t="s">
        <v>27</v>
      </c>
      <c r="D5221" s="21" t="s">
        <v>12</v>
      </c>
      <c r="E5221" s="21">
        <v>59</v>
      </c>
      <c r="F5221" s="21">
        <v>41</v>
      </c>
      <c r="G5221" s="21" t="s">
        <v>6314</v>
      </c>
      <c r="H5221" s="21" t="s">
        <v>439</v>
      </c>
      <c r="I5221" s="21">
        <v>0</v>
      </c>
      <c r="J5221" s="21">
        <v>1</v>
      </c>
      <c r="K5221" s="21">
        <v>0</v>
      </c>
      <c r="L5221" s="21">
        <v>0</v>
      </c>
      <c r="M5221" s="21" t="s">
        <v>1311</v>
      </c>
      <c r="N5221" s="21">
        <v>22</v>
      </c>
      <c r="O5221" s="21">
        <f t="shared" si="312"/>
        <v>22</v>
      </c>
      <c r="P5221" s="21">
        <f t="shared" si="313"/>
        <v>0</v>
      </c>
      <c r="Q5221" s="21">
        <f t="shared" si="314"/>
        <v>1</v>
      </c>
      <c r="R5221">
        <f>IFERROR(IF(I5221=1,VLOOKUP(F5221,Lookup!$A$2:$B$15,2,FALSE),0),0.5)</f>
        <v>0</v>
      </c>
      <c r="S5221">
        <f>IF(K5221=1,1,IFERROR(IF(H5221="pass",VLOOKUP(F5221,Lookup!$D$2:$E$26,2,FALSE),0),1.6))</f>
        <v>1.6</v>
      </c>
      <c r="T5221" s="6">
        <f t="shared" si="315"/>
        <v>1.9850000000000001</v>
      </c>
      <c r="U5221" s="6">
        <f t="shared" si="316"/>
        <v>1.9850000000000001</v>
      </c>
      <c r="V5221" t="str">
        <f t="shared" si="317"/>
        <v>K.HAMLER, DEN</v>
      </c>
    </row>
    <row r="5222" spans="1:22">
      <c r="A5222">
        <v>1386</v>
      </c>
      <c r="B5222" s="21">
        <v>3</v>
      </c>
      <c r="C5222" s="21" t="s">
        <v>27</v>
      </c>
      <c r="D5222" s="21" t="s">
        <v>12</v>
      </c>
      <c r="E5222" s="21">
        <v>59</v>
      </c>
      <c r="F5222" s="21">
        <v>41</v>
      </c>
      <c r="G5222" s="21" t="s">
        <v>6315</v>
      </c>
      <c r="H5222" s="21" t="s">
        <v>585</v>
      </c>
      <c r="I5222" s="21">
        <v>1</v>
      </c>
      <c r="J5222" s="21">
        <v>0</v>
      </c>
      <c r="K5222" s="21">
        <v>0</v>
      </c>
      <c r="L5222" s="21">
        <v>0</v>
      </c>
      <c r="M5222" s="21" t="s">
        <v>1287</v>
      </c>
      <c r="N5222" s="21" t="s">
        <v>587</v>
      </c>
      <c r="O5222" s="21">
        <f t="shared" si="312"/>
        <v>0</v>
      </c>
      <c r="P5222" s="21">
        <f t="shared" si="313"/>
        <v>1</v>
      </c>
      <c r="Q5222" s="21">
        <f t="shared" si="314"/>
        <v>0</v>
      </c>
      <c r="R5222">
        <f>IFERROR(IF(I5222=1,VLOOKUP(F5222,Lookup!$A$2:$B$15,2,FALSE),0),0.5)</f>
        <v>0.5</v>
      </c>
      <c r="S5222">
        <f>IF(K5222=1,1,IFERROR(IF(H5222="pass",VLOOKUP(F5222,Lookup!$D$2:$E$26,2,FALSE),0),1.6))</f>
        <v>0</v>
      </c>
      <c r="T5222" s="6">
        <f t="shared" si="315"/>
        <v>0</v>
      </c>
      <c r="U5222" s="6">
        <f t="shared" si="316"/>
        <v>0.5</v>
      </c>
      <c r="V5222" t="str">
        <f t="shared" si="317"/>
        <v>M.GORDON, DEN</v>
      </c>
    </row>
    <row r="5223" spans="1:22">
      <c r="A5223">
        <v>1387</v>
      </c>
      <c r="B5223" s="21">
        <v>3</v>
      </c>
      <c r="C5223" s="21" t="s">
        <v>27</v>
      </c>
      <c r="D5223" s="21" t="s">
        <v>12</v>
      </c>
      <c r="E5223" s="21">
        <v>52</v>
      </c>
      <c r="F5223" s="21">
        <v>48</v>
      </c>
      <c r="G5223" s="21" t="s">
        <v>6316</v>
      </c>
      <c r="H5223" s="21" t="s">
        <v>439</v>
      </c>
      <c r="I5223" s="21">
        <v>0</v>
      </c>
      <c r="J5223" s="21">
        <v>1</v>
      </c>
      <c r="K5223" s="21">
        <v>0</v>
      </c>
      <c r="L5223" s="21">
        <v>0</v>
      </c>
      <c r="M5223" s="21" t="s">
        <v>1287</v>
      </c>
      <c r="N5223" s="21">
        <v>-9</v>
      </c>
      <c r="O5223" s="21">
        <f t="shared" si="312"/>
        <v>-9</v>
      </c>
      <c r="P5223" s="21">
        <f t="shared" si="313"/>
        <v>0</v>
      </c>
      <c r="Q5223" s="21">
        <f t="shared" si="314"/>
        <v>1</v>
      </c>
      <c r="R5223">
        <f>IFERROR(IF(I5223=1,VLOOKUP(F5223,Lookup!$A$2:$B$15,2,FALSE),0),0.5)</f>
        <v>0</v>
      </c>
      <c r="S5223">
        <f>IF(K5223=1,1,IFERROR(IF(H5223="pass",VLOOKUP(F5223,Lookup!$D$2:$E$26,2,FALSE),0),1.6))</f>
        <v>1.6</v>
      </c>
      <c r="T5223" s="6">
        <f t="shared" si="315"/>
        <v>1.4425000000000001</v>
      </c>
      <c r="U5223" s="6">
        <f t="shared" si="316"/>
        <v>1.4425000000000001</v>
      </c>
      <c r="V5223" t="str">
        <f t="shared" si="317"/>
        <v>M.GORDON, DEN</v>
      </c>
    </row>
    <row r="5224" spans="1:22">
      <c r="A5224">
        <v>1388</v>
      </c>
      <c r="B5224" s="21">
        <v>3</v>
      </c>
      <c r="C5224" s="21" t="s">
        <v>12</v>
      </c>
      <c r="D5224" s="21" t="s">
        <v>27</v>
      </c>
      <c r="E5224" s="21">
        <v>91</v>
      </c>
      <c r="F5224" s="21">
        <v>9</v>
      </c>
      <c r="G5224" s="21" t="s">
        <v>6317</v>
      </c>
      <c r="H5224" s="21" t="s">
        <v>439</v>
      </c>
      <c r="I5224" s="21">
        <v>0</v>
      </c>
      <c r="J5224" s="21">
        <v>1</v>
      </c>
      <c r="K5224" s="21">
        <v>0</v>
      </c>
      <c r="L5224" s="21">
        <v>0</v>
      </c>
      <c r="M5224" s="21" t="s">
        <v>2110</v>
      </c>
      <c r="N5224" s="21">
        <v>10</v>
      </c>
      <c r="O5224" s="21">
        <f t="shared" si="312"/>
        <v>10</v>
      </c>
      <c r="P5224" s="21">
        <f t="shared" si="313"/>
        <v>0</v>
      </c>
      <c r="Q5224" s="21">
        <f t="shared" si="314"/>
        <v>1</v>
      </c>
      <c r="R5224">
        <f>IFERROR(IF(I5224=1,VLOOKUP(F5224,Lookup!$A$2:$B$15,2,FALSE),0),0.5)</f>
        <v>0</v>
      </c>
      <c r="S5224">
        <f>IF(K5224=1,1,IFERROR(IF(H5224="pass",VLOOKUP(F5224,Lookup!$D$2:$E$26,2,FALSE),0),1.6))</f>
        <v>1.6</v>
      </c>
      <c r="T5224" s="6">
        <f t="shared" si="315"/>
        <v>1.7750000000000001</v>
      </c>
      <c r="U5224" s="6">
        <f t="shared" si="316"/>
        <v>1.7750000000000001</v>
      </c>
      <c r="V5224" t="str">
        <f t="shared" si="317"/>
        <v>C.DAVIS, NYJ</v>
      </c>
    </row>
    <row r="5225" spans="1:22">
      <c r="A5225">
        <v>1389</v>
      </c>
      <c r="B5225" s="21">
        <v>3</v>
      </c>
      <c r="C5225" s="21" t="s">
        <v>12</v>
      </c>
      <c r="D5225" s="21" t="s">
        <v>27</v>
      </c>
      <c r="E5225" s="21">
        <v>80</v>
      </c>
      <c r="F5225" s="21">
        <v>20</v>
      </c>
      <c r="G5225" s="21" t="s">
        <v>6318</v>
      </c>
      <c r="H5225" s="21" t="s">
        <v>585</v>
      </c>
      <c r="I5225" s="21">
        <v>1</v>
      </c>
      <c r="J5225" s="21">
        <v>0</v>
      </c>
      <c r="K5225" s="21">
        <v>0</v>
      </c>
      <c r="L5225" s="21">
        <v>0</v>
      </c>
      <c r="M5225" s="21" t="s">
        <v>2101</v>
      </c>
      <c r="N5225" s="21" t="s">
        <v>587</v>
      </c>
      <c r="O5225" s="21">
        <f t="shared" si="312"/>
        <v>0</v>
      </c>
      <c r="P5225" s="21">
        <f t="shared" si="313"/>
        <v>1</v>
      </c>
      <c r="Q5225" s="21">
        <f t="shared" si="314"/>
        <v>0</v>
      </c>
      <c r="R5225">
        <f>IFERROR(IF(I5225=1,VLOOKUP(F5225,Lookup!$A$2:$B$15,2,FALSE),0),0.5)</f>
        <v>0.5</v>
      </c>
      <c r="S5225">
        <f>IF(K5225=1,1,IFERROR(IF(H5225="pass",VLOOKUP(F5225,Lookup!$D$2:$E$26,2,FALSE),0),1.6))</f>
        <v>0</v>
      </c>
      <c r="T5225" s="6">
        <f t="shared" si="315"/>
        <v>0</v>
      </c>
      <c r="U5225" s="6">
        <f t="shared" si="316"/>
        <v>0.5</v>
      </c>
      <c r="V5225" t="str">
        <f t="shared" si="317"/>
        <v>M.CARTER, NYJ</v>
      </c>
    </row>
    <row r="5226" spans="1:22">
      <c r="A5226">
        <v>1390</v>
      </c>
      <c r="B5226" s="21">
        <v>3</v>
      </c>
      <c r="C5226" s="21" t="s">
        <v>12</v>
      </c>
      <c r="D5226" s="21" t="s">
        <v>27</v>
      </c>
      <c r="E5226" s="21">
        <v>76</v>
      </c>
      <c r="F5226" s="21">
        <v>24</v>
      </c>
      <c r="G5226" s="21" t="s">
        <v>6319</v>
      </c>
      <c r="H5226" s="21" t="s">
        <v>585</v>
      </c>
      <c r="I5226" s="21">
        <v>1</v>
      </c>
      <c r="J5226" s="21">
        <v>0</v>
      </c>
      <c r="K5226" s="21">
        <v>0</v>
      </c>
      <c r="L5226" s="21">
        <v>0</v>
      </c>
      <c r="M5226" s="21" t="s">
        <v>2101</v>
      </c>
      <c r="N5226" s="21" t="s">
        <v>587</v>
      </c>
      <c r="O5226" s="21">
        <f t="shared" si="312"/>
        <v>0</v>
      </c>
      <c r="P5226" s="21">
        <f t="shared" si="313"/>
        <v>1</v>
      </c>
      <c r="Q5226" s="21">
        <f t="shared" si="314"/>
        <v>0</v>
      </c>
      <c r="R5226">
        <f>IFERROR(IF(I5226=1,VLOOKUP(F5226,Lookup!$A$2:$B$15,2,FALSE),0),0.5)</f>
        <v>0.5</v>
      </c>
      <c r="S5226">
        <f>IF(K5226=1,1,IFERROR(IF(H5226="pass",VLOOKUP(F5226,Lookup!$D$2:$E$26,2,FALSE),0),1.6))</f>
        <v>0</v>
      </c>
      <c r="T5226" s="6">
        <f t="shared" si="315"/>
        <v>0</v>
      </c>
      <c r="U5226" s="6">
        <f t="shared" si="316"/>
        <v>0.5</v>
      </c>
      <c r="V5226" t="str">
        <f t="shared" si="317"/>
        <v>M.CARTER, NYJ</v>
      </c>
    </row>
    <row r="5227" spans="1:22">
      <c r="A5227">
        <v>1391</v>
      </c>
      <c r="B5227" s="21">
        <v>3</v>
      </c>
      <c r="C5227" s="21" t="s">
        <v>12</v>
      </c>
      <c r="D5227" s="21" t="s">
        <v>27</v>
      </c>
      <c r="E5227" s="21">
        <v>75</v>
      </c>
      <c r="F5227" s="21">
        <v>25</v>
      </c>
      <c r="G5227" s="21" t="s">
        <v>6320</v>
      </c>
      <c r="H5227" s="21" t="s">
        <v>439</v>
      </c>
      <c r="I5227" s="21">
        <v>0</v>
      </c>
      <c r="J5227" s="21">
        <v>1</v>
      </c>
      <c r="K5227" s="21">
        <v>0</v>
      </c>
      <c r="L5227" s="21">
        <v>0</v>
      </c>
      <c r="M5227" s="21" t="s">
        <v>2123</v>
      </c>
      <c r="N5227" s="21">
        <v>10</v>
      </c>
      <c r="O5227" s="21">
        <f t="shared" si="312"/>
        <v>10</v>
      </c>
      <c r="P5227" s="21">
        <f t="shared" si="313"/>
        <v>0</v>
      </c>
      <c r="Q5227" s="21">
        <f t="shared" si="314"/>
        <v>1</v>
      </c>
      <c r="R5227">
        <f>IFERROR(IF(I5227=1,VLOOKUP(F5227,Lookup!$A$2:$B$15,2,FALSE),0),0.5)</f>
        <v>0</v>
      </c>
      <c r="S5227">
        <f>IF(K5227=1,1,IFERROR(IF(H5227="pass",VLOOKUP(F5227,Lookup!$D$2:$E$26,2,FALSE),0),1.6))</f>
        <v>1.6</v>
      </c>
      <c r="T5227" s="6">
        <f t="shared" si="315"/>
        <v>1.7750000000000001</v>
      </c>
      <c r="U5227" s="6">
        <f t="shared" si="316"/>
        <v>1.7750000000000001</v>
      </c>
      <c r="V5227" t="str">
        <f t="shared" si="317"/>
        <v>E.MOORE, NYJ</v>
      </c>
    </row>
    <row r="5228" spans="1:22">
      <c r="A5228">
        <v>1392</v>
      </c>
      <c r="B5228" s="21">
        <v>3</v>
      </c>
      <c r="C5228" s="21" t="s">
        <v>27</v>
      </c>
      <c r="D5228" s="21" t="s">
        <v>12</v>
      </c>
      <c r="E5228" s="21">
        <v>75</v>
      </c>
      <c r="F5228" s="21">
        <v>25</v>
      </c>
      <c r="G5228" s="21" t="s">
        <v>6321</v>
      </c>
      <c r="H5228" s="21" t="s">
        <v>585</v>
      </c>
      <c r="I5228" s="21">
        <v>1</v>
      </c>
      <c r="J5228" s="21">
        <v>0</v>
      </c>
      <c r="K5228" s="21">
        <v>0</v>
      </c>
      <c r="L5228" s="21">
        <v>0</v>
      </c>
      <c r="M5228" s="21" t="s">
        <v>1292</v>
      </c>
      <c r="N5228" s="21" t="s">
        <v>587</v>
      </c>
      <c r="O5228" s="21">
        <f t="shared" si="312"/>
        <v>0</v>
      </c>
      <c r="P5228" s="21">
        <f t="shared" si="313"/>
        <v>1</v>
      </c>
      <c r="Q5228" s="21">
        <f t="shared" si="314"/>
        <v>0</v>
      </c>
      <c r="R5228">
        <f>IFERROR(IF(I5228=1,VLOOKUP(F5228,Lookup!$A$2:$B$15,2,FALSE),0),0.5)</f>
        <v>0.5</v>
      </c>
      <c r="S5228">
        <f>IF(K5228=1,1,IFERROR(IF(H5228="pass",VLOOKUP(F5228,Lookup!$D$2:$E$26,2,FALSE),0),1.6))</f>
        <v>0</v>
      </c>
      <c r="T5228" s="6">
        <f t="shared" si="315"/>
        <v>0</v>
      </c>
      <c r="U5228" s="6">
        <f t="shared" si="316"/>
        <v>0.5</v>
      </c>
      <c r="V5228" t="str">
        <f t="shared" si="317"/>
        <v>J.WILLIAMS, DEN</v>
      </c>
    </row>
    <row r="5229" spans="1:22">
      <c r="A5229">
        <v>1393</v>
      </c>
      <c r="B5229" s="21">
        <v>3</v>
      </c>
      <c r="C5229" s="21" t="s">
        <v>27</v>
      </c>
      <c r="D5229" s="21" t="s">
        <v>12</v>
      </c>
      <c r="E5229" s="21">
        <v>72</v>
      </c>
      <c r="F5229" s="21">
        <v>28</v>
      </c>
      <c r="G5229" s="21" t="s">
        <v>6322</v>
      </c>
      <c r="H5229" s="21" t="s">
        <v>439</v>
      </c>
      <c r="I5229" s="21">
        <v>0</v>
      </c>
      <c r="J5229" s="21">
        <v>1</v>
      </c>
      <c r="K5229" s="21">
        <v>0</v>
      </c>
      <c r="L5229" s="21">
        <v>0</v>
      </c>
      <c r="M5229" s="21" t="s">
        <v>1294</v>
      </c>
      <c r="N5229" s="21">
        <v>7</v>
      </c>
      <c r="O5229" s="21">
        <f t="shared" si="312"/>
        <v>7</v>
      </c>
      <c r="P5229" s="21">
        <f t="shared" si="313"/>
        <v>0</v>
      </c>
      <c r="Q5229" s="21">
        <f t="shared" si="314"/>
        <v>1</v>
      </c>
      <c r="R5229">
        <f>IFERROR(IF(I5229=1,VLOOKUP(F5229,Lookup!$A$2:$B$15,2,FALSE),0),0.5)</f>
        <v>0</v>
      </c>
      <c r="S5229">
        <f>IF(K5229=1,1,IFERROR(IF(H5229="pass",VLOOKUP(F5229,Lookup!$D$2:$E$26,2,FALSE),0),1.6))</f>
        <v>1.6</v>
      </c>
      <c r="T5229" s="6">
        <f t="shared" si="315"/>
        <v>1.7225000000000001</v>
      </c>
      <c r="U5229" s="6">
        <f t="shared" si="316"/>
        <v>1.7225000000000001</v>
      </c>
      <c r="V5229" t="str">
        <f t="shared" si="317"/>
        <v>C.SUTTON, DEN</v>
      </c>
    </row>
    <row r="5230" spans="1:22">
      <c r="A5230">
        <v>1394</v>
      </c>
      <c r="B5230" s="21">
        <v>3</v>
      </c>
      <c r="C5230" s="21" t="s">
        <v>27</v>
      </c>
      <c r="D5230" s="21" t="s">
        <v>12</v>
      </c>
      <c r="E5230" s="21">
        <v>64</v>
      </c>
      <c r="F5230" s="21">
        <v>36</v>
      </c>
      <c r="G5230" s="21" t="s">
        <v>6323</v>
      </c>
      <c r="H5230" s="21" t="s">
        <v>2864</v>
      </c>
      <c r="I5230" s="21">
        <v>1</v>
      </c>
      <c r="J5230" s="21">
        <v>0</v>
      </c>
      <c r="K5230" s="21">
        <v>0</v>
      </c>
      <c r="L5230" s="21">
        <v>0</v>
      </c>
      <c r="M5230" s="21" t="s">
        <v>1292</v>
      </c>
      <c r="N5230" s="21" t="s">
        <v>587</v>
      </c>
      <c r="O5230" s="21">
        <f t="shared" si="312"/>
        <v>0</v>
      </c>
      <c r="P5230" s="21">
        <f t="shared" si="313"/>
        <v>1</v>
      </c>
      <c r="Q5230" s="21">
        <f t="shared" si="314"/>
        <v>0</v>
      </c>
      <c r="R5230">
        <f>IFERROR(IF(I5230=1,VLOOKUP(F5230,Lookup!$A$2:$B$15,2,FALSE),0),0.5)</f>
        <v>0.5</v>
      </c>
      <c r="S5230">
        <f>IF(K5230=1,1,IFERROR(IF(H5230="pass",VLOOKUP(F5230,Lookup!$D$2:$E$26,2,FALSE),0),1.6))</f>
        <v>0</v>
      </c>
      <c r="T5230" s="6">
        <f t="shared" si="315"/>
        <v>0</v>
      </c>
      <c r="U5230" s="6">
        <f t="shared" si="316"/>
        <v>0.5</v>
      </c>
      <c r="V5230" t="str">
        <f t="shared" si="317"/>
        <v>J.WILLIAMS, DEN</v>
      </c>
    </row>
    <row r="5231" spans="1:22">
      <c r="A5231">
        <v>1395</v>
      </c>
      <c r="B5231" s="21">
        <v>3</v>
      </c>
      <c r="C5231" s="21" t="s">
        <v>27</v>
      </c>
      <c r="D5231" s="21" t="s">
        <v>12</v>
      </c>
      <c r="E5231" s="21">
        <v>59</v>
      </c>
      <c r="F5231" s="21">
        <v>41</v>
      </c>
      <c r="G5231" s="21" t="s">
        <v>6324</v>
      </c>
      <c r="H5231" s="21" t="s">
        <v>585</v>
      </c>
      <c r="I5231" s="21">
        <v>1</v>
      </c>
      <c r="J5231" s="21">
        <v>0</v>
      </c>
      <c r="K5231" s="21">
        <v>0</v>
      </c>
      <c r="L5231" s="21">
        <v>0</v>
      </c>
      <c r="M5231" s="21" t="s">
        <v>1292</v>
      </c>
      <c r="N5231" s="21" t="s">
        <v>587</v>
      </c>
      <c r="O5231" s="21">
        <f t="shared" si="312"/>
        <v>0</v>
      </c>
      <c r="P5231" s="21">
        <f t="shared" si="313"/>
        <v>1</v>
      </c>
      <c r="Q5231" s="21">
        <f t="shared" si="314"/>
        <v>0</v>
      </c>
      <c r="R5231">
        <f>IFERROR(IF(I5231=1,VLOOKUP(F5231,Lookup!$A$2:$B$15,2,FALSE),0),0.5)</f>
        <v>0.5</v>
      </c>
      <c r="S5231">
        <f>IF(K5231=1,1,IFERROR(IF(H5231="pass",VLOOKUP(F5231,Lookup!$D$2:$E$26,2,FALSE),0),1.6))</f>
        <v>0</v>
      </c>
      <c r="T5231" s="6">
        <f t="shared" si="315"/>
        <v>0</v>
      </c>
      <c r="U5231" s="6">
        <f t="shared" si="316"/>
        <v>0.5</v>
      </c>
      <c r="V5231" t="str">
        <f t="shared" si="317"/>
        <v>J.WILLIAMS, DEN</v>
      </c>
    </row>
    <row r="5232" spans="1:22">
      <c r="A5232">
        <v>1396</v>
      </c>
      <c r="B5232" s="21">
        <v>3</v>
      </c>
      <c r="C5232" s="21" t="s">
        <v>27</v>
      </c>
      <c r="D5232" s="21" t="s">
        <v>12</v>
      </c>
      <c r="E5232" s="21">
        <v>51</v>
      </c>
      <c r="F5232" s="21">
        <v>49</v>
      </c>
      <c r="G5232" s="21" t="s">
        <v>6325</v>
      </c>
      <c r="H5232" s="21" t="s">
        <v>439</v>
      </c>
      <c r="I5232" s="21">
        <v>0</v>
      </c>
      <c r="J5232" s="21">
        <v>1</v>
      </c>
      <c r="K5232" s="21">
        <v>0</v>
      </c>
      <c r="L5232" s="21">
        <v>0</v>
      </c>
      <c r="M5232" s="21" t="s">
        <v>1294</v>
      </c>
      <c r="N5232" s="21">
        <v>4</v>
      </c>
      <c r="O5232" s="21">
        <f t="shared" si="312"/>
        <v>4</v>
      </c>
      <c r="P5232" s="21">
        <f t="shared" si="313"/>
        <v>0</v>
      </c>
      <c r="Q5232" s="21">
        <f t="shared" si="314"/>
        <v>1</v>
      </c>
      <c r="R5232">
        <f>IFERROR(IF(I5232=1,VLOOKUP(F5232,Lookup!$A$2:$B$15,2,FALSE),0),0.5)</f>
        <v>0</v>
      </c>
      <c r="S5232">
        <f>IF(K5232=1,1,IFERROR(IF(H5232="pass",VLOOKUP(F5232,Lookup!$D$2:$E$26,2,FALSE),0),1.6))</f>
        <v>1.6</v>
      </c>
      <c r="T5232" s="6">
        <f t="shared" si="315"/>
        <v>1.6700000000000002</v>
      </c>
      <c r="U5232" s="6">
        <f t="shared" si="316"/>
        <v>1.6700000000000002</v>
      </c>
      <c r="V5232" t="str">
        <f t="shared" si="317"/>
        <v>C.SUTTON, DEN</v>
      </c>
    </row>
    <row r="5233" spans="1:22">
      <c r="A5233">
        <v>1397</v>
      </c>
      <c r="B5233" s="21">
        <v>3</v>
      </c>
      <c r="C5233" s="21" t="s">
        <v>27</v>
      </c>
      <c r="D5233" s="21" t="s">
        <v>12</v>
      </c>
      <c r="E5233" s="21">
        <v>50</v>
      </c>
      <c r="F5233" s="21">
        <v>50</v>
      </c>
      <c r="G5233" s="21" t="s">
        <v>6326</v>
      </c>
      <c r="H5233" s="21" t="s">
        <v>439</v>
      </c>
      <c r="I5233" s="21">
        <v>0</v>
      </c>
      <c r="J5233" s="21">
        <v>1</v>
      </c>
      <c r="K5233" s="21">
        <v>0</v>
      </c>
      <c r="L5233" s="21">
        <v>0</v>
      </c>
      <c r="M5233" s="21" t="s">
        <v>1311</v>
      </c>
      <c r="N5233" s="21">
        <v>16</v>
      </c>
      <c r="O5233" s="21">
        <f t="shared" si="312"/>
        <v>16</v>
      </c>
      <c r="P5233" s="21">
        <f t="shared" si="313"/>
        <v>0</v>
      </c>
      <c r="Q5233" s="21">
        <f t="shared" si="314"/>
        <v>1</v>
      </c>
      <c r="R5233">
        <f>IFERROR(IF(I5233=1,VLOOKUP(F5233,Lookup!$A$2:$B$15,2,FALSE),0),0.5)</f>
        <v>0</v>
      </c>
      <c r="S5233">
        <f>IF(K5233=1,1,IFERROR(IF(H5233="pass",VLOOKUP(F5233,Lookup!$D$2:$E$26,2,FALSE),0),1.6))</f>
        <v>1.6</v>
      </c>
      <c r="T5233" s="6">
        <f t="shared" si="315"/>
        <v>1.8800000000000001</v>
      </c>
      <c r="U5233" s="6">
        <f t="shared" si="316"/>
        <v>1.8800000000000001</v>
      </c>
      <c r="V5233" t="str">
        <f t="shared" si="317"/>
        <v>K.HAMLER, DEN</v>
      </c>
    </row>
    <row r="5234" spans="1:22">
      <c r="A5234">
        <v>1398</v>
      </c>
      <c r="B5234" s="21">
        <v>3</v>
      </c>
      <c r="C5234" s="21" t="s">
        <v>27</v>
      </c>
      <c r="D5234" s="21" t="s">
        <v>12</v>
      </c>
      <c r="E5234" s="21">
        <v>22</v>
      </c>
      <c r="F5234" s="21">
        <v>78</v>
      </c>
      <c r="G5234" s="21" t="s">
        <v>6327</v>
      </c>
      <c r="H5234" s="21" t="s">
        <v>585</v>
      </c>
      <c r="I5234" s="21">
        <v>1</v>
      </c>
      <c r="J5234" s="21">
        <v>0</v>
      </c>
      <c r="K5234" s="21">
        <v>0</v>
      </c>
      <c r="L5234" s="21">
        <v>0</v>
      </c>
      <c r="M5234" s="21" t="s">
        <v>1287</v>
      </c>
      <c r="N5234" s="21" t="s">
        <v>587</v>
      </c>
      <c r="O5234" s="21">
        <f t="shared" si="312"/>
        <v>0</v>
      </c>
      <c r="P5234" s="21">
        <f t="shared" si="313"/>
        <v>1</v>
      </c>
      <c r="Q5234" s="21">
        <f t="shared" si="314"/>
        <v>0</v>
      </c>
      <c r="R5234">
        <f>IFERROR(IF(I5234=1,VLOOKUP(F5234,Lookup!$A$2:$B$15,2,FALSE),0),0.5)</f>
        <v>0.5</v>
      </c>
      <c r="S5234">
        <f>IF(K5234=1,1,IFERROR(IF(H5234="pass",VLOOKUP(F5234,Lookup!$D$2:$E$26,2,FALSE),0),1.6))</f>
        <v>0</v>
      </c>
      <c r="T5234" s="6">
        <f t="shared" si="315"/>
        <v>0</v>
      </c>
      <c r="U5234" s="6">
        <f t="shared" si="316"/>
        <v>0.5</v>
      </c>
      <c r="V5234" t="str">
        <f t="shared" si="317"/>
        <v>M.GORDON, DEN</v>
      </c>
    </row>
    <row r="5235" spans="1:22">
      <c r="A5235">
        <v>1399</v>
      </c>
      <c r="B5235" s="21">
        <v>3</v>
      </c>
      <c r="C5235" s="21" t="s">
        <v>27</v>
      </c>
      <c r="D5235" s="21" t="s">
        <v>12</v>
      </c>
      <c r="E5235" s="21">
        <v>18</v>
      </c>
      <c r="F5235" s="21">
        <v>82</v>
      </c>
      <c r="G5235" s="21" t="s">
        <v>6328</v>
      </c>
      <c r="H5235" s="21" t="s">
        <v>439</v>
      </c>
      <c r="I5235" s="21">
        <v>0</v>
      </c>
      <c r="J5235" s="21">
        <v>1</v>
      </c>
      <c r="K5235" s="21">
        <v>0</v>
      </c>
      <c r="L5235" s="21">
        <v>0</v>
      </c>
      <c r="M5235" s="21" t="s">
        <v>1289</v>
      </c>
      <c r="N5235" s="21">
        <v>3</v>
      </c>
      <c r="O5235" s="21">
        <f t="shared" si="312"/>
        <v>3</v>
      </c>
      <c r="P5235" s="21">
        <f t="shared" si="313"/>
        <v>0</v>
      </c>
      <c r="Q5235" s="21">
        <f t="shared" si="314"/>
        <v>1</v>
      </c>
      <c r="R5235">
        <f>IFERROR(IF(I5235=1,VLOOKUP(F5235,Lookup!$A$2:$B$15,2,FALSE),0),0.5)</f>
        <v>0</v>
      </c>
      <c r="S5235">
        <f>IF(K5235=1,1,IFERROR(IF(H5235="pass",VLOOKUP(F5235,Lookup!$D$2:$E$26,2,FALSE),0),1.6))</f>
        <v>2</v>
      </c>
      <c r="T5235" s="6">
        <f t="shared" si="315"/>
        <v>1.6525000000000001</v>
      </c>
      <c r="U5235" s="6">
        <f t="shared" si="316"/>
        <v>1.88185</v>
      </c>
      <c r="V5235" t="str">
        <f t="shared" si="317"/>
        <v>N.FANT, DEN</v>
      </c>
    </row>
    <row r="5236" spans="1:22">
      <c r="A5236">
        <v>1400</v>
      </c>
      <c r="B5236" s="21">
        <v>3</v>
      </c>
      <c r="C5236" s="21" t="s">
        <v>27</v>
      </c>
      <c r="D5236" s="21" t="s">
        <v>12</v>
      </c>
      <c r="E5236" s="21">
        <v>12</v>
      </c>
      <c r="F5236" s="21">
        <v>88</v>
      </c>
      <c r="G5236" s="21" t="s">
        <v>6329</v>
      </c>
      <c r="H5236" s="21" t="s">
        <v>585</v>
      </c>
      <c r="I5236" s="21">
        <v>1</v>
      </c>
      <c r="J5236" s="21">
        <v>0</v>
      </c>
      <c r="K5236" s="21">
        <v>0</v>
      </c>
      <c r="L5236" s="21">
        <v>0</v>
      </c>
      <c r="M5236" s="21" t="s">
        <v>1287</v>
      </c>
      <c r="N5236" s="21" t="s">
        <v>587</v>
      </c>
      <c r="O5236" s="21">
        <f t="shared" si="312"/>
        <v>0</v>
      </c>
      <c r="P5236" s="21">
        <f t="shared" si="313"/>
        <v>1</v>
      </c>
      <c r="Q5236" s="21">
        <f t="shared" si="314"/>
        <v>0</v>
      </c>
      <c r="R5236">
        <f>IFERROR(IF(I5236=1,VLOOKUP(F5236,Lookup!$A$2:$B$15,2,FALSE),0),0.5)</f>
        <v>0.7</v>
      </c>
      <c r="S5236">
        <f>IF(K5236=1,1,IFERROR(IF(H5236="pass",VLOOKUP(F5236,Lookup!$D$2:$E$26,2,FALSE),0),1.6))</f>
        <v>0</v>
      </c>
      <c r="T5236" s="6">
        <f t="shared" si="315"/>
        <v>0</v>
      </c>
      <c r="U5236" s="6">
        <f t="shared" si="316"/>
        <v>0.7</v>
      </c>
      <c r="V5236" t="str">
        <f t="shared" si="317"/>
        <v>M.GORDON, DEN</v>
      </c>
    </row>
    <row r="5237" spans="1:22">
      <c r="A5237">
        <v>1401</v>
      </c>
      <c r="B5237" s="21">
        <v>3</v>
      </c>
      <c r="C5237" s="21" t="s">
        <v>27</v>
      </c>
      <c r="D5237" s="21" t="s">
        <v>12</v>
      </c>
      <c r="E5237" s="21">
        <v>1</v>
      </c>
      <c r="F5237" s="21">
        <v>99</v>
      </c>
      <c r="G5237" s="21" t="s">
        <v>6330</v>
      </c>
      <c r="H5237" s="21" t="s">
        <v>585</v>
      </c>
      <c r="I5237" s="21">
        <v>1</v>
      </c>
      <c r="J5237" s="21">
        <v>0</v>
      </c>
      <c r="K5237" s="21">
        <v>0</v>
      </c>
      <c r="L5237" s="21">
        <v>0</v>
      </c>
      <c r="M5237" s="21" t="s">
        <v>1287</v>
      </c>
      <c r="N5237" s="21" t="s">
        <v>587</v>
      </c>
      <c r="O5237" s="21">
        <f t="shared" si="312"/>
        <v>0</v>
      </c>
      <c r="P5237" s="21">
        <f t="shared" si="313"/>
        <v>1</v>
      </c>
      <c r="Q5237" s="21">
        <f t="shared" si="314"/>
        <v>0</v>
      </c>
      <c r="R5237">
        <f>IFERROR(IF(I5237=1,VLOOKUP(F5237,Lookup!$A$2:$B$15,2,FALSE),0),0.5)</f>
        <v>3.3</v>
      </c>
      <c r="S5237">
        <f>IF(K5237=1,1,IFERROR(IF(H5237="pass",VLOOKUP(F5237,Lookup!$D$2:$E$26,2,FALSE),0),1.6))</f>
        <v>0</v>
      </c>
      <c r="T5237" s="6">
        <f t="shared" si="315"/>
        <v>0</v>
      </c>
      <c r="U5237" s="6">
        <f t="shared" si="316"/>
        <v>3.3</v>
      </c>
      <c r="V5237" t="str">
        <f t="shared" si="317"/>
        <v>M.GORDON, DEN</v>
      </c>
    </row>
    <row r="5238" spans="1:22">
      <c r="A5238">
        <v>1402</v>
      </c>
      <c r="B5238" s="21">
        <v>3</v>
      </c>
      <c r="C5238" s="21" t="s">
        <v>27</v>
      </c>
      <c r="D5238" s="21" t="s">
        <v>12</v>
      </c>
      <c r="E5238" s="21">
        <v>1</v>
      </c>
      <c r="F5238" s="21">
        <v>99</v>
      </c>
      <c r="G5238" s="21" t="s">
        <v>6331</v>
      </c>
      <c r="H5238" s="21" t="s">
        <v>585</v>
      </c>
      <c r="I5238" s="21">
        <v>1</v>
      </c>
      <c r="J5238" s="21">
        <v>0</v>
      </c>
      <c r="K5238" s="21">
        <v>0</v>
      </c>
      <c r="L5238" s="21">
        <v>0</v>
      </c>
      <c r="M5238" s="21" t="s">
        <v>1292</v>
      </c>
      <c r="N5238" s="21" t="s">
        <v>587</v>
      </c>
      <c r="O5238" s="21">
        <f t="shared" si="312"/>
        <v>0</v>
      </c>
      <c r="P5238" s="21">
        <f t="shared" si="313"/>
        <v>1</v>
      </c>
      <c r="Q5238" s="21">
        <f t="shared" si="314"/>
        <v>0</v>
      </c>
      <c r="R5238">
        <f>IFERROR(IF(I5238=1,VLOOKUP(F5238,Lookup!$A$2:$B$15,2,FALSE),0),0.5)</f>
        <v>3.3</v>
      </c>
      <c r="S5238">
        <f>IF(K5238=1,1,IFERROR(IF(H5238="pass",VLOOKUP(F5238,Lookup!$D$2:$E$26,2,FALSE),0),1.6))</f>
        <v>0</v>
      </c>
      <c r="T5238" s="6">
        <f t="shared" si="315"/>
        <v>0</v>
      </c>
      <c r="U5238" s="6">
        <f t="shared" si="316"/>
        <v>3.3</v>
      </c>
      <c r="V5238" t="str">
        <f t="shared" si="317"/>
        <v>J.WILLIAMS, DEN</v>
      </c>
    </row>
    <row r="5239" spans="1:22">
      <c r="A5239">
        <v>1403</v>
      </c>
      <c r="B5239" s="21">
        <v>3</v>
      </c>
      <c r="C5239" s="21" t="s">
        <v>12</v>
      </c>
      <c r="D5239" s="21" t="s">
        <v>27</v>
      </c>
      <c r="E5239" s="21">
        <v>75</v>
      </c>
      <c r="F5239" s="21">
        <v>25</v>
      </c>
      <c r="G5239" s="21" t="s">
        <v>6332</v>
      </c>
      <c r="H5239" s="21" t="s">
        <v>585</v>
      </c>
      <c r="I5239" s="21">
        <v>1</v>
      </c>
      <c r="J5239" s="21">
        <v>0</v>
      </c>
      <c r="K5239" s="21">
        <v>0</v>
      </c>
      <c r="L5239" s="21">
        <v>0</v>
      </c>
      <c r="M5239" s="21" t="s">
        <v>2101</v>
      </c>
      <c r="N5239" s="21" t="s">
        <v>587</v>
      </c>
      <c r="O5239" s="21">
        <f t="shared" si="312"/>
        <v>0</v>
      </c>
      <c r="P5239" s="21">
        <f t="shared" si="313"/>
        <v>1</v>
      </c>
      <c r="Q5239" s="21">
        <f t="shared" si="314"/>
        <v>0</v>
      </c>
      <c r="R5239">
        <f>IFERROR(IF(I5239=1,VLOOKUP(F5239,Lookup!$A$2:$B$15,2,FALSE),0),0.5)</f>
        <v>0.5</v>
      </c>
      <c r="S5239">
        <f>IF(K5239=1,1,IFERROR(IF(H5239="pass",VLOOKUP(F5239,Lookup!$D$2:$E$26,2,FALSE),0),1.6))</f>
        <v>0</v>
      </c>
      <c r="T5239" s="6">
        <f t="shared" si="315"/>
        <v>0</v>
      </c>
      <c r="U5239" s="6">
        <f t="shared" si="316"/>
        <v>0.5</v>
      </c>
      <c r="V5239" t="str">
        <f t="shared" si="317"/>
        <v>M.CARTER, NYJ</v>
      </c>
    </row>
    <row r="5240" spans="1:22">
      <c r="A5240">
        <v>1404</v>
      </c>
      <c r="B5240" s="21">
        <v>3</v>
      </c>
      <c r="C5240" s="21" t="s">
        <v>12</v>
      </c>
      <c r="D5240" s="21" t="s">
        <v>27</v>
      </c>
      <c r="E5240" s="21">
        <v>71</v>
      </c>
      <c r="F5240" s="21">
        <v>29</v>
      </c>
      <c r="G5240" s="21" t="s">
        <v>6333</v>
      </c>
      <c r="H5240" s="21" t="s">
        <v>439</v>
      </c>
      <c r="I5240" s="21">
        <v>0</v>
      </c>
      <c r="J5240" s="21">
        <v>1</v>
      </c>
      <c r="K5240" s="21">
        <v>0</v>
      </c>
      <c r="L5240" s="21">
        <v>0</v>
      </c>
      <c r="M5240" s="21" t="s">
        <v>2110</v>
      </c>
      <c r="N5240" s="21">
        <v>4</v>
      </c>
      <c r="O5240" s="21">
        <f t="shared" si="312"/>
        <v>4</v>
      </c>
      <c r="P5240" s="21">
        <f t="shared" si="313"/>
        <v>0</v>
      </c>
      <c r="Q5240" s="21">
        <f t="shared" si="314"/>
        <v>1</v>
      </c>
      <c r="R5240">
        <f>IFERROR(IF(I5240=1,VLOOKUP(F5240,Lookup!$A$2:$B$15,2,FALSE),0),0.5)</f>
        <v>0</v>
      </c>
      <c r="S5240">
        <f>IF(K5240=1,1,IFERROR(IF(H5240="pass",VLOOKUP(F5240,Lookup!$D$2:$E$26,2,FALSE),0),1.6))</f>
        <v>1.6</v>
      </c>
      <c r="T5240" s="6">
        <f t="shared" si="315"/>
        <v>1.6700000000000002</v>
      </c>
      <c r="U5240" s="6">
        <f t="shared" si="316"/>
        <v>1.6700000000000002</v>
      </c>
      <c r="V5240" t="str">
        <f t="shared" si="317"/>
        <v>C.DAVIS, NYJ</v>
      </c>
    </row>
    <row r="5241" spans="1:22">
      <c r="A5241">
        <v>1405</v>
      </c>
      <c r="B5241" s="21">
        <v>3</v>
      </c>
      <c r="C5241" s="21" t="s">
        <v>27</v>
      </c>
      <c r="D5241" s="21" t="s">
        <v>12</v>
      </c>
      <c r="E5241" s="21">
        <v>64</v>
      </c>
      <c r="F5241" s="21">
        <v>36</v>
      </c>
      <c r="G5241" s="21" t="s">
        <v>6334</v>
      </c>
      <c r="H5241" s="21" t="s">
        <v>439</v>
      </c>
      <c r="I5241" s="21">
        <v>0</v>
      </c>
      <c r="J5241" s="21">
        <v>1</v>
      </c>
      <c r="K5241" s="21">
        <v>0</v>
      </c>
      <c r="L5241" s="21">
        <v>0</v>
      </c>
      <c r="M5241" s="21" t="s">
        <v>1292</v>
      </c>
      <c r="N5241" s="21">
        <v>3</v>
      </c>
      <c r="O5241" s="21">
        <f t="shared" si="312"/>
        <v>3</v>
      </c>
      <c r="P5241" s="21">
        <f t="shared" si="313"/>
        <v>0</v>
      </c>
      <c r="Q5241" s="21">
        <f t="shared" si="314"/>
        <v>1</v>
      </c>
      <c r="R5241">
        <f>IFERROR(IF(I5241=1,VLOOKUP(F5241,Lookup!$A$2:$B$15,2,FALSE),0),0.5)</f>
        <v>0</v>
      </c>
      <c r="S5241">
        <f>IF(K5241=1,1,IFERROR(IF(H5241="pass",VLOOKUP(F5241,Lookup!$D$2:$E$26,2,FALSE),0),1.6))</f>
        <v>1.6</v>
      </c>
      <c r="T5241" s="6">
        <f t="shared" si="315"/>
        <v>1.6525000000000001</v>
      </c>
      <c r="U5241" s="6">
        <f t="shared" si="316"/>
        <v>1.6525000000000001</v>
      </c>
      <c r="V5241" t="str">
        <f t="shared" si="317"/>
        <v>J.WILLIAMS, DEN</v>
      </c>
    </row>
    <row r="5242" spans="1:22">
      <c r="A5242">
        <v>1406</v>
      </c>
      <c r="B5242" s="21">
        <v>3</v>
      </c>
      <c r="C5242" s="21" t="s">
        <v>27</v>
      </c>
      <c r="D5242" s="21" t="s">
        <v>12</v>
      </c>
      <c r="E5242" s="21">
        <v>47</v>
      </c>
      <c r="F5242" s="21">
        <v>53</v>
      </c>
      <c r="G5242" s="21" t="s">
        <v>6335</v>
      </c>
      <c r="H5242" s="21" t="s">
        <v>585</v>
      </c>
      <c r="I5242" s="21">
        <v>1</v>
      </c>
      <c r="J5242" s="21">
        <v>0</v>
      </c>
      <c r="K5242" s="21">
        <v>0</v>
      </c>
      <c r="L5242" s="21">
        <v>0</v>
      </c>
      <c r="M5242" s="21" t="s">
        <v>1292</v>
      </c>
      <c r="N5242" s="21" t="s">
        <v>587</v>
      </c>
      <c r="O5242" s="21">
        <f t="shared" si="312"/>
        <v>0</v>
      </c>
      <c r="P5242" s="21">
        <f t="shared" si="313"/>
        <v>1</v>
      </c>
      <c r="Q5242" s="21">
        <f t="shared" si="314"/>
        <v>0</v>
      </c>
      <c r="R5242">
        <f>IFERROR(IF(I5242=1,VLOOKUP(F5242,Lookup!$A$2:$B$15,2,FALSE),0),0.5)</f>
        <v>0.5</v>
      </c>
      <c r="S5242">
        <f>IF(K5242=1,1,IFERROR(IF(H5242="pass",VLOOKUP(F5242,Lookup!$D$2:$E$26,2,FALSE),0),1.6))</f>
        <v>0</v>
      </c>
      <c r="T5242" s="6">
        <f t="shared" si="315"/>
        <v>0</v>
      </c>
      <c r="U5242" s="6">
        <f t="shared" si="316"/>
        <v>0.5</v>
      </c>
      <c r="V5242" t="str">
        <f t="shared" si="317"/>
        <v>J.WILLIAMS, DEN</v>
      </c>
    </row>
    <row r="5243" spans="1:22">
      <c r="A5243">
        <v>1407</v>
      </c>
      <c r="B5243" s="21">
        <v>3</v>
      </c>
      <c r="C5243" s="21" t="s">
        <v>27</v>
      </c>
      <c r="D5243" s="21" t="s">
        <v>12</v>
      </c>
      <c r="E5243" s="21">
        <v>33</v>
      </c>
      <c r="F5243" s="21">
        <v>67</v>
      </c>
      <c r="G5243" s="21" t="s">
        <v>6336</v>
      </c>
      <c r="H5243" s="21" t="s">
        <v>439</v>
      </c>
      <c r="I5243" s="21">
        <v>0</v>
      </c>
      <c r="J5243" s="21">
        <v>1</v>
      </c>
      <c r="K5243" s="21">
        <v>0</v>
      </c>
      <c r="L5243" s="21">
        <v>0</v>
      </c>
      <c r="M5243" s="21" t="s">
        <v>1329</v>
      </c>
      <c r="N5243" s="21">
        <v>3</v>
      </c>
      <c r="O5243" s="21">
        <f t="shared" si="312"/>
        <v>3</v>
      </c>
      <c r="P5243" s="21">
        <f t="shared" si="313"/>
        <v>0</v>
      </c>
      <c r="Q5243" s="21">
        <f t="shared" si="314"/>
        <v>1</v>
      </c>
      <c r="R5243">
        <f>IFERROR(IF(I5243=1,VLOOKUP(F5243,Lookup!$A$2:$B$15,2,FALSE),0),0.5)</f>
        <v>0</v>
      </c>
      <c r="S5243">
        <f>IF(K5243=1,1,IFERROR(IF(H5243="pass",VLOOKUP(F5243,Lookup!$D$2:$E$26,2,FALSE),0),1.6))</f>
        <v>1.6</v>
      </c>
      <c r="T5243" s="6">
        <f t="shared" si="315"/>
        <v>1.6525000000000001</v>
      </c>
      <c r="U5243" s="6">
        <f t="shared" si="316"/>
        <v>1.6525000000000001</v>
      </c>
      <c r="V5243" t="str">
        <f t="shared" si="317"/>
        <v>A.OKWUEGBUNAM, DEN</v>
      </c>
    </row>
    <row r="5244" spans="1:22">
      <c r="A5244">
        <v>1408</v>
      </c>
      <c r="B5244" s="21">
        <v>3</v>
      </c>
      <c r="C5244" s="21" t="s">
        <v>27</v>
      </c>
      <c r="D5244" s="21" t="s">
        <v>12</v>
      </c>
      <c r="E5244" s="21">
        <v>27</v>
      </c>
      <c r="F5244" s="21">
        <v>73</v>
      </c>
      <c r="G5244" s="21" t="s">
        <v>6337</v>
      </c>
      <c r="H5244" s="21" t="s">
        <v>439</v>
      </c>
      <c r="I5244" s="21">
        <v>0</v>
      </c>
      <c r="J5244" s="21">
        <v>1</v>
      </c>
      <c r="K5244" s="21">
        <v>0</v>
      </c>
      <c r="L5244" s="21">
        <v>0</v>
      </c>
      <c r="M5244" s="21" t="s">
        <v>1289</v>
      </c>
      <c r="N5244" s="21">
        <v>19</v>
      </c>
      <c r="O5244" s="21">
        <f t="shared" si="312"/>
        <v>19</v>
      </c>
      <c r="P5244" s="21">
        <f t="shared" si="313"/>
        <v>0</v>
      </c>
      <c r="Q5244" s="21">
        <f t="shared" si="314"/>
        <v>1</v>
      </c>
      <c r="R5244">
        <f>IFERROR(IF(I5244=1,VLOOKUP(F5244,Lookup!$A$2:$B$15,2,FALSE),0),0.5)</f>
        <v>0</v>
      </c>
      <c r="S5244">
        <f>IF(K5244=1,1,IFERROR(IF(H5244="pass",VLOOKUP(F5244,Lookup!$D$2:$E$26,2,FALSE),0),1.6))</f>
        <v>1.6</v>
      </c>
      <c r="T5244" s="6">
        <f t="shared" si="315"/>
        <v>1.9325000000000001</v>
      </c>
      <c r="U5244" s="6">
        <f t="shared" si="316"/>
        <v>1.9325000000000001</v>
      </c>
      <c r="V5244" t="str">
        <f t="shared" si="317"/>
        <v>N.FANT, DEN</v>
      </c>
    </row>
    <row r="5245" spans="1:22">
      <c r="A5245">
        <v>1409</v>
      </c>
      <c r="B5245" s="21">
        <v>3</v>
      </c>
      <c r="C5245" s="21" t="s">
        <v>12</v>
      </c>
      <c r="D5245" s="21" t="s">
        <v>27</v>
      </c>
      <c r="E5245" s="21">
        <v>75</v>
      </c>
      <c r="F5245" s="21">
        <v>25</v>
      </c>
      <c r="G5245" s="21" t="s">
        <v>6338</v>
      </c>
      <c r="H5245" s="21" t="s">
        <v>585</v>
      </c>
      <c r="I5245" s="21">
        <v>1</v>
      </c>
      <c r="J5245" s="21">
        <v>0</v>
      </c>
      <c r="K5245" s="21">
        <v>0</v>
      </c>
      <c r="L5245" s="21">
        <v>0</v>
      </c>
      <c r="M5245" s="21" t="s">
        <v>2101</v>
      </c>
      <c r="N5245" s="21" t="s">
        <v>587</v>
      </c>
      <c r="O5245" s="21">
        <f t="shared" si="312"/>
        <v>0</v>
      </c>
      <c r="P5245" s="21">
        <f t="shared" si="313"/>
        <v>1</v>
      </c>
      <c r="Q5245" s="21">
        <f t="shared" si="314"/>
        <v>0</v>
      </c>
      <c r="R5245">
        <f>IFERROR(IF(I5245=1,VLOOKUP(F5245,Lookup!$A$2:$B$15,2,FALSE),0),0.5)</f>
        <v>0.5</v>
      </c>
      <c r="S5245">
        <f>IF(K5245=1,1,IFERROR(IF(H5245="pass",VLOOKUP(F5245,Lookup!$D$2:$E$26,2,FALSE),0),1.6))</f>
        <v>0</v>
      </c>
      <c r="T5245" s="6">
        <f t="shared" si="315"/>
        <v>0</v>
      </c>
      <c r="U5245" s="6">
        <f t="shared" si="316"/>
        <v>0.5</v>
      </c>
      <c r="V5245" t="str">
        <f t="shared" si="317"/>
        <v>M.CARTER, NYJ</v>
      </c>
    </row>
    <row r="5246" spans="1:22">
      <c r="A5246">
        <v>1410</v>
      </c>
      <c r="B5246" s="21">
        <v>3</v>
      </c>
      <c r="C5246" s="21" t="s">
        <v>12</v>
      </c>
      <c r="D5246" s="21" t="s">
        <v>27</v>
      </c>
      <c r="E5246" s="21">
        <v>73</v>
      </c>
      <c r="F5246" s="21">
        <v>27</v>
      </c>
      <c r="G5246" s="21" t="s">
        <v>6339</v>
      </c>
      <c r="H5246" s="21" t="s">
        <v>439</v>
      </c>
      <c r="I5246" s="21">
        <v>0</v>
      </c>
      <c r="J5246" s="21">
        <v>1</v>
      </c>
      <c r="K5246" s="21">
        <v>0</v>
      </c>
      <c r="L5246" s="21">
        <v>0</v>
      </c>
      <c r="M5246" s="21" t="s">
        <v>2148</v>
      </c>
      <c r="N5246" s="21">
        <v>3</v>
      </c>
      <c r="O5246" s="21">
        <f t="shared" si="312"/>
        <v>3</v>
      </c>
      <c r="P5246" s="21">
        <f t="shared" si="313"/>
        <v>0</v>
      </c>
      <c r="Q5246" s="21">
        <f t="shared" si="314"/>
        <v>1</v>
      </c>
      <c r="R5246">
        <f>IFERROR(IF(I5246=1,VLOOKUP(F5246,Lookup!$A$2:$B$15,2,FALSE),0),0.5)</f>
        <v>0</v>
      </c>
      <c r="S5246">
        <f>IF(K5246=1,1,IFERROR(IF(H5246="pass",VLOOKUP(F5246,Lookup!$D$2:$E$26,2,FALSE),0),1.6))</f>
        <v>1.6</v>
      </c>
      <c r="T5246" s="6">
        <f t="shared" si="315"/>
        <v>1.6525000000000001</v>
      </c>
      <c r="U5246" s="6">
        <f t="shared" si="316"/>
        <v>1.6525000000000001</v>
      </c>
      <c r="V5246" t="str">
        <f t="shared" si="317"/>
        <v>T.KROFT, NYJ</v>
      </c>
    </row>
    <row r="5247" spans="1:22">
      <c r="A5247">
        <v>1411</v>
      </c>
      <c r="B5247" s="21">
        <v>3</v>
      </c>
      <c r="C5247" s="21" t="s">
        <v>12</v>
      </c>
      <c r="D5247" s="21" t="s">
        <v>27</v>
      </c>
      <c r="E5247" s="21">
        <v>69</v>
      </c>
      <c r="F5247" s="21">
        <v>31</v>
      </c>
      <c r="G5247" s="21" t="s">
        <v>6340</v>
      </c>
      <c r="H5247" s="21" t="s">
        <v>439</v>
      </c>
      <c r="I5247" s="21">
        <v>0</v>
      </c>
      <c r="J5247" s="21">
        <v>1</v>
      </c>
      <c r="K5247" s="21">
        <v>0</v>
      </c>
      <c r="L5247" s="21">
        <v>0</v>
      </c>
      <c r="M5247" s="21" t="s">
        <v>2148</v>
      </c>
      <c r="N5247" s="21">
        <v>8</v>
      </c>
      <c r="O5247" s="21">
        <f t="shared" ref="O5247:O5310" si="318">IF(N5247="NA",0,N5247)</f>
        <v>8</v>
      </c>
      <c r="P5247" s="21">
        <f t="shared" ref="P5247:P5310" si="319">IF(R5247&gt;0,1,0)</f>
        <v>0</v>
      </c>
      <c r="Q5247" s="21">
        <f t="shared" ref="Q5247:Q5310" si="320">IF(AND(S5247&gt;0,T5247&gt;0),1,0)</f>
        <v>1</v>
      </c>
      <c r="R5247">
        <f>IFERROR(IF(I5247=1,VLOOKUP(F5247,Lookup!$A$2:$B$15,2,FALSE),0),0.5)</f>
        <v>0</v>
      </c>
      <c r="S5247">
        <f>IF(K5247=1,1,IFERROR(IF(H5247="pass",VLOOKUP(F5247,Lookup!$D$2:$E$26,2,FALSE),0),1.6))</f>
        <v>1.6</v>
      </c>
      <c r="T5247" s="6">
        <f t="shared" ref="T5247:T5310" si="321">IFERROR(1.6+0.7/40*N5247,0)</f>
        <v>1.74</v>
      </c>
      <c r="U5247" s="6">
        <f t="shared" ref="U5247:U5310" si="322">R5247+IF(S5247&gt;=3.2,S5247,IF(AND(S5247&lt;3.2,S5247&gt;=1.8),S5247*0.66+T5247*0.34,T5247))+K5247*0.4735*2</f>
        <v>1.74</v>
      </c>
      <c r="V5247" t="str">
        <f t="shared" si="317"/>
        <v>T.KROFT, NYJ</v>
      </c>
    </row>
    <row r="5248" spans="1:22">
      <c r="A5248">
        <v>1412</v>
      </c>
      <c r="B5248" s="21">
        <v>3</v>
      </c>
      <c r="C5248" s="21" t="s">
        <v>12</v>
      </c>
      <c r="D5248" s="21" t="s">
        <v>27</v>
      </c>
      <c r="E5248" s="21">
        <v>61</v>
      </c>
      <c r="F5248" s="21">
        <v>39</v>
      </c>
      <c r="G5248" s="21" t="s">
        <v>6341</v>
      </c>
      <c r="H5248" s="21" t="s">
        <v>439</v>
      </c>
      <c r="I5248" s="21">
        <v>0</v>
      </c>
      <c r="J5248" s="21">
        <v>1</v>
      </c>
      <c r="K5248" s="21">
        <v>0</v>
      </c>
      <c r="L5248" s="21">
        <v>0</v>
      </c>
      <c r="M5248" s="21" t="s">
        <v>2110</v>
      </c>
      <c r="N5248" s="21">
        <v>6</v>
      </c>
      <c r="O5248" s="21">
        <f t="shared" si="318"/>
        <v>6</v>
      </c>
      <c r="P5248" s="21">
        <f t="shared" si="319"/>
        <v>0</v>
      </c>
      <c r="Q5248" s="21">
        <f t="shared" si="320"/>
        <v>1</v>
      </c>
      <c r="R5248">
        <f>IFERROR(IF(I5248=1,VLOOKUP(F5248,Lookup!$A$2:$B$15,2,FALSE),0),0.5)</f>
        <v>0</v>
      </c>
      <c r="S5248">
        <f>IF(K5248=1,1,IFERROR(IF(H5248="pass",VLOOKUP(F5248,Lookup!$D$2:$E$26,2,FALSE),0),1.6))</f>
        <v>1.6</v>
      </c>
      <c r="T5248" s="6">
        <f t="shared" si="321"/>
        <v>1.7050000000000001</v>
      </c>
      <c r="U5248" s="6">
        <f t="shared" si="322"/>
        <v>1.7050000000000001</v>
      </c>
      <c r="V5248" t="str">
        <f t="shared" si="317"/>
        <v>C.DAVIS, NYJ</v>
      </c>
    </row>
    <row r="5249" spans="1:22">
      <c r="A5249">
        <v>1413</v>
      </c>
      <c r="B5249" s="21">
        <v>3</v>
      </c>
      <c r="C5249" s="21" t="s">
        <v>12</v>
      </c>
      <c r="D5249" s="21" t="s">
        <v>27</v>
      </c>
      <c r="E5249" s="21">
        <v>54</v>
      </c>
      <c r="F5249" s="21">
        <v>46</v>
      </c>
      <c r="G5249" s="21" t="s">
        <v>6342</v>
      </c>
      <c r="H5249" s="21" t="s">
        <v>585</v>
      </c>
      <c r="I5249" s="21">
        <v>1</v>
      </c>
      <c r="J5249" s="21">
        <v>0</v>
      </c>
      <c r="K5249" s="21">
        <v>0</v>
      </c>
      <c r="L5249" s="21">
        <v>0</v>
      </c>
      <c r="M5249" s="21" t="s">
        <v>1206</v>
      </c>
      <c r="N5249" s="21" t="s">
        <v>587</v>
      </c>
      <c r="O5249" s="21">
        <f t="shared" si="318"/>
        <v>0</v>
      </c>
      <c r="P5249" s="21">
        <f t="shared" si="319"/>
        <v>1</v>
      </c>
      <c r="Q5249" s="21">
        <f t="shared" si="320"/>
        <v>0</v>
      </c>
      <c r="R5249">
        <f>IFERROR(IF(I5249=1,VLOOKUP(F5249,Lookup!$A$2:$B$15,2,FALSE),0),0.5)</f>
        <v>0.5</v>
      </c>
      <c r="S5249">
        <f>IF(K5249=1,1,IFERROR(IF(H5249="pass",VLOOKUP(F5249,Lookup!$D$2:$E$26,2,FALSE),0),1.6))</f>
        <v>0</v>
      </c>
      <c r="T5249" s="6">
        <f t="shared" si="321"/>
        <v>0</v>
      </c>
      <c r="U5249" s="6">
        <f t="shared" si="322"/>
        <v>0.5</v>
      </c>
      <c r="V5249" t="str">
        <f t="shared" si="317"/>
        <v>T.JOHNSON, NYJ</v>
      </c>
    </row>
    <row r="5250" spans="1:22">
      <c r="A5250">
        <v>1414</v>
      </c>
      <c r="B5250" s="21">
        <v>3</v>
      </c>
      <c r="C5250" s="21" t="s">
        <v>12</v>
      </c>
      <c r="D5250" s="21" t="s">
        <v>27</v>
      </c>
      <c r="E5250" s="21">
        <v>52</v>
      </c>
      <c r="F5250" s="21">
        <v>48</v>
      </c>
      <c r="G5250" s="21" t="s">
        <v>6343</v>
      </c>
      <c r="H5250" s="21" t="s">
        <v>439</v>
      </c>
      <c r="I5250" s="21">
        <v>0</v>
      </c>
      <c r="J5250" s="21">
        <v>1</v>
      </c>
      <c r="K5250" s="21">
        <v>0</v>
      </c>
      <c r="L5250" s="21">
        <v>0</v>
      </c>
      <c r="M5250" s="21" t="s">
        <v>2110</v>
      </c>
      <c r="N5250" s="21">
        <v>3</v>
      </c>
      <c r="O5250" s="21">
        <f t="shared" si="318"/>
        <v>3</v>
      </c>
      <c r="P5250" s="21">
        <f t="shared" si="319"/>
        <v>0</v>
      </c>
      <c r="Q5250" s="21">
        <f t="shared" si="320"/>
        <v>1</v>
      </c>
      <c r="R5250">
        <f>IFERROR(IF(I5250=1,VLOOKUP(F5250,Lookup!$A$2:$B$15,2,FALSE),0),0.5)</f>
        <v>0</v>
      </c>
      <c r="S5250">
        <f>IF(K5250=1,1,IFERROR(IF(H5250="pass",VLOOKUP(F5250,Lookup!$D$2:$E$26,2,FALSE),0),1.6))</f>
        <v>1.6</v>
      </c>
      <c r="T5250" s="6">
        <f t="shared" si="321"/>
        <v>1.6525000000000001</v>
      </c>
      <c r="U5250" s="6">
        <f t="shared" si="322"/>
        <v>1.6525000000000001</v>
      </c>
      <c r="V5250" t="str">
        <f t="shared" ref="V5250:V5313" si="323">IF(M5250="A.St","A. ST. BROWN, DET",IF(M5250="Dj.Moore","D.MOORE, CAR",IF(M5250="Mi.Carter","M.CARTER, NYJ",UPPER(M5250)&amp;", "&amp;C5250)))</f>
        <v>C.DAVIS, NYJ</v>
      </c>
    </row>
    <row r="5251" spans="1:22">
      <c r="A5251">
        <v>1415</v>
      </c>
      <c r="B5251" s="21">
        <v>3</v>
      </c>
      <c r="C5251" s="21" t="s">
        <v>12</v>
      </c>
      <c r="D5251" s="21" t="s">
        <v>27</v>
      </c>
      <c r="E5251" s="21">
        <v>46</v>
      </c>
      <c r="F5251" s="21">
        <v>54</v>
      </c>
      <c r="G5251" s="21" t="s">
        <v>6344</v>
      </c>
      <c r="H5251" s="21" t="s">
        <v>439</v>
      </c>
      <c r="I5251" s="21">
        <v>0</v>
      </c>
      <c r="J5251" s="21">
        <v>1</v>
      </c>
      <c r="K5251" s="21">
        <v>0</v>
      </c>
      <c r="L5251" s="21">
        <v>0</v>
      </c>
      <c r="M5251" s="21" t="s">
        <v>2123</v>
      </c>
      <c r="N5251" s="21">
        <v>-4</v>
      </c>
      <c r="O5251" s="21">
        <f t="shared" si="318"/>
        <v>-4</v>
      </c>
      <c r="P5251" s="21">
        <f t="shared" si="319"/>
        <v>0</v>
      </c>
      <c r="Q5251" s="21">
        <f t="shared" si="320"/>
        <v>1</v>
      </c>
      <c r="R5251">
        <f>IFERROR(IF(I5251=1,VLOOKUP(F5251,Lookup!$A$2:$B$15,2,FALSE),0),0.5)</f>
        <v>0</v>
      </c>
      <c r="S5251">
        <f>IF(K5251=1,1,IFERROR(IF(H5251="pass",VLOOKUP(F5251,Lookup!$D$2:$E$26,2,FALSE),0),1.6))</f>
        <v>1.6</v>
      </c>
      <c r="T5251" s="6">
        <f t="shared" si="321"/>
        <v>1.53</v>
      </c>
      <c r="U5251" s="6">
        <f t="shared" si="322"/>
        <v>1.53</v>
      </c>
      <c r="V5251" t="str">
        <f t="shared" si="323"/>
        <v>E.MOORE, NYJ</v>
      </c>
    </row>
    <row r="5252" spans="1:22">
      <c r="A5252">
        <v>1416</v>
      </c>
      <c r="B5252" s="21">
        <v>3</v>
      </c>
      <c r="C5252" s="21" t="s">
        <v>12</v>
      </c>
      <c r="D5252" s="21" t="s">
        <v>27</v>
      </c>
      <c r="E5252" s="21">
        <v>41</v>
      </c>
      <c r="F5252" s="21">
        <v>59</v>
      </c>
      <c r="G5252" s="21" t="s">
        <v>6345</v>
      </c>
      <c r="H5252" s="21" t="s">
        <v>439</v>
      </c>
      <c r="I5252" s="21">
        <v>0</v>
      </c>
      <c r="J5252" s="21">
        <v>1</v>
      </c>
      <c r="K5252" s="21">
        <v>0</v>
      </c>
      <c r="L5252" s="21">
        <v>0</v>
      </c>
      <c r="M5252" s="21" t="s">
        <v>2101</v>
      </c>
      <c r="N5252" s="21">
        <v>7</v>
      </c>
      <c r="O5252" s="21">
        <f t="shared" si="318"/>
        <v>7</v>
      </c>
      <c r="P5252" s="21">
        <f t="shared" si="319"/>
        <v>0</v>
      </c>
      <c r="Q5252" s="21">
        <f t="shared" si="320"/>
        <v>1</v>
      </c>
      <c r="R5252">
        <f>IFERROR(IF(I5252=1,VLOOKUP(F5252,Lookup!$A$2:$B$15,2,FALSE),0),0.5)</f>
        <v>0</v>
      </c>
      <c r="S5252">
        <f>IF(K5252=1,1,IFERROR(IF(H5252="pass",VLOOKUP(F5252,Lookup!$D$2:$E$26,2,FALSE),0),1.6))</f>
        <v>1.6</v>
      </c>
      <c r="T5252" s="6">
        <f t="shared" si="321"/>
        <v>1.7225000000000001</v>
      </c>
      <c r="U5252" s="6">
        <f t="shared" si="322"/>
        <v>1.7225000000000001</v>
      </c>
      <c r="V5252" t="str">
        <f t="shared" si="323"/>
        <v>M.CARTER, NYJ</v>
      </c>
    </row>
    <row r="5253" spans="1:22">
      <c r="A5253">
        <v>1417</v>
      </c>
      <c r="B5253" s="21">
        <v>3</v>
      </c>
      <c r="C5253" s="21" t="s">
        <v>12</v>
      </c>
      <c r="D5253" s="21" t="s">
        <v>27</v>
      </c>
      <c r="E5253" s="21">
        <v>41</v>
      </c>
      <c r="F5253" s="21">
        <v>59</v>
      </c>
      <c r="G5253" s="21" t="s">
        <v>6346</v>
      </c>
      <c r="H5253" s="21" t="s">
        <v>439</v>
      </c>
      <c r="I5253" s="21">
        <v>0</v>
      </c>
      <c r="J5253" s="21">
        <v>1</v>
      </c>
      <c r="K5253" s="21">
        <v>0</v>
      </c>
      <c r="L5253" s="21">
        <v>0</v>
      </c>
      <c r="M5253" s="21" t="s">
        <v>1206</v>
      </c>
      <c r="N5253" s="21">
        <v>2</v>
      </c>
      <c r="O5253" s="21">
        <f t="shared" si="318"/>
        <v>2</v>
      </c>
      <c r="P5253" s="21">
        <f t="shared" si="319"/>
        <v>0</v>
      </c>
      <c r="Q5253" s="21">
        <f t="shared" si="320"/>
        <v>1</v>
      </c>
      <c r="R5253">
        <f>IFERROR(IF(I5253=1,VLOOKUP(F5253,Lookup!$A$2:$B$15,2,FALSE),0),0.5)</f>
        <v>0</v>
      </c>
      <c r="S5253">
        <f>IF(K5253=1,1,IFERROR(IF(H5253="pass",VLOOKUP(F5253,Lookup!$D$2:$E$26,2,FALSE),0),1.6))</f>
        <v>1.6</v>
      </c>
      <c r="T5253" s="6">
        <f t="shared" si="321"/>
        <v>1.635</v>
      </c>
      <c r="U5253" s="6">
        <f t="shared" si="322"/>
        <v>1.635</v>
      </c>
      <c r="V5253" t="str">
        <f t="shared" si="323"/>
        <v>T.JOHNSON, NYJ</v>
      </c>
    </row>
    <row r="5254" spans="1:22">
      <c r="A5254">
        <v>1418</v>
      </c>
      <c r="B5254" s="21">
        <v>3</v>
      </c>
      <c r="C5254" s="21" t="s">
        <v>12</v>
      </c>
      <c r="D5254" s="21" t="s">
        <v>27</v>
      </c>
      <c r="E5254" s="21">
        <v>35</v>
      </c>
      <c r="F5254" s="21">
        <v>65</v>
      </c>
      <c r="G5254" s="21" t="s">
        <v>6347</v>
      </c>
      <c r="H5254" s="21" t="s">
        <v>585</v>
      </c>
      <c r="I5254" s="21">
        <v>1</v>
      </c>
      <c r="J5254" s="21">
        <v>0</v>
      </c>
      <c r="K5254" s="21">
        <v>0</v>
      </c>
      <c r="L5254" s="21">
        <v>0</v>
      </c>
      <c r="M5254" s="21" t="s">
        <v>1206</v>
      </c>
      <c r="N5254" s="21" t="s">
        <v>587</v>
      </c>
      <c r="O5254" s="21">
        <f t="shared" si="318"/>
        <v>0</v>
      </c>
      <c r="P5254" s="21">
        <f t="shared" si="319"/>
        <v>1</v>
      </c>
      <c r="Q5254" s="21">
        <f t="shared" si="320"/>
        <v>0</v>
      </c>
      <c r="R5254">
        <f>IFERROR(IF(I5254=1,VLOOKUP(F5254,Lookup!$A$2:$B$15,2,FALSE),0),0.5)</f>
        <v>0.5</v>
      </c>
      <c r="S5254">
        <f>IF(K5254=1,1,IFERROR(IF(H5254="pass",VLOOKUP(F5254,Lookup!$D$2:$E$26,2,FALSE),0),1.6))</f>
        <v>0</v>
      </c>
      <c r="T5254" s="6">
        <f t="shared" si="321"/>
        <v>0</v>
      </c>
      <c r="U5254" s="6">
        <f t="shared" si="322"/>
        <v>0.5</v>
      </c>
      <c r="V5254" t="str">
        <f t="shared" si="323"/>
        <v>T.JOHNSON, NYJ</v>
      </c>
    </row>
    <row r="5255" spans="1:22">
      <c r="A5255">
        <v>1419</v>
      </c>
      <c r="B5255" s="21">
        <v>3</v>
      </c>
      <c r="C5255" s="21" t="s">
        <v>12</v>
      </c>
      <c r="D5255" s="21" t="s">
        <v>27</v>
      </c>
      <c r="E5255" s="21">
        <v>33</v>
      </c>
      <c r="F5255" s="21">
        <v>67</v>
      </c>
      <c r="G5255" s="21" t="s">
        <v>6348</v>
      </c>
      <c r="H5255" s="21" t="s">
        <v>439</v>
      </c>
      <c r="I5255" s="21">
        <v>0</v>
      </c>
      <c r="J5255" s="21">
        <v>1</v>
      </c>
      <c r="K5255" s="21">
        <v>0</v>
      </c>
      <c r="L5255" s="21">
        <v>0</v>
      </c>
      <c r="M5255" s="21" t="s">
        <v>2101</v>
      </c>
      <c r="N5255" s="21">
        <v>-7</v>
      </c>
      <c r="O5255" s="21">
        <f t="shared" si="318"/>
        <v>-7</v>
      </c>
      <c r="P5255" s="21">
        <f t="shared" si="319"/>
        <v>0</v>
      </c>
      <c r="Q5255" s="21">
        <f t="shared" si="320"/>
        <v>1</v>
      </c>
      <c r="R5255">
        <f>IFERROR(IF(I5255=1,VLOOKUP(F5255,Lookup!$A$2:$B$15,2,FALSE),0),0.5)</f>
        <v>0</v>
      </c>
      <c r="S5255">
        <f>IF(K5255=1,1,IFERROR(IF(H5255="pass",VLOOKUP(F5255,Lookup!$D$2:$E$26,2,FALSE),0),1.6))</f>
        <v>1.6</v>
      </c>
      <c r="T5255" s="6">
        <f t="shared" si="321"/>
        <v>1.4775</v>
      </c>
      <c r="U5255" s="6">
        <f t="shared" si="322"/>
        <v>1.4775</v>
      </c>
      <c r="V5255" t="str">
        <f t="shared" si="323"/>
        <v>M.CARTER, NYJ</v>
      </c>
    </row>
    <row r="5256" spans="1:22">
      <c r="A5256">
        <v>1420</v>
      </c>
      <c r="B5256" s="21">
        <v>3</v>
      </c>
      <c r="C5256" s="21" t="s">
        <v>12</v>
      </c>
      <c r="D5256" s="21" t="s">
        <v>27</v>
      </c>
      <c r="E5256" s="21">
        <v>38</v>
      </c>
      <c r="F5256" s="21">
        <v>62</v>
      </c>
      <c r="G5256" s="21" t="s">
        <v>6349</v>
      </c>
      <c r="H5256" s="21" t="s">
        <v>439</v>
      </c>
      <c r="I5256" s="21">
        <v>0</v>
      </c>
      <c r="J5256" s="21">
        <v>1</v>
      </c>
      <c r="K5256" s="21">
        <v>0</v>
      </c>
      <c r="L5256" s="21">
        <v>0</v>
      </c>
      <c r="M5256" s="21" t="s">
        <v>2110</v>
      </c>
      <c r="N5256" s="21">
        <v>31</v>
      </c>
      <c r="O5256" s="21">
        <f t="shared" si="318"/>
        <v>31</v>
      </c>
      <c r="P5256" s="21">
        <f t="shared" si="319"/>
        <v>0</v>
      </c>
      <c r="Q5256" s="21">
        <f t="shared" si="320"/>
        <v>1</v>
      </c>
      <c r="R5256">
        <f>IFERROR(IF(I5256=1,VLOOKUP(F5256,Lookup!$A$2:$B$15,2,FALSE),0),0.5)</f>
        <v>0</v>
      </c>
      <c r="S5256">
        <f>IF(K5256=1,1,IFERROR(IF(H5256="pass",VLOOKUP(F5256,Lookup!$D$2:$E$26,2,FALSE),0),1.6))</f>
        <v>1.6</v>
      </c>
      <c r="T5256" s="6">
        <f t="shared" si="321"/>
        <v>2.1425000000000001</v>
      </c>
      <c r="U5256" s="6">
        <f t="shared" si="322"/>
        <v>2.1425000000000001</v>
      </c>
      <c r="V5256" t="str">
        <f t="shared" si="323"/>
        <v>C.DAVIS, NYJ</v>
      </c>
    </row>
    <row r="5257" spans="1:22">
      <c r="A5257">
        <v>1421</v>
      </c>
      <c r="B5257" s="21">
        <v>3</v>
      </c>
      <c r="C5257" s="21" t="s">
        <v>27</v>
      </c>
      <c r="D5257" s="21" t="s">
        <v>12</v>
      </c>
      <c r="E5257" s="21">
        <v>94</v>
      </c>
      <c r="F5257" s="21">
        <v>6</v>
      </c>
      <c r="G5257" s="21" t="s">
        <v>6350</v>
      </c>
      <c r="H5257" s="21" t="s">
        <v>585</v>
      </c>
      <c r="I5257" s="21">
        <v>1</v>
      </c>
      <c r="J5257" s="21">
        <v>0</v>
      </c>
      <c r="K5257" s="21">
        <v>0</v>
      </c>
      <c r="L5257" s="21">
        <v>0</v>
      </c>
      <c r="M5257" s="21" t="s">
        <v>1287</v>
      </c>
      <c r="N5257" s="21" t="s">
        <v>587</v>
      </c>
      <c r="O5257" s="21">
        <f t="shared" si="318"/>
        <v>0</v>
      </c>
      <c r="P5257" s="21">
        <f t="shared" si="319"/>
        <v>1</v>
      </c>
      <c r="Q5257" s="21">
        <f t="shared" si="320"/>
        <v>0</v>
      </c>
      <c r="R5257">
        <f>IFERROR(IF(I5257=1,VLOOKUP(F5257,Lookup!$A$2:$B$15,2,FALSE),0),0.5)</f>
        <v>0.5</v>
      </c>
      <c r="S5257">
        <f>IF(K5257=1,1,IFERROR(IF(H5257="pass",VLOOKUP(F5257,Lookup!$D$2:$E$26,2,FALSE),0),1.6))</f>
        <v>0</v>
      </c>
      <c r="T5257" s="6">
        <f t="shared" si="321"/>
        <v>0</v>
      </c>
      <c r="U5257" s="6">
        <f t="shared" si="322"/>
        <v>0.5</v>
      </c>
      <c r="V5257" t="str">
        <f t="shared" si="323"/>
        <v>M.GORDON, DEN</v>
      </c>
    </row>
    <row r="5258" spans="1:22">
      <c r="A5258">
        <v>1422</v>
      </c>
      <c r="B5258" s="21">
        <v>3</v>
      </c>
      <c r="C5258" s="21" t="s">
        <v>27</v>
      </c>
      <c r="D5258" s="21" t="s">
        <v>12</v>
      </c>
      <c r="E5258" s="21">
        <v>92</v>
      </c>
      <c r="F5258" s="21">
        <v>8</v>
      </c>
      <c r="G5258" s="21" t="s">
        <v>6351</v>
      </c>
      <c r="H5258" s="21" t="s">
        <v>585</v>
      </c>
      <c r="I5258" s="21">
        <v>1</v>
      </c>
      <c r="J5258" s="21">
        <v>0</v>
      </c>
      <c r="K5258" s="21">
        <v>0</v>
      </c>
      <c r="L5258" s="21">
        <v>0</v>
      </c>
      <c r="M5258" s="21" t="s">
        <v>1287</v>
      </c>
      <c r="N5258" s="21" t="s">
        <v>587</v>
      </c>
      <c r="O5258" s="21">
        <f t="shared" si="318"/>
        <v>0</v>
      </c>
      <c r="P5258" s="21">
        <f t="shared" si="319"/>
        <v>1</v>
      </c>
      <c r="Q5258" s="21">
        <f t="shared" si="320"/>
        <v>0</v>
      </c>
      <c r="R5258">
        <f>IFERROR(IF(I5258=1,VLOOKUP(F5258,Lookup!$A$2:$B$15,2,FALSE),0),0.5)</f>
        <v>0.5</v>
      </c>
      <c r="S5258">
        <f>IF(K5258=1,1,IFERROR(IF(H5258="pass",VLOOKUP(F5258,Lookup!$D$2:$E$26,2,FALSE),0),1.6))</f>
        <v>0</v>
      </c>
      <c r="T5258" s="6">
        <f t="shared" si="321"/>
        <v>0</v>
      </c>
      <c r="U5258" s="6">
        <f t="shared" si="322"/>
        <v>0.5</v>
      </c>
      <c r="V5258" t="str">
        <f t="shared" si="323"/>
        <v>M.GORDON, DEN</v>
      </c>
    </row>
    <row r="5259" spans="1:22">
      <c r="A5259">
        <v>1423</v>
      </c>
      <c r="B5259" s="21">
        <v>3</v>
      </c>
      <c r="C5259" s="21" t="s">
        <v>27</v>
      </c>
      <c r="D5259" s="21" t="s">
        <v>12</v>
      </c>
      <c r="E5259" s="21">
        <v>95</v>
      </c>
      <c r="F5259" s="21">
        <v>5</v>
      </c>
      <c r="G5259" s="21" t="s">
        <v>6352</v>
      </c>
      <c r="H5259" s="21" t="s">
        <v>439</v>
      </c>
      <c r="I5259" s="21">
        <v>0</v>
      </c>
      <c r="J5259" s="21">
        <v>1</v>
      </c>
      <c r="K5259" s="21">
        <v>0</v>
      </c>
      <c r="L5259" s="21">
        <v>0</v>
      </c>
      <c r="M5259" s="21" t="s">
        <v>1289</v>
      </c>
      <c r="N5259" s="21">
        <v>1</v>
      </c>
      <c r="O5259" s="21">
        <f t="shared" si="318"/>
        <v>1</v>
      </c>
      <c r="P5259" s="21">
        <f t="shared" si="319"/>
        <v>0</v>
      </c>
      <c r="Q5259" s="21">
        <f t="shared" si="320"/>
        <v>1</v>
      </c>
      <c r="R5259">
        <f>IFERROR(IF(I5259=1,VLOOKUP(F5259,Lookup!$A$2:$B$15,2,FALSE),0),0.5)</f>
        <v>0</v>
      </c>
      <c r="S5259">
        <f>IF(K5259=1,1,IFERROR(IF(H5259="pass",VLOOKUP(F5259,Lookup!$D$2:$E$26,2,FALSE),0),1.6))</f>
        <v>1.6</v>
      </c>
      <c r="T5259" s="6">
        <f t="shared" si="321"/>
        <v>1.6175000000000002</v>
      </c>
      <c r="U5259" s="6">
        <f t="shared" si="322"/>
        <v>1.6175000000000002</v>
      </c>
      <c r="V5259" t="str">
        <f t="shared" si="323"/>
        <v>N.FANT, DEN</v>
      </c>
    </row>
    <row r="5260" spans="1:22">
      <c r="A5260">
        <v>1424</v>
      </c>
      <c r="B5260" s="21">
        <v>3</v>
      </c>
      <c r="C5260" s="21" t="s">
        <v>27</v>
      </c>
      <c r="D5260" s="21" t="s">
        <v>12</v>
      </c>
      <c r="E5260" s="21">
        <v>64</v>
      </c>
      <c r="F5260" s="21">
        <v>36</v>
      </c>
      <c r="G5260" s="21" t="s">
        <v>6353</v>
      </c>
      <c r="H5260" s="21" t="s">
        <v>439</v>
      </c>
      <c r="I5260" s="21">
        <v>0</v>
      </c>
      <c r="J5260" s="21">
        <v>1</v>
      </c>
      <c r="K5260" s="21">
        <v>0</v>
      </c>
      <c r="L5260" s="21">
        <v>0</v>
      </c>
      <c r="M5260" s="21" t="s">
        <v>1311</v>
      </c>
      <c r="N5260" s="21">
        <v>23</v>
      </c>
      <c r="O5260" s="21">
        <f t="shared" si="318"/>
        <v>23</v>
      </c>
      <c r="P5260" s="21">
        <f t="shared" si="319"/>
        <v>0</v>
      </c>
      <c r="Q5260" s="21">
        <f t="shared" si="320"/>
        <v>1</v>
      </c>
      <c r="R5260">
        <f>IFERROR(IF(I5260=1,VLOOKUP(F5260,Lookup!$A$2:$B$15,2,FALSE),0),0.5)</f>
        <v>0</v>
      </c>
      <c r="S5260">
        <f>IF(K5260=1,1,IFERROR(IF(H5260="pass",VLOOKUP(F5260,Lookup!$D$2:$E$26,2,FALSE),0),1.6))</f>
        <v>1.6</v>
      </c>
      <c r="T5260" s="6">
        <f t="shared" si="321"/>
        <v>2.0024999999999999</v>
      </c>
      <c r="U5260" s="6">
        <f t="shared" si="322"/>
        <v>2.0024999999999999</v>
      </c>
      <c r="V5260" t="str">
        <f t="shared" si="323"/>
        <v>K.HAMLER, DEN</v>
      </c>
    </row>
    <row r="5261" spans="1:22">
      <c r="A5261">
        <v>1425</v>
      </c>
      <c r="B5261" s="21">
        <v>3</v>
      </c>
      <c r="C5261" s="21" t="s">
        <v>27</v>
      </c>
      <c r="D5261" s="21" t="s">
        <v>12</v>
      </c>
      <c r="E5261" s="21">
        <v>64</v>
      </c>
      <c r="F5261" s="21">
        <v>36</v>
      </c>
      <c r="G5261" s="21" t="s">
        <v>6354</v>
      </c>
      <c r="H5261" s="21" t="s">
        <v>585</v>
      </c>
      <c r="I5261" s="21">
        <v>1</v>
      </c>
      <c r="J5261" s="21">
        <v>0</v>
      </c>
      <c r="K5261" s="21">
        <v>0</v>
      </c>
      <c r="L5261" s="21">
        <v>0</v>
      </c>
      <c r="M5261" s="21" t="s">
        <v>1292</v>
      </c>
      <c r="N5261" s="21" t="s">
        <v>587</v>
      </c>
      <c r="O5261" s="21">
        <f t="shared" si="318"/>
        <v>0</v>
      </c>
      <c r="P5261" s="21">
        <f t="shared" si="319"/>
        <v>1</v>
      </c>
      <c r="Q5261" s="21">
        <f t="shared" si="320"/>
        <v>0</v>
      </c>
      <c r="R5261">
        <f>IFERROR(IF(I5261=1,VLOOKUP(F5261,Lookup!$A$2:$B$15,2,FALSE),0),0.5)</f>
        <v>0.5</v>
      </c>
      <c r="S5261">
        <f>IF(K5261=1,1,IFERROR(IF(H5261="pass",VLOOKUP(F5261,Lookup!$D$2:$E$26,2,FALSE),0),1.6))</f>
        <v>0</v>
      </c>
      <c r="T5261" s="6">
        <f t="shared" si="321"/>
        <v>0</v>
      </c>
      <c r="U5261" s="6">
        <f t="shared" si="322"/>
        <v>0.5</v>
      </c>
      <c r="V5261" t="str">
        <f t="shared" si="323"/>
        <v>J.WILLIAMS, DEN</v>
      </c>
    </row>
    <row r="5262" spans="1:22">
      <c r="A5262">
        <v>1426</v>
      </c>
      <c r="B5262" s="21">
        <v>3</v>
      </c>
      <c r="C5262" s="21" t="s">
        <v>27</v>
      </c>
      <c r="D5262" s="21" t="s">
        <v>12</v>
      </c>
      <c r="E5262" s="21">
        <v>64</v>
      </c>
      <c r="F5262" s="21">
        <v>36</v>
      </c>
      <c r="G5262" s="21" t="s">
        <v>6355</v>
      </c>
      <c r="H5262" s="21" t="s">
        <v>585</v>
      </c>
      <c r="I5262" s="21">
        <v>0</v>
      </c>
      <c r="J5262" s="21">
        <v>1</v>
      </c>
      <c r="K5262" s="21">
        <v>0</v>
      </c>
      <c r="L5262" s="21">
        <v>0</v>
      </c>
      <c r="M5262" s="21" t="s">
        <v>3425</v>
      </c>
      <c r="N5262" s="21" t="s">
        <v>587</v>
      </c>
      <c r="O5262" s="21">
        <f t="shared" si="318"/>
        <v>0</v>
      </c>
      <c r="P5262" s="21">
        <f t="shared" si="319"/>
        <v>0</v>
      </c>
      <c r="Q5262" s="21">
        <f t="shared" si="320"/>
        <v>0</v>
      </c>
      <c r="R5262">
        <f>IFERROR(IF(I5262=1,VLOOKUP(F5262,Lookup!$A$2:$B$15,2,FALSE),0),0.5)</f>
        <v>0</v>
      </c>
      <c r="S5262">
        <f>IF(K5262=1,1,IFERROR(IF(H5262="pass",VLOOKUP(F5262,Lookup!$D$2:$E$26,2,FALSE),0),1.6))</f>
        <v>0</v>
      </c>
      <c r="T5262" s="6">
        <f t="shared" si="321"/>
        <v>0</v>
      </c>
      <c r="U5262" s="6">
        <f t="shared" si="322"/>
        <v>0</v>
      </c>
      <c r="V5262" t="str">
        <f t="shared" si="323"/>
        <v>T.BRIDGEWATER, DEN</v>
      </c>
    </row>
    <row r="5263" spans="1:22">
      <c r="A5263">
        <v>1427</v>
      </c>
      <c r="B5263" s="21">
        <v>3</v>
      </c>
      <c r="C5263" s="21" t="s">
        <v>27</v>
      </c>
      <c r="D5263" s="21" t="s">
        <v>12</v>
      </c>
      <c r="E5263" s="21">
        <v>51</v>
      </c>
      <c r="F5263" s="21">
        <v>49</v>
      </c>
      <c r="G5263" s="21" t="s">
        <v>6356</v>
      </c>
      <c r="H5263" s="21" t="s">
        <v>585</v>
      </c>
      <c r="I5263" s="21">
        <v>1</v>
      </c>
      <c r="J5263" s="21">
        <v>0</v>
      </c>
      <c r="K5263" s="21">
        <v>0</v>
      </c>
      <c r="L5263" s="21">
        <v>0</v>
      </c>
      <c r="M5263" s="21" t="s">
        <v>1292</v>
      </c>
      <c r="N5263" s="21" t="s">
        <v>587</v>
      </c>
      <c r="O5263" s="21">
        <f t="shared" si="318"/>
        <v>0</v>
      </c>
      <c r="P5263" s="21">
        <f t="shared" si="319"/>
        <v>1</v>
      </c>
      <c r="Q5263" s="21">
        <f t="shared" si="320"/>
        <v>0</v>
      </c>
      <c r="R5263">
        <f>IFERROR(IF(I5263=1,VLOOKUP(F5263,Lookup!$A$2:$B$15,2,FALSE),0),0.5)</f>
        <v>0.5</v>
      </c>
      <c r="S5263">
        <f>IF(K5263=1,1,IFERROR(IF(H5263="pass",VLOOKUP(F5263,Lookup!$D$2:$E$26,2,FALSE),0),1.6))</f>
        <v>0</v>
      </c>
      <c r="T5263" s="6">
        <f t="shared" si="321"/>
        <v>0</v>
      </c>
      <c r="U5263" s="6">
        <f t="shared" si="322"/>
        <v>0.5</v>
      </c>
      <c r="V5263" t="str">
        <f t="shared" si="323"/>
        <v>J.WILLIAMS, DEN</v>
      </c>
    </row>
    <row r="5264" spans="1:22">
      <c r="A5264">
        <v>1428</v>
      </c>
      <c r="B5264" s="21">
        <v>3</v>
      </c>
      <c r="C5264" s="21" t="s">
        <v>27</v>
      </c>
      <c r="D5264" s="21" t="s">
        <v>12</v>
      </c>
      <c r="E5264" s="21">
        <v>47</v>
      </c>
      <c r="F5264" s="21">
        <v>53</v>
      </c>
      <c r="G5264" s="21" t="s">
        <v>6357</v>
      </c>
      <c r="H5264" s="21" t="s">
        <v>439</v>
      </c>
      <c r="I5264" s="21">
        <v>0</v>
      </c>
      <c r="J5264" s="21">
        <v>1</v>
      </c>
      <c r="K5264" s="21">
        <v>0</v>
      </c>
      <c r="L5264" s="21">
        <v>0</v>
      </c>
      <c r="M5264" s="21" t="s">
        <v>1304</v>
      </c>
      <c r="N5264" s="21">
        <v>22</v>
      </c>
      <c r="O5264" s="21">
        <f t="shared" si="318"/>
        <v>22</v>
      </c>
      <c r="P5264" s="21">
        <f t="shared" si="319"/>
        <v>0</v>
      </c>
      <c r="Q5264" s="21">
        <f t="shared" si="320"/>
        <v>1</v>
      </c>
      <c r="R5264">
        <f>IFERROR(IF(I5264=1,VLOOKUP(F5264,Lookup!$A$2:$B$15,2,FALSE),0),0.5)</f>
        <v>0</v>
      </c>
      <c r="S5264">
        <f>IF(K5264=1,1,IFERROR(IF(H5264="pass",VLOOKUP(F5264,Lookup!$D$2:$E$26,2,FALSE),0),1.6))</f>
        <v>1.6</v>
      </c>
      <c r="T5264" s="6">
        <f t="shared" si="321"/>
        <v>1.9850000000000001</v>
      </c>
      <c r="U5264" s="6">
        <f t="shared" si="322"/>
        <v>1.9850000000000001</v>
      </c>
      <c r="V5264" t="str">
        <f t="shared" si="323"/>
        <v>T.PATRICK, DEN</v>
      </c>
    </row>
    <row r="5265" spans="1:22">
      <c r="A5265">
        <v>1429</v>
      </c>
      <c r="B5265" s="21">
        <v>3</v>
      </c>
      <c r="C5265" s="21" t="s">
        <v>27</v>
      </c>
      <c r="D5265" s="21" t="s">
        <v>12</v>
      </c>
      <c r="E5265" s="21">
        <v>20</v>
      </c>
      <c r="F5265" s="21">
        <v>80</v>
      </c>
      <c r="G5265" s="21" t="s">
        <v>6358</v>
      </c>
      <c r="H5265" s="21" t="s">
        <v>439</v>
      </c>
      <c r="I5265" s="21">
        <v>0</v>
      </c>
      <c r="J5265" s="21">
        <v>1</v>
      </c>
      <c r="K5265" s="21">
        <v>0</v>
      </c>
      <c r="L5265" s="21">
        <v>0</v>
      </c>
      <c r="M5265" s="21" t="s">
        <v>1294</v>
      </c>
      <c r="N5265" s="21">
        <v>5</v>
      </c>
      <c r="O5265" s="21">
        <f t="shared" si="318"/>
        <v>5</v>
      </c>
      <c r="P5265" s="21">
        <f t="shared" si="319"/>
        <v>0</v>
      </c>
      <c r="Q5265" s="21">
        <f t="shared" si="320"/>
        <v>1</v>
      </c>
      <c r="R5265">
        <f>IFERROR(IF(I5265=1,VLOOKUP(F5265,Lookup!$A$2:$B$15,2,FALSE),0),0.5)</f>
        <v>0</v>
      </c>
      <c r="S5265">
        <f>IF(K5265=1,1,IFERROR(IF(H5265="pass",VLOOKUP(F5265,Lookup!$D$2:$E$26,2,FALSE),0),1.6))</f>
        <v>1.8</v>
      </c>
      <c r="T5265" s="6">
        <f t="shared" si="321"/>
        <v>1.6875</v>
      </c>
      <c r="U5265" s="6">
        <f t="shared" si="322"/>
        <v>1.7617500000000001</v>
      </c>
      <c r="V5265" t="str">
        <f t="shared" si="323"/>
        <v>C.SUTTON, DEN</v>
      </c>
    </row>
    <row r="5266" spans="1:22">
      <c r="A5266">
        <v>1430</v>
      </c>
      <c r="B5266" s="21">
        <v>3</v>
      </c>
      <c r="C5266" s="21" t="s">
        <v>27</v>
      </c>
      <c r="D5266" s="21" t="s">
        <v>12</v>
      </c>
      <c r="E5266" s="21">
        <v>14</v>
      </c>
      <c r="F5266" s="21">
        <v>86</v>
      </c>
      <c r="G5266" s="21" t="s">
        <v>6359</v>
      </c>
      <c r="H5266" s="21" t="s">
        <v>585</v>
      </c>
      <c r="I5266" s="21">
        <v>1</v>
      </c>
      <c r="J5266" s="21">
        <v>0</v>
      </c>
      <c r="K5266" s="21">
        <v>0</v>
      </c>
      <c r="L5266" s="21">
        <v>0</v>
      </c>
      <c r="M5266" s="21" t="s">
        <v>1287</v>
      </c>
      <c r="N5266" s="21" t="s">
        <v>587</v>
      </c>
      <c r="O5266" s="21">
        <f t="shared" si="318"/>
        <v>0</v>
      </c>
      <c r="P5266" s="21">
        <f t="shared" si="319"/>
        <v>1</v>
      </c>
      <c r="Q5266" s="21">
        <f t="shared" si="320"/>
        <v>0</v>
      </c>
      <c r="R5266">
        <f>IFERROR(IF(I5266=1,VLOOKUP(F5266,Lookup!$A$2:$B$15,2,FALSE),0),0.5)</f>
        <v>0.6</v>
      </c>
      <c r="S5266">
        <f>IF(K5266=1,1,IFERROR(IF(H5266="pass",VLOOKUP(F5266,Lookup!$D$2:$E$26,2,FALSE),0),1.6))</f>
        <v>0</v>
      </c>
      <c r="T5266" s="6">
        <f t="shared" si="321"/>
        <v>0</v>
      </c>
      <c r="U5266" s="6">
        <f t="shared" si="322"/>
        <v>0.6</v>
      </c>
      <c r="V5266" t="str">
        <f t="shared" si="323"/>
        <v>M.GORDON, DEN</v>
      </c>
    </row>
    <row r="5267" spans="1:22">
      <c r="A5267">
        <v>1431</v>
      </c>
      <c r="B5267" s="21">
        <v>3</v>
      </c>
      <c r="C5267" s="21" t="s">
        <v>27</v>
      </c>
      <c r="D5267" s="21" t="s">
        <v>12</v>
      </c>
      <c r="E5267" s="21">
        <v>20</v>
      </c>
      <c r="F5267" s="21">
        <v>80</v>
      </c>
      <c r="G5267" s="21" t="s">
        <v>6360</v>
      </c>
      <c r="H5267" s="21" t="s">
        <v>439</v>
      </c>
      <c r="I5267" s="21">
        <v>0</v>
      </c>
      <c r="J5267" s="21">
        <v>1</v>
      </c>
      <c r="K5267" s="21">
        <v>0</v>
      </c>
      <c r="L5267" s="21">
        <v>0</v>
      </c>
      <c r="M5267" s="21" t="s">
        <v>1292</v>
      </c>
      <c r="N5267" s="21">
        <v>-3</v>
      </c>
      <c r="O5267" s="21">
        <f t="shared" si="318"/>
        <v>-3</v>
      </c>
      <c r="P5267" s="21">
        <f t="shared" si="319"/>
        <v>0</v>
      </c>
      <c r="Q5267" s="21">
        <f t="shared" si="320"/>
        <v>1</v>
      </c>
      <c r="R5267">
        <f>IFERROR(IF(I5267=1,VLOOKUP(F5267,Lookup!$A$2:$B$15,2,FALSE),0),0.5)</f>
        <v>0</v>
      </c>
      <c r="S5267">
        <f>IF(K5267=1,1,IFERROR(IF(H5267="pass",VLOOKUP(F5267,Lookup!$D$2:$E$26,2,FALSE),0),1.6))</f>
        <v>1.8</v>
      </c>
      <c r="T5267" s="6">
        <f t="shared" si="321"/>
        <v>1.5475000000000001</v>
      </c>
      <c r="U5267" s="6">
        <f t="shared" si="322"/>
        <v>1.7141500000000003</v>
      </c>
      <c r="V5267" t="str">
        <f t="shared" si="323"/>
        <v>J.WILLIAMS, DEN</v>
      </c>
    </row>
    <row r="5268" spans="1:22">
      <c r="A5268">
        <v>1432</v>
      </c>
      <c r="B5268" s="21">
        <v>3</v>
      </c>
      <c r="C5268" s="21" t="s">
        <v>27</v>
      </c>
      <c r="D5268" s="21" t="s">
        <v>12</v>
      </c>
      <c r="E5268" s="21">
        <v>20</v>
      </c>
      <c r="F5268" s="21">
        <v>80</v>
      </c>
      <c r="G5268" s="21" t="s">
        <v>6361</v>
      </c>
      <c r="H5268" s="21" t="s">
        <v>2864</v>
      </c>
      <c r="I5268" s="21">
        <v>0</v>
      </c>
      <c r="J5268" s="21">
        <v>1</v>
      </c>
      <c r="K5268" s="21">
        <v>0</v>
      </c>
      <c r="L5268" s="21">
        <v>0</v>
      </c>
      <c r="M5268" s="21" t="s">
        <v>1294</v>
      </c>
      <c r="N5268" s="21" t="s">
        <v>587</v>
      </c>
      <c r="O5268" s="21">
        <f t="shared" si="318"/>
        <v>0</v>
      </c>
      <c r="P5268" s="21">
        <f t="shared" si="319"/>
        <v>0</v>
      </c>
      <c r="Q5268" s="21">
        <f t="shared" si="320"/>
        <v>0</v>
      </c>
      <c r="R5268">
        <f>IFERROR(IF(I5268=1,VLOOKUP(F5268,Lookup!$A$2:$B$15,2,FALSE),0),0.5)</f>
        <v>0</v>
      </c>
      <c r="S5268">
        <f>IF(K5268=1,1,IFERROR(IF(H5268="pass",VLOOKUP(F5268,Lookup!$D$2:$E$26,2,FALSE),0),1.6))</f>
        <v>0</v>
      </c>
      <c r="T5268" s="6">
        <f t="shared" si="321"/>
        <v>0</v>
      </c>
      <c r="U5268" s="6">
        <f t="shared" si="322"/>
        <v>0</v>
      </c>
      <c r="V5268" t="str">
        <f t="shared" si="323"/>
        <v>C.SUTTON, DEN</v>
      </c>
    </row>
    <row r="5269" spans="1:22">
      <c r="A5269">
        <v>1433</v>
      </c>
      <c r="B5269" s="21">
        <v>3</v>
      </c>
      <c r="C5269" s="21" t="s">
        <v>27</v>
      </c>
      <c r="D5269" s="21" t="s">
        <v>12</v>
      </c>
      <c r="E5269" s="21">
        <v>1</v>
      </c>
      <c r="F5269" s="21">
        <v>99</v>
      </c>
      <c r="G5269" s="21" t="s">
        <v>6362</v>
      </c>
      <c r="H5269" s="21" t="s">
        <v>585</v>
      </c>
      <c r="I5269" s="21">
        <v>1</v>
      </c>
      <c r="J5269" s="21">
        <v>0</v>
      </c>
      <c r="K5269" s="21">
        <v>0</v>
      </c>
      <c r="L5269" s="21">
        <v>0</v>
      </c>
      <c r="M5269" s="21" t="s">
        <v>1287</v>
      </c>
      <c r="N5269" s="21" t="s">
        <v>587</v>
      </c>
      <c r="O5269" s="21">
        <f t="shared" si="318"/>
        <v>0</v>
      </c>
      <c r="P5269" s="21">
        <f t="shared" si="319"/>
        <v>1</v>
      </c>
      <c r="Q5269" s="21">
        <f t="shared" si="320"/>
        <v>0</v>
      </c>
      <c r="R5269">
        <f>IFERROR(IF(I5269=1,VLOOKUP(F5269,Lookup!$A$2:$B$15,2,FALSE),0),0.5)</f>
        <v>3.3</v>
      </c>
      <c r="S5269">
        <f>IF(K5269=1,1,IFERROR(IF(H5269="pass",VLOOKUP(F5269,Lookup!$D$2:$E$26,2,FALSE),0),1.6))</f>
        <v>0</v>
      </c>
      <c r="T5269" s="6">
        <f t="shared" si="321"/>
        <v>0</v>
      </c>
      <c r="U5269" s="6">
        <f t="shared" si="322"/>
        <v>3.3</v>
      </c>
      <c r="V5269" t="str">
        <f t="shared" si="323"/>
        <v>M.GORDON, DEN</v>
      </c>
    </row>
    <row r="5270" spans="1:22">
      <c r="A5270">
        <v>1434</v>
      </c>
      <c r="B5270" s="21">
        <v>3</v>
      </c>
      <c r="C5270" s="21" t="s">
        <v>12</v>
      </c>
      <c r="D5270" s="21" t="s">
        <v>27</v>
      </c>
      <c r="E5270" s="21">
        <v>88</v>
      </c>
      <c r="F5270" s="21">
        <v>12</v>
      </c>
      <c r="G5270" s="21" t="s">
        <v>6363</v>
      </c>
      <c r="H5270" s="21" t="s">
        <v>439</v>
      </c>
      <c r="I5270" s="21">
        <v>0</v>
      </c>
      <c r="J5270" s="21">
        <v>1</v>
      </c>
      <c r="K5270" s="21">
        <v>0</v>
      </c>
      <c r="L5270" s="21">
        <v>0</v>
      </c>
      <c r="M5270" s="21" t="s">
        <v>2123</v>
      </c>
      <c r="N5270" s="21">
        <v>13</v>
      </c>
      <c r="O5270" s="21">
        <f t="shared" si="318"/>
        <v>13</v>
      </c>
      <c r="P5270" s="21">
        <f t="shared" si="319"/>
        <v>0</v>
      </c>
      <c r="Q5270" s="21">
        <f t="shared" si="320"/>
        <v>1</v>
      </c>
      <c r="R5270">
        <f>IFERROR(IF(I5270=1,VLOOKUP(F5270,Lookup!$A$2:$B$15,2,FALSE),0),0.5)</f>
        <v>0</v>
      </c>
      <c r="S5270">
        <f>IF(K5270=1,1,IFERROR(IF(H5270="pass",VLOOKUP(F5270,Lookup!$D$2:$E$26,2,FALSE),0),1.6))</f>
        <v>1.6</v>
      </c>
      <c r="T5270" s="6">
        <f t="shared" si="321"/>
        <v>1.8275000000000001</v>
      </c>
      <c r="U5270" s="6">
        <f t="shared" si="322"/>
        <v>1.8275000000000001</v>
      </c>
      <c r="V5270" t="str">
        <f t="shared" si="323"/>
        <v>E.MOORE, NYJ</v>
      </c>
    </row>
    <row r="5271" spans="1:22">
      <c r="A5271">
        <v>1435</v>
      </c>
      <c r="B5271" s="21">
        <v>3</v>
      </c>
      <c r="C5271" s="21" t="s">
        <v>12</v>
      </c>
      <c r="D5271" s="21" t="s">
        <v>27</v>
      </c>
      <c r="E5271" s="21">
        <v>80</v>
      </c>
      <c r="F5271" s="21">
        <v>20</v>
      </c>
      <c r="G5271" s="21" t="s">
        <v>6364</v>
      </c>
      <c r="H5271" s="21" t="s">
        <v>439</v>
      </c>
      <c r="I5271" s="21">
        <v>0</v>
      </c>
      <c r="J5271" s="21">
        <v>1</v>
      </c>
      <c r="K5271" s="21">
        <v>0</v>
      </c>
      <c r="L5271" s="21">
        <v>0</v>
      </c>
      <c r="M5271" s="21" t="s">
        <v>1206</v>
      </c>
      <c r="N5271" s="21">
        <v>17</v>
      </c>
      <c r="O5271" s="21">
        <f t="shared" si="318"/>
        <v>17</v>
      </c>
      <c r="P5271" s="21">
        <f t="shared" si="319"/>
        <v>0</v>
      </c>
      <c r="Q5271" s="21">
        <f t="shared" si="320"/>
        <v>1</v>
      </c>
      <c r="R5271">
        <f>IFERROR(IF(I5271=1,VLOOKUP(F5271,Lookup!$A$2:$B$15,2,FALSE),0),0.5)</f>
        <v>0</v>
      </c>
      <c r="S5271">
        <f>IF(K5271=1,1,IFERROR(IF(H5271="pass",VLOOKUP(F5271,Lookup!$D$2:$E$26,2,FALSE),0),1.6))</f>
        <v>1.6</v>
      </c>
      <c r="T5271" s="6">
        <f t="shared" si="321"/>
        <v>1.8975</v>
      </c>
      <c r="U5271" s="6">
        <f t="shared" si="322"/>
        <v>1.8975</v>
      </c>
      <c r="V5271" t="str">
        <f t="shared" si="323"/>
        <v>T.JOHNSON, NYJ</v>
      </c>
    </row>
    <row r="5272" spans="1:22">
      <c r="A5272">
        <v>1436</v>
      </c>
      <c r="B5272" s="21">
        <v>3</v>
      </c>
      <c r="C5272" s="21" t="s">
        <v>12</v>
      </c>
      <c r="D5272" s="21" t="s">
        <v>27</v>
      </c>
      <c r="E5272" s="21">
        <v>80</v>
      </c>
      <c r="F5272" s="21">
        <v>20</v>
      </c>
      <c r="G5272" s="21" t="s">
        <v>6365</v>
      </c>
      <c r="H5272" s="21" t="s">
        <v>585</v>
      </c>
      <c r="I5272" s="21">
        <v>1</v>
      </c>
      <c r="J5272" s="21">
        <v>0</v>
      </c>
      <c r="K5272" s="21">
        <v>0</v>
      </c>
      <c r="L5272" s="21">
        <v>0</v>
      </c>
      <c r="M5272" s="21" t="s">
        <v>1206</v>
      </c>
      <c r="N5272" s="21" t="s">
        <v>587</v>
      </c>
      <c r="O5272" s="21">
        <f t="shared" si="318"/>
        <v>0</v>
      </c>
      <c r="P5272" s="21">
        <f t="shared" si="319"/>
        <v>1</v>
      </c>
      <c r="Q5272" s="21">
        <f t="shared" si="320"/>
        <v>0</v>
      </c>
      <c r="R5272">
        <f>IFERROR(IF(I5272=1,VLOOKUP(F5272,Lookup!$A$2:$B$15,2,FALSE),0),0.5)</f>
        <v>0.5</v>
      </c>
      <c r="S5272">
        <f>IF(K5272=1,1,IFERROR(IF(H5272="pass",VLOOKUP(F5272,Lookup!$D$2:$E$26,2,FALSE),0),1.6))</f>
        <v>0</v>
      </c>
      <c r="T5272" s="6">
        <f t="shared" si="321"/>
        <v>0</v>
      </c>
      <c r="U5272" s="6">
        <f t="shared" si="322"/>
        <v>0.5</v>
      </c>
      <c r="V5272" t="str">
        <f t="shared" si="323"/>
        <v>T.JOHNSON, NYJ</v>
      </c>
    </row>
    <row r="5273" spans="1:22">
      <c r="A5273">
        <v>1437</v>
      </c>
      <c r="B5273" s="21">
        <v>3</v>
      </c>
      <c r="C5273" s="21" t="s">
        <v>12</v>
      </c>
      <c r="D5273" s="21" t="s">
        <v>27</v>
      </c>
      <c r="E5273" s="21">
        <v>75</v>
      </c>
      <c r="F5273" s="21">
        <v>25</v>
      </c>
      <c r="G5273" s="21" t="s">
        <v>6366</v>
      </c>
      <c r="H5273" s="21" t="s">
        <v>439</v>
      </c>
      <c r="I5273" s="21">
        <v>0</v>
      </c>
      <c r="J5273" s="21">
        <v>1</v>
      </c>
      <c r="K5273" s="21">
        <v>0</v>
      </c>
      <c r="L5273" s="21">
        <v>0</v>
      </c>
      <c r="M5273" s="21" t="s">
        <v>2110</v>
      </c>
      <c r="N5273" s="21">
        <v>14</v>
      </c>
      <c r="O5273" s="21">
        <f t="shared" si="318"/>
        <v>14</v>
      </c>
      <c r="P5273" s="21">
        <f t="shared" si="319"/>
        <v>0</v>
      </c>
      <c r="Q5273" s="21">
        <f t="shared" si="320"/>
        <v>1</v>
      </c>
      <c r="R5273">
        <f>IFERROR(IF(I5273=1,VLOOKUP(F5273,Lookup!$A$2:$B$15,2,FALSE),0),0.5)</f>
        <v>0</v>
      </c>
      <c r="S5273">
        <f>IF(K5273=1,1,IFERROR(IF(H5273="pass",VLOOKUP(F5273,Lookup!$D$2:$E$26,2,FALSE),0),1.6))</f>
        <v>1.6</v>
      </c>
      <c r="T5273" s="6">
        <f t="shared" si="321"/>
        <v>1.845</v>
      </c>
      <c r="U5273" s="6">
        <f t="shared" si="322"/>
        <v>1.845</v>
      </c>
      <c r="V5273" t="str">
        <f t="shared" si="323"/>
        <v>C.DAVIS, NYJ</v>
      </c>
    </row>
    <row r="5274" spans="1:22">
      <c r="A5274">
        <v>1438</v>
      </c>
      <c r="B5274" s="21">
        <v>3</v>
      </c>
      <c r="C5274" s="21" t="s">
        <v>12</v>
      </c>
      <c r="D5274" s="21" t="s">
        <v>27</v>
      </c>
      <c r="E5274" s="21">
        <v>75</v>
      </c>
      <c r="F5274" s="21">
        <v>25</v>
      </c>
      <c r="G5274" s="21" t="s">
        <v>6367</v>
      </c>
      <c r="H5274" s="21" t="s">
        <v>585</v>
      </c>
      <c r="I5274" s="21">
        <v>1</v>
      </c>
      <c r="J5274" s="21">
        <v>0</v>
      </c>
      <c r="K5274" s="21">
        <v>0</v>
      </c>
      <c r="L5274" s="21">
        <v>0</v>
      </c>
      <c r="M5274" s="21" t="s">
        <v>2101</v>
      </c>
      <c r="N5274" s="21" t="s">
        <v>587</v>
      </c>
      <c r="O5274" s="21">
        <f t="shared" si="318"/>
        <v>0</v>
      </c>
      <c r="P5274" s="21">
        <f t="shared" si="319"/>
        <v>1</v>
      </c>
      <c r="Q5274" s="21">
        <f t="shared" si="320"/>
        <v>0</v>
      </c>
      <c r="R5274">
        <f>IFERROR(IF(I5274=1,VLOOKUP(F5274,Lookup!$A$2:$B$15,2,FALSE),0),0.5)</f>
        <v>0.5</v>
      </c>
      <c r="S5274">
        <f>IF(K5274=1,1,IFERROR(IF(H5274="pass",VLOOKUP(F5274,Lookup!$D$2:$E$26,2,FALSE),0),1.6))</f>
        <v>0</v>
      </c>
      <c r="T5274" s="6">
        <f t="shared" si="321"/>
        <v>0</v>
      </c>
      <c r="U5274" s="6">
        <f t="shared" si="322"/>
        <v>0.5</v>
      </c>
      <c r="V5274" t="str">
        <f t="shared" si="323"/>
        <v>M.CARTER, NYJ</v>
      </c>
    </row>
    <row r="5275" spans="1:22">
      <c r="A5275">
        <v>1439</v>
      </c>
      <c r="B5275" s="21">
        <v>3</v>
      </c>
      <c r="C5275" s="21" t="s">
        <v>12</v>
      </c>
      <c r="D5275" s="21" t="s">
        <v>27</v>
      </c>
      <c r="E5275" s="21">
        <v>67</v>
      </c>
      <c r="F5275" s="21">
        <v>33</v>
      </c>
      <c r="G5275" s="21" t="s">
        <v>6368</v>
      </c>
      <c r="H5275" s="21" t="s">
        <v>439</v>
      </c>
      <c r="I5275" s="21">
        <v>0</v>
      </c>
      <c r="J5275" s="21">
        <v>1</v>
      </c>
      <c r="K5275" s="21">
        <v>0</v>
      </c>
      <c r="L5275" s="21">
        <v>0</v>
      </c>
      <c r="M5275" s="21" t="s">
        <v>2123</v>
      </c>
      <c r="N5275" s="21">
        <v>6</v>
      </c>
      <c r="O5275" s="21">
        <f t="shared" si="318"/>
        <v>6</v>
      </c>
      <c r="P5275" s="21">
        <f t="shared" si="319"/>
        <v>0</v>
      </c>
      <c r="Q5275" s="21">
        <f t="shared" si="320"/>
        <v>1</v>
      </c>
      <c r="R5275">
        <f>IFERROR(IF(I5275=1,VLOOKUP(F5275,Lookup!$A$2:$B$15,2,FALSE),0),0.5)</f>
        <v>0</v>
      </c>
      <c r="S5275">
        <f>IF(K5275=1,1,IFERROR(IF(H5275="pass",VLOOKUP(F5275,Lookup!$D$2:$E$26,2,FALSE),0),1.6))</f>
        <v>1.6</v>
      </c>
      <c r="T5275" s="6">
        <f t="shared" si="321"/>
        <v>1.7050000000000001</v>
      </c>
      <c r="U5275" s="6">
        <f t="shared" si="322"/>
        <v>1.7050000000000001</v>
      </c>
      <c r="V5275" t="str">
        <f t="shared" si="323"/>
        <v>E.MOORE, NYJ</v>
      </c>
    </row>
    <row r="5276" spans="1:22">
      <c r="A5276">
        <v>1440</v>
      </c>
      <c r="B5276" s="21">
        <v>3</v>
      </c>
      <c r="C5276" s="21" t="s">
        <v>27</v>
      </c>
      <c r="D5276" s="21" t="s">
        <v>12</v>
      </c>
      <c r="E5276" s="21">
        <v>66</v>
      </c>
      <c r="F5276" s="21">
        <v>34</v>
      </c>
      <c r="G5276" s="21" t="s">
        <v>6369</v>
      </c>
      <c r="H5276" s="21" t="s">
        <v>585</v>
      </c>
      <c r="I5276" s="21">
        <v>1</v>
      </c>
      <c r="J5276" s="21">
        <v>0</v>
      </c>
      <c r="K5276" s="21">
        <v>0</v>
      </c>
      <c r="L5276" s="21">
        <v>0</v>
      </c>
      <c r="M5276" s="21" t="s">
        <v>1287</v>
      </c>
      <c r="N5276" s="21" t="s">
        <v>587</v>
      </c>
      <c r="O5276" s="21">
        <f t="shared" si="318"/>
        <v>0</v>
      </c>
      <c r="P5276" s="21">
        <f t="shared" si="319"/>
        <v>1</v>
      </c>
      <c r="Q5276" s="21">
        <f t="shared" si="320"/>
        <v>0</v>
      </c>
      <c r="R5276">
        <f>IFERROR(IF(I5276=1,VLOOKUP(F5276,Lookup!$A$2:$B$15,2,FALSE),0),0.5)</f>
        <v>0.5</v>
      </c>
      <c r="S5276">
        <f>IF(K5276=1,1,IFERROR(IF(H5276="pass",VLOOKUP(F5276,Lookup!$D$2:$E$26,2,FALSE),0),1.6))</f>
        <v>0</v>
      </c>
      <c r="T5276" s="6">
        <f t="shared" si="321"/>
        <v>0</v>
      </c>
      <c r="U5276" s="6">
        <f t="shared" si="322"/>
        <v>0.5</v>
      </c>
      <c r="V5276" t="str">
        <f t="shared" si="323"/>
        <v>M.GORDON, DEN</v>
      </c>
    </row>
    <row r="5277" spans="1:22">
      <c r="A5277">
        <v>1441</v>
      </c>
      <c r="B5277" s="21">
        <v>3</v>
      </c>
      <c r="C5277" s="21" t="s">
        <v>27</v>
      </c>
      <c r="D5277" s="21" t="s">
        <v>12</v>
      </c>
      <c r="E5277" s="21">
        <v>41</v>
      </c>
      <c r="F5277" s="21">
        <v>59</v>
      </c>
      <c r="G5277" s="21" t="s">
        <v>6370</v>
      </c>
      <c r="H5277" s="21" t="s">
        <v>585</v>
      </c>
      <c r="I5277" s="21">
        <v>1</v>
      </c>
      <c r="J5277" s="21">
        <v>0</v>
      </c>
      <c r="K5277" s="21">
        <v>0</v>
      </c>
      <c r="L5277" s="21">
        <v>0</v>
      </c>
      <c r="M5277" s="21" t="s">
        <v>1287</v>
      </c>
      <c r="N5277" s="21" t="s">
        <v>587</v>
      </c>
      <c r="O5277" s="21">
        <f t="shared" si="318"/>
        <v>0</v>
      </c>
      <c r="P5277" s="21">
        <f t="shared" si="319"/>
        <v>1</v>
      </c>
      <c r="Q5277" s="21">
        <f t="shared" si="320"/>
        <v>0</v>
      </c>
      <c r="R5277">
        <f>IFERROR(IF(I5277=1,VLOOKUP(F5277,Lookup!$A$2:$B$15,2,FALSE),0),0.5)</f>
        <v>0.5</v>
      </c>
      <c r="S5277">
        <f>IF(K5277=1,1,IFERROR(IF(H5277="pass",VLOOKUP(F5277,Lookup!$D$2:$E$26,2,FALSE),0),1.6))</f>
        <v>0</v>
      </c>
      <c r="T5277" s="6">
        <f t="shared" si="321"/>
        <v>0</v>
      </c>
      <c r="U5277" s="6">
        <f t="shared" si="322"/>
        <v>0.5</v>
      </c>
      <c r="V5277" t="str">
        <f t="shared" si="323"/>
        <v>M.GORDON, DEN</v>
      </c>
    </row>
    <row r="5278" spans="1:22">
      <c r="A5278">
        <v>1442</v>
      </c>
      <c r="B5278" s="21">
        <v>3</v>
      </c>
      <c r="C5278" s="21" t="s">
        <v>27</v>
      </c>
      <c r="D5278" s="21" t="s">
        <v>12</v>
      </c>
      <c r="E5278" s="21">
        <v>41</v>
      </c>
      <c r="F5278" s="21">
        <v>59</v>
      </c>
      <c r="G5278" s="21" t="s">
        <v>6371</v>
      </c>
      <c r="H5278" s="21" t="s">
        <v>585</v>
      </c>
      <c r="I5278" s="21">
        <v>1</v>
      </c>
      <c r="J5278" s="21">
        <v>0</v>
      </c>
      <c r="K5278" s="21">
        <v>0</v>
      </c>
      <c r="L5278" s="21">
        <v>0</v>
      </c>
      <c r="M5278" s="21" t="s">
        <v>1287</v>
      </c>
      <c r="N5278" s="21" t="s">
        <v>587</v>
      </c>
      <c r="O5278" s="21">
        <f t="shared" si="318"/>
        <v>0</v>
      </c>
      <c r="P5278" s="21">
        <f t="shared" si="319"/>
        <v>1</v>
      </c>
      <c r="Q5278" s="21">
        <f t="shared" si="320"/>
        <v>0</v>
      </c>
      <c r="R5278">
        <f>IFERROR(IF(I5278=1,VLOOKUP(F5278,Lookup!$A$2:$B$15,2,FALSE),0),0.5)</f>
        <v>0.5</v>
      </c>
      <c r="S5278">
        <f>IF(K5278=1,1,IFERROR(IF(H5278="pass",VLOOKUP(F5278,Lookup!$D$2:$E$26,2,FALSE),0),1.6))</f>
        <v>0</v>
      </c>
      <c r="T5278" s="6">
        <f t="shared" si="321"/>
        <v>0</v>
      </c>
      <c r="U5278" s="6">
        <f t="shared" si="322"/>
        <v>0.5</v>
      </c>
      <c r="V5278" t="str">
        <f t="shared" si="323"/>
        <v>M.GORDON, DEN</v>
      </c>
    </row>
    <row r="5279" spans="1:22">
      <c r="A5279">
        <v>1443</v>
      </c>
      <c r="B5279" s="21">
        <v>3</v>
      </c>
      <c r="C5279" s="21" t="s">
        <v>27</v>
      </c>
      <c r="D5279" s="21" t="s">
        <v>12</v>
      </c>
      <c r="E5279" s="21">
        <v>42</v>
      </c>
      <c r="F5279" s="21">
        <v>58</v>
      </c>
      <c r="G5279" s="21" t="s">
        <v>6372</v>
      </c>
      <c r="H5279" s="21" t="s">
        <v>439</v>
      </c>
      <c r="I5279" s="21">
        <v>0</v>
      </c>
      <c r="J5279" s="21">
        <v>1</v>
      </c>
      <c r="K5279" s="21">
        <v>0</v>
      </c>
      <c r="L5279" s="21">
        <v>0</v>
      </c>
      <c r="M5279" s="21" t="s">
        <v>1287</v>
      </c>
      <c r="N5279" s="21">
        <v>-1</v>
      </c>
      <c r="O5279" s="21">
        <f t="shared" si="318"/>
        <v>-1</v>
      </c>
      <c r="P5279" s="21">
        <f t="shared" si="319"/>
        <v>0</v>
      </c>
      <c r="Q5279" s="21">
        <f t="shared" si="320"/>
        <v>1</v>
      </c>
      <c r="R5279">
        <f>IFERROR(IF(I5279=1,VLOOKUP(F5279,Lookup!$A$2:$B$15,2,FALSE),0),0.5)</f>
        <v>0</v>
      </c>
      <c r="S5279">
        <f>IF(K5279=1,1,IFERROR(IF(H5279="pass",VLOOKUP(F5279,Lookup!$D$2:$E$26,2,FALSE),0),1.6))</f>
        <v>1.6</v>
      </c>
      <c r="T5279" s="6">
        <f t="shared" si="321"/>
        <v>1.5825</v>
      </c>
      <c r="U5279" s="6">
        <f t="shared" si="322"/>
        <v>1.5825</v>
      </c>
      <c r="V5279" t="str">
        <f t="shared" si="323"/>
        <v>M.GORDON, DEN</v>
      </c>
    </row>
    <row r="5280" spans="1:22">
      <c r="A5280">
        <v>1444</v>
      </c>
      <c r="B5280" s="21">
        <v>3</v>
      </c>
      <c r="C5280" s="21" t="s">
        <v>27</v>
      </c>
      <c r="D5280" s="21" t="s">
        <v>12</v>
      </c>
      <c r="E5280" s="21">
        <v>21</v>
      </c>
      <c r="F5280" s="21">
        <v>79</v>
      </c>
      <c r="G5280" s="21" t="s">
        <v>6373</v>
      </c>
      <c r="H5280" s="21" t="s">
        <v>439</v>
      </c>
      <c r="I5280" s="21">
        <v>0</v>
      </c>
      <c r="J5280" s="21">
        <v>1</v>
      </c>
      <c r="K5280" s="21">
        <v>0</v>
      </c>
      <c r="L5280" s="21">
        <v>0</v>
      </c>
      <c r="M5280" s="21" t="s">
        <v>6374</v>
      </c>
      <c r="N5280" s="21">
        <v>-3</v>
      </c>
      <c r="O5280" s="21">
        <f t="shared" si="318"/>
        <v>-3</v>
      </c>
      <c r="P5280" s="21">
        <f t="shared" si="319"/>
        <v>0</v>
      </c>
      <c r="Q5280" s="21">
        <f t="shared" si="320"/>
        <v>1</v>
      </c>
      <c r="R5280">
        <f>IFERROR(IF(I5280=1,VLOOKUP(F5280,Lookup!$A$2:$B$15,2,FALSE),0),0.5)</f>
        <v>0</v>
      </c>
      <c r="S5280">
        <f>IF(K5280=1,1,IFERROR(IF(H5280="pass",VLOOKUP(F5280,Lookup!$D$2:$E$26,2,FALSE),0),1.6))</f>
        <v>1.8</v>
      </c>
      <c r="T5280" s="6">
        <f t="shared" si="321"/>
        <v>1.5475000000000001</v>
      </c>
      <c r="U5280" s="6">
        <f t="shared" si="322"/>
        <v>1.7141500000000003</v>
      </c>
      <c r="V5280" t="str">
        <f t="shared" si="323"/>
        <v>D.SPENCER, DEN</v>
      </c>
    </row>
    <row r="5281" spans="1:22">
      <c r="A5281">
        <v>1445</v>
      </c>
      <c r="B5281" s="21">
        <v>3</v>
      </c>
      <c r="C5281" s="21" t="s">
        <v>27</v>
      </c>
      <c r="D5281" s="21" t="s">
        <v>12</v>
      </c>
      <c r="E5281" s="21">
        <v>24</v>
      </c>
      <c r="F5281" s="21">
        <v>76</v>
      </c>
      <c r="G5281" s="21" t="s">
        <v>6375</v>
      </c>
      <c r="H5281" s="21" t="s">
        <v>585</v>
      </c>
      <c r="I5281" s="21">
        <v>1</v>
      </c>
      <c r="J5281" s="21">
        <v>0</v>
      </c>
      <c r="K5281" s="21">
        <v>0</v>
      </c>
      <c r="L5281" s="21">
        <v>0</v>
      </c>
      <c r="M5281" s="21" t="s">
        <v>1292</v>
      </c>
      <c r="N5281" s="21" t="s">
        <v>587</v>
      </c>
      <c r="O5281" s="21">
        <f t="shared" si="318"/>
        <v>0</v>
      </c>
      <c r="P5281" s="21">
        <f t="shared" si="319"/>
        <v>1</v>
      </c>
      <c r="Q5281" s="21">
        <f t="shared" si="320"/>
        <v>0</v>
      </c>
      <c r="R5281">
        <f>IFERROR(IF(I5281=1,VLOOKUP(F5281,Lookup!$A$2:$B$15,2,FALSE),0),0.5)</f>
        <v>0.5</v>
      </c>
      <c r="S5281">
        <f>IF(K5281=1,1,IFERROR(IF(H5281="pass",VLOOKUP(F5281,Lookup!$D$2:$E$26,2,FALSE),0),1.6))</f>
        <v>0</v>
      </c>
      <c r="T5281" s="6">
        <f t="shared" si="321"/>
        <v>0</v>
      </c>
      <c r="U5281" s="6">
        <f t="shared" si="322"/>
        <v>0.5</v>
      </c>
      <c r="V5281" t="str">
        <f t="shared" si="323"/>
        <v>J.WILLIAMS, DEN</v>
      </c>
    </row>
    <row r="5282" spans="1:22">
      <c r="A5282">
        <v>1446</v>
      </c>
      <c r="B5282" s="21">
        <v>3</v>
      </c>
      <c r="C5282" s="21" t="s">
        <v>12</v>
      </c>
      <c r="D5282" s="21" t="s">
        <v>27</v>
      </c>
      <c r="E5282" s="21">
        <v>75</v>
      </c>
      <c r="F5282" s="21">
        <v>25</v>
      </c>
      <c r="G5282" s="21" t="s">
        <v>6376</v>
      </c>
      <c r="H5282" s="21" t="s">
        <v>585</v>
      </c>
      <c r="I5282" s="21">
        <v>1</v>
      </c>
      <c r="J5282" s="21">
        <v>0</v>
      </c>
      <c r="K5282" s="21">
        <v>0</v>
      </c>
      <c r="L5282" s="21">
        <v>0</v>
      </c>
      <c r="M5282" s="21" t="s">
        <v>2101</v>
      </c>
      <c r="N5282" s="21" t="s">
        <v>587</v>
      </c>
      <c r="O5282" s="21">
        <f t="shared" si="318"/>
        <v>0</v>
      </c>
      <c r="P5282" s="21">
        <f t="shared" si="319"/>
        <v>1</v>
      </c>
      <c r="Q5282" s="21">
        <f t="shared" si="320"/>
        <v>0</v>
      </c>
      <c r="R5282">
        <f>IFERROR(IF(I5282=1,VLOOKUP(F5282,Lookup!$A$2:$B$15,2,FALSE),0),0.5)</f>
        <v>0.5</v>
      </c>
      <c r="S5282">
        <f>IF(K5282=1,1,IFERROR(IF(H5282="pass",VLOOKUP(F5282,Lookup!$D$2:$E$26,2,FALSE),0),1.6))</f>
        <v>0</v>
      </c>
      <c r="T5282" s="6">
        <f t="shared" si="321"/>
        <v>0</v>
      </c>
      <c r="U5282" s="6">
        <f t="shared" si="322"/>
        <v>0.5</v>
      </c>
      <c r="V5282" t="str">
        <f t="shared" si="323"/>
        <v>M.CARTER, NYJ</v>
      </c>
    </row>
    <row r="5283" spans="1:22">
      <c r="A5283">
        <v>1447</v>
      </c>
      <c r="B5283" s="21">
        <v>3</v>
      </c>
      <c r="C5283" s="21" t="s">
        <v>12</v>
      </c>
      <c r="D5283" s="21" t="s">
        <v>27</v>
      </c>
      <c r="E5283" s="21">
        <v>70</v>
      </c>
      <c r="F5283" s="21">
        <v>30</v>
      </c>
      <c r="G5283" s="21" t="s">
        <v>6377</v>
      </c>
      <c r="H5283" s="21" t="s">
        <v>585</v>
      </c>
      <c r="I5283" s="21">
        <v>1</v>
      </c>
      <c r="J5283" s="21">
        <v>0</v>
      </c>
      <c r="K5283" s="21">
        <v>0</v>
      </c>
      <c r="L5283" s="21">
        <v>0</v>
      </c>
      <c r="M5283" s="21" t="s">
        <v>2101</v>
      </c>
      <c r="N5283" s="21" t="s">
        <v>587</v>
      </c>
      <c r="O5283" s="21">
        <f t="shared" si="318"/>
        <v>0</v>
      </c>
      <c r="P5283" s="21">
        <f t="shared" si="319"/>
        <v>1</v>
      </c>
      <c r="Q5283" s="21">
        <f t="shared" si="320"/>
        <v>0</v>
      </c>
      <c r="R5283">
        <f>IFERROR(IF(I5283=1,VLOOKUP(F5283,Lookup!$A$2:$B$15,2,FALSE),0),0.5)</f>
        <v>0.5</v>
      </c>
      <c r="S5283">
        <f>IF(K5283=1,1,IFERROR(IF(H5283="pass",VLOOKUP(F5283,Lookup!$D$2:$E$26,2,FALSE),0),1.6))</f>
        <v>0</v>
      </c>
      <c r="T5283" s="6">
        <f t="shared" si="321"/>
        <v>0</v>
      </c>
      <c r="U5283" s="6">
        <f t="shared" si="322"/>
        <v>0.5</v>
      </c>
      <c r="V5283" t="str">
        <f t="shared" si="323"/>
        <v>M.CARTER, NYJ</v>
      </c>
    </row>
    <row r="5284" spans="1:22">
      <c r="A5284">
        <v>1448</v>
      </c>
      <c r="B5284" s="21">
        <v>3</v>
      </c>
      <c r="C5284" s="21" t="s">
        <v>12</v>
      </c>
      <c r="D5284" s="21" t="s">
        <v>27</v>
      </c>
      <c r="E5284" s="21">
        <v>66</v>
      </c>
      <c r="F5284" s="21">
        <v>34</v>
      </c>
      <c r="G5284" s="21" t="s">
        <v>6378</v>
      </c>
      <c r="H5284" s="21" t="s">
        <v>585</v>
      </c>
      <c r="I5284" s="21">
        <v>1</v>
      </c>
      <c r="J5284" s="21">
        <v>0</v>
      </c>
      <c r="K5284" s="21">
        <v>0</v>
      </c>
      <c r="L5284" s="21">
        <v>0</v>
      </c>
      <c r="M5284" s="21" t="s">
        <v>2193</v>
      </c>
      <c r="N5284" s="21" t="s">
        <v>587</v>
      </c>
      <c r="O5284" s="21">
        <f t="shared" si="318"/>
        <v>0</v>
      </c>
      <c r="P5284" s="21">
        <f t="shared" si="319"/>
        <v>1</v>
      </c>
      <c r="Q5284" s="21">
        <f t="shared" si="320"/>
        <v>0</v>
      </c>
      <c r="R5284">
        <f>IFERROR(IF(I5284=1,VLOOKUP(F5284,Lookup!$A$2:$B$15,2,FALSE),0),0.5)</f>
        <v>0.5</v>
      </c>
      <c r="S5284">
        <f>IF(K5284=1,1,IFERROR(IF(H5284="pass",VLOOKUP(F5284,Lookup!$D$2:$E$26,2,FALSE),0),1.6))</f>
        <v>0</v>
      </c>
      <c r="T5284" s="6">
        <f t="shared" si="321"/>
        <v>0</v>
      </c>
      <c r="U5284" s="6">
        <f t="shared" si="322"/>
        <v>0.5</v>
      </c>
      <c r="V5284" t="str">
        <f t="shared" si="323"/>
        <v>Z.WILSON, NYJ</v>
      </c>
    </row>
    <row r="5285" spans="1:22">
      <c r="A5285">
        <v>1449</v>
      </c>
      <c r="B5285" s="21">
        <v>3</v>
      </c>
      <c r="C5285" s="21" t="s">
        <v>12</v>
      </c>
      <c r="D5285" s="21" t="s">
        <v>27</v>
      </c>
      <c r="E5285" s="21">
        <v>64</v>
      </c>
      <c r="F5285" s="21">
        <v>36</v>
      </c>
      <c r="G5285" s="21" t="s">
        <v>6379</v>
      </c>
      <c r="H5285" s="21" t="s">
        <v>585</v>
      </c>
      <c r="I5285" s="21">
        <v>1</v>
      </c>
      <c r="J5285" s="21">
        <v>0</v>
      </c>
      <c r="K5285" s="21">
        <v>0</v>
      </c>
      <c r="L5285" s="21">
        <v>0</v>
      </c>
      <c r="M5285" s="21" t="s">
        <v>2101</v>
      </c>
      <c r="N5285" s="21" t="s">
        <v>587</v>
      </c>
      <c r="O5285" s="21">
        <f t="shared" si="318"/>
        <v>0</v>
      </c>
      <c r="P5285" s="21">
        <f t="shared" si="319"/>
        <v>1</v>
      </c>
      <c r="Q5285" s="21">
        <f t="shared" si="320"/>
        <v>0</v>
      </c>
      <c r="R5285">
        <f>IFERROR(IF(I5285=1,VLOOKUP(F5285,Lookup!$A$2:$B$15,2,FALSE),0),0.5)</f>
        <v>0.5</v>
      </c>
      <c r="S5285">
        <f>IF(K5285=1,1,IFERROR(IF(H5285="pass",VLOOKUP(F5285,Lookup!$D$2:$E$26,2,FALSE),0),1.6))</f>
        <v>0</v>
      </c>
      <c r="T5285" s="6">
        <f t="shared" si="321"/>
        <v>0</v>
      </c>
      <c r="U5285" s="6">
        <f t="shared" si="322"/>
        <v>0.5</v>
      </c>
      <c r="V5285" t="str">
        <f t="shared" si="323"/>
        <v>M.CARTER, NYJ</v>
      </c>
    </row>
    <row r="5286" spans="1:22">
      <c r="A5286">
        <v>1450</v>
      </c>
      <c r="B5286" s="21">
        <v>3</v>
      </c>
      <c r="C5286" s="21" t="s">
        <v>12</v>
      </c>
      <c r="D5286" s="21" t="s">
        <v>27</v>
      </c>
      <c r="E5286" s="21">
        <v>71</v>
      </c>
      <c r="F5286" s="21">
        <v>29</v>
      </c>
      <c r="G5286" s="21" t="s">
        <v>6380</v>
      </c>
      <c r="H5286" s="21" t="s">
        <v>439</v>
      </c>
      <c r="I5286" s="21">
        <v>0</v>
      </c>
      <c r="J5286" s="21">
        <v>1</v>
      </c>
      <c r="K5286" s="21">
        <v>0</v>
      </c>
      <c r="L5286" s="21">
        <v>0</v>
      </c>
      <c r="M5286" s="21" t="s">
        <v>2097</v>
      </c>
      <c r="N5286" s="21">
        <v>4</v>
      </c>
      <c r="O5286" s="21">
        <f t="shared" si="318"/>
        <v>4</v>
      </c>
      <c r="P5286" s="21">
        <f t="shared" si="319"/>
        <v>0</v>
      </c>
      <c r="Q5286" s="21">
        <f t="shared" si="320"/>
        <v>1</v>
      </c>
      <c r="R5286">
        <f>IFERROR(IF(I5286=1,VLOOKUP(F5286,Lookup!$A$2:$B$15,2,FALSE),0),0.5)</f>
        <v>0</v>
      </c>
      <c r="S5286">
        <f>IF(K5286=1,1,IFERROR(IF(H5286="pass",VLOOKUP(F5286,Lookup!$D$2:$E$26,2,FALSE),0),1.6))</f>
        <v>1.6</v>
      </c>
      <c r="T5286" s="6">
        <f t="shared" si="321"/>
        <v>1.6700000000000002</v>
      </c>
      <c r="U5286" s="6">
        <f t="shared" si="322"/>
        <v>1.6700000000000002</v>
      </c>
      <c r="V5286" t="str">
        <f t="shared" si="323"/>
        <v>R.GRIFFIN, NYJ</v>
      </c>
    </row>
    <row r="5287" spans="1:22">
      <c r="A5287">
        <v>1451</v>
      </c>
      <c r="B5287" s="21">
        <v>3</v>
      </c>
      <c r="C5287" s="21" t="s">
        <v>12</v>
      </c>
      <c r="D5287" s="21" t="s">
        <v>27</v>
      </c>
      <c r="E5287" s="21">
        <v>66</v>
      </c>
      <c r="F5287" s="21">
        <v>34</v>
      </c>
      <c r="G5287" s="21" t="s">
        <v>6381</v>
      </c>
      <c r="H5287" s="21" t="s">
        <v>439</v>
      </c>
      <c r="I5287" s="21">
        <v>0</v>
      </c>
      <c r="J5287" s="21">
        <v>1</v>
      </c>
      <c r="K5287" s="21">
        <v>0</v>
      </c>
      <c r="L5287" s="21">
        <v>0</v>
      </c>
      <c r="M5287" s="21" t="s">
        <v>2123</v>
      </c>
      <c r="N5287" s="21">
        <v>8</v>
      </c>
      <c r="O5287" s="21">
        <f t="shared" si="318"/>
        <v>8</v>
      </c>
      <c r="P5287" s="21">
        <f t="shared" si="319"/>
        <v>0</v>
      </c>
      <c r="Q5287" s="21">
        <f t="shared" si="320"/>
        <v>1</v>
      </c>
      <c r="R5287">
        <f>IFERROR(IF(I5287=1,VLOOKUP(F5287,Lookup!$A$2:$B$15,2,FALSE),0),0.5)</f>
        <v>0</v>
      </c>
      <c r="S5287">
        <f>IF(K5287=1,1,IFERROR(IF(H5287="pass",VLOOKUP(F5287,Lookup!$D$2:$E$26,2,FALSE),0),1.6))</f>
        <v>1.6</v>
      </c>
      <c r="T5287" s="6">
        <f t="shared" si="321"/>
        <v>1.74</v>
      </c>
      <c r="U5287" s="6">
        <f t="shared" si="322"/>
        <v>1.74</v>
      </c>
      <c r="V5287" t="str">
        <f t="shared" si="323"/>
        <v>E.MOORE, NYJ</v>
      </c>
    </row>
    <row r="5288" spans="1:22">
      <c r="A5288">
        <v>1452</v>
      </c>
      <c r="B5288" s="21">
        <v>3</v>
      </c>
      <c r="C5288" s="21" t="s">
        <v>27</v>
      </c>
      <c r="D5288" s="21" t="s">
        <v>12</v>
      </c>
      <c r="E5288" s="21">
        <v>74</v>
      </c>
      <c r="F5288" s="21">
        <v>26</v>
      </c>
      <c r="G5288" s="21" t="s">
        <v>6382</v>
      </c>
      <c r="H5288" s="21" t="s">
        <v>585</v>
      </c>
      <c r="I5288" s="21">
        <v>1</v>
      </c>
      <c r="J5288" s="21">
        <v>0</v>
      </c>
      <c r="K5288" s="21">
        <v>0</v>
      </c>
      <c r="L5288" s="21">
        <v>0</v>
      </c>
      <c r="M5288" s="21" t="s">
        <v>1292</v>
      </c>
      <c r="N5288" s="21" t="s">
        <v>587</v>
      </c>
      <c r="O5288" s="21">
        <f t="shared" si="318"/>
        <v>0</v>
      </c>
      <c r="P5288" s="21">
        <f t="shared" si="319"/>
        <v>1</v>
      </c>
      <c r="Q5288" s="21">
        <f t="shared" si="320"/>
        <v>0</v>
      </c>
      <c r="R5288">
        <f>IFERROR(IF(I5288=1,VLOOKUP(F5288,Lookup!$A$2:$B$15,2,FALSE),0),0.5)</f>
        <v>0.5</v>
      </c>
      <c r="S5288">
        <f>IF(K5288=1,1,IFERROR(IF(H5288="pass",VLOOKUP(F5288,Lookup!$D$2:$E$26,2,FALSE),0),1.6))</f>
        <v>0</v>
      </c>
      <c r="T5288" s="6">
        <f t="shared" si="321"/>
        <v>0</v>
      </c>
      <c r="U5288" s="6">
        <f t="shared" si="322"/>
        <v>0.5</v>
      </c>
      <c r="V5288" t="str">
        <f t="shared" si="323"/>
        <v>J.WILLIAMS, DEN</v>
      </c>
    </row>
    <row r="5289" spans="1:22">
      <c r="A5289">
        <v>1453</v>
      </c>
      <c r="B5289" s="21">
        <v>3</v>
      </c>
      <c r="C5289" s="21" t="s">
        <v>27</v>
      </c>
      <c r="D5289" s="21" t="s">
        <v>12</v>
      </c>
      <c r="E5289" s="21">
        <v>83</v>
      </c>
      <c r="F5289" s="21">
        <v>17</v>
      </c>
      <c r="G5289" s="21" t="s">
        <v>6383</v>
      </c>
      <c r="H5289" s="21" t="s">
        <v>585</v>
      </c>
      <c r="I5289" s="21">
        <v>1</v>
      </c>
      <c r="J5289" s="21">
        <v>0</v>
      </c>
      <c r="K5289" s="21">
        <v>0</v>
      </c>
      <c r="L5289" s="21">
        <v>0</v>
      </c>
      <c r="M5289" s="21" t="s">
        <v>1292</v>
      </c>
      <c r="N5289" s="21" t="s">
        <v>587</v>
      </c>
      <c r="O5289" s="21">
        <f t="shared" si="318"/>
        <v>0</v>
      </c>
      <c r="P5289" s="21">
        <f t="shared" si="319"/>
        <v>1</v>
      </c>
      <c r="Q5289" s="21">
        <f t="shared" si="320"/>
        <v>0</v>
      </c>
      <c r="R5289">
        <f>IFERROR(IF(I5289=1,VLOOKUP(F5289,Lookup!$A$2:$B$15,2,FALSE),0),0.5)</f>
        <v>0.5</v>
      </c>
      <c r="S5289">
        <f>IF(K5289=1,1,IFERROR(IF(H5289="pass",VLOOKUP(F5289,Lookup!$D$2:$E$26,2,FALSE),0),1.6))</f>
        <v>0</v>
      </c>
      <c r="T5289" s="6">
        <f t="shared" si="321"/>
        <v>0</v>
      </c>
      <c r="U5289" s="6">
        <f t="shared" si="322"/>
        <v>0.5</v>
      </c>
      <c r="V5289" t="str">
        <f t="shared" si="323"/>
        <v>J.WILLIAMS, DEN</v>
      </c>
    </row>
    <row r="5290" spans="1:22">
      <c r="A5290">
        <v>1454</v>
      </c>
      <c r="B5290" s="21">
        <v>3</v>
      </c>
      <c r="C5290" s="21" t="s">
        <v>27</v>
      </c>
      <c r="D5290" s="21" t="s">
        <v>12</v>
      </c>
      <c r="E5290" s="21">
        <v>86</v>
      </c>
      <c r="F5290" s="21">
        <v>14</v>
      </c>
      <c r="G5290" s="21" t="s">
        <v>6384</v>
      </c>
      <c r="H5290" s="21" t="s">
        <v>439</v>
      </c>
      <c r="I5290" s="21">
        <v>0</v>
      </c>
      <c r="J5290" s="21">
        <v>1</v>
      </c>
      <c r="K5290" s="21">
        <v>0</v>
      </c>
      <c r="L5290" s="21">
        <v>0</v>
      </c>
      <c r="M5290" s="21" t="s">
        <v>1292</v>
      </c>
      <c r="N5290" s="21">
        <v>4</v>
      </c>
      <c r="O5290" s="21">
        <f t="shared" si="318"/>
        <v>4</v>
      </c>
      <c r="P5290" s="21">
        <f t="shared" si="319"/>
        <v>0</v>
      </c>
      <c r="Q5290" s="21">
        <f t="shared" si="320"/>
        <v>1</v>
      </c>
      <c r="R5290">
        <f>IFERROR(IF(I5290=1,VLOOKUP(F5290,Lookup!$A$2:$B$15,2,FALSE),0),0.5)</f>
        <v>0</v>
      </c>
      <c r="S5290">
        <f>IF(K5290=1,1,IFERROR(IF(H5290="pass",VLOOKUP(F5290,Lookup!$D$2:$E$26,2,FALSE),0),1.6))</f>
        <v>1.6</v>
      </c>
      <c r="T5290" s="6">
        <f t="shared" si="321"/>
        <v>1.6700000000000002</v>
      </c>
      <c r="U5290" s="6">
        <f t="shared" si="322"/>
        <v>1.6700000000000002</v>
      </c>
      <c r="V5290" t="str">
        <f t="shared" si="323"/>
        <v>J.WILLIAMS, DEN</v>
      </c>
    </row>
    <row r="5291" spans="1:22">
      <c r="A5291">
        <v>1455</v>
      </c>
      <c r="B5291" s="21">
        <v>3</v>
      </c>
      <c r="C5291" s="21" t="s">
        <v>27</v>
      </c>
      <c r="D5291" s="21" t="s">
        <v>12</v>
      </c>
      <c r="E5291" s="21">
        <v>77</v>
      </c>
      <c r="F5291" s="21">
        <v>23</v>
      </c>
      <c r="G5291" s="21" t="s">
        <v>6385</v>
      </c>
      <c r="H5291" s="21" t="s">
        <v>585</v>
      </c>
      <c r="I5291" s="21">
        <v>0</v>
      </c>
      <c r="J5291" s="21">
        <v>1</v>
      </c>
      <c r="K5291" s="21">
        <v>0</v>
      </c>
      <c r="L5291" s="21">
        <v>0</v>
      </c>
      <c r="M5291" s="21" t="s">
        <v>3425</v>
      </c>
      <c r="N5291" s="21" t="s">
        <v>587</v>
      </c>
      <c r="O5291" s="21">
        <f t="shared" si="318"/>
        <v>0</v>
      </c>
      <c r="P5291" s="21">
        <f t="shared" si="319"/>
        <v>0</v>
      </c>
      <c r="Q5291" s="21">
        <f t="shared" si="320"/>
        <v>0</v>
      </c>
      <c r="R5291">
        <f>IFERROR(IF(I5291=1,VLOOKUP(F5291,Lookup!$A$2:$B$15,2,FALSE),0),0.5)</f>
        <v>0</v>
      </c>
      <c r="S5291">
        <f>IF(K5291=1,1,IFERROR(IF(H5291="pass",VLOOKUP(F5291,Lookup!$D$2:$E$26,2,FALSE),0),1.6))</f>
        <v>0</v>
      </c>
      <c r="T5291" s="6">
        <f t="shared" si="321"/>
        <v>0</v>
      </c>
      <c r="U5291" s="6">
        <f t="shared" si="322"/>
        <v>0</v>
      </c>
      <c r="V5291" t="str">
        <f t="shared" si="323"/>
        <v>T.BRIDGEWATER, DEN</v>
      </c>
    </row>
    <row r="5292" spans="1:22">
      <c r="A5292">
        <v>1456</v>
      </c>
      <c r="B5292" s="21">
        <v>3</v>
      </c>
      <c r="C5292" s="21" t="s">
        <v>12</v>
      </c>
      <c r="D5292" s="21" t="s">
        <v>27</v>
      </c>
      <c r="E5292" s="21">
        <v>59</v>
      </c>
      <c r="F5292" s="21">
        <v>41</v>
      </c>
      <c r="G5292" s="21" t="s">
        <v>6386</v>
      </c>
      <c r="H5292" s="21" t="s">
        <v>439</v>
      </c>
      <c r="I5292" s="21">
        <v>0</v>
      </c>
      <c r="J5292" s="21">
        <v>1</v>
      </c>
      <c r="K5292" s="21">
        <v>0</v>
      </c>
      <c r="L5292" s="21">
        <v>0</v>
      </c>
      <c r="M5292" s="21" t="s">
        <v>2123</v>
      </c>
      <c r="N5292" s="21">
        <v>-3</v>
      </c>
      <c r="O5292" s="21">
        <f t="shared" si="318"/>
        <v>-3</v>
      </c>
      <c r="P5292" s="21">
        <f t="shared" si="319"/>
        <v>0</v>
      </c>
      <c r="Q5292" s="21">
        <f t="shared" si="320"/>
        <v>1</v>
      </c>
      <c r="R5292">
        <f>IFERROR(IF(I5292=1,VLOOKUP(F5292,Lookup!$A$2:$B$15,2,FALSE),0),0.5)</f>
        <v>0</v>
      </c>
      <c r="S5292">
        <f>IF(K5292=1,1,IFERROR(IF(H5292="pass",VLOOKUP(F5292,Lookup!$D$2:$E$26,2,FALSE),0),1.6))</f>
        <v>1.6</v>
      </c>
      <c r="T5292" s="6">
        <f t="shared" si="321"/>
        <v>1.5475000000000001</v>
      </c>
      <c r="U5292" s="6">
        <f t="shared" si="322"/>
        <v>1.5475000000000001</v>
      </c>
      <c r="V5292" t="str">
        <f t="shared" si="323"/>
        <v>E.MOORE, NYJ</v>
      </c>
    </row>
    <row r="5293" spans="1:22">
      <c r="A5293">
        <v>1457</v>
      </c>
      <c r="B5293" s="21">
        <v>3</v>
      </c>
      <c r="C5293" s="21" t="s">
        <v>12</v>
      </c>
      <c r="D5293" s="21" t="s">
        <v>27</v>
      </c>
      <c r="E5293" s="21">
        <v>56</v>
      </c>
      <c r="F5293" s="21">
        <v>44</v>
      </c>
      <c r="G5293" s="21" t="s">
        <v>6387</v>
      </c>
      <c r="H5293" s="21" t="s">
        <v>439</v>
      </c>
      <c r="I5293" s="21">
        <v>0</v>
      </c>
      <c r="J5293" s="21">
        <v>1</v>
      </c>
      <c r="K5293" s="21">
        <v>0</v>
      </c>
      <c r="L5293" s="21">
        <v>0</v>
      </c>
      <c r="M5293" s="21" t="s">
        <v>2157</v>
      </c>
      <c r="N5293" s="21">
        <v>21</v>
      </c>
      <c r="O5293" s="21">
        <f t="shared" si="318"/>
        <v>21</v>
      </c>
      <c r="P5293" s="21">
        <f t="shared" si="319"/>
        <v>0</v>
      </c>
      <c r="Q5293" s="21">
        <f t="shared" si="320"/>
        <v>1</v>
      </c>
      <c r="R5293">
        <f>IFERROR(IF(I5293=1,VLOOKUP(F5293,Lookup!$A$2:$B$15,2,FALSE),0),0.5)</f>
        <v>0</v>
      </c>
      <c r="S5293">
        <f>IF(K5293=1,1,IFERROR(IF(H5293="pass",VLOOKUP(F5293,Lookup!$D$2:$E$26,2,FALSE),0),1.6))</f>
        <v>1.6</v>
      </c>
      <c r="T5293" s="6">
        <f t="shared" si="321"/>
        <v>1.9675</v>
      </c>
      <c r="U5293" s="6">
        <f t="shared" si="322"/>
        <v>1.9675</v>
      </c>
      <c r="V5293" t="str">
        <f t="shared" si="323"/>
        <v>B.BERRIOS, NYJ</v>
      </c>
    </row>
    <row r="5294" spans="1:22">
      <c r="A5294">
        <v>1458</v>
      </c>
      <c r="B5294" s="21">
        <v>3</v>
      </c>
      <c r="C5294" s="21" t="s">
        <v>12</v>
      </c>
      <c r="D5294" s="21" t="s">
        <v>27</v>
      </c>
      <c r="E5294" s="21">
        <v>34</v>
      </c>
      <c r="F5294" s="21">
        <v>66</v>
      </c>
      <c r="G5294" s="21" t="s">
        <v>6388</v>
      </c>
      <c r="H5294" s="21" t="s">
        <v>2864</v>
      </c>
      <c r="I5294" s="21">
        <v>0</v>
      </c>
      <c r="J5294" s="21">
        <v>1</v>
      </c>
      <c r="K5294" s="21">
        <v>0</v>
      </c>
      <c r="L5294" s="21">
        <v>0</v>
      </c>
      <c r="M5294" s="21" t="s">
        <v>2097</v>
      </c>
      <c r="N5294" s="21" t="s">
        <v>587</v>
      </c>
      <c r="O5294" s="21">
        <f t="shared" si="318"/>
        <v>0</v>
      </c>
      <c r="P5294" s="21">
        <f t="shared" si="319"/>
        <v>0</v>
      </c>
      <c r="Q5294" s="21">
        <f t="shared" si="320"/>
        <v>0</v>
      </c>
      <c r="R5294">
        <f>IFERROR(IF(I5294=1,VLOOKUP(F5294,Lookup!$A$2:$B$15,2,FALSE),0),0.5)</f>
        <v>0</v>
      </c>
      <c r="S5294">
        <f>IF(K5294=1,1,IFERROR(IF(H5294="pass",VLOOKUP(F5294,Lookup!$D$2:$E$26,2,FALSE),0),1.6))</f>
        <v>0</v>
      </c>
      <c r="T5294" s="6">
        <f t="shared" si="321"/>
        <v>0</v>
      </c>
      <c r="U5294" s="6">
        <f t="shared" si="322"/>
        <v>0</v>
      </c>
      <c r="V5294" t="str">
        <f t="shared" si="323"/>
        <v>R.GRIFFIN, NYJ</v>
      </c>
    </row>
    <row r="5295" spans="1:22">
      <c r="A5295">
        <v>1459</v>
      </c>
      <c r="B5295" s="21">
        <v>3</v>
      </c>
      <c r="C5295" s="21" t="s">
        <v>12</v>
      </c>
      <c r="D5295" s="21" t="s">
        <v>27</v>
      </c>
      <c r="E5295" s="21">
        <v>39</v>
      </c>
      <c r="F5295" s="21">
        <v>61</v>
      </c>
      <c r="G5295" s="21" t="s">
        <v>6389</v>
      </c>
      <c r="H5295" s="21" t="s">
        <v>439</v>
      </c>
      <c r="I5295" s="21">
        <v>0</v>
      </c>
      <c r="J5295" s="21">
        <v>1</v>
      </c>
      <c r="K5295" s="21">
        <v>0</v>
      </c>
      <c r="L5295" s="21">
        <v>0</v>
      </c>
      <c r="M5295" s="21" t="s">
        <v>6390</v>
      </c>
      <c r="N5295" s="21">
        <v>7</v>
      </c>
      <c r="O5295" s="21">
        <f t="shared" si="318"/>
        <v>7</v>
      </c>
      <c r="P5295" s="21">
        <f t="shared" si="319"/>
        <v>0</v>
      </c>
      <c r="Q5295" s="21">
        <f t="shared" si="320"/>
        <v>1</v>
      </c>
      <c r="R5295">
        <f>IFERROR(IF(I5295=1,VLOOKUP(F5295,Lookup!$A$2:$B$15,2,FALSE),0),0.5)</f>
        <v>0</v>
      </c>
      <c r="S5295">
        <f>IF(K5295=1,1,IFERROR(IF(H5295="pass",VLOOKUP(F5295,Lookup!$D$2:$E$26,2,FALSE),0),1.6))</f>
        <v>1.6</v>
      </c>
      <c r="T5295" s="6">
        <f t="shared" si="321"/>
        <v>1.7225000000000001</v>
      </c>
      <c r="U5295" s="6">
        <f t="shared" si="322"/>
        <v>1.7225000000000001</v>
      </c>
      <c r="V5295" t="str">
        <f t="shared" si="323"/>
        <v>K.COLE, NYJ</v>
      </c>
    </row>
    <row r="5296" spans="1:22">
      <c r="A5296">
        <v>1460</v>
      </c>
      <c r="B5296" s="21">
        <v>3</v>
      </c>
      <c r="C5296" s="21" t="s">
        <v>12</v>
      </c>
      <c r="D5296" s="21" t="s">
        <v>27</v>
      </c>
      <c r="E5296" s="21">
        <v>32</v>
      </c>
      <c r="F5296" s="21">
        <v>68</v>
      </c>
      <c r="G5296" s="21" t="s">
        <v>6391</v>
      </c>
      <c r="H5296" s="21" t="s">
        <v>439</v>
      </c>
      <c r="I5296" s="21">
        <v>0</v>
      </c>
      <c r="J5296" s="21">
        <v>1</v>
      </c>
      <c r="K5296" s="21">
        <v>0</v>
      </c>
      <c r="L5296" s="21">
        <v>0</v>
      </c>
      <c r="M5296" s="21" t="s">
        <v>2110</v>
      </c>
      <c r="N5296" s="21">
        <v>4</v>
      </c>
      <c r="O5296" s="21">
        <f t="shared" si="318"/>
        <v>4</v>
      </c>
      <c r="P5296" s="21">
        <f t="shared" si="319"/>
        <v>0</v>
      </c>
      <c r="Q5296" s="21">
        <f t="shared" si="320"/>
        <v>1</v>
      </c>
      <c r="R5296">
        <f>IFERROR(IF(I5296=1,VLOOKUP(F5296,Lookup!$A$2:$B$15,2,FALSE),0),0.5)</f>
        <v>0</v>
      </c>
      <c r="S5296">
        <f>IF(K5296=1,1,IFERROR(IF(H5296="pass",VLOOKUP(F5296,Lookup!$D$2:$E$26,2,FALSE),0),1.6))</f>
        <v>1.6</v>
      </c>
      <c r="T5296" s="6">
        <f t="shared" si="321"/>
        <v>1.6700000000000002</v>
      </c>
      <c r="U5296" s="6">
        <f t="shared" si="322"/>
        <v>1.6700000000000002</v>
      </c>
      <c r="V5296" t="str">
        <f t="shared" si="323"/>
        <v>C.DAVIS, NYJ</v>
      </c>
    </row>
    <row r="5297" spans="1:22">
      <c r="A5297">
        <v>1461</v>
      </c>
      <c r="B5297" s="21">
        <v>3</v>
      </c>
      <c r="C5297" s="21" t="s">
        <v>12</v>
      </c>
      <c r="D5297" s="21" t="s">
        <v>27</v>
      </c>
      <c r="E5297" s="21">
        <v>28</v>
      </c>
      <c r="F5297" s="21">
        <v>72</v>
      </c>
      <c r="G5297" s="21" t="s">
        <v>6392</v>
      </c>
      <c r="H5297" s="21" t="s">
        <v>585</v>
      </c>
      <c r="I5297" s="21">
        <v>1</v>
      </c>
      <c r="J5297" s="21">
        <v>0</v>
      </c>
      <c r="K5297" s="21">
        <v>0</v>
      </c>
      <c r="L5297" s="21">
        <v>0</v>
      </c>
      <c r="M5297" s="21" t="s">
        <v>2101</v>
      </c>
      <c r="N5297" s="21" t="s">
        <v>587</v>
      </c>
      <c r="O5297" s="21">
        <f t="shared" si="318"/>
        <v>0</v>
      </c>
      <c r="P5297" s="21">
        <f t="shared" si="319"/>
        <v>1</v>
      </c>
      <c r="Q5297" s="21">
        <f t="shared" si="320"/>
        <v>0</v>
      </c>
      <c r="R5297">
        <f>IFERROR(IF(I5297=1,VLOOKUP(F5297,Lookup!$A$2:$B$15,2,FALSE),0),0.5)</f>
        <v>0.5</v>
      </c>
      <c r="S5297">
        <f>IF(K5297=1,1,IFERROR(IF(H5297="pass",VLOOKUP(F5297,Lookup!$D$2:$E$26,2,FALSE),0),1.6))</f>
        <v>0</v>
      </c>
      <c r="T5297" s="6">
        <f t="shared" si="321"/>
        <v>0</v>
      </c>
      <c r="U5297" s="6">
        <f t="shared" si="322"/>
        <v>0.5</v>
      </c>
      <c r="V5297" t="str">
        <f t="shared" si="323"/>
        <v>M.CARTER, NYJ</v>
      </c>
    </row>
    <row r="5298" spans="1:22">
      <c r="A5298">
        <v>1462</v>
      </c>
      <c r="B5298" s="21">
        <v>3</v>
      </c>
      <c r="C5298" s="21" t="s">
        <v>12</v>
      </c>
      <c r="D5298" s="21" t="s">
        <v>27</v>
      </c>
      <c r="E5298" s="21">
        <v>25</v>
      </c>
      <c r="F5298" s="21">
        <v>75</v>
      </c>
      <c r="G5298" s="21" t="s">
        <v>6393</v>
      </c>
      <c r="H5298" s="21" t="s">
        <v>439</v>
      </c>
      <c r="I5298" s="21">
        <v>0</v>
      </c>
      <c r="J5298" s="21">
        <v>1</v>
      </c>
      <c r="K5298" s="21">
        <v>0</v>
      </c>
      <c r="L5298" s="21">
        <v>0</v>
      </c>
      <c r="M5298" s="21" t="s">
        <v>1206</v>
      </c>
      <c r="N5298" s="21">
        <v>2</v>
      </c>
      <c r="O5298" s="21">
        <f t="shared" si="318"/>
        <v>2</v>
      </c>
      <c r="P5298" s="21">
        <f t="shared" si="319"/>
        <v>0</v>
      </c>
      <c r="Q5298" s="21">
        <f t="shared" si="320"/>
        <v>1</v>
      </c>
      <c r="R5298">
        <f>IFERROR(IF(I5298=1,VLOOKUP(F5298,Lookup!$A$2:$B$15,2,FALSE),0),0.5)</f>
        <v>0</v>
      </c>
      <c r="S5298">
        <f>IF(K5298=1,1,IFERROR(IF(H5298="pass",VLOOKUP(F5298,Lookup!$D$2:$E$26,2,FALSE),0),1.6))</f>
        <v>1.8</v>
      </c>
      <c r="T5298" s="6">
        <f t="shared" si="321"/>
        <v>1.635</v>
      </c>
      <c r="U5298" s="6">
        <f t="shared" si="322"/>
        <v>1.7439000000000002</v>
      </c>
      <c r="V5298" t="str">
        <f t="shared" si="323"/>
        <v>T.JOHNSON, NYJ</v>
      </c>
    </row>
    <row r="5299" spans="1:22">
      <c r="A5299">
        <v>1463</v>
      </c>
      <c r="B5299" s="21">
        <v>3</v>
      </c>
      <c r="C5299" s="21" t="s">
        <v>27</v>
      </c>
      <c r="D5299" s="21" t="s">
        <v>12</v>
      </c>
      <c r="E5299" s="21">
        <v>74</v>
      </c>
      <c r="F5299" s="21">
        <v>26</v>
      </c>
      <c r="G5299" s="21" t="s">
        <v>6394</v>
      </c>
      <c r="H5299" s="21" t="s">
        <v>585</v>
      </c>
      <c r="I5299" s="21">
        <v>1</v>
      </c>
      <c r="J5299" s="21">
        <v>0</v>
      </c>
      <c r="K5299" s="21">
        <v>0</v>
      </c>
      <c r="L5299" s="21">
        <v>0</v>
      </c>
      <c r="M5299" s="21" t="s">
        <v>1287</v>
      </c>
      <c r="N5299" s="21" t="s">
        <v>587</v>
      </c>
      <c r="O5299" s="21">
        <f t="shared" si="318"/>
        <v>0</v>
      </c>
      <c r="P5299" s="21">
        <f t="shared" si="319"/>
        <v>1</v>
      </c>
      <c r="Q5299" s="21">
        <f t="shared" si="320"/>
        <v>0</v>
      </c>
      <c r="R5299">
        <f>IFERROR(IF(I5299=1,VLOOKUP(F5299,Lookup!$A$2:$B$15,2,FALSE),0),0.5)</f>
        <v>0.5</v>
      </c>
      <c r="S5299">
        <f>IF(K5299=1,1,IFERROR(IF(H5299="pass",VLOOKUP(F5299,Lookup!$D$2:$E$26,2,FALSE),0),1.6))</f>
        <v>0</v>
      </c>
      <c r="T5299" s="6">
        <f t="shared" si="321"/>
        <v>0</v>
      </c>
      <c r="U5299" s="6">
        <f t="shared" si="322"/>
        <v>0.5</v>
      </c>
      <c r="V5299" t="str">
        <f t="shared" si="323"/>
        <v>M.GORDON, DEN</v>
      </c>
    </row>
    <row r="5300" spans="1:22">
      <c r="A5300">
        <v>1464</v>
      </c>
      <c r="B5300" s="21">
        <v>3</v>
      </c>
      <c r="C5300" s="21" t="s">
        <v>27</v>
      </c>
      <c r="D5300" s="21" t="s">
        <v>12</v>
      </c>
      <c r="E5300" s="21">
        <v>70</v>
      </c>
      <c r="F5300" s="21">
        <v>30</v>
      </c>
      <c r="G5300" s="21" t="s">
        <v>6395</v>
      </c>
      <c r="H5300" s="21" t="s">
        <v>585</v>
      </c>
      <c r="I5300" s="21">
        <v>1</v>
      </c>
      <c r="J5300" s="21">
        <v>0</v>
      </c>
      <c r="K5300" s="21">
        <v>0</v>
      </c>
      <c r="L5300" s="21">
        <v>0</v>
      </c>
      <c r="M5300" s="21" t="s">
        <v>1287</v>
      </c>
      <c r="N5300" s="21" t="s">
        <v>587</v>
      </c>
      <c r="O5300" s="21">
        <f t="shared" si="318"/>
        <v>0</v>
      </c>
      <c r="P5300" s="21">
        <f t="shared" si="319"/>
        <v>1</v>
      </c>
      <c r="Q5300" s="21">
        <f t="shared" si="320"/>
        <v>0</v>
      </c>
      <c r="R5300">
        <f>IFERROR(IF(I5300=1,VLOOKUP(F5300,Lookup!$A$2:$B$15,2,FALSE),0),0.5)</f>
        <v>0.5</v>
      </c>
      <c r="S5300">
        <f>IF(K5300=1,1,IFERROR(IF(H5300="pass",VLOOKUP(F5300,Lookup!$D$2:$E$26,2,FALSE),0),1.6))</f>
        <v>0</v>
      </c>
      <c r="T5300" s="6">
        <f t="shared" si="321"/>
        <v>0</v>
      </c>
      <c r="U5300" s="6">
        <f t="shared" si="322"/>
        <v>0.5</v>
      </c>
      <c r="V5300" t="str">
        <f t="shared" si="323"/>
        <v>M.GORDON, DEN</v>
      </c>
    </row>
    <row r="5301" spans="1:22">
      <c r="A5301">
        <v>1465</v>
      </c>
      <c r="B5301" s="21">
        <v>3</v>
      </c>
      <c r="C5301" s="21" t="s">
        <v>27</v>
      </c>
      <c r="D5301" s="21" t="s">
        <v>12</v>
      </c>
      <c r="E5301" s="21">
        <v>63</v>
      </c>
      <c r="F5301" s="21">
        <v>37</v>
      </c>
      <c r="G5301" s="21" t="s">
        <v>6396</v>
      </c>
      <c r="H5301" s="21" t="s">
        <v>585</v>
      </c>
      <c r="I5301" s="21">
        <v>1</v>
      </c>
      <c r="J5301" s="21">
        <v>0</v>
      </c>
      <c r="K5301" s="21">
        <v>0</v>
      </c>
      <c r="L5301" s="21">
        <v>0</v>
      </c>
      <c r="M5301" s="21" t="s">
        <v>1292</v>
      </c>
      <c r="N5301" s="21" t="s">
        <v>587</v>
      </c>
      <c r="O5301" s="21">
        <f t="shared" si="318"/>
        <v>0</v>
      </c>
      <c r="P5301" s="21">
        <f t="shared" si="319"/>
        <v>1</v>
      </c>
      <c r="Q5301" s="21">
        <f t="shared" si="320"/>
        <v>0</v>
      </c>
      <c r="R5301">
        <f>IFERROR(IF(I5301=1,VLOOKUP(F5301,Lookup!$A$2:$B$15,2,FALSE),0),0.5)</f>
        <v>0.5</v>
      </c>
      <c r="S5301">
        <f>IF(K5301=1,1,IFERROR(IF(H5301="pass",VLOOKUP(F5301,Lookup!$D$2:$E$26,2,FALSE),0),1.6))</f>
        <v>0</v>
      </c>
      <c r="T5301" s="6">
        <f t="shared" si="321"/>
        <v>0</v>
      </c>
      <c r="U5301" s="6">
        <f t="shared" si="322"/>
        <v>0.5</v>
      </c>
      <c r="V5301" t="str">
        <f t="shared" si="323"/>
        <v>J.WILLIAMS, DEN</v>
      </c>
    </row>
    <row r="5302" spans="1:22">
      <c r="A5302">
        <v>1466</v>
      </c>
      <c r="B5302" s="21">
        <v>3</v>
      </c>
      <c r="C5302" s="21" t="s">
        <v>27</v>
      </c>
      <c r="D5302" s="21" t="s">
        <v>12</v>
      </c>
      <c r="E5302" s="21">
        <v>61</v>
      </c>
      <c r="F5302" s="21">
        <v>39</v>
      </c>
      <c r="G5302" s="21" t="s">
        <v>6397</v>
      </c>
      <c r="H5302" s="21" t="s">
        <v>2864</v>
      </c>
      <c r="I5302" s="21">
        <v>0</v>
      </c>
      <c r="J5302" s="21">
        <v>1</v>
      </c>
      <c r="K5302" s="21">
        <v>0</v>
      </c>
      <c r="L5302" s="21">
        <v>0</v>
      </c>
      <c r="M5302" s="21" t="s">
        <v>1300</v>
      </c>
      <c r="N5302" s="21" t="s">
        <v>587</v>
      </c>
      <c r="O5302" s="21">
        <f t="shared" si="318"/>
        <v>0</v>
      </c>
      <c r="P5302" s="21">
        <f t="shared" si="319"/>
        <v>0</v>
      </c>
      <c r="Q5302" s="21">
        <f t="shared" si="320"/>
        <v>0</v>
      </c>
      <c r="R5302">
        <f>IFERROR(IF(I5302=1,VLOOKUP(F5302,Lookup!$A$2:$B$15,2,FALSE),0),0.5)</f>
        <v>0</v>
      </c>
      <c r="S5302">
        <f>IF(K5302=1,1,IFERROR(IF(H5302="pass",VLOOKUP(F5302,Lookup!$D$2:$E$26,2,FALSE),0),1.6))</f>
        <v>0</v>
      </c>
      <c r="T5302" s="6">
        <f t="shared" si="321"/>
        <v>0</v>
      </c>
      <c r="U5302" s="6">
        <f t="shared" si="322"/>
        <v>0</v>
      </c>
      <c r="V5302" t="str">
        <f t="shared" si="323"/>
        <v>E.SAUBERT, DEN</v>
      </c>
    </row>
    <row r="5303" spans="1:22">
      <c r="A5303">
        <v>1467</v>
      </c>
      <c r="B5303" s="21">
        <v>3</v>
      </c>
      <c r="C5303" s="21" t="s">
        <v>27</v>
      </c>
      <c r="D5303" s="21" t="s">
        <v>12</v>
      </c>
      <c r="E5303" s="21">
        <v>65</v>
      </c>
      <c r="F5303" s="21">
        <v>35</v>
      </c>
      <c r="G5303" s="21" t="s">
        <v>6398</v>
      </c>
      <c r="H5303" s="21" t="s">
        <v>439</v>
      </c>
      <c r="I5303" s="21">
        <v>0</v>
      </c>
      <c r="J5303" s="21">
        <v>1</v>
      </c>
      <c r="K5303" s="21">
        <v>0</v>
      </c>
      <c r="L5303" s="21">
        <v>0</v>
      </c>
      <c r="M5303" s="21" t="s">
        <v>1292</v>
      </c>
      <c r="N5303" s="21">
        <v>0</v>
      </c>
      <c r="O5303" s="21">
        <f t="shared" si="318"/>
        <v>0</v>
      </c>
      <c r="P5303" s="21">
        <f t="shared" si="319"/>
        <v>0</v>
      </c>
      <c r="Q5303" s="21">
        <f t="shared" si="320"/>
        <v>1</v>
      </c>
      <c r="R5303">
        <f>IFERROR(IF(I5303=1,VLOOKUP(F5303,Lookup!$A$2:$B$15,2,FALSE),0),0.5)</f>
        <v>0</v>
      </c>
      <c r="S5303">
        <f>IF(K5303=1,1,IFERROR(IF(H5303="pass",VLOOKUP(F5303,Lookup!$D$2:$E$26,2,FALSE),0),1.6))</f>
        <v>1.6</v>
      </c>
      <c r="T5303" s="6">
        <f t="shared" si="321"/>
        <v>1.6</v>
      </c>
      <c r="U5303" s="6">
        <f t="shared" si="322"/>
        <v>1.6</v>
      </c>
      <c r="V5303" t="str">
        <f t="shared" si="323"/>
        <v>J.WILLIAMS, DEN</v>
      </c>
    </row>
    <row r="5304" spans="1:22">
      <c r="A5304">
        <v>1468</v>
      </c>
      <c r="B5304" s="21">
        <v>3</v>
      </c>
      <c r="C5304" s="21" t="s">
        <v>27</v>
      </c>
      <c r="D5304" s="21" t="s">
        <v>12</v>
      </c>
      <c r="E5304" s="21">
        <v>43</v>
      </c>
      <c r="F5304" s="21">
        <v>57</v>
      </c>
      <c r="G5304" s="21" t="s">
        <v>6399</v>
      </c>
      <c r="H5304" s="21" t="s">
        <v>439</v>
      </c>
      <c r="I5304" s="21">
        <v>0</v>
      </c>
      <c r="J5304" s="21">
        <v>1</v>
      </c>
      <c r="K5304" s="21">
        <v>0</v>
      </c>
      <c r="L5304" s="21">
        <v>0</v>
      </c>
      <c r="M5304" s="21" t="s">
        <v>1304</v>
      </c>
      <c r="N5304" s="21">
        <v>22</v>
      </c>
      <c r="O5304" s="21">
        <f t="shared" si="318"/>
        <v>22</v>
      </c>
      <c r="P5304" s="21">
        <f t="shared" si="319"/>
        <v>0</v>
      </c>
      <c r="Q5304" s="21">
        <f t="shared" si="320"/>
        <v>1</v>
      </c>
      <c r="R5304">
        <f>IFERROR(IF(I5304=1,VLOOKUP(F5304,Lookup!$A$2:$B$15,2,FALSE),0),0.5)</f>
        <v>0</v>
      </c>
      <c r="S5304">
        <f>IF(K5304=1,1,IFERROR(IF(H5304="pass",VLOOKUP(F5304,Lookup!$D$2:$E$26,2,FALSE),0),1.6))</f>
        <v>1.6</v>
      </c>
      <c r="T5304" s="6">
        <f t="shared" si="321"/>
        <v>1.9850000000000001</v>
      </c>
      <c r="U5304" s="6">
        <f t="shared" si="322"/>
        <v>1.9850000000000001</v>
      </c>
      <c r="V5304" t="str">
        <f t="shared" si="323"/>
        <v>T.PATRICK, DEN</v>
      </c>
    </row>
    <row r="5305" spans="1:22">
      <c r="A5305">
        <v>1469</v>
      </c>
      <c r="B5305" s="21">
        <v>3</v>
      </c>
      <c r="C5305" s="21" t="s">
        <v>27</v>
      </c>
      <c r="D5305" s="21" t="s">
        <v>12</v>
      </c>
      <c r="E5305" s="21">
        <v>19</v>
      </c>
      <c r="F5305" s="21">
        <v>81</v>
      </c>
      <c r="G5305" s="21" t="s">
        <v>6400</v>
      </c>
      <c r="H5305" s="21" t="s">
        <v>585</v>
      </c>
      <c r="I5305" s="21">
        <v>1</v>
      </c>
      <c r="J5305" s="21">
        <v>0</v>
      </c>
      <c r="K5305" s="21">
        <v>0</v>
      </c>
      <c r="L5305" s="21">
        <v>0</v>
      </c>
      <c r="M5305" s="21" t="s">
        <v>1287</v>
      </c>
      <c r="N5305" s="21" t="s">
        <v>587</v>
      </c>
      <c r="O5305" s="21">
        <f t="shared" si="318"/>
        <v>0</v>
      </c>
      <c r="P5305" s="21">
        <f t="shared" si="319"/>
        <v>1</v>
      </c>
      <c r="Q5305" s="21">
        <f t="shared" si="320"/>
        <v>0</v>
      </c>
      <c r="R5305">
        <f>IFERROR(IF(I5305=1,VLOOKUP(F5305,Lookup!$A$2:$B$15,2,FALSE),0),0.5)</f>
        <v>0.5</v>
      </c>
      <c r="S5305">
        <f>IF(K5305=1,1,IFERROR(IF(H5305="pass",VLOOKUP(F5305,Lookup!$D$2:$E$26,2,FALSE),0),1.6))</f>
        <v>0</v>
      </c>
      <c r="T5305" s="6">
        <f t="shared" si="321"/>
        <v>0</v>
      </c>
      <c r="U5305" s="6">
        <f t="shared" si="322"/>
        <v>0.5</v>
      </c>
      <c r="V5305" t="str">
        <f t="shared" si="323"/>
        <v>M.GORDON, DEN</v>
      </c>
    </row>
    <row r="5306" spans="1:22">
      <c r="A5306">
        <v>1470</v>
      </c>
      <c r="B5306" s="21">
        <v>3</v>
      </c>
      <c r="C5306" s="21" t="s">
        <v>27</v>
      </c>
      <c r="D5306" s="21" t="s">
        <v>12</v>
      </c>
      <c r="E5306" s="21">
        <v>20</v>
      </c>
      <c r="F5306" s="21">
        <v>80</v>
      </c>
      <c r="G5306" s="21" t="s">
        <v>6401</v>
      </c>
      <c r="H5306" s="21" t="s">
        <v>439</v>
      </c>
      <c r="I5306" s="21">
        <v>0</v>
      </c>
      <c r="J5306" s="21">
        <v>1</v>
      </c>
      <c r="K5306" s="21">
        <v>0</v>
      </c>
      <c r="L5306" s="21">
        <v>0</v>
      </c>
      <c r="M5306" s="21" t="s">
        <v>1294</v>
      </c>
      <c r="N5306" s="21">
        <v>13</v>
      </c>
      <c r="O5306" s="21">
        <f t="shared" si="318"/>
        <v>13</v>
      </c>
      <c r="P5306" s="21">
        <f t="shared" si="319"/>
        <v>0</v>
      </c>
      <c r="Q5306" s="21">
        <f t="shared" si="320"/>
        <v>1</v>
      </c>
      <c r="R5306">
        <f>IFERROR(IF(I5306=1,VLOOKUP(F5306,Lookup!$A$2:$B$15,2,FALSE),0),0.5)</f>
        <v>0</v>
      </c>
      <c r="S5306">
        <f>IF(K5306=1,1,IFERROR(IF(H5306="pass",VLOOKUP(F5306,Lookup!$D$2:$E$26,2,FALSE),0),1.6))</f>
        <v>1.8</v>
      </c>
      <c r="T5306" s="6">
        <f t="shared" si="321"/>
        <v>1.8275000000000001</v>
      </c>
      <c r="U5306" s="6">
        <f t="shared" si="322"/>
        <v>1.8093500000000002</v>
      </c>
      <c r="V5306" t="str">
        <f t="shared" si="323"/>
        <v>C.SUTTON, DEN</v>
      </c>
    </row>
    <row r="5307" spans="1:22">
      <c r="A5307">
        <v>1471</v>
      </c>
      <c r="B5307" s="21">
        <v>3</v>
      </c>
      <c r="C5307" s="21" t="s">
        <v>27</v>
      </c>
      <c r="D5307" s="21" t="s">
        <v>12</v>
      </c>
      <c r="E5307" s="21">
        <v>6</v>
      </c>
      <c r="F5307" s="21">
        <v>94</v>
      </c>
      <c r="G5307" s="21" t="s">
        <v>6402</v>
      </c>
      <c r="H5307" s="21" t="s">
        <v>585</v>
      </c>
      <c r="I5307" s="21">
        <v>1</v>
      </c>
      <c r="J5307" s="21">
        <v>0</v>
      </c>
      <c r="K5307" s="21">
        <v>0</v>
      </c>
      <c r="L5307" s="21">
        <v>0</v>
      </c>
      <c r="M5307" s="21" t="s">
        <v>1287</v>
      </c>
      <c r="N5307" s="21" t="s">
        <v>587</v>
      </c>
      <c r="O5307" s="21">
        <f t="shared" si="318"/>
        <v>0</v>
      </c>
      <c r="P5307" s="21">
        <f t="shared" si="319"/>
        <v>1</v>
      </c>
      <c r="Q5307" s="21">
        <f t="shared" si="320"/>
        <v>0</v>
      </c>
      <c r="R5307">
        <f>IFERROR(IF(I5307=1,VLOOKUP(F5307,Lookup!$A$2:$B$15,2,FALSE),0),0.5)</f>
        <v>1.3</v>
      </c>
      <c r="S5307">
        <f>IF(K5307=1,1,IFERROR(IF(H5307="pass",VLOOKUP(F5307,Lookup!$D$2:$E$26,2,FALSE),0),1.6))</f>
        <v>0</v>
      </c>
      <c r="T5307" s="6">
        <f t="shared" si="321"/>
        <v>0</v>
      </c>
      <c r="U5307" s="6">
        <f t="shared" si="322"/>
        <v>1.3</v>
      </c>
      <c r="V5307" t="str">
        <f t="shared" si="323"/>
        <v>M.GORDON, DEN</v>
      </c>
    </row>
    <row r="5308" spans="1:22">
      <c r="A5308">
        <v>1472</v>
      </c>
      <c r="B5308" s="21">
        <v>3</v>
      </c>
      <c r="C5308" s="21" t="s">
        <v>27</v>
      </c>
      <c r="D5308" s="21" t="s">
        <v>12</v>
      </c>
      <c r="E5308" s="21">
        <v>5</v>
      </c>
      <c r="F5308" s="21">
        <v>95</v>
      </c>
      <c r="G5308" s="21" t="s">
        <v>6403</v>
      </c>
      <c r="H5308" s="21" t="s">
        <v>439</v>
      </c>
      <c r="I5308" s="21">
        <v>0</v>
      </c>
      <c r="J5308" s="21">
        <v>1</v>
      </c>
      <c r="K5308" s="21">
        <v>0</v>
      </c>
      <c r="L5308" s="21">
        <v>0</v>
      </c>
      <c r="M5308" s="21" t="s">
        <v>1294</v>
      </c>
      <c r="N5308" s="21">
        <v>-3</v>
      </c>
      <c r="O5308" s="21">
        <f t="shared" si="318"/>
        <v>-3</v>
      </c>
      <c r="P5308" s="21">
        <f t="shared" si="319"/>
        <v>0</v>
      </c>
      <c r="Q5308" s="21">
        <f t="shared" si="320"/>
        <v>1</v>
      </c>
      <c r="R5308">
        <f>IFERROR(IF(I5308=1,VLOOKUP(F5308,Lookup!$A$2:$B$15,2,FALSE),0),0.5)</f>
        <v>0</v>
      </c>
      <c r="S5308">
        <f>IF(K5308=1,1,IFERROR(IF(H5308="pass",VLOOKUP(F5308,Lookup!$D$2:$E$26,2,FALSE),0),1.6))</f>
        <v>3.2</v>
      </c>
      <c r="T5308" s="6">
        <f t="shared" si="321"/>
        <v>1.5475000000000001</v>
      </c>
      <c r="U5308" s="6">
        <f t="shared" si="322"/>
        <v>3.2</v>
      </c>
      <c r="V5308" t="str">
        <f t="shared" si="323"/>
        <v>C.SUTTON, DEN</v>
      </c>
    </row>
    <row r="5309" spans="1:22">
      <c r="A5309">
        <v>1473</v>
      </c>
      <c r="B5309" s="21">
        <v>3</v>
      </c>
      <c r="C5309" s="21" t="s">
        <v>27</v>
      </c>
      <c r="D5309" s="21" t="s">
        <v>12</v>
      </c>
      <c r="E5309" s="21">
        <v>1</v>
      </c>
      <c r="F5309" s="21">
        <v>99</v>
      </c>
      <c r="G5309" s="21" t="s">
        <v>6404</v>
      </c>
      <c r="H5309" s="21" t="s">
        <v>585</v>
      </c>
      <c r="I5309" s="21">
        <v>1</v>
      </c>
      <c r="J5309" s="21">
        <v>0</v>
      </c>
      <c r="K5309" s="21">
        <v>0</v>
      </c>
      <c r="L5309" s="21">
        <v>0</v>
      </c>
      <c r="M5309" s="21" t="s">
        <v>1292</v>
      </c>
      <c r="N5309" s="21" t="s">
        <v>587</v>
      </c>
      <c r="O5309" s="21">
        <f t="shared" si="318"/>
        <v>0</v>
      </c>
      <c r="P5309" s="21">
        <f t="shared" si="319"/>
        <v>1</v>
      </c>
      <c r="Q5309" s="21">
        <f t="shared" si="320"/>
        <v>0</v>
      </c>
      <c r="R5309">
        <f>IFERROR(IF(I5309=1,VLOOKUP(F5309,Lookup!$A$2:$B$15,2,FALSE),0),0.5)</f>
        <v>3.3</v>
      </c>
      <c r="S5309">
        <f>IF(K5309=1,1,IFERROR(IF(H5309="pass",VLOOKUP(F5309,Lookup!$D$2:$E$26,2,FALSE),0),1.6))</f>
        <v>0</v>
      </c>
      <c r="T5309" s="6">
        <f t="shared" si="321"/>
        <v>0</v>
      </c>
      <c r="U5309" s="6">
        <f t="shared" si="322"/>
        <v>3.3</v>
      </c>
      <c r="V5309" t="str">
        <f t="shared" si="323"/>
        <v>J.WILLIAMS, DEN</v>
      </c>
    </row>
    <row r="5310" spans="1:22">
      <c r="A5310">
        <v>1474</v>
      </c>
      <c r="B5310" s="21">
        <v>3</v>
      </c>
      <c r="C5310" s="21" t="s">
        <v>12</v>
      </c>
      <c r="D5310" s="21" t="s">
        <v>27</v>
      </c>
      <c r="E5310" s="21">
        <v>75</v>
      </c>
      <c r="F5310" s="21">
        <v>25</v>
      </c>
      <c r="G5310" s="21" t="s">
        <v>6405</v>
      </c>
      <c r="H5310" s="21" t="s">
        <v>439</v>
      </c>
      <c r="I5310" s="21">
        <v>0</v>
      </c>
      <c r="J5310" s="21">
        <v>1</v>
      </c>
      <c r="K5310" s="21">
        <v>0</v>
      </c>
      <c r="L5310" s="21">
        <v>0</v>
      </c>
      <c r="M5310" s="21" t="s">
        <v>2101</v>
      </c>
      <c r="N5310" s="21">
        <v>-1</v>
      </c>
      <c r="O5310" s="21">
        <f t="shared" si="318"/>
        <v>-1</v>
      </c>
      <c r="P5310" s="21">
        <f t="shared" si="319"/>
        <v>0</v>
      </c>
      <c r="Q5310" s="21">
        <f t="shared" si="320"/>
        <v>1</v>
      </c>
      <c r="R5310">
        <f>IFERROR(IF(I5310=1,VLOOKUP(F5310,Lookup!$A$2:$B$15,2,FALSE),0),0.5)</f>
        <v>0</v>
      </c>
      <c r="S5310">
        <f>IF(K5310=1,1,IFERROR(IF(H5310="pass",VLOOKUP(F5310,Lookup!$D$2:$E$26,2,FALSE),0),1.6))</f>
        <v>1.6</v>
      </c>
      <c r="T5310" s="6">
        <f t="shared" si="321"/>
        <v>1.5825</v>
      </c>
      <c r="U5310" s="6">
        <f t="shared" si="322"/>
        <v>1.5825</v>
      </c>
      <c r="V5310" t="str">
        <f t="shared" si="323"/>
        <v>M.CARTER, NYJ</v>
      </c>
    </row>
    <row r="5311" spans="1:22">
      <c r="A5311">
        <v>1475</v>
      </c>
      <c r="B5311" s="21">
        <v>3</v>
      </c>
      <c r="C5311" s="21" t="s">
        <v>12</v>
      </c>
      <c r="D5311" s="21" t="s">
        <v>27</v>
      </c>
      <c r="E5311" s="21">
        <v>65</v>
      </c>
      <c r="F5311" s="21">
        <v>35</v>
      </c>
      <c r="G5311" s="21" t="s">
        <v>6406</v>
      </c>
      <c r="H5311" s="21" t="s">
        <v>439</v>
      </c>
      <c r="I5311" s="21">
        <v>0</v>
      </c>
      <c r="J5311" s="21">
        <v>1</v>
      </c>
      <c r="K5311" s="21">
        <v>0</v>
      </c>
      <c r="L5311" s="21">
        <v>0</v>
      </c>
      <c r="M5311" s="21" t="s">
        <v>6390</v>
      </c>
      <c r="N5311" s="21">
        <v>22</v>
      </c>
      <c r="O5311" s="21">
        <f t="shared" ref="O5311:O5374" si="324">IF(N5311="NA",0,N5311)</f>
        <v>22</v>
      </c>
      <c r="P5311" s="21">
        <f t="shared" ref="P5311:P5374" si="325">IF(R5311&gt;0,1,0)</f>
        <v>0</v>
      </c>
      <c r="Q5311" s="21">
        <f t="shared" ref="Q5311:Q5374" si="326">IF(AND(S5311&gt;0,T5311&gt;0),1,0)</f>
        <v>1</v>
      </c>
      <c r="R5311">
        <f>IFERROR(IF(I5311=1,VLOOKUP(F5311,Lookup!$A$2:$B$15,2,FALSE),0),0.5)</f>
        <v>0</v>
      </c>
      <c r="S5311">
        <f>IF(K5311=1,1,IFERROR(IF(H5311="pass",VLOOKUP(F5311,Lookup!$D$2:$E$26,2,FALSE),0),1.6))</f>
        <v>1.6</v>
      </c>
      <c r="T5311" s="6">
        <f t="shared" ref="T5311:T5374" si="327">IFERROR(1.6+0.7/40*N5311,0)</f>
        <v>1.9850000000000001</v>
      </c>
      <c r="U5311" s="6">
        <f t="shared" ref="U5311:U5374" si="328">R5311+IF(S5311&gt;=3.2,S5311,IF(AND(S5311&lt;3.2,S5311&gt;=1.8),S5311*0.66+T5311*0.34,T5311))+K5311*0.4735*2</f>
        <v>1.9850000000000001</v>
      </c>
      <c r="V5311" t="str">
        <f t="shared" si="323"/>
        <v>K.COLE, NYJ</v>
      </c>
    </row>
    <row r="5312" spans="1:22">
      <c r="A5312">
        <v>1476</v>
      </c>
      <c r="B5312" s="21">
        <v>3</v>
      </c>
      <c r="C5312" s="21" t="s">
        <v>12</v>
      </c>
      <c r="D5312" s="21" t="s">
        <v>27</v>
      </c>
      <c r="E5312" s="21">
        <v>42</v>
      </c>
      <c r="F5312" s="21">
        <v>58</v>
      </c>
      <c r="G5312" s="21" t="s">
        <v>6407</v>
      </c>
      <c r="H5312" s="21" t="s">
        <v>439</v>
      </c>
      <c r="I5312" s="21">
        <v>0</v>
      </c>
      <c r="J5312" s="21">
        <v>1</v>
      </c>
      <c r="K5312" s="21">
        <v>0</v>
      </c>
      <c r="L5312" s="21">
        <v>0</v>
      </c>
      <c r="M5312" s="21" t="s">
        <v>1206</v>
      </c>
      <c r="N5312" s="21">
        <v>5</v>
      </c>
      <c r="O5312" s="21">
        <f t="shared" si="324"/>
        <v>5</v>
      </c>
      <c r="P5312" s="21">
        <f t="shared" si="325"/>
        <v>0</v>
      </c>
      <c r="Q5312" s="21">
        <f t="shared" si="326"/>
        <v>1</v>
      </c>
      <c r="R5312">
        <f>IFERROR(IF(I5312=1,VLOOKUP(F5312,Lookup!$A$2:$B$15,2,FALSE),0),0.5)</f>
        <v>0</v>
      </c>
      <c r="S5312">
        <f>IF(K5312=1,1,IFERROR(IF(H5312="pass",VLOOKUP(F5312,Lookup!$D$2:$E$26,2,FALSE),0),1.6))</f>
        <v>1.6</v>
      </c>
      <c r="T5312" s="6">
        <f t="shared" si="327"/>
        <v>1.6875</v>
      </c>
      <c r="U5312" s="6">
        <f t="shared" si="328"/>
        <v>1.6875</v>
      </c>
      <c r="V5312" t="str">
        <f t="shared" si="323"/>
        <v>T.JOHNSON, NYJ</v>
      </c>
    </row>
    <row r="5313" spans="1:22">
      <c r="A5313">
        <v>1477</v>
      </c>
      <c r="B5313" s="21">
        <v>3</v>
      </c>
      <c r="C5313" s="21" t="s">
        <v>12</v>
      </c>
      <c r="D5313" s="21" t="s">
        <v>27</v>
      </c>
      <c r="E5313" s="21">
        <v>42</v>
      </c>
      <c r="F5313" s="21">
        <v>58</v>
      </c>
      <c r="G5313" s="21" t="s">
        <v>6408</v>
      </c>
      <c r="H5313" s="21" t="s">
        <v>439</v>
      </c>
      <c r="I5313" s="21">
        <v>0</v>
      </c>
      <c r="J5313" s="21">
        <v>1</v>
      </c>
      <c r="K5313" s="21">
        <v>0</v>
      </c>
      <c r="L5313" s="21">
        <v>0</v>
      </c>
      <c r="M5313" s="21" t="s">
        <v>2110</v>
      </c>
      <c r="N5313" s="21">
        <v>10</v>
      </c>
      <c r="O5313" s="21">
        <f t="shared" si="324"/>
        <v>10</v>
      </c>
      <c r="P5313" s="21">
        <f t="shared" si="325"/>
        <v>0</v>
      </c>
      <c r="Q5313" s="21">
        <f t="shared" si="326"/>
        <v>1</v>
      </c>
      <c r="R5313">
        <f>IFERROR(IF(I5313=1,VLOOKUP(F5313,Lookup!$A$2:$B$15,2,FALSE),0),0.5)</f>
        <v>0</v>
      </c>
      <c r="S5313">
        <f>IF(K5313=1,1,IFERROR(IF(H5313="pass",VLOOKUP(F5313,Lookup!$D$2:$E$26,2,FALSE),0),1.6))</f>
        <v>1.6</v>
      </c>
      <c r="T5313" s="6">
        <f t="shared" si="327"/>
        <v>1.7750000000000001</v>
      </c>
      <c r="U5313" s="6">
        <f t="shared" si="328"/>
        <v>1.7750000000000001</v>
      </c>
      <c r="V5313" t="str">
        <f t="shared" si="323"/>
        <v>C.DAVIS, NYJ</v>
      </c>
    </row>
    <row r="5314" spans="1:22">
      <c r="A5314">
        <v>1478</v>
      </c>
      <c r="B5314" s="21">
        <v>3</v>
      </c>
      <c r="C5314" s="21" t="s">
        <v>27</v>
      </c>
      <c r="D5314" s="21" t="s">
        <v>12</v>
      </c>
      <c r="E5314" s="21">
        <v>33</v>
      </c>
      <c r="F5314" s="21">
        <v>67</v>
      </c>
      <c r="G5314" s="21" t="s">
        <v>6409</v>
      </c>
      <c r="H5314" s="21" t="s">
        <v>585</v>
      </c>
      <c r="I5314" s="21">
        <v>1</v>
      </c>
      <c r="J5314" s="21">
        <v>0</v>
      </c>
      <c r="K5314" s="21">
        <v>0</v>
      </c>
      <c r="L5314" s="21">
        <v>0</v>
      </c>
      <c r="M5314" s="21" t="s">
        <v>1287</v>
      </c>
      <c r="N5314" s="21" t="s">
        <v>587</v>
      </c>
      <c r="O5314" s="21">
        <f t="shared" si="324"/>
        <v>0</v>
      </c>
      <c r="P5314" s="21">
        <f t="shared" si="325"/>
        <v>1</v>
      </c>
      <c r="Q5314" s="21">
        <f t="shared" si="326"/>
        <v>0</v>
      </c>
      <c r="R5314">
        <f>IFERROR(IF(I5314=1,VLOOKUP(F5314,Lookup!$A$2:$B$15,2,FALSE),0),0.5)</f>
        <v>0.5</v>
      </c>
      <c r="S5314">
        <f>IF(K5314=1,1,IFERROR(IF(H5314="pass",VLOOKUP(F5314,Lookup!$D$2:$E$26,2,FALSE),0),1.6))</f>
        <v>0</v>
      </c>
      <c r="T5314" s="6">
        <f t="shared" si="327"/>
        <v>0</v>
      </c>
      <c r="U5314" s="6">
        <f t="shared" si="328"/>
        <v>0.5</v>
      </c>
      <c r="V5314" t="str">
        <f t="shared" ref="V5314:V5377" si="329">IF(M5314="A.St","A. ST. BROWN, DET",IF(M5314="Dj.Moore","D.MOORE, CAR",IF(M5314="Mi.Carter","M.CARTER, NYJ",UPPER(M5314)&amp;", "&amp;C5314)))</f>
        <v>M.GORDON, DEN</v>
      </c>
    </row>
    <row r="5315" spans="1:22">
      <c r="A5315">
        <v>1479</v>
      </c>
      <c r="B5315" s="21">
        <v>3</v>
      </c>
      <c r="C5315" s="21" t="s">
        <v>27</v>
      </c>
      <c r="D5315" s="21" t="s">
        <v>12</v>
      </c>
      <c r="E5315" s="21">
        <v>32</v>
      </c>
      <c r="F5315" s="21">
        <v>68</v>
      </c>
      <c r="G5315" s="21" t="s">
        <v>6410</v>
      </c>
      <c r="H5315" s="21" t="s">
        <v>585</v>
      </c>
      <c r="I5315" s="21">
        <v>1</v>
      </c>
      <c r="J5315" s="21">
        <v>0</v>
      </c>
      <c r="K5315" s="21">
        <v>0</v>
      </c>
      <c r="L5315" s="21">
        <v>0</v>
      </c>
      <c r="M5315" s="21" t="s">
        <v>1287</v>
      </c>
      <c r="N5315" s="21" t="s">
        <v>587</v>
      </c>
      <c r="O5315" s="21">
        <f t="shared" si="324"/>
        <v>0</v>
      </c>
      <c r="P5315" s="21">
        <f t="shared" si="325"/>
        <v>1</v>
      </c>
      <c r="Q5315" s="21">
        <f t="shared" si="326"/>
        <v>0</v>
      </c>
      <c r="R5315">
        <f>IFERROR(IF(I5315=1,VLOOKUP(F5315,Lookup!$A$2:$B$15,2,FALSE),0),0.5)</f>
        <v>0.5</v>
      </c>
      <c r="S5315">
        <f>IF(K5315=1,1,IFERROR(IF(H5315="pass",VLOOKUP(F5315,Lookup!$D$2:$E$26,2,FALSE),0),1.6))</f>
        <v>0</v>
      </c>
      <c r="T5315" s="6">
        <f t="shared" si="327"/>
        <v>0</v>
      </c>
      <c r="U5315" s="6">
        <f t="shared" si="328"/>
        <v>0.5</v>
      </c>
      <c r="V5315" t="str">
        <f t="shared" si="329"/>
        <v>M.GORDON, DEN</v>
      </c>
    </row>
    <row r="5316" spans="1:22">
      <c r="A5316">
        <v>1480</v>
      </c>
      <c r="B5316" s="21">
        <v>3</v>
      </c>
      <c r="C5316" s="21" t="s">
        <v>27</v>
      </c>
      <c r="D5316" s="21" t="s">
        <v>12</v>
      </c>
      <c r="E5316" s="21">
        <v>32</v>
      </c>
      <c r="F5316" s="21">
        <v>68</v>
      </c>
      <c r="G5316" s="21" t="s">
        <v>6411</v>
      </c>
      <c r="H5316" s="21" t="s">
        <v>439</v>
      </c>
      <c r="I5316" s="21">
        <v>0</v>
      </c>
      <c r="J5316" s="21">
        <v>1</v>
      </c>
      <c r="K5316" s="21">
        <v>0</v>
      </c>
      <c r="L5316" s="21">
        <v>0</v>
      </c>
      <c r="M5316" s="21" t="s">
        <v>1304</v>
      </c>
      <c r="N5316" s="21">
        <v>28</v>
      </c>
      <c r="O5316" s="21">
        <f t="shared" si="324"/>
        <v>28</v>
      </c>
      <c r="P5316" s="21">
        <f t="shared" si="325"/>
        <v>0</v>
      </c>
      <c r="Q5316" s="21">
        <f t="shared" si="326"/>
        <v>1</v>
      </c>
      <c r="R5316">
        <f>IFERROR(IF(I5316=1,VLOOKUP(F5316,Lookup!$A$2:$B$15,2,FALSE),0),0.5)</f>
        <v>0</v>
      </c>
      <c r="S5316">
        <f>IF(K5316=1,1,IFERROR(IF(H5316="pass",VLOOKUP(F5316,Lookup!$D$2:$E$26,2,FALSE),0),1.6))</f>
        <v>1.6</v>
      </c>
      <c r="T5316" s="6">
        <f t="shared" si="327"/>
        <v>2.09</v>
      </c>
      <c r="U5316" s="6">
        <f t="shared" si="328"/>
        <v>2.09</v>
      </c>
      <c r="V5316" t="str">
        <f t="shared" si="329"/>
        <v>T.PATRICK, DEN</v>
      </c>
    </row>
    <row r="5317" spans="1:22">
      <c r="A5317">
        <v>1481</v>
      </c>
      <c r="B5317" s="21">
        <v>3</v>
      </c>
      <c r="C5317" s="21" t="s">
        <v>27</v>
      </c>
      <c r="D5317" s="21" t="s">
        <v>12</v>
      </c>
      <c r="E5317" s="21">
        <v>1</v>
      </c>
      <c r="F5317" s="21">
        <v>99</v>
      </c>
      <c r="G5317" s="21" t="s">
        <v>6412</v>
      </c>
      <c r="H5317" s="21" t="s">
        <v>585</v>
      </c>
      <c r="I5317" s="21">
        <v>1</v>
      </c>
      <c r="J5317" s="21">
        <v>0</v>
      </c>
      <c r="K5317" s="21">
        <v>0</v>
      </c>
      <c r="L5317" s="21">
        <v>0</v>
      </c>
      <c r="M5317" s="21" t="s">
        <v>1292</v>
      </c>
      <c r="N5317" s="21" t="s">
        <v>587</v>
      </c>
      <c r="O5317" s="21">
        <f t="shared" si="324"/>
        <v>0</v>
      </c>
      <c r="P5317" s="21">
        <f t="shared" si="325"/>
        <v>1</v>
      </c>
      <c r="Q5317" s="21">
        <f t="shared" si="326"/>
        <v>0</v>
      </c>
      <c r="R5317">
        <f>IFERROR(IF(I5317=1,VLOOKUP(F5317,Lookup!$A$2:$B$15,2,FALSE),0),0.5)</f>
        <v>3.3</v>
      </c>
      <c r="S5317">
        <f>IF(K5317=1,1,IFERROR(IF(H5317="pass",VLOOKUP(F5317,Lookup!$D$2:$E$26,2,FALSE),0),1.6))</f>
        <v>0</v>
      </c>
      <c r="T5317" s="6">
        <f t="shared" si="327"/>
        <v>0</v>
      </c>
      <c r="U5317" s="6">
        <f t="shared" si="328"/>
        <v>3.3</v>
      </c>
      <c r="V5317" t="str">
        <f t="shared" si="329"/>
        <v>J.WILLIAMS, DEN</v>
      </c>
    </row>
    <row r="5318" spans="1:22">
      <c r="A5318">
        <v>1482</v>
      </c>
      <c r="B5318" s="21">
        <v>3</v>
      </c>
      <c r="C5318" s="21" t="s">
        <v>12</v>
      </c>
      <c r="D5318" s="21" t="s">
        <v>27</v>
      </c>
      <c r="E5318" s="21">
        <v>63</v>
      </c>
      <c r="F5318" s="21">
        <v>37</v>
      </c>
      <c r="G5318" s="21" t="s">
        <v>6413</v>
      </c>
      <c r="H5318" s="21" t="s">
        <v>439</v>
      </c>
      <c r="I5318" s="21">
        <v>0</v>
      </c>
      <c r="J5318" s="21">
        <v>1</v>
      </c>
      <c r="K5318" s="21">
        <v>0</v>
      </c>
      <c r="L5318" s="21">
        <v>0</v>
      </c>
      <c r="M5318" s="21" t="s">
        <v>2157</v>
      </c>
      <c r="N5318" s="21">
        <v>3</v>
      </c>
      <c r="O5318" s="21">
        <f t="shared" si="324"/>
        <v>3</v>
      </c>
      <c r="P5318" s="21">
        <f t="shared" si="325"/>
        <v>0</v>
      </c>
      <c r="Q5318" s="21">
        <f t="shared" si="326"/>
        <v>1</v>
      </c>
      <c r="R5318">
        <f>IFERROR(IF(I5318=1,VLOOKUP(F5318,Lookup!$A$2:$B$15,2,FALSE),0),0.5)</f>
        <v>0</v>
      </c>
      <c r="S5318">
        <f>IF(K5318=1,1,IFERROR(IF(H5318="pass",VLOOKUP(F5318,Lookup!$D$2:$E$26,2,FALSE),0),1.6))</f>
        <v>1.6</v>
      </c>
      <c r="T5318" s="6">
        <f t="shared" si="327"/>
        <v>1.6525000000000001</v>
      </c>
      <c r="U5318" s="6">
        <f t="shared" si="328"/>
        <v>1.6525000000000001</v>
      </c>
      <c r="V5318" t="str">
        <f t="shared" si="329"/>
        <v>B.BERRIOS, NYJ</v>
      </c>
    </row>
    <row r="5319" spans="1:22">
      <c r="A5319">
        <v>1483</v>
      </c>
      <c r="B5319" s="21">
        <v>3</v>
      </c>
      <c r="C5319" s="21" t="s">
        <v>12</v>
      </c>
      <c r="D5319" s="21" t="s">
        <v>27</v>
      </c>
      <c r="E5319" s="21">
        <v>59</v>
      </c>
      <c r="F5319" s="21">
        <v>41</v>
      </c>
      <c r="G5319" s="21" t="s">
        <v>6414</v>
      </c>
      <c r="H5319" s="21" t="s">
        <v>439</v>
      </c>
      <c r="I5319" s="21">
        <v>0</v>
      </c>
      <c r="J5319" s="21">
        <v>1</v>
      </c>
      <c r="K5319" s="21">
        <v>0</v>
      </c>
      <c r="L5319" s="21">
        <v>0</v>
      </c>
      <c r="M5319" s="21" t="s">
        <v>1206</v>
      </c>
      <c r="N5319" s="21">
        <v>4</v>
      </c>
      <c r="O5319" s="21">
        <f t="shared" si="324"/>
        <v>4</v>
      </c>
      <c r="P5319" s="21">
        <f t="shared" si="325"/>
        <v>0</v>
      </c>
      <c r="Q5319" s="21">
        <f t="shared" si="326"/>
        <v>1</v>
      </c>
      <c r="R5319">
        <f>IFERROR(IF(I5319=1,VLOOKUP(F5319,Lookup!$A$2:$B$15,2,FALSE),0),0.5)</f>
        <v>0</v>
      </c>
      <c r="S5319">
        <f>IF(K5319=1,1,IFERROR(IF(H5319="pass",VLOOKUP(F5319,Lookup!$D$2:$E$26,2,FALSE),0),1.6))</f>
        <v>1.6</v>
      </c>
      <c r="T5319" s="6">
        <f t="shared" si="327"/>
        <v>1.6700000000000002</v>
      </c>
      <c r="U5319" s="6">
        <f t="shared" si="328"/>
        <v>1.6700000000000002</v>
      </c>
      <c r="V5319" t="str">
        <f t="shared" si="329"/>
        <v>T.JOHNSON, NYJ</v>
      </c>
    </row>
    <row r="5320" spans="1:22">
      <c r="A5320">
        <v>1484</v>
      </c>
      <c r="B5320" s="21">
        <v>3</v>
      </c>
      <c r="C5320" s="21" t="s">
        <v>27</v>
      </c>
      <c r="D5320" s="21" t="s">
        <v>12</v>
      </c>
      <c r="E5320" s="21">
        <v>29</v>
      </c>
      <c r="F5320" s="21">
        <v>71</v>
      </c>
      <c r="G5320" s="21" t="s">
        <v>6415</v>
      </c>
      <c r="H5320" s="21" t="s">
        <v>585</v>
      </c>
      <c r="I5320" s="21">
        <v>1</v>
      </c>
      <c r="J5320" s="21">
        <v>0</v>
      </c>
      <c r="K5320" s="21">
        <v>0</v>
      </c>
      <c r="L5320" s="21">
        <v>0</v>
      </c>
      <c r="M5320" s="21" t="s">
        <v>1287</v>
      </c>
      <c r="N5320" s="21" t="s">
        <v>587</v>
      </c>
      <c r="O5320" s="21">
        <f t="shared" si="324"/>
        <v>0</v>
      </c>
      <c r="P5320" s="21">
        <f t="shared" si="325"/>
        <v>1</v>
      </c>
      <c r="Q5320" s="21">
        <f t="shared" si="326"/>
        <v>0</v>
      </c>
      <c r="R5320">
        <f>IFERROR(IF(I5320=1,VLOOKUP(F5320,Lookup!$A$2:$B$15,2,FALSE),0),0.5)</f>
        <v>0.5</v>
      </c>
      <c r="S5320">
        <f>IF(K5320=1,1,IFERROR(IF(H5320="pass",VLOOKUP(F5320,Lookup!$D$2:$E$26,2,FALSE),0),1.6))</f>
        <v>0</v>
      </c>
      <c r="T5320" s="6">
        <f t="shared" si="327"/>
        <v>0</v>
      </c>
      <c r="U5320" s="6">
        <f t="shared" si="328"/>
        <v>0.5</v>
      </c>
      <c r="V5320" t="str">
        <f t="shared" si="329"/>
        <v>M.GORDON, DEN</v>
      </c>
    </row>
    <row r="5321" spans="1:22">
      <c r="A5321">
        <v>1485</v>
      </c>
      <c r="B5321" s="21">
        <v>3</v>
      </c>
      <c r="C5321" s="21" t="s">
        <v>27</v>
      </c>
      <c r="D5321" s="21" t="s">
        <v>12</v>
      </c>
      <c r="E5321" s="21">
        <v>20</v>
      </c>
      <c r="F5321" s="21">
        <v>80</v>
      </c>
      <c r="G5321" s="21" t="s">
        <v>6416</v>
      </c>
      <c r="H5321" s="21" t="s">
        <v>585</v>
      </c>
      <c r="I5321" s="21">
        <v>1</v>
      </c>
      <c r="J5321" s="21">
        <v>0</v>
      </c>
      <c r="K5321" s="21">
        <v>0</v>
      </c>
      <c r="L5321" s="21">
        <v>0</v>
      </c>
      <c r="M5321" s="21" t="s">
        <v>3425</v>
      </c>
      <c r="N5321" s="21" t="s">
        <v>587</v>
      </c>
      <c r="O5321" s="21">
        <f t="shared" si="324"/>
        <v>0</v>
      </c>
      <c r="P5321" s="21">
        <f t="shared" si="325"/>
        <v>1</v>
      </c>
      <c r="Q5321" s="21">
        <f t="shared" si="326"/>
        <v>0</v>
      </c>
      <c r="R5321">
        <f>IFERROR(IF(I5321=1,VLOOKUP(F5321,Lookup!$A$2:$B$15,2,FALSE),0),0.5)</f>
        <v>0.5</v>
      </c>
      <c r="S5321">
        <f>IF(K5321=1,1,IFERROR(IF(H5321="pass",VLOOKUP(F5321,Lookup!$D$2:$E$26,2,FALSE),0),1.6))</f>
        <v>0</v>
      </c>
      <c r="T5321" s="6">
        <f t="shared" si="327"/>
        <v>0</v>
      </c>
      <c r="U5321" s="6">
        <f t="shared" si="328"/>
        <v>0.5</v>
      </c>
      <c r="V5321" t="str">
        <f t="shared" si="329"/>
        <v>T.BRIDGEWATER, DEN</v>
      </c>
    </row>
    <row r="5322" spans="1:22">
      <c r="A5322">
        <v>1486</v>
      </c>
      <c r="B5322" s="21">
        <v>3</v>
      </c>
      <c r="C5322" s="21" t="s">
        <v>27</v>
      </c>
      <c r="D5322" s="21" t="s">
        <v>12</v>
      </c>
      <c r="E5322" s="21">
        <v>18</v>
      </c>
      <c r="F5322" s="21">
        <v>82</v>
      </c>
      <c r="G5322" s="21" t="s">
        <v>6417</v>
      </c>
      <c r="H5322" s="21" t="s">
        <v>585</v>
      </c>
      <c r="I5322" s="21">
        <v>1</v>
      </c>
      <c r="J5322" s="21">
        <v>0</v>
      </c>
      <c r="K5322" s="21">
        <v>0</v>
      </c>
      <c r="L5322" s="21">
        <v>0</v>
      </c>
      <c r="M5322" s="21" t="s">
        <v>6418</v>
      </c>
      <c r="N5322" s="21" t="s">
        <v>587</v>
      </c>
      <c r="O5322" s="21">
        <f t="shared" si="324"/>
        <v>0</v>
      </c>
      <c r="P5322" s="21">
        <f t="shared" si="325"/>
        <v>1</v>
      </c>
      <c r="Q5322" s="21">
        <f t="shared" si="326"/>
        <v>0</v>
      </c>
      <c r="R5322">
        <f>IFERROR(IF(I5322=1,VLOOKUP(F5322,Lookup!$A$2:$B$15,2,FALSE),0),0.5)</f>
        <v>0.5</v>
      </c>
      <c r="S5322">
        <f>IF(K5322=1,1,IFERROR(IF(H5322="pass",VLOOKUP(F5322,Lookup!$D$2:$E$26,2,FALSE),0),1.6))</f>
        <v>0</v>
      </c>
      <c r="T5322" s="6">
        <f t="shared" si="327"/>
        <v>0</v>
      </c>
      <c r="U5322" s="6">
        <f t="shared" si="328"/>
        <v>0.5</v>
      </c>
      <c r="V5322" t="str">
        <f t="shared" si="329"/>
        <v>D.CROCKETT, DEN</v>
      </c>
    </row>
    <row r="5323" spans="1:22">
      <c r="A5323">
        <v>1487</v>
      </c>
      <c r="B5323" s="21">
        <v>3</v>
      </c>
      <c r="C5323" s="21" t="s">
        <v>27</v>
      </c>
      <c r="D5323" s="21" t="s">
        <v>12</v>
      </c>
      <c r="E5323" s="21">
        <v>16</v>
      </c>
      <c r="F5323" s="21">
        <v>84</v>
      </c>
      <c r="G5323" s="21" t="s">
        <v>6419</v>
      </c>
      <c r="H5323" s="21" t="s">
        <v>585</v>
      </c>
      <c r="I5323" s="21">
        <v>1</v>
      </c>
      <c r="J5323" s="21">
        <v>0</v>
      </c>
      <c r="K5323" s="21">
        <v>0</v>
      </c>
      <c r="L5323" s="21">
        <v>0</v>
      </c>
      <c r="M5323" s="21" t="s">
        <v>6418</v>
      </c>
      <c r="N5323" s="21" t="s">
        <v>587</v>
      </c>
      <c r="O5323" s="21">
        <f t="shared" si="324"/>
        <v>0</v>
      </c>
      <c r="P5323" s="21">
        <f t="shared" si="325"/>
        <v>1</v>
      </c>
      <c r="Q5323" s="21">
        <f t="shared" si="326"/>
        <v>0</v>
      </c>
      <c r="R5323">
        <f>IFERROR(IF(I5323=1,VLOOKUP(F5323,Lookup!$A$2:$B$15,2,FALSE),0),0.5)</f>
        <v>0.5</v>
      </c>
      <c r="S5323">
        <f>IF(K5323=1,1,IFERROR(IF(H5323="pass",VLOOKUP(F5323,Lookup!$D$2:$E$26,2,FALSE),0),1.6))</f>
        <v>0</v>
      </c>
      <c r="T5323" s="6">
        <f t="shared" si="327"/>
        <v>0</v>
      </c>
      <c r="U5323" s="6">
        <f t="shared" si="328"/>
        <v>0.5</v>
      </c>
      <c r="V5323" t="str">
        <f t="shared" si="329"/>
        <v>D.CROCKETT, DEN</v>
      </c>
    </row>
    <row r="5324" spans="1:22">
      <c r="A5324">
        <v>1488</v>
      </c>
      <c r="B5324" s="21">
        <v>3</v>
      </c>
      <c r="C5324" s="21" t="s">
        <v>27</v>
      </c>
      <c r="D5324" s="21" t="s">
        <v>12</v>
      </c>
      <c r="E5324" s="21">
        <v>16</v>
      </c>
      <c r="F5324" s="21">
        <v>84</v>
      </c>
      <c r="G5324" s="21" t="s">
        <v>6420</v>
      </c>
      <c r="H5324" s="21" t="s">
        <v>585</v>
      </c>
      <c r="I5324" s="21">
        <v>1</v>
      </c>
      <c r="J5324" s="21">
        <v>0</v>
      </c>
      <c r="K5324" s="21">
        <v>0</v>
      </c>
      <c r="L5324" s="21">
        <v>0</v>
      </c>
      <c r="M5324" s="21" t="s">
        <v>6418</v>
      </c>
      <c r="N5324" s="21" t="s">
        <v>587</v>
      </c>
      <c r="O5324" s="21">
        <f t="shared" si="324"/>
        <v>0</v>
      </c>
      <c r="P5324" s="21">
        <f t="shared" si="325"/>
        <v>1</v>
      </c>
      <c r="Q5324" s="21">
        <f t="shared" si="326"/>
        <v>0</v>
      </c>
      <c r="R5324">
        <f>IFERROR(IF(I5324=1,VLOOKUP(F5324,Lookup!$A$2:$B$15,2,FALSE),0),0.5)</f>
        <v>0.5</v>
      </c>
      <c r="S5324">
        <f>IF(K5324=1,1,IFERROR(IF(H5324="pass",VLOOKUP(F5324,Lookup!$D$2:$E$26,2,FALSE),0),1.6))</f>
        <v>0</v>
      </c>
      <c r="T5324" s="6">
        <f t="shared" si="327"/>
        <v>0</v>
      </c>
      <c r="U5324" s="6">
        <f t="shared" si="328"/>
        <v>0.5</v>
      </c>
      <c r="V5324" t="str">
        <f t="shared" si="329"/>
        <v>D.CROCKETT, DEN</v>
      </c>
    </row>
    <row r="5325" spans="1:22">
      <c r="A5325">
        <v>1489</v>
      </c>
      <c r="B5325" s="21">
        <v>3</v>
      </c>
      <c r="C5325" s="21" t="s">
        <v>12</v>
      </c>
      <c r="D5325" s="21" t="s">
        <v>27</v>
      </c>
      <c r="E5325" s="21">
        <v>75</v>
      </c>
      <c r="F5325" s="21">
        <v>25</v>
      </c>
      <c r="G5325" s="21" t="s">
        <v>6421</v>
      </c>
      <c r="H5325" s="21" t="s">
        <v>439</v>
      </c>
      <c r="I5325" s="21">
        <v>0</v>
      </c>
      <c r="J5325" s="21">
        <v>1</v>
      </c>
      <c r="K5325" s="21">
        <v>0</v>
      </c>
      <c r="L5325" s="21">
        <v>0</v>
      </c>
      <c r="M5325" s="21" t="s">
        <v>2110</v>
      </c>
      <c r="N5325" s="21">
        <v>13</v>
      </c>
      <c r="O5325" s="21">
        <f t="shared" si="324"/>
        <v>13</v>
      </c>
      <c r="P5325" s="21">
        <f t="shared" si="325"/>
        <v>0</v>
      </c>
      <c r="Q5325" s="21">
        <f t="shared" si="326"/>
        <v>1</v>
      </c>
      <c r="R5325">
        <f>IFERROR(IF(I5325=1,VLOOKUP(F5325,Lookup!$A$2:$B$15,2,FALSE),0),0.5)</f>
        <v>0</v>
      </c>
      <c r="S5325">
        <f>IF(K5325=1,1,IFERROR(IF(H5325="pass",VLOOKUP(F5325,Lookup!$D$2:$E$26,2,FALSE),0),1.6))</f>
        <v>1.6</v>
      </c>
      <c r="T5325" s="6">
        <f t="shared" si="327"/>
        <v>1.8275000000000001</v>
      </c>
      <c r="U5325" s="6">
        <f t="shared" si="328"/>
        <v>1.8275000000000001</v>
      </c>
      <c r="V5325" t="str">
        <f t="shared" si="329"/>
        <v>C.DAVIS, NYJ</v>
      </c>
    </row>
    <row r="5326" spans="1:22">
      <c r="A5326">
        <v>1490</v>
      </c>
      <c r="B5326" s="21">
        <v>3</v>
      </c>
      <c r="C5326" s="21" t="s">
        <v>12</v>
      </c>
      <c r="D5326" s="21" t="s">
        <v>27</v>
      </c>
      <c r="E5326" s="21">
        <v>62</v>
      </c>
      <c r="F5326" s="21">
        <v>38</v>
      </c>
      <c r="G5326" s="21" t="s">
        <v>6422</v>
      </c>
      <c r="H5326" s="21" t="s">
        <v>439</v>
      </c>
      <c r="I5326" s="21">
        <v>0</v>
      </c>
      <c r="J5326" s="21">
        <v>1</v>
      </c>
      <c r="K5326" s="21">
        <v>0</v>
      </c>
      <c r="L5326" s="21">
        <v>0</v>
      </c>
      <c r="M5326" s="21" t="s">
        <v>2110</v>
      </c>
      <c r="N5326" s="21">
        <v>13</v>
      </c>
      <c r="O5326" s="21">
        <f t="shared" si="324"/>
        <v>13</v>
      </c>
      <c r="P5326" s="21">
        <f t="shared" si="325"/>
        <v>0</v>
      </c>
      <c r="Q5326" s="21">
        <f t="shared" si="326"/>
        <v>1</v>
      </c>
      <c r="R5326">
        <f>IFERROR(IF(I5326=1,VLOOKUP(F5326,Lookup!$A$2:$B$15,2,FALSE),0),0.5)</f>
        <v>0</v>
      </c>
      <c r="S5326">
        <f>IF(K5326=1,1,IFERROR(IF(H5326="pass",VLOOKUP(F5326,Lookup!$D$2:$E$26,2,FALSE),0),1.6))</f>
        <v>1.6</v>
      </c>
      <c r="T5326" s="6">
        <f t="shared" si="327"/>
        <v>1.8275000000000001</v>
      </c>
      <c r="U5326" s="6">
        <f t="shared" si="328"/>
        <v>1.8275000000000001</v>
      </c>
      <c r="V5326" t="str">
        <f t="shared" si="329"/>
        <v>C.DAVIS, NYJ</v>
      </c>
    </row>
    <row r="5327" spans="1:22">
      <c r="A5327">
        <v>1491</v>
      </c>
      <c r="B5327" s="21">
        <v>3</v>
      </c>
      <c r="C5327" s="21" t="s">
        <v>12</v>
      </c>
      <c r="D5327" s="21" t="s">
        <v>27</v>
      </c>
      <c r="E5327" s="21">
        <v>62</v>
      </c>
      <c r="F5327" s="21">
        <v>38</v>
      </c>
      <c r="G5327" s="21" t="s">
        <v>6423</v>
      </c>
      <c r="H5327" s="21" t="s">
        <v>439</v>
      </c>
      <c r="I5327" s="21">
        <v>0</v>
      </c>
      <c r="J5327" s="21">
        <v>1</v>
      </c>
      <c r="K5327" s="21">
        <v>0</v>
      </c>
      <c r="L5327" s="21">
        <v>0</v>
      </c>
      <c r="M5327" s="21" t="s">
        <v>1816</v>
      </c>
      <c r="N5327" s="21">
        <v>13</v>
      </c>
      <c r="O5327" s="21">
        <f t="shared" si="324"/>
        <v>13</v>
      </c>
      <c r="P5327" s="21">
        <f t="shared" si="325"/>
        <v>0</v>
      </c>
      <c r="Q5327" s="21">
        <f t="shared" si="326"/>
        <v>1</v>
      </c>
      <c r="R5327">
        <f>IFERROR(IF(I5327=1,VLOOKUP(F5327,Lookup!$A$2:$B$15,2,FALSE),0),0.5)</f>
        <v>0</v>
      </c>
      <c r="S5327">
        <f>IF(K5327=1,1,IFERROR(IF(H5327="pass",VLOOKUP(F5327,Lookup!$D$2:$E$26,2,FALSE),0),1.6))</f>
        <v>1.6</v>
      </c>
      <c r="T5327" s="6">
        <f t="shared" si="327"/>
        <v>1.8275000000000001</v>
      </c>
      <c r="U5327" s="6">
        <f t="shared" si="328"/>
        <v>1.8275000000000001</v>
      </c>
      <c r="V5327" t="str">
        <f t="shared" si="329"/>
        <v>J.SMITH, NYJ</v>
      </c>
    </row>
    <row r="5328" spans="1:22">
      <c r="A5328">
        <v>1492</v>
      </c>
      <c r="B5328" s="21">
        <v>3</v>
      </c>
      <c r="C5328" s="21" t="s">
        <v>12</v>
      </c>
      <c r="D5328" s="21" t="s">
        <v>27</v>
      </c>
      <c r="E5328" s="21">
        <v>49</v>
      </c>
      <c r="F5328" s="21">
        <v>51</v>
      </c>
      <c r="G5328" s="21" t="s">
        <v>6424</v>
      </c>
      <c r="H5328" s="21" t="s">
        <v>439</v>
      </c>
      <c r="I5328" s="21">
        <v>0</v>
      </c>
      <c r="J5328" s="21">
        <v>1</v>
      </c>
      <c r="K5328" s="21">
        <v>0</v>
      </c>
      <c r="L5328" s="21">
        <v>0</v>
      </c>
      <c r="M5328" s="21" t="s">
        <v>2157</v>
      </c>
      <c r="N5328" s="21">
        <v>22</v>
      </c>
      <c r="O5328" s="21">
        <f t="shared" si="324"/>
        <v>22</v>
      </c>
      <c r="P5328" s="21">
        <f t="shared" si="325"/>
        <v>0</v>
      </c>
      <c r="Q5328" s="21">
        <f t="shared" si="326"/>
        <v>1</v>
      </c>
      <c r="R5328">
        <f>IFERROR(IF(I5328=1,VLOOKUP(F5328,Lookup!$A$2:$B$15,2,FALSE),0),0.5)</f>
        <v>0</v>
      </c>
      <c r="S5328">
        <f>IF(K5328=1,1,IFERROR(IF(H5328="pass",VLOOKUP(F5328,Lookup!$D$2:$E$26,2,FALSE),0),1.6))</f>
        <v>1.6</v>
      </c>
      <c r="T5328" s="6">
        <f t="shared" si="327"/>
        <v>1.9850000000000001</v>
      </c>
      <c r="U5328" s="6">
        <f t="shared" si="328"/>
        <v>1.9850000000000001</v>
      </c>
      <c r="V5328" t="str">
        <f t="shared" si="329"/>
        <v>B.BERRIOS, NYJ</v>
      </c>
    </row>
    <row r="5329" spans="1:22">
      <c r="A5329">
        <v>1493</v>
      </c>
      <c r="B5329" s="21">
        <v>3</v>
      </c>
      <c r="C5329" s="21" t="s">
        <v>27</v>
      </c>
      <c r="D5329" s="21" t="s">
        <v>12</v>
      </c>
      <c r="E5329" s="21">
        <v>27</v>
      </c>
      <c r="F5329" s="21">
        <v>73</v>
      </c>
      <c r="G5329" s="21" t="s">
        <v>6425</v>
      </c>
      <c r="H5329" s="21" t="s">
        <v>2963</v>
      </c>
      <c r="I5329" s="21">
        <v>0</v>
      </c>
      <c r="J5329" s="21">
        <v>0</v>
      </c>
      <c r="K5329" s="21">
        <v>0</v>
      </c>
      <c r="L5329" s="21">
        <v>0</v>
      </c>
      <c r="M5329" s="21" t="s">
        <v>3425</v>
      </c>
      <c r="N5329" s="21" t="s">
        <v>587</v>
      </c>
      <c r="O5329" s="21">
        <f t="shared" si="324"/>
        <v>0</v>
      </c>
      <c r="P5329" s="21">
        <f t="shared" si="325"/>
        <v>0</v>
      </c>
      <c r="Q5329" s="21">
        <f t="shared" si="326"/>
        <v>0</v>
      </c>
      <c r="R5329">
        <f>IFERROR(IF(I5329=1,VLOOKUP(F5329,Lookup!$A$2:$B$15,2,FALSE),0),0.5)</f>
        <v>0</v>
      </c>
      <c r="S5329">
        <f>IF(K5329=1,1,IFERROR(IF(H5329="pass",VLOOKUP(F5329,Lookup!$D$2:$E$26,2,FALSE),0),1.6))</f>
        <v>0</v>
      </c>
      <c r="T5329" s="6">
        <f t="shared" si="327"/>
        <v>0</v>
      </c>
      <c r="U5329" s="6">
        <f t="shared" si="328"/>
        <v>0</v>
      </c>
      <c r="V5329" t="str">
        <f t="shared" si="329"/>
        <v>T.BRIDGEWATER, DEN</v>
      </c>
    </row>
    <row r="5330" spans="1:22">
      <c r="A5330">
        <v>1494</v>
      </c>
      <c r="B5330" s="21">
        <v>3</v>
      </c>
      <c r="C5330" s="21" t="s">
        <v>2</v>
      </c>
      <c r="D5330" s="21" t="s">
        <v>16</v>
      </c>
      <c r="E5330" s="21">
        <v>75</v>
      </c>
      <c r="F5330" s="21">
        <v>25</v>
      </c>
      <c r="G5330" s="21" t="s">
        <v>6426</v>
      </c>
      <c r="H5330" s="21" t="s">
        <v>439</v>
      </c>
      <c r="I5330" s="21">
        <v>0</v>
      </c>
      <c r="J5330" s="21">
        <v>1</v>
      </c>
      <c r="K5330" s="21">
        <v>0</v>
      </c>
      <c r="L5330" s="21">
        <v>0</v>
      </c>
      <c r="M5330" s="21" t="s">
        <v>1137</v>
      </c>
      <c r="N5330" s="21">
        <v>6</v>
      </c>
      <c r="O5330" s="21">
        <f t="shared" si="324"/>
        <v>6</v>
      </c>
      <c r="P5330" s="21">
        <f t="shared" si="325"/>
        <v>0</v>
      </c>
      <c r="Q5330" s="21">
        <f t="shared" si="326"/>
        <v>1</v>
      </c>
      <c r="R5330">
        <f>IFERROR(IF(I5330=1,VLOOKUP(F5330,Lookup!$A$2:$B$15,2,FALSE),0),0.5)</f>
        <v>0</v>
      </c>
      <c r="S5330">
        <f>IF(K5330=1,1,IFERROR(IF(H5330="pass",VLOOKUP(F5330,Lookup!$D$2:$E$26,2,FALSE),0),1.6))</f>
        <v>1.6</v>
      </c>
      <c r="T5330" s="6">
        <f t="shared" si="327"/>
        <v>1.7050000000000001</v>
      </c>
      <c r="U5330" s="6">
        <f t="shared" si="328"/>
        <v>1.7050000000000001</v>
      </c>
      <c r="V5330" t="str">
        <f t="shared" si="329"/>
        <v>D.SCHULTZ, DAL</v>
      </c>
    </row>
    <row r="5331" spans="1:22">
      <c r="A5331">
        <v>1495</v>
      </c>
      <c r="B5331" s="21">
        <v>3</v>
      </c>
      <c r="C5331" s="21" t="s">
        <v>2</v>
      </c>
      <c r="D5331" s="21" t="s">
        <v>16</v>
      </c>
      <c r="E5331" s="21">
        <v>67</v>
      </c>
      <c r="F5331" s="21">
        <v>33</v>
      </c>
      <c r="G5331" s="21" t="s">
        <v>6427</v>
      </c>
      <c r="H5331" s="21" t="s">
        <v>585</v>
      </c>
      <c r="I5331" s="21">
        <v>1</v>
      </c>
      <c r="J5331" s="21">
        <v>0</v>
      </c>
      <c r="K5331" s="21">
        <v>0</v>
      </c>
      <c r="L5331" s="21">
        <v>0</v>
      </c>
      <c r="M5331" s="21" t="s">
        <v>1135</v>
      </c>
      <c r="N5331" s="21" t="s">
        <v>587</v>
      </c>
      <c r="O5331" s="21">
        <f t="shared" si="324"/>
        <v>0</v>
      </c>
      <c r="P5331" s="21">
        <f t="shared" si="325"/>
        <v>1</v>
      </c>
      <c r="Q5331" s="21">
        <f t="shared" si="326"/>
        <v>0</v>
      </c>
      <c r="R5331">
        <f>IFERROR(IF(I5331=1,VLOOKUP(F5331,Lookup!$A$2:$B$15,2,FALSE),0),0.5)</f>
        <v>0.5</v>
      </c>
      <c r="S5331">
        <f>IF(K5331=1,1,IFERROR(IF(H5331="pass",VLOOKUP(F5331,Lookup!$D$2:$E$26,2,FALSE),0),1.6))</f>
        <v>0</v>
      </c>
      <c r="T5331" s="6">
        <f t="shared" si="327"/>
        <v>0</v>
      </c>
      <c r="U5331" s="6">
        <f t="shared" si="328"/>
        <v>0.5</v>
      </c>
      <c r="V5331" t="str">
        <f t="shared" si="329"/>
        <v>E.ELLIOTT, DAL</v>
      </c>
    </row>
    <row r="5332" spans="1:22">
      <c r="A5332">
        <v>1496</v>
      </c>
      <c r="B5332" s="21">
        <v>3</v>
      </c>
      <c r="C5332" s="21" t="s">
        <v>2</v>
      </c>
      <c r="D5332" s="21" t="s">
        <v>16</v>
      </c>
      <c r="E5332" s="21">
        <v>62</v>
      </c>
      <c r="F5332" s="21">
        <v>38</v>
      </c>
      <c r="G5332" s="21" t="s">
        <v>6428</v>
      </c>
      <c r="H5332" s="21" t="s">
        <v>439</v>
      </c>
      <c r="I5332" s="21">
        <v>0</v>
      </c>
      <c r="J5332" s="21">
        <v>1</v>
      </c>
      <c r="K5332" s="21">
        <v>0</v>
      </c>
      <c r="L5332" s="21">
        <v>0</v>
      </c>
      <c r="M5332" s="21" t="s">
        <v>1135</v>
      </c>
      <c r="N5332" s="21">
        <v>2</v>
      </c>
      <c r="O5332" s="21">
        <f t="shared" si="324"/>
        <v>2</v>
      </c>
      <c r="P5332" s="21">
        <f t="shared" si="325"/>
        <v>0</v>
      </c>
      <c r="Q5332" s="21">
        <f t="shared" si="326"/>
        <v>1</v>
      </c>
      <c r="R5332">
        <f>IFERROR(IF(I5332=1,VLOOKUP(F5332,Lookup!$A$2:$B$15,2,FALSE),0),0.5)</f>
        <v>0</v>
      </c>
      <c r="S5332">
        <f>IF(K5332=1,1,IFERROR(IF(H5332="pass",VLOOKUP(F5332,Lookup!$D$2:$E$26,2,FALSE),0),1.6))</f>
        <v>1.6</v>
      </c>
      <c r="T5332" s="6">
        <f t="shared" si="327"/>
        <v>1.635</v>
      </c>
      <c r="U5332" s="6">
        <f t="shared" si="328"/>
        <v>1.635</v>
      </c>
      <c r="V5332" t="str">
        <f t="shared" si="329"/>
        <v>E.ELLIOTT, DAL</v>
      </c>
    </row>
    <row r="5333" spans="1:22">
      <c r="A5333">
        <v>1497</v>
      </c>
      <c r="B5333" s="21">
        <v>3</v>
      </c>
      <c r="C5333" s="21" t="s">
        <v>2</v>
      </c>
      <c r="D5333" s="21" t="s">
        <v>16</v>
      </c>
      <c r="E5333" s="21">
        <v>54</v>
      </c>
      <c r="F5333" s="21">
        <v>46</v>
      </c>
      <c r="G5333" s="21" t="s">
        <v>6429</v>
      </c>
      <c r="H5333" s="21" t="s">
        <v>585</v>
      </c>
      <c r="I5333" s="21">
        <v>1</v>
      </c>
      <c r="J5333" s="21">
        <v>0</v>
      </c>
      <c r="K5333" s="21">
        <v>0</v>
      </c>
      <c r="L5333" s="21">
        <v>0</v>
      </c>
      <c r="M5333" s="21" t="s">
        <v>1135</v>
      </c>
      <c r="N5333" s="21" t="s">
        <v>587</v>
      </c>
      <c r="O5333" s="21">
        <f t="shared" si="324"/>
        <v>0</v>
      </c>
      <c r="P5333" s="21">
        <f t="shared" si="325"/>
        <v>1</v>
      </c>
      <c r="Q5333" s="21">
        <f t="shared" si="326"/>
        <v>0</v>
      </c>
      <c r="R5333">
        <f>IFERROR(IF(I5333=1,VLOOKUP(F5333,Lookup!$A$2:$B$15,2,FALSE),0),0.5)</f>
        <v>0.5</v>
      </c>
      <c r="S5333">
        <f>IF(K5333=1,1,IFERROR(IF(H5333="pass",VLOOKUP(F5333,Lookup!$D$2:$E$26,2,FALSE),0),1.6))</f>
        <v>0</v>
      </c>
      <c r="T5333" s="6">
        <f t="shared" si="327"/>
        <v>0</v>
      </c>
      <c r="U5333" s="6">
        <f t="shared" si="328"/>
        <v>0.5</v>
      </c>
      <c r="V5333" t="str">
        <f t="shared" si="329"/>
        <v>E.ELLIOTT, DAL</v>
      </c>
    </row>
    <row r="5334" spans="1:22">
      <c r="A5334">
        <v>1498</v>
      </c>
      <c r="B5334" s="21">
        <v>3</v>
      </c>
      <c r="C5334" s="21" t="s">
        <v>2</v>
      </c>
      <c r="D5334" s="21" t="s">
        <v>16</v>
      </c>
      <c r="E5334" s="21">
        <v>45</v>
      </c>
      <c r="F5334" s="21">
        <v>55</v>
      </c>
      <c r="G5334" s="21" t="s">
        <v>6430</v>
      </c>
      <c r="H5334" s="21" t="s">
        <v>439</v>
      </c>
      <c r="I5334" s="21">
        <v>0</v>
      </c>
      <c r="J5334" s="21">
        <v>1</v>
      </c>
      <c r="K5334" s="21">
        <v>0</v>
      </c>
      <c r="L5334" s="21">
        <v>0</v>
      </c>
      <c r="M5334" s="21" t="s">
        <v>1142</v>
      </c>
      <c r="N5334" s="21">
        <v>43</v>
      </c>
      <c r="O5334" s="21">
        <f t="shared" si="324"/>
        <v>43</v>
      </c>
      <c r="P5334" s="21">
        <f t="shared" si="325"/>
        <v>0</v>
      </c>
      <c r="Q5334" s="21">
        <f t="shared" si="326"/>
        <v>1</v>
      </c>
      <c r="R5334">
        <f>IFERROR(IF(I5334=1,VLOOKUP(F5334,Lookup!$A$2:$B$15,2,FALSE),0),0.5)</f>
        <v>0</v>
      </c>
      <c r="S5334">
        <f>IF(K5334=1,1,IFERROR(IF(H5334="pass",VLOOKUP(F5334,Lookup!$D$2:$E$26,2,FALSE),0),1.6))</f>
        <v>1.6</v>
      </c>
      <c r="T5334" s="6">
        <f t="shared" si="327"/>
        <v>2.3525</v>
      </c>
      <c r="U5334" s="6">
        <f t="shared" si="328"/>
        <v>2.3525</v>
      </c>
      <c r="V5334" t="str">
        <f t="shared" si="329"/>
        <v>C.LAMB, DAL</v>
      </c>
    </row>
    <row r="5335" spans="1:22">
      <c r="A5335">
        <v>1499</v>
      </c>
      <c r="B5335" s="21">
        <v>3</v>
      </c>
      <c r="C5335" s="21" t="s">
        <v>2</v>
      </c>
      <c r="D5335" s="21" t="s">
        <v>16</v>
      </c>
      <c r="E5335" s="21">
        <v>1</v>
      </c>
      <c r="F5335" s="21">
        <v>99</v>
      </c>
      <c r="G5335" s="21" t="s">
        <v>6431</v>
      </c>
      <c r="H5335" s="21" t="s">
        <v>585</v>
      </c>
      <c r="I5335" s="21">
        <v>1</v>
      </c>
      <c r="J5335" s="21">
        <v>0</v>
      </c>
      <c r="K5335" s="21">
        <v>0</v>
      </c>
      <c r="L5335" s="21">
        <v>0</v>
      </c>
      <c r="M5335" s="21" t="s">
        <v>1135</v>
      </c>
      <c r="N5335" s="21" t="s">
        <v>587</v>
      </c>
      <c r="O5335" s="21">
        <f t="shared" si="324"/>
        <v>0</v>
      </c>
      <c r="P5335" s="21">
        <f t="shared" si="325"/>
        <v>1</v>
      </c>
      <c r="Q5335" s="21">
        <f t="shared" si="326"/>
        <v>0</v>
      </c>
      <c r="R5335">
        <f>IFERROR(IF(I5335=1,VLOOKUP(F5335,Lookup!$A$2:$B$15,2,FALSE),0),0.5)</f>
        <v>3.3</v>
      </c>
      <c r="S5335">
        <f>IF(K5335=1,1,IFERROR(IF(H5335="pass",VLOOKUP(F5335,Lookup!$D$2:$E$26,2,FALSE),0),1.6))</f>
        <v>0</v>
      </c>
      <c r="T5335" s="6">
        <f t="shared" si="327"/>
        <v>0</v>
      </c>
      <c r="U5335" s="6">
        <f t="shared" si="328"/>
        <v>3.3</v>
      </c>
      <c r="V5335" t="str">
        <f t="shared" si="329"/>
        <v>E.ELLIOTT, DAL</v>
      </c>
    </row>
    <row r="5336" spans="1:22">
      <c r="A5336">
        <v>1500</v>
      </c>
      <c r="B5336" s="21">
        <v>3</v>
      </c>
      <c r="C5336" s="21" t="s">
        <v>16</v>
      </c>
      <c r="D5336" s="21" t="s">
        <v>2</v>
      </c>
      <c r="E5336" s="21">
        <v>75</v>
      </c>
      <c r="F5336" s="21">
        <v>25</v>
      </c>
      <c r="G5336" s="21" t="s">
        <v>6432</v>
      </c>
      <c r="H5336" s="21" t="s">
        <v>439</v>
      </c>
      <c r="I5336" s="21">
        <v>0</v>
      </c>
      <c r="J5336" s="21">
        <v>1</v>
      </c>
      <c r="K5336" s="21">
        <v>0</v>
      </c>
      <c r="L5336" s="21">
        <v>0</v>
      </c>
      <c r="M5336" s="21" t="s">
        <v>2267</v>
      </c>
      <c r="N5336" s="21">
        <v>15</v>
      </c>
      <c r="O5336" s="21">
        <f t="shared" si="324"/>
        <v>15</v>
      </c>
      <c r="P5336" s="21">
        <f t="shared" si="325"/>
        <v>0</v>
      </c>
      <c r="Q5336" s="21">
        <f t="shared" si="326"/>
        <v>1</v>
      </c>
      <c r="R5336">
        <f>IFERROR(IF(I5336=1,VLOOKUP(F5336,Lookup!$A$2:$B$15,2,FALSE),0),0.5)</f>
        <v>0</v>
      </c>
      <c r="S5336">
        <f>IF(K5336=1,1,IFERROR(IF(H5336="pass",VLOOKUP(F5336,Lookup!$D$2:$E$26,2,FALSE),0),1.6))</f>
        <v>1.6</v>
      </c>
      <c r="T5336" s="6">
        <f t="shared" si="327"/>
        <v>1.8625</v>
      </c>
      <c r="U5336" s="6">
        <f t="shared" si="328"/>
        <v>1.8625</v>
      </c>
      <c r="V5336" t="str">
        <f t="shared" si="329"/>
        <v>D.GOEDERT, PHI</v>
      </c>
    </row>
    <row r="5337" spans="1:22">
      <c r="A5337">
        <v>1501</v>
      </c>
      <c r="B5337" s="21">
        <v>3</v>
      </c>
      <c r="C5337" s="21" t="s">
        <v>16</v>
      </c>
      <c r="D5337" s="21" t="s">
        <v>2</v>
      </c>
      <c r="E5337" s="21">
        <v>37</v>
      </c>
      <c r="F5337" s="21">
        <v>63</v>
      </c>
      <c r="G5337" s="21" t="s">
        <v>6433</v>
      </c>
      <c r="H5337" s="21" t="s">
        <v>439</v>
      </c>
      <c r="I5337" s="21">
        <v>0</v>
      </c>
      <c r="J5337" s="21">
        <v>1</v>
      </c>
      <c r="K5337" s="21">
        <v>0</v>
      </c>
      <c r="L5337" s="21">
        <v>0</v>
      </c>
      <c r="M5337" s="21" t="s">
        <v>2242</v>
      </c>
      <c r="N5337" s="21">
        <v>0</v>
      </c>
      <c r="O5337" s="21">
        <f t="shared" si="324"/>
        <v>0</v>
      </c>
      <c r="P5337" s="21">
        <f t="shared" si="325"/>
        <v>0</v>
      </c>
      <c r="Q5337" s="21">
        <f t="shared" si="326"/>
        <v>1</v>
      </c>
      <c r="R5337">
        <f>IFERROR(IF(I5337=1,VLOOKUP(F5337,Lookup!$A$2:$B$15,2,FALSE),0),0.5)</f>
        <v>0</v>
      </c>
      <c r="S5337">
        <f>IF(K5337=1,1,IFERROR(IF(H5337="pass",VLOOKUP(F5337,Lookup!$D$2:$E$26,2,FALSE),0),1.6))</f>
        <v>1.6</v>
      </c>
      <c r="T5337" s="6">
        <f t="shared" si="327"/>
        <v>1.6</v>
      </c>
      <c r="U5337" s="6">
        <f t="shared" si="328"/>
        <v>1.6</v>
      </c>
      <c r="V5337" t="str">
        <f t="shared" si="329"/>
        <v>Q.WATKINS, PHI</v>
      </c>
    </row>
    <row r="5338" spans="1:22">
      <c r="A5338">
        <v>1502</v>
      </c>
      <c r="B5338" s="21">
        <v>3</v>
      </c>
      <c r="C5338" s="21" t="s">
        <v>16</v>
      </c>
      <c r="D5338" s="21" t="s">
        <v>2</v>
      </c>
      <c r="E5338" s="21">
        <v>32</v>
      </c>
      <c r="F5338" s="21">
        <v>68</v>
      </c>
      <c r="G5338" s="21" t="s">
        <v>6434</v>
      </c>
      <c r="H5338" s="21" t="s">
        <v>439</v>
      </c>
      <c r="I5338" s="21">
        <v>0</v>
      </c>
      <c r="J5338" s="21">
        <v>1</v>
      </c>
      <c r="K5338" s="21">
        <v>0</v>
      </c>
      <c r="L5338" s="21">
        <v>0</v>
      </c>
      <c r="M5338" s="21" t="s">
        <v>2284</v>
      </c>
      <c r="N5338" s="21">
        <v>31</v>
      </c>
      <c r="O5338" s="21">
        <f t="shared" si="324"/>
        <v>31</v>
      </c>
      <c r="P5338" s="21">
        <f t="shared" si="325"/>
        <v>0</v>
      </c>
      <c r="Q5338" s="21">
        <f t="shared" si="326"/>
        <v>1</v>
      </c>
      <c r="R5338">
        <f>IFERROR(IF(I5338=1,VLOOKUP(F5338,Lookup!$A$2:$B$15,2,FALSE),0),0.5)</f>
        <v>0</v>
      </c>
      <c r="S5338">
        <f>IF(K5338=1,1,IFERROR(IF(H5338="pass",VLOOKUP(F5338,Lookup!$D$2:$E$26,2,FALSE),0),1.6))</f>
        <v>1.6</v>
      </c>
      <c r="T5338" s="6">
        <f t="shared" si="327"/>
        <v>2.1425000000000001</v>
      </c>
      <c r="U5338" s="6">
        <f t="shared" si="328"/>
        <v>2.1425000000000001</v>
      </c>
      <c r="V5338" t="str">
        <f t="shared" si="329"/>
        <v>J.REAGOR, PHI</v>
      </c>
    </row>
    <row r="5339" spans="1:22">
      <c r="A5339">
        <v>1503</v>
      </c>
      <c r="B5339" s="21">
        <v>3</v>
      </c>
      <c r="C5339" s="21" t="s">
        <v>2</v>
      </c>
      <c r="D5339" s="21" t="s">
        <v>16</v>
      </c>
      <c r="E5339" s="21">
        <v>99</v>
      </c>
      <c r="F5339" s="21">
        <v>1</v>
      </c>
      <c r="G5339" s="21" t="s">
        <v>6435</v>
      </c>
      <c r="H5339" s="21" t="s">
        <v>585</v>
      </c>
      <c r="I5339" s="21">
        <v>1</v>
      </c>
      <c r="J5339" s="21">
        <v>0</v>
      </c>
      <c r="K5339" s="21">
        <v>0</v>
      </c>
      <c r="L5339" s="21">
        <v>0</v>
      </c>
      <c r="M5339" s="21" t="s">
        <v>1217</v>
      </c>
      <c r="N5339" s="21" t="s">
        <v>587</v>
      </c>
      <c r="O5339" s="21">
        <f t="shared" si="324"/>
        <v>0</v>
      </c>
      <c r="P5339" s="21">
        <f t="shared" si="325"/>
        <v>1</v>
      </c>
      <c r="Q5339" s="21">
        <f t="shared" si="326"/>
        <v>0</v>
      </c>
      <c r="R5339">
        <f>IFERROR(IF(I5339=1,VLOOKUP(F5339,Lookup!$A$2:$B$15,2,FALSE),0),0.5)</f>
        <v>0.5</v>
      </c>
      <c r="S5339">
        <f>IF(K5339=1,1,IFERROR(IF(H5339="pass",VLOOKUP(F5339,Lookup!$D$2:$E$26,2,FALSE),0),1.6))</f>
        <v>0</v>
      </c>
      <c r="T5339" s="6">
        <f t="shared" si="327"/>
        <v>0</v>
      </c>
      <c r="U5339" s="6">
        <f t="shared" si="328"/>
        <v>0.5</v>
      </c>
      <c r="V5339" t="str">
        <f t="shared" si="329"/>
        <v>D.PRESCOTT, DAL</v>
      </c>
    </row>
    <row r="5340" spans="1:22">
      <c r="A5340">
        <v>1504</v>
      </c>
      <c r="B5340" s="21">
        <v>3</v>
      </c>
      <c r="C5340" s="21" t="s">
        <v>2</v>
      </c>
      <c r="D5340" s="21" t="s">
        <v>16</v>
      </c>
      <c r="E5340" s="21">
        <v>75</v>
      </c>
      <c r="F5340" s="21">
        <v>25</v>
      </c>
      <c r="G5340" s="21" t="s">
        <v>6436</v>
      </c>
      <c r="H5340" s="21" t="s">
        <v>585</v>
      </c>
      <c r="I5340" s="21">
        <v>1</v>
      </c>
      <c r="J5340" s="21">
        <v>0</v>
      </c>
      <c r="K5340" s="21">
        <v>0</v>
      </c>
      <c r="L5340" s="21">
        <v>0</v>
      </c>
      <c r="M5340" s="21" t="s">
        <v>1135</v>
      </c>
      <c r="N5340" s="21" t="s">
        <v>587</v>
      </c>
      <c r="O5340" s="21">
        <f t="shared" si="324"/>
        <v>0</v>
      </c>
      <c r="P5340" s="21">
        <f t="shared" si="325"/>
        <v>1</v>
      </c>
      <c r="Q5340" s="21">
        <f t="shared" si="326"/>
        <v>0</v>
      </c>
      <c r="R5340">
        <f>IFERROR(IF(I5340=1,VLOOKUP(F5340,Lookup!$A$2:$B$15,2,FALSE),0),0.5)</f>
        <v>0.5</v>
      </c>
      <c r="S5340">
        <f>IF(K5340=1,1,IFERROR(IF(H5340="pass",VLOOKUP(F5340,Lookup!$D$2:$E$26,2,FALSE),0),1.6))</f>
        <v>0</v>
      </c>
      <c r="T5340" s="6">
        <f t="shared" si="327"/>
        <v>0</v>
      </c>
      <c r="U5340" s="6">
        <f t="shared" si="328"/>
        <v>0.5</v>
      </c>
      <c r="V5340" t="str">
        <f t="shared" si="329"/>
        <v>E.ELLIOTT, DAL</v>
      </c>
    </row>
    <row r="5341" spans="1:22">
      <c r="A5341">
        <v>1505</v>
      </c>
      <c r="B5341" s="21">
        <v>3</v>
      </c>
      <c r="C5341" s="21" t="s">
        <v>2</v>
      </c>
      <c r="D5341" s="21" t="s">
        <v>16</v>
      </c>
      <c r="E5341" s="21">
        <v>71</v>
      </c>
      <c r="F5341" s="21">
        <v>29</v>
      </c>
      <c r="G5341" s="21" t="s">
        <v>6437</v>
      </c>
      <c r="H5341" s="21" t="s">
        <v>439</v>
      </c>
      <c r="I5341" s="21">
        <v>0</v>
      </c>
      <c r="J5341" s="21">
        <v>1</v>
      </c>
      <c r="K5341" s="21">
        <v>0</v>
      </c>
      <c r="L5341" s="21">
        <v>0</v>
      </c>
      <c r="M5341" s="21" t="s">
        <v>1133</v>
      </c>
      <c r="N5341" s="21">
        <v>7</v>
      </c>
      <c r="O5341" s="21">
        <f t="shared" si="324"/>
        <v>7</v>
      </c>
      <c r="P5341" s="21">
        <f t="shared" si="325"/>
        <v>0</v>
      </c>
      <c r="Q5341" s="21">
        <f t="shared" si="326"/>
        <v>1</v>
      </c>
      <c r="R5341">
        <f>IFERROR(IF(I5341=1,VLOOKUP(F5341,Lookup!$A$2:$B$15,2,FALSE),0),0.5)</f>
        <v>0</v>
      </c>
      <c r="S5341">
        <f>IF(K5341=1,1,IFERROR(IF(H5341="pass",VLOOKUP(F5341,Lookup!$D$2:$E$26,2,FALSE),0),1.6))</f>
        <v>1.6</v>
      </c>
      <c r="T5341" s="6">
        <f t="shared" si="327"/>
        <v>1.7225000000000001</v>
      </c>
      <c r="U5341" s="6">
        <f t="shared" si="328"/>
        <v>1.7225000000000001</v>
      </c>
      <c r="V5341" t="str">
        <f t="shared" si="329"/>
        <v>A.COOPER, DAL</v>
      </c>
    </row>
    <row r="5342" spans="1:22">
      <c r="A5342">
        <v>1506</v>
      </c>
      <c r="B5342" s="21">
        <v>3</v>
      </c>
      <c r="C5342" s="21" t="s">
        <v>2</v>
      </c>
      <c r="D5342" s="21" t="s">
        <v>16</v>
      </c>
      <c r="E5342" s="21">
        <v>64</v>
      </c>
      <c r="F5342" s="21">
        <v>36</v>
      </c>
      <c r="G5342" s="21" t="s">
        <v>6438</v>
      </c>
      <c r="H5342" s="21" t="s">
        <v>585</v>
      </c>
      <c r="I5342" s="21">
        <v>1</v>
      </c>
      <c r="J5342" s="21">
        <v>0</v>
      </c>
      <c r="K5342" s="21">
        <v>0</v>
      </c>
      <c r="L5342" s="21">
        <v>0</v>
      </c>
      <c r="M5342" s="21" t="s">
        <v>1135</v>
      </c>
      <c r="N5342" s="21" t="s">
        <v>587</v>
      </c>
      <c r="O5342" s="21">
        <f t="shared" si="324"/>
        <v>0</v>
      </c>
      <c r="P5342" s="21">
        <f t="shared" si="325"/>
        <v>1</v>
      </c>
      <c r="Q5342" s="21">
        <f t="shared" si="326"/>
        <v>0</v>
      </c>
      <c r="R5342">
        <f>IFERROR(IF(I5342=1,VLOOKUP(F5342,Lookup!$A$2:$B$15,2,FALSE),0),0.5)</f>
        <v>0.5</v>
      </c>
      <c r="S5342">
        <f>IF(K5342=1,1,IFERROR(IF(H5342="pass",VLOOKUP(F5342,Lookup!$D$2:$E$26,2,FALSE),0),1.6))</f>
        <v>0</v>
      </c>
      <c r="T5342" s="6">
        <f t="shared" si="327"/>
        <v>0</v>
      </c>
      <c r="U5342" s="6">
        <f t="shared" si="328"/>
        <v>0.5</v>
      </c>
      <c r="V5342" t="str">
        <f t="shared" si="329"/>
        <v>E.ELLIOTT, DAL</v>
      </c>
    </row>
    <row r="5343" spans="1:22">
      <c r="A5343">
        <v>1507</v>
      </c>
      <c r="B5343" s="21">
        <v>3</v>
      </c>
      <c r="C5343" s="21" t="s">
        <v>2</v>
      </c>
      <c r="D5343" s="21" t="s">
        <v>16</v>
      </c>
      <c r="E5343" s="21">
        <v>56</v>
      </c>
      <c r="F5343" s="21">
        <v>44</v>
      </c>
      <c r="G5343" s="21" t="s">
        <v>6439</v>
      </c>
      <c r="H5343" s="21" t="s">
        <v>2864</v>
      </c>
      <c r="I5343" s="21">
        <v>1</v>
      </c>
      <c r="J5343" s="21">
        <v>0</v>
      </c>
      <c r="K5343" s="21">
        <v>0</v>
      </c>
      <c r="L5343" s="21">
        <v>0</v>
      </c>
      <c r="M5343" s="21" t="s">
        <v>1135</v>
      </c>
      <c r="N5343" s="21" t="s">
        <v>587</v>
      </c>
      <c r="O5343" s="21">
        <f t="shared" si="324"/>
        <v>0</v>
      </c>
      <c r="P5343" s="21">
        <f t="shared" si="325"/>
        <v>1</v>
      </c>
      <c r="Q5343" s="21">
        <f t="shared" si="326"/>
        <v>0</v>
      </c>
      <c r="R5343">
        <f>IFERROR(IF(I5343=1,VLOOKUP(F5343,Lookup!$A$2:$B$15,2,FALSE),0),0.5)</f>
        <v>0.5</v>
      </c>
      <c r="S5343">
        <f>IF(K5343=1,1,IFERROR(IF(H5343="pass",VLOOKUP(F5343,Lookup!$D$2:$E$26,2,FALSE),0),1.6))</f>
        <v>0</v>
      </c>
      <c r="T5343" s="6">
        <f t="shared" si="327"/>
        <v>0</v>
      </c>
      <c r="U5343" s="6">
        <f t="shared" si="328"/>
        <v>0.5</v>
      </c>
      <c r="V5343" t="str">
        <f t="shared" si="329"/>
        <v>E.ELLIOTT, DAL</v>
      </c>
    </row>
    <row r="5344" spans="1:22">
      <c r="A5344">
        <v>1508</v>
      </c>
      <c r="B5344" s="21">
        <v>3</v>
      </c>
      <c r="C5344" s="21" t="s">
        <v>2</v>
      </c>
      <c r="D5344" s="21" t="s">
        <v>16</v>
      </c>
      <c r="E5344" s="21">
        <v>51</v>
      </c>
      <c r="F5344" s="21">
        <v>49</v>
      </c>
      <c r="G5344" s="21" t="s">
        <v>6440</v>
      </c>
      <c r="H5344" s="21" t="s">
        <v>585</v>
      </c>
      <c r="I5344" s="21">
        <v>1</v>
      </c>
      <c r="J5344" s="21">
        <v>0</v>
      </c>
      <c r="K5344" s="21">
        <v>0</v>
      </c>
      <c r="L5344" s="21">
        <v>0</v>
      </c>
      <c r="M5344" s="21" t="s">
        <v>1158</v>
      </c>
      <c r="N5344" s="21" t="s">
        <v>587</v>
      </c>
      <c r="O5344" s="21">
        <f t="shared" si="324"/>
        <v>0</v>
      </c>
      <c r="P5344" s="21">
        <f t="shared" si="325"/>
        <v>1</v>
      </c>
      <c r="Q5344" s="21">
        <f t="shared" si="326"/>
        <v>0</v>
      </c>
      <c r="R5344">
        <f>IFERROR(IF(I5344=1,VLOOKUP(F5344,Lookup!$A$2:$B$15,2,FALSE),0),0.5)</f>
        <v>0.5</v>
      </c>
      <c r="S5344">
        <f>IF(K5344=1,1,IFERROR(IF(H5344="pass",VLOOKUP(F5344,Lookup!$D$2:$E$26,2,FALSE),0),1.6))</f>
        <v>0</v>
      </c>
      <c r="T5344" s="6">
        <f t="shared" si="327"/>
        <v>0</v>
      </c>
      <c r="U5344" s="6">
        <f t="shared" si="328"/>
        <v>0.5</v>
      </c>
      <c r="V5344" t="str">
        <f t="shared" si="329"/>
        <v>T.POLLARD, DAL</v>
      </c>
    </row>
    <row r="5345" spans="1:22">
      <c r="A5345">
        <v>1509</v>
      </c>
      <c r="B5345" s="21">
        <v>3</v>
      </c>
      <c r="C5345" s="21" t="s">
        <v>2</v>
      </c>
      <c r="D5345" s="21" t="s">
        <v>16</v>
      </c>
      <c r="E5345" s="21">
        <v>40</v>
      </c>
      <c r="F5345" s="21">
        <v>60</v>
      </c>
      <c r="G5345" s="21" t="s">
        <v>6441</v>
      </c>
      <c r="H5345" s="21" t="s">
        <v>2864</v>
      </c>
      <c r="I5345" s="21">
        <v>0</v>
      </c>
      <c r="J5345" s="21">
        <v>1</v>
      </c>
      <c r="K5345" s="21">
        <v>0</v>
      </c>
      <c r="L5345" s="21">
        <v>0</v>
      </c>
      <c r="M5345" s="21" t="s">
        <v>1142</v>
      </c>
      <c r="N5345" s="21" t="s">
        <v>587</v>
      </c>
      <c r="O5345" s="21">
        <f t="shared" si="324"/>
        <v>0</v>
      </c>
      <c r="P5345" s="21">
        <f t="shared" si="325"/>
        <v>0</v>
      </c>
      <c r="Q5345" s="21">
        <f t="shared" si="326"/>
        <v>0</v>
      </c>
      <c r="R5345">
        <f>IFERROR(IF(I5345=1,VLOOKUP(F5345,Lookup!$A$2:$B$15,2,FALSE),0),0.5)</f>
        <v>0</v>
      </c>
      <c r="S5345">
        <f>IF(K5345=1,1,IFERROR(IF(H5345="pass",VLOOKUP(F5345,Lookup!$D$2:$E$26,2,FALSE),0),1.6))</f>
        <v>0</v>
      </c>
      <c r="T5345" s="6">
        <f t="shared" si="327"/>
        <v>0</v>
      </c>
      <c r="U5345" s="6">
        <f t="shared" si="328"/>
        <v>0</v>
      </c>
      <c r="V5345" t="str">
        <f t="shared" si="329"/>
        <v>C.LAMB, DAL</v>
      </c>
    </row>
    <row r="5346" spans="1:22">
      <c r="A5346">
        <v>1510</v>
      </c>
      <c r="B5346" s="21">
        <v>3</v>
      </c>
      <c r="C5346" s="21" t="s">
        <v>2</v>
      </c>
      <c r="D5346" s="21" t="s">
        <v>16</v>
      </c>
      <c r="E5346" s="21">
        <v>34</v>
      </c>
      <c r="F5346" s="21">
        <v>66</v>
      </c>
      <c r="G5346" s="21" t="s">
        <v>6442</v>
      </c>
      <c r="H5346" s="21" t="s">
        <v>439</v>
      </c>
      <c r="I5346" s="21">
        <v>0</v>
      </c>
      <c r="J5346" s="21">
        <v>1</v>
      </c>
      <c r="K5346" s="21">
        <v>0</v>
      </c>
      <c r="L5346" s="21">
        <v>0</v>
      </c>
      <c r="M5346" s="21" t="s">
        <v>1137</v>
      </c>
      <c r="N5346" s="21">
        <v>27</v>
      </c>
      <c r="O5346" s="21">
        <f t="shared" si="324"/>
        <v>27</v>
      </c>
      <c r="P5346" s="21">
        <f t="shared" si="325"/>
        <v>0</v>
      </c>
      <c r="Q5346" s="21">
        <f t="shared" si="326"/>
        <v>1</v>
      </c>
      <c r="R5346">
        <f>IFERROR(IF(I5346=1,VLOOKUP(F5346,Lookup!$A$2:$B$15,2,FALSE),0),0.5)</f>
        <v>0</v>
      </c>
      <c r="S5346">
        <f>IF(K5346=1,1,IFERROR(IF(H5346="pass",VLOOKUP(F5346,Lookup!$D$2:$E$26,2,FALSE),0),1.6))</f>
        <v>1.6</v>
      </c>
      <c r="T5346" s="6">
        <f t="shared" si="327"/>
        <v>2.0725000000000002</v>
      </c>
      <c r="U5346" s="6">
        <f t="shared" si="328"/>
        <v>2.0725000000000002</v>
      </c>
      <c r="V5346" t="str">
        <f t="shared" si="329"/>
        <v>D.SCHULTZ, DAL</v>
      </c>
    </row>
    <row r="5347" spans="1:22">
      <c r="A5347">
        <v>1511</v>
      </c>
      <c r="B5347" s="21">
        <v>3</v>
      </c>
      <c r="C5347" s="21" t="s">
        <v>2</v>
      </c>
      <c r="D5347" s="21" t="s">
        <v>16</v>
      </c>
      <c r="E5347" s="21">
        <v>34</v>
      </c>
      <c r="F5347" s="21">
        <v>66</v>
      </c>
      <c r="G5347" s="21" t="s">
        <v>6443</v>
      </c>
      <c r="H5347" s="21" t="s">
        <v>585</v>
      </c>
      <c r="I5347" s="21">
        <v>1</v>
      </c>
      <c r="J5347" s="21">
        <v>0</v>
      </c>
      <c r="K5347" s="21">
        <v>0</v>
      </c>
      <c r="L5347" s="21">
        <v>0</v>
      </c>
      <c r="M5347" s="21" t="s">
        <v>1158</v>
      </c>
      <c r="N5347" s="21" t="s">
        <v>587</v>
      </c>
      <c r="O5347" s="21">
        <f t="shared" si="324"/>
        <v>0</v>
      </c>
      <c r="P5347" s="21">
        <f t="shared" si="325"/>
        <v>1</v>
      </c>
      <c r="Q5347" s="21">
        <f t="shared" si="326"/>
        <v>0</v>
      </c>
      <c r="R5347">
        <f>IFERROR(IF(I5347=1,VLOOKUP(F5347,Lookup!$A$2:$B$15,2,FALSE),0),0.5)</f>
        <v>0.5</v>
      </c>
      <c r="S5347">
        <f>IF(K5347=1,1,IFERROR(IF(H5347="pass",VLOOKUP(F5347,Lookup!$D$2:$E$26,2,FALSE),0),1.6))</f>
        <v>0</v>
      </c>
      <c r="T5347" s="6">
        <f t="shared" si="327"/>
        <v>0</v>
      </c>
      <c r="U5347" s="6">
        <f t="shared" si="328"/>
        <v>0.5</v>
      </c>
      <c r="V5347" t="str">
        <f t="shared" si="329"/>
        <v>T.POLLARD, DAL</v>
      </c>
    </row>
    <row r="5348" spans="1:22">
      <c r="A5348">
        <v>1512</v>
      </c>
      <c r="B5348" s="21">
        <v>3</v>
      </c>
      <c r="C5348" s="21" t="s">
        <v>2</v>
      </c>
      <c r="D5348" s="21" t="s">
        <v>16</v>
      </c>
      <c r="E5348" s="21">
        <v>27</v>
      </c>
      <c r="F5348" s="21">
        <v>73</v>
      </c>
      <c r="G5348" s="21" t="s">
        <v>6444</v>
      </c>
      <c r="H5348" s="21" t="s">
        <v>439</v>
      </c>
      <c r="I5348" s="21">
        <v>0</v>
      </c>
      <c r="J5348" s="21">
        <v>1</v>
      </c>
      <c r="K5348" s="21">
        <v>0</v>
      </c>
      <c r="L5348" s="21">
        <v>0</v>
      </c>
      <c r="M5348" s="21" t="s">
        <v>1165</v>
      </c>
      <c r="N5348" s="21">
        <v>3</v>
      </c>
      <c r="O5348" s="21">
        <f t="shared" si="324"/>
        <v>3</v>
      </c>
      <c r="P5348" s="21">
        <f t="shared" si="325"/>
        <v>0</v>
      </c>
      <c r="Q5348" s="21">
        <f t="shared" si="326"/>
        <v>1</v>
      </c>
      <c r="R5348">
        <f>IFERROR(IF(I5348=1,VLOOKUP(F5348,Lookup!$A$2:$B$15,2,FALSE),0),0.5)</f>
        <v>0</v>
      </c>
      <c r="S5348">
        <f>IF(K5348=1,1,IFERROR(IF(H5348="pass",VLOOKUP(F5348,Lookup!$D$2:$E$26,2,FALSE),0),1.6))</f>
        <v>1.6</v>
      </c>
      <c r="T5348" s="6">
        <f t="shared" si="327"/>
        <v>1.6525000000000001</v>
      </c>
      <c r="U5348" s="6">
        <f t="shared" si="328"/>
        <v>1.6525000000000001</v>
      </c>
      <c r="V5348" t="str">
        <f t="shared" si="329"/>
        <v>B.JARWIN, DAL</v>
      </c>
    </row>
    <row r="5349" spans="1:22">
      <c r="A5349">
        <v>1513</v>
      </c>
      <c r="B5349" s="21">
        <v>3</v>
      </c>
      <c r="C5349" s="21" t="s">
        <v>2</v>
      </c>
      <c r="D5349" s="21" t="s">
        <v>16</v>
      </c>
      <c r="E5349" s="21">
        <v>9</v>
      </c>
      <c r="F5349" s="21">
        <v>91</v>
      </c>
      <c r="G5349" s="21" t="s">
        <v>6445</v>
      </c>
      <c r="H5349" s="21" t="s">
        <v>585</v>
      </c>
      <c r="I5349" s="21">
        <v>1</v>
      </c>
      <c r="J5349" s="21">
        <v>0</v>
      </c>
      <c r="K5349" s="21">
        <v>0</v>
      </c>
      <c r="L5349" s="21">
        <v>0</v>
      </c>
      <c r="M5349" s="21" t="s">
        <v>1135</v>
      </c>
      <c r="N5349" s="21" t="s">
        <v>587</v>
      </c>
      <c r="O5349" s="21">
        <f t="shared" si="324"/>
        <v>0</v>
      </c>
      <c r="P5349" s="21">
        <f t="shared" si="325"/>
        <v>1</v>
      </c>
      <c r="Q5349" s="21">
        <f t="shared" si="326"/>
        <v>0</v>
      </c>
      <c r="R5349">
        <f>IFERROR(IF(I5349=1,VLOOKUP(F5349,Lookup!$A$2:$B$15,2,FALSE),0),0.5)</f>
        <v>0.8</v>
      </c>
      <c r="S5349">
        <f>IF(K5349=1,1,IFERROR(IF(H5349="pass",VLOOKUP(F5349,Lookup!$D$2:$E$26,2,FALSE),0),1.6))</f>
        <v>0</v>
      </c>
      <c r="T5349" s="6">
        <f t="shared" si="327"/>
        <v>0</v>
      </c>
      <c r="U5349" s="6">
        <f t="shared" si="328"/>
        <v>0.8</v>
      </c>
      <c r="V5349" t="str">
        <f t="shared" si="329"/>
        <v>E.ELLIOTT, DAL</v>
      </c>
    </row>
    <row r="5350" spans="1:22">
      <c r="A5350">
        <v>1514</v>
      </c>
      <c r="B5350" s="21">
        <v>3</v>
      </c>
      <c r="C5350" s="21" t="s">
        <v>2</v>
      </c>
      <c r="D5350" s="21" t="s">
        <v>16</v>
      </c>
      <c r="E5350" s="21">
        <v>4</v>
      </c>
      <c r="F5350" s="21">
        <v>96</v>
      </c>
      <c r="G5350" s="21" t="s">
        <v>6446</v>
      </c>
      <c r="H5350" s="21" t="s">
        <v>585</v>
      </c>
      <c r="I5350" s="21">
        <v>1</v>
      </c>
      <c r="J5350" s="21">
        <v>0</v>
      </c>
      <c r="K5350" s="21">
        <v>0</v>
      </c>
      <c r="L5350" s="21">
        <v>0</v>
      </c>
      <c r="M5350" s="21" t="s">
        <v>1142</v>
      </c>
      <c r="N5350" s="21" t="s">
        <v>587</v>
      </c>
      <c r="O5350" s="21">
        <f t="shared" si="324"/>
        <v>0</v>
      </c>
      <c r="P5350" s="21">
        <f t="shared" si="325"/>
        <v>1</v>
      </c>
      <c r="Q5350" s="21">
        <f t="shared" si="326"/>
        <v>0</v>
      </c>
      <c r="R5350">
        <f>IFERROR(IF(I5350=1,VLOOKUP(F5350,Lookup!$A$2:$B$15,2,FALSE),0),0.5)</f>
        <v>1.8</v>
      </c>
      <c r="S5350">
        <f>IF(K5350=1,1,IFERROR(IF(H5350="pass",VLOOKUP(F5350,Lookup!$D$2:$E$26,2,FALSE),0),1.6))</f>
        <v>0</v>
      </c>
      <c r="T5350" s="6">
        <f t="shared" si="327"/>
        <v>0</v>
      </c>
      <c r="U5350" s="6">
        <f t="shared" si="328"/>
        <v>1.8</v>
      </c>
      <c r="V5350" t="str">
        <f t="shared" si="329"/>
        <v>C.LAMB, DAL</v>
      </c>
    </row>
    <row r="5351" spans="1:22">
      <c r="A5351">
        <v>1515</v>
      </c>
      <c r="B5351" s="21">
        <v>3</v>
      </c>
      <c r="C5351" s="21" t="s">
        <v>2</v>
      </c>
      <c r="D5351" s="21" t="s">
        <v>16</v>
      </c>
      <c r="E5351" s="21">
        <v>5</v>
      </c>
      <c r="F5351" s="21">
        <v>95</v>
      </c>
      <c r="G5351" s="21" t="s">
        <v>6447</v>
      </c>
      <c r="H5351" s="21" t="s">
        <v>439</v>
      </c>
      <c r="I5351" s="21">
        <v>0</v>
      </c>
      <c r="J5351" s="21">
        <v>1</v>
      </c>
      <c r="K5351" s="21">
        <v>0</v>
      </c>
      <c r="L5351" s="21">
        <v>0</v>
      </c>
      <c r="M5351" s="21" t="s">
        <v>1135</v>
      </c>
      <c r="N5351" s="21">
        <v>3</v>
      </c>
      <c r="O5351" s="21">
        <f t="shared" si="324"/>
        <v>3</v>
      </c>
      <c r="P5351" s="21">
        <f t="shared" si="325"/>
        <v>0</v>
      </c>
      <c r="Q5351" s="21">
        <f t="shared" si="326"/>
        <v>1</v>
      </c>
      <c r="R5351">
        <f>IFERROR(IF(I5351=1,VLOOKUP(F5351,Lookup!$A$2:$B$15,2,FALSE),0),0.5)</f>
        <v>0</v>
      </c>
      <c r="S5351">
        <f>IF(K5351=1,1,IFERROR(IF(H5351="pass",VLOOKUP(F5351,Lookup!$D$2:$E$26,2,FALSE),0),1.6))</f>
        <v>3.2</v>
      </c>
      <c r="T5351" s="6">
        <f t="shared" si="327"/>
        <v>1.6525000000000001</v>
      </c>
      <c r="U5351" s="6">
        <f t="shared" si="328"/>
        <v>3.2</v>
      </c>
      <c r="V5351" t="str">
        <f t="shared" si="329"/>
        <v>E.ELLIOTT, DAL</v>
      </c>
    </row>
    <row r="5352" spans="1:22">
      <c r="A5352">
        <v>1516</v>
      </c>
      <c r="B5352" s="21">
        <v>3</v>
      </c>
      <c r="C5352" s="21" t="s">
        <v>2</v>
      </c>
      <c r="D5352" s="21" t="s">
        <v>16</v>
      </c>
      <c r="E5352" s="21">
        <v>1</v>
      </c>
      <c r="F5352" s="21">
        <v>99</v>
      </c>
      <c r="G5352" s="21" t="s">
        <v>6448</v>
      </c>
      <c r="H5352" s="21" t="s">
        <v>585</v>
      </c>
      <c r="I5352" s="21">
        <v>1</v>
      </c>
      <c r="J5352" s="21">
        <v>0</v>
      </c>
      <c r="K5352" s="21">
        <v>0</v>
      </c>
      <c r="L5352" s="21">
        <v>0</v>
      </c>
      <c r="M5352" s="21" t="s">
        <v>1217</v>
      </c>
      <c r="N5352" s="21" t="s">
        <v>587</v>
      </c>
      <c r="O5352" s="21">
        <f t="shared" si="324"/>
        <v>0</v>
      </c>
      <c r="P5352" s="21">
        <f t="shared" si="325"/>
        <v>1</v>
      </c>
      <c r="Q5352" s="21">
        <f t="shared" si="326"/>
        <v>0</v>
      </c>
      <c r="R5352">
        <f>IFERROR(IF(I5352=1,VLOOKUP(F5352,Lookup!$A$2:$B$15,2,FALSE),0),0.5)</f>
        <v>3.3</v>
      </c>
      <c r="S5352">
        <f>IF(K5352=1,1,IFERROR(IF(H5352="pass",VLOOKUP(F5352,Lookup!$D$2:$E$26,2,FALSE),0),1.6))</f>
        <v>0</v>
      </c>
      <c r="T5352" s="6">
        <f t="shared" si="327"/>
        <v>0</v>
      </c>
      <c r="U5352" s="6">
        <f t="shared" si="328"/>
        <v>3.3</v>
      </c>
      <c r="V5352" t="str">
        <f t="shared" si="329"/>
        <v>D.PRESCOTT, DAL</v>
      </c>
    </row>
    <row r="5353" spans="1:22">
      <c r="A5353">
        <v>1517</v>
      </c>
      <c r="B5353" s="21">
        <v>3</v>
      </c>
      <c r="C5353" s="21" t="s">
        <v>16</v>
      </c>
      <c r="D5353" s="21" t="s">
        <v>2</v>
      </c>
      <c r="E5353" s="21">
        <v>99</v>
      </c>
      <c r="F5353" s="21">
        <v>1</v>
      </c>
      <c r="G5353" s="21" t="s">
        <v>6449</v>
      </c>
      <c r="H5353" s="21" t="s">
        <v>439</v>
      </c>
      <c r="I5353" s="21">
        <v>0</v>
      </c>
      <c r="J5353" s="21">
        <v>1</v>
      </c>
      <c r="K5353" s="21">
        <v>0</v>
      </c>
      <c r="L5353" s="21">
        <v>0</v>
      </c>
      <c r="M5353" s="21" t="s">
        <v>2269</v>
      </c>
      <c r="N5353" s="21">
        <v>4</v>
      </c>
      <c r="O5353" s="21">
        <f t="shared" si="324"/>
        <v>4</v>
      </c>
      <c r="P5353" s="21">
        <f t="shared" si="325"/>
        <v>0</v>
      </c>
      <c r="Q5353" s="21">
        <f t="shared" si="326"/>
        <v>1</v>
      </c>
      <c r="R5353">
        <f>IFERROR(IF(I5353=1,VLOOKUP(F5353,Lookup!$A$2:$B$15,2,FALSE),0),0.5)</f>
        <v>0</v>
      </c>
      <c r="S5353">
        <f>IF(K5353=1,1,IFERROR(IF(H5353="pass",VLOOKUP(F5353,Lookup!$D$2:$E$26,2,FALSE),0),1.6))</f>
        <v>1.6</v>
      </c>
      <c r="T5353" s="6">
        <f t="shared" si="327"/>
        <v>1.6700000000000002</v>
      </c>
      <c r="U5353" s="6">
        <f t="shared" si="328"/>
        <v>1.6700000000000002</v>
      </c>
      <c r="V5353" t="str">
        <f t="shared" si="329"/>
        <v>Z.ERTZ, PHI</v>
      </c>
    </row>
    <row r="5354" spans="1:22">
      <c r="A5354">
        <v>1518</v>
      </c>
      <c r="B5354" s="21">
        <v>3</v>
      </c>
      <c r="C5354" s="21" t="s">
        <v>16</v>
      </c>
      <c r="D5354" s="21" t="s">
        <v>2</v>
      </c>
      <c r="E5354" s="21">
        <v>99</v>
      </c>
      <c r="F5354" s="21">
        <v>1</v>
      </c>
      <c r="G5354" s="21" t="s">
        <v>6450</v>
      </c>
      <c r="H5354" s="21" t="s">
        <v>439</v>
      </c>
      <c r="I5354" s="21">
        <v>0</v>
      </c>
      <c r="J5354" s="21">
        <v>1</v>
      </c>
      <c r="K5354" s="21">
        <v>0</v>
      </c>
      <c r="L5354" s="21">
        <v>0</v>
      </c>
      <c r="M5354" s="21" t="s">
        <v>1593</v>
      </c>
      <c r="N5354" s="21">
        <v>5</v>
      </c>
      <c r="O5354" s="21">
        <f t="shared" si="324"/>
        <v>5</v>
      </c>
      <c r="P5354" s="21">
        <f t="shared" si="325"/>
        <v>0</v>
      </c>
      <c r="Q5354" s="21">
        <f t="shared" si="326"/>
        <v>1</v>
      </c>
      <c r="R5354">
        <f>IFERROR(IF(I5354=1,VLOOKUP(F5354,Lookup!$A$2:$B$15,2,FALSE),0),0.5)</f>
        <v>0</v>
      </c>
      <c r="S5354">
        <f>IF(K5354=1,1,IFERROR(IF(H5354="pass",VLOOKUP(F5354,Lookup!$D$2:$E$26,2,FALSE),0),1.6))</f>
        <v>1.6</v>
      </c>
      <c r="T5354" s="6">
        <f t="shared" si="327"/>
        <v>1.6875</v>
      </c>
      <c r="U5354" s="6">
        <f t="shared" si="328"/>
        <v>1.6875</v>
      </c>
      <c r="V5354" t="str">
        <f t="shared" si="329"/>
        <v>D.SMITH, PHI</v>
      </c>
    </row>
    <row r="5355" spans="1:22">
      <c r="A5355">
        <v>1519</v>
      </c>
      <c r="B5355" s="21">
        <v>3</v>
      </c>
      <c r="C5355" s="21" t="s">
        <v>2</v>
      </c>
      <c r="D5355" s="21" t="s">
        <v>16</v>
      </c>
      <c r="E5355" s="21">
        <v>50</v>
      </c>
      <c r="F5355" s="21">
        <v>50</v>
      </c>
      <c r="G5355" s="21" t="s">
        <v>6451</v>
      </c>
      <c r="H5355" s="21" t="s">
        <v>585</v>
      </c>
      <c r="I5355" s="21">
        <v>1</v>
      </c>
      <c r="J5355" s="21">
        <v>0</v>
      </c>
      <c r="K5355" s="21">
        <v>0</v>
      </c>
      <c r="L5355" s="21">
        <v>0</v>
      </c>
      <c r="M5355" s="21" t="s">
        <v>1158</v>
      </c>
      <c r="N5355" s="21" t="s">
        <v>587</v>
      </c>
      <c r="O5355" s="21">
        <f t="shared" si="324"/>
        <v>0</v>
      </c>
      <c r="P5355" s="21">
        <f t="shared" si="325"/>
        <v>1</v>
      </c>
      <c r="Q5355" s="21">
        <f t="shared" si="326"/>
        <v>0</v>
      </c>
      <c r="R5355">
        <f>IFERROR(IF(I5355=1,VLOOKUP(F5355,Lookup!$A$2:$B$15,2,FALSE),0),0.5)</f>
        <v>0.5</v>
      </c>
      <c r="S5355">
        <f>IF(K5355=1,1,IFERROR(IF(H5355="pass",VLOOKUP(F5355,Lookup!$D$2:$E$26,2,FALSE),0),1.6))</f>
        <v>0</v>
      </c>
      <c r="T5355" s="6">
        <f t="shared" si="327"/>
        <v>0</v>
      </c>
      <c r="U5355" s="6">
        <f t="shared" si="328"/>
        <v>0.5</v>
      </c>
      <c r="V5355" t="str">
        <f t="shared" si="329"/>
        <v>T.POLLARD, DAL</v>
      </c>
    </row>
    <row r="5356" spans="1:22">
      <c r="A5356">
        <v>1520</v>
      </c>
      <c r="B5356" s="21">
        <v>3</v>
      </c>
      <c r="C5356" s="21" t="s">
        <v>2</v>
      </c>
      <c r="D5356" s="21" t="s">
        <v>16</v>
      </c>
      <c r="E5356" s="21">
        <v>44</v>
      </c>
      <c r="F5356" s="21">
        <v>56</v>
      </c>
      <c r="G5356" s="21" t="s">
        <v>6452</v>
      </c>
      <c r="H5356" s="21" t="s">
        <v>585</v>
      </c>
      <c r="I5356" s="21">
        <v>1</v>
      </c>
      <c r="J5356" s="21">
        <v>0</v>
      </c>
      <c r="K5356" s="21">
        <v>0</v>
      </c>
      <c r="L5356" s="21">
        <v>0</v>
      </c>
      <c r="M5356" s="21" t="s">
        <v>1158</v>
      </c>
      <c r="N5356" s="21" t="s">
        <v>587</v>
      </c>
      <c r="O5356" s="21">
        <f t="shared" si="324"/>
        <v>0</v>
      </c>
      <c r="P5356" s="21">
        <f t="shared" si="325"/>
        <v>1</v>
      </c>
      <c r="Q5356" s="21">
        <f t="shared" si="326"/>
        <v>0</v>
      </c>
      <c r="R5356">
        <f>IFERROR(IF(I5356=1,VLOOKUP(F5356,Lookup!$A$2:$B$15,2,FALSE),0),0.5)</f>
        <v>0.5</v>
      </c>
      <c r="S5356">
        <f>IF(K5356=1,1,IFERROR(IF(H5356="pass",VLOOKUP(F5356,Lookup!$D$2:$E$26,2,FALSE),0),1.6))</f>
        <v>0</v>
      </c>
      <c r="T5356" s="6">
        <f t="shared" si="327"/>
        <v>0</v>
      </c>
      <c r="U5356" s="6">
        <f t="shared" si="328"/>
        <v>0.5</v>
      </c>
      <c r="V5356" t="str">
        <f t="shared" si="329"/>
        <v>T.POLLARD, DAL</v>
      </c>
    </row>
    <row r="5357" spans="1:22">
      <c r="A5357">
        <v>1521</v>
      </c>
      <c r="B5357" s="21">
        <v>3</v>
      </c>
      <c r="C5357" s="21" t="s">
        <v>2</v>
      </c>
      <c r="D5357" s="21" t="s">
        <v>16</v>
      </c>
      <c r="E5357" s="21">
        <v>39</v>
      </c>
      <c r="F5357" s="21">
        <v>61</v>
      </c>
      <c r="G5357" s="21" t="s">
        <v>6453</v>
      </c>
      <c r="H5357" s="21" t="s">
        <v>585</v>
      </c>
      <c r="I5357" s="21">
        <v>1</v>
      </c>
      <c r="J5357" s="21">
        <v>0</v>
      </c>
      <c r="K5357" s="21">
        <v>0</v>
      </c>
      <c r="L5357" s="21">
        <v>0</v>
      </c>
      <c r="M5357" s="21" t="s">
        <v>1158</v>
      </c>
      <c r="N5357" s="21" t="s">
        <v>587</v>
      </c>
      <c r="O5357" s="21">
        <f t="shared" si="324"/>
        <v>0</v>
      </c>
      <c r="P5357" s="21">
        <f t="shared" si="325"/>
        <v>1</v>
      </c>
      <c r="Q5357" s="21">
        <f t="shared" si="326"/>
        <v>0</v>
      </c>
      <c r="R5357">
        <f>IFERROR(IF(I5357=1,VLOOKUP(F5357,Lookup!$A$2:$B$15,2,FALSE),0),0.5)</f>
        <v>0.5</v>
      </c>
      <c r="S5357">
        <f>IF(K5357=1,1,IFERROR(IF(H5357="pass",VLOOKUP(F5357,Lookup!$D$2:$E$26,2,FALSE),0),1.6))</f>
        <v>0</v>
      </c>
      <c r="T5357" s="6">
        <f t="shared" si="327"/>
        <v>0</v>
      </c>
      <c r="U5357" s="6">
        <f t="shared" si="328"/>
        <v>0.5</v>
      </c>
      <c r="V5357" t="str">
        <f t="shared" si="329"/>
        <v>T.POLLARD, DAL</v>
      </c>
    </row>
    <row r="5358" spans="1:22">
      <c r="A5358">
        <v>1522</v>
      </c>
      <c r="B5358" s="21">
        <v>3</v>
      </c>
      <c r="C5358" s="21" t="s">
        <v>2</v>
      </c>
      <c r="D5358" s="21" t="s">
        <v>16</v>
      </c>
      <c r="E5358" s="21">
        <v>32</v>
      </c>
      <c r="F5358" s="21">
        <v>68</v>
      </c>
      <c r="G5358" s="21" t="s">
        <v>6454</v>
      </c>
      <c r="H5358" s="21" t="s">
        <v>439</v>
      </c>
      <c r="I5358" s="21">
        <v>0</v>
      </c>
      <c r="J5358" s="21">
        <v>1</v>
      </c>
      <c r="K5358" s="21">
        <v>0</v>
      </c>
      <c r="L5358" s="21">
        <v>0</v>
      </c>
      <c r="M5358" s="21" t="s">
        <v>1137</v>
      </c>
      <c r="N5358" s="21">
        <v>10</v>
      </c>
      <c r="O5358" s="21">
        <f t="shared" si="324"/>
        <v>10</v>
      </c>
      <c r="P5358" s="21">
        <f t="shared" si="325"/>
        <v>0</v>
      </c>
      <c r="Q5358" s="21">
        <f t="shared" si="326"/>
        <v>1</v>
      </c>
      <c r="R5358">
        <f>IFERROR(IF(I5358=1,VLOOKUP(F5358,Lookup!$A$2:$B$15,2,FALSE),0),0.5)</f>
        <v>0</v>
      </c>
      <c r="S5358">
        <f>IF(K5358=1,1,IFERROR(IF(H5358="pass",VLOOKUP(F5358,Lookup!$D$2:$E$26,2,FALSE),0),1.6))</f>
        <v>1.6</v>
      </c>
      <c r="T5358" s="6">
        <f t="shared" si="327"/>
        <v>1.7750000000000001</v>
      </c>
      <c r="U5358" s="6">
        <f t="shared" si="328"/>
        <v>1.7750000000000001</v>
      </c>
      <c r="V5358" t="str">
        <f t="shared" si="329"/>
        <v>D.SCHULTZ, DAL</v>
      </c>
    </row>
    <row r="5359" spans="1:22">
      <c r="A5359">
        <v>1523</v>
      </c>
      <c r="B5359" s="21">
        <v>3</v>
      </c>
      <c r="C5359" s="21" t="s">
        <v>2</v>
      </c>
      <c r="D5359" s="21" t="s">
        <v>16</v>
      </c>
      <c r="E5359" s="21">
        <v>25</v>
      </c>
      <c r="F5359" s="21">
        <v>75</v>
      </c>
      <c r="G5359" s="21" t="s">
        <v>6455</v>
      </c>
      <c r="H5359" s="21" t="s">
        <v>585</v>
      </c>
      <c r="I5359" s="21">
        <v>1</v>
      </c>
      <c r="J5359" s="21">
        <v>0</v>
      </c>
      <c r="K5359" s="21">
        <v>0</v>
      </c>
      <c r="L5359" s="21">
        <v>0</v>
      </c>
      <c r="M5359" s="21" t="s">
        <v>1158</v>
      </c>
      <c r="N5359" s="21" t="s">
        <v>587</v>
      </c>
      <c r="O5359" s="21">
        <f t="shared" si="324"/>
        <v>0</v>
      </c>
      <c r="P5359" s="21">
        <f t="shared" si="325"/>
        <v>1</v>
      </c>
      <c r="Q5359" s="21">
        <f t="shared" si="326"/>
        <v>0</v>
      </c>
      <c r="R5359">
        <f>IFERROR(IF(I5359=1,VLOOKUP(F5359,Lookup!$A$2:$B$15,2,FALSE),0),0.5)</f>
        <v>0.5</v>
      </c>
      <c r="S5359">
        <f>IF(K5359=1,1,IFERROR(IF(H5359="pass",VLOOKUP(F5359,Lookup!$D$2:$E$26,2,FALSE),0),1.6))</f>
        <v>0</v>
      </c>
      <c r="T5359" s="6">
        <f t="shared" si="327"/>
        <v>0</v>
      </c>
      <c r="U5359" s="6">
        <f t="shared" si="328"/>
        <v>0.5</v>
      </c>
      <c r="V5359" t="str">
        <f t="shared" si="329"/>
        <v>T.POLLARD, DAL</v>
      </c>
    </row>
    <row r="5360" spans="1:22">
      <c r="A5360">
        <v>1524</v>
      </c>
      <c r="B5360" s="21">
        <v>3</v>
      </c>
      <c r="C5360" s="21" t="s">
        <v>2</v>
      </c>
      <c r="D5360" s="21" t="s">
        <v>16</v>
      </c>
      <c r="E5360" s="21">
        <v>19</v>
      </c>
      <c r="F5360" s="21">
        <v>81</v>
      </c>
      <c r="G5360" s="21" t="s">
        <v>6456</v>
      </c>
      <c r="H5360" s="21" t="s">
        <v>439</v>
      </c>
      <c r="I5360" s="21">
        <v>0</v>
      </c>
      <c r="J5360" s="21">
        <v>1</v>
      </c>
      <c r="K5360" s="21">
        <v>0</v>
      </c>
      <c r="L5360" s="21">
        <v>0</v>
      </c>
      <c r="M5360" s="21" t="s">
        <v>1137</v>
      </c>
      <c r="N5360" s="21">
        <v>18</v>
      </c>
      <c r="O5360" s="21">
        <f t="shared" si="324"/>
        <v>18</v>
      </c>
      <c r="P5360" s="21">
        <f t="shared" si="325"/>
        <v>0</v>
      </c>
      <c r="Q5360" s="21">
        <f t="shared" si="326"/>
        <v>1</v>
      </c>
      <c r="R5360">
        <f>IFERROR(IF(I5360=1,VLOOKUP(F5360,Lookup!$A$2:$B$15,2,FALSE),0),0.5)</f>
        <v>0</v>
      </c>
      <c r="S5360">
        <f>IF(K5360=1,1,IFERROR(IF(H5360="pass",VLOOKUP(F5360,Lookup!$D$2:$E$26,2,FALSE),0),1.6))</f>
        <v>2</v>
      </c>
      <c r="T5360" s="6">
        <f t="shared" si="327"/>
        <v>1.915</v>
      </c>
      <c r="U5360" s="6">
        <f t="shared" si="328"/>
        <v>1.9711000000000001</v>
      </c>
      <c r="V5360" t="str">
        <f t="shared" si="329"/>
        <v>D.SCHULTZ, DAL</v>
      </c>
    </row>
    <row r="5361" spans="1:22">
      <c r="A5361">
        <v>1525</v>
      </c>
      <c r="B5361" s="21">
        <v>3</v>
      </c>
      <c r="C5361" s="21" t="s">
        <v>16</v>
      </c>
      <c r="D5361" s="21" t="s">
        <v>2</v>
      </c>
      <c r="E5361" s="21">
        <v>75</v>
      </c>
      <c r="F5361" s="21">
        <v>25</v>
      </c>
      <c r="G5361" s="21" t="s">
        <v>6457</v>
      </c>
      <c r="H5361" s="21" t="s">
        <v>439</v>
      </c>
      <c r="I5361" s="21">
        <v>0</v>
      </c>
      <c r="J5361" s="21">
        <v>1</v>
      </c>
      <c r="K5361" s="21">
        <v>0</v>
      </c>
      <c r="L5361" s="21">
        <v>0</v>
      </c>
      <c r="M5361" s="21" t="s">
        <v>2248</v>
      </c>
      <c r="N5361" s="21">
        <v>-5</v>
      </c>
      <c r="O5361" s="21">
        <f t="shared" si="324"/>
        <v>-5</v>
      </c>
      <c r="P5361" s="21">
        <f t="shared" si="325"/>
        <v>0</v>
      </c>
      <c r="Q5361" s="21">
        <f t="shared" si="326"/>
        <v>1</v>
      </c>
      <c r="R5361">
        <f>IFERROR(IF(I5361=1,VLOOKUP(F5361,Lookup!$A$2:$B$15,2,FALSE),0),0.5)</f>
        <v>0</v>
      </c>
      <c r="S5361">
        <f>IF(K5361=1,1,IFERROR(IF(H5361="pass",VLOOKUP(F5361,Lookup!$D$2:$E$26,2,FALSE),0),1.6))</f>
        <v>1.6</v>
      </c>
      <c r="T5361" s="6">
        <f t="shared" si="327"/>
        <v>1.5125000000000002</v>
      </c>
      <c r="U5361" s="6">
        <f t="shared" si="328"/>
        <v>1.5125000000000002</v>
      </c>
      <c r="V5361" t="str">
        <f t="shared" si="329"/>
        <v>M.SANDERS, PHI</v>
      </c>
    </row>
    <row r="5362" spans="1:22">
      <c r="A5362">
        <v>1526</v>
      </c>
      <c r="B5362" s="21">
        <v>3</v>
      </c>
      <c r="C5362" s="21" t="s">
        <v>16</v>
      </c>
      <c r="D5362" s="21" t="s">
        <v>2</v>
      </c>
      <c r="E5362" s="21">
        <v>66</v>
      </c>
      <c r="F5362" s="21">
        <v>34</v>
      </c>
      <c r="G5362" s="21" t="s">
        <v>6458</v>
      </c>
      <c r="H5362" s="21" t="s">
        <v>585</v>
      </c>
      <c r="I5362" s="21">
        <v>1</v>
      </c>
      <c r="J5362" s="21">
        <v>0</v>
      </c>
      <c r="K5362" s="21">
        <v>0</v>
      </c>
      <c r="L5362" s="21">
        <v>0</v>
      </c>
      <c r="M5362" s="21" t="s">
        <v>2246</v>
      </c>
      <c r="N5362" s="21" t="s">
        <v>587</v>
      </c>
      <c r="O5362" s="21">
        <f t="shared" si="324"/>
        <v>0</v>
      </c>
      <c r="P5362" s="21">
        <f t="shared" si="325"/>
        <v>1</v>
      </c>
      <c r="Q5362" s="21">
        <f t="shared" si="326"/>
        <v>0</v>
      </c>
      <c r="R5362">
        <f>IFERROR(IF(I5362=1,VLOOKUP(F5362,Lookup!$A$2:$B$15,2,FALSE),0),0.5)</f>
        <v>0.5</v>
      </c>
      <c r="S5362">
        <f>IF(K5362=1,1,IFERROR(IF(H5362="pass",VLOOKUP(F5362,Lookup!$D$2:$E$26,2,FALSE),0),1.6))</f>
        <v>0</v>
      </c>
      <c r="T5362" s="6">
        <f t="shared" si="327"/>
        <v>0</v>
      </c>
      <c r="U5362" s="6">
        <f t="shared" si="328"/>
        <v>0.5</v>
      </c>
      <c r="V5362" t="str">
        <f t="shared" si="329"/>
        <v>J.HURTS, PHI</v>
      </c>
    </row>
    <row r="5363" spans="1:22">
      <c r="A5363">
        <v>1527</v>
      </c>
      <c r="B5363" s="21">
        <v>3</v>
      </c>
      <c r="C5363" s="21" t="s">
        <v>16</v>
      </c>
      <c r="D5363" s="21" t="s">
        <v>2</v>
      </c>
      <c r="E5363" s="21">
        <v>68</v>
      </c>
      <c r="F5363" s="21">
        <v>32</v>
      </c>
      <c r="G5363" s="21" t="s">
        <v>6459</v>
      </c>
      <c r="H5363" s="21" t="s">
        <v>439</v>
      </c>
      <c r="I5363" s="21">
        <v>0</v>
      </c>
      <c r="J5363" s="21">
        <v>1</v>
      </c>
      <c r="K5363" s="21">
        <v>0</v>
      </c>
      <c r="L5363" s="21">
        <v>0</v>
      </c>
      <c r="M5363" s="21" t="s">
        <v>2269</v>
      </c>
      <c r="N5363" s="21">
        <v>12</v>
      </c>
      <c r="O5363" s="21">
        <f t="shared" si="324"/>
        <v>12</v>
      </c>
      <c r="P5363" s="21">
        <f t="shared" si="325"/>
        <v>0</v>
      </c>
      <c r="Q5363" s="21">
        <f t="shared" si="326"/>
        <v>1</v>
      </c>
      <c r="R5363">
        <f>IFERROR(IF(I5363=1,VLOOKUP(F5363,Lookup!$A$2:$B$15,2,FALSE),0),0.5)</f>
        <v>0</v>
      </c>
      <c r="S5363">
        <f>IF(K5363=1,1,IFERROR(IF(H5363="pass",VLOOKUP(F5363,Lookup!$D$2:$E$26,2,FALSE),0),1.6))</f>
        <v>1.6</v>
      </c>
      <c r="T5363" s="6">
        <f t="shared" si="327"/>
        <v>1.81</v>
      </c>
      <c r="U5363" s="6">
        <f t="shared" si="328"/>
        <v>1.81</v>
      </c>
      <c r="V5363" t="str">
        <f t="shared" si="329"/>
        <v>Z.ERTZ, PHI</v>
      </c>
    </row>
    <row r="5364" spans="1:22">
      <c r="A5364">
        <v>1528</v>
      </c>
      <c r="B5364" s="21">
        <v>3</v>
      </c>
      <c r="C5364" s="21" t="s">
        <v>2</v>
      </c>
      <c r="D5364" s="21" t="s">
        <v>16</v>
      </c>
      <c r="E5364" s="21">
        <v>65</v>
      </c>
      <c r="F5364" s="21">
        <v>35</v>
      </c>
      <c r="G5364" s="21" t="s">
        <v>6460</v>
      </c>
      <c r="H5364" s="21" t="s">
        <v>2864</v>
      </c>
      <c r="I5364" s="21">
        <v>0</v>
      </c>
      <c r="J5364" s="21">
        <v>1</v>
      </c>
      <c r="K5364" s="21">
        <v>0</v>
      </c>
      <c r="L5364" s="21">
        <v>0</v>
      </c>
      <c r="M5364" s="21" t="s">
        <v>1135</v>
      </c>
      <c r="N5364" s="21" t="s">
        <v>587</v>
      </c>
      <c r="O5364" s="21">
        <f t="shared" si="324"/>
        <v>0</v>
      </c>
      <c r="P5364" s="21">
        <f t="shared" si="325"/>
        <v>0</v>
      </c>
      <c r="Q5364" s="21">
        <f t="shared" si="326"/>
        <v>0</v>
      </c>
      <c r="R5364">
        <f>IFERROR(IF(I5364=1,VLOOKUP(F5364,Lookup!$A$2:$B$15,2,FALSE),0),0.5)</f>
        <v>0</v>
      </c>
      <c r="S5364">
        <f>IF(K5364=1,1,IFERROR(IF(H5364="pass",VLOOKUP(F5364,Lookup!$D$2:$E$26,2,FALSE),0),1.6))</f>
        <v>0</v>
      </c>
      <c r="T5364" s="6">
        <f t="shared" si="327"/>
        <v>0</v>
      </c>
      <c r="U5364" s="6">
        <f t="shared" si="328"/>
        <v>0</v>
      </c>
      <c r="V5364" t="str">
        <f t="shared" si="329"/>
        <v>E.ELLIOTT, DAL</v>
      </c>
    </row>
    <row r="5365" spans="1:22">
      <c r="A5365">
        <v>1529</v>
      </c>
      <c r="B5365" s="21">
        <v>3</v>
      </c>
      <c r="C5365" s="21" t="s">
        <v>2</v>
      </c>
      <c r="D5365" s="21" t="s">
        <v>16</v>
      </c>
      <c r="E5365" s="21">
        <v>75</v>
      </c>
      <c r="F5365" s="21">
        <v>25</v>
      </c>
      <c r="G5365" s="21" t="s">
        <v>6461</v>
      </c>
      <c r="H5365" s="21" t="s">
        <v>585</v>
      </c>
      <c r="I5365" s="21">
        <v>1</v>
      </c>
      <c r="J5365" s="21">
        <v>0</v>
      </c>
      <c r="K5365" s="21">
        <v>0</v>
      </c>
      <c r="L5365" s="21">
        <v>0</v>
      </c>
      <c r="M5365" s="21" t="s">
        <v>1135</v>
      </c>
      <c r="N5365" s="21" t="s">
        <v>587</v>
      </c>
      <c r="O5365" s="21">
        <f t="shared" si="324"/>
        <v>0</v>
      </c>
      <c r="P5365" s="21">
        <f t="shared" si="325"/>
        <v>1</v>
      </c>
      <c r="Q5365" s="21">
        <f t="shared" si="326"/>
        <v>0</v>
      </c>
      <c r="R5365">
        <f>IFERROR(IF(I5365=1,VLOOKUP(F5365,Lookup!$A$2:$B$15,2,FALSE),0),0.5)</f>
        <v>0.5</v>
      </c>
      <c r="S5365">
        <f>IF(K5365=1,1,IFERROR(IF(H5365="pass",VLOOKUP(F5365,Lookup!$D$2:$E$26,2,FALSE),0),1.6))</f>
        <v>0</v>
      </c>
      <c r="T5365" s="6">
        <f t="shared" si="327"/>
        <v>0</v>
      </c>
      <c r="U5365" s="6">
        <f t="shared" si="328"/>
        <v>0.5</v>
      </c>
      <c r="V5365" t="str">
        <f t="shared" si="329"/>
        <v>E.ELLIOTT, DAL</v>
      </c>
    </row>
    <row r="5366" spans="1:22">
      <c r="A5366">
        <v>1530</v>
      </c>
      <c r="B5366" s="21">
        <v>3</v>
      </c>
      <c r="C5366" s="21" t="s">
        <v>2</v>
      </c>
      <c r="D5366" s="21" t="s">
        <v>16</v>
      </c>
      <c r="E5366" s="21">
        <v>71</v>
      </c>
      <c r="F5366" s="21">
        <v>29</v>
      </c>
      <c r="G5366" s="21" t="s">
        <v>6462</v>
      </c>
      <c r="H5366" s="21" t="s">
        <v>439</v>
      </c>
      <c r="I5366" s="21">
        <v>0</v>
      </c>
      <c r="J5366" s="21">
        <v>1</v>
      </c>
      <c r="K5366" s="21">
        <v>0</v>
      </c>
      <c r="L5366" s="21">
        <v>0</v>
      </c>
      <c r="M5366" s="21" t="s">
        <v>6463</v>
      </c>
      <c r="N5366" s="21">
        <v>9</v>
      </c>
      <c r="O5366" s="21">
        <f t="shared" si="324"/>
        <v>9</v>
      </c>
      <c r="P5366" s="21">
        <f t="shared" si="325"/>
        <v>0</v>
      </c>
      <c r="Q5366" s="21">
        <f t="shared" si="326"/>
        <v>1</v>
      </c>
      <c r="R5366">
        <f>IFERROR(IF(I5366=1,VLOOKUP(F5366,Lookup!$A$2:$B$15,2,FALSE),0),0.5)</f>
        <v>0</v>
      </c>
      <c r="S5366">
        <f>IF(K5366=1,1,IFERROR(IF(H5366="pass",VLOOKUP(F5366,Lookup!$D$2:$E$26,2,FALSE),0),1.6))</f>
        <v>1.6</v>
      </c>
      <c r="T5366" s="6">
        <f t="shared" si="327"/>
        <v>1.7575000000000001</v>
      </c>
      <c r="U5366" s="6">
        <f t="shared" si="328"/>
        <v>1.7575000000000001</v>
      </c>
      <c r="V5366" t="str">
        <f t="shared" si="329"/>
        <v>N.BROWN, DAL</v>
      </c>
    </row>
    <row r="5367" spans="1:22">
      <c r="A5367">
        <v>1531</v>
      </c>
      <c r="B5367" s="21">
        <v>3</v>
      </c>
      <c r="C5367" s="21" t="s">
        <v>2</v>
      </c>
      <c r="D5367" s="21" t="s">
        <v>16</v>
      </c>
      <c r="E5367" s="21">
        <v>57</v>
      </c>
      <c r="F5367" s="21">
        <v>43</v>
      </c>
      <c r="G5367" s="21" t="s">
        <v>6464</v>
      </c>
      <c r="H5367" s="21" t="s">
        <v>439</v>
      </c>
      <c r="I5367" s="21">
        <v>0</v>
      </c>
      <c r="J5367" s="21">
        <v>1</v>
      </c>
      <c r="K5367" s="21">
        <v>0</v>
      </c>
      <c r="L5367" s="21">
        <v>0</v>
      </c>
      <c r="M5367" s="21" t="s">
        <v>1137</v>
      </c>
      <c r="N5367" s="21">
        <v>4</v>
      </c>
      <c r="O5367" s="21">
        <f t="shared" si="324"/>
        <v>4</v>
      </c>
      <c r="P5367" s="21">
        <f t="shared" si="325"/>
        <v>0</v>
      </c>
      <c r="Q5367" s="21">
        <f t="shared" si="326"/>
        <v>1</v>
      </c>
      <c r="R5367">
        <f>IFERROR(IF(I5367=1,VLOOKUP(F5367,Lookup!$A$2:$B$15,2,FALSE),0),0.5)</f>
        <v>0</v>
      </c>
      <c r="S5367">
        <f>IF(K5367=1,1,IFERROR(IF(H5367="pass",VLOOKUP(F5367,Lookup!$D$2:$E$26,2,FALSE),0),1.6))</f>
        <v>1.6</v>
      </c>
      <c r="T5367" s="6">
        <f t="shared" si="327"/>
        <v>1.6700000000000002</v>
      </c>
      <c r="U5367" s="6">
        <f t="shared" si="328"/>
        <v>1.6700000000000002</v>
      </c>
      <c r="V5367" t="str">
        <f t="shared" si="329"/>
        <v>D.SCHULTZ, DAL</v>
      </c>
    </row>
    <row r="5368" spans="1:22">
      <c r="A5368">
        <v>1532</v>
      </c>
      <c r="B5368" s="21">
        <v>3</v>
      </c>
      <c r="C5368" s="21" t="s">
        <v>2</v>
      </c>
      <c r="D5368" s="21" t="s">
        <v>16</v>
      </c>
      <c r="E5368" s="21">
        <v>49</v>
      </c>
      <c r="F5368" s="21">
        <v>51</v>
      </c>
      <c r="G5368" s="21" t="s">
        <v>6465</v>
      </c>
      <c r="H5368" s="21" t="s">
        <v>585</v>
      </c>
      <c r="I5368" s="21">
        <v>1</v>
      </c>
      <c r="J5368" s="21">
        <v>0</v>
      </c>
      <c r="K5368" s="21">
        <v>0</v>
      </c>
      <c r="L5368" s="21">
        <v>0</v>
      </c>
      <c r="M5368" s="21" t="s">
        <v>1135</v>
      </c>
      <c r="N5368" s="21" t="s">
        <v>587</v>
      </c>
      <c r="O5368" s="21">
        <f t="shared" si="324"/>
        <v>0</v>
      </c>
      <c r="P5368" s="21">
        <f t="shared" si="325"/>
        <v>1</v>
      </c>
      <c r="Q5368" s="21">
        <f t="shared" si="326"/>
        <v>0</v>
      </c>
      <c r="R5368">
        <f>IFERROR(IF(I5368=1,VLOOKUP(F5368,Lookup!$A$2:$B$15,2,FALSE),0),0.5)</f>
        <v>0.5</v>
      </c>
      <c r="S5368">
        <f>IF(K5368=1,1,IFERROR(IF(H5368="pass",VLOOKUP(F5368,Lookup!$D$2:$E$26,2,FALSE),0),1.6))</f>
        <v>0</v>
      </c>
      <c r="T5368" s="6">
        <f t="shared" si="327"/>
        <v>0</v>
      </c>
      <c r="U5368" s="6">
        <f t="shared" si="328"/>
        <v>0.5</v>
      </c>
      <c r="V5368" t="str">
        <f t="shared" si="329"/>
        <v>E.ELLIOTT, DAL</v>
      </c>
    </row>
    <row r="5369" spans="1:22">
      <c r="A5369">
        <v>1533</v>
      </c>
      <c r="B5369" s="21">
        <v>3</v>
      </c>
      <c r="C5369" s="21" t="s">
        <v>2</v>
      </c>
      <c r="D5369" s="21" t="s">
        <v>16</v>
      </c>
      <c r="E5369" s="21">
        <v>40</v>
      </c>
      <c r="F5369" s="21">
        <v>60</v>
      </c>
      <c r="G5369" s="21" t="s">
        <v>6466</v>
      </c>
      <c r="H5369" s="21" t="s">
        <v>585</v>
      </c>
      <c r="I5369" s="21">
        <v>1</v>
      </c>
      <c r="J5369" s="21">
        <v>0</v>
      </c>
      <c r="K5369" s="21">
        <v>0</v>
      </c>
      <c r="L5369" s="21">
        <v>0</v>
      </c>
      <c r="M5369" s="21" t="s">
        <v>1158</v>
      </c>
      <c r="N5369" s="21" t="s">
        <v>587</v>
      </c>
      <c r="O5369" s="21">
        <f t="shared" si="324"/>
        <v>0</v>
      </c>
      <c r="P5369" s="21">
        <f t="shared" si="325"/>
        <v>1</v>
      </c>
      <c r="Q5369" s="21">
        <f t="shared" si="326"/>
        <v>0</v>
      </c>
      <c r="R5369">
        <f>IFERROR(IF(I5369=1,VLOOKUP(F5369,Lookup!$A$2:$B$15,2,FALSE),0),0.5)</f>
        <v>0.5</v>
      </c>
      <c r="S5369">
        <f>IF(K5369=1,1,IFERROR(IF(H5369="pass",VLOOKUP(F5369,Lookup!$D$2:$E$26,2,FALSE),0),1.6))</f>
        <v>0</v>
      </c>
      <c r="T5369" s="6">
        <f t="shared" si="327"/>
        <v>0</v>
      </c>
      <c r="U5369" s="6">
        <f t="shared" si="328"/>
        <v>0.5</v>
      </c>
      <c r="V5369" t="str">
        <f t="shared" si="329"/>
        <v>T.POLLARD, DAL</v>
      </c>
    </row>
    <row r="5370" spans="1:22">
      <c r="A5370">
        <v>1534</v>
      </c>
      <c r="B5370" s="21">
        <v>3</v>
      </c>
      <c r="C5370" s="21" t="s">
        <v>2</v>
      </c>
      <c r="D5370" s="21" t="s">
        <v>16</v>
      </c>
      <c r="E5370" s="21">
        <v>35</v>
      </c>
      <c r="F5370" s="21">
        <v>65</v>
      </c>
      <c r="G5370" s="21" t="s">
        <v>6467</v>
      </c>
      <c r="H5370" s="21" t="s">
        <v>585</v>
      </c>
      <c r="I5370" s="21">
        <v>1</v>
      </c>
      <c r="J5370" s="21">
        <v>0</v>
      </c>
      <c r="K5370" s="21">
        <v>0</v>
      </c>
      <c r="L5370" s="21">
        <v>0</v>
      </c>
      <c r="M5370" s="21" t="s">
        <v>1158</v>
      </c>
      <c r="N5370" s="21" t="s">
        <v>587</v>
      </c>
      <c r="O5370" s="21">
        <f t="shared" si="324"/>
        <v>0</v>
      </c>
      <c r="P5370" s="21">
        <f t="shared" si="325"/>
        <v>1</v>
      </c>
      <c r="Q5370" s="21">
        <f t="shared" si="326"/>
        <v>0</v>
      </c>
      <c r="R5370">
        <f>IFERROR(IF(I5370=1,VLOOKUP(F5370,Lookup!$A$2:$B$15,2,FALSE),0),0.5)</f>
        <v>0.5</v>
      </c>
      <c r="S5370">
        <f>IF(K5370=1,1,IFERROR(IF(H5370="pass",VLOOKUP(F5370,Lookup!$D$2:$E$26,2,FALSE),0),1.6))</f>
        <v>0</v>
      </c>
      <c r="T5370" s="6">
        <f t="shared" si="327"/>
        <v>0</v>
      </c>
      <c r="U5370" s="6">
        <f t="shared" si="328"/>
        <v>0.5</v>
      </c>
      <c r="V5370" t="str">
        <f t="shared" si="329"/>
        <v>T.POLLARD, DAL</v>
      </c>
    </row>
    <row r="5371" spans="1:22">
      <c r="A5371">
        <v>1535</v>
      </c>
      <c r="B5371" s="21">
        <v>3</v>
      </c>
      <c r="C5371" s="21" t="s">
        <v>2</v>
      </c>
      <c r="D5371" s="21" t="s">
        <v>16</v>
      </c>
      <c r="E5371" s="21">
        <v>27</v>
      </c>
      <c r="F5371" s="21">
        <v>73</v>
      </c>
      <c r="G5371" s="21" t="s">
        <v>6468</v>
      </c>
      <c r="H5371" s="21" t="s">
        <v>585</v>
      </c>
      <c r="I5371" s="21">
        <v>1</v>
      </c>
      <c r="J5371" s="21">
        <v>0</v>
      </c>
      <c r="K5371" s="21">
        <v>0</v>
      </c>
      <c r="L5371" s="21">
        <v>0</v>
      </c>
      <c r="M5371" s="21" t="s">
        <v>1158</v>
      </c>
      <c r="N5371" s="21" t="s">
        <v>587</v>
      </c>
      <c r="O5371" s="21">
        <f t="shared" si="324"/>
        <v>0</v>
      </c>
      <c r="P5371" s="21">
        <f t="shared" si="325"/>
        <v>1</v>
      </c>
      <c r="Q5371" s="21">
        <f t="shared" si="326"/>
        <v>0</v>
      </c>
      <c r="R5371">
        <f>IFERROR(IF(I5371=1,VLOOKUP(F5371,Lookup!$A$2:$B$15,2,FALSE),0),0.5)</f>
        <v>0.5</v>
      </c>
      <c r="S5371">
        <f>IF(K5371=1,1,IFERROR(IF(H5371="pass",VLOOKUP(F5371,Lookup!$D$2:$E$26,2,FALSE),0),1.6))</f>
        <v>0</v>
      </c>
      <c r="T5371" s="6">
        <f t="shared" si="327"/>
        <v>0</v>
      </c>
      <c r="U5371" s="6">
        <f t="shared" si="328"/>
        <v>0.5</v>
      </c>
      <c r="V5371" t="str">
        <f t="shared" si="329"/>
        <v>T.POLLARD, DAL</v>
      </c>
    </row>
    <row r="5372" spans="1:22">
      <c r="A5372">
        <v>1536</v>
      </c>
      <c r="B5372" s="21">
        <v>3</v>
      </c>
      <c r="C5372" s="21" t="s">
        <v>2</v>
      </c>
      <c r="D5372" s="21" t="s">
        <v>16</v>
      </c>
      <c r="E5372" s="21">
        <v>26</v>
      </c>
      <c r="F5372" s="21">
        <v>74</v>
      </c>
      <c r="G5372" s="21" t="s">
        <v>6469</v>
      </c>
      <c r="H5372" s="21" t="s">
        <v>439</v>
      </c>
      <c r="I5372" s="21">
        <v>0</v>
      </c>
      <c r="J5372" s="21">
        <v>1</v>
      </c>
      <c r="K5372" s="21">
        <v>0</v>
      </c>
      <c r="L5372" s="21">
        <v>0</v>
      </c>
      <c r="M5372" s="21" t="s">
        <v>1165</v>
      </c>
      <c r="N5372" s="21">
        <v>2</v>
      </c>
      <c r="O5372" s="21">
        <f t="shared" si="324"/>
        <v>2</v>
      </c>
      <c r="P5372" s="21">
        <f t="shared" si="325"/>
        <v>0</v>
      </c>
      <c r="Q5372" s="21">
        <f t="shared" si="326"/>
        <v>1</v>
      </c>
      <c r="R5372">
        <f>IFERROR(IF(I5372=1,VLOOKUP(F5372,Lookup!$A$2:$B$15,2,FALSE),0),0.5)</f>
        <v>0</v>
      </c>
      <c r="S5372">
        <f>IF(K5372=1,1,IFERROR(IF(H5372="pass",VLOOKUP(F5372,Lookup!$D$2:$E$26,2,FALSE),0),1.6))</f>
        <v>1.6</v>
      </c>
      <c r="T5372" s="6">
        <f t="shared" si="327"/>
        <v>1.635</v>
      </c>
      <c r="U5372" s="6">
        <f t="shared" si="328"/>
        <v>1.635</v>
      </c>
      <c r="V5372" t="str">
        <f t="shared" si="329"/>
        <v>B.JARWIN, DAL</v>
      </c>
    </row>
    <row r="5373" spans="1:22">
      <c r="A5373">
        <v>1537</v>
      </c>
      <c r="B5373" s="21">
        <v>3</v>
      </c>
      <c r="C5373" s="21" t="s">
        <v>2</v>
      </c>
      <c r="D5373" s="21" t="s">
        <v>16</v>
      </c>
      <c r="E5373" s="21">
        <v>20</v>
      </c>
      <c r="F5373" s="21">
        <v>80</v>
      </c>
      <c r="G5373" s="21" t="s">
        <v>6470</v>
      </c>
      <c r="H5373" s="21" t="s">
        <v>585</v>
      </c>
      <c r="I5373" s="21">
        <v>1</v>
      </c>
      <c r="J5373" s="21">
        <v>0</v>
      </c>
      <c r="K5373" s="21">
        <v>0</v>
      </c>
      <c r="L5373" s="21">
        <v>0</v>
      </c>
      <c r="M5373" s="21" t="s">
        <v>1135</v>
      </c>
      <c r="N5373" s="21" t="s">
        <v>587</v>
      </c>
      <c r="O5373" s="21">
        <f t="shared" si="324"/>
        <v>0</v>
      </c>
      <c r="P5373" s="21">
        <f t="shared" si="325"/>
        <v>1</v>
      </c>
      <c r="Q5373" s="21">
        <f t="shared" si="326"/>
        <v>0</v>
      </c>
      <c r="R5373">
        <f>IFERROR(IF(I5373=1,VLOOKUP(F5373,Lookup!$A$2:$B$15,2,FALSE),0),0.5)</f>
        <v>0.5</v>
      </c>
      <c r="S5373">
        <f>IF(K5373=1,1,IFERROR(IF(H5373="pass",VLOOKUP(F5373,Lookup!$D$2:$E$26,2,FALSE),0),1.6))</f>
        <v>0</v>
      </c>
      <c r="T5373" s="6">
        <f t="shared" si="327"/>
        <v>0</v>
      </c>
      <c r="U5373" s="6">
        <f t="shared" si="328"/>
        <v>0.5</v>
      </c>
      <c r="V5373" t="str">
        <f t="shared" si="329"/>
        <v>E.ELLIOTT, DAL</v>
      </c>
    </row>
    <row r="5374" spans="1:22">
      <c r="A5374">
        <v>1538</v>
      </c>
      <c r="B5374" s="21">
        <v>3</v>
      </c>
      <c r="C5374" s="21" t="s">
        <v>2</v>
      </c>
      <c r="D5374" s="21" t="s">
        <v>16</v>
      </c>
      <c r="E5374" s="21">
        <v>18</v>
      </c>
      <c r="F5374" s="21">
        <v>82</v>
      </c>
      <c r="G5374" s="21" t="s">
        <v>6471</v>
      </c>
      <c r="H5374" s="21" t="s">
        <v>439</v>
      </c>
      <c r="I5374" s="21">
        <v>0</v>
      </c>
      <c r="J5374" s="21">
        <v>1</v>
      </c>
      <c r="K5374" s="21">
        <v>0</v>
      </c>
      <c r="L5374" s="21">
        <v>0</v>
      </c>
      <c r="M5374" s="21" t="s">
        <v>1135</v>
      </c>
      <c r="N5374" s="21">
        <v>-4</v>
      </c>
      <c r="O5374" s="21">
        <f t="shared" si="324"/>
        <v>-4</v>
      </c>
      <c r="P5374" s="21">
        <f t="shared" si="325"/>
        <v>0</v>
      </c>
      <c r="Q5374" s="21">
        <f t="shared" si="326"/>
        <v>1</v>
      </c>
      <c r="R5374">
        <f>IFERROR(IF(I5374=1,VLOOKUP(F5374,Lookup!$A$2:$B$15,2,FALSE),0),0.5)</f>
        <v>0</v>
      </c>
      <c r="S5374">
        <f>IF(K5374=1,1,IFERROR(IF(H5374="pass",VLOOKUP(F5374,Lookup!$D$2:$E$26,2,FALSE),0),1.6))</f>
        <v>2</v>
      </c>
      <c r="T5374" s="6">
        <f t="shared" si="327"/>
        <v>1.53</v>
      </c>
      <c r="U5374" s="6">
        <f t="shared" si="328"/>
        <v>1.8402000000000001</v>
      </c>
      <c r="V5374" t="str">
        <f t="shared" si="329"/>
        <v>E.ELLIOTT, DAL</v>
      </c>
    </row>
    <row r="5375" spans="1:22">
      <c r="A5375">
        <v>1539</v>
      </c>
      <c r="B5375" s="21">
        <v>3</v>
      </c>
      <c r="C5375" s="21" t="s">
        <v>2</v>
      </c>
      <c r="D5375" s="21" t="s">
        <v>16</v>
      </c>
      <c r="E5375" s="21">
        <v>9</v>
      </c>
      <c r="F5375" s="21">
        <v>91</v>
      </c>
      <c r="G5375" s="21" t="s">
        <v>6472</v>
      </c>
      <c r="H5375" s="21" t="s">
        <v>2864</v>
      </c>
      <c r="I5375" s="21">
        <v>1</v>
      </c>
      <c r="J5375" s="21">
        <v>0</v>
      </c>
      <c r="K5375" s="21">
        <v>0</v>
      </c>
      <c r="L5375" s="21">
        <v>0</v>
      </c>
      <c r="M5375" s="21" t="s">
        <v>1135</v>
      </c>
      <c r="N5375" s="21" t="s">
        <v>587</v>
      </c>
      <c r="O5375" s="21">
        <f t="shared" ref="O5375:O5438" si="330">IF(N5375="NA",0,N5375)</f>
        <v>0</v>
      </c>
      <c r="P5375" s="21">
        <f t="shared" ref="P5375:P5438" si="331">IF(R5375&gt;0,1,0)</f>
        <v>1</v>
      </c>
      <c r="Q5375" s="21">
        <f t="shared" ref="Q5375:Q5438" si="332">IF(AND(S5375&gt;0,T5375&gt;0),1,0)</f>
        <v>0</v>
      </c>
      <c r="R5375">
        <f>IFERROR(IF(I5375=1,VLOOKUP(F5375,Lookup!$A$2:$B$15,2,FALSE),0),0.5)</f>
        <v>0.8</v>
      </c>
      <c r="S5375">
        <f>IF(K5375=1,1,IFERROR(IF(H5375="pass",VLOOKUP(F5375,Lookup!$D$2:$E$26,2,FALSE),0),1.6))</f>
        <v>0</v>
      </c>
      <c r="T5375" s="6">
        <f t="shared" ref="T5375:T5438" si="333">IFERROR(1.6+0.7/40*N5375,0)</f>
        <v>0</v>
      </c>
      <c r="U5375" s="6">
        <f t="shared" ref="U5375:U5438" si="334">R5375+IF(S5375&gt;=3.2,S5375,IF(AND(S5375&lt;3.2,S5375&gt;=1.8),S5375*0.66+T5375*0.34,T5375))+K5375*0.4735*2</f>
        <v>0.8</v>
      </c>
      <c r="V5375" t="str">
        <f t="shared" si="329"/>
        <v>E.ELLIOTT, DAL</v>
      </c>
    </row>
    <row r="5376" spans="1:22">
      <c r="A5376">
        <v>1540</v>
      </c>
      <c r="B5376" s="21">
        <v>3</v>
      </c>
      <c r="C5376" s="21" t="s">
        <v>2</v>
      </c>
      <c r="D5376" s="21" t="s">
        <v>16</v>
      </c>
      <c r="E5376" s="21">
        <v>19</v>
      </c>
      <c r="F5376" s="21">
        <v>81</v>
      </c>
      <c r="G5376" s="21" t="s">
        <v>6473</v>
      </c>
      <c r="H5376" s="21" t="s">
        <v>439</v>
      </c>
      <c r="I5376" s="21">
        <v>0</v>
      </c>
      <c r="J5376" s="21">
        <v>1</v>
      </c>
      <c r="K5376" s="21">
        <v>0</v>
      </c>
      <c r="L5376" s="21">
        <v>0</v>
      </c>
      <c r="M5376" s="21" t="s">
        <v>1133</v>
      </c>
      <c r="N5376" s="21">
        <v>-2</v>
      </c>
      <c r="O5376" s="21">
        <f t="shared" si="330"/>
        <v>-2</v>
      </c>
      <c r="P5376" s="21">
        <f t="shared" si="331"/>
        <v>0</v>
      </c>
      <c r="Q5376" s="21">
        <f t="shared" si="332"/>
        <v>1</v>
      </c>
      <c r="R5376">
        <f>IFERROR(IF(I5376=1,VLOOKUP(F5376,Lookup!$A$2:$B$15,2,FALSE),0),0.5)</f>
        <v>0</v>
      </c>
      <c r="S5376">
        <f>IF(K5376=1,1,IFERROR(IF(H5376="pass",VLOOKUP(F5376,Lookup!$D$2:$E$26,2,FALSE),0),1.6))</f>
        <v>2</v>
      </c>
      <c r="T5376" s="6">
        <f t="shared" si="333"/>
        <v>1.5650000000000002</v>
      </c>
      <c r="U5376" s="6">
        <f t="shared" si="334"/>
        <v>1.8521000000000001</v>
      </c>
      <c r="V5376" t="str">
        <f t="shared" si="329"/>
        <v>A.COOPER, DAL</v>
      </c>
    </row>
    <row r="5377" spans="1:22">
      <c r="A5377">
        <v>1541</v>
      </c>
      <c r="B5377" s="21">
        <v>3</v>
      </c>
      <c r="C5377" s="21" t="s">
        <v>2</v>
      </c>
      <c r="D5377" s="21" t="s">
        <v>16</v>
      </c>
      <c r="E5377" s="21">
        <v>13</v>
      </c>
      <c r="F5377" s="21">
        <v>87</v>
      </c>
      <c r="G5377" s="21" t="s">
        <v>6474</v>
      </c>
      <c r="H5377" s="21" t="s">
        <v>585</v>
      </c>
      <c r="I5377" s="21">
        <v>1</v>
      </c>
      <c r="J5377" s="21">
        <v>0</v>
      </c>
      <c r="K5377" s="21">
        <v>0</v>
      </c>
      <c r="L5377" s="21">
        <v>0</v>
      </c>
      <c r="M5377" s="21" t="s">
        <v>1135</v>
      </c>
      <c r="N5377" s="21" t="s">
        <v>587</v>
      </c>
      <c r="O5377" s="21">
        <f t="shared" si="330"/>
        <v>0</v>
      </c>
      <c r="P5377" s="21">
        <f t="shared" si="331"/>
        <v>1</v>
      </c>
      <c r="Q5377" s="21">
        <f t="shared" si="332"/>
        <v>0</v>
      </c>
      <c r="R5377">
        <f>IFERROR(IF(I5377=1,VLOOKUP(F5377,Lookup!$A$2:$B$15,2,FALSE),0),0.5)</f>
        <v>0.6</v>
      </c>
      <c r="S5377">
        <f>IF(K5377=1,1,IFERROR(IF(H5377="pass",VLOOKUP(F5377,Lookup!$D$2:$E$26,2,FALSE),0),1.6))</f>
        <v>0</v>
      </c>
      <c r="T5377" s="6">
        <f t="shared" si="333"/>
        <v>0</v>
      </c>
      <c r="U5377" s="6">
        <f t="shared" si="334"/>
        <v>0.6</v>
      </c>
      <c r="V5377" t="str">
        <f t="shared" si="329"/>
        <v>E.ELLIOTT, DAL</v>
      </c>
    </row>
    <row r="5378" spans="1:22">
      <c r="A5378">
        <v>1542</v>
      </c>
      <c r="B5378" s="21">
        <v>3</v>
      </c>
      <c r="C5378" s="21" t="s">
        <v>2</v>
      </c>
      <c r="D5378" s="21" t="s">
        <v>16</v>
      </c>
      <c r="E5378" s="21">
        <v>3</v>
      </c>
      <c r="F5378" s="21">
        <v>97</v>
      </c>
      <c r="G5378" s="21" t="s">
        <v>6475</v>
      </c>
      <c r="H5378" s="21" t="s">
        <v>585</v>
      </c>
      <c r="I5378" s="21">
        <v>1</v>
      </c>
      <c r="J5378" s="21">
        <v>0</v>
      </c>
      <c r="K5378" s="21">
        <v>0</v>
      </c>
      <c r="L5378" s="21">
        <v>0</v>
      </c>
      <c r="M5378" s="21" t="s">
        <v>1135</v>
      </c>
      <c r="N5378" s="21" t="s">
        <v>587</v>
      </c>
      <c r="O5378" s="21">
        <f t="shared" si="330"/>
        <v>0</v>
      </c>
      <c r="P5378" s="21">
        <f t="shared" si="331"/>
        <v>1</v>
      </c>
      <c r="Q5378" s="21">
        <f t="shared" si="332"/>
        <v>0</v>
      </c>
      <c r="R5378">
        <f>IFERROR(IF(I5378=1,VLOOKUP(F5378,Lookup!$A$2:$B$15,2,FALSE),0),0.5)</f>
        <v>2.1</v>
      </c>
      <c r="S5378">
        <f>IF(K5378=1,1,IFERROR(IF(H5378="pass",VLOOKUP(F5378,Lookup!$D$2:$E$26,2,FALSE),0),1.6))</f>
        <v>0</v>
      </c>
      <c r="T5378" s="6">
        <f t="shared" si="333"/>
        <v>0</v>
      </c>
      <c r="U5378" s="6">
        <f t="shared" si="334"/>
        <v>2.1</v>
      </c>
      <c r="V5378" t="str">
        <f t="shared" ref="V5378:V5441" si="335">IF(M5378="A.St","A. ST. BROWN, DET",IF(M5378="Dj.Moore","D.MOORE, CAR",IF(M5378="Mi.Carter","M.CARTER, NYJ",UPPER(M5378)&amp;", "&amp;C5378)))</f>
        <v>E.ELLIOTT, DAL</v>
      </c>
    </row>
    <row r="5379" spans="1:22">
      <c r="A5379">
        <v>1543</v>
      </c>
      <c r="B5379" s="21">
        <v>3</v>
      </c>
      <c r="C5379" s="21" t="s">
        <v>16</v>
      </c>
      <c r="D5379" s="21" t="s">
        <v>2</v>
      </c>
      <c r="E5379" s="21">
        <v>75</v>
      </c>
      <c r="F5379" s="21">
        <v>25</v>
      </c>
      <c r="G5379" s="21" t="s">
        <v>6476</v>
      </c>
      <c r="H5379" s="21" t="s">
        <v>585</v>
      </c>
      <c r="I5379" s="21">
        <v>1</v>
      </c>
      <c r="J5379" s="21">
        <v>0</v>
      </c>
      <c r="K5379" s="21">
        <v>0</v>
      </c>
      <c r="L5379" s="21">
        <v>0</v>
      </c>
      <c r="M5379" s="21" t="s">
        <v>2248</v>
      </c>
      <c r="N5379" s="21" t="s">
        <v>587</v>
      </c>
      <c r="O5379" s="21">
        <f t="shared" si="330"/>
        <v>0</v>
      </c>
      <c r="P5379" s="21">
        <f t="shared" si="331"/>
        <v>1</v>
      </c>
      <c r="Q5379" s="21">
        <f t="shared" si="332"/>
        <v>0</v>
      </c>
      <c r="R5379">
        <f>IFERROR(IF(I5379=1,VLOOKUP(F5379,Lookup!$A$2:$B$15,2,FALSE),0),0.5)</f>
        <v>0.5</v>
      </c>
      <c r="S5379">
        <f>IF(K5379=1,1,IFERROR(IF(H5379="pass",VLOOKUP(F5379,Lookup!$D$2:$E$26,2,FALSE),0),1.6))</f>
        <v>0</v>
      </c>
      <c r="T5379" s="6">
        <f t="shared" si="333"/>
        <v>0</v>
      </c>
      <c r="U5379" s="6">
        <f t="shared" si="334"/>
        <v>0.5</v>
      </c>
      <c r="V5379" t="str">
        <f t="shared" si="335"/>
        <v>M.SANDERS, PHI</v>
      </c>
    </row>
    <row r="5380" spans="1:22">
      <c r="A5380">
        <v>1544</v>
      </c>
      <c r="B5380" s="21">
        <v>3</v>
      </c>
      <c r="C5380" s="21" t="s">
        <v>16</v>
      </c>
      <c r="D5380" s="21" t="s">
        <v>2</v>
      </c>
      <c r="E5380" s="21">
        <v>51</v>
      </c>
      <c r="F5380" s="21">
        <v>49</v>
      </c>
      <c r="G5380" s="21" t="s">
        <v>6477</v>
      </c>
      <c r="H5380" s="21" t="s">
        <v>585</v>
      </c>
      <c r="I5380" s="21">
        <v>0</v>
      </c>
      <c r="J5380" s="21">
        <v>1</v>
      </c>
      <c r="K5380" s="21">
        <v>0</v>
      </c>
      <c r="L5380" s="21">
        <v>0</v>
      </c>
      <c r="M5380" s="21" t="s">
        <v>2246</v>
      </c>
      <c r="N5380" s="21" t="s">
        <v>587</v>
      </c>
      <c r="O5380" s="21">
        <f t="shared" si="330"/>
        <v>0</v>
      </c>
      <c r="P5380" s="21">
        <f t="shared" si="331"/>
        <v>0</v>
      </c>
      <c r="Q5380" s="21">
        <f t="shared" si="332"/>
        <v>0</v>
      </c>
      <c r="R5380">
        <f>IFERROR(IF(I5380=1,VLOOKUP(F5380,Lookup!$A$2:$B$15,2,FALSE),0),0.5)</f>
        <v>0</v>
      </c>
      <c r="S5380">
        <f>IF(K5380=1,1,IFERROR(IF(H5380="pass",VLOOKUP(F5380,Lookup!$D$2:$E$26,2,FALSE),0),1.6))</f>
        <v>0</v>
      </c>
      <c r="T5380" s="6">
        <f t="shared" si="333"/>
        <v>0</v>
      </c>
      <c r="U5380" s="6">
        <f t="shared" si="334"/>
        <v>0</v>
      </c>
      <c r="V5380" t="str">
        <f t="shared" si="335"/>
        <v>J.HURTS, PHI</v>
      </c>
    </row>
    <row r="5381" spans="1:22">
      <c r="A5381">
        <v>1545</v>
      </c>
      <c r="B5381" s="21">
        <v>3</v>
      </c>
      <c r="C5381" s="21" t="s">
        <v>16</v>
      </c>
      <c r="D5381" s="21" t="s">
        <v>2</v>
      </c>
      <c r="E5381" s="21">
        <v>49</v>
      </c>
      <c r="F5381" s="21">
        <v>51</v>
      </c>
      <c r="G5381" s="21" t="s">
        <v>6478</v>
      </c>
      <c r="H5381" s="21" t="s">
        <v>585</v>
      </c>
      <c r="I5381" s="21">
        <v>1</v>
      </c>
      <c r="J5381" s="21">
        <v>0</v>
      </c>
      <c r="K5381" s="21">
        <v>0</v>
      </c>
      <c r="L5381" s="21">
        <v>0</v>
      </c>
      <c r="M5381" s="21" t="s">
        <v>2248</v>
      </c>
      <c r="N5381" s="21" t="s">
        <v>587</v>
      </c>
      <c r="O5381" s="21">
        <f t="shared" si="330"/>
        <v>0</v>
      </c>
      <c r="P5381" s="21">
        <f t="shared" si="331"/>
        <v>1</v>
      </c>
      <c r="Q5381" s="21">
        <f t="shared" si="332"/>
        <v>0</v>
      </c>
      <c r="R5381">
        <f>IFERROR(IF(I5381=1,VLOOKUP(F5381,Lookup!$A$2:$B$15,2,FALSE),0),0.5)</f>
        <v>0.5</v>
      </c>
      <c r="S5381">
        <f>IF(K5381=1,1,IFERROR(IF(H5381="pass",VLOOKUP(F5381,Lookup!$D$2:$E$26,2,FALSE),0),1.6))</f>
        <v>0</v>
      </c>
      <c r="T5381" s="6">
        <f t="shared" si="333"/>
        <v>0</v>
      </c>
      <c r="U5381" s="6">
        <f t="shared" si="334"/>
        <v>0.5</v>
      </c>
      <c r="V5381" t="str">
        <f t="shared" si="335"/>
        <v>M.SANDERS, PHI</v>
      </c>
    </row>
    <row r="5382" spans="1:22">
      <c r="A5382">
        <v>1546</v>
      </c>
      <c r="B5382" s="21">
        <v>3</v>
      </c>
      <c r="C5382" s="21" t="s">
        <v>16</v>
      </c>
      <c r="D5382" s="21" t="s">
        <v>2</v>
      </c>
      <c r="E5382" s="21">
        <v>46</v>
      </c>
      <c r="F5382" s="21">
        <v>54</v>
      </c>
      <c r="G5382" s="21" t="s">
        <v>6479</v>
      </c>
      <c r="H5382" s="21" t="s">
        <v>439</v>
      </c>
      <c r="I5382" s="21">
        <v>0</v>
      </c>
      <c r="J5382" s="21">
        <v>1</v>
      </c>
      <c r="K5382" s="21">
        <v>0</v>
      </c>
      <c r="L5382" s="21">
        <v>0</v>
      </c>
      <c r="M5382" s="21" t="s">
        <v>2267</v>
      </c>
      <c r="N5382" s="21">
        <v>5</v>
      </c>
      <c r="O5382" s="21">
        <f t="shared" si="330"/>
        <v>5</v>
      </c>
      <c r="P5382" s="21">
        <f t="shared" si="331"/>
        <v>0</v>
      </c>
      <c r="Q5382" s="21">
        <f t="shared" si="332"/>
        <v>1</v>
      </c>
      <c r="R5382">
        <f>IFERROR(IF(I5382=1,VLOOKUP(F5382,Lookup!$A$2:$B$15,2,FALSE),0),0.5)</f>
        <v>0</v>
      </c>
      <c r="S5382">
        <f>IF(K5382=1,1,IFERROR(IF(H5382="pass",VLOOKUP(F5382,Lookup!$D$2:$E$26,2,FALSE),0),1.6))</f>
        <v>1.6</v>
      </c>
      <c r="T5382" s="6">
        <f t="shared" si="333"/>
        <v>1.6875</v>
      </c>
      <c r="U5382" s="6">
        <f t="shared" si="334"/>
        <v>1.6875</v>
      </c>
      <c r="V5382" t="str">
        <f t="shared" si="335"/>
        <v>D.GOEDERT, PHI</v>
      </c>
    </row>
    <row r="5383" spans="1:22">
      <c r="A5383">
        <v>1547</v>
      </c>
      <c r="B5383" s="21">
        <v>3</v>
      </c>
      <c r="C5383" s="21" t="s">
        <v>2</v>
      </c>
      <c r="D5383" s="21" t="s">
        <v>16</v>
      </c>
      <c r="E5383" s="21">
        <v>94</v>
      </c>
      <c r="F5383" s="21">
        <v>6</v>
      </c>
      <c r="G5383" s="21" t="s">
        <v>6480</v>
      </c>
      <c r="H5383" s="21" t="s">
        <v>585</v>
      </c>
      <c r="I5383" s="21">
        <v>1</v>
      </c>
      <c r="J5383" s="21">
        <v>0</v>
      </c>
      <c r="K5383" s="21">
        <v>0</v>
      </c>
      <c r="L5383" s="21">
        <v>0</v>
      </c>
      <c r="M5383" s="21" t="s">
        <v>1158</v>
      </c>
      <c r="N5383" s="21" t="s">
        <v>587</v>
      </c>
      <c r="O5383" s="21">
        <f t="shared" si="330"/>
        <v>0</v>
      </c>
      <c r="P5383" s="21">
        <f t="shared" si="331"/>
        <v>1</v>
      </c>
      <c r="Q5383" s="21">
        <f t="shared" si="332"/>
        <v>0</v>
      </c>
      <c r="R5383">
        <f>IFERROR(IF(I5383=1,VLOOKUP(F5383,Lookup!$A$2:$B$15,2,FALSE),0),0.5)</f>
        <v>0.5</v>
      </c>
      <c r="S5383">
        <f>IF(K5383=1,1,IFERROR(IF(H5383="pass",VLOOKUP(F5383,Lookup!$D$2:$E$26,2,FALSE),0),1.6))</f>
        <v>0</v>
      </c>
      <c r="T5383" s="6">
        <f t="shared" si="333"/>
        <v>0</v>
      </c>
      <c r="U5383" s="6">
        <f t="shared" si="334"/>
        <v>0.5</v>
      </c>
      <c r="V5383" t="str">
        <f t="shared" si="335"/>
        <v>T.POLLARD, DAL</v>
      </c>
    </row>
    <row r="5384" spans="1:22">
      <c r="A5384">
        <v>1548</v>
      </c>
      <c r="B5384" s="21">
        <v>3</v>
      </c>
      <c r="C5384" s="21" t="s">
        <v>2</v>
      </c>
      <c r="D5384" s="21" t="s">
        <v>16</v>
      </c>
      <c r="E5384" s="21">
        <v>94</v>
      </c>
      <c r="F5384" s="21">
        <v>6</v>
      </c>
      <c r="G5384" s="21" t="s">
        <v>6481</v>
      </c>
      <c r="H5384" s="21" t="s">
        <v>439</v>
      </c>
      <c r="I5384" s="21">
        <v>0</v>
      </c>
      <c r="J5384" s="21">
        <v>1</v>
      </c>
      <c r="K5384" s="21">
        <v>0</v>
      </c>
      <c r="L5384" s="21">
        <v>0</v>
      </c>
      <c r="M5384" s="21" t="s">
        <v>1173</v>
      </c>
      <c r="N5384" s="21">
        <v>37</v>
      </c>
      <c r="O5384" s="21">
        <f t="shared" si="330"/>
        <v>37</v>
      </c>
      <c r="P5384" s="21">
        <f t="shared" si="331"/>
        <v>0</v>
      </c>
      <c r="Q5384" s="21">
        <f t="shared" si="332"/>
        <v>1</v>
      </c>
      <c r="R5384">
        <f>IFERROR(IF(I5384=1,VLOOKUP(F5384,Lookup!$A$2:$B$15,2,FALSE),0),0.5)</f>
        <v>0</v>
      </c>
      <c r="S5384">
        <f>IF(K5384=1,1,IFERROR(IF(H5384="pass",VLOOKUP(F5384,Lookup!$D$2:$E$26,2,FALSE),0),1.6))</f>
        <v>1.6</v>
      </c>
      <c r="T5384" s="6">
        <f t="shared" si="333"/>
        <v>2.2475000000000001</v>
      </c>
      <c r="U5384" s="6">
        <f t="shared" si="334"/>
        <v>2.2475000000000001</v>
      </c>
      <c r="V5384" t="str">
        <f t="shared" si="335"/>
        <v>C.WILSON, DAL</v>
      </c>
    </row>
    <row r="5385" spans="1:22">
      <c r="A5385">
        <v>1549</v>
      </c>
      <c r="B5385" s="21">
        <v>3</v>
      </c>
      <c r="C5385" s="21" t="s">
        <v>16</v>
      </c>
      <c r="D5385" s="21" t="s">
        <v>2</v>
      </c>
      <c r="E5385" s="21">
        <v>76</v>
      </c>
      <c r="F5385" s="21">
        <v>24</v>
      </c>
      <c r="G5385" s="21" t="s">
        <v>6482</v>
      </c>
      <c r="H5385" s="21" t="s">
        <v>585</v>
      </c>
      <c r="I5385" s="21">
        <v>1</v>
      </c>
      <c r="J5385" s="21">
        <v>0</v>
      </c>
      <c r="K5385" s="21">
        <v>0</v>
      </c>
      <c r="L5385" s="21">
        <v>0</v>
      </c>
      <c r="M5385" s="21" t="s">
        <v>2246</v>
      </c>
      <c r="N5385" s="21" t="s">
        <v>587</v>
      </c>
      <c r="O5385" s="21">
        <f t="shared" si="330"/>
        <v>0</v>
      </c>
      <c r="P5385" s="21">
        <f t="shared" si="331"/>
        <v>1</v>
      </c>
      <c r="Q5385" s="21">
        <f t="shared" si="332"/>
        <v>0</v>
      </c>
      <c r="R5385">
        <f>IFERROR(IF(I5385=1,VLOOKUP(F5385,Lookup!$A$2:$B$15,2,FALSE),0),0.5)</f>
        <v>0.5</v>
      </c>
      <c r="S5385">
        <f>IF(K5385=1,1,IFERROR(IF(H5385="pass",VLOOKUP(F5385,Lookup!$D$2:$E$26,2,FALSE),0),1.6))</f>
        <v>0</v>
      </c>
      <c r="T5385" s="6">
        <f t="shared" si="333"/>
        <v>0</v>
      </c>
      <c r="U5385" s="6">
        <f t="shared" si="334"/>
        <v>0.5</v>
      </c>
      <c r="V5385" t="str">
        <f t="shared" si="335"/>
        <v>J.HURTS, PHI</v>
      </c>
    </row>
    <row r="5386" spans="1:22">
      <c r="A5386">
        <v>1550</v>
      </c>
      <c r="B5386" s="21">
        <v>3</v>
      </c>
      <c r="C5386" s="21" t="s">
        <v>16</v>
      </c>
      <c r="D5386" s="21" t="s">
        <v>2</v>
      </c>
      <c r="E5386" s="21">
        <v>73</v>
      </c>
      <c r="F5386" s="21">
        <v>27</v>
      </c>
      <c r="G5386" s="21" t="s">
        <v>6483</v>
      </c>
      <c r="H5386" s="21" t="s">
        <v>439</v>
      </c>
      <c r="I5386" s="21">
        <v>0</v>
      </c>
      <c r="J5386" s="21">
        <v>1</v>
      </c>
      <c r="K5386" s="21">
        <v>0</v>
      </c>
      <c r="L5386" s="21">
        <v>0</v>
      </c>
      <c r="M5386" s="21" t="s">
        <v>1593</v>
      </c>
      <c r="N5386" s="21">
        <v>7</v>
      </c>
      <c r="O5386" s="21">
        <f t="shared" si="330"/>
        <v>7</v>
      </c>
      <c r="P5386" s="21">
        <f t="shared" si="331"/>
        <v>0</v>
      </c>
      <c r="Q5386" s="21">
        <f t="shared" si="332"/>
        <v>1</v>
      </c>
      <c r="R5386">
        <f>IFERROR(IF(I5386=1,VLOOKUP(F5386,Lookup!$A$2:$B$15,2,FALSE),0),0.5)</f>
        <v>0</v>
      </c>
      <c r="S5386">
        <f>IF(K5386=1,1,IFERROR(IF(H5386="pass",VLOOKUP(F5386,Lookup!$D$2:$E$26,2,FALSE),0),1.6))</f>
        <v>1.6</v>
      </c>
      <c r="T5386" s="6">
        <f t="shared" si="333"/>
        <v>1.7225000000000001</v>
      </c>
      <c r="U5386" s="6">
        <f t="shared" si="334"/>
        <v>1.7225000000000001</v>
      </c>
      <c r="V5386" t="str">
        <f t="shared" si="335"/>
        <v>D.SMITH, PHI</v>
      </c>
    </row>
    <row r="5387" spans="1:22">
      <c r="A5387">
        <v>1551</v>
      </c>
      <c r="B5387" s="21">
        <v>3</v>
      </c>
      <c r="C5387" s="21" t="s">
        <v>16</v>
      </c>
      <c r="D5387" s="21" t="s">
        <v>2</v>
      </c>
      <c r="E5387" s="21">
        <v>65</v>
      </c>
      <c r="F5387" s="21">
        <v>35</v>
      </c>
      <c r="G5387" s="21" t="s">
        <v>6484</v>
      </c>
      <c r="H5387" s="21" t="s">
        <v>2864</v>
      </c>
      <c r="I5387" s="21">
        <v>0</v>
      </c>
      <c r="J5387" s="21">
        <v>1</v>
      </c>
      <c r="K5387" s="21">
        <v>0</v>
      </c>
      <c r="L5387" s="21">
        <v>0</v>
      </c>
      <c r="M5387" s="21" t="s">
        <v>2242</v>
      </c>
      <c r="N5387" s="21" t="s">
        <v>587</v>
      </c>
      <c r="O5387" s="21">
        <f t="shared" si="330"/>
        <v>0</v>
      </c>
      <c r="P5387" s="21">
        <f t="shared" si="331"/>
        <v>0</v>
      </c>
      <c r="Q5387" s="21">
        <f t="shared" si="332"/>
        <v>0</v>
      </c>
      <c r="R5387">
        <f>IFERROR(IF(I5387=1,VLOOKUP(F5387,Lookup!$A$2:$B$15,2,FALSE),0),0.5)</f>
        <v>0</v>
      </c>
      <c r="S5387">
        <f>IF(K5387=1,1,IFERROR(IF(H5387="pass",VLOOKUP(F5387,Lookup!$D$2:$E$26,2,FALSE),0),1.6))</f>
        <v>0</v>
      </c>
      <c r="T5387" s="6">
        <f t="shared" si="333"/>
        <v>0</v>
      </c>
      <c r="U5387" s="6">
        <f t="shared" si="334"/>
        <v>0</v>
      </c>
      <c r="V5387" t="str">
        <f t="shared" si="335"/>
        <v>Q.WATKINS, PHI</v>
      </c>
    </row>
    <row r="5388" spans="1:22">
      <c r="A5388">
        <v>1552</v>
      </c>
      <c r="B5388" s="21">
        <v>3</v>
      </c>
      <c r="C5388" s="21" t="s">
        <v>16</v>
      </c>
      <c r="D5388" s="21" t="s">
        <v>2</v>
      </c>
      <c r="E5388" s="21">
        <v>75</v>
      </c>
      <c r="F5388" s="21">
        <v>25</v>
      </c>
      <c r="G5388" s="21" t="s">
        <v>6485</v>
      </c>
      <c r="H5388" s="21" t="s">
        <v>439</v>
      </c>
      <c r="I5388" s="21">
        <v>0</v>
      </c>
      <c r="J5388" s="21">
        <v>1</v>
      </c>
      <c r="K5388" s="21">
        <v>0</v>
      </c>
      <c r="L5388" s="21">
        <v>0</v>
      </c>
      <c r="M5388" s="21" t="s">
        <v>2284</v>
      </c>
      <c r="N5388" s="21">
        <v>2</v>
      </c>
      <c r="O5388" s="21">
        <f t="shared" si="330"/>
        <v>2</v>
      </c>
      <c r="P5388" s="21">
        <f t="shared" si="331"/>
        <v>0</v>
      </c>
      <c r="Q5388" s="21">
        <f t="shared" si="332"/>
        <v>1</v>
      </c>
      <c r="R5388">
        <f>IFERROR(IF(I5388=1,VLOOKUP(F5388,Lookup!$A$2:$B$15,2,FALSE),0),0.5)</f>
        <v>0</v>
      </c>
      <c r="S5388">
        <f>IF(K5388=1,1,IFERROR(IF(H5388="pass",VLOOKUP(F5388,Lookup!$D$2:$E$26,2,FALSE),0),1.6))</f>
        <v>1.6</v>
      </c>
      <c r="T5388" s="6">
        <f t="shared" si="333"/>
        <v>1.635</v>
      </c>
      <c r="U5388" s="6">
        <f t="shared" si="334"/>
        <v>1.635</v>
      </c>
      <c r="V5388" t="str">
        <f t="shared" si="335"/>
        <v>J.REAGOR, PHI</v>
      </c>
    </row>
    <row r="5389" spans="1:22">
      <c r="A5389">
        <v>1553</v>
      </c>
      <c r="B5389" s="21">
        <v>3</v>
      </c>
      <c r="C5389" s="21" t="s">
        <v>16</v>
      </c>
      <c r="D5389" s="21" t="s">
        <v>2</v>
      </c>
      <c r="E5389" s="21">
        <v>68</v>
      </c>
      <c r="F5389" s="21">
        <v>32</v>
      </c>
      <c r="G5389" s="21" t="s">
        <v>6486</v>
      </c>
      <c r="H5389" s="21" t="s">
        <v>439</v>
      </c>
      <c r="I5389" s="21">
        <v>0</v>
      </c>
      <c r="J5389" s="21">
        <v>1</v>
      </c>
      <c r="K5389" s="21">
        <v>0</v>
      </c>
      <c r="L5389" s="21">
        <v>0</v>
      </c>
      <c r="M5389" s="21" t="s">
        <v>2248</v>
      </c>
      <c r="N5389" s="21">
        <v>-7</v>
      </c>
      <c r="O5389" s="21">
        <f t="shared" si="330"/>
        <v>-7</v>
      </c>
      <c r="P5389" s="21">
        <f t="shared" si="331"/>
        <v>0</v>
      </c>
      <c r="Q5389" s="21">
        <f t="shared" si="332"/>
        <v>1</v>
      </c>
      <c r="R5389">
        <f>IFERROR(IF(I5389=1,VLOOKUP(F5389,Lookup!$A$2:$B$15,2,FALSE),0),0.5)</f>
        <v>0</v>
      </c>
      <c r="S5389">
        <f>IF(K5389=1,1,IFERROR(IF(H5389="pass",VLOOKUP(F5389,Lookup!$D$2:$E$26,2,FALSE),0),1.6))</f>
        <v>1.6</v>
      </c>
      <c r="T5389" s="6">
        <f t="shared" si="333"/>
        <v>1.4775</v>
      </c>
      <c r="U5389" s="6">
        <f t="shared" si="334"/>
        <v>1.4775</v>
      </c>
      <c r="V5389" t="str">
        <f t="shared" si="335"/>
        <v>M.SANDERS, PHI</v>
      </c>
    </row>
    <row r="5390" spans="1:22">
      <c r="A5390">
        <v>1554</v>
      </c>
      <c r="B5390" s="21">
        <v>3</v>
      </c>
      <c r="C5390" s="21" t="s">
        <v>2</v>
      </c>
      <c r="D5390" s="21" t="s">
        <v>16</v>
      </c>
      <c r="E5390" s="21">
        <v>89</v>
      </c>
      <c r="F5390" s="21">
        <v>11</v>
      </c>
      <c r="G5390" s="21" t="s">
        <v>6487</v>
      </c>
      <c r="H5390" s="21" t="s">
        <v>2963</v>
      </c>
      <c r="I5390" s="21">
        <v>0</v>
      </c>
      <c r="J5390" s="21">
        <v>0</v>
      </c>
      <c r="K5390" s="21">
        <v>0</v>
      </c>
      <c r="L5390" s="21">
        <v>0</v>
      </c>
      <c r="M5390" s="21" t="s">
        <v>1217</v>
      </c>
      <c r="N5390" s="21" t="s">
        <v>587</v>
      </c>
      <c r="O5390" s="21">
        <f t="shared" si="330"/>
        <v>0</v>
      </c>
      <c r="P5390" s="21">
        <f t="shared" si="331"/>
        <v>0</v>
      </c>
      <c r="Q5390" s="21">
        <f t="shared" si="332"/>
        <v>0</v>
      </c>
      <c r="R5390">
        <f>IFERROR(IF(I5390=1,VLOOKUP(F5390,Lookup!$A$2:$B$15,2,FALSE),0),0.5)</f>
        <v>0</v>
      </c>
      <c r="S5390">
        <f>IF(K5390=1,1,IFERROR(IF(H5390="pass",VLOOKUP(F5390,Lookup!$D$2:$E$26,2,FALSE),0),1.6))</f>
        <v>0</v>
      </c>
      <c r="T5390" s="6">
        <f t="shared" si="333"/>
        <v>0</v>
      </c>
      <c r="U5390" s="6">
        <f t="shared" si="334"/>
        <v>0</v>
      </c>
      <c r="V5390" t="str">
        <f t="shared" si="335"/>
        <v>D.PRESCOTT, DAL</v>
      </c>
    </row>
    <row r="5391" spans="1:22">
      <c r="A5391">
        <v>1555</v>
      </c>
      <c r="B5391" s="21">
        <v>3</v>
      </c>
      <c r="C5391" s="21" t="s">
        <v>16</v>
      </c>
      <c r="D5391" s="21" t="s">
        <v>2</v>
      </c>
      <c r="E5391" s="21">
        <v>75</v>
      </c>
      <c r="F5391" s="21">
        <v>25</v>
      </c>
      <c r="G5391" s="21" t="s">
        <v>6488</v>
      </c>
      <c r="H5391" s="21" t="s">
        <v>439</v>
      </c>
      <c r="I5391" s="21">
        <v>0</v>
      </c>
      <c r="J5391" s="21">
        <v>1</v>
      </c>
      <c r="K5391" s="21">
        <v>0</v>
      </c>
      <c r="L5391" s="21">
        <v>0</v>
      </c>
      <c r="M5391" s="21" t="s">
        <v>2267</v>
      </c>
      <c r="N5391" s="21">
        <v>3</v>
      </c>
      <c r="O5391" s="21">
        <f t="shared" si="330"/>
        <v>3</v>
      </c>
      <c r="P5391" s="21">
        <f t="shared" si="331"/>
        <v>0</v>
      </c>
      <c r="Q5391" s="21">
        <f t="shared" si="332"/>
        <v>1</v>
      </c>
      <c r="R5391">
        <f>IFERROR(IF(I5391=1,VLOOKUP(F5391,Lookup!$A$2:$B$15,2,FALSE),0),0.5)</f>
        <v>0</v>
      </c>
      <c r="S5391">
        <f>IF(K5391=1,1,IFERROR(IF(H5391="pass",VLOOKUP(F5391,Lookup!$D$2:$E$26,2,FALSE),0),1.6))</f>
        <v>1.6</v>
      </c>
      <c r="T5391" s="6">
        <f t="shared" si="333"/>
        <v>1.6525000000000001</v>
      </c>
      <c r="U5391" s="6">
        <f t="shared" si="334"/>
        <v>1.6525000000000001</v>
      </c>
      <c r="V5391" t="str">
        <f t="shared" si="335"/>
        <v>D.GOEDERT, PHI</v>
      </c>
    </row>
    <row r="5392" spans="1:22">
      <c r="A5392">
        <v>1556</v>
      </c>
      <c r="B5392" s="21">
        <v>3</v>
      </c>
      <c r="C5392" s="21" t="s">
        <v>16</v>
      </c>
      <c r="D5392" s="21" t="s">
        <v>2</v>
      </c>
      <c r="E5392" s="21">
        <v>47</v>
      </c>
      <c r="F5392" s="21">
        <v>53</v>
      </c>
      <c r="G5392" s="21" t="s">
        <v>6489</v>
      </c>
      <c r="H5392" s="21" t="s">
        <v>439</v>
      </c>
      <c r="I5392" s="21">
        <v>0</v>
      </c>
      <c r="J5392" s="21">
        <v>1</v>
      </c>
      <c r="K5392" s="21">
        <v>0</v>
      </c>
      <c r="L5392" s="21">
        <v>0</v>
      </c>
      <c r="M5392" s="21" t="s">
        <v>2267</v>
      </c>
      <c r="N5392" s="21">
        <v>6</v>
      </c>
      <c r="O5392" s="21">
        <f t="shared" si="330"/>
        <v>6</v>
      </c>
      <c r="P5392" s="21">
        <f t="shared" si="331"/>
        <v>0</v>
      </c>
      <c r="Q5392" s="21">
        <f t="shared" si="332"/>
        <v>1</v>
      </c>
      <c r="R5392">
        <f>IFERROR(IF(I5392=1,VLOOKUP(F5392,Lookup!$A$2:$B$15,2,FALSE),0),0.5)</f>
        <v>0</v>
      </c>
      <c r="S5392">
        <f>IF(K5392=1,1,IFERROR(IF(H5392="pass",VLOOKUP(F5392,Lookup!$D$2:$E$26,2,FALSE),0),1.6))</f>
        <v>1.6</v>
      </c>
      <c r="T5392" s="6">
        <f t="shared" si="333"/>
        <v>1.7050000000000001</v>
      </c>
      <c r="U5392" s="6">
        <f t="shared" si="334"/>
        <v>1.7050000000000001</v>
      </c>
      <c r="V5392" t="str">
        <f t="shared" si="335"/>
        <v>D.GOEDERT, PHI</v>
      </c>
    </row>
    <row r="5393" spans="1:22">
      <c r="A5393">
        <v>1557</v>
      </c>
      <c r="B5393" s="21">
        <v>3</v>
      </c>
      <c r="C5393" s="21" t="s">
        <v>16</v>
      </c>
      <c r="D5393" s="21" t="s">
        <v>2</v>
      </c>
      <c r="E5393" s="21">
        <v>47</v>
      </c>
      <c r="F5393" s="21">
        <v>53</v>
      </c>
      <c r="G5393" s="21" t="s">
        <v>6490</v>
      </c>
      <c r="H5393" s="21" t="s">
        <v>439</v>
      </c>
      <c r="I5393" s="21">
        <v>0</v>
      </c>
      <c r="J5393" s="21">
        <v>1</v>
      </c>
      <c r="K5393" s="21">
        <v>0</v>
      </c>
      <c r="L5393" s="21">
        <v>0</v>
      </c>
      <c r="M5393" s="21" t="s">
        <v>1593</v>
      </c>
      <c r="N5393" s="21">
        <v>6</v>
      </c>
      <c r="O5393" s="21">
        <f t="shared" si="330"/>
        <v>6</v>
      </c>
      <c r="P5393" s="21">
        <f t="shared" si="331"/>
        <v>0</v>
      </c>
      <c r="Q5393" s="21">
        <f t="shared" si="332"/>
        <v>1</v>
      </c>
      <c r="R5393">
        <f>IFERROR(IF(I5393=1,VLOOKUP(F5393,Lookup!$A$2:$B$15,2,FALSE),0),0.5)</f>
        <v>0</v>
      </c>
      <c r="S5393">
        <f>IF(K5393=1,1,IFERROR(IF(H5393="pass",VLOOKUP(F5393,Lookup!$D$2:$E$26,2,FALSE),0),1.6))</f>
        <v>1.6</v>
      </c>
      <c r="T5393" s="6">
        <f t="shared" si="333"/>
        <v>1.7050000000000001</v>
      </c>
      <c r="U5393" s="6">
        <f t="shared" si="334"/>
        <v>1.7050000000000001</v>
      </c>
      <c r="V5393" t="str">
        <f t="shared" si="335"/>
        <v>D.SMITH, PHI</v>
      </c>
    </row>
    <row r="5394" spans="1:22">
      <c r="A5394">
        <v>1558</v>
      </c>
      <c r="B5394" s="21">
        <v>3</v>
      </c>
      <c r="C5394" s="21" t="s">
        <v>16</v>
      </c>
      <c r="D5394" s="21" t="s">
        <v>2</v>
      </c>
      <c r="E5394" s="21">
        <v>75</v>
      </c>
      <c r="F5394" s="21">
        <v>25</v>
      </c>
      <c r="G5394" s="21" t="s">
        <v>6491</v>
      </c>
      <c r="H5394" s="21" t="s">
        <v>439</v>
      </c>
      <c r="I5394" s="21">
        <v>0</v>
      </c>
      <c r="J5394" s="21">
        <v>1</v>
      </c>
      <c r="K5394" s="21">
        <v>0</v>
      </c>
      <c r="L5394" s="21">
        <v>0</v>
      </c>
      <c r="M5394" s="21" t="s">
        <v>2286</v>
      </c>
      <c r="N5394" s="21">
        <v>3</v>
      </c>
      <c r="O5394" s="21">
        <f t="shared" si="330"/>
        <v>3</v>
      </c>
      <c r="P5394" s="21">
        <f t="shared" si="331"/>
        <v>0</v>
      </c>
      <c r="Q5394" s="21">
        <f t="shared" si="332"/>
        <v>1</v>
      </c>
      <c r="R5394">
        <f>IFERROR(IF(I5394=1,VLOOKUP(F5394,Lookup!$A$2:$B$15,2,FALSE),0),0.5)</f>
        <v>0</v>
      </c>
      <c r="S5394">
        <f>IF(K5394=1,1,IFERROR(IF(H5394="pass",VLOOKUP(F5394,Lookup!$D$2:$E$26,2,FALSE),0),1.6))</f>
        <v>1.6</v>
      </c>
      <c r="T5394" s="6">
        <f t="shared" si="333"/>
        <v>1.6525000000000001</v>
      </c>
      <c r="U5394" s="6">
        <f t="shared" si="334"/>
        <v>1.6525000000000001</v>
      </c>
      <c r="V5394" t="str">
        <f t="shared" si="335"/>
        <v>K.GAINWELL, PHI</v>
      </c>
    </row>
    <row r="5395" spans="1:22">
      <c r="A5395">
        <v>1559</v>
      </c>
      <c r="B5395" s="21">
        <v>3</v>
      </c>
      <c r="C5395" s="21" t="s">
        <v>16</v>
      </c>
      <c r="D5395" s="21" t="s">
        <v>2</v>
      </c>
      <c r="E5395" s="21">
        <v>75</v>
      </c>
      <c r="F5395" s="21">
        <v>25</v>
      </c>
      <c r="G5395" s="21" t="s">
        <v>6492</v>
      </c>
      <c r="H5395" s="21" t="s">
        <v>585</v>
      </c>
      <c r="I5395" s="21">
        <v>0</v>
      </c>
      <c r="J5395" s="21">
        <v>1</v>
      </c>
      <c r="K5395" s="21">
        <v>0</v>
      </c>
      <c r="L5395" s="21">
        <v>0</v>
      </c>
      <c r="M5395" s="21" t="s">
        <v>2246</v>
      </c>
      <c r="N5395" s="21" t="s">
        <v>587</v>
      </c>
      <c r="O5395" s="21">
        <f t="shared" si="330"/>
        <v>0</v>
      </c>
      <c r="P5395" s="21">
        <f t="shared" si="331"/>
        <v>0</v>
      </c>
      <c r="Q5395" s="21">
        <f t="shared" si="332"/>
        <v>0</v>
      </c>
      <c r="R5395">
        <f>IFERROR(IF(I5395=1,VLOOKUP(F5395,Lookup!$A$2:$B$15,2,FALSE),0),0.5)</f>
        <v>0</v>
      </c>
      <c r="S5395">
        <f>IF(K5395=1,1,IFERROR(IF(H5395="pass",VLOOKUP(F5395,Lookup!$D$2:$E$26,2,FALSE),0),1.6))</f>
        <v>0</v>
      </c>
      <c r="T5395" s="6">
        <f t="shared" si="333"/>
        <v>0</v>
      </c>
      <c r="U5395" s="6">
        <f t="shared" si="334"/>
        <v>0</v>
      </c>
      <c r="V5395" t="str">
        <f t="shared" si="335"/>
        <v>J.HURTS, PHI</v>
      </c>
    </row>
    <row r="5396" spans="1:22">
      <c r="A5396">
        <v>1560</v>
      </c>
      <c r="B5396" s="21">
        <v>3</v>
      </c>
      <c r="C5396" s="21" t="s">
        <v>16</v>
      </c>
      <c r="D5396" s="21" t="s">
        <v>2</v>
      </c>
      <c r="E5396" s="21">
        <v>74</v>
      </c>
      <c r="F5396" s="21">
        <v>26</v>
      </c>
      <c r="G5396" s="21" t="s">
        <v>6493</v>
      </c>
      <c r="H5396" s="21" t="s">
        <v>585</v>
      </c>
      <c r="I5396" s="21">
        <v>0</v>
      </c>
      <c r="J5396" s="21">
        <v>1</v>
      </c>
      <c r="K5396" s="21">
        <v>0</v>
      </c>
      <c r="L5396" s="21">
        <v>0</v>
      </c>
      <c r="M5396" s="21" t="s">
        <v>2246</v>
      </c>
      <c r="N5396" s="21" t="s">
        <v>587</v>
      </c>
      <c r="O5396" s="21">
        <f t="shared" si="330"/>
        <v>0</v>
      </c>
      <c r="P5396" s="21">
        <f t="shared" si="331"/>
        <v>0</v>
      </c>
      <c r="Q5396" s="21">
        <f t="shared" si="332"/>
        <v>0</v>
      </c>
      <c r="R5396">
        <f>IFERROR(IF(I5396=1,VLOOKUP(F5396,Lookup!$A$2:$B$15,2,FALSE),0),0.5)</f>
        <v>0</v>
      </c>
      <c r="S5396">
        <f>IF(K5396=1,1,IFERROR(IF(H5396="pass",VLOOKUP(F5396,Lookup!$D$2:$E$26,2,FALSE),0),1.6))</f>
        <v>0</v>
      </c>
      <c r="T5396" s="6">
        <f t="shared" si="333"/>
        <v>0</v>
      </c>
      <c r="U5396" s="6">
        <f t="shared" si="334"/>
        <v>0</v>
      </c>
      <c r="V5396" t="str">
        <f t="shared" si="335"/>
        <v>J.HURTS, PHI</v>
      </c>
    </row>
    <row r="5397" spans="1:22">
      <c r="A5397">
        <v>1561</v>
      </c>
      <c r="B5397" s="21">
        <v>3</v>
      </c>
      <c r="C5397" s="21" t="s">
        <v>2</v>
      </c>
      <c r="D5397" s="21" t="s">
        <v>16</v>
      </c>
      <c r="E5397" s="21">
        <v>68</v>
      </c>
      <c r="F5397" s="21">
        <v>32</v>
      </c>
      <c r="G5397" s="21" t="s">
        <v>6494</v>
      </c>
      <c r="H5397" s="21" t="s">
        <v>585</v>
      </c>
      <c r="I5397" s="21">
        <v>1</v>
      </c>
      <c r="J5397" s="21">
        <v>0</v>
      </c>
      <c r="K5397" s="21">
        <v>0</v>
      </c>
      <c r="L5397" s="21">
        <v>0</v>
      </c>
      <c r="M5397" s="21" t="s">
        <v>1217</v>
      </c>
      <c r="N5397" s="21" t="s">
        <v>587</v>
      </c>
      <c r="O5397" s="21">
        <f t="shared" si="330"/>
        <v>0</v>
      </c>
      <c r="P5397" s="21">
        <f t="shared" si="331"/>
        <v>1</v>
      </c>
      <c r="Q5397" s="21">
        <f t="shared" si="332"/>
        <v>0</v>
      </c>
      <c r="R5397">
        <f>IFERROR(IF(I5397=1,VLOOKUP(F5397,Lookup!$A$2:$B$15,2,FALSE),0),0.5)</f>
        <v>0.5</v>
      </c>
      <c r="S5397">
        <f>IF(K5397=1,1,IFERROR(IF(H5397="pass",VLOOKUP(F5397,Lookup!$D$2:$E$26,2,FALSE),0),1.6))</f>
        <v>0</v>
      </c>
      <c r="T5397" s="6">
        <f t="shared" si="333"/>
        <v>0</v>
      </c>
      <c r="U5397" s="6">
        <f t="shared" si="334"/>
        <v>0.5</v>
      </c>
      <c r="V5397" t="str">
        <f t="shared" si="335"/>
        <v>D.PRESCOTT, DAL</v>
      </c>
    </row>
    <row r="5398" spans="1:22">
      <c r="A5398">
        <v>1562</v>
      </c>
      <c r="B5398" s="21">
        <v>3</v>
      </c>
      <c r="C5398" s="21" t="s">
        <v>2</v>
      </c>
      <c r="D5398" s="21" t="s">
        <v>16</v>
      </c>
      <c r="E5398" s="21">
        <v>75</v>
      </c>
      <c r="F5398" s="21">
        <v>25</v>
      </c>
      <c r="G5398" s="21" t="s">
        <v>6495</v>
      </c>
      <c r="H5398" s="21" t="s">
        <v>585</v>
      </c>
      <c r="I5398" s="21">
        <v>1</v>
      </c>
      <c r="J5398" s="21">
        <v>0</v>
      </c>
      <c r="K5398" s="21">
        <v>0</v>
      </c>
      <c r="L5398" s="21">
        <v>0</v>
      </c>
      <c r="M5398" s="21" t="s">
        <v>1135</v>
      </c>
      <c r="N5398" s="21" t="s">
        <v>587</v>
      </c>
      <c r="O5398" s="21">
        <f t="shared" si="330"/>
        <v>0</v>
      </c>
      <c r="P5398" s="21">
        <f t="shared" si="331"/>
        <v>1</v>
      </c>
      <c r="Q5398" s="21">
        <f t="shared" si="332"/>
        <v>0</v>
      </c>
      <c r="R5398">
        <f>IFERROR(IF(I5398=1,VLOOKUP(F5398,Lookup!$A$2:$B$15,2,FALSE),0),0.5)</f>
        <v>0.5</v>
      </c>
      <c r="S5398">
        <f>IF(K5398=1,1,IFERROR(IF(H5398="pass",VLOOKUP(F5398,Lookup!$D$2:$E$26,2,FALSE),0),1.6))</f>
        <v>0</v>
      </c>
      <c r="T5398" s="6">
        <f t="shared" si="333"/>
        <v>0</v>
      </c>
      <c r="U5398" s="6">
        <f t="shared" si="334"/>
        <v>0.5</v>
      </c>
      <c r="V5398" t="str">
        <f t="shared" si="335"/>
        <v>E.ELLIOTT, DAL</v>
      </c>
    </row>
    <row r="5399" spans="1:22">
      <c r="A5399">
        <v>1563</v>
      </c>
      <c r="B5399" s="21">
        <v>3</v>
      </c>
      <c r="C5399" s="21" t="s">
        <v>16</v>
      </c>
      <c r="D5399" s="21" t="s">
        <v>2</v>
      </c>
      <c r="E5399" s="21">
        <v>90</v>
      </c>
      <c r="F5399" s="21">
        <v>10</v>
      </c>
      <c r="G5399" s="21" t="s">
        <v>6496</v>
      </c>
      <c r="H5399" s="21" t="s">
        <v>439</v>
      </c>
      <c r="I5399" s="21">
        <v>0</v>
      </c>
      <c r="J5399" s="21">
        <v>1</v>
      </c>
      <c r="K5399" s="21">
        <v>0</v>
      </c>
      <c r="L5399" s="21">
        <v>0</v>
      </c>
      <c r="M5399" s="21" t="s">
        <v>2269</v>
      </c>
      <c r="N5399" s="21">
        <v>13</v>
      </c>
      <c r="O5399" s="21">
        <f t="shared" si="330"/>
        <v>13</v>
      </c>
      <c r="P5399" s="21">
        <f t="shared" si="331"/>
        <v>0</v>
      </c>
      <c r="Q5399" s="21">
        <f t="shared" si="332"/>
        <v>1</v>
      </c>
      <c r="R5399">
        <f>IFERROR(IF(I5399=1,VLOOKUP(F5399,Lookup!$A$2:$B$15,2,FALSE),0),0.5)</f>
        <v>0</v>
      </c>
      <c r="S5399">
        <f>IF(K5399=1,1,IFERROR(IF(H5399="pass",VLOOKUP(F5399,Lookup!$D$2:$E$26,2,FALSE),0),1.6))</f>
        <v>1.6</v>
      </c>
      <c r="T5399" s="6">
        <f t="shared" si="333"/>
        <v>1.8275000000000001</v>
      </c>
      <c r="U5399" s="6">
        <f t="shared" si="334"/>
        <v>1.8275000000000001</v>
      </c>
      <c r="V5399" t="str">
        <f t="shared" si="335"/>
        <v>Z.ERTZ, PHI</v>
      </c>
    </row>
    <row r="5400" spans="1:22">
      <c r="A5400">
        <v>1564</v>
      </c>
      <c r="B5400" s="21">
        <v>3</v>
      </c>
      <c r="C5400" s="21" t="s">
        <v>16</v>
      </c>
      <c r="D5400" s="21" t="s">
        <v>2</v>
      </c>
      <c r="E5400" s="21">
        <v>90</v>
      </c>
      <c r="F5400" s="21">
        <v>10</v>
      </c>
      <c r="G5400" s="21" t="s">
        <v>6497</v>
      </c>
      <c r="H5400" s="21" t="s">
        <v>585</v>
      </c>
      <c r="I5400" s="21">
        <v>0</v>
      </c>
      <c r="J5400" s="21">
        <v>1</v>
      </c>
      <c r="K5400" s="21">
        <v>0</v>
      </c>
      <c r="L5400" s="21">
        <v>0</v>
      </c>
      <c r="M5400" s="21" t="s">
        <v>2246</v>
      </c>
      <c r="N5400" s="21" t="s">
        <v>587</v>
      </c>
      <c r="O5400" s="21">
        <f t="shared" si="330"/>
        <v>0</v>
      </c>
      <c r="P5400" s="21">
        <f t="shared" si="331"/>
        <v>0</v>
      </c>
      <c r="Q5400" s="21">
        <f t="shared" si="332"/>
        <v>0</v>
      </c>
      <c r="R5400">
        <f>IFERROR(IF(I5400=1,VLOOKUP(F5400,Lookup!$A$2:$B$15,2,FALSE),0),0.5)</f>
        <v>0</v>
      </c>
      <c r="S5400">
        <f>IF(K5400=1,1,IFERROR(IF(H5400="pass",VLOOKUP(F5400,Lookup!$D$2:$E$26,2,FALSE),0),1.6))</f>
        <v>0</v>
      </c>
      <c r="T5400" s="6">
        <f t="shared" si="333"/>
        <v>0</v>
      </c>
      <c r="U5400" s="6">
        <f t="shared" si="334"/>
        <v>0</v>
      </c>
      <c r="V5400" t="str">
        <f t="shared" si="335"/>
        <v>J.HURTS, PHI</v>
      </c>
    </row>
    <row r="5401" spans="1:22">
      <c r="A5401">
        <v>1565</v>
      </c>
      <c r="B5401" s="21">
        <v>3</v>
      </c>
      <c r="C5401" s="21" t="s">
        <v>16</v>
      </c>
      <c r="D5401" s="21" t="s">
        <v>2</v>
      </c>
      <c r="E5401" s="21">
        <v>88</v>
      </c>
      <c r="F5401" s="21">
        <v>12</v>
      </c>
      <c r="G5401" s="21" t="s">
        <v>6498</v>
      </c>
      <c r="H5401" s="21" t="s">
        <v>439</v>
      </c>
      <c r="I5401" s="21">
        <v>0</v>
      </c>
      <c r="J5401" s="21">
        <v>1</v>
      </c>
      <c r="K5401" s="21">
        <v>0</v>
      </c>
      <c r="L5401" s="21">
        <v>0</v>
      </c>
      <c r="M5401" s="21" t="s">
        <v>2242</v>
      </c>
      <c r="N5401" s="21">
        <v>41</v>
      </c>
      <c r="O5401" s="21">
        <f t="shared" si="330"/>
        <v>41</v>
      </c>
      <c r="P5401" s="21">
        <f t="shared" si="331"/>
        <v>0</v>
      </c>
      <c r="Q5401" s="21">
        <f t="shared" si="332"/>
        <v>1</v>
      </c>
      <c r="R5401">
        <f>IFERROR(IF(I5401=1,VLOOKUP(F5401,Lookup!$A$2:$B$15,2,FALSE),0),0.5)</f>
        <v>0</v>
      </c>
      <c r="S5401">
        <f>IF(K5401=1,1,IFERROR(IF(H5401="pass",VLOOKUP(F5401,Lookup!$D$2:$E$26,2,FALSE),0),1.6))</f>
        <v>1.6</v>
      </c>
      <c r="T5401" s="6">
        <f t="shared" si="333"/>
        <v>2.3174999999999999</v>
      </c>
      <c r="U5401" s="6">
        <f t="shared" si="334"/>
        <v>2.3174999999999999</v>
      </c>
      <c r="V5401" t="str">
        <f t="shared" si="335"/>
        <v>Q.WATKINS, PHI</v>
      </c>
    </row>
    <row r="5402" spans="1:22">
      <c r="A5402">
        <v>1566</v>
      </c>
      <c r="B5402" s="21">
        <v>3</v>
      </c>
      <c r="C5402" s="21" t="s">
        <v>16</v>
      </c>
      <c r="D5402" s="21" t="s">
        <v>2</v>
      </c>
      <c r="E5402" s="21">
        <v>47</v>
      </c>
      <c r="F5402" s="21">
        <v>53</v>
      </c>
      <c r="G5402" s="21" t="s">
        <v>6499</v>
      </c>
      <c r="H5402" s="21" t="s">
        <v>585</v>
      </c>
      <c r="I5402" s="21">
        <v>0</v>
      </c>
      <c r="J5402" s="21">
        <v>1</v>
      </c>
      <c r="K5402" s="21">
        <v>0</v>
      </c>
      <c r="L5402" s="21">
        <v>0</v>
      </c>
      <c r="M5402" s="21" t="s">
        <v>2246</v>
      </c>
      <c r="N5402" s="21" t="s">
        <v>587</v>
      </c>
      <c r="O5402" s="21">
        <f t="shared" si="330"/>
        <v>0</v>
      </c>
      <c r="P5402" s="21">
        <f t="shared" si="331"/>
        <v>0</v>
      </c>
      <c r="Q5402" s="21">
        <f t="shared" si="332"/>
        <v>0</v>
      </c>
      <c r="R5402">
        <f>IFERROR(IF(I5402=1,VLOOKUP(F5402,Lookup!$A$2:$B$15,2,FALSE),0),0.5)</f>
        <v>0</v>
      </c>
      <c r="S5402">
        <f>IF(K5402=1,1,IFERROR(IF(H5402="pass",VLOOKUP(F5402,Lookup!$D$2:$E$26,2,FALSE),0),1.6))</f>
        <v>0</v>
      </c>
      <c r="T5402" s="6">
        <f t="shared" si="333"/>
        <v>0</v>
      </c>
      <c r="U5402" s="6">
        <f t="shared" si="334"/>
        <v>0</v>
      </c>
      <c r="V5402" t="str">
        <f t="shared" si="335"/>
        <v>J.HURTS, PHI</v>
      </c>
    </row>
    <row r="5403" spans="1:22">
      <c r="A5403">
        <v>1567</v>
      </c>
      <c r="B5403" s="21">
        <v>3</v>
      </c>
      <c r="C5403" s="21" t="s">
        <v>16</v>
      </c>
      <c r="D5403" s="21" t="s">
        <v>2</v>
      </c>
      <c r="E5403" s="21">
        <v>38</v>
      </c>
      <c r="F5403" s="21">
        <v>62</v>
      </c>
      <c r="G5403" s="21" t="s">
        <v>6500</v>
      </c>
      <c r="H5403" s="21" t="s">
        <v>439</v>
      </c>
      <c r="I5403" s="21">
        <v>0</v>
      </c>
      <c r="J5403" s="21">
        <v>1</v>
      </c>
      <c r="K5403" s="21">
        <v>0</v>
      </c>
      <c r="L5403" s="21">
        <v>0</v>
      </c>
      <c r="M5403" s="21" t="s">
        <v>2269</v>
      </c>
      <c r="N5403" s="21">
        <v>0</v>
      </c>
      <c r="O5403" s="21">
        <f t="shared" si="330"/>
        <v>0</v>
      </c>
      <c r="P5403" s="21">
        <f t="shared" si="331"/>
        <v>0</v>
      </c>
      <c r="Q5403" s="21">
        <f t="shared" si="332"/>
        <v>1</v>
      </c>
      <c r="R5403">
        <f>IFERROR(IF(I5403=1,VLOOKUP(F5403,Lookup!$A$2:$B$15,2,FALSE),0),0.5)</f>
        <v>0</v>
      </c>
      <c r="S5403">
        <f>IF(K5403=1,1,IFERROR(IF(H5403="pass",VLOOKUP(F5403,Lookup!$D$2:$E$26,2,FALSE),0),1.6))</f>
        <v>1.6</v>
      </c>
      <c r="T5403" s="6">
        <f t="shared" si="333"/>
        <v>1.6</v>
      </c>
      <c r="U5403" s="6">
        <f t="shared" si="334"/>
        <v>1.6</v>
      </c>
      <c r="V5403" t="str">
        <f t="shared" si="335"/>
        <v>Z.ERTZ, PHI</v>
      </c>
    </row>
    <row r="5404" spans="1:22">
      <c r="A5404">
        <v>1568</v>
      </c>
      <c r="B5404" s="21">
        <v>3</v>
      </c>
      <c r="C5404" s="21" t="s">
        <v>16</v>
      </c>
      <c r="D5404" s="21" t="s">
        <v>2</v>
      </c>
      <c r="E5404" s="21">
        <v>11</v>
      </c>
      <c r="F5404" s="21">
        <v>89</v>
      </c>
      <c r="G5404" s="21" t="s">
        <v>6501</v>
      </c>
      <c r="H5404" s="21" t="s">
        <v>439</v>
      </c>
      <c r="I5404" s="21">
        <v>0</v>
      </c>
      <c r="J5404" s="21">
        <v>1</v>
      </c>
      <c r="K5404" s="21">
        <v>0</v>
      </c>
      <c r="L5404" s="21">
        <v>0</v>
      </c>
      <c r="M5404" s="21" t="s">
        <v>2248</v>
      </c>
      <c r="N5404" s="21">
        <v>-5</v>
      </c>
      <c r="O5404" s="21">
        <f t="shared" si="330"/>
        <v>-5</v>
      </c>
      <c r="P5404" s="21">
        <f t="shared" si="331"/>
        <v>0</v>
      </c>
      <c r="Q5404" s="21">
        <f t="shared" si="332"/>
        <v>1</v>
      </c>
      <c r="R5404">
        <f>IFERROR(IF(I5404=1,VLOOKUP(F5404,Lookup!$A$2:$B$15,2,FALSE),0),0.5)</f>
        <v>0</v>
      </c>
      <c r="S5404">
        <f>IF(K5404=1,1,IFERROR(IF(H5404="pass",VLOOKUP(F5404,Lookup!$D$2:$E$26,2,FALSE),0),1.6))</f>
        <v>2.2000000000000002</v>
      </c>
      <c r="T5404" s="6">
        <f t="shared" si="333"/>
        <v>1.5125000000000002</v>
      </c>
      <c r="U5404" s="6">
        <f t="shared" si="334"/>
        <v>1.9662500000000003</v>
      </c>
      <c r="V5404" t="str">
        <f t="shared" si="335"/>
        <v>M.SANDERS, PHI</v>
      </c>
    </row>
    <row r="5405" spans="1:22">
      <c r="A5405">
        <v>1569</v>
      </c>
      <c r="B5405" s="21">
        <v>3</v>
      </c>
      <c r="C5405" s="21" t="s">
        <v>16</v>
      </c>
      <c r="D5405" s="21" t="s">
        <v>2</v>
      </c>
      <c r="E5405" s="21">
        <v>11</v>
      </c>
      <c r="F5405" s="21">
        <v>89</v>
      </c>
      <c r="G5405" s="21" t="s">
        <v>6502</v>
      </c>
      <c r="H5405" s="21" t="s">
        <v>585</v>
      </c>
      <c r="I5405" s="21">
        <v>0</v>
      </c>
      <c r="J5405" s="21">
        <v>1</v>
      </c>
      <c r="K5405" s="21">
        <v>0</v>
      </c>
      <c r="L5405" s="21">
        <v>0</v>
      </c>
      <c r="M5405" s="21" t="s">
        <v>2246</v>
      </c>
      <c r="N5405" s="21" t="s">
        <v>587</v>
      </c>
      <c r="O5405" s="21">
        <f t="shared" si="330"/>
        <v>0</v>
      </c>
      <c r="P5405" s="21">
        <f t="shared" si="331"/>
        <v>0</v>
      </c>
      <c r="Q5405" s="21">
        <f t="shared" si="332"/>
        <v>0</v>
      </c>
      <c r="R5405">
        <f>IFERROR(IF(I5405=1,VLOOKUP(F5405,Lookup!$A$2:$B$15,2,FALSE),0),0.5)</f>
        <v>0</v>
      </c>
      <c r="S5405">
        <f>IF(K5405=1,1,IFERROR(IF(H5405="pass",VLOOKUP(F5405,Lookup!$D$2:$E$26,2,FALSE),0),1.6))</f>
        <v>0</v>
      </c>
      <c r="T5405" s="6">
        <f t="shared" si="333"/>
        <v>0</v>
      </c>
      <c r="U5405" s="6">
        <f t="shared" si="334"/>
        <v>0</v>
      </c>
      <c r="V5405" t="str">
        <f t="shared" si="335"/>
        <v>J.HURTS, PHI</v>
      </c>
    </row>
    <row r="5406" spans="1:22">
      <c r="A5406">
        <v>1570</v>
      </c>
      <c r="B5406" s="21">
        <v>3</v>
      </c>
      <c r="C5406" s="21" t="s">
        <v>16</v>
      </c>
      <c r="D5406" s="21" t="s">
        <v>2</v>
      </c>
      <c r="E5406" s="21">
        <v>3</v>
      </c>
      <c r="F5406" s="21">
        <v>97</v>
      </c>
      <c r="G5406" s="21" t="s">
        <v>6503</v>
      </c>
      <c r="H5406" s="21" t="s">
        <v>439</v>
      </c>
      <c r="I5406" s="21">
        <v>0</v>
      </c>
      <c r="J5406" s="21">
        <v>1</v>
      </c>
      <c r="K5406" s="21">
        <v>0</v>
      </c>
      <c r="L5406" s="21">
        <v>0</v>
      </c>
      <c r="M5406" s="21" t="s">
        <v>2269</v>
      </c>
      <c r="N5406" s="21">
        <v>2</v>
      </c>
      <c r="O5406" s="21">
        <f t="shared" si="330"/>
        <v>2</v>
      </c>
      <c r="P5406" s="21">
        <f t="shared" si="331"/>
        <v>0</v>
      </c>
      <c r="Q5406" s="21">
        <f t="shared" si="332"/>
        <v>1</v>
      </c>
      <c r="R5406">
        <f>IFERROR(IF(I5406=1,VLOOKUP(F5406,Lookup!$A$2:$B$15,2,FALSE),0),0.5)</f>
        <v>0</v>
      </c>
      <c r="S5406">
        <f>IF(K5406=1,1,IFERROR(IF(H5406="pass",VLOOKUP(F5406,Lookup!$D$2:$E$26,2,FALSE),0),1.6))</f>
        <v>3.5</v>
      </c>
      <c r="T5406" s="6">
        <f t="shared" si="333"/>
        <v>1.635</v>
      </c>
      <c r="U5406" s="6">
        <f t="shared" si="334"/>
        <v>3.5</v>
      </c>
      <c r="V5406" t="str">
        <f t="shared" si="335"/>
        <v>Z.ERTZ, PHI</v>
      </c>
    </row>
    <row r="5407" spans="1:22">
      <c r="A5407">
        <v>1571</v>
      </c>
      <c r="B5407" s="21">
        <v>3</v>
      </c>
      <c r="C5407" s="21" t="s">
        <v>2</v>
      </c>
      <c r="D5407" s="21" t="s">
        <v>16</v>
      </c>
      <c r="E5407" s="21">
        <v>75</v>
      </c>
      <c r="F5407" s="21">
        <v>25</v>
      </c>
      <c r="G5407" s="21" t="s">
        <v>6504</v>
      </c>
      <c r="H5407" s="21" t="s">
        <v>585</v>
      </c>
      <c r="I5407" s="21">
        <v>1</v>
      </c>
      <c r="J5407" s="21">
        <v>0</v>
      </c>
      <c r="K5407" s="21">
        <v>0</v>
      </c>
      <c r="L5407" s="21">
        <v>0</v>
      </c>
      <c r="M5407" s="21" t="s">
        <v>1135</v>
      </c>
      <c r="N5407" s="21" t="s">
        <v>587</v>
      </c>
      <c r="O5407" s="21">
        <f t="shared" si="330"/>
        <v>0</v>
      </c>
      <c r="P5407" s="21">
        <f t="shared" si="331"/>
        <v>1</v>
      </c>
      <c r="Q5407" s="21">
        <f t="shared" si="332"/>
        <v>0</v>
      </c>
      <c r="R5407">
        <f>IFERROR(IF(I5407=1,VLOOKUP(F5407,Lookup!$A$2:$B$15,2,FALSE),0),0.5)</f>
        <v>0.5</v>
      </c>
      <c r="S5407">
        <f>IF(K5407=1,1,IFERROR(IF(H5407="pass",VLOOKUP(F5407,Lookup!$D$2:$E$26,2,FALSE),0),1.6))</f>
        <v>0</v>
      </c>
      <c r="T5407" s="6">
        <f t="shared" si="333"/>
        <v>0</v>
      </c>
      <c r="U5407" s="6">
        <f t="shared" si="334"/>
        <v>0.5</v>
      </c>
      <c r="V5407" t="str">
        <f t="shared" si="335"/>
        <v>E.ELLIOTT, DAL</v>
      </c>
    </row>
    <row r="5408" spans="1:22">
      <c r="A5408">
        <v>1572</v>
      </c>
      <c r="B5408" s="21">
        <v>3</v>
      </c>
      <c r="C5408" s="21" t="s">
        <v>2</v>
      </c>
      <c r="D5408" s="21" t="s">
        <v>16</v>
      </c>
      <c r="E5408" s="21">
        <v>73</v>
      </c>
      <c r="F5408" s="21">
        <v>27</v>
      </c>
      <c r="G5408" s="21" t="s">
        <v>6505</v>
      </c>
      <c r="H5408" s="21" t="s">
        <v>439</v>
      </c>
      <c r="I5408" s="21">
        <v>0</v>
      </c>
      <c r="J5408" s="21">
        <v>1</v>
      </c>
      <c r="K5408" s="21">
        <v>0</v>
      </c>
      <c r="L5408" s="21">
        <v>0</v>
      </c>
      <c r="M5408" s="21" t="s">
        <v>1173</v>
      </c>
      <c r="N5408" s="21">
        <v>15</v>
      </c>
      <c r="O5408" s="21">
        <f t="shared" si="330"/>
        <v>15</v>
      </c>
      <c r="P5408" s="21">
        <f t="shared" si="331"/>
        <v>0</v>
      </c>
      <c r="Q5408" s="21">
        <f t="shared" si="332"/>
        <v>1</v>
      </c>
      <c r="R5408">
        <f>IFERROR(IF(I5408=1,VLOOKUP(F5408,Lookup!$A$2:$B$15,2,FALSE),0),0.5)</f>
        <v>0</v>
      </c>
      <c r="S5408">
        <f>IF(K5408=1,1,IFERROR(IF(H5408="pass",VLOOKUP(F5408,Lookup!$D$2:$E$26,2,FALSE),0),1.6))</f>
        <v>1.6</v>
      </c>
      <c r="T5408" s="6">
        <f t="shared" si="333"/>
        <v>1.8625</v>
      </c>
      <c r="U5408" s="6">
        <f t="shared" si="334"/>
        <v>1.8625</v>
      </c>
      <c r="V5408" t="str">
        <f t="shared" si="335"/>
        <v>C.WILSON, DAL</v>
      </c>
    </row>
    <row r="5409" spans="1:22">
      <c r="A5409">
        <v>1573</v>
      </c>
      <c r="B5409" s="21">
        <v>3</v>
      </c>
      <c r="C5409" s="21" t="s">
        <v>2</v>
      </c>
      <c r="D5409" s="21" t="s">
        <v>16</v>
      </c>
      <c r="E5409" s="21">
        <v>58</v>
      </c>
      <c r="F5409" s="21">
        <v>42</v>
      </c>
      <c r="G5409" s="21" t="s">
        <v>6506</v>
      </c>
      <c r="H5409" s="21" t="s">
        <v>439</v>
      </c>
      <c r="I5409" s="21">
        <v>0</v>
      </c>
      <c r="J5409" s="21">
        <v>1</v>
      </c>
      <c r="K5409" s="21">
        <v>0</v>
      </c>
      <c r="L5409" s="21">
        <v>0</v>
      </c>
      <c r="M5409" s="21" t="s">
        <v>1142</v>
      </c>
      <c r="N5409" s="21">
        <v>14</v>
      </c>
      <c r="O5409" s="21">
        <f t="shared" si="330"/>
        <v>14</v>
      </c>
      <c r="P5409" s="21">
        <f t="shared" si="331"/>
        <v>0</v>
      </c>
      <c r="Q5409" s="21">
        <f t="shared" si="332"/>
        <v>1</v>
      </c>
      <c r="R5409">
        <f>IFERROR(IF(I5409=1,VLOOKUP(F5409,Lookup!$A$2:$B$15,2,FALSE),0),0.5)</f>
        <v>0</v>
      </c>
      <c r="S5409">
        <f>IF(K5409=1,1,IFERROR(IF(H5409="pass",VLOOKUP(F5409,Lookup!$D$2:$E$26,2,FALSE),0),1.6))</f>
        <v>1.6</v>
      </c>
      <c r="T5409" s="6">
        <f t="shared" si="333"/>
        <v>1.845</v>
      </c>
      <c r="U5409" s="6">
        <f t="shared" si="334"/>
        <v>1.845</v>
      </c>
      <c r="V5409" t="str">
        <f t="shared" si="335"/>
        <v>C.LAMB, DAL</v>
      </c>
    </row>
    <row r="5410" spans="1:22">
      <c r="A5410">
        <v>1574</v>
      </c>
      <c r="B5410" s="21">
        <v>3</v>
      </c>
      <c r="C5410" s="21" t="s">
        <v>2</v>
      </c>
      <c r="D5410" s="21" t="s">
        <v>16</v>
      </c>
      <c r="E5410" s="21">
        <v>43</v>
      </c>
      <c r="F5410" s="21">
        <v>57</v>
      </c>
      <c r="G5410" s="21" t="s">
        <v>6507</v>
      </c>
      <c r="H5410" s="21" t="s">
        <v>585</v>
      </c>
      <c r="I5410" s="21">
        <v>1</v>
      </c>
      <c r="J5410" s="21">
        <v>0</v>
      </c>
      <c r="K5410" s="21">
        <v>0</v>
      </c>
      <c r="L5410" s="21">
        <v>0</v>
      </c>
      <c r="M5410" s="21" t="s">
        <v>1217</v>
      </c>
      <c r="N5410" s="21" t="s">
        <v>587</v>
      </c>
      <c r="O5410" s="21">
        <f t="shared" si="330"/>
        <v>0</v>
      </c>
      <c r="P5410" s="21">
        <f t="shared" si="331"/>
        <v>1</v>
      </c>
      <c r="Q5410" s="21">
        <f t="shared" si="332"/>
        <v>0</v>
      </c>
      <c r="R5410">
        <f>IFERROR(IF(I5410=1,VLOOKUP(F5410,Lookup!$A$2:$B$15,2,FALSE),0),0.5)</f>
        <v>0.5</v>
      </c>
      <c r="S5410">
        <f>IF(K5410=1,1,IFERROR(IF(H5410="pass",VLOOKUP(F5410,Lookup!$D$2:$E$26,2,FALSE),0),1.6))</f>
        <v>0</v>
      </c>
      <c r="T5410" s="6">
        <f t="shared" si="333"/>
        <v>0</v>
      </c>
      <c r="U5410" s="6">
        <f t="shared" si="334"/>
        <v>0.5</v>
      </c>
      <c r="V5410" t="str">
        <f t="shared" si="335"/>
        <v>D.PRESCOTT, DAL</v>
      </c>
    </row>
    <row r="5411" spans="1:22">
      <c r="A5411">
        <v>1575</v>
      </c>
      <c r="B5411" s="21">
        <v>3</v>
      </c>
      <c r="C5411" s="21" t="s">
        <v>2</v>
      </c>
      <c r="D5411" s="21" t="s">
        <v>16</v>
      </c>
      <c r="E5411" s="21">
        <v>44</v>
      </c>
      <c r="F5411" s="21">
        <v>56</v>
      </c>
      <c r="G5411" s="21" t="s">
        <v>6508</v>
      </c>
      <c r="H5411" s="21" t="s">
        <v>439</v>
      </c>
      <c r="I5411" s="21">
        <v>0</v>
      </c>
      <c r="J5411" s="21">
        <v>1</v>
      </c>
      <c r="K5411" s="21">
        <v>0</v>
      </c>
      <c r="L5411" s="21">
        <v>0</v>
      </c>
      <c r="M5411" s="21" t="s">
        <v>1173</v>
      </c>
      <c r="N5411" s="21">
        <v>5</v>
      </c>
      <c r="O5411" s="21">
        <f t="shared" si="330"/>
        <v>5</v>
      </c>
      <c r="P5411" s="21">
        <f t="shared" si="331"/>
        <v>0</v>
      </c>
      <c r="Q5411" s="21">
        <f t="shared" si="332"/>
        <v>1</v>
      </c>
      <c r="R5411">
        <f>IFERROR(IF(I5411=1,VLOOKUP(F5411,Lookup!$A$2:$B$15,2,FALSE),0),0.5)</f>
        <v>0</v>
      </c>
      <c r="S5411">
        <f>IF(K5411=1,1,IFERROR(IF(H5411="pass",VLOOKUP(F5411,Lookup!$D$2:$E$26,2,FALSE),0),1.6))</f>
        <v>1.6</v>
      </c>
      <c r="T5411" s="6">
        <f t="shared" si="333"/>
        <v>1.6875</v>
      </c>
      <c r="U5411" s="6">
        <f t="shared" si="334"/>
        <v>1.6875</v>
      </c>
      <c r="V5411" t="str">
        <f t="shared" si="335"/>
        <v>C.WILSON, DAL</v>
      </c>
    </row>
    <row r="5412" spans="1:22">
      <c r="A5412">
        <v>1576</v>
      </c>
      <c r="B5412" s="21">
        <v>3</v>
      </c>
      <c r="C5412" s="21" t="s">
        <v>16</v>
      </c>
      <c r="D5412" s="21" t="s">
        <v>2</v>
      </c>
      <c r="E5412" s="21">
        <v>89</v>
      </c>
      <c r="F5412" s="21">
        <v>11</v>
      </c>
      <c r="G5412" s="21" t="s">
        <v>6509</v>
      </c>
      <c r="H5412" s="21" t="s">
        <v>2864</v>
      </c>
      <c r="I5412" s="21">
        <v>0</v>
      </c>
      <c r="J5412" s="21">
        <v>1</v>
      </c>
      <c r="K5412" s="21">
        <v>0</v>
      </c>
      <c r="L5412" s="21">
        <v>0</v>
      </c>
      <c r="M5412" s="21" t="s">
        <v>1593</v>
      </c>
      <c r="N5412" s="21" t="s">
        <v>587</v>
      </c>
      <c r="O5412" s="21">
        <f t="shared" si="330"/>
        <v>0</v>
      </c>
      <c r="P5412" s="21">
        <f t="shared" si="331"/>
        <v>0</v>
      </c>
      <c r="Q5412" s="21">
        <f t="shared" si="332"/>
        <v>0</v>
      </c>
      <c r="R5412">
        <f>IFERROR(IF(I5412=1,VLOOKUP(F5412,Lookup!$A$2:$B$15,2,FALSE),0),0.5)</f>
        <v>0</v>
      </c>
      <c r="S5412">
        <f>IF(K5412=1,1,IFERROR(IF(H5412="pass",VLOOKUP(F5412,Lookup!$D$2:$E$26,2,FALSE),0),1.6))</f>
        <v>0</v>
      </c>
      <c r="T5412" s="6">
        <f t="shared" si="333"/>
        <v>0</v>
      </c>
      <c r="U5412" s="6">
        <f t="shared" si="334"/>
        <v>0</v>
      </c>
      <c r="V5412" t="str">
        <f t="shared" si="335"/>
        <v>D.SMITH, PHI</v>
      </c>
    </row>
    <row r="5413" spans="1:22">
      <c r="A5413">
        <v>1577</v>
      </c>
      <c r="B5413" s="21">
        <v>3</v>
      </c>
      <c r="C5413" s="21" t="s">
        <v>16</v>
      </c>
      <c r="D5413" s="21" t="s">
        <v>2</v>
      </c>
      <c r="E5413" s="21">
        <v>94</v>
      </c>
      <c r="F5413" s="21">
        <v>6</v>
      </c>
      <c r="G5413" s="21" t="s">
        <v>6510</v>
      </c>
      <c r="H5413" s="21" t="s">
        <v>439</v>
      </c>
      <c r="I5413" s="21">
        <v>0</v>
      </c>
      <c r="J5413" s="21">
        <v>1</v>
      </c>
      <c r="K5413" s="21">
        <v>0</v>
      </c>
      <c r="L5413" s="21">
        <v>0</v>
      </c>
      <c r="M5413" s="21" t="s">
        <v>1593</v>
      </c>
      <c r="N5413" s="21">
        <v>3</v>
      </c>
      <c r="O5413" s="21">
        <f t="shared" si="330"/>
        <v>3</v>
      </c>
      <c r="P5413" s="21">
        <f t="shared" si="331"/>
        <v>0</v>
      </c>
      <c r="Q5413" s="21">
        <f t="shared" si="332"/>
        <v>1</v>
      </c>
      <c r="R5413">
        <f>IFERROR(IF(I5413=1,VLOOKUP(F5413,Lookup!$A$2:$B$15,2,FALSE),0),0.5)</f>
        <v>0</v>
      </c>
      <c r="S5413">
        <f>IF(K5413=1,1,IFERROR(IF(H5413="pass",VLOOKUP(F5413,Lookup!$D$2:$E$26,2,FALSE),0),1.6))</f>
        <v>1.6</v>
      </c>
      <c r="T5413" s="6">
        <f t="shared" si="333"/>
        <v>1.6525000000000001</v>
      </c>
      <c r="U5413" s="6">
        <f t="shared" si="334"/>
        <v>1.6525000000000001</v>
      </c>
      <c r="V5413" t="str">
        <f t="shared" si="335"/>
        <v>D.SMITH, PHI</v>
      </c>
    </row>
    <row r="5414" spans="1:22">
      <c r="A5414">
        <v>1578</v>
      </c>
      <c r="B5414" s="21">
        <v>3</v>
      </c>
      <c r="C5414" s="21" t="s">
        <v>16</v>
      </c>
      <c r="D5414" s="21" t="s">
        <v>2</v>
      </c>
      <c r="E5414" s="21">
        <v>90</v>
      </c>
      <c r="F5414" s="21">
        <v>10</v>
      </c>
      <c r="G5414" s="21" t="s">
        <v>6511</v>
      </c>
      <c r="H5414" s="21" t="s">
        <v>439</v>
      </c>
      <c r="I5414" s="21">
        <v>0</v>
      </c>
      <c r="J5414" s="21">
        <v>1</v>
      </c>
      <c r="K5414" s="21">
        <v>0</v>
      </c>
      <c r="L5414" s="21">
        <v>0</v>
      </c>
      <c r="M5414" s="21" t="s">
        <v>2248</v>
      </c>
      <c r="N5414" s="21">
        <v>0</v>
      </c>
      <c r="O5414" s="21">
        <f t="shared" si="330"/>
        <v>0</v>
      </c>
      <c r="P5414" s="21">
        <f t="shared" si="331"/>
        <v>0</v>
      </c>
      <c r="Q5414" s="21">
        <f t="shared" si="332"/>
        <v>1</v>
      </c>
      <c r="R5414">
        <f>IFERROR(IF(I5414=1,VLOOKUP(F5414,Lookup!$A$2:$B$15,2,FALSE),0),0.5)</f>
        <v>0</v>
      </c>
      <c r="S5414">
        <f>IF(K5414=1,1,IFERROR(IF(H5414="pass",VLOOKUP(F5414,Lookup!$D$2:$E$26,2,FALSE),0),1.6))</f>
        <v>1.6</v>
      </c>
      <c r="T5414" s="6">
        <f t="shared" si="333"/>
        <v>1.6</v>
      </c>
      <c r="U5414" s="6">
        <f t="shared" si="334"/>
        <v>1.6</v>
      </c>
      <c r="V5414" t="str">
        <f t="shared" si="335"/>
        <v>M.SANDERS, PHI</v>
      </c>
    </row>
    <row r="5415" spans="1:22">
      <c r="A5415">
        <v>1579</v>
      </c>
      <c r="B5415" s="21">
        <v>3</v>
      </c>
      <c r="C5415" s="21" t="s">
        <v>16</v>
      </c>
      <c r="D5415" s="21" t="s">
        <v>2</v>
      </c>
      <c r="E5415" s="21">
        <v>90</v>
      </c>
      <c r="F5415" s="21">
        <v>10</v>
      </c>
      <c r="G5415" s="21" t="s">
        <v>6512</v>
      </c>
      <c r="H5415" s="21" t="s">
        <v>439</v>
      </c>
      <c r="I5415" s="21">
        <v>0</v>
      </c>
      <c r="J5415" s="21">
        <v>1</v>
      </c>
      <c r="K5415" s="21">
        <v>0</v>
      </c>
      <c r="L5415" s="21">
        <v>0</v>
      </c>
      <c r="M5415" s="21" t="s">
        <v>1593</v>
      </c>
      <c r="N5415" s="21">
        <v>19</v>
      </c>
      <c r="O5415" s="21">
        <f t="shared" si="330"/>
        <v>19</v>
      </c>
      <c r="P5415" s="21">
        <f t="shared" si="331"/>
        <v>0</v>
      </c>
      <c r="Q5415" s="21">
        <f t="shared" si="332"/>
        <v>1</v>
      </c>
      <c r="R5415">
        <f>IFERROR(IF(I5415=1,VLOOKUP(F5415,Lookup!$A$2:$B$15,2,FALSE),0),0.5)</f>
        <v>0</v>
      </c>
      <c r="S5415">
        <f>IF(K5415=1,1,IFERROR(IF(H5415="pass",VLOOKUP(F5415,Lookup!$D$2:$E$26,2,FALSE),0),1.6))</f>
        <v>1.6</v>
      </c>
      <c r="T5415" s="6">
        <f t="shared" si="333"/>
        <v>1.9325000000000001</v>
      </c>
      <c r="U5415" s="6">
        <f t="shared" si="334"/>
        <v>1.9325000000000001</v>
      </c>
      <c r="V5415" t="str">
        <f t="shared" si="335"/>
        <v>D.SMITH, PHI</v>
      </c>
    </row>
    <row r="5416" spans="1:22">
      <c r="A5416">
        <v>1580</v>
      </c>
      <c r="B5416" s="21">
        <v>3</v>
      </c>
      <c r="C5416" s="21" t="s">
        <v>2</v>
      </c>
      <c r="D5416" s="21" t="s">
        <v>16</v>
      </c>
      <c r="E5416" s="21">
        <v>61</v>
      </c>
      <c r="F5416" s="21">
        <v>39</v>
      </c>
      <c r="G5416" s="21" t="s">
        <v>6513</v>
      </c>
      <c r="H5416" s="21" t="s">
        <v>439</v>
      </c>
      <c r="I5416" s="21">
        <v>0</v>
      </c>
      <c r="J5416" s="21">
        <v>1</v>
      </c>
      <c r="K5416" s="21">
        <v>0</v>
      </c>
      <c r="L5416" s="21">
        <v>0</v>
      </c>
      <c r="M5416" s="21" t="s">
        <v>1133</v>
      </c>
      <c r="N5416" s="21">
        <v>8</v>
      </c>
      <c r="O5416" s="21">
        <f t="shared" si="330"/>
        <v>8</v>
      </c>
      <c r="P5416" s="21">
        <f t="shared" si="331"/>
        <v>0</v>
      </c>
      <c r="Q5416" s="21">
        <f t="shared" si="332"/>
        <v>1</v>
      </c>
      <c r="R5416">
        <f>IFERROR(IF(I5416=1,VLOOKUP(F5416,Lookup!$A$2:$B$15,2,FALSE),0),0.5)</f>
        <v>0</v>
      </c>
      <c r="S5416">
        <f>IF(K5416=1,1,IFERROR(IF(H5416="pass",VLOOKUP(F5416,Lookup!$D$2:$E$26,2,FALSE),0),1.6))</f>
        <v>1.6</v>
      </c>
      <c r="T5416" s="6">
        <f t="shared" si="333"/>
        <v>1.74</v>
      </c>
      <c r="U5416" s="6">
        <f t="shared" si="334"/>
        <v>1.74</v>
      </c>
      <c r="V5416" t="str">
        <f t="shared" si="335"/>
        <v>A.COOPER, DAL</v>
      </c>
    </row>
    <row r="5417" spans="1:22">
      <c r="A5417">
        <v>1581</v>
      </c>
      <c r="B5417" s="21">
        <v>3</v>
      </c>
      <c r="C5417" s="21" t="s">
        <v>2</v>
      </c>
      <c r="D5417" s="21" t="s">
        <v>16</v>
      </c>
      <c r="E5417" s="21">
        <v>48</v>
      </c>
      <c r="F5417" s="21">
        <v>52</v>
      </c>
      <c r="G5417" s="21" t="s">
        <v>6514</v>
      </c>
      <c r="H5417" s="21" t="s">
        <v>585</v>
      </c>
      <c r="I5417" s="21">
        <v>1</v>
      </c>
      <c r="J5417" s="21">
        <v>0</v>
      </c>
      <c r="K5417" s="21">
        <v>0</v>
      </c>
      <c r="L5417" s="21">
        <v>0</v>
      </c>
      <c r="M5417" s="21" t="s">
        <v>1135</v>
      </c>
      <c r="N5417" s="21" t="s">
        <v>587</v>
      </c>
      <c r="O5417" s="21">
        <f t="shared" si="330"/>
        <v>0</v>
      </c>
      <c r="P5417" s="21">
        <f t="shared" si="331"/>
        <v>1</v>
      </c>
      <c r="Q5417" s="21">
        <f t="shared" si="332"/>
        <v>0</v>
      </c>
      <c r="R5417">
        <f>IFERROR(IF(I5417=1,VLOOKUP(F5417,Lookup!$A$2:$B$15,2,FALSE),0),0.5)</f>
        <v>0.5</v>
      </c>
      <c r="S5417">
        <f>IF(K5417=1,1,IFERROR(IF(H5417="pass",VLOOKUP(F5417,Lookup!$D$2:$E$26,2,FALSE),0),1.6))</f>
        <v>0</v>
      </c>
      <c r="T5417" s="6">
        <f t="shared" si="333"/>
        <v>0</v>
      </c>
      <c r="U5417" s="6">
        <f t="shared" si="334"/>
        <v>0.5</v>
      </c>
      <c r="V5417" t="str">
        <f t="shared" si="335"/>
        <v>E.ELLIOTT, DAL</v>
      </c>
    </row>
    <row r="5418" spans="1:22">
      <c r="A5418">
        <v>1582</v>
      </c>
      <c r="B5418" s="21">
        <v>3</v>
      </c>
      <c r="C5418" s="21" t="s">
        <v>2</v>
      </c>
      <c r="D5418" s="21" t="s">
        <v>16</v>
      </c>
      <c r="E5418" s="21">
        <v>43</v>
      </c>
      <c r="F5418" s="21">
        <v>57</v>
      </c>
      <c r="G5418" s="21" t="s">
        <v>6515</v>
      </c>
      <c r="H5418" s="21" t="s">
        <v>439</v>
      </c>
      <c r="I5418" s="21">
        <v>0</v>
      </c>
      <c r="J5418" s="21">
        <v>1</v>
      </c>
      <c r="K5418" s="21">
        <v>0</v>
      </c>
      <c r="L5418" s="21">
        <v>0</v>
      </c>
      <c r="M5418" s="21" t="s">
        <v>1133</v>
      </c>
      <c r="N5418" s="21">
        <v>28</v>
      </c>
      <c r="O5418" s="21">
        <f t="shared" si="330"/>
        <v>28</v>
      </c>
      <c r="P5418" s="21">
        <f t="shared" si="331"/>
        <v>0</v>
      </c>
      <c r="Q5418" s="21">
        <f t="shared" si="332"/>
        <v>1</v>
      </c>
      <c r="R5418">
        <f>IFERROR(IF(I5418=1,VLOOKUP(F5418,Lookup!$A$2:$B$15,2,FALSE),0),0.5)</f>
        <v>0</v>
      </c>
      <c r="S5418">
        <f>IF(K5418=1,1,IFERROR(IF(H5418="pass",VLOOKUP(F5418,Lookup!$D$2:$E$26,2,FALSE),0),1.6))</f>
        <v>1.6</v>
      </c>
      <c r="T5418" s="6">
        <f t="shared" si="333"/>
        <v>2.09</v>
      </c>
      <c r="U5418" s="6">
        <f t="shared" si="334"/>
        <v>2.09</v>
      </c>
      <c r="V5418" t="str">
        <f t="shared" si="335"/>
        <v>A.COOPER, DAL</v>
      </c>
    </row>
    <row r="5419" spans="1:22">
      <c r="A5419">
        <v>1583</v>
      </c>
      <c r="B5419" s="21">
        <v>3</v>
      </c>
      <c r="C5419" s="21" t="s">
        <v>2</v>
      </c>
      <c r="D5419" s="21" t="s">
        <v>16</v>
      </c>
      <c r="E5419" s="21">
        <v>43</v>
      </c>
      <c r="F5419" s="21">
        <v>57</v>
      </c>
      <c r="G5419" s="21" t="s">
        <v>6516</v>
      </c>
      <c r="H5419" s="21" t="s">
        <v>439</v>
      </c>
      <c r="I5419" s="21">
        <v>0</v>
      </c>
      <c r="J5419" s="21">
        <v>1</v>
      </c>
      <c r="K5419" s="21">
        <v>0</v>
      </c>
      <c r="L5419" s="21">
        <v>0</v>
      </c>
      <c r="M5419" s="21" t="s">
        <v>1137</v>
      </c>
      <c r="N5419" s="21">
        <v>-3</v>
      </c>
      <c r="O5419" s="21">
        <f t="shared" si="330"/>
        <v>-3</v>
      </c>
      <c r="P5419" s="21">
        <f t="shared" si="331"/>
        <v>0</v>
      </c>
      <c r="Q5419" s="21">
        <f t="shared" si="332"/>
        <v>1</v>
      </c>
      <c r="R5419">
        <f>IFERROR(IF(I5419=1,VLOOKUP(F5419,Lookup!$A$2:$B$15,2,FALSE),0),0.5)</f>
        <v>0</v>
      </c>
      <c r="S5419">
        <f>IF(K5419=1,1,IFERROR(IF(H5419="pass",VLOOKUP(F5419,Lookup!$D$2:$E$26,2,FALSE),0),1.6))</f>
        <v>1.6</v>
      </c>
      <c r="T5419" s="6">
        <f t="shared" si="333"/>
        <v>1.5475000000000001</v>
      </c>
      <c r="U5419" s="6">
        <f t="shared" si="334"/>
        <v>1.5475000000000001</v>
      </c>
      <c r="V5419" t="str">
        <f t="shared" si="335"/>
        <v>D.SCHULTZ, DAL</v>
      </c>
    </row>
    <row r="5420" spans="1:22">
      <c r="A5420">
        <v>1584</v>
      </c>
      <c r="B5420" s="21">
        <v>3</v>
      </c>
      <c r="C5420" s="21" t="s">
        <v>2</v>
      </c>
      <c r="D5420" s="21" t="s">
        <v>16</v>
      </c>
      <c r="E5420" s="21">
        <v>32</v>
      </c>
      <c r="F5420" s="21">
        <v>68</v>
      </c>
      <c r="G5420" s="21" t="s">
        <v>6517</v>
      </c>
      <c r="H5420" s="21" t="s">
        <v>585</v>
      </c>
      <c r="I5420" s="21">
        <v>1</v>
      </c>
      <c r="J5420" s="21">
        <v>0</v>
      </c>
      <c r="K5420" s="21">
        <v>0</v>
      </c>
      <c r="L5420" s="21">
        <v>0</v>
      </c>
      <c r="M5420" s="21" t="s">
        <v>1135</v>
      </c>
      <c r="N5420" s="21" t="s">
        <v>587</v>
      </c>
      <c r="O5420" s="21">
        <f t="shared" si="330"/>
        <v>0</v>
      </c>
      <c r="P5420" s="21">
        <f t="shared" si="331"/>
        <v>1</v>
      </c>
      <c r="Q5420" s="21">
        <f t="shared" si="332"/>
        <v>0</v>
      </c>
      <c r="R5420">
        <f>IFERROR(IF(I5420=1,VLOOKUP(F5420,Lookup!$A$2:$B$15,2,FALSE),0),0.5)</f>
        <v>0.5</v>
      </c>
      <c r="S5420">
        <f>IF(K5420=1,1,IFERROR(IF(H5420="pass",VLOOKUP(F5420,Lookup!$D$2:$E$26,2,FALSE),0),1.6))</f>
        <v>0</v>
      </c>
      <c r="T5420" s="6">
        <f t="shared" si="333"/>
        <v>0</v>
      </c>
      <c r="U5420" s="6">
        <f t="shared" si="334"/>
        <v>0.5</v>
      </c>
      <c r="V5420" t="str">
        <f t="shared" si="335"/>
        <v>E.ELLIOTT, DAL</v>
      </c>
    </row>
    <row r="5421" spans="1:22">
      <c r="A5421">
        <v>1585</v>
      </c>
      <c r="B5421" s="21">
        <v>3</v>
      </c>
      <c r="C5421" s="21" t="s">
        <v>2</v>
      </c>
      <c r="D5421" s="21" t="s">
        <v>16</v>
      </c>
      <c r="E5421" s="21">
        <v>28</v>
      </c>
      <c r="F5421" s="21">
        <v>72</v>
      </c>
      <c r="G5421" s="21" t="s">
        <v>6518</v>
      </c>
      <c r="H5421" s="21" t="s">
        <v>585</v>
      </c>
      <c r="I5421" s="21">
        <v>1</v>
      </c>
      <c r="J5421" s="21">
        <v>0</v>
      </c>
      <c r="K5421" s="21">
        <v>0</v>
      </c>
      <c r="L5421" s="21">
        <v>0</v>
      </c>
      <c r="M5421" s="21" t="s">
        <v>1135</v>
      </c>
      <c r="N5421" s="21" t="s">
        <v>587</v>
      </c>
      <c r="O5421" s="21">
        <f t="shared" si="330"/>
        <v>0</v>
      </c>
      <c r="P5421" s="21">
        <f t="shared" si="331"/>
        <v>1</v>
      </c>
      <c r="Q5421" s="21">
        <f t="shared" si="332"/>
        <v>0</v>
      </c>
      <c r="R5421">
        <f>IFERROR(IF(I5421=1,VLOOKUP(F5421,Lookup!$A$2:$B$15,2,FALSE),0),0.5)</f>
        <v>0.5</v>
      </c>
      <c r="S5421">
        <f>IF(K5421=1,1,IFERROR(IF(H5421="pass",VLOOKUP(F5421,Lookup!$D$2:$E$26,2,FALSE),0),1.6))</f>
        <v>0</v>
      </c>
      <c r="T5421" s="6">
        <f t="shared" si="333"/>
        <v>0</v>
      </c>
      <c r="U5421" s="6">
        <f t="shared" si="334"/>
        <v>0.5</v>
      </c>
      <c r="V5421" t="str">
        <f t="shared" si="335"/>
        <v>E.ELLIOTT, DAL</v>
      </c>
    </row>
    <row r="5422" spans="1:22">
      <c r="A5422">
        <v>1586</v>
      </c>
      <c r="B5422" s="21">
        <v>3</v>
      </c>
      <c r="C5422" s="21" t="s">
        <v>2</v>
      </c>
      <c r="D5422" s="21" t="s">
        <v>16</v>
      </c>
      <c r="E5422" s="21">
        <v>20</v>
      </c>
      <c r="F5422" s="21">
        <v>80</v>
      </c>
      <c r="G5422" s="21" t="s">
        <v>6519</v>
      </c>
      <c r="H5422" s="21" t="s">
        <v>439</v>
      </c>
      <c r="I5422" s="21">
        <v>0</v>
      </c>
      <c r="J5422" s="21">
        <v>1</v>
      </c>
      <c r="K5422" s="21">
        <v>0</v>
      </c>
      <c r="L5422" s="21">
        <v>0</v>
      </c>
      <c r="M5422" s="21" t="s">
        <v>1142</v>
      </c>
      <c r="N5422" s="21">
        <v>-2</v>
      </c>
      <c r="O5422" s="21">
        <f t="shared" si="330"/>
        <v>-2</v>
      </c>
      <c r="P5422" s="21">
        <f t="shared" si="331"/>
        <v>0</v>
      </c>
      <c r="Q5422" s="21">
        <f t="shared" si="332"/>
        <v>1</v>
      </c>
      <c r="R5422">
        <f>IFERROR(IF(I5422=1,VLOOKUP(F5422,Lookup!$A$2:$B$15,2,FALSE),0),0.5)</f>
        <v>0</v>
      </c>
      <c r="S5422">
        <f>IF(K5422=1,1,IFERROR(IF(H5422="pass",VLOOKUP(F5422,Lookup!$D$2:$E$26,2,FALSE),0),1.6))</f>
        <v>1.8</v>
      </c>
      <c r="T5422" s="6">
        <f t="shared" si="333"/>
        <v>1.5650000000000002</v>
      </c>
      <c r="U5422" s="6">
        <f t="shared" si="334"/>
        <v>1.7201000000000004</v>
      </c>
      <c r="V5422" t="str">
        <f t="shared" si="335"/>
        <v>C.LAMB, DAL</v>
      </c>
    </row>
    <row r="5423" spans="1:22">
      <c r="A5423">
        <v>1587</v>
      </c>
      <c r="B5423" s="21">
        <v>3</v>
      </c>
      <c r="C5423" s="21" t="s">
        <v>2</v>
      </c>
      <c r="D5423" s="21" t="s">
        <v>16</v>
      </c>
      <c r="E5423" s="21">
        <v>13</v>
      </c>
      <c r="F5423" s="21">
        <v>87</v>
      </c>
      <c r="G5423" s="21" t="s">
        <v>6520</v>
      </c>
      <c r="H5423" s="21" t="s">
        <v>585</v>
      </c>
      <c r="I5423" s="21">
        <v>1</v>
      </c>
      <c r="J5423" s="21">
        <v>0</v>
      </c>
      <c r="K5423" s="21">
        <v>0</v>
      </c>
      <c r="L5423" s="21">
        <v>0</v>
      </c>
      <c r="M5423" s="21" t="s">
        <v>1135</v>
      </c>
      <c r="N5423" s="21" t="s">
        <v>587</v>
      </c>
      <c r="O5423" s="21">
        <f t="shared" si="330"/>
        <v>0</v>
      </c>
      <c r="P5423" s="21">
        <f t="shared" si="331"/>
        <v>1</v>
      </c>
      <c r="Q5423" s="21">
        <f t="shared" si="332"/>
        <v>0</v>
      </c>
      <c r="R5423">
        <f>IFERROR(IF(I5423=1,VLOOKUP(F5423,Lookup!$A$2:$B$15,2,FALSE),0),0.5)</f>
        <v>0.6</v>
      </c>
      <c r="S5423">
        <f>IF(K5423=1,1,IFERROR(IF(H5423="pass",VLOOKUP(F5423,Lookup!$D$2:$E$26,2,FALSE),0),1.6))</f>
        <v>0</v>
      </c>
      <c r="T5423" s="6">
        <f t="shared" si="333"/>
        <v>0</v>
      </c>
      <c r="U5423" s="6">
        <f t="shared" si="334"/>
        <v>0.6</v>
      </c>
      <c r="V5423" t="str">
        <f t="shared" si="335"/>
        <v>E.ELLIOTT, DAL</v>
      </c>
    </row>
    <row r="5424" spans="1:22">
      <c r="A5424">
        <v>1588</v>
      </c>
      <c r="B5424" s="21">
        <v>3</v>
      </c>
      <c r="C5424" s="21" t="s">
        <v>2</v>
      </c>
      <c r="D5424" s="21" t="s">
        <v>16</v>
      </c>
      <c r="E5424" s="21">
        <v>10</v>
      </c>
      <c r="F5424" s="21">
        <v>90</v>
      </c>
      <c r="G5424" s="21" t="s">
        <v>6521</v>
      </c>
      <c r="H5424" s="21" t="s">
        <v>585</v>
      </c>
      <c r="I5424" s="21">
        <v>0</v>
      </c>
      <c r="J5424" s="21">
        <v>1</v>
      </c>
      <c r="K5424" s="21">
        <v>0</v>
      </c>
      <c r="L5424" s="21">
        <v>0</v>
      </c>
      <c r="M5424" s="21" t="s">
        <v>1217</v>
      </c>
      <c r="N5424" s="21" t="s">
        <v>587</v>
      </c>
      <c r="O5424" s="21">
        <f t="shared" si="330"/>
        <v>0</v>
      </c>
      <c r="P5424" s="21">
        <f t="shared" si="331"/>
        <v>0</v>
      </c>
      <c r="Q5424" s="21">
        <f t="shared" si="332"/>
        <v>0</v>
      </c>
      <c r="R5424">
        <f>IFERROR(IF(I5424=1,VLOOKUP(F5424,Lookup!$A$2:$B$15,2,FALSE),0),0.5)</f>
        <v>0</v>
      </c>
      <c r="S5424">
        <f>IF(K5424=1,1,IFERROR(IF(H5424="pass",VLOOKUP(F5424,Lookup!$D$2:$E$26,2,FALSE),0),1.6))</f>
        <v>0</v>
      </c>
      <c r="T5424" s="6">
        <f t="shared" si="333"/>
        <v>0</v>
      </c>
      <c r="U5424" s="6">
        <f t="shared" si="334"/>
        <v>0</v>
      </c>
      <c r="V5424" t="str">
        <f t="shared" si="335"/>
        <v>D.PRESCOTT, DAL</v>
      </c>
    </row>
    <row r="5425" spans="1:22">
      <c r="A5425">
        <v>1589</v>
      </c>
      <c r="B5425" s="21">
        <v>3</v>
      </c>
      <c r="C5425" s="21" t="s">
        <v>2</v>
      </c>
      <c r="D5425" s="21" t="s">
        <v>16</v>
      </c>
      <c r="E5425" s="21">
        <v>12</v>
      </c>
      <c r="F5425" s="21">
        <v>88</v>
      </c>
      <c r="G5425" s="21" t="s">
        <v>6522</v>
      </c>
      <c r="H5425" s="21" t="s">
        <v>2864</v>
      </c>
      <c r="I5425" s="21">
        <v>0</v>
      </c>
      <c r="J5425" s="21">
        <v>1</v>
      </c>
      <c r="K5425" s="21">
        <v>0</v>
      </c>
      <c r="L5425" s="21">
        <v>0</v>
      </c>
      <c r="M5425" s="21" t="s">
        <v>1135</v>
      </c>
      <c r="N5425" s="21" t="s">
        <v>587</v>
      </c>
      <c r="O5425" s="21">
        <f t="shared" si="330"/>
        <v>0</v>
      </c>
      <c r="P5425" s="21">
        <f t="shared" si="331"/>
        <v>0</v>
      </c>
      <c r="Q5425" s="21">
        <f t="shared" si="332"/>
        <v>0</v>
      </c>
      <c r="R5425">
        <f>IFERROR(IF(I5425=1,VLOOKUP(F5425,Lookup!$A$2:$B$15,2,FALSE),0),0.5)</f>
        <v>0</v>
      </c>
      <c r="S5425">
        <f>IF(K5425=1,1,IFERROR(IF(H5425="pass",VLOOKUP(F5425,Lookup!$D$2:$E$26,2,FALSE),0),1.6))</f>
        <v>0</v>
      </c>
      <c r="T5425" s="6">
        <f t="shared" si="333"/>
        <v>0</v>
      </c>
      <c r="U5425" s="6">
        <f t="shared" si="334"/>
        <v>0</v>
      </c>
      <c r="V5425" t="str">
        <f t="shared" si="335"/>
        <v>E.ELLIOTT, DAL</v>
      </c>
    </row>
    <row r="5426" spans="1:22">
      <c r="A5426">
        <v>1590</v>
      </c>
      <c r="B5426" s="21">
        <v>3</v>
      </c>
      <c r="C5426" s="21" t="s">
        <v>2</v>
      </c>
      <c r="D5426" s="21" t="s">
        <v>16</v>
      </c>
      <c r="E5426" s="21">
        <v>7</v>
      </c>
      <c r="F5426" s="21">
        <v>93</v>
      </c>
      <c r="G5426" s="21" t="s">
        <v>6523</v>
      </c>
      <c r="H5426" s="21" t="s">
        <v>585</v>
      </c>
      <c r="I5426" s="21">
        <v>0</v>
      </c>
      <c r="J5426" s="21">
        <v>1</v>
      </c>
      <c r="K5426" s="21">
        <v>0</v>
      </c>
      <c r="L5426" s="21">
        <v>0</v>
      </c>
      <c r="M5426" s="21" t="s">
        <v>1217</v>
      </c>
      <c r="N5426" s="21" t="s">
        <v>587</v>
      </c>
      <c r="O5426" s="21">
        <f t="shared" si="330"/>
        <v>0</v>
      </c>
      <c r="P5426" s="21">
        <f t="shared" si="331"/>
        <v>0</v>
      </c>
      <c r="Q5426" s="21">
        <f t="shared" si="332"/>
        <v>0</v>
      </c>
      <c r="R5426">
        <f>IFERROR(IF(I5426=1,VLOOKUP(F5426,Lookup!$A$2:$B$15,2,FALSE),0),0.5)</f>
        <v>0</v>
      </c>
      <c r="S5426">
        <f>IF(K5426=1,1,IFERROR(IF(H5426="pass",VLOOKUP(F5426,Lookup!$D$2:$E$26,2,FALSE),0),1.6))</f>
        <v>0</v>
      </c>
      <c r="T5426" s="6">
        <f t="shared" si="333"/>
        <v>0</v>
      </c>
      <c r="U5426" s="6">
        <f t="shared" si="334"/>
        <v>0</v>
      </c>
      <c r="V5426" t="str">
        <f t="shared" si="335"/>
        <v>D.PRESCOTT, DAL</v>
      </c>
    </row>
    <row r="5427" spans="1:22">
      <c r="A5427">
        <v>1591</v>
      </c>
      <c r="B5427" s="21">
        <v>3</v>
      </c>
      <c r="C5427" s="21" t="s">
        <v>2</v>
      </c>
      <c r="D5427" s="21" t="s">
        <v>16</v>
      </c>
      <c r="E5427" s="21">
        <v>2</v>
      </c>
      <c r="F5427" s="21">
        <v>98</v>
      </c>
      <c r="G5427" s="21" t="s">
        <v>6524</v>
      </c>
      <c r="H5427" s="21" t="s">
        <v>439</v>
      </c>
      <c r="I5427" s="21">
        <v>0</v>
      </c>
      <c r="J5427" s="21">
        <v>1</v>
      </c>
      <c r="K5427" s="21">
        <v>0</v>
      </c>
      <c r="L5427" s="21">
        <v>0</v>
      </c>
      <c r="M5427" s="21" t="s">
        <v>1173</v>
      </c>
      <c r="N5427" s="21">
        <v>2</v>
      </c>
      <c r="O5427" s="21">
        <f t="shared" si="330"/>
        <v>2</v>
      </c>
      <c r="P5427" s="21">
        <f t="shared" si="331"/>
        <v>0</v>
      </c>
      <c r="Q5427" s="21">
        <f t="shared" si="332"/>
        <v>1</v>
      </c>
      <c r="R5427">
        <f>IFERROR(IF(I5427=1,VLOOKUP(F5427,Lookup!$A$2:$B$15,2,FALSE),0),0.5)</f>
        <v>0</v>
      </c>
      <c r="S5427">
        <f>IF(K5427=1,1,IFERROR(IF(H5427="pass",VLOOKUP(F5427,Lookup!$D$2:$E$26,2,FALSE),0),1.6))</f>
        <v>3.7</v>
      </c>
      <c r="T5427" s="6">
        <f t="shared" si="333"/>
        <v>1.635</v>
      </c>
      <c r="U5427" s="6">
        <f t="shared" si="334"/>
        <v>3.7</v>
      </c>
      <c r="V5427" t="str">
        <f t="shared" si="335"/>
        <v>C.WILSON, DAL</v>
      </c>
    </row>
    <row r="5428" spans="1:22">
      <c r="A5428">
        <v>1592</v>
      </c>
      <c r="B5428" s="21">
        <v>3</v>
      </c>
      <c r="C5428" s="21" t="s">
        <v>16</v>
      </c>
      <c r="D5428" s="21" t="s">
        <v>2</v>
      </c>
      <c r="E5428" s="21">
        <v>75</v>
      </c>
      <c r="F5428" s="21">
        <v>25</v>
      </c>
      <c r="G5428" s="21" t="s">
        <v>6525</v>
      </c>
      <c r="H5428" s="21" t="s">
        <v>439</v>
      </c>
      <c r="I5428" s="21">
        <v>0</v>
      </c>
      <c r="J5428" s="21">
        <v>1</v>
      </c>
      <c r="K5428" s="21">
        <v>0</v>
      </c>
      <c r="L5428" s="21">
        <v>0</v>
      </c>
      <c r="M5428" s="21" t="s">
        <v>2286</v>
      </c>
      <c r="N5428" s="21">
        <v>-7</v>
      </c>
      <c r="O5428" s="21">
        <f t="shared" si="330"/>
        <v>-7</v>
      </c>
      <c r="P5428" s="21">
        <f t="shared" si="331"/>
        <v>0</v>
      </c>
      <c r="Q5428" s="21">
        <f t="shared" si="332"/>
        <v>1</v>
      </c>
      <c r="R5428">
        <f>IFERROR(IF(I5428=1,VLOOKUP(F5428,Lookup!$A$2:$B$15,2,FALSE),0),0.5)</f>
        <v>0</v>
      </c>
      <c r="S5428">
        <f>IF(K5428=1,1,IFERROR(IF(H5428="pass",VLOOKUP(F5428,Lookup!$D$2:$E$26,2,FALSE),0),1.6))</f>
        <v>1.6</v>
      </c>
      <c r="T5428" s="6">
        <f t="shared" si="333"/>
        <v>1.4775</v>
      </c>
      <c r="U5428" s="6">
        <f t="shared" si="334"/>
        <v>1.4775</v>
      </c>
      <c r="V5428" t="str">
        <f t="shared" si="335"/>
        <v>K.GAINWELL, PHI</v>
      </c>
    </row>
    <row r="5429" spans="1:22">
      <c r="A5429">
        <v>1593</v>
      </c>
      <c r="B5429" s="21">
        <v>3</v>
      </c>
      <c r="C5429" s="21" t="s">
        <v>16</v>
      </c>
      <c r="D5429" s="21" t="s">
        <v>2</v>
      </c>
      <c r="E5429" s="21">
        <v>74</v>
      </c>
      <c r="F5429" s="21">
        <v>26</v>
      </c>
      <c r="G5429" s="21" t="s">
        <v>6526</v>
      </c>
      <c r="H5429" s="21" t="s">
        <v>439</v>
      </c>
      <c r="I5429" s="21">
        <v>0</v>
      </c>
      <c r="J5429" s="21">
        <v>1</v>
      </c>
      <c r="K5429" s="21">
        <v>0</v>
      </c>
      <c r="L5429" s="21">
        <v>0</v>
      </c>
      <c r="M5429" s="21" t="s">
        <v>2284</v>
      </c>
      <c r="N5429" s="21">
        <v>4</v>
      </c>
      <c r="O5429" s="21">
        <f t="shared" si="330"/>
        <v>4</v>
      </c>
      <c r="P5429" s="21">
        <f t="shared" si="331"/>
        <v>0</v>
      </c>
      <c r="Q5429" s="21">
        <f t="shared" si="332"/>
        <v>1</v>
      </c>
      <c r="R5429">
        <f>IFERROR(IF(I5429=1,VLOOKUP(F5429,Lookup!$A$2:$B$15,2,FALSE),0),0.5)</f>
        <v>0</v>
      </c>
      <c r="S5429">
        <f>IF(K5429=1,1,IFERROR(IF(H5429="pass",VLOOKUP(F5429,Lookup!$D$2:$E$26,2,FALSE),0),1.6))</f>
        <v>1.6</v>
      </c>
      <c r="T5429" s="6">
        <f t="shared" si="333"/>
        <v>1.6700000000000002</v>
      </c>
      <c r="U5429" s="6">
        <f t="shared" si="334"/>
        <v>1.6700000000000002</v>
      </c>
      <c r="V5429" t="str">
        <f t="shared" si="335"/>
        <v>J.REAGOR, PHI</v>
      </c>
    </row>
    <row r="5430" spans="1:22">
      <c r="A5430">
        <v>1594</v>
      </c>
      <c r="B5430" s="21">
        <v>3</v>
      </c>
      <c r="C5430" s="21" t="s">
        <v>16</v>
      </c>
      <c r="D5430" s="21" t="s">
        <v>2</v>
      </c>
      <c r="E5430" s="21">
        <v>69</v>
      </c>
      <c r="F5430" s="21">
        <v>31</v>
      </c>
      <c r="G5430" s="21" t="s">
        <v>6527</v>
      </c>
      <c r="H5430" s="21" t="s">
        <v>439</v>
      </c>
      <c r="I5430" s="21">
        <v>0</v>
      </c>
      <c r="J5430" s="21">
        <v>1</v>
      </c>
      <c r="K5430" s="21">
        <v>0</v>
      </c>
      <c r="L5430" s="21">
        <v>0</v>
      </c>
      <c r="M5430" s="21" t="s">
        <v>2284</v>
      </c>
      <c r="N5430" s="21">
        <v>4</v>
      </c>
      <c r="O5430" s="21">
        <f t="shared" si="330"/>
        <v>4</v>
      </c>
      <c r="P5430" s="21">
        <f t="shared" si="331"/>
        <v>0</v>
      </c>
      <c r="Q5430" s="21">
        <f t="shared" si="332"/>
        <v>1</v>
      </c>
      <c r="R5430">
        <f>IFERROR(IF(I5430=1,VLOOKUP(F5430,Lookup!$A$2:$B$15,2,FALSE),0),0.5)</f>
        <v>0</v>
      </c>
      <c r="S5430">
        <f>IF(K5430=1,1,IFERROR(IF(H5430="pass",VLOOKUP(F5430,Lookup!$D$2:$E$26,2,FALSE),0),1.6))</f>
        <v>1.6</v>
      </c>
      <c r="T5430" s="6">
        <f t="shared" si="333"/>
        <v>1.6700000000000002</v>
      </c>
      <c r="U5430" s="6">
        <f t="shared" si="334"/>
        <v>1.6700000000000002</v>
      </c>
      <c r="V5430" t="str">
        <f t="shared" si="335"/>
        <v>J.REAGOR, PHI</v>
      </c>
    </row>
    <row r="5431" spans="1:22">
      <c r="A5431">
        <v>1595</v>
      </c>
      <c r="B5431" s="21">
        <v>3</v>
      </c>
      <c r="C5431" s="21" t="s">
        <v>16</v>
      </c>
      <c r="D5431" s="21" t="s">
        <v>2</v>
      </c>
      <c r="E5431" s="21">
        <v>57</v>
      </c>
      <c r="F5431" s="21">
        <v>43</v>
      </c>
      <c r="G5431" s="21" t="s">
        <v>6528</v>
      </c>
      <c r="H5431" s="21" t="s">
        <v>2864</v>
      </c>
      <c r="I5431" s="21">
        <v>0</v>
      </c>
      <c r="J5431" s="21">
        <v>1</v>
      </c>
      <c r="K5431" s="21">
        <v>0</v>
      </c>
      <c r="L5431" s="21">
        <v>0</v>
      </c>
      <c r="M5431" s="21" t="s">
        <v>2242</v>
      </c>
      <c r="N5431" s="21" t="s">
        <v>587</v>
      </c>
      <c r="O5431" s="21">
        <f t="shared" si="330"/>
        <v>0</v>
      </c>
      <c r="P5431" s="21">
        <f t="shared" si="331"/>
        <v>0</v>
      </c>
      <c r="Q5431" s="21">
        <f t="shared" si="332"/>
        <v>0</v>
      </c>
      <c r="R5431">
        <f>IFERROR(IF(I5431=1,VLOOKUP(F5431,Lookup!$A$2:$B$15,2,FALSE),0),0.5)</f>
        <v>0</v>
      </c>
      <c r="S5431">
        <f>IF(K5431=1,1,IFERROR(IF(H5431="pass",VLOOKUP(F5431,Lookup!$D$2:$E$26,2,FALSE),0),1.6))</f>
        <v>0</v>
      </c>
      <c r="T5431" s="6">
        <f t="shared" si="333"/>
        <v>0</v>
      </c>
      <c r="U5431" s="6">
        <f t="shared" si="334"/>
        <v>0</v>
      </c>
      <c r="V5431" t="str">
        <f t="shared" si="335"/>
        <v>Q.WATKINS, PHI</v>
      </c>
    </row>
    <row r="5432" spans="1:22">
      <c r="A5432">
        <v>1596</v>
      </c>
      <c r="B5432" s="21">
        <v>3</v>
      </c>
      <c r="C5432" s="21" t="s">
        <v>16</v>
      </c>
      <c r="D5432" s="21" t="s">
        <v>2</v>
      </c>
      <c r="E5432" s="21">
        <v>62</v>
      </c>
      <c r="F5432" s="21">
        <v>38</v>
      </c>
      <c r="G5432" s="21" t="s">
        <v>6529</v>
      </c>
      <c r="H5432" s="21" t="s">
        <v>439</v>
      </c>
      <c r="I5432" s="21">
        <v>0</v>
      </c>
      <c r="J5432" s="21">
        <v>1</v>
      </c>
      <c r="K5432" s="21">
        <v>0</v>
      </c>
      <c r="L5432" s="21">
        <v>0</v>
      </c>
      <c r="M5432" s="21" t="s">
        <v>2284</v>
      </c>
      <c r="N5432" s="21">
        <v>8</v>
      </c>
      <c r="O5432" s="21">
        <f t="shared" si="330"/>
        <v>8</v>
      </c>
      <c r="P5432" s="21">
        <f t="shared" si="331"/>
        <v>0</v>
      </c>
      <c r="Q5432" s="21">
        <f t="shared" si="332"/>
        <v>1</v>
      </c>
      <c r="R5432">
        <f>IFERROR(IF(I5432=1,VLOOKUP(F5432,Lookup!$A$2:$B$15,2,FALSE),0),0.5)</f>
        <v>0</v>
      </c>
      <c r="S5432">
        <f>IF(K5432=1,1,IFERROR(IF(H5432="pass",VLOOKUP(F5432,Lookup!$D$2:$E$26,2,FALSE),0),1.6))</f>
        <v>1.6</v>
      </c>
      <c r="T5432" s="6">
        <f t="shared" si="333"/>
        <v>1.74</v>
      </c>
      <c r="U5432" s="6">
        <f t="shared" si="334"/>
        <v>1.74</v>
      </c>
      <c r="V5432" t="str">
        <f t="shared" si="335"/>
        <v>J.REAGOR, PHI</v>
      </c>
    </row>
    <row r="5433" spans="1:22">
      <c r="A5433">
        <v>1597</v>
      </c>
      <c r="B5433" s="21">
        <v>3</v>
      </c>
      <c r="C5433" s="21" t="s">
        <v>16</v>
      </c>
      <c r="D5433" s="21" t="s">
        <v>2</v>
      </c>
      <c r="E5433" s="21">
        <v>62</v>
      </c>
      <c r="F5433" s="21">
        <v>38</v>
      </c>
      <c r="G5433" s="21" t="s">
        <v>6530</v>
      </c>
      <c r="H5433" s="21" t="s">
        <v>439</v>
      </c>
      <c r="I5433" s="21">
        <v>0</v>
      </c>
      <c r="J5433" s="21">
        <v>1</v>
      </c>
      <c r="K5433" s="21">
        <v>0</v>
      </c>
      <c r="L5433" s="21">
        <v>0</v>
      </c>
      <c r="M5433" s="21" t="s">
        <v>1593</v>
      </c>
      <c r="N5433" s="21">
        <v>37</v>
      </c>
      <c r="O5433" s="21">
        <f t="shared" si="330"/>
        <v>37</v>
      </c>
      <c r="P5433" s="21">
        <f t="shared" si="331"/>
        <v>0</v>
      </c>
      <c r="Q5433" s="21">
        <f t="shared" si="332"/>
        <v>1</v>
      </c>
      <c r="R5433">
        <f>IFERROR(IF(I5433=1,VLOOKUP(F5433,Lookup!$A$2:$B$15,2,FALSE),0),0.5)</f>
        <v>0</v>
      </c>
      <c r="S5433">
        <f>IF(K5433=1,1,IFERROR(IF(H5433="pass",VLOOKUP(F5433,Lookup!$D$2:$E$26,2,FALSE),0),1.6))</f>
        <v>1.6</v>
      </c>
      <c r="T5433" s="6">
        <f t="shared" si="333"/>
        <v>2.2475000000000001</v>
      </c>
      <c r="U5433" s="6">
        <f t="shared" si="334"/>
        <v>2.2475000000000001</v>
      </c>
      <c r="V5433" t="str">
        <f t="shared" si="335"/>
        <v>D.SMITH, PHI</v>
      </c>
    </row>
    <row r="5434" spans="1:22">
      <c r="A5434">
        <v>1598</v>
      </c>
      <c r="B5434" s="21">
        <v>3</v>
      </c>
      <c r="C5434" s="21" t="s">
        <v>16</v>
      </c>
      <c r="D5434" s="21" t="s">
        <v>2</v>
      </c>
      <c r="E5434" s="21">
        <v>62</v>
      </c>
      <c r="F5434" s="21">
        <v>38</v>
      </c>
      <c r="G5434" s="21" t="s">
        <v>6531</v>
      </c>
      <c r="H5434" s="21" t="s">
        <v>439</v>
      </c>
      <c r="I5434" s="21">
        <v>0</v>
      </c>
      <c r="J5434" s="21">
        <v>1</v>
      </c>
      <c r="K5434" s="21">
        <v>0</v>
      </c>
      <c r="L5434" s="21">
        <v>0</v>
      </c>
      <c r="M5434" s="21" t="s">
        <v>2284</v>
      </c>
      <c r="N5434" s="21">
        <v>0</v>
      </c>
      <c r="O5434" s="21">
        <f t="shared" si="330"/>
        <v>0</v>
      </c>
      <c r="P5434" s="21">
        <f t="shared" si="331"/>
        <v>0</v>
      </c>
      <c r="Q5434" s="21">
        <f t="shared" si="332"/>
        <v>1</v>
      </c>
      <c r="R5434">
        <f>IFERROR(IF(I5434=1,VLOOKUP(F5434,Lookup!$A$2:$B$15,2,FALSE),0),0.5)</f>
        <v>0</v>
      </c>
      <c r="S5434">
        <f>IF(K5434=1,1,IFERROR(IF(H5434="pass",VLOOKUP(F5434,Lookup!$D$2:$E$26,2,FALSE),0),1.6))</f>
        <v>1.6</v>
      </c>
      <c r="T5434" s="6">
        <f t="shared" si="333"/>
        <v>1.6</v>
      </c>
      <c r="U5434" s="6">
        <f t="shared" si="334"/>
        <v>1.6</v>
      </c>
      <c r="V5434" t="str">
        <f t="shared" si="335"/>
        <v>J.REAGOR, PHI</v>
      </c>
    </row>
    <row r="5435" spans="1:22">
      <c r="A5435">
        <v>1599</v>
      </c>
      <c r="B5435" s="21">
        <v>3</v>
      </c>
      <c r="C5435" s="21" t="s">
        <v>2</v>
      </c>
      <c r="D5435" s="21" t="s">
        <v>16</v>
      </c>
      <c r="E5435" s="21">
        <v>31</v>
      </c>
      <c r="F5435" s="21">
        <v>69</v>
      </c>
      <c r="G5435" s="21" t="s">
        <v>6532</v>
      </c>
      <c r="H5435" s="21" t="s">
        <v>585</v>
      </c>
      <c r="I5435" s="21">
        <v>1</v>
      </c>
      <c r="J5435" s="21">
        <v>0</v>
      </c>
      <c r="K5435" s="21">
        <v>0</v>
      </c>
      <c r="L5435" s="21">
        <v>0</v>
      </c>
      <c r="M5435" s="21" t="s">
        <v>1158</v>
      </c>
      <c r="N5435" s="21" t="s">
        <v>587</v>
      </c>
      <c r="O5435" s="21">
        <f t="shared" si="330"/>
        <v>0</v>
      </c>
      <c r="P5435" s="21">
        <f t="shared" si="331"/>
        <v>1</v>
      </c>
      <c r="Q5435" s="21">
        <f t="shared" si="332"/>
        <v>0</v>
      </c>
      <c r="R5435">
        <f>IFERROR(IF(I5435=1,VLOOKUP(F5435,Lookup!$A$2:$B$15,2,FALSE),0),0.5)</f>
        <v>0.5</v>
      </c>
      <c r="S5435">
        <f>IF(K5435=1,1,IFERROR(IF(H5435="pass",VLOOKUP(F5435,Lookup!$D$2:$E$26,2,FALSE),0),1.6))</f>
        <v>0</v>
      </c>
      <c r="T5435" s="6">
        <f t="shared" si="333"/>
        <v>0</v>
      </c>
      <c r="U5435" s="6">
        <f t="shared" si="334"/>
        <v>0.5</v>
      </c>
      <c r="V5435" t="str">
        <f t="shared" si="335"/>
        <v>T.POLLARD, DAL</v>
      </c>
    </row>
    <row r="5436" spans="1:22">
      <c r="A5436">
        <v>1600</v>
      </c>
      <c r="B5436" s="21">
        <v>3</v>
      </c>
      <c r="C5436" s="21" t="s">
        <v>2</v>
      </c>
      <c r="D5436" s="21" t="s">
        <v>16</v>
      </c>
      <c r="E5436" s="21">
        <v>27</v>
      </c>
      <c r="F5436" s="21">
        <v>73</v>
      </c>
      <c r="G5436" s="21" t="s">
        <v>6533</v>
      </c>
      <c r="H5436" s="21" t="s">
        <v>439</v>
      </c>
      <c r="I5436" s="21">
        <v>0</v>
      </c>
      <c r="J5436" s="21">
        <v>1</v>
      </c>
      <c r="K5436" s="21">
        <v>0</v>
      </c>
      <c r="L5436" s="21">
        <v>0</v>
      </c>
      <c r="M5436" s="21" t="s">
        <v>1158</v>
      </c>
      <c r="N5436" s="21">
        <v>-3</v>
      </c>
      <c r="O5436" s="21">
        <f t="shared" si="330"/>
        <v>-3</v>
      </c>
      <c r="P5436" s="21">
        <f t="shared" si="331"/>
        <v>0</v>
      </c>
      <c r="Q5436" s="21">
        <f t="shared" si="332"/>
        <v>1</v>
      </c>
      <c r="R5436">
        <f>IFERROR(IF(I5436=1,VLOOKUP(F5436,Lookup!$A$2:$B$15,2,FALSE),0),0.5)</f>
        <v>0</v>
      </c>
      <c r="S5436">
        <f>IF(K5436=1,1,IFERROR(IF(H5436="pass",VLOOKUP(F5436,Lookup!$D$2:$E$26,2,FALSE),0),1.6))</f>
        <v>1.6</v>
      </c>
      <c r="T5436" s="6">
        <f t="shared" si="333"/>
        <v>1.5475000000000001</v>
      </c>
      <c r="U5436" s="6">
        <f t="shared" si="334"/>
        <v>1.5475000000000001</v>
      </c>
      <c r="V5436" t="str">
        <f t="shared" si="335"/>
        <v>T.POLLARD, DAL</v>
      </c>
    </row>
    <row r="5437" spans="1:22">
      <c r="A5437">
        <v>1601</v>
      </c>
      <c r="B5437" s="21">
        <v>3</v>
      </c>
      <c r="C5437" s="21" t="s">
        <v>2</v>
      </c>
      <c r="D5437" s="21" t="s">
        <v>16</v>
      </c>
      <c r="E5437" s="21">
        <v>22</v>
      </c>
      <c r="F5437" s="21">
        <v>78</v>
      </c>
      <c r="G5437" s="21" t="s">
        <v>6534</v>
      </c>
      <c r="H5437" s="21" t="s">
        <v>439</v>
      </c>
      <c r="I5437" s="21">
        <v>0</v>
      </c>
      <c r="J5437" s="21">
        <v>1</v>
      </c>
      <c r="K5437" s="21">
        <v>0</v>
      </c>
      <c r="L5437" s="21">
        <v>0</v>
      </c>
      <c r="M5437" s="21" t="s">
        <v>1137</v>
      </c>
      <c r="N5437" s="21">
        <v>3</v>
      </c>
      <c r="O5437" s="21">
        <f t="shared" si="330"/>
        <v>3</v>
      </c>
      <c r="P5437" s="21">
        <f t="shared" si="331"/>
        <v>0</v>
      </c>
      <c r="Q5437" s="21">
        <f t="shared" si="332"/>
        <v>1</v>
      </c>
      <c r="R5437">
        <f>IFERROR(IF(I5437=1,VLOOKUP(F5437,Lookup!$A$2:$B$15,2,FALSE),0),0.5)</f>
        <v>0</v>
      </c>
      <c r="S5437">
        <f>IF(K5437=1,1,IFERROR(IF(H5437="pass",VLOOKUP(F5437,Lookup!$D$2:$E$26,2,FALSE),0),1.6))</f>
        <v>1.8</v>
      </c>
      <c r="T5437" s="6">
        <f t="shared" si="333"/>
        <v>1.6525000000000001</v>
      </c>
      <c r="U5437" s="6">
        <f t="shared" si="334"/>
        <v>1.7498500000000003</v>
      </c>
      <c r="V5437" t="str">
        <f t="shared" si="335"/>
        <v>D.SCHULTZ, DAL</v>
      </c>
    </row>
    <row r="5438" spans="1:22">
      <c r="A5438">
        <v>1602</v>
      </c>
      <c r="B5438" s="21">
        <v>3</v>
      </c>
      <c r="C5438" s="21" t="s">
        <v>16</v>
      </c>
      <c r="D5438" s="21" t="s">
        <v>2</v>
      </c>
      <c r="E5438" s="21">
        <v>75</v>
      </c>
      <c r="F5438" s="21">
        <v>25</v>
      </c>
      <c r="G5438" s="21" t="s">
        <v>6535</v>
      </c>
      <c r="H5438" s="21" t="s">
        <v>585</v>
      </c>
      <c r="I5438" s="21">
        <v>1</v>
      </c>
      <c r="J5438" s="21">
        <v>0</v>
      </c>
      <c r="K5438" s="21">
        <v>0</v>
      </c>
      <c r="L5438" s="21">
        <v>0</v>
      </c>
      <c r="M5438" s="21" t="s">
        <v>2286</v>
      </c>
      <c r="N5438" s="21" t="s">
        <v>587</v>
      </c>
      <c r="O5438" s="21">
        <f t="shared" si="330"/>
        <v>0</v>
      </c>
      <c r="P5438" s="21">
        <f t="shared" si="331"/>
        <v>1</v>
      </c>
      <c r="Q5438" s="21">
        <f t="shared" si="332"/>
        <v>0</v>
      </c>
      <c r="R5438">
        <f>IFERROR(IF(I5438=1,VLOOKUP(F5438,Lookup!$A$2:$B$15,2,FALSE),0),0.5)</f>
        <v>0.5</v>
      </c>
      <c r="S5438">
        <f>IF(K5438=1,1,IFERROR(IF(H5438="pass",VLOOKUP(F5438,Lookup!$D$2:$E$26,2,FALSE),0),1.6))</f>
        <v>0</v>
      </c>
      <c r="T5438" s="6">
        <f t="shared" si="333"/>
        <v>0</v>
      </c>
      <c r="U5438" s="6">
        <f t="shared" si="334"/>
        <v>0.5</v>
      </c>
      <c r="V5438" t="str">
        <f t="shared" si="335"/>
        <v>K.GAINWELL, PHI</v>
      </c>
    </row>
    <row r="5439" spans="1:22">
      <c r="A5439">
        <v>1603</v>
      </c>
      <c r="B5439" s="21">
        <v>3</v>
      </c>
      <c r="C5439" s="21" t="s">
        <v>16</v>
      </c>
      <c r="D5439" s="21" t="s">
        <v>2</v>
      </c>
      <c r="E5439" s="21">
        <v>73</v>
      </c>
      <c r="F5439" s="21">
        <v>27</v>
      </c>
      <c r="G5439" s="21" t="s">
        <v>6536</v>
      </c>
      <c r="H5439" s="21" t="s">
        <v>439</v>
      </c>
      <c r="I5439" s="21">
        <v>0</v>
      </c>
      <c r="J5439" s="21">
        <v>1</v>
      </c>
      <c r="K5439" s="21">
        <v>0</v>
      </c>
      <c r="L5439" s="21">
        <v>0</v>
      </c>
      <c r="M5439" s="21" t="s">
        <v>2269</v>
      </c>
      <c r="N5439" s="21">
        <v>7</v>
      </c>
      <c r="O5439" s="21">
        <f t="shared" ref="O5439:O5502" si="336">IF(N5439="NA",0,N5439)</f>
        <v>7</v>
      </c>
      <c r="P5439" s="21">
        <f t="shared" ref="P5439:P5502" si="337">IF(R5439&gt;0,1,0)</f>
        <v>0</v>
      </c>
      <c r="Q5439" s="21">
        <f t="shared" ref="Q5439:Q5502" si="338">IF(AND(S5439&gt;0,T5439&gt;0),1,0)</f>
        <v>1</v>
      </c>
      <c r="R5439">
        <f>IFERROR(IF(I5439=1,VLOOKUP(F5439,Lookup!$A$2:$B$15,2,FALSE),0),0.5)</f>
        <v>0</v>
      </c>
      <c r="S5439">
        <f>IF(K5439=1,1,IFERROR(IF(H5439="pass",VLOOKUP(F5439,Lookup!$D$2:$E$26,2,FALSE),0),1.6))</f>
        <v>1.6</v>
      </c>
      <c r="T5439" s="6">
        <f t="shared" ref="T5439:T5502" si="339">IFERROR(1.6+0.7/40*N5439,0)</f>
        <v>1.7225000000000001</v>
      </c>
      <c r="U5439" s="6">
        <f t="shared" ref="U5439:U5502" si="340">R5439+IF(S5439&gt;=3.2,S5439,IF(AND(S5439&lt;3.2,S5439&gt;=1.8),S5439*0.66+T5439*0.34,T5439))+K5439*0.4735*2</f>
        <v>1.7225000000000001</v>
      </c>
      <c r="V5439" t="str">
        <f t="shared" si="335"/>
        <v>Z.ERTZ, PHI</v>
      </c>
    </row>
    <row r="5440" spans="1:22">
      <c r="A5440">
        <v>1604</v>
      </c>
      <c r="B5440" s="21">
        <v>3</v>
      </c>
      <c r="C5440" s="21" t="s">
        <v>16</v>
      </c>
      <c r="D5440" s="21" t="s">
        <v>2</v>
      </c>
      <c r="E5440" s="21">
        <v>66</v>
      </c>
      <c r="F5440" s="21">
        <v>34</v>
      </c>
      <c r="G5440" s="21" t="s">
        <v>6537</v>
      </c>
      <c r="H5440" s="21" t="s">
        <v>439</v>
      </c>
      <c r="I5440" s="21">
        <v>0</v>
      </c>
      <c r="J5440" s="21">
        <v>1</v>
      </c>
      <c r="K5440" s="21">
        <v>0</v>
      </c>
      <c r="L5440" s="21">
        <v>0</v>
      </c>
      <c r="M5440" s="21" t="s">
        <v>2284</v>
      </c>
      <c r="N5440" s="21">
        <v>22</v>
      </c>
      <c r="O5440" s="21">
        <f t="shared" si="336"/>
        <v>22</v>
      </c>
      <c r="P5440" s="21">
        <f t="shared" si="337"/>
        <v>0</v>
      </c>
      <c r="Q5440" s="21">
        <f t="shared" si="338"/>
        <v>1</v>
      </c>
      <c r="R5440">
        <f>IFERROR(IF(I5440=1,VLOOKUP(F5440,Lookup!$A$2:$B$15,2,FALSE),0),0.5)</f>
        <v>0</v>
      </c>
      <c r="S5440">
        <f>IF(K5440=1,1,IFERROR(IF(H5440="pass",VLOOKUP(F5440,Lookup!$D$2:$E$26,2,FALSE),0),1.6))</f>
        <v>1.6</v>
      </c>
      <c r="T5440" s="6">
        <f t="shared" si="339"/>
        <v>1.9850000000000001</v>
      </c>
      <c r="U5440" s="6">
        <f t="shared" si="340"/>
        <v>1.9850000000000001</v>
      </c>
      <c r="V5440" t="str">
        <f t="shared" si="335"/>
        <v>J.REAGOR, PHI</v>
      </c>
    </row>
    <row r="5441" spans="1:22">
      <c r="A5441">
        <v>1605</v>
      </c>
      <c r="B5441" s="21">
        <v>3</v>
      </c>
      <c r="C5441" s="21" t="s">
        <v>16</v>
      </c>
      <c r="D5441" s="21" t="s">
        <v>2</v>
      </c>
      <c r="E5441" s="21">
        <v>42</v>
      </c>
      <c r="F5441" s="21">
        <v>58</v>
      </c>
      <c r="G5441" s="21" t="s">
        <v>6538</v>
      </c>
      <c r="H5441" s="21" t="s">
        <v>2864</v>
      </c>
      <c r="I5441" s="21">
        <v>0</v>
      </c>
      <c r="J5441" s="21">
        <v>1</v>
      </c>
      <c r="K5441" s="21">
        <v>0</v>
      </c>
      <c r="L5441" s="21">
        <v>0</v>
      </c>
      <c r="M5441" s="21" t="s">
        <v>2286</v>
      </c>
      <c r="N5441" s="21" t="s">
        <v>587</v>
      </c>
      <c r="O5441" s="21">
        <f t="shared" si="336"/>
        <v>0</v>
      </c>
      <c r="P5441" s="21">
        <f t="shared" si="337"/>
        <v>0</v>
      </c>
      <c r="Q5441" s="21">
        <f t="shared" si="338"/>
        <v>0</v>
      </c>
      <c r="R5441">
        <f>IFERROR(IF(I5441=1,VLOOKUP(F5441,Lookup!$A$2:$B$15,2,FALSE),0),0.5)</f>
        <v>0</v>
      </c>
      <c r="S5441">
        <f>IF(K5441=1,1,IFERROR(IF(H5441="pass",VLOOKUP(F5441,Lookup!$D$2:$E$26,2,FALSE),0),1.6))</f>
        <v>0</v>
      </c>
      <c r="T5441" s="6">
        <f t="shared" si="339"/>
        <v>0</v>
      </c>
      <c r="U5441" s="6">
        <f t="shared" si="340"/>
        <v>0</v>
      </c>
      <c r="V5441" t="str">
        <f t="shared" si="335"/>
        <v>K.GAINWELL, PHI</v>
      </c>
    </row>
    <row r="5442" spans="1:22">
      <c r="A5442">
        <v>1606</v>
      </c>
      <c r="B5442" s="21">
        <v>3</v>
      </c>
      <c r="C5442" s="21" t="s">
        <v>16</v>
      </c>
      <c r="D5442" s="21" t="s">
        <v>2</v>
      </c>
      <c r="E5442" s="21">
        <v>52</v>
      </c>
      <c r="F5442" s="21">
        <v>48</v>
      </c>
      <c r="G5442" s="21" t="s">
        <v>6539</v>
      </c>
      <c r="H5442" s="21" t="s">
        <v>2864</v>
      </c>
      <c r="I5442" s="21">
        <v>0</v>
      </c>
      <c r="J5442" s="21">
        <v>1</v>
      </c>
      <c r="K5442" s="21">
        <v>0</v>
      </c>
      <c r="L5442" s="21">
        <v>0</v>
      </c>
      <c r="M5442" s="21" t="s">
        <v>2267</v>
      </c>
      <c r="N5442" s="21" t="s">
        <v>587</v>
      </c>
      <c r="O5442" s="21">
        <f t="shared" si="336"/>
        <v>0</v>
      </c>
      <c r="P5442" s="21">
        <f t="shared" si="337"/>
        <v>0</v>
      </c>
      <c r="Q5442" s="21">
        <f t="shared" si="338"/>
        <v>0</v>
      </c>
      <c r="R5442">
        <f>IFERROR(IF(I5442=1,VLOOKUP(F5442,Lookup!$A$2:$B$15,2,FALSE),0),0.5)</f>
        <v>0</v>
      </c>
      <c r="S5442">
        <f>IF(K5442=1,1,IFERROR(IF(H5442="pass",VLOOKUP(F5442,Lookup!$D$2:$E$26,2,FALSE),0),1.6))</f>
        <v>0</v>
      </c>
      <c r="T5442" s="6">
        <f t="shared" si="339"/>
        <v>0</v>
      </c>
      <c r="U5442" s="6">
        <f t="shared" si="340"/>
        <v>0</v>
      </c>
      <c r="V5442" t="str">
        <f t="shared" ref="V5442:V5505" si="341">IF(M5442="A.St","A. ST. BROWN, DET",IF(M5442="Dj.Moore","D.MOORE, CAR",IF(M5442="Mi.Carter","M.CARTER, NYJ",UPPER(M5442)&amp;", "&amp;C5442)))</f>
        <v>D.GOEDERT, PHI</v>
      </c>
    </row>
    <row r="5443" spans="1:22">
      <c r="A5443">
        <v>1607</v>
      </c>
      <c r="B5443" s="21">
        <v>3</v>
      </c>
      <c r="C5443" s="21" t="s">
        <v>16</v>
      </c>
      <c r="D5443" s="21" t="s">
        <v>2</v>
      </c>
      <c r="E5443" s="21">
        <v>62</v>
      </c>
      <c r="F5443" s="21">
        <v>38</v>
      </c>
      <c r="G5443" s="21" t="s">
        <v>6540</v>
      </c>
      <c r="H5443" s="21" t="s">
        <v>439</v>
      </c>
      <c r="I5443" s="21">
        <v>0</v>
      </c>
      <c r="J5443" s="21">
        <v>1</v>
      </c>
      <c r="K5443" s="21">
        <v>0</v>
      </c>
      <c r="L5443" s="21">
        <v>0</v>
      </c>
      <c r="M5443" s="21" t="s">
        <v>2286</v>
      </c>
      <c r="N5443" s="21">
        <v>-8</v>
      </c>
      <c r="O5443" s="21">
        <f t="shared" si="336"/>
        <v>-8</v>
      </c>
      <c r="P5443" s="21">
        <f t="shared" si="337"/>
        <v>0</v>
      </c>
      <c r="Q5443" s="21">
        <f t="shared" si="338"/>
        <v>1</v>
      </c>
      <c r="R5443">
        <f>IFERROR(IF(I5443=1,VLOOKUP(F5443,Lookup!$A$2:$B$15,2,FALSE),0),0.5)</f>
        <v>0</v>
      </c>
      <c r="S5443">
        <f>IF(K5443=1,1,IFERROR(IF(H5443="pass",VLOOKUP(F5443,Lookup!$D$2:$E$26,2,FALSE),0),1.6))</f>
        <v>1.6</v>
      </c>
      <c r="T5443" s="6">
        <f t="shared" si="339"/>
        <v>1.4600000000000002</v>
      </c>
      <c r="U5443" s="6">
        <f t="shared" si="340"/>
        <v>1.4600000000000002</v>
      </c>
      <c r="V5443" t="str">
        <f t="shared" si="341"/>
        <v>K.GAINWELL, PHI</v>
      </c>
    </row>
    <row r="5444" spans="1:22">
      <c r="A5444">
        <v>1608</v>
      </c>
      <c r="B5444" s="21">
        <v>3</v>
      </c>
      <c r="C5444" s="21" t="s">
        <v>16</v>
      </c>
      <c r="D5444" s="21" t="s">
        <v>2</v>
      </c>
      <c r="E5444" s="21">
        <v>43</v>
      </c>
      <c r="F5444" s="21">
        <v>57</v>
      </c>
      <c r="G5444" s="21" t="s">
        <v>6541</v>
      </c>
      <c r="H5444" s="21" t="s">
        <v>439</v>
      </c>
      <c r="I5444" s="21">
        <v>0</v>
      </c>
      <c r="J5444" s="21">
        <v>1</v>
      </c>
      <c r="K5444" s="21">
        <v>0</v>
      </c>
      <c r="L5444" s="21">
        <v>0</v>
      </c>
      <c r="M5444" s="21" t="s">
        <v>2269</v>
      </c>
      <c r="N5444" s="21">
        <v>12</v>
      </c>
      <c r="O5444" s="21">
        <f t="shared" si="336"/>
        <v>12</v>
      </c>
      <c r="P5444" s="21">
        <f t="shared" si="337"/>
        <v>0</v>
      </c>
      <c r="Q5444" s="21">
        <f t="shared" si="338"/>
        <v>1</v>
      </c>
      <c r="R5444">
        <f>IFERROR(IF(I5444=1,VLOOKUP(F5444,Lookup!$A$2:$B$15,2,FALSE),0),0.5)</f>
        <v>0</v>
      </c>
      <c r="S5444">
        <f>IF(K5444=1,1,IFERROR(IF(H5444="pass",VLOOKUP(F5444,Lookup!$D$2:$E$26,2,FALSE),0),1.6))</f>
        <v>1.6</v>
      </c>
      <c r="T5444" s="6">
        <f t="shared" si="339"/>
        <v>1.81</v>
      </c>
      <c r="U5444" s="6">
        <f t="shared" si="340"/>
        <v>1.81</v>
      </c>
      <c r="V5444" t="str">
        <f t="shared" si="341"/>
        <v>Z.ERTZ, PHI</v>
      </c>
    </row>
    <row r="5445" spans="1:22">
      <c r="A5445">
        <v>1609</v>
      </c>
      <c r="B5445" s="21">
        <v>3</v>
      </c>
      <c r="C5445" s="21" t="s">
        <v>16</v>
      </c>
      <c r="D5445" s="21" t="s">
        <v>2</v>
      </c>
      <c r="E5445" s="21">
        <v>27</v>
      </c>
      <c r="F5445" s="21">
        <v>73</v>
      </c>
      <c r="G5445" s="21" t="s">
        <v>6542</v>
      </c>
      <c r="H5445" s="21" t="s">
        <v>439</v>
      </c>
      <c r="I5445" s="21">
        <v>0</v>
      </c>
      <c r="J5445" s="21">
        <v>1</v>
      </c>
      <c r="K5445" s="21">
        <v>0</v>
      </c>
      <c r="L5445" s="21">
        <v>0</v>
      </c>
      <c r="M5445" s="21" t="s">
        <v>2286</v>
      </c>
      <c r="N5445" s="21">
        <v>-1</v>
      </c>
      <c r="O5445" s="21">
        <f t="shared" si="336"/>
        <v>-1</v>
      </c>
      <c r="P5445" s="21">
        <f t="shared" si="337"/>
        <v>0</v>
      </c>
      <c r="Q5445" s="21">
        <f t="shared" si="338"/>
        <v>1</v>
      </c>
      <c r="R5445">
        <f>IFERROR(IF(I5445=1,VLOOKUP(F5445,Lookup!$A$2:$B$15,2,FALSE),0),0.5)</f>
        <v>0</v>
      </c>
      <c r="S5445">
        <f>IF(K5445=1,1,IFERROR(IF(H5445="pass",VLOOKUP(F5445,Lookup!$D$2:$E$26,2,FALSE),0),1.6))</f>
        <v>1.6</v>
      </c>
      <c r="T5445" s="6">
        <f t="shared" si="339"/>
        <v>1.5825</v>
      </c>
      <c r="U5445" s="6">
        <f t="shared" si="340"/>
        <v>1.5825</v>
      </c>
      <c r="V5445" t="str">
        <f t="shared" si="341"/>
        <v>K.GAINWELL, PHI</v>
      </c>
    </row>
    <row r="5446" spans="1:22">
      <c r="A5446">
        <v>1610</v>
      </c>
      <c r="B5446" s="21">
        <v>3</v>
      </c>
      <c r="C5446" s="21" t="s">
        <v>16</v>
      </c>
      <c r="D5446" s="21" t="s">
        <v>2</v>
      </c>
      <c r="E5446" s="21">
        <v>15</v>
      </c>
      <c r="F5446" s="21">
        <v>85</v>
      </c>
      <c r="G5446" s="21" t="s">
        <v>6543</v>
      </c>
      <c r="H5446" s="21" t="s">
        <v>439</v>
      </c>
      <c r="I5446" s="21">
        <v>0</v>
      </c>
      <c r="J5446" s="21">
        <v>1</v>
      </c>
      <c r="K5446" s="21">
        <v>0</v>
      </c>
      <c r="L5446" s="21">
        <v>0</v>
      </c>
      <c r="M5446" s="21" t="s">
        <v>6544</v>
      </c>
      <c r="N5446" s="21">
        <v>15</v>
      </c>
      <c r="O5446" s="21">
        <f t="shared" si="336"/>
        <v>15</v>
      </c>
      <c r="P5446" s="21">
        <f t="shared" si="337"/>
        <v>0</v>
      </c>
      <c r="Q5446" s="21">
        <f t="shared" si="338"/>
        <v>1</v>
      </c>
      <c r="R5446">
        <f>IFERROR(IF(I5446=1,VLOOKUP(F5446,Lookup!$A$2:$B$15,2,FALSE),0),0.5)</f>
        <v>0</v>
      </c>
      <c r="S5446">
        <f>IF(K5446=1,1,IFERROR(IF(H5446="pass",VLOOKUP(F5446,Lookup!$D$2:$E$26,2,FALSE),0),1.6))</f>
        <v>2</v>
      </c>
      <c r="T5446" s="6">
        <f t="shared" si="339"/>
        <v>1.8625</v>
      </c>
      <c r="U5446" s="6">
        <f t="shared" si="340"/>
        <v>1.9532500000000002</v>
      </c>
      <c r="V5446" t="str">
        <f t="shared" si="341"/>
        <v>G.WARD, PHI</v>
      </c>
    </row>
    <row r="5447" spans="1:22">
      <c r="A5447">
        <v>1611</v>
      </c>
      <c r="B5447" s="21">
        <v>3</v>
      </c>
      <c r="C5447" s="21" t="s">
        <v>2</v>
      </c>
      <c r="D5447" s="21" t="s">
        <v>16</v>
      </c>
      <c r="E5447" s="21">
        <v>75</v>
      </c>
      <c r="F5447" s="21">
        <v>25</v>
      </c>
      <c r="G5447" s="21" t="s">
        <v>6545</v>
      </c>
      <c r="H5447" s="21" t="s">
        <v>585</v>
      </c>
      <c r="I5447" s="21">
        <v>1</v>
      </c>
      <c r="J5447" s="21">
        <v>0</v>
      </c>
      <c r="K5447" s="21">
        <v>0</v>
      </c>
      <c r="L5447" s="21">
        <v>0</v>
      </c>
      <c r="M5447" s="21" t="s">
        <v>6546</v>
      </c>
      <c r="N5447" s="21" t="s">
        <v>587</v>
      </c>
      <c r="O5447" s="21">
        <f t="shared" si="336"/>
        <v>0</v>
      </c>
      <c r="P5447" s="21">
        <f t="shared" si="337"/>
        <v>1</v>
      </c>
      <c r="Q5447" s="21">
        <f t="shared" si="338"/>
        <v>0</v>
      </c>
      <c r="R5447">
        <f>IFERROR(IF(I5447=1,VLOOKUP(F5447,Lookup!$A$2:$B$15,2,FALSE),0),0.5)</f>
        <v>0.5</v>
      </c>
      <c r="S5447">
        <f>IF(K5447=1,1,IFERROR(IF(H5447="pass",VLOOKUP(F5447,Lookup!$D$2:$E$26,2,FALSE),0),1.6))</f>
        <v>0</v>
      </c>
      <c r="T5447" s="6">
        <f t="shared" si="339"/>
        <v>0</v>
      </c>
      <c r="U5447" s="6">
        <f t="shared" si="340"/>
        <v>0.5</v>
      </c>
      <c r="V5447" t="str">
        <f t="shared" si="341"/>
        <v>C.CLEMENT, DAL</v>
      </c>
    </row>
    <row r="5448" spans="1:22">
      <c r="A5448">
        <v>1612</v>
      </c>
      <c r="B5448" s="21">
        <v>3</v>
      </c>
      <c r="C5448" s="21" t="s">
        <v>2</v>
      </c>
      <c r="D5448" s="21" t="s">
        <v>16</v>
      </c>
      <c r="E5448" s="21">
        <v>74</v>
      </c>
      <c r="F5448" s="21">
        <v>26</v>
      </c>
      <c r="G5448" s="21" t="s">
        <v>6547</v>
      </c>
      <c r="H5448" s="21" t="s">
        <v>585</v>
      </c>
      <c r="I5448" s="21">
        <v>1</v>
      </c>
      <c r="J5448" s="21">
        <v>0</v>
      </c>
      <c r="K5448" s="21">
        <v>0</v>
      </c>
      <c r="L5448" s="21">
        <v>0</v>
      </c>
      <c r="M5448" s="21" t="s">
        <v>6546</v>
      </c>
      <c r="N5448" s="21" t="s">
        <v>587</v>
      </c>
      <c r="O5448" s="21">
        <f t="shared" si="336"/>
        <v>0</v>
      </c>
      <c r="P5448" s="21">
        <f t="shared" si="337"/>
        <v>1</v>
      </c>
      <c r="Q5448" s="21">
        <f t="shared" si="338"/>
        <v>0</v>
      </c>
      <c r="R5448">
        <f>IFERROR(IF(I5448=1,VLOOKUP(F5448,Lookup!$A$2:$B$15,2,FALSE),0),0.5)</f>
        <v>0.5</v>
      </c>
      <c r="S5448">
        <f>IF(K5448=1,1,IFERROR(IF(H5448="pass",VLOOKUP(F5448,Lookup!$D$2:$E$26,2,FALSE),0),1.6))</f>
        <v>0</v>
      </c>
      <c r="T5448" s="6">
        <f t="shared" si="339"/>
        <v>0</v>
      </c>
      <c r="U5448" s="6">
        <f t="shared" si="340"/>
        <v>0.5</v>
      </c>
      <c r="V5448" t="str">
        <f t="shared" si="341"/>
        <v>C.CLEMENT, DAL</v>
      </c>
    </row>
    <row r="5449" spans="1:22">
      <c r="A5449">
        <v>1613</v>
      </c>
      <c r="B5449" s="21">
        <v>3</v>
      </c>
      <c r="C5449" s="21" t="s">
        <v>2</v>
      </c>
      <c r="D5449" s="21" t="s">
        <v>16</v>
      </c>
      <c r="E5449" s="21">
        <v>69</v>
      </c>
      <c r="F5449" s="21">
        <v>31</v>
      </c>
      <c r="G5449" s="21" t="s">
        <v>6548</v>
      </c>
      <c r="H5449" s="21" t="s">
        <v>585</v>
      </c>
      <c r="I5449" s="21">
        <v>1</v>
      </c>
      <c r="J5449" s="21">
        <v>0</v>
      </c>
      <c r="K5449" s="21">
        <v>0</v>
      </c>
      <c r="L5449" s="21">
        <v>0</v>
      </c>
      <c r="M5449" s="21" t="s">
        <v>6546</v>
      </c>
      <c r="N5449" s="21" t="s">
        <v>587</v>
      </c>
      <c r="O5449" s="21">
        <f t="shared" si="336"/>
        <v>0</v>
      </c>
      <c r="P5449" s="21">
        <f t="shared" si="337"/>
        <v>1</v>
      </c>
      <c r="Q5449" s="21">
        <f t="shared" si="338"/>
        <v>0</v>
      </c>
      <c r="R5449">
        <f>IFERROR(IF(I5449=1,VLOOKUP(F5449,Lookup!$A$2:$B$15,2,FALSE),0),0.5)</f>
        <v>0.5</v>
      </c>
      <c r="S5449">
        <f>IF(K5449=1,1,IFERROR(IF(H5449="pass",VLOOKUP(F5449,Lookup!$D$2:$E$26,2,FALSE),0),1.6))</f>
        <v>0</v>
      </c>
      <c r="T5449" s="6">
        <f t="shared" si="339"/>
        <v>0</v>
      </c>
      <c r="U5449" s="6">
        <f t="shared" si="340"/>
        <v>0.5</v>
      </c>
      <c r="V5449" t="str">
        <f t="shared" si="341"/>
        <v>C.CLEMENT, DAL</v>
      </c>
    </row>
    <row r="5450" spans="1:22">
      <c r="A5450">
        <v>1614</v>
      </c>
      <c r="B5450" s="21">
        <v>3</v>
      </c>
      <c r="C5450" s="21" t="s">
        <v>16</v>
      </c>
      <c r="D5450" s="21" t="s">
        <v>2</v>
      </c>
      <c r="E5450" s="21">
        <v>65</v>
      </c>
      <c r="F5450" s="21">
        <v>35</v>
      </c>
      <c r="G5450" s="21" t="s">
        <v>6549</v>
      </c>
      <c r="H5450" s="21" t="s">
        <v>439</v>
      </c>
      <c r="I5450" s="21">
        <v>0</v>
      </c>
      <c r="J5450" s="21">
        <v>1</v>
      </c>
      <c r="K5450" s="21">
        <v>0</v>
      </c>
      <c r="L5450" s="21">
        <v>0</v>
      </c>
      <c r="M5450" s="21" t="s">
        <v>6550</v>
      </c>
      <c r="N5450" s="21">
        <v>-7</v>
      </c>
      <c r="O5450" s="21">
        <f t="shared" si="336"/>
        <v>-7</v>
      </c>
      <c r="P5450" s="21">
        <f t="shared" si="337"/>
        <v>0</v>
      </c>
      <c r="Q5450" s="21">
        <f t="shared" si="338"/>
        <v>1</v>
      </c>
      <c r="R5450">
        <f>IFERROR(IF(I5450=1,VLOOKUP(F5450,Lookup!$A$2:$B$15,2,FALSE),0),0.5)</f>
        <v>0</v>
      </c>
      <c r="S5450">
        <f>IF(K5450=1,1,IFERROR(IF(H5450="pass",VLOOKUP(F5450,Lookup!$D$2:$E$26,2,FALSE),0),1.6))</f>
        <v>1.6</v>
      </c>
      <c r="T5450" s="6">
        <f t="shared" si="339"/>
        <v>1.4775</v>
      </c>
      <c r="U5450" s="6">
        <f t="shared" si="340"/>
        <v>1.4775</v>
      </c>
      <c r="V5450" t="str">
        <f t="shared" si="341"/>
        <v>B.SCOTT, PHI</v>
      </c>
    </row>
    <row r="5451" spans="1:22">
      <c r="A5451">
        <v>1615</v>
      </c>
      <c r="B5451" s="21">
        <v>3</v>
      </c>
      <c r="C5451" s="21" t="s">
        <v>16</v>
      </c>
      <c r="D5451" s="21" t="s">
        <v>2</v>
      </c>
      <c r="E5451" s="21">
        <v>69</v>
      </c>
      <c r="F5451" s="21">
        <v>31</v>
      </c>
      <c r="G5451" s="21" t="s">
        <v>6551</v>
      </c>
      <c r="H5451" s="21" t="s">
        <v>439</v>
      </c>
      <c r="I5451" s="21">
        <v>0</v>
      </c>
      <c r="J5451" s="21">
        <v>1</v>
      </c>
      <c r="K5451" s="21">
        <v>0</v>
      </c>
      <c r="L5451" s="21">
        <v>0</v>
      </c>
      <c r="M5451" s="21" t="s">
        <v>2284</v>
      </c>
      <c r="N5451" s="21">
        <v>13</v>
      </c>
      <c r="O5451" s="21">
        <f t="shared" si="336"/>
        <v>13</v>
      </c>
      <c r="P5451" s="21">
        <f t="shared" si="337"/>
        <v>0</v>
      </c>
      <c r="Q5451" s="21">
        <f t="shared" si="338"/>
        <v>1</v>
      </c>
      <c r="R5451">
        <f>IFERROR(IF(I5451=1,VLOOKUP(F5451,Lookup!$A$2:$B$15,2,FALSE),0),0.5)</f>
        <v>0</v>
      </c>
      <c r="S5451">
        <f>IF(K5451=1,1,IFERROR(IF(H5451="pass",VLOOKUP(F5451,Lookup!$D$2:$E$26,2,FALSE),0),1.6))</f>
        <v>1.6</v>
      </c>
      <c r="T5451" s="6">
        <f t="shared" si="339"/>
        <v>1.8275000000000001</v>
      </c>
      <c r="U5451" s="6">
        <f t="shared" si="340"/>
        <v>1.8275000000000001</v>
      </c>
      <c r="V5451" t="str">
        <f t="shared" si="341"/>
        <v>J.REAGOR, PHI</v>
      </c>
    </row>
    <row r="5452" spans="1:22">
      <c r="A5452">
        <v>1616</v>
      </c>
      <c r="B5452" s="21">
        <v>3</v>
      </c>
      <c r="C5452" s="21" t="s">
        <v>16</v>
      </c>
      <c r="D5452" s="21" t="s">
        <v>2</v>
      </c>
      <c r="E5452" s="21">
        <v>69</v>
      </c>
      <c r="F5452" s="21">
        <v>31</v>
      </c>
      <c r="G5452" s="21" t="s">
        <v>6552</v>
      </c>
      <c r="H5452" s="21" t="s">
        <v>439</v>
      </c>
      <c r="I5452" s="21">
        <v>0</v>
      </c>
      <c r="J5452" s="21">
        <v>1</v>
      </c>
      <c r="K5452" s="21">
        <v>0</v>
      </c>
      <c r="L5452" s="21">
        <v>0</v>
      </c>
      <c r="M5452" s="21" t="s">
        <v>6550</v>
      </c>
      <c r="N5452" s="21">
        <v>-6</v>
      </c>
      <c r="O5452" s="21">
        <f t="shared" si="336"/>
        <v>-6</v>
      </c>
      <c r="P5452" s="21">
        <f t="shared" si="337"/>
        <v>0</v>
      </c>
      <c r="Q5452" s="21">
        <f t="shared" si="338"/>
        <v>1</v>
      </c>
      <c r="R5452">
        <f>IFERROR(IF(I5452=1,VLOOKUP(F5452,Lookup!$A$2:$B$15,2,FALSE),0),0.5)</f>
        <v>0</v>
      </c>
      <c r="S5452">
        <f>IF(K5452=1,1,IFERROR(IF(H5452="pass",VLOOKUP(F5452,Lookup!$D$2:$E$26,2,FALSE),0),1.6))</f>
        <v>1.6</v>
      </c>
      <c r="T5452" s="6">
        <f t="shared" si="339"/>
        <v>1.4950000000000001</v>
      </c>
      <c r="U5452" s="6">
        <f t="shared" si="340"/>
        <v>1.4950000000000001</v>
      </c>
      <c r="V5452" t="str">
        <f t="shared" si="341"/>
        <v>B.SCOTT, PHI</v>
      </c>
    </row>
    <row r="5453" spans="1:22">
      <c r="A5453">
        <v>1617</v>
      </c>
      <c r="B5453" s="21">
        <v>3</v>
      </c>
      <c r="C5453" s="21" t="s">
        <v>16</v>
      </c>
      <c r="D5453" s="21" t="s">
        <v>2</v>
      </c>
      <c r="E5453" s="21">
        <v>60</v>
      </c>
      <c r="F5453" s="21">
        <v>40</v>
      </c>
      <c r="G5453" s="21" t="s">
        <v>6553</v>
      </c>
      <c r="H5453" s="21" t="s">
        <v>585</v>
      </c>
      <c r="I5453" s="21">
        <v>0</v>
      </c>
      <c r="J5453" s="21">
        <v>1</v>
      </c>
      <c r="K5453" s="21">
        <v>0</v>
      </c>
      <c r="L5453" s="21">
        <v>0</v>
      </c>
      <c r="M5453" s="21" t="s">
        <v>2246</v>
      </c>
      <c r="N5453" s="21" t="s">
        <v>587</v>
      </c>
      <c r="O5453" s="21">
        <f t="shared" si="336"/>
        <v>0</v>
      </c>
      <c r="P5453" s="21">
        <f t="shared" si="337"/>
        <v>0</v>
      </c>
      <c r="Q5453" s="21">
        <f t="shared" si="338"/>
        <v>0</v>
      </c>
      <c r="R5453">
        <f>IFERROR(IF(I5453=1,VLOOKUP(F5453,Lookup!$A$2:$B$15,2,FALSE),0),0.5)</f>
        <v>0</v>
      </c>
      <c r="S5453">
        <f>IF(K5453=1,1,IFERROR(IF(H5453="pass",VLOOKUP(F5453,Lookup!$D$2:$E$26,2,FALSE),0),1.6))</f>
        <v>0</v>
      </c>
      <c r="T5453" s="6">
        <f t="shared" si="339"/>
        <v>0</v>
      </c>
      <c r="U5453" s="6">
        <f t="shared" si="340"/>
        <v>0</v>
      </c>
      <c r="V5453" t="str">
        <f t="shared" si="341"/>
        <v>J.HURTS, PHI</v>
      </c>
    </row>
    <row r="5454" spans="1:22">
      <c r="A5454">
        <v>1618</v>
      </c>
      <c r="B5454" s="21">
        <v>3</v>
      </c>
      <c r="C5454" s="21" t="s">
        <v>2</v>
      </c>
      <c r="D5454" s="21" t="s">
        <v>16</v>
      </c>
      <c r="E5454" s="21">
        <v>44</v>
      </c>
      <c r="F5454" s="21">
        <v>56</v>
      </c>
      <c r="G5454" s="21" t="s">
        <v>6554</v>
      </c>
      <c r="H5454" s="21" t="s">
        <v>2963</v>
      </c>
      <c r="I5454" s="21">
        <v>0</v>
      </c>
      <c r="J5454" s="21">
        <v>0</v>
      </c>
      <c r="K5454" s="21">
        <v>0</v>
      </c>
      <c r="L5454" s="21">
        <v>0</v>
      </c>
      <c r="M5454" s="21" t="s">
        <v>1217</v>
      </c>
      <c r="N5454" s="21" t="s">
        <v>587</v>
      </c>
      <c r="O5454" s="21">
        <f t="shared" si="336"/>
        <v>0</v>
      </c>
      <c r="P5454" s="21">
        <f t="shared" si="337"/>
        <v>0</v>
      </c>
      <c r="Q5454" s="21">
        <f t="shared" si="338"/>
        <v>0</v>
      </c>
      <c r="R5454">
        <f>IFERROR(IF(I5454=1,VLOOKUP(F5454,Lookup!$A$2:$B$15,2,FALSE),0),0.5)</f>
        <v>0</v>
      </c>
      <c r="S5454">
        <f>IF(K5454=1,1,IFERROR(IF(H5454="pass",VLOOKUP(F5454,Lookup!$D$2:$E$26,2,FALSE),0),1.6))</f>
        <v>0</v>
      </c>
      <c r="T5454" s="6">
        <f t="shared" si="339"/>
        <v>0</v>
      </c>
      <c r="U5454" s="6">
        <f t="shared" si="340"/>
        <v>0</v>
      </c>
      <c r="V5454" t="str">
        <f t="shared" si="341"/>
        <v>D.PRESCOTT, DAL</v>
      </c>
    </row>
    <row r="5455" spans="1:22">
      <c r="A5455">
        <v>1619</v>
      </c>
      <c r="B5455" s="21">
        <v>3</v>
      </c>
      <c r="C5455" s="21" t="s">
        <v>2</v>
      </c>
      <c r="D5455" s="21" t="s">
        <v>16</v>
      </c>
      <c r="E5455" s="21">
        <v>45</v>
      </c>
      <c r="F5455" s="21">
        <v>55</v>
      </c>
      <c r="G5455" s="21" t="s">
        <v>6555</v>
      </c>
      <c r="H5455" s="21" t="s">
        <v>2963</v>
      </c>
      <c r="I5455" s="21">
        <v>0</v>
      </c>
      <c r="J5455" s="21">
        <v>0</v>
      </c>
      <c r="K5455" s="21">
        <v>0</v>
      </c>
      <c r="L5455" s="21">
        <v>0</v>
      </c>
      <c r="M5455" s="21" t="s">
        <v>1217</v>
      </c>
      <c r="N5455" s="21" t="s">
        <v>587</v>
      </c>
      <c r="O5455" s="21">
        <f t="shared" si="336"/>
        <v>0</v>
      </c>
      <c r="P5455" s="21">
        <f t="shared" si="337"/>
        <v>0</v>
      </c>
      <c r="Q5455" s="21">
        <f t="shared" si="338"/>
        <v>0</v>
      </c>
      <c r="R5455">
        <f>IFERROR(IF(I5455=1,VLOOKUP(F5455,Lookup!$A$2:$B$15,2,FALSE),0),0.5)</f>
        <v>0</v>
      </c>
      <c r="S5455">
        <f>IF(K5455=1,1,IFERROR(IF(H5455="pass",VLOOKUP(F5455,Lookup!$D$2:$E$26,2,FALSE),0),1.6))</f>
        <v>0</v>
      </c>
      <c r="T5455" s="6">
        <f t="shared" si="339"/>
        <v>0</v>
      </c>
      <c r="U5455" s="6">
        <f t="shared" si="340"/>
        <v>0</v>
      </c>
      <c r="V5455" t="str">
        <f t="shared" si="341"/>
        <v>D.PRESCOTT, DAL</v>
      </c>
    </row>
    <row r="5456" spans="1:22">
      <c r="A5456">
        <v>1620</v>
      </c>
      <c r="B5456" s="21">
        <v>3</v>
      </c>
      <c r="C5456" s="21" t="s">
        <v>6</v>
      </c>
      <c r="D5456" s="21" t="s">
        <v>7</v>
      </c>
      <c r="E5456" s="21">
        <v>75</v>
      </c>
      <c r="F5456" s="21">
        <v>25</v>
      </c>
      <c r="G5456" s="21" t="s">
        <v>6556</v>
      </c>
      <c r="H5456" s="21" t="s">
        <v>439</v>
      </c>
      <c r="I5456" s="21">
        <v>0</v>
      </c>
      <c r="J5456" s="21">
        <v>1</v>
      </c>
      <c r="K5456" s="21">
        <v>0</v>
      </c>
      <c r="L5456" s="21">
        <v>0</v>
      </c>
      <c r="M5456" s="21" t="s">
        <v>2561</v>
      </c>
      <c r="N5456" s="21">
        <v>11</v>
      </c>
      <c r="O5456" s="21">
        <f t="shared" si="336"/>
        <v>11</v>
      </c>
      <c r="P5456" s="21">
        <f t="shared" si="337"/>
        <v>0</v>
      </c>
      <c r="Q5456" s="21">
        <f t="shared" si="338"/>
        <v>1</v>
      </c>
      <c r="R5456">
        <f>IFERROR(IF(I5456=1,VLOOKUP(F5456,Lookup!$A$2:$B$15,2,FALSE),0),0.5)</f>
        <v>0</v>
      </c>
      <c r="S5456">
        <f>IF(K5456=1,1,IFERROR(IF(H5456="pass",VLOOKUP(F5456,Lookup!$D$2:$E$26,2,FALSE),0),1.6))</f>
        <v>1.6</v>
      </c>
      <c r="T5456" s="6">
        <f t="shared" si="339"/>
        <v>1.7925</v>
      </c>
      <c r="U5456" s="6">
        <f t="shared" si="340"/>
        <v>1.7925</v>
      </c>
      <c r="V5456" t="str">
        <f t="shared" si="341"/>
        <v>D.METCALF, SEA</v>
      </c>
    </row>
    <row r="5457" spans="1:22">
      <c r="A5457">
        <v>1621</v>
      </c>
      <c r="B5457" s="21">
        <v>3</v>
      </c>
      <c r="C5457" s="21" t="s">
        <v>6</v>
      </c>
      <c r="D5457" s="21" t="s">
        <v>7</v>
      </c>
      <c r="E5457" s="21">
        <v>58</v>
      </c>
      <c r="F5457" s="21">
        <v>42</v>
      </c>
      <c r="G5457" s="21" t="s">
        <v>6557</v>
      </c>
      <c r="H5457" s="21" t="s">
        <v>585</v>
      </c>
      <c r="I5457" s="21">
        <v>1</v>
      </c>
      <c r="J5457" s="21">
        <v>0</v>
      </c>
      <c r="K5457" s="21">
        <v>0</v>
      </c>
      <c r="L5457" s="21">
        <v>0</v>
      </c>
      <c r="M5457" s="21" t="s">
        <v>2512</v>
      </c>
      <c r="N5457" s="21" t="s">
        <v>587</v>
      </c>
      <c r="O5457" s="21">
        <f t="shared" si="336"/>
        <v>0</v>
      </c>
      <c r="P5457" s="21">
        <f t="shared" si="337"/>
        <v>1</v>
      </c>
      <c r="Q5457" s="21">
        <f t="shared" si="338"/>
        <v>0</v>
      </c>
      <c r="R5457">
        <f>IFERROR(IF(I5457=1,VLOOKUP(F5457,Lookup!$A$2:$B$15,2,FALSE),0),0.5)</f>
        <v>0.5</v>
      </c>
      <c r="S5457">
        <f>IF(K5457=1,1,IFERROR(IF(H5457="pass",VLOOKUP(F5457,Lookup!$D$2:$E$26,2,FALSE),0),1.6))</f>
        <v>0</v>
      </c>
      <c r="T5457" s="6">
        <f t="shared" si="339"/>
        <v>0</v>
      </c>
      <c r="U5457" s="6">
        <f t="shared" si="340"/>
        <v>0.5</v>
      </c>
      <c r="V5457" t="str">
        <f t="shared" si="341"/>
        <v>C.CARSON, SEA</v>
      </c>
    </row>
    <row r="5458" spans="1:22">
      <c r="A5458">
        <v>1622</v>
      </c>
      <c r="B5458" s="21">
        <v>3</v>
      </c>
      <c r="C5458" s="21" t="s">
        <v>6</v>
      </c>
      <c r="D5458" s="21" t="s">
        <v>7</v>
      </c>
      <c r="E5458" s="21">
        <v>56</v>
      </c>
      <c r="F5458" s="21">
        <v>44</v>
      </c>
      <c r="G5458" s="21" t="s">
        <v>6558</v>
      </c>
      <c r="H5458" s="21" t="s">
        <v>585</v>
      </c>
      <c r="I5458" s="21">
        <v>1</v>
      </c>
      <c r="J5458" s="21">
        <v>0</v>
      </c>
      <c r="K5458" s="21">
        <v>0</v>
      </c>
      <c r="L5458" s="21">
        <v>0</v>
      </c>
      <c r="M5458" s="21" t="s">
        <v>2512</v>
      </c>
      <c r="N5458" s="21" t="s">
        <v>587</v>
      </c>
      <c r="O5458" s="21">
        <f t="shared" si="336"/>
        <v>0</v>
      </c>
      <c r="P5458" s="21">
        <f t="shared" si="337"/>
        <v>1</v>
      </c>
      <c r="Q5458" s="21">
        <f t="shared" si="338"/>
        <v>0</v>
      </c>
      <c r="R5458">
        <f>IFERROR(IF(I5458=1,VLOOKUP(F5458,Lookup!$A$2:$B$15,2,FALSE),0),0.5)</f>
        <v>0.5</v>
      </c>
      <c r="S5458">
        <f>IF(K5458=1,1,IFERROR(IF(H5458="pass",VLOOKUP(F5458,Lookup!$D$2:$E$26,2,FALSE),0),1.6))</f>
        <v>0</v>
      </c>
      <c r="T5458" s="6">
        <f t="shared" si="339"/>
        <v>0</v>
      </c>
      <c r="U5458" s="6">
        <f t="shared" si="340"/>
        <v>0.5</v>
      </c>
      <c r="V5458" t="str">
        <f t="shared" si="341"/>
        <v>C.CARSON, SEA</v>
      </c>
    </row>
    <row r="5459" spans="1:22">
      <c r="A5459">
        <v>1623</v>
      </c>
      <c r="B5459" s="21">
        <v>3</v>
      </c>
      <c r="C5459" s="21" t="s">
        <v>6</v>
      </c>
      <c r="D5459" s="21" t="s">
        <v>7</v>
      </c>
      <c r="E5459" s="21">
        <v>49</v>
      </c>
      <c r="F5459" s="21">
        <v>51</v>
      </c>
      <c r="G5459" s="21" t="s">
        <v>6559</v>
      </c>
      <c r="H5459" s="21" t="s">
        <v>585</v>
      </c>
      <c r="I5459" s="21">
        <v>1</v>
      </c>
      <c r="J5459" s="21">
        <v>0</v>
      </c>
      <c r="K5459" s="21">
        <v>0</v>
      </c>
      <c r="L5459" s="21">
        <v>0</v>
      </c>
      <c r="M5459" s="21" t="s">
        <v>2512</v>
      </c>
      <c r="N5459" s="21" t="s">
        <v>587</v>
      </c>
      <c r="O5459" s="21">
        <f t="shared" si="336"/>
        <v>0</v>
      </c>
      <c r="P5459" s="21">
        <f t="shared" si="337"/>
        <v>1</v>
      </c>
      <c r="Q5459" s="21">
        <f t="shared" si="338"/>
        <v>0</v>
      </c>
      <c r="R5459">
        <f>IFERROR(IF(I5459=1,VLOOKUP(F5459,Lookup!$A$2:$B$15,2,FALSE),0),0.5)</f>
        <v>0.5</v>
      </c>
      <c r="S5459">
        <f>IF(K5459=1,1,IFERROR(IF(H5459="pass",VLOOKUP(F5459,Lookup!$D$2:$E$26,2,FALSE),0),1.6))</f>
        <v>0</v>
      </c>
      <c r="T5459" s="6">
        <f t="shared" si="339"/>
        <v>0</v>
      </c>
      <c r="U5459" s="6">
        <f t="shared" si="340"/>
        <v>0.5</v>
      </c>
      <c r="V5459" t="str">
        <f t="shared" si="341"/>
        <v>C.CARSON, SEA</v>
      </c>
    </row>
    <row r="5460" spans="1:22">
      <c r="A5460">
        <v>1624</v>
      </c>
      <c r="B5460" s="21">
        <v>3</v>
      </c>
      <c r="C5460" s="21" t="s">
        <v>6</v>
      </c>
      <c r="D5460" s="21" t="s">
        <v>7</v>
      </c>
      <c r="E5460" s="21">
        <v>45</v>
      </c>
      <c r="F5460" s="21">
        <v>55</v>
      </c>
      <c r="G5460" s="21" t="s">
        <v>6560</v>
      </c>
      <c r="H5460" s="21" t="s">
        <v>439</v>
      </c>
      <c r="I5460" s="21">
        <v>0</v>
      </c>
      <c r="J5460" s="21">
        <v>1</v>
      </c>
      <c r="K5460" s="21">
        <v>0</v>
      </c>
      <c r="L5460" s="21">
        <v>0</v>
      </c>
      <c r="M5460" s="21" t="s">
        <v>2512</v>
      </c>
      <c r="N5460" s="21">
        <v>3</v>
      </c>
      <c r="O5460" s="21">
        <f t="shared" si="336"/>
        <v>3</v>
      </c>
      <c r="P5460" s="21">
        <f t="shared" si="337"/>
        <v>0</v>
      </c>
      <c r="Q5460" s="21">
        <f t="shared" si="338"/>
        <v>1</v>
      </c>
      <c r="R5460">
        <f>IFERROR(IF(I5460=1,VLOOKUP(F5460,Lookup!$A$2:$B$15,2,FALSE),0),0.5)</f>
        <v>0</v>
      </c>
      <c r="S5460">
        <f>IF(K5460=1,1,IFERROR(IF(H5460="pass",VLOOKUP(F5460,Lookup!$D$2:$E$26,2,FALSE),0),1.6))</f>
        <v>1.6</v>
      </c>
      <c r="T5460" s="6">
        <f t="shared" si="339"/>
        <v>1.6525000000000001</v>
      </c>
      <c r="U5460" s="6">
        <f t="shared" si="340"/>
        <v>1.6525000000000001</v>
      </c>
      <c r="V5460" t="str">
        <f t="shared" si="341"/>
        <v>C.CARSON, SEA</v>
      </c>
    </row>
    <row r="5461" spans="1:22">
      <c r="A5461">
        <v>1625</v>
      </c>
      <c r="B5461" s="21">
        <v>3</v>
      </c>
      <c r="C5461" s="21" t="s">
        <v>6</v>
      </c>
      <c r="D5461" s="21" t="s">
        <v>7</v>
      </c>
      <c r="E5461" s="21">
        <v>40</v>
      </c>
      <c r="F5461" s="21">
        <v>60</v>
      </c>
      <c r="G5461" s="21" t="s">
        <v>6561</v>
      </c>
      <c r="H5461" s="21" t="s">
        <v>585</v>
      </c>
      <c r="I5461" s="21">
        <v>1</v>
      </c>
      <c r="J5461" s="21">
        <v>0</v>
      </c>
      <c r="K5461" s="21">
        <v>0</v>
      </c>
      <c r="L5461" s="21">
        <v>0</v>
      </c>
      <c r="M5461" s="21" t="s">
        <v>4751</v>
      </c>
      <c r="N5461" s="21" t="s">
        <v>587</v>
      </c>
      <c r="O5461" s="21">
        <f t="shared" si="336"/>
        <v>0</v>
      </c>
      <c r="P5461" s="21">
        <f t="shared" si="337"/>
        <v>1</v>
      </c>
      <c r="Q5461" s="21">
        <f t="shared" si="338"/>
        <v>0</v>
      </c>
      <c r="R5461">
        <f>IFERROR(IF(I5461=1,VLOOKUP(F5461,Lookup!$A$2:$B$15,2,FALSE),0),0.5)</f>
        <v>0.5</v>
      </c>
      <c r="S5461">
        <f>IF(K5461=1,1,IFERROR(IF(H5461="pass",VLOOKUP(F5461,Lookup!$D$2:$E$26,2,FALSE),0),1.6))</f>
        <v>0</v>
      </c>
      <c r="T5461" s="6">
        <f t="shared" si="339"/>
        <v>0</v>
      </c>
      <c r="U5461" s="6">
        <f t="shared" si="340"/>
        <v>0.5</v>
      </c>
      <c r="V5461" t="str">
        <f t="shared" si="341"/>
        <v>A.COLLINS, SEA</v>
      </c>
    </row>
    <row r="5462" spans="1:22">
      <c r="A5462">
        <v>1626</v>
      </c>
      <c r="B5462" s="21">
        <v>3</v>
      </c>
      <c r="C5462" s="21" t="s">
        <v>6</v>
      </c>
      <c r="D5462" s="21" t="s">
        <v>7</v>
      </c>
      <c r="E5462" s="21">
        <v>38</v>
      </c>
      <c r="F5462" s="21">
        <v>62</v>
      </c>
      <c r="G5462" s="21" t="s">
        <v>6562</v>
      </c>
      <c r="H5462" s="21" t="s">
        <v>439</v>
      </c>
      <c r="I5462" s="21">
        <v>0</v>
      </c>
      <c r="J5462" s="21">
        <v>1</v>
      </c>
      <c r="K5462" s="21">
        <v>0</v>
      </c>
      <c r="L5462" s="21">
        <v>0</v>
      </c>
      <c r="M5462" s="21" t="s">
        <v>2561</v>
      </c>
      <c r="N5462" s="21">
        <v>11</v>
      </c>
      <c r="O5462" s="21">
        <f t="shared" si="336"/>
        <v>11</v>
      </c>
      <c r="P5462" s="21">
        <f t="shared" si="337"/>
        <v>0</v>
      </c>
      <c r="Q5462" s="21">
        <f t="shared" si="338"/>
        <v>1</v>
      </c>
      <c r="R5462">
        <f>IFERROR(IF(I5462=1,VLOOKUP(F5462,Lookup!$A$2:$B$15,2,FALSE),0),0.5)</f>
        <v>0</v>
      </c>
      <c r="S5462">
        <f>IF(K5462=1,1,IFERROR(IF(H5462="pass",VLOOKUP(F5462,Lookup!$D$2:$E$26,2,FALSE),0),1.6))</f>
        <v>1.6</v>
      </c>
      <c r="T5462" s="6">
        <f t="shared" si="339"/>
        <v>1.7925</v>
      </c>
      <c r="U5462" s="6">
        <f t="shared" si="340"/>
        <v>1.7925</v>
      </c>
      <c r="V5462" t="str">
        <f t="shared" si="341"/>
        <v>D.METCALF, SEA</v>
      </c>
    </row>
    <row r="5463" spans="1:22">
      <c r="A5463">
        <v>1627</v>
      </c>
      <c r="B5463" s="21">
        <v>3</v>
      </c>
      <c r="C5463" s="21" t="s">
        <v>6</v>
      </c>
      <c r="D5463" s="21" t="s">
        <v>7</v>
      </c>
      <c r="E5463" s="21">
        <v>10</v>
      </c>
      <c r="F5463" s="21">
        <v>90</v>
      </c>
      <c r="G5463" s="21" t="s">
        <v>6563</v>
      </c>
      <c r="H5463" s="21" t="s">
        <v>439</v>
      </c>
      <c r="I5463" s="21">
        <v>0</v>
      </c>
      <c r="J5463" s="21">
        <v>1</v>
      </c>
      <c r="K5463" s="21">
        <v>0</v>
      </c>
      <c r="L5463" s="21">
        <v>0</v>
      </c>
      <c r="M5463" s="21" t="s">
        <v>2561</v>
      </c>
      <c r="N5463" s="21">
        <v>7</v>
      </c>
      <c r="O5463" s="21">
        <f t="shared" si="336"/>
        <v>7</v>
      </c>
      <c r="P5463" s="21">
        <f t="shared" si="337"/>
        <v>0</v>
      </c>
      <c r="Q5463" s="21">
        <f t="shared" si="338"/>
        <v>1</v>
      </c>
      <c r="R5463">
        <f>IFERROR(IF(I5463=1,VLOOKUP(F5463,Lookup!$A$2:$B$15,2,FALSE),0),0.5)</f>
        <v>0</v>
      </c>
      <c r="S5463">
        <f>IF(K5463=1,1,IFERROR(IF(H5463="pass",VLOOKUP(F5463,Lookup!$D$2:$E$26,2,FALSE),0),1.6))</f>
        <v>2.2000000000000002</v>
      </c>
      <c r="T5463" s="6">
        <f t="shared" si="339"/>
        <v>1.7225000000000001</v>
      </c>
      <c r="U5463" s="6">
        <f t="shared" si="340"/>
        <v>2.0376500000000002</v>
      </c>
      <c r="V5463" t="str">
        <f t="shared" si="341"/>
        <v>D.METCALF, SEA</v>
      </c>
    </row>
    <row r="5464" spans="1:22">
      <c r="A5464">
        <v>1628</v>
      </c>
      <c r="B5464" s="21">
        <v>3</v>
      </c>
      <c r="C5464" s="21" t="s">
        <v>7</v>
      </c>
      <c r="D5464" s="21" t="s">
        <v>6</v>
      </c>
      <c r="E5464" s="21">
        <v>70</v>
      </c>
      <c r="F5464" s="21">
        <v>30</v>
      </c>
      <c r="G5464" s="21" t="s">
        <v>6564</v>
      </c>
      <c r="H5464" s="21" t="s">
        <v>585</v>
      </c>
      <c r="I5464" s="21">
        <v>1</v>
      </c>
      <c r="J5464" s="21">
        <v>0</v>
      </c>
      <c r="K5464" s="21">
        <v>0</v>
      </c>
      <c r="L5464" s="21">
        <v>0</v>
      </c>
      <c r="M5464" s="21" t="s">
        <v>1982</v>
      </c>
      <c r="N5464" s="21" t="s">
        <v>587</v>
      </c>
      <c r="O5464" s="21">
        <f t="shared" si="336"/>
        <v>0</v>
      </c>
      <c r="P5464" s="21">
        <f t="shared" si="337"/>
        <v>1</v>
      </c>
      <c r="Q5464" s="21">
        <f t="shared" si="338"/>
        <v>0</v>
      </c>
      <c r="R5464">
        <f>IFERROR(IF(I5464=1,VLOOKUP(F5464,Lookup!$A$2:$B$15,2,FALSE),0),0.5)</f>
        <v>0.5</v>
      </c>
      <c r="S5464">
        <f>IF(K5464=1,1,IFERROR(IF(H5464="pass",VLOOKUP(F5464,Lookup!$D$2:$E$26,2,FALSE),0),1.6))</f>
        <v>0</v>
      </c>
      <c r="T5464" s="6">
        <f t="shared" si="339"/>
        <v>0</v>
      </c>
      <c r="U5464" s="6">
        <f t="shared" si="340"/>
        <v>0.5</v>
      </c>
      <c r="V5464" t="str">
        <f t="shared" si="341"/>
        <v>A.MATTISON, MIN</v>
      </c>
    </row>
    <row r="5465" spans="1:22">
      <c r="A5465">
        <v>1629</v>
      </c>
      <c r="B5465" s="21">
        <v>3</v>
      </c>
      <c r="C5465" s="21" t="s">
        <v>7</v>
      </c>
      <c r="D5465" s="21" t="s">
        <v>6</v>
      </c>
      <c r="E5465" s="21">
        <v>63</v>
      </c>
      <c r="F5465" s="21">
        <v>37</v>
      </c>
      <c r="G5465" s="21" t="s">
        <v>6565</v>
      </c>
      <c r="H5465" s="21" t="s">
        <v>439</v>
      </c>
      <c r="I5465" s="21">
        <v>0</v>
      </c>
      <c r="J5465" s="21">
        <v>1</v>
      </c>
      <c r="K5465" s="21">
        <v>0</v>
      </c>
      <c r="L5465" s="21">
        <v>0</v>
      </c>
      <c r="M5465" s="21" t="s">
        <v>1982</v>
      </c>
      <c r="N5465" s="21">
        <v>-2</v>
      </c>
      <c r="O5465" s="21">
        <f t="shared" si="336"/>
        <v>-2</v>
      </c>
      <c r="P5465" s="21">
        <f t="shared" si="337"/>
        <v>0</v>
      </c>
      <c r="Q5465" s="21">
        <f t="shared" si="338"/>
        <v>1</v>
      </c>
      <c r="R5465">
        <f>IFERROR(IF(I5465=1,VLOOKUP(F5465,Lookup!$A$2:$B$15,2,FALSE),0),0.5)</f>
        <v>0</v>
      </c>
      <c r="S5465">
        <f>IF(K5465=1,1,IFERROR(IF(H5465="pass",VLOOKUP(F5465,Lookup!$D$2:$E$26,2,FALSE),0),1.6))</f>
        <v>1.6</v>
      </c>
      <c r="T5465" s="6">
        <f t="shared" si="339"/>
        <v>1.5650000000000002</v>
      </c>
      <c r="U5465" s="6">
        <f t="shared" si="340"/>
        <v>1.5650000000000002</v>
      </c>
      <c r="V5465" t="str">
        <f t="shared" si="341"/>
        <v>A.MATTISON, MIN</v>
      </c>
    </row>
    <row r="5466" spans="1:22">
      <c r="A5466">
        <v>1630</v>
      </c>
      <c r="B5466" s="21">
        <v>3</v>
      </c>
      <c r="C5466" s="21" t="s">
        <v>7</v>
      </c>
      <c r="D5466" s="21" t="s">
        <v>6</v>
      </c>
      <c r="E5466" s="21">
        <v>43</v>
      </c>
      <c r="F5466" s="21">
        <v>57</v>
      </c>
      <c r="G5466" s="21" t="s">
        <v>6566</v>
      </c>
      <c r="H5466" s="21" t="s">
        <v>439</v>
      </c>
      <c r="I5466" s="21">
        <v>0</v>
      </c>
      <c r="J5466" s="21">
        <v>1</v>
      </c>
      <c r="K5466" s="21">
        <v>0</v>
      </c>
      <c r="L5466" s="21">
        <v>0</v>
      </c>
      <c r="M5466" s="21" t="s">
        <v>1948</v>
      </c>
      <c r="N5466" s="21">
        <v>11</v>
      </c>
      <c r="O5466" s="21">
        <f t="shared" si="336"/>
        <v>11</v>
      </c>
      <c r="P5466" s="21">
        <f t="shared" si="337"/>
        <v>0</v>
      </c>
      <c r="Q5466" s="21">
        <f t="shared" si="338"/>
        <v>1</v>
      </c>
      <c r="R5466">
        <f>IFERROR(IF(I5466=1,VLOOKUP(F5466,Lookup!$A$2:$B$15,2,FALSE),0),0.5)</f>
        <v>0</v>
      </c>
      <c r="S5466">
        <f>IF(K5466=1,1,IFERROR(IF(H5466="pass",VLOOKUP(F5466,Lookup!$D$2:$E$26,2,FALSE),0),1.6))</f>
        <v>1.6</v>
      </c>
      <c r="T5466" s="6">
        <f t="shared" si="339"/>
        <v>1.7925</v>
      </c>
      <c r="U5466" s="6">
        <f t="shared" si="340"/>
        <v>1.7925</v>
      </c>
      <c r="V5466" t="str">
        <f t="shared" si="341"/>
        <v>T.CONKLIN, MIN</v>
      </c>
    </row>
    <row r="5467" spans="1:22">
      <c r="A5467">
        <v>1631</v>
      </c>
      <c r="B5467" s="21">
        <v>3</v>
      </c>
      <c r="C5467" s="21" t="s">
        <v>7</v>
      </c>
      <c r="D5467" s="21" t="s">
        <v>6</v>
      </c>
      <c r="E5467" s="21">
        <v>26</v>
      </c>
      <c r="F5467" s="21">
        <v>74</v>
      </c>
      <c r="G5467" s="21" t="s">
        <v>6567</v>
      </c>
      <c r="H5467" s="21" t="s">
        <v>439</v>
      </c>
      <c r="I5467" s="21">
        <v>0</v>
      </c>
      <c r="J5467" s="21">
        <v>1</v>
      </c>
      <c r="K5467" s="21">
        <v>0</v>
      </c>
      <c r="L5467" s="21">
        <v>0</v>
      </c>
      <c r="M5467" s="21" t="s">
        <v>1953</v>
      </c>
      <c r="N5467" s="21">
        <v>-1</v>
      </c>
      <c r="O5467" s="21">
        <f t="shared" si="336"/>
        <v>-1</v>
      </c>
      <c r="P5467" s="21">
        <f t="shared" si="337"/>
        <v>0</v>
      </c>
      <c r="Q5467" s="21">
        <f t="shared" si="338"/>
        <v>1</v>
      </c>
      <c r="R5467">
        <f>IFERROR(IF(I5467=1,VLOOKUP(F5467,Lookup!$A$2:$B$15,2,FALSE),0),0.5)</f>
        <v>0</v>
      </c>
      <c r="S5467">
        <f>IF(K5467=1,1,IFERROR(IF(H5467="pass",VLOOKUP(F5467,Lookup!$D$2:$E$26,2,FALSE),0),1.6))</f>
        <v>1.6</v>
      </c>
      <c r="T5467" s="6">
        <f t="shared" si="339"/>
        <v>1.5825</v>
      </c>
      <c r="U5467" s="6">
        <f t="shared" si="340"/>
        <v>1.5825</v>
      </c>
      <c r="V5467" t="str">
        <f t="shared" si="341"/>
        <v>J.JEFFERSON, MIN</v>
      </c>
    </row>
    <row r="5468" spans="1:22">
      <c r="A5468">
        <v>1632</v>
      </c>
      <c r="B5468" s="21">
        <v>3</v>
      </c>
      <c r="C5468" s="21" t="s">
        <v>7</v>
      </c>
      <c r="D5468" s="21" t="s">
        <v>6</v>
      </c>
      <c r="E5468" s="21">
        <v>18</v>
      </c>
      <c r="F5468" s="21">
        <v>82</v>
      </c>
      <c r="G5468" s="21" t="s">
        <v>6568</v>
      </c>
      <c r="H5468" s="21" t="s">
        <v>439</v>
      </c>
      <c r="I5468" s="21">
        <v>0</v>
      </c>
      <c r="J5468" s="21">
        <v>1</v>
      </c>
      <c r="K5468" s="21">
        <v>0</v>
      </c>
      <c r="L5468" s="21">
        <v>0</v>
      </c>
      <c r="M5468" s="21" t="s">
        <v>1953</v>
      </c>
      <c r="N5468" s="21">
        <v>5</v>
      </c>
      <c r="O5468" s="21">
        <f t="shared" si="336"/>
        <v>5</v>
      </c>
      <c r="P5468" s="21">
        <f t="shared" si="337"/>
        <v>0</v>
      </c>
      <c r="Q5468" s="21">
        <f t="shared" si="338"/>
        <v>1</v>
      </c>
      <c r="R5468">
        <f>IFERROR(IF(I5468=1,VLOOKUP(F5468,Lookup!$A$2:$B$15,2,FALSE),0),0.5)</f>
        <v>0</v>
      </c>
      <c r="S5468">
        <f>IF(K5468=1,1,IFERROR(IF(H5468="pass",VLOOKUP(F5468,Lookup!$D$2:$E$26,2,FALSE),0),1.6))</f>
        <v>2</v>
      </c>
      <c r="T5468" s="6">
        <f t="shared" si="339"/>
        <v>1.6875</v>
      </c>
      <c r="U5468" s="6">
        <f t="shared" si="340"/>
        <v>1.8937500000000003</v>
      </c>
      <c r="V5468" t="str">
        <f t="shared" si="341"/>
        <v>J.JEFFERSON, MIN</v>
      </c>
    </row>
    <row r="5469" spans="1:22">
      <c r="A5469">
        <v>1633</v>
      </c>
      <c r="B5469" s="21">
        <v>3</v>
      </c>
      <c r="C5469" s="21" t="s">
        <v>7</v>
      </c>
      <c r="D5469" s="21" t="s">
        <v>6</v>
      </c>
      <c r="E5469" s="21">
        <v>8</v>
      </c>
      <c r="F5469" s="21">
        <v>92</v>
      </c>
      <c r="G5469" s="21" t="s">
        <v>6569</v>
      </c>
      <c r="H5469" s="21" t="s">
        <v>585</v>
      </c>
      <c r="I5469" s="21">
        <v>1</v>
      </c>
      <c r="J5469" s="21">
        <v>0</v>
      </c>
      <c r="K5469" s="21">
        <v>0</v>
      </c>
      <c r="L5469" s="21">
        <v>0</v>
      </c>
      <c r="M5469" s="21" t="s">
        <v>1982</v>
      </c>
      <c r="N5469" s="21" t="s">
        <v>587</v>
      </c>
      <c r="O5469" s="21">
        <f t="shared" si="336"/>
        <v>0</v>
      </c>
      <c r="P5469" s="21">
        <f t="shared" si="337"/>
        <v>1</v>
      </c>
      <c r="Q5469" s="21">
        <f t="shared" si="338"/>
        <v>0</v>
      </c>
      <c r="R5469">
        <f>IFERROR(IF(I5469=1,VLOOKUP(F5469,Lookup!$A$2:$B$15,2,FALSE),0),0.5)</f>
        <v>1.1000000000000001</v>
      </c>
      <c r="S5469">
        <f>IF(K5469=1,1,IFERROR(IF(H5469="pass",VLOOKUP(F5469,Lookup!$D$2:$E$26,2,FALSE),0),1.6))</f>
        <v>0</v>
      </c>
      <c r="T5469" s="6">
        <f t="shared" si="339"/>
        <v>0</v>
      </c>
      <c r="U5469" s="6">
        <f t="shared" si="340"/>
        <v>1.1000000000000001</v>
      </c>
      <c r="V5469" t="str">
        <f t="shared" si="341"/>
        <v>A.MATTISON, MIN</v>
      </c>
    </row>
    <row r="5470" spans="1:22">
      <c r="A5470">
        <v>1634</v>
      </c>
      <c r="B5470" s="21">
        <v>3</v>
      </c>
      <c r="C5470" s="21" t="s">
        <v>7</v>
      </c>
      <c r="D5470" s="21" t="s">
        <v>6</v>
      </c>
      <c r="E5470" s="21">
        <v>7</v>
      </c>
      <c r="F5470" s="21">
        <v>93</v>
      </c>
      <c r="G5470" s="21" t="s">
        <v>6570</v>
      </c>
      <c r="H5470" s="21" t="s">
        <v>439</v>
      </c>
      <c r="I5470" s="21">
        <v>0</v>
      </c>
      <c r="J5470" s="21">
        <v>1</v>
      </c>
      <c r="K5470" s="21">
        <v>0</v>
      </c>
      <c r="L5470" s="21">
        <v>0</v>
      </c>
      <c r="M5470" s="21" t="s">
        <v>1948</v>
      </c>
      <c r="N5470" s="21">
        <v>6</v>
      </c>
      <c r="O5470" s="21">
        <f t="shared" si="336"/>
        <v>6</v>
      </c>
      <c r="P5470" s="21">
        <f t="shared" si="337"/>
        <v>0</v>
      </c>
      <c r="Q5470" s="21">
        <f t="shared" si="338"/>
        <v>1</v>
      </c>
      <c r="R5470">
        <f>IFERROR(IF(I5470=1,VLOOKUP(F5470,Lookup!$A$2:$B$15,2,FALSE),0),0.5)</f>
        <v>0</v>
      </c>
      <c r="S5470">
        <f>IF(K5470=1,1,IFERROR(IF(H5470="pass",VLOOKUP(F5470,Lookup!$D$2:$E$26,2,FALSE),0),1.6))</f>
        <v>2.7</v>
      </c>
      <c r="T5470" s="6">
        <f t="shared" si="339"/>
        <v>1.7050000000000001</v>
      </c>
      <c r="U5470" s="6">
        <f t="shared" si="340"/>
        <v>2.3617000000000004</v>
      </c>
      <c r="V5470" t="str">
        <f t="shared" si="341"/>
        <v>T.CONKLIN, MIN</v>
      </c>
    </row>
    <row r="5471" spans="1:22">
      <c r="A5471">
        <v>1635</v>
      </c>
      <c r="B5471" s="21">
        <v>3</v>
      </c>
      <c r="C5471" s="21" t="s">
        <v>6</v>
      </c>
      <c r="D5471" s="21" t="s">
        <v>7</v>
      </c>
      <c r="E5471" s="21">
        <v>75</v>
      </c>
      <c r="F5471" s="21">
        <v>25</v>
      </c>
      <c r="G5471" s="21" t="s">
        <v>6571</v>
      </c>
      <c r="H5471" s="21" t="s">
        <v>585</v>
      </c>
      <c r="I5471" s="21">
        <v>0</v>
      </c>
      <c r="J5471" s="21">
        <v>1</v>
      </c>
      <c r="K5471" s="21">
        <v>0</v>
      </c>
      <c r="L5471" s="21">
        <v>0</v>
      </c>
      <c r="M5471" s="21" t="s">
        <v>2554</v>
      </c>
      <c r="N5471" s="21" t="s">
        <v>587</v>
      </c>
      <c r="O5471" s="21">
        <f t="shared" si="336"/>
        <v>0</v>
      </c>
      <c r="P5471" s="21">
        <f t="shared" si="337"/>
        <v>0</v>
      </c>
      <c r="Q5471" s="21">
        <f t="shared" si="338"/>
        <v>0</v>
      </c>
      <c r="R5471">
        <f>IFERROR(IF(I5471=1,VLOOKUP(F5471,Lookup!$A$2:$B$15,2,FALSE),0),0.5)</f>
        <v>0</v>
      </c>
      <c r="S5471">
        <f>IF(K5471=1,1,IFERROR(IF(H5471="pass",VLOOKUP(F5471,Lookup!$D$2:$E$26,2,FALSE),0),1.6))</f>
        <v>0</v>
      </c>
      <c r="T5471" s="6">
        <f t="shared" si="339"/>
        <v>0</v>
      </c>
      <c r="U5471" s="6">
        <f t="shared" si="340"/>
        <v>0</v>
      </c>
      <c r="V5471" t="str">
        <f t="shared" si="341"/>
        <v>R.WILSON, SEA</v>
      </c>
    </row>
    <row r="5472" spans="1:22">
      <c r="A5472">
        <v>1636</v>
      </c>
      <c r="B5472" s="21">
        <v>3</v>
      </c>
      <c r="C5472" s="21" t="s">
        <v>6</v>
      </c>
      <c r="D5472" s="21" t="s">
        <v>7</v>
      </c>
      <c r="E5472" s="21">
        <v>73</v>
      </c>
      <c r="F5472" s="21">
        <v>27</v>
      </c>
      <c r="G5472" s="21" t="s">
        <v>6572</v>
      </c>
      <c r="H5472" s="21" t="s">
        <v>585</v>
      </c>
      <c r="I5472" s="21">
        <v>1</v>
      </c>
      <c r="J5472" s="21">
        <v>0</v>
      </c>
      <c r="K5472" s="21">
        <v>0</v>
      </c>
      <c r="L5472" s="21">
        <v>0</v>
      </c>
      <c r="M5472" s="21" t="s">
        <v>2512</v>
      </c>
      <c r="N5472" s="21" t="s">
        <v>587</v>
      </c>
      <c r="O5472" s="21">
        <f t="shared" si="336"/>
        <v>0</v>
      </c>
      <c r="P5472" s="21">
        <f t="shared" si="337"/>
        <v>1</v>
      </c>
      <c r="Q5472" s="21">
        <f t="shared" si="338"/>
        <v>0</v>
      </c>
      <c r="R5472">
        <f>IFERROR(IF(I5472=1,VLOOKUP(F5472,Lookup!$A$2:$B$15,2,FALSE),0),0.5)</f>
        <v>0.5</v>
      </c>
      <c r="S5472">
        <f>IF(K5472=1,1,IFERROR(IF(H5472="pass",VLOOKUP(F5472,Lookup!$D$2:$E$26,2,FALSE),0),1.6))</f>
        <v>0</v>
      </c>
      <c r="T5472" s="6">
        <f t="shared" si="339"/>
        <v>0</v>
      </c>
      <c r="U5472" s="6">
        <f t="shared" si="340"/>
        <v>0.5</v>
      </c>
      <c r="V5472" t="str">
        <f t="shared" si="341"/>
        <v>C.CARSON, SEA</v>
      </c>
    </row>
    <row r="5473" spans="1:22">
      <c r="A5473">
        <v>1637</v>
      </c>
      <c r="B5473" s="21">
        <v>3</v>
      </c>
      <c r="C5473" s="21" t="s">
        <v>6</v>
      </c>
      <c r="D5473" s="21" t="s">
        <v>7</v>
      </c>
      <c r="E5473" s="21">
        <v>72</v>
      </c>
      <c r="F5473" s="21">
        <v>28</v>
      </c>
      <c r="G5473" s="21" t="s">
        <v>6573</v>
      </c>
      <c r="H5473" s="21" t="s">
        <v>439</v>
      </c>
      <c r="I5473" s="21">
        <v>0</v>
      </c>
      <c r="J5473" s="21">
        <v>1</v>
      </c>
      <c r="K5473" s="21">
        <v>0</v>
      </c>
      <c r="L5473" s="21">
        <v>0</v>
      </c>
      <c r="M5473" s="21" t="s">
        <v>2544</v>
      </c>
      <c r="N5473" s="21">
        <v>8</v>
      </c>
      <c r="O5473" s="21">
        <f t="shared" si="336"/>
        <v>8</v>
      </c>
      <c r="P5473" s="21">
        <f t="shared" si="337"/>
        <v>0</v>
      </c>
      <c r="Q5473" s="21">
        <f t="shared" si="338"/>
        <v>1</v>
      </c>
      <c r="R5473">
        <f>IFERROR(IF(I5473=1,VLOOKUP(F5473,Lookup!$A$2:$B$15,2,FALSE),0),0.5)</f>
        <v>0</v>
      </c>
      <c r="S5473">
        <f>IF(K5473=1,1,IFERROR(IF(H5473="pass",VLOOKUP(F5473,Lookup!$D$2:$E$26,2,FALSE),0),1.6))</f>
        <v>1.6</v>
      </c>
      <c r="T5473" s="6">
        <f t="shared" si="339"/>
        <v>1.74</v>
      </c>
      <c r="U5473" s="6">
        <f t="shared" si="340"/>
        <v>1.74</v>
      </c>
      <c r="V5473" t="str">
        <f t="shared" si="341"/>
        <v>F.SWAIN, SEA</v>
      </c>
    </row>
    <row r="5474" spans="1:22">
      <c r="A5474">
        <v>1638</v>
      </c>
      <c r="B5474" s="21">
        <v>3</v>
      </c>
      <c r="C5474" s="21" t="s">
        <v>6</v>
      </c>
      <c r="D5474" s="21" t="s">
        <v>7</v>
      </c>
      <c r="E5474" s="21">
        <v>62</v>
      </c>
      <c r="F5474" s="21">
        <v>38</v>
      </c>
      <c r="G5474" s="21" t="s">
        <v>6574</v>
      </c>
      <c r="H5474" s="21" t="s">
        <v>439</v>
      </c>
      <c r="I5474" s="21">
        <v>0</v>
      </c>
      <c r="J5474" s="21">
        <v>1</v>
      </c>
      <c r="K5474" s="21">
        <v>0</v>
      </c>
      <c r="L5474" s="21">
        <v>0</v>
      </c>
      <c r="M5474" s="21" t="s">
        <v>2561</v>
      </c>
      <c r="N5474" s="21">
        <v>12</v>
      </c>
      <c r="O5474" s="21">
        <f t="shared" si="336"/>
        <v>12</v>
      </c>
      <c r="P5474" s="21">
        <f t="shared" si="337"/>
        <v>0</v>
      </c>
      <c r="Q5474" s="21">
        <f t="shared" si="338"/>
        <v>1</v>
      </c>
      <c r="R5474">
        <f>IFERROR(IF(I5474=1,VLOOKUP(F5474,Lookup!$A$2:$B$15,2,FALSE),0),0.5)</f>
        <v>0</v>
      </c>
      <c r="S5474">
        <f>IF(K5474=1,1,IFERROR(IF(H5474="pass",VLOOKUP(F5474,Lookup!$D$2:$E$26,2,FALSE),0),1.6))</f>
        <v>1.6</v>
      </c>
      <c r="T5474" s="6">
        <f t="shared" si="339"/>
        <v>1.81</v>
      </c>
      <c r="U5474" s="6">
        <f t="shared" si="340"/>
        <v>1.81</v>
      </c>
      <c r="V5474" t="str">
        <f t="shared" si="341"/>
        <v>D.METCALF, SEA</v>
      </c>
    </row>
    <row r="5475" spans="1:22">
      <c r="A5475">
        <v>1639</v>
      </c>
      <c r="B5475" s="21">
        <v>3</v>
      </c>
      <c r="C5475" s="21" t="s">
        <v>6</v>
      </c>
      <c r="D5475" s="21" t="s">
        <v>7</v>
      </c>
      <c r="E5475" s="21">
        <v>50</v>
      </c>
      <c r="F5475" s="21">
        <v>50</v>
      </c>
      <c r="G5475" s="21" t="s">
        <v>6575</v>
      </c>
      <c r="H5475" s="21" t="s">
        <v>585</v>
      </c>
      <c r="I5475" s="21">
        <v>1</v>
      </c>
      <c r="J5475" s="21">
        <v>0</v>
      </c>
      <c r="K5475" s="21">
        <v>0</v>
      </c>
      <c r="L5475" s="21">
        <v>0</v>
      </c>
      <c r="M5475" s="21" t="s">
        <v>2512</v>
      </c>
      <c r="N5475" s="21" t="s">
        <v>587</v>
      </c>
      <c r="O5475" s="21">
        <f t="shared" si="336"/>
        <v>0</v>
      </c>
      <c r="P5475" s="21">
        <f t="shared" si="337"/>
        <v>1</v>
      </c>
      <c r="Q5475" s="21">
        <f t="shared" si="338"/>
        <v>0</v>
      </c>
      <c r="R5475">
        <f>IFERROR(IF(I5475=1,VLOOKUP(F5475,Lookup!$A$2:$B$15,2,FALSE),0),0.5)</f>
        <v>0.5</v>
      </c>
      <c r="S5475">
        <f>IF(K5475=1,1,IFERROR(IF(H5475="pass",VLOOKUP(F5475,Lookup!$D$2:$E$26,2,FALSE),0),1.6))</f>
        <v>0</v>
      </c>
      <c r="T5475" s="6">
        <f t="shared" si="339"/>
        <v>0</v>
      </c>
      <c r="U5475" s="6">
        <f t="shared" si="340"/>
        <v>0.5</v>
      </c>
      <c r="V5475" t="str">
        <f t="shared" si="341"/>
        <v>C.CARSON, SEA</v>
      </c>
    </row>
    <row r="5476" spans="1:22">
      <c r="A5476">
        <v>1640</v>
      </c>
      <c r="B5476" s="21">
        <v>3</v>
      </c>
      <c r="C5476" s="21" t="s">
        <v>6</v>
      </c>
      <c r="D5476" s="21" t="s">
        <v>7</v>
      </c>
      <c r="E5476" s="21">
        <v>42</v>
      </c>
      <c r="F5476" s="21">
        <v>58</v>
      </c>
      <c r="G5476" s="21" t="s">
        <v>6576</v>
      </c>
      <c r="H5476" s="21" t="s">
        <v>585</v>
      </c>
      <c r="I5476" s="21">
        <v>1</v>
      </c>
      <c r="J5476" s="21">
        <v>0</v>
      </c>
      <c r="K5476" s="21">
        <v>0</v>
      </c>
      <c r="L5476" s="21">
        <v>0</v>
      </c>
      <c r="M5476" s="21" t="s">
        <v>2512</v>
      </c>
      <c r="N5476" s="21" t="s">
        <v>587</v>
      </c>
      <c r="O5476" s="21">
        <f t="shared" si="336"/>
        <v>0</v>
      </c>
      <c r="P5476" s="21">
        <f t="shared" si="337"/>
        <v>1</v>
      </c>
      <c r="Q5476" s="21">
        <f t="shared" si="338"/>
        <v>0</v>
      </c>
      <c r="R5476">
        <f>IFERROR(IF(I5476=1,VLOOKUP(F5476,Lookup!$A$2:$B$15,2,FALSE),0),0.5)</f>
        <v>0.5</v>
      </c>
      <c r="S5476">
        <f>IF(K5476=1,1,IFERROR(IF(H5476="pass",VLOOKUP(F5476,Lookup!$D$2:$E$26,2,FALSE),0),1.6))</f>
        <v>0</v>
      </c>
      <c r="T5476" s="6">
        <f t="shared" si="339"/>
        <v>0</v>
      </c>
      <c r="U5476" s="6">
        <f t="shared" si="340"/>
        <v>0.5</v>
      </c>
      <c r="V5476" t="str">
        <f t="shared" si="341"/>
        <v>C.CARSON, SEA</v>
      </c>
    </row>
    <row r="5477" spans="1:22">
      <c r="A5477">
        <v>1641</v>
      </c>
      <c r="B5477" s="21">
        <v>3</v>
      </c>
      <c r="C5477" s="21" t="s">
        <v>6</v>
      </c>
      <c r="D5477" s="21" t="s">
        <v>7</v>
      </c>
      <c r="E5477" s="21">
        <v>34</v>
      </c>
      <c r="F5477" s="21">
        <v>66</v>
      </c>
      <c r="G5477" s="21" t="s">
        <v>6577</v>
      </c>
      <c r="H5477" s="21" t="s">
        <v>585</v>
      </c>
      <c r="I5477" s="21">
        <v>0</v>
      </c>
      <c r="J5477" s="21">
        <v>1</v>
      </c>
      <c r="K5477" s="21">
        <v>0</v>
      </c>
      <c r="L5477" s="21">
        <v>0</v>
      </c>
      <c r="M5477" s="21" t="s">
        <v>2554</v>
      </c>
      <c r="N5477" s="21" t="s">
        <v>587</v>
      </c>
      <c r="O5477" s="21">
        <f t="shared" si="336"/>
        <v>0</v>
      </c>
      <c r="P5477" s="21">
        <f t="shared" si="337"/>
        <v>0</v>
      </c>
      <c r="Q5477" s="21">
        <f t="shared" si="338"/>
        <v>0</v>
      </c>
      <c r="R5477">
        <f>IFERROR(IF(I5477=1,VLOOKUP(F5477,Lookup!$A$2:$B$15,2,FALSE),0),0.5)</f>
        <v>0</v>
      </c>
      <c r="S5477">
        <f>IF(K5477=1,1,IFERROR(IF(H5477="pass",VLOOKUP(F5477,Lookup!$D$2:$E$26,2,FALSE),0),1.6))</f>
        <v>0</v>
      </c>
      <c r="T5477" s="6">
        <f t="shared" si="339"/>
        <v>0</v>
      </c>
      <c r="U5477" s="6">
        <f t="shared" si="340"/>
        <v>0</v>
      </c>
      <c r="V5477" t="str">
        <f t="shared" si="341"/>
        <v>R.WILSON, SEA</v>
      </c>
    </row>
    <row r="5478" spans="1:22">
      <c r="A5478">
        <v>1642</v>
      </c>
      <c r="B5478" s="21">
        <v>3</v>
      </c>
      <c r="C5478" s="21" t="s">
        <v>6</v>
      </c>
      <c r="D5478" s="21" t="s">
        <v>7</v>
      </c>
      <c r="E5478" s="21">
        <v>33</v>
      </c>
      <c r="F5478" s="21">
        <v>67</v>
      </c>
      <c r="G5478" s="21" t="s">
        <v>6578</v>
      </c>
      <c r="H5478" s="21" t="s">
        <v>439</v>
      </c>
      <c r="I5478" s="21">
        <v>0</v>
      </c>
      <c r="J5478" s="21">
        <v>1</v>
      </c>
      <c r="K5478" s="21">
        <v>0</v>
      </c>
      <c r="L5478" s="21">
        <v>0</v>
      </c>
      <c r="M5478" s="21" t="s">
        <v>2519</v>
      </c>
      <c r="N5478" s="21">
        <v>-7</v>
      </c>
      <c r="O5478" s="21">
        <f t="shared" si="336"/>
        <v>-7</v>
      </c>
      <c r="P5478" s="21">
        <f t="shared" si="337"/>
        <v>0</v>
      </c>
      <c r="Q5478" s="21">
        <f t="shared" si="338"/>
        <v>1</v>
      </c>
      <c r="R5478">
        <f>IFERROR(IF(I5478=1,VLOOKUP(F5478,Lookup!$A$2:$B$15,2,FALSE),0),0.5)</f>
        <v>0</v>
      </c>
      <c r="S5478">
        <f>IF(K5478=1,1,IFERROR(IF(H5478="pass",VLOOKUP(F5478,Lookup!$D$2:$E$26,2,FALSE),0),1.6))</f>
        <v>1.6</v>
      </c>
      <c r="T5478" s="6">
        <f t="shared" si="339"/>
        <v>1.4775</v>
      </c>
      <c r="U5478" s="6">
        <f t="shared" si="340"/>
        <v>1.4775</v>
      </c>
      <c r="V5478" t="str">
        <f t="shared" si="341"/>
        <v>T.LOCKETT, SEA</v>
      </c>
    </row>
    <row r="5479" spans="1:22">
      <c r="A5479">
        <v>1643</v>
      </c>
      <c r="B5479" s="21">
        <v>3</v>
      </c>
      <c r="C5479" s="21" t="s">
        <v>6</v>
      </c>
      <c r="D5479" s="21" t="s">
        <v>7</v>
      </c>
      <c r="E5479" s="21">
        <v>40</v>
      </c>
      <c r="F5479" s="21">
        <v>60</v>
      </c>
      <c r="G5479" s="21" t="s">
        <v>6579</v>
      </c>
      <c r="H5479" s="21" t="s">
        <v>439</v>
      </c>
      <c r="I5479" s="21">
        <v>0</v>
      </c>
      <c r="J5479" s="21">
        <v>1</v>
      </c>
      <c r="K5479" s="21">
        <v>0</v>
      </c>
      <c r="L5479" s="21">
        <v>0</v>
      </c>
      <c r="M5479" s="21" t="s">
        <v>2523</v>
      </c>
      <c r="N5479" s="21">
        <v>-3</v>
      </c>
      <c r="O5479" s="21">
        <f t="shared" si="336"/>
        <v>-3</v>
      </c>
      <c r="P5479" s="21">
        <f t="shared" si="337"/>
        <v>0</v>
      </c>
      <c r="Q5479" s="21">
        <f t="shared" si="338"/>
        <v>1</v>
      </c>
      <c r="R5479">
        <f>IFERROR(IF(I5479=1,VLOOKUP(F5479,Lookup!$A$2:$B$15,2,FALSE),0),0.5)</f>
        <v>0</v>
      </c>
      <c r="S5479">
        <f>IF(K5479=1,1,IFERROR(IF(H5479="pass",VLOOKUP(F5479,Lookup!$D$2:$E$26,2,FALSE),0),1.6))</f>
        <v>1.6</v>
      </c>
      <c r="T5479" s="6">
        <f t="shared" si="339"/>
        <v>1.5475000000000001</v>
      </c>
      <c r="U5479" s="6">
        <f t="shared" si="340"/>
        <v>1.5475000000000001</v>
      </c>
      <c r="V5479" t="str">
        <f t="shared" si="341"/>
        <v>G.EVERETT, SEA</v>
      </c>
    </row>
    <row r="5480" spans="1:22">
      <c r="A5480">
        <v>1644</v>
      </c>
      <c r="B5480" s="21">
        <v>3</v>
      </c>
      <c r="C5480" s="21" t="s">
        <v>7</v>
      </c>
      <c r="D5480" s="21" t="s">
        <v>6</v>
      </c>
      <c r="E5480" s="21">
        <v>76</v>
      </c>
      <c r="F5480" s="21">
        <v>24</v>
      </c>
      <c r="G5480" s="21" t="s">
        <v>6580</v>
      </c>
      <c r="H5480" s="21" t="s">
        <v>585</v>
      </c>
      <c r="I5480" s="21">
        <v>1</v>
      </c>
      <c r="J5480" s="21">
        <v>0</v>
      </c>
      <c r="K5480" s="21">
        <v>0</v>
      </c>
      <c r="L5480" s="21">
        <v>0</v>
      </c>
      <c r="M5480" s="21" t="s">
        <v>1982</v>
      </c>
      <c r="N5480" s="21" t="s">
        <v>587</v>
      </c>
      <c r="O5480" s="21">
        <f t="shared" si="336"/>
        <v>0</v>
      </c>
      <c r="P5480" s="21">
        <f t="shared" si="337"/>
        <v>1</v>
      </c>
      <c r="Q5480" s="21">
        <f t="shared" si="338"/>
        <v>0</v>
      </c>
      <c r="R5480">
        <f>IFERROR(IF(I5480=1,VLOOKUP(F5480,Lookup!$A$2:$B$15,2,FALSE),0),0.5)</f>
        <v>0.5</v>
      </c>
      <c r="S5480">
        <f>IF(K5480=1,1,IFERROR(IF(H5480="pass",VLOOKUP(F5480,Lookup!$D$2:$E$26,2,FALSE),0),1.6))</f>
        <v>0</v>
      </c>
      <c r="T5480" s="6">
        <f t="shared" si="339"/>
        <v>0</v>
      </c>
      <c r="U5480" s="6">
        <f t="shared" si="340"/>
        <v>0.5</v>
      </c>
      <c r="V5480" t="str">
        <f t="shared" si="341"/>
        <v>A.MATTISON, MIN</v>
      </c>
    </row>
    <row r="5481" spans="1:22">
      <c r="A5481">
        <v>1645</v>
      </c>
      <c r="B5481" s="21">
        <v>3</v>
      </c>
      <c r="C5481" s="21" t="s">
        <v>7</v>
      </c>
      <c r="D5481" s="21" t="s">
        <v>6</v>
      </c>
      <c r="E5481" s="21">
        <v>73</v>
      </c>
      <c r="F5481" s="21">
        <v>27</v>
      </c>
      <c r="G5481" s="21" t="s">
        <v>6581</v>
      </c>
      <c r="H5481" s="21" t="s">
        <v>439</v>
      </c>
      <c r="I5481" s="21">
        <v>0</v>
      </c>
      <c r="J5481" s="21">
        <v>1</v>
      </c>
      <c r="K5481" s="21">
        <v>0</v>
      </c>
      <c r="L5481" s="21">
        <v>0</v>
      </c>
      <c r="M5481" s="21" t="s">
        <v>1948</v>
      </c>
      <c r="N5481" s="21">
        <v>-2</v>
      </c>
      <c r="O5481" s="21">
        <f t="shared" si="336"/>
        <v>-2</v>
      </c>
      <c r="P5481" s="21">
        <f t="shared" si="337"/>
        <v>0</v>
      </c>
      <c r="Q5481" s="21">
        <f t="shared" si="338"/>
        <v>1</v>
      </c>
      <c r="R5481">
        <f>IFERROR(IF(I5481=1,VLOOKUP(F5481,Lookup!$A$2:$B$15,2,FALSE),0),0.5)</f>
        <v>0</v>
      </c>
      <c r="S5481">
        <f>IF(K5481=1,1,IFERROR(IF(H5481="pass",VLOOKUP(F5481,Lookup!$D$2:$E$26,2,FALSE),0),1.6))</f>
        <v>1.6</v>
      </c>
      <c r="T5481" s="6">
        <f t="shared" si="339"/>
        <v>1.5650000000000002</v>
      </c>
      <c r="U5481" s="6">
        <f t="shared" si="340"/>
        <v>1.5650000000000002</v>
      </c>
      <c r="V5481" t="str">
        <f t="shared" si="341"/>
        <v>T.CONKLIN, MIN</v>
      </c>
    </row>
    <row r="5482" spans="1:22">
      <c r="A5482">
        <v>1646</v>
      </c>
      <c r="B5482" s="21">
        <v>3</v>
      </c>
      <c r="C5482" s="21" t="s">
        <v>7</v>
      </c>
      <c r="D5482" s="21" t="s">
        <v>6</v>
      </c>
      <c r="E5482" s="21">
        <v>73</v>
      </c>
      <c r="F5482" s="21">
        <v>27</v>
      </c>
      <c r="G5482" s="21" t="s">
        <v>6582</v>
      </c>
      <c r="H5482" s="21" t="s">
        <v>439</v>
      </c>
      <c r="I5482" s="21">
        <v>0</v>
      </c>
      <c r="J5482" s="21">
        <v>1</v>
      </c>
      <c r="K5482" s="21">
        <v>0</v>
      </c>
      <c r="L5482" s="21">
        <v>0</v>
      </c>
      <c r="M5482" s="21" t="s">
        <v>1950</v>
      </c>
      <c r="N5482" s="21">
        <v>-7</v>
      </c>
      <c r="O5482" s="21">
        <f t="shared" si="336"/>
        <v>-7</v>
      </c>
      <c r="P5482" s="21">
        <f t="shared" si="337"/>
        <v>0</v>
      </c>
      <c r="Q5482" s="21">
        <f t="shared" si="338"/>
        <v>1</v>
      </c>
      <c r="R5482">
        <f>IFERROR(IF(I5482=1,VLOOKUP(F5482,Lookup!$A$2:$B$15,2,FALSE),0),0.5)</f>
        <v>0</v>
      </c>
      <c r="S5482">
        <f>IF(K5482=1,1,IFERROR(IF(H5482="pass",VLOOKUP(F5482,Lookup!$D$2:$E$26,2,FALSE),0),1.6))</f>
        <v>1.6</v>
      </c>
      <c r="T5482" s="6">
        <f t="shared" si="339"/>
        <v>1.4775</v>
      </c>
      <c r="U5482" s="6">
        <f t="shared" si="340"/>
        <v>1.4775</v>
      </c>
      <c r="V5482" t="str">
        <f t="shared" si="341"/>
        <v>A.THIELEN, MIN</v>
      </c>
    </row>
    <row r="5483" spans="1:22">
      <c r="A5483">
        <v>1647</v>
      </c>
      <c r="B5483" s="21">
        <v>3</v>
      </c>
      <c r="C5483" s="21" t="s">
        <v>6</v>
      </c>
      <c r="D5483" s="21" t="s">
        <v>7</v>
      </c>
      <c r="E5483" s="21">
        <v>76</v>
      </c>
      <c r="F5483" s="21">
        <v>24</v>
      </c>
      <c r="G5483" s="21" t="s">
        <v>6583</v>
      </c>
      <c r="H5483" s="21" t="s">
        <v>585</v>
      </c>
      <c r="I5483" s="21">
        <v>1</v>
      </c>
      <c r="J5483" s="21">
        <v>0</v>
      </c>
      <c r="K5483" s="21">
        <v>0</v>
      </c>
      <c r="L5483" s="21">
        <v>0</v>
      </c>
      <c r="M5483" s="21" t="s">
        <v>2544</v>
      </c>
      <c r="N5483" s="21" t="s">
        <v>587</v>
      </c>
      <c r="O5483" s="21">
        <f t="shared" si="336"/>
        <v>0</v>
      </c>
      <c r="P5483" s="21">
        <f t="shared" si="337"/>
        <v>1</v>
      </c>
      <c r="Q5483" s="21">
        <f t="shared" si="338"/>
        <v>0</v>
      </c>
      <c r="R5483">
        <f>IFERROR(IF(I5483=1,VLOOKUP(F5483,Lookup!$A$2:$B$15,2,FALSE),0),0.5)</f>
        <v>0.5</v>
      </c>
      <c r="S5483">
        <f>IF(K5483=1,1,IFERROR(IF(H5483="pass",VLOOKUP(F5483,Lookup!$D$2:$E$26,2,FALSE),0),1.6))</f>
        <v>0</v>
      </c>
      <c r="T5483" s="6">
        <f t="shared" si="339"/>
        <v>0</v>
      </c>
      <c r="U5483" s="6">
        <f t="shared" si="340"/>
        <v>0.5</v>
      </c>
      <c r="V5483" t="str">
        <f t="shared" si="341"/>
        <v>F.SWAIN, SEA</v>
      </c>
    </row>
    <row r="5484" spans="1:22">
      <c r="A5484">
        <v>1648</v>
      </c>
      <c r="B5484" s="21">
        <v>3</v>
      </c>
      <c r="C5484" s="21" t="s">
        <v>6</v>
      </c>
      <c r="D5484" s="21" t="s">
        <v>7</v>
      </c>
      <c r="E5484" s="21">
        <v>65</v>
      </c>
      <c r="F5484" s="21">
        <v>35</v>
      </c>
      <c r="G5484" s="21" t="s">
        <v>6584</v>
      </c>
      <c r="H5484" s="21" t="s">
        <v>439</v>
      </c>
      <c r="I5484" s="21">
        <v>0</v>
      </c>
      <c r="J5484" s="21">
        <v>1</v>
      </c>
      <c r="K5484" s="21">
        <v>0</v>
      </c>
      <c r="L5484" s="21">
        <v>0</v>
      </c>
      <c r="M5484" s="21" t="s">
        <v>2561</v>
      </c>
      <c r="N5484" s="21">
        <v>20</v>
      </c>
      <c r="O5484" s="21">
        <f t="shared" si="336"/>
        <v>20</v>
      </c>
      <c r="P5484" s="21">
        <f t="shared" si="337"/>
        <v>0</v>
      </c>
      <c r="Q5484" s="21">
        <f t="shared" si="338"/>
        <v>1</v>
      </c>
      <c r="R5484">
        <f>IFERROR(IF(I5484=1,VLOOKUP(F5484,Lookup!$A$2:$B$15,2,FALSE),0),0.5)</f>
        <v>0</v>
      </c>
      <c r="S5484">
        <f>IF(K5484=1,1,IFERROR(IF(H5484="pass",VLOOKUP(F5484,Lookup!$D$2:$E$26,2,FALSE),0),1.6))</f>
        <v>1.6</v>
      </c>
      <c r="T5484" s="6">
        <f t="shared" si="339"/>
        <v>1.9500000000000002</v>
      </c>
      <c r="U5484" s="6">
        <f t="shared" si="340"/>
        <v>1.9500000000000002</v>
      </c>
      <c r="V5484" t="str">
        <f t="shared" si="341"/>
        <v>D.METCALF, SEA</v>
      </c>
    </row>
    <row r="5485" spans="1:22">
      <c r="A5485">
        <v>1649</v>
      </c>
      <c r="B5485" s="21">
        <v>3</v>
      </c>
      <c r="C5485" s="21" t="s">
        <v>6</v>
      </c>
      <c r="D5485" s="21" t="s">
        <v>7</v>
      </c>
      <c r="E5485" s="21">
        <v>44</v>
      </c>
      <c r="F5485" s="21">
        <v>56</v>
      </c>
      <c r="G5485" s="21" t="s">
        <v>6585</v>
      </c>
      <c r="H5485" s="21" t="s">
        <v>585</v>
      </c>
      <c r="I5485" s="21">
        <v>1</v>
      </c>
      <c r="J5485" s="21">
        <v>0</v>
      </c>
      <c r="K5485" s="21">
        <v>0</v>
      </c>
      <c r="L5485" s="21">
        <v>0</v>
      </c>
      <c r="M5485" s="21" t="s">
        <v>2512</v>
      </c>
      <c r="N5485" s="21" t="s">
        <v>587</v>
      </c>
      <c r="O5485" s="21">
        <f t="shared" si="336"/>
        <v>0</v>
      </c>
      <c r="P5485" s="21">
        <f t="shared" si="337"/>
        <v>1</v>
      </c>
      <c r="Q5485" s="21">
        <f t="shared" si="338"/>
        <v>0</v>
      </c>
      <c r="R5485">
        <f>IFERROR(IF(I5485=1,VLOOKUP(F5485,Lookup!$A$2:$B$15,2,FALSE),0),0.5)</f>
        <v>0.5</v>
      </c>
      <c r="S5485">
        <f>IF(K5485=1,1,IFERROR(IF(H5485="pass",VLOOKUP(F5485,Lookup!$D$2:$E$26,2,FALSE),0),1.6))</f>
        <v>0</v>
      </c>
      <c r="T5485" s="6">
        <f t="shared" si="339"/>
        <v>0</v>
      </c>
      <c r="U5485" s="6">
        <f t="shared" si="340"/>
        <v>0.5</v>
      </c>
      <c r="V5485" t="str">
        <f t="shared" si="341"/>
        <v>C.CARSON, SEA</v>
      </c>
    </row>
    <row r="5486" spans="1:22">
      <c r="A5486">
        <v>1650</v>
      </c>
      <c r="B5486" s="21">
        <v>3</v>
      </c>
      <c r="C5486" s="21" t="s">
        <v>6</v>
      </c>
      <c r="D5486" s="21" t="s">
        <v>7</v>
      </c>
      <c r="E5486" s="21">
        <v>36</v>
      </c>
      <c r="F5486" s="21">
        <v>64</v>
      </c>
      <c r="G5486" s="21" t="s">
        <v>6586</v>
      </c>
      <c r="H5486" s="21" t="s">
        <v>585</v>
      </c>
      <c r="I5486" s="21">
        <v>1</v>
      </c>
      <c r="J5486" s="21">
        <v>0</v>
      </c>
      <c r="K5486" s="21">
        <v>0</v>
      </c>
      <c r="L5486" s="21">
        <v>0</v>
      </c>
      <c r="M5486" s="21" t="s">
        <v>2512</v>
      </c>
      <c r="N5486" s="21" t="s">
        <v>587</v>
      </c>
      <c r="O5486" s="21">
        <f t="shared" si="336"/>
        <v>0</v>
      </c>
      <c r="P5486" s="21">
        <f t="shared" si="337"/>
        <v>1</v>
      </c>
      <c r="Q5486" s="21">
        <f t="shared" si="338"/>
        <v>0</v>
      </c>
      <c r="R5486">
        <f>IFERROR(IF(I5486=1,VLOOKUP(F5486,Lookup!$A$2:$B$15,2,FALSE),0),0.5)</f>
        <v>0.5</v>
      </c>
      <c r="S5486">
        <f>IF(K5486=1,1,IFERROR(IF(H5486="pass",VLOOKUP(F5486,Lookup!$D$2:$E$26,2,FALSE),0),1.6))</f>
        <v>0</v>
      </c>
      <c r="T5486" s="6">
        <f t="shared" si="339"/>
        <v>0</v>
      </c>
      <c r="U5486" s="6">
        <f t="shared" si="340"/>
        <v>0.5</v>
      </c>
      <c r="V5486" t="str">
        <f t="shared" si="341"/>
        <v>C.CARSON, SEA</v>
      </c>
    </row>
    <row r="5487" spans="1:22">
      <c r="A5487">
        <v>1651</v>
      </c>
      <c r="B5487" s="21">
        <v>3</v>
      </c>
      <c r="C5487" s="21" t="s">
        <v>6</v>
      </c>
      <c r="D5487" s="21" t="s">
        <v>7</v>
      </c>
      <c r="E5487" s="21">
        <v>33</v>
      </c>
      <c r="F5487" s="21">
        <v>67</v>
      </c>
      <c r="G5487" s="21" t="s">
        <v>6587</v>
      </c>
      <c r="H5487" s="21" t="s">
        <v>585</v>
      </c>
      <c r="I5487" s="21">
        <v>1</v>
      </c>
      <c r="J5487" s="21">
        <v>0</v>
      </c>
      <c r="K5487" s="21">
        <v>0</v>
      </c>
      <c r="L5487" s="21">
        <v>0</v>
      </c>
      <c r="M5487" s="21" t="s">
        <v>2512</v>
      </c>
      <c r="N5487" s="21" t="s">
        <v>587</v>
      </c>
      <c r="O5487" s="21">
        <f t="shared" si="336"/>
        <v>0</v>
      </c>
      <c r="P5487" s="21">
        <f t="shared" si="337"/>
        <v>1</v>
      </c>
      <c r="Q5487" s="21">
        <f t="shared" si="338"/>
        <v>0</v>
      </c>
      <c r="R5487">
        <f>IFERROR(IF(I5487=1,VLOOKUP(F5487,Lookup!$A$2:$B$15,2,FALSE),0),0.5)</f>
        <v>0.5</v>
      </c>
      <c r="S5487">
        <f>IF(K5487=1,1,IFERROR(IF(H5487="pass",VLOOKUP(F5487,Lookup!$D$2:$E$26,2,FALSE),0),1.6))</f>
        <v>0</v>
      </c>
      <c r="T5487" s="6">
        <f t="shared" si="339"/>
        <v>0</v>
      </c>
      <c r="U5487" s="6">
        <f t="shared" si="340"/>
        <v>0.5</v>
      </c>
      <c r="V5487" t="str">
        <f t="shared" si="341"/>
        <v>C.CARSON, SEA</v>
      </c>
    </row>
    <row r="5488" spans="1:22">
      <c r="A5488">
        <v>1652</v>
      </c>
      <c r="B5488" s="21">
        <v>3</v>
      </c>
      <c r="C5488" s="21" t="s">
        <v>6</v>
      </c>
      <c r="D5488" s="21" t="s">
        <v>7</v>
      </c>
      <c r="E5488" s="21">
        <v>30</v>
      </c>
      <c r="F5488" s="21">
        <v>70</v>
      </c>
      <c r="G5488" s="21" t="s">
        <v>6588</v>
      </c>
      <c r="H5488" s="21" t="s">
        <v>585</v>
      </c>
      <c r="I5488" s="21">
        <v>1</v>
      </c>
      <c r="J5488" s="21">
        <v>0</v>
      </c>
      <c r="K5488" s="21">
        <v>0</v>
      </c>
      <c r="L5488" s="21">
        <v>0</v>
      </c>
      <c r="M5488" s="21" t="s">
        <v>2512</v>
      </c>
      <c r="N5488" s="21" t="s">
        <v>587</v>
      </c>
      <c r="O5488" s="21">
        <f t="shared" si="336"/>
        <v>0</v>
      </c>
      <c r="P5488" s="21">
        <f t="shared" si="337"/>
        <v>1</v>
      </c>
      <c r="Q5488" s="21">
        <f t="shared" si="338"/>
        <v>0</v>
      </c>
      <c r="R5488">
        <f>IFERROR(IF(I5488=1,VLOOKUP(F5488,Lookup!$A$2:$B$15,2,FALSE),0),0.5)</f>
        <v>0.5</v>
      </c>
      <c r="S5488">
        <f>IF(K5488=1,1,IFERROR(IF(H5488="pass",VLOOKUP(F5488,Lookup!$D$2:$E$26,2,FALSE),0),1.6))</f>
        <v>0</v>
      </c>
      <c r="T5488" s="6">
        <f t="shared" si="339"/>
        <v>0</v>
      </c>
      <c r="U5488" s="6">
        <f t="shared" si="340"/>
        <v>0.5</v>
      </c>
      <c r="V5488" t="str">
        <f t="shared" si="341"/>
        <v>C.CARSON, SEA</v>
      </c>
    </row>
    <row r="5489" spans="1:22">
      <c r="A5489">
        <v>1653</v>
      </c>
      <c r="B5489" s="21">
        <v>3</v>
      </c>
      <c r="C5489" s="21" t="s">
        <v>7</v>
      </c>
      <c r="D5489" s="21" t="s">
        <v>6</v>
      </c>
      <c r="E5489" s="21">
        <v>85</v>
      </c>
      <c r="F5489" s="21">
        <v>15</v>
      </c>
      <c r="G5489" s="21" t="s">
        <v>6589</v>
      </c>
      <c r="H5489" s="21" t="s">
        <v>439</v>
      </c>
      <c r="I5489" s="21">
        <v>0</v>
      </c>
      <c r="J5489" s="21">
        <v>1</v>
      </c>
      <c r="K5489" s="21">
        <v>0</v>
      </c>
      <c r="L5489" s="21">
        <v>0</v>
      </c>
      <c r="M5489" s="21" t="s">
        <v>1982</v>
      </c>
      <c r="N5489" s="21">
        <v>3</v>
      </c>
      <c r="O5489" s="21">
        <f t="shared" si="336"/>
        <v>3</v>
      </c>
      <c r="P5489" s="21">
        <f t="shared" si="337"/>
        <v>0</v>
      </c>
      <c r="Q5489" s="21">
        <f t="shared" si="338"/>
        <v>1</v>
      </c>
      <c r="R5489">
        <f>IFERROR(IF(I5489=1,VLOOKUP(F5489,Lookup!$A$2:$B$15,2,FALSE),0),0.5)</f>
        <v>0</v>
      </c>
      <c r="S5489">
        <f>IF(K5489=1,1,IFERROR(IF(H5489="pass",VLOOKUP(F5489,Lookup!$D$2:$E$26,2,FALSE),0),1.6))</f>
        <v>1.6</v>
      </c>
      <c r="T5489" s="6">
        <f t="shared" si="339"/>
        <v>1.6525000000000001</v>
      </c>
      <c r="U5489" s="6">
        <f t="shared" si="340"/>
        <v>1.6525000000000001</v>
      </c>
      <c r="V5489" t="str">
        <f t="shared" si="341"/>
        <v>A.MATTISON, MIN</v>
      </c>
    </row>
    <row r="5490" spans="1:22">
      <c r="A5490">
        <v>1654</v>
      </c>
      <c r="B5490" s="21">
        <v>3</v>
      </c>
      <c r="C5490" s="21" t="s">
        <v>7</v>
      </c>
      <c r="D5490" s="21" t="s">
        <v>6</v>
      </c>
      <c r="E5490" s="21">
        <v>79</v>
      </c>
      <c r="F5490" s="21">
        <v>21</v>
      </c>
      <c r="G5490" s="21" t="s">
        <v>6590</v>
      </c>
      <c r="H5490" s="21" t="s">
        <v>585</v>
      </c>
      <c r="I5490" s="21">
        <v>1</v>
      </c>
      <c r="J5490" s="21">
        <v>0</v>
      </c>
      <c r="K5490" s="21">
        <v>0</v>
      </c>
      <c r="L5490" s="21">
        <v>0</v>
      </c>
      <c r="M5490" s="21" t="s">
        <v>1982</v>
      </c>
      <c r="N5490" s="21" t="s">
        <v>587</v>
      </c>
      <c r="O5490" s="21">
        <f t="shared" si="336"/>
        <v>0</v>
      </c>
      <c r="P5490" s="21">
        <f t="shared" si="337"/>
        <v>1</v>
      </c>
      <c r="Q5490" s="21">
        <f t="shared" si="338"/>
        <v>0</v>
      </c>
      <c r="R5490">
        <f>IFERROR(IF(I5490=1,VLOOKUP(F5490,Lookup!$A$2:$B$15,2,FALSE),0),0.5)</f>
        <v>0.5</v>
      </c>
      <c r="S5490">
        <f>IF(K5490=1,1,IFERROR(IF(H5490="pass",VLOOKUP(F5490,Lookup!$D$2:$E$26,2,FALSE),0),1.6))</f>
        <v>0</v>
      </c>
      <c r="T5490" s="6">
        <f t="shared" si="339"/>
        <v>0</v>
      </c>
      <c r="U5490" s="6">
        <f t="shared" si="340"/>
        <v>0.5</v>
      </c>
      <c r="V5490" t="str">
        <f t="shared" si="341"/>
        <v>A.MATTISON, MIN</v>
      </c>
    </row>
    <row r="5491" spans="1:22">
      <c r="A5491">
        <v>1655</v>
      </c>
      <c r="B5491" s="21">
        <v>3</v>
      </c>
      <c r="C5491" s="21" t="s">
        <v>7</v>
      </c>
      <c r="D5491" s="21" t="s">
        <v>6</v>
      </c>
      <c r="E5491" s="21">
        <v>73</v>
      </c>
      <c r="F5491" s="21">
        <v>27</v>
      </c>
      <c r="G5491" s="21" t="s">
        <v>6591</v>
      </c>
      <c r="H5491" s="21" t="s">
        <v>439</v>
      </c>
      <c r="I5491" s="21">
        <v>0</v>
      </c>
      <c r="J5491" s="21">
        <v>1</v>
      </c>
      <c r="K5491" s="21">
        <v>0</v>
      </c>
      <c r="L5491" s="21">
        <v>0</v>
      </c>
      <c r="M5491" s="21" t="s">
        <v>1982</v>
      </c>
      <c r="N5491" s="21">
        <v>-3</v>
      </c>
      <c r="O5491" s="21">
        <f t="shared" si="336"/>
        <v>-3</v>
      </c>
      <c r="P5491" s="21">
        <f t="shared" si="337"/>
        <v>0</v>
      </c>
      <c r="Q5491" s="21">
        <f t="shared" si="338"/>
        <v>1</v>
      </c>
      <c r="R5491">
        <f>IFERROR(IF(I5491=1,VLOOKUP(F5491,Lookup!$A$2:$B$15,2,FALSE),0),0.5)</f>
        <v>0</v>
      </c>
      <c r="S5491">
        <f>IF(K5491=1,1,IFERROR(IF(H5491="pass",VLOOKUP(F5491,Lookup!$D$2:$E$26,2,FALSE),0),1.6))</f>
        <v>1.6</v>
      </c>
      <c r="T5491" s="6">
        <f t="shared" si="339"/>
        <v>1.5475000000000001</v>
      </c>
      <c r="U5491" s="6">
        <f t="shared" si="340"/>
        <v>1.5475000000000001</v>
      </c>
      <c r="V5491" t="str">
        <f t="shared" si="341"/>
        <v>A.MATTISON, MIN</v>
      </c>
    </row>
    <row r="5492" spans="1:22">
      <c r="A5492">
        <v>1656</v>
      </c>
      <c r="B5492" s="21">
        <v>3</v>
      </c>
      <c r="C5492" s="21" t="s">
        <v>7</v>
      </c>
      <c r="D5492" s="21" t="s">
        <v>6</v>
      </c>
      <c r="E5492" s="21">
        <v>50</v>
      </c>
      <c r="F5492" s="21">
        <v>50</v>
      </c>
      <c r="G5492" s="21" t="s">
        <v>6592</v>
      </c>
      <c r="H5492" s="21" t="s">
        <v>585</v>
      </c>
      <c r="I5492" s="21">
        <v>1</v>
      </c>
      <c r="J5492" s="21">
        <v>0</v>
      </c>
      <c r="K5492" s="21">
        <v>0</v>
      </c>
      <c r="L5492" s="21">
        <v>0</v>
      </c>
      <c r="M5492" s="21" t="s">
        <v>1991</v>
      </c>
      <c r="N5492" s="21" t="s">
        <v>587</v>
      </c>
      <c r="O5492" s="21">
        <f t="shared" si="336"/>
        <v>0</v>
      </c>
      <c r="P5492" s="21">
        <f t="shared" si="337"/>
        <v>1</v>
      </c>
      <c r="Q5492" s="21">
        <f t="shared" si="338"/>
        <v>0</v>
      </c>
      <c r="R5492">
        <f>IFERROR(IF(I5492=1,VLOOKUP(F5492,Lookup!$A$2:$B$15,2,FALSE),0),0.5)</f>
        <v>0.5</v>
      </c>
      <c r="S5492">
        <f>IF(K5492=1,1,IFERROR(IF(H5492="pass",VLOOKUP(F5492,Lookup!$D$2:$E$26,2,FALSE),0),1.6))</f>
        <v>0</v>
      </c>
      <c r="T5492" s="6">
        <f t="shared" si="339"/>
        <v>0</v>
      </c>
      <c r="U5492" s="6">
        <f t="shared" si="340"/>
        <v>0.5</v>
      </c>
      <c r="V5492" t="str">
        <f t="shared" si="341"/>
        <v>A.ABDULLAH, MIN</v>
      </c>
    </row>
    <row r="5493" spans="1:22">
      <c r="A5493">
        <v>1657</v>
      </c>
      <c r="B5493" s="21">
        <v>3</v>
      </c>
      <c r="C5493" s="21" t="s">
        <v>7</v>
      </c>
      <c r="D5493" s="21" t="s">
        <v>6</v>
      </c>
      <c r="E5493" s="21">
        <v>46</v>
      </c>
      <c r="F5493" s="21">
        <v>54</v>
      </c>
      <c r="G5493" s="21" t="s">
        <v>6593</v>
      </c>
      <c r="H5493" s="21" t="s">
        <v>585</v>
      </c>
      <c r="I5493" s="21">
        <v>1</v>
      </c>
      <c r="J5493" s="21">
        <v>0</v>
      </c>
      <c r="K5493" s="21">
        <v>0</v>
      </c>
      <c r="L5493" s="21">
        <v>0</v>
      </c>
      <c r="M5493" s="21" t="s">
        <v>1982</v>
      </c>
      <c r="N5493" s="21" t="s">
        <v>587</v>
      </c>
      <c r="O5493" s="21">
        <f t="shared" si="336"/>
        <v>0</v>
      </c>
      <c r="P5493" s="21">
        <f t="shared" si="337"/>
        <v>1</v>
      </c>
      <c r="Q5493" s="21">
        <f t="shared" si="338"/>
        <v>0</v>
      </c>
      <c r="R5493">
        <f>IFERROR(IF(I5493=1,VLOOKUP(F5493,Lookup!$A$2:$B$15,2,FALSE),0),0.5)</f>
        <v>0.5</v>
      </c>
      <c r="S5493">
        <f>IF(K5493=1,1,IFERROR(IF(H5493="pass",VLOOKUP(F5493,Lookup!$D$2:$E$26,2,FALSE),0),1.6))</f>
        <v>0</v>
      </c>
      <c r="T5493" s="6">
        <f t="shared" si="339"/>
        <v>0</v>
      </c>
      <c r="U5493" s="6">
        <f t="shared" si="340"/>
        <v>0.5</v>
      </c>
      <c r="V5493" t="str">
        <f t="shared" si="341"/>
        <v>A.MATTISON, MIN</v>
      </c>
    </row>
    <row r="5494" spans="1:22">
      <c r="A5494">
        <v>1658</v>
      </c>
      <c r="B5494" s="21">
        <v>3</v>
      </c>
      <c r="C5494" s="21" t="s">
        <v>7</v>
      </c>
      <c r="D5494" s="21" t="s">
        <v>6</v>
      </c>
      <c r="E5494" s="21">
        <v>38</v>
      </c>
      <c r="F5494" s="21">
        <v>62</v>
      </c>
      <c r="G5494" s="21" t="s">
        <v>6594</v>
      </c>
      <c r="H5494" s="21" t="s">
        <v>439</v>
      </c>
      <c r="I5494" s="21">
        <v>0</v>
      </c>
      <c r="J5494" s="21">
        <v>1</v>
      </c>
      <c r="K5494" s="21">
        <v>0</v>
      </c>
      <c r="L5494" s="21">
        <v>0</v>
      </c>
      <c r="M5494" s="21" t="s">
        <v>1953</v>
      </c>
      <c r="N5494" s="21">
        <v>13</v>
      </c>
      <c r="O5494" s="21">
        <f t="shared" si="336"/>
        <v>13</v>
      </c>
      <c r="P5494" s="21">
        <f t="shared" si="337"/>
        <v>0</v>
      </c>
      <c r="Q5494" s="21">
        <f t="shared" si="338"/>
        <v>1</v>
      </c>
      <c r="R5494">
        <f>IFERROR(IF(I5494=1,VLOOKUP(F5494,Lookup!$A$2:$B$15,2,FALSE),0),0.5)</f>
        <v>0</v>
      </c>
      <c r="S5494">
        <f>IF(K5494=1,1,IFERROR(IF(H5494="pass",VLOOKUP(F5494,Lookup!$D$2:$E$26,2,FALSE),0),1.6))</f>
        <v>1.6</v>
      </c>
      <c r="T5494" s="6">
        <f t="shared" si="339"/>
        <v>1.8275000000000001</v>
      </c>
      <c r="U5494" s="6">
        <f t="shared" si="340"/>
        <v>1.8275000000000001</v>
      </c>
      <c r="V5494" t="str">
        <f t="shared" si="341"/>
        <v>J.JEFFERSON, MIN</v>
      </c>
    </row>
    <row r="5495" spans="1:22">
      <c r="A5495">
        <v>1659</v>
      </c>
      <c r="B5495" s="21">
        <v>3</v>
      </c>
      <c r="C5495" s="21" t="s">
        <v>7</v>
      </c>
      <c r="D5495" s="21" t="s">
        <v>6</v>
      </c>
      <c r="E5495" s="21">
        <v>12</v>
      </c>
      <c r="F5495" s="21">
        <v>88</v>
      </c>
      <c r="G5495" s="21" t="s">
        <v>6595</v>
      </c>
      <c r="H5495" s="21" t="s">
        <v>439</v>
      </c>
      <c r="I5495" s="21">
        <v>0</v>
      </c>
      <c r="J5495" s="21">
        <v>1</v>
      </c>
      <c r="K5495" s="21">
        <v>0</v>
      </c>
      <c r="L5495" s="21">
        <v>0</v>
      </c>
      <c r="M5495" s="21" t="s">
        <v>1948</v>
      </c>
      <c r="N5495" s="21">
        <v>6</v>
      </c>
      <c r="O5495" s="21">
        <f t="shared" si="336"/>
        <v>6</v>
      </c>
      <c r="P5495" s="21">
        <f t="shared" si="337"/>
        <v>0</v>
      </c>
      <c r="Q5495" s="21">
        <f t="shared" si="338"/>
        <v>1</v>
      </c>
      <c r="R5495">
        <f>IFERROR(IF(I5495=1,VLOOKUP(F5495,Lookup!$A$2:$B$15,2,FALSE),0),0.5)</f>
        <v>0</v>
      </c>
      <c r="S5495">
        <f>IF(K5495=1,1,IFERROR(IF(H5495="pass",VLOOKUP(F5495,Lookup!$D$2:$E$26,2,FALSE),0),1.6))</f>
        <v>2.2000000000000002</v>
      </c>
      <c r="T5495" s="6">
        <f t="shared" si="339"/>
        <v>1.7050000000000001</v>
      </c>
      <c r="U5495" s="6">
        <f t="shared" si="340"/>
        <v>2.0317000000000003</v>
      </c>
      <c r="V5495" t="str">
        <f t="shared" si="341"/>
        <v>T.CONKLIN, MIN</v>
      </c>
    </row>
    <row r="5496" spans="1:22">
      <c r="A5496">
        <v>1660</v>
      </c>
      <c r="B5496" s="21">
        <v>3</v>
      </c>
      <c r="C5496" s="21" t="s">
        <v>7</v>
      </c>
      <c r="D5496" s="21" t="s">
        <v>6</v>
      </c>
      <c r="E5496" s="21">
        <v>5</v>
      </c>
      <c r="F5496" s="21">
        <v>95</v>
      </c>
      <c r="G5496" s="21" t="s">
        <v>6596</v>
      </c>
      <c r="H5496" s="21" t="s">
        <v>2864</v>
      </c>
      <c r="I5496" s="21">
        <v>1</v>
      </c>
      <c r="J5496" s="21">
        <v>0</v>
      </c>
      <c r="K5496" s="21">
        <v>0</v>
      </c>
      <c r="L5496" s="21">
        <v>0</v>
      </c>
      <c r="M5496" s="21" t="s">
        <v>1982</v>
      </c>
      <c r="N5496" s="21" t="s">
        <v>587</v>
      </c>
      <c r="O5496" s="21">
        <f t="shared" si="336"/>
        <v>0</v>
      </c>
      <c r="P5496" s="21">
        <f t="shared" si="337"/>
        <v>1</v>
      </c>
      <c r="Q5496" s="21">
        <f t="shared" si="338"/>
        <v>0</v>
      </c>
      <c r="R5496">
        <f>IFERROR(IF(I5496=1,VLOOKUP(F5496,Lookup!$A$2:$B$15,2,FALSE),0),0.5)</f>
        <v>1.4</v>
      </c>
      <c r="S5496">
        <f>IF(K5496=1,1,IFERROR(IF(H5496="pass",VLOOKUP(F5496,Lookup!$D$2:$E$26,2,FALSE),0),1.6))</f>
        <v>0</v>
      </c>
      <c r="T5496" s="6">
        <f t="shared" si="339"/>
        <v>0</v>
      </c>
      <c r="U5496" s="6">
        <f t="shared" si="340"/>
        <v>1.4</v>
      </c>
      <c r="V5496" t="str">
        <f t="shared" si="341"/>
        <v>A.MATTISON, MIN</v>
      </c>
    </row>
    <row r="5497" spans="1:22">
      <c r="A5497">
        <v>1661</v>
      </c>
      <c r="B5497" s="21">
        <v>3</v>
      </c>
      <c r="C5497" s="21" t="s">
        <v>7</v>
      </c>
      <c r="D5497" s="21" t="s">
        <v>6</v>
      </c>
      <c r="E5497" s="21">
        <v>15</v>
      </c>
      <c r="F5497" s="21">
        <v>85</v>
      </c>
      <c r="G5497" s="21" t="s">
        <v>6597</v>
      </c>
      <c r="H5497" s="21" t="s">
        <v>439</v>
      </c>
      <c r="I5497" s="21">
        <v>0</v>
      </c>
      <c r="J5497" s="21">
        <v>1</v>
      </c>
      <c r="K5497" s="21">
        <v>0</v>
      </c>
      <c r="L5497" s="21">
        <v>0</v>
      </c>
      <c r="M5497" s="21" t="s">
        <v>1982</v>
      </c>
      <c r="N5497" s="21">
        <v>-4</v>
      </c>
      <c r="O5497" s="21">
        <f t="shared" si="336"/>
        <v>-4</v>
      </c>
      <c r="P5497" s="21">
        <f t="shared" si="337"/>
        <v>0</v>
      </c>
      <c r="Q5497" s="21">
        <f t="shared" si="338"/>
        <v>1</v>
      </c>
      <c r="R5497">
        <f>IFERROR(IF(I5497=1,VLOOKUP(F5497,Lookup!$A$2:$B$15,2,FALSE),0),0.5)</f>
        <v>0</v>
      </c>
      <c r="S5497">
        <f>IF(K5497=1,1,IFERROR(IF(H5497="pass",VLOOKUP(F5497,Lookup!$D$2:$E$26,2,FALSE),0),1.6))</f>
        <v>2</v>
      </c>
      <c r="T5497" s="6">
        <f t="shared" si="339"/>
        <v>1.53</v>
      </c>
      <c r="U5497" s="6">
        <f t="shared" si="340"/>
        <v>1.8402000000000001</v>
      </c>
      <c r="V5497" t="str">
        <f t="shared" si="341"/>
        <v>A.MATTISON, MIN</v>
      </c>
    </row>
    <row r="5498" spans="1:22">
      <c r="A5498">
        <v>1662</v>
      </c>
      <c r="B5498" s="21">
        <v>3</v>
      </c>
      <c r="C5498" s="21" t="s">
        <v>7</v>
      </c>
      <c r="D5498" s="21" t="s">
        <v>6</v>
      </c>
      <c r="E5498" s="21">
        <v>15</v>
      </c>
      <c r="F5498" s="21">
        <v>85</v>
      </c>
      <c r="G5498" s="21" t="s">
        <v>6598</v>
      </c>
      <c r="H5498" s="21" t="s">
        <v>439</v>
      </c>
      <c r="I5498" s="21">
        <v>0</v>
      </c>
      <c r="J5498" s="21">
        <v>1</v>
      </c>
      <c r="K5498" s="21">
        <v>0</v>
      </c>
      <c r="L5498" s="21">
        <v>0</v>
      </c>
      <c r="M5498" s="21" t="s">
        <v>1950</v>
      </c>
      <c r="N5498" s="21">
        <v>15</v>
      </c>
      <c r="O5498" s="21">
        <f t="shared" si="336"/>
        <v>15</v>
      </c>
      <c r="P5498" s="21">
        <f t="shared" si="337"/>
        <v>0</v>
      </c>
      <c r="Q5498" s="21">
        <f t="shared" si="338"/>
        <v>1</v>
      </c>
      <c r="R5498">
        <f>IFERROR(IF(I5498=1,VLOOKUP(F5498,Lookup!$A$2:$B$15,2,FALSE),0),0.5)</f>
        <v>0</v>
      </c>
      <c r="S5498">
        <f>IF(K5498=1,1,IFERROR(IF(H5498="pass",VLOOKUP(F5498,Lookup!$D$2:$E$26,2,FALSE),0),1.6))</f>
        <v>2</v>
      </c>
      <c r="T5498" s="6">
        <f t="shared" si="339"/>
        <v>1.8625</v>
      </c>
      <c r="U5498" s="6">
        <f t="shared" si="340"/>
        <v>1.9532500000000002</v>
      </c>
      <c r="V5498" t="str">
        <f t="shared" si="341"/>
        <v>A.THIELEN, MIN</v>
      </c>
    </row>
    <row r="5499" spans="1:22">
      <c r="A5499">
        <v>1663</v>
      </c>
      <c r="B5499" s="21">
        <v>3</v>
      </c>
      <c r="C5499" s="21" t="s">
        <v>6</v>
      </c>
      <c r="D5499" s="21" t="s">
        <v>7</v>
      </c>
      <c r="E5499" s="21">
        <v>79</v>
      </c>
      <c r="F5499" s="21">
        <v>21</v>
      </c>
      <c r="G5499" s="21" t="s">
        <v>6599</v>
      </c>
      <c r="H5499" s="21" t="s">
        <v>439</v>
      </c>
      <c r="I5499" s="21">
        <v>0</v>
      </c>
      <c r="J5499" s="21">
        <v>1</v>
      </c>
      <c r="K5499" s="21">
        <v>0</v>
      </c>
      <c r="L5499" s="21">
        <v>0</v>
      </c>
      <c r="M5499" s="21" t="s">
        <v>6600</v>
      </c>
      <c r="N5499" s="21">
        <v>-4</v>
      </c>
      <c r="O5499" s="21">
        <f t="shared" si="336"/>
        <v>-4</v>
      </c>
      <c r="P5499" s="21">
        <f t="shared" si="337"/>
        <v>0</v>
      </c>
      <c r="Q5499" s="21">
        <f t="shared" si="338"/>
        <v>1</v>
      </c>
      <c r="R5499">
        <f>IFERROR(IF(I5499=1,VLOOKUP(F5499,Lookup!$A$2:$B$15,2,FALSE),0),0.5)</f>
        <v>0</v>
      </c>
      <c r="S5499">
        <f>IF(K5499=1,1,IFERROR(IF(H5499="pass",VLOOKUP(F5499,Lookup!$D$2:$E$26,2,FALSE),0),1.6))</f>
        <v>1.6</v>
      </c>
      <c r="T5499" s="6">
        <f t="shared" si="339"/>
        <v>1.53</v>
      </c>
      <c r="U5499" s="6">
        <f t="shared" si="340"/>
        <v>1.53</v>
      </c>
      <c r="V5499" t="str">
        <f t="shared" si="341"/>
        <v>P.HART, SEA</v>
      </c>
    </row>
    <row r="5500" spans="1:22">
      <c r="A5500">
        <v>1664</v>
      </c>
      <c r="B5500" s="21">
        <v>3</v>
      </c>
      <c r="C5500" s="21" t="s">
        <v>6</v>
      </c>
      <c r="D5500" s="21" t="s">
        <v>7</v>
      </c>
      <c r="E5500" s="21">
        <v>72</v>
      </c>
      <c r="F5500" s="21">
        <v>28</v>
      </c>
      <c r="G5500" s="21" t="s">
        <v>6601</v>
      </c>
      <c r="H5500" s="21" t="s">
        <v>439</v>
      </c>
      <c r="I5500" s="21">
        <v>0</v>
      </c>
      <c r="J5500" s="21">
        <v>1</v>
      </c>
      <c r="K5500" s="21">
        <v>0</v>
      </c>
      <c r="L5500" s="21">
        <v>0</v>
      </c>
      <c r="M5500" s="21" t="s">
        <v>2526</v>
      </c>
      <c r="N5500" s="21">
        <v>9</v>
      </c>
      <c r="O5500" s="21">
        <f t="shared" si="336"/>
        <v>9</v>
      </c>
      <c r="P5500" s="21">
        <f t="shared" si="337"/>
        <v>0</v>
      </c>
      <c r="Q5500" s="21">
        <f t="shared" si="338"/>
        <v>1</v>
      </c>
      <c r="R5500">
        <f>IFERROR(IF(I5500=1,VLOOKUP(F5500,Lookup!$A$2:$B$15,2,FALSE),0),0.5)</f>
        <v>0</v>
      </c>
      <c r="S5500">
        <f>IF(K5500=1,1,IFERROR(IF(H5500="pass",VLOOKUP(F5500,Lookup!$D$2:$E$26,2,FALSE),0),1.6))</f>
        <v>1.6</v>
      </c>
      <c r="T5500" s="6">
        <f t="shared" si="339"/>
        <v>1.7575000000000001</v>
      </c>
      <c r="U5500" s="6">
        <f t="shared" si="340"/>
        <v>1.7575000000000001</v>
      </c>
      <c r="V5500" t="str">
        <f t="shared" si="341"/>
        <v>W.DISSLY, SEA</v>
      </c>
    </row>
    <row r="5501" spans="1:22">
      <c r="A5501">
        <v>1665</v>
      </c>
      <c r="B5501" s="21">
        <v>3</v>
      </c>
      <c r="C5501" s="21" t="s">
        <v>6</v>
      </c>
      <c r="D5501" s="21" t="s">
        <v>7</v>
      </c>
      <c r="E5501" s="21">
        <v>33</v>
      </c>
      <c r="F5501" s="21">
        <v>67</v>
      </c>
      <c r="G5501" s="21" t="s">
        <v>6602</v>
      </c>
      <c r="H5501" s="21" t="s">
        <v>439</v>
      </c>
      <c r="I5501" s="21">
        <v>0</v>
      </c>
      <c r="J5501" s="21">
        <v>1</v>
      </c>
      <c r="K5501" s="21">
        <v>0</v>
      </c>
      <c r="L5501" s="21">
        <v>0</v>
      </c>
      <c r="M5501" s="21" t="s">
        <v>2561</v>
      </c>
      <c r="N5501" s="21">
        <v>27</v>
      </c>
      <c r="O5501" s="21">
        <f t="shared" si="336"/>
        <v>27</v>
      </c>
      <c r="P5501" s="21">
        <f t="shared" si="337"/>
        <v>0</v>
      </c>
      <c r="Q5501" s="21">
        <f t="shared" si="338"/>
        <v>1</v>
      </c>
      <c r="R5501">
        <f>IFERROR(IF(I5501=1,VLOOKUP(F5501,Lookup!$A$2:$B$15,2,FALSE),0),0.5)</f>
        <v>0</v>
      </c>
      <c r="S5501">
        <f>IF(K5501=1,1,IFERROR(IF(H5501="pass",VLOOKUP(F5501,Lookup!$D$2:$E$26,2,FALSE),0),1.6))</f>
        <v>1.6</v>
      </c>
      <c r="T5501" s="6">
        <f t="shared" si="339"/>
        <v>2.0725000000000002</v>
      </c>
      <c r="U5501" s="6">
        <f t="shared" si="340"/>
        <v>2.0725000000000002</v>
      </c>
      <c r="V5501" t="str">
        <f t="shared" si="341"/>
        <v>D.METCALF, SEA</v>
      </c>
    </row>
    <row r="5502" spans="1:22">
      <c r="A5502">
        <v>1666</v>
      </c>
      <c r="B5502" s="21">
        <v>3</v>
      </c>
      <c r="C5502" s="21" t="s">
        <v>6</v>
      </c>
      <c r="D5502" s="21" t="s">
        <v>7</v>
      </c>
      <c r="E5502" s="21">
        <v>33</v>
      </c>
      <c r="F5502" s="21">
        <v>67</v>
      </c>
      <c r="G5502" s="21" t="s">
        <v>6603</v>
      </c>
      <c r="H5502" s="21" t="s">
        <v>439</v>
      </c>
      <c r="I5502" s="21">
        <v>0</v>
      </c>
      <c r="J5502" s="21">
        <v>1</v>
      </c>
      <c r="K5502" s="21">
        <v>0</v>
      </c>
      <c r="L5502" s="21">
        <v>0</v>
      </c>
      <c r="M5502" s="21" t="s">
        <v>2519</v>
      </c>
      <c r="N5502" s="21">
        <v>7</v>
      </c>
      <c r="O5502" s="21">
        <f t="shared" si="336"/>
        <v>7</v>
      </c>
      <c r="P5502" s="21">
        <f t="shared" si="337"/>
        <v>0</v>
      </c>
      <c r="Q5502" s="21">
        <f t="shared" si="338"/>
        <v>1</v>
      </c>
      <c r="R5502">
        <f>IFERROR(IF(I5502=1,VLOOKUP(F5502,Lookup!$A$2:$B$15,2,FALSE),0),0.5)</f>
        <v>0</v>
      </c>
      <c r="S5502">
        <f>IF(K5502=1,1,IFERROR(IF(H5502="pass",VLOOKUP(F5502,Lookup!$D$2:$E$26,2,FALSE),0),1.6))</f>
        <v>1.6</v>
      </c>
      <c r="T5502" s="6">
        <f t="shared" si="339"/>
        <v>1.7225000000000001</v>
      </c>
      <c r="U5502" s="6">
        <f t="shared" si="340"/>
        <v>1.7225000000000001</v>
      </c>
      <c r="V5502" t="str">
        <f t="shared" si="341"/>
        <v>T.LOCKETT, SEA</v>
      </c>
    </row>
    <row r="5503" spans="1:22">
      <c r="A5503">
        <v>1667</v>
      </c>
      <c r="B5503" s="21">
        <v>3</v>
      </c>
      <c r="C5503" s="21" t="s">
        <v>7</v>
      </c>
      <c r="D5503" s="21" t="s">
        <v>6</v>
      </c>
      <c r="E5503" s="21">
        <v>66</v>
      </c>
      <c r="F5503" s="21">
        <v>34</v>
      </c>
      <c r="G5503" s="21" t="s">
        <v>6604</v>
      </c>
      <c r="H5503" s="21" t="s">
        <v>585</v>
      </c>
      <c r="I5503" s="21">
        <v>1</v>
      </c>
      <c r="J5503" s="21">
        <v>0</v>
      </c>
      <c r="K5503" s="21">
        <v>0</v>
      </c>
      <c r="L5503" s="21">
        <v>0</v>
      </c>
      <c r="M5503" s="21" t="s">
        <v>1982</v>
      </c>
      <c r="N5503" s="21" t="s">
        <v>587</v>
      </c>
      <c r="O5503" s="21">
        <f t="shared" ref="O5503:O5566" si="342">IF(N5503="NA",0,N5503)</f>
        <v>0</v>
      </c>
      <c r="P5503" s="21">
        <f t="shared" ref="P5503:P5566" si="343">IF(R5503&gt;0,1,0)</f>
        <v>1</v>
      </c>
      <c r="Q5503" s="21">
        <f t="shared" ref="Q5503:Q5566" si="344">IF(AND(S5503&gt;0,T5503&gt;0),1,0)</f>
        <v>0</v>
      </c>
      <c r="R5503">
        <f>IFERROR(IF(I5503=1,VLOOKUP(F5503,Lookup!$A$2:$B$15,2,FALSE),0),0.5)</f>
        <v>0.5</v>
      </c>
      <c r="S5503">
        <f>IF(K5503=1,1,IFERROR(IF(H5503="pass",VLOOKUP(F5503,Lookup!$D$2:$E$26,2,FALSE),0),1.6))</f>
        <v>0</v>
      </c>
      <c r="T5503" s="6">
        <f t="shared" ref="T5503:T5566" si="345">IFERROR(1.6+0.7/40*N5503,0)</f>
        <v>0</v>
      </c>
      <c r="U5503" s="6">
        <f t="shared" ref="U5503:U5566" si="346">R5503+IF(S5503&gt;=3.2,S5503,IF(AND(S5503&lt;3.2,S5503&gt;=1.8),S5503*0.66+T5503*0.34,T5503))+K5503*0.4735*2</f>
        <v>0.5</v>
      </c>
      <c r="V5503" t="str">
        <f t="shared" si="341"/>
        <v>A.MATTISON, MIN</v>
      </c>
    </row>
    <row r="5504" spans="1:22">
      <c r="A5504">
        <v>1668</v>
      </c>
      <c r="B5504" s="21">
        <v>3</v>
      </c>
      <c r="C5504" s="21" t="s">
        <v>7</v>
      </c>
      <c r="D5504" s="21" t="s">
        <v>6</v>
      </c>
      <c r="E5504" s="21">
        <v>64</v>
      </c>
      <c r="F5504" s="21">
        <v>36</v>
      </c>
      <c r="G5504" s="21" t="s">
        <v>6605</v>
      </c>
      <c r="H5504" s="21" t="s">
        <v>439</v>
      </c>
      <c r="I5504" s="21">
        <v>0</v>
      </c>
      <c r="J5504" s="21">
        <v>1</v>
      </c>
      <c r="K5504" s="21">
        <v>0</v>
      </c>
      <c r="L5504" s="21">
        <v>0</v>
      </c>
      <c r="M5504" s="21" t="s">
        <v>1982</v>
      </c>
      <c r="N5504" s="21">
        <v>-3</v>
      </c>
      <c r="O5504" s="21">
        <f t="shared" si="342"/>
        <v>-3</v>
      </c>
      <c r="P5504" s="21">
        <f t="shared" si="343"/>
        <v>0</v>
      </c>
      <c r="Q5504" s="21">
        <f t="shared" si="344"/>
        <v>1</v>
      </c>
      <c r="R5504">
        <f>IFERROR(IF(I5504=1,VLOOKUP(F5504,Lookup!$A$2:$B$15,2,FALSE),0),0.5)</f>
        <v>0</v>
      </c>
      <c r="S5504">
        <f>IF(K5504=1,1,IFERROR(IF(H5504="pass",VLOOKUP(F5504,Lookup!$D$2:$E$26,2,FALSE),0),1.6))</f>
        <v>1.6</v>
      </c>
      <c r="T5504" s="6">
        <f t="shared" si="345"/>
        <v>1.5475000000000001</v>
      </c>
      <c r="U5504" s="6">
        <f t="shared" si="346"/>
        <v>1.5475000000000001</v>
      </c>
      <c r="V5504" t="str">
        <f t="shared" si="341"/>
        <v>A.MATTISON, MIN</v>
      </c>
    </row>
    <row r="5505" spans="1:22">
      <c r="A5505">
        <v>1669</v>
      </c>
      <c r="B5505" s="21">
        <v>3</v>
      </c>
      <c r="C5505" s="21" t="s">
        <v>7</v>
      </c>
      <c r="D5505" s="21" t="s">
        <v>6</v>
      </c>
      <c r="E5505" s="21">
        <v>57</v>
      </c>
      <c r="F5505" s="21">
        <v>43</v>
      </c>
      <c r="G5505" s="21" t="s">
        <v>6606</v>
      </c>
      <c r="H5505" s="21" t="s">
        <v>585</v>
      </c>
      <c r="I5505" s="21">
        <v>1</v>
      </c>
      <c r="J5505" s="21">
        <v>0</v>
      </c>
      <c r="K5505" s="21">
        <v>0</v>
      </c>
      <c r="L5505" s="21">
        <v>0</v>
      </c>
      <c r="M5505" s="21" t="s">
        <v>2051</v>
      </c>
      <c r="N5505" s="21" t="s">
        <v>587</v>
      </c>
      <c r="O5505" s="21">
        <f t="shared" si="342"/>
        <v>0</v>
      </c>
      <c r="P5505" s="21">
        <f t="shared" si="343"/>
        <v>1</v>
      </c>
      <c r="Q5505" s="21">
        <f t="shared" si="344"/>
        <v>0</v>
      </c>
      <c r="R5505">
        <f>IFERROR(IF(I5505=1,VLOOKUP(F5505,Lookup!$A$2:$B$15,2,FALSE),0),0.5)</f>
        <v>0.5</v>
      </c>
      <c r="S5505">
        <f>IF(K5505=1,1,IFERROR(IF(H5505="pass",VLOOKUP(F5505,Lookup!$D$2:$E$26,2,FALSE),0),1.6))</f>
        <v>0</v>
      </c>
      <c r="T5505" s="6">
        <f t="shared" si="345"/>
        <v>0</v>
      </c>
      <c r="U5505" s="6">
        <f t="shared" si="346"/>
        <v>0.5</v>
      </c>
      <c r="V5505" t="str">
        <f t="shared" si="341"/>
        <v>C.HAM, MIN</v>
      </c>
    </row>
    <row r="5506" spans="1:22">
      <c r="A5506">
        <v>1670</v>
      </c>
      <c r="B5506" s="21">
        <v>3</v>
      </c>
      <c r="C5506" s="21" t="s">
        <v>7</v>
      </c>
      <c r="D5506" s="21" t="s">
        <v>6</v>
      </c>
      <c r="E5506" s="21">
        <v>55</v>
      </c>
      <c r="F5506" s="21">
        <v>45</v>
      </c>
      <c r="G5506" s="21" t="s">
        <v>6607</v>
      </c>
      <c r="H5506" s="21" t="s">
        <v>585</v>
      </c>
      <c r="I5506" s="21">
        <v>1</v>
      </c>
      <c r="J5506" s="21">
        <v>0</v>
      </c>
      <c r="K5506" s="21">
        <v>0</v>
      </c>
      <c r="L5506" s="21">
        <v>0</v>
      </c>
      <c r="M5506" s="21" t="s">
        <v>1982</v>
      </c>
      <c r="N5506" s="21" t="s">
        <v>587</v>
      </c>
      <c r="O5506" s="21">
        <f t="shared" si="342"/>
        <v>0</v>
      </c>
      <c r="P5506" s="21">
        <f t="shared" si="343"/>
        <v>1</v>
      </c>
      <c r="Q5506" s="21">
        <f t="shared" si="344"/>
        <v>0</v>
      </c>
      <c r="R5506">
        <f>IFERROR(IF(I5506=1,VLOOKUP(F5506,Lookup!$A$2:$B$15,2,FALSE),0),0.5)</f>
        <v>0.5</v>
      </c>
      <c r="S5506">
        <f>IF(K5506=1,1,IFERROR(IF(H5506="pass",VLOOKUP(F5506,Lookup!$D$2:$E$26,2,FALSE),0),1.6))</f>
        <v>0</v>
      </c>
      <c r="T5506" s="6">
        <f t="shared" si="345"/>
        <v>0</v>
      </c>
      <c r="U5506" s="6">
        <f t="shared" si="346"/>
        <v>0.5</v>
      </c>
      <c r="V5506" t="str">
        <f t="shared" ref="V5506:V5569" si="347">IF(M5506="A.St","A. ST. BROWN, DET",IF(M5506="Dj.Moore","D.MOORE, CAR",IF(M5506="Mi.Carter","M.CARTER, NYJ",UPPER(M5506)&amp;", "&amp;C5506)))</f>
        <v>A.MATTISON, MIN</v>
      </c>
    </row>
    <row r="5507" spans="1:22">
      <c r="A5507">
        <v>1671</v>
      </c>
      <c r="B5507" s="21">
        <v>3</v>
      </c>
      <c r="C5507" s="21" t="s">
        <v>7</v>
      </c>
      <c r="D5507" s="21" t="s">
        <v>6</v>
      </c>
      <c r="E5507" s="21">
        <v>43</v>
      </c>
      <c r="F5507" s="21">
        <v>57</v>
      </c>
      <c r="G5507" s="21" t="s">
        <v>6608</v>
      </c>
      <c r="H5507" s="21" t="s">
        <v>439</v>
      </c>
      <c r="I5507" s="21">
        <v>0</v>
      </c>
      <c r="J5507" s="21">
        <v>1</v>
      </c>
      <c r="K5507" s="21">
        <v>0</v>
      </c>
      <c r="L5507" s="21">
        <v>0</v>
      </c>
      <c r="M5507" s="21" t="s">
        <v>1982</v>
      </c>
      <c r="N5507" s="21">
        <v>3</v>
      </c>
      <c r="O5507" s="21">
        <f t="shared" si="342"/>
        <v>3</v>
      </c>
      <c r="P5507" s="21">
        <f t="shared" si="343"/>
        <v>0</v>
      </c>
      <c r="Q5507" s="21">
        <f t="shared" si="344"/>
        <v>1</v>
      </c>
      <c r="R5507">
        <f>IFERROR(IF(I5507=1,VLOOKUP(F5507,Lookup!$A$2:$B$15,2,FALSE),0),0.5)</f>
        <v>0</v>
      </c>
      <c r="S5507">
        <f>IF(K5507=1,1,IFERROR(IF(H5507="pass",VLOOKUP(F5507,Lookup!$D$2:$E$26,2,FALSE),0),1.6))</f>
        <v>1.6</v>
      </c>
      <c r="T5507" s="6">
        <f t="shared" si="345"/>
        <v>1.6525000000000001</v>
      </c>
      <c r="U5507" s="6">
        <f t="shared" si="346"/>
        <v>1.6525000000000001</v>
      </c>
      <c r="V5507" t="str">
        <f t="shared" si="347"/>
        <v>A.MATTISON, MIN</v>
      </c>
    </row>
    <row r="5508" spans="1:22">
      <c r="A5508">
        <v>1672</v>
      </c>
      <c r="B5508" s="21">
        <v>3</v>
      </c>
      <c r="C5508" s="21" t="s">
        <v>7</v>
      </c>
      <c r="D5508" s="21" t="s">
        <v>6</v>
      </c>
      <c r="E5508" s="21">
        <v>39</v>
      </c>
      <c r="F5508" s="21">
        <v>61</v>
      </c>
      <c r="G5508" s="21" t="s">
        <v>6609</v>
      </c>
      <c r="H5508" s="21" t="s">
        <v>585</v>
      </c>
      <c r="I5508" s="21">
        <v>1</v>
      </c>
      <c r="J5508" s="21">
        <v>0</v>
      </c>
      <c r="K5508" s="21">
        <v>0</v>
      </c>
      <c r="L5508" s="21">
        <v>0</v>
      </c>
      <c r="M5508" s="21" t="s">
        <v>1982</v>
      </c>
      <c r="N5508" s="21" t="s">
        <v>587</v>
      </c>
      <c r="O5508" s="21">
        <f t="shared" si="342"/>
        <v>0</v>
      </c>
      <c r="P5508" s="21">
        <f t="shared" si="343"/>
        <v>1</v>
      </c>
      <c r="Q5508" s="21">
        <f t="shared" si="344"/>
        <v>0</v>
      </c>
      <c r="R5508">
        <f>IFERROR(IF(I5508=1,VLOOKUP(F5508,Lookup!$A$2:$B$15,2,FALSE),0),0.5)</f>
        <v>0.5</v>
      </c>
      <c r="S5508">
        <f>IF(K5508=1,1,IFERROR(IF(H5508="pass",VLOOKUP(F5508,Lookup!$D$2:$E$26,2,FALSE),0),1.6))</f>
        <v>0</v>
      </c>
      <c r="T5508" s="6">
        <f t="shared" si="345"/>
        <v>0</v>
      </c>
      <c r="U5508" s="6">
        <f t="shared" si="346"/>
        <v>0.5</v>
      </c>
      <c r="V5508" t="str">
        <f t="shared" si="347"/>
        <v>A.MATTISON, MIN</v>
      </c>
    </row>
    <row r="5509" spans="1:22">
      <c r="A5509">
        <v>1673</v>
      </c>
      <c r="B5509" s="21">
        <v>3</v>
      </c>
      <c r="C5509" s="21" t="s">
        <v>7</v>
      </c>
      <c r="D5509" s="21" t="s">
        <v>6</v>
      </c>
      <c r="E5509" s="21">
        <v>37</v>
      </c>
      <c r="F5509" s="21">
        <v>63</v>
      </c>
      <c r="G5509" s="21" t="s">
        <v>6610</v>
      </c>
      <c r="H5509" s="21" t="s">
        <v>439</v>
      </c>
      <c r="I5509" s="21">
        <v>0</v>
      </c>
      <c r="J5509" s="21">
        <v>1</v>
      </c>
      <c r="K5509" s="21">
        <v>0</v>
      </c>
      <c r="L5509" s="21">
        <v>0</v>
      </c>
      <c r="M5509" s="21" t="s">
        <v>1950</v>
      </c>
      <c r="N5509" s="21">
        <v>7</v>
      </c>
      <c r="O5509" s="21">
        <f t="shared" si="342"/>
        <v>7</v>
      </c>
      <c r="P5509" s="21">
        <f t="shared" si="343"/>
        <v>0</v>
      </c>
      <c r="Q5509" s="21">
        <f t="shared" si="344"/>
        <v>1</v>
      </c>
      <c r="R5509">
        <f>IFERROR(IF(I5509=1,VLOOKUP(F5509,Lookup!$A$2:$B$15,2,FALSE),0),0.5)</f>
        <v>0</v>
      </c>
      <c r="S5509">
        <f>IF(K5509=1,1,IFERROR(IF(H5509="pass",VLOOKUP(F5509,Lookup!$D$2:$E$26,2,FALSE),0),1.6))</f>
        <v>1.6</v>
      </c>
      <c r="T5509" s="6">
        <f t="shared" si="345"/>
        <v>1.7225000000000001</v>
      </c>
      <c r="U5509" s="6">
        <f t="shared" si="346"/>
        <v>1.7225000000000001</v>
      </c>
      <c r="V5509" t="str">
        <f t="shared" si="347"/>
        <v>A.THIELEN, MIN</v>
      </c>
    </row>
    <row r="5510" spans="1:22">
      <c r="A5510">
        <v>1674</v>
      </c>
      <c r="B5510" s="21">
        <v>3</v>
      </c>
      <c r="C5510" s="21" t="s">
        <v>7</v>
      </c>
      <c r="D5510" s="21" t="s">
        <v>6</v>
      </c>
      <c r="E5510" s="21">
        <v>30</v>
      </c>
      <c r="F5510" s="21">
        <v>70</v>
      </c>
      <c r="G5510" s="21" t="s">
        <v>6611</v>
      </c>
      <c r="H5510" s="21" t="s">
        <v>439</v>
      </c>
      <c r="I5510" s="21">
        <v>0</v>
      </c>
      <c r="J5510" s="21">
        <v>1</v>
      </c>
      <c r="K5510" s="21">
        <v>0</v>
      </c>
      <c r="L5510" s="21">
        <v>0</v>
      </c>
      <c r="M5510" s="21" t="s">
        <v>1953</v>
      </c>
      <c r="N5510" s="21">
        <v>7</v>
      </c>
      <c r="O5510" s="21">
        <f t="shared" si="342"/>
        <v>7</v>
      </c>
      <c r="P5510" s="21">
        <f t="shared" si="343"/>
        <v>0</v>
      </c>
      <c r="Q5510" s="21">
        <f t="shared" si="344"/>
        <v>1</v>
      </c>
      <c r="R5510">
        <f>IFERROR(IF(I5510=1,VLOOKUP(F5510,Lookup!$A$2:$B$15,2,FALSE),0),0.5)</f>
        <v>0</v>
      </c>
      <c r="S5510">
        <f>IF(K5510=1,1,IFERROR(IF(H5510="pass",VLOOKUP(F5510,Lookup!$D$2:$E$26,2,FALSE),0),1.6))</f>
        <v>1.6</v>
      </c>
      <c r="T5510" s="6">
        <f t="shared" si="345"/>
        <v>1.7225000000000001</v>
      </c>
      <c r="U5510" s="6">
        <f t="shared" si="346"/>
        <v>1.7225000000000001</v>
      </c>
      <c r="V5510" t="str">
        <f t="shared" si="347"/>
        <v>J.JEFFERSON, MIN</v>
      </c>
    </row>
    <row r="5511" spans="1:22">
      <c r="A5511">
        <v>1675</v>
      </c>
      <c r="B5511" s="21">
        <v>3</v>
      </c>
      <c r="C5511" s="21" t="s">
        <v>7</v>
      </c>
      <c r="D5511" s="21" t="s">
        <v>6</v>
      </c>
      <c r="E5511" s="21">
        <v>30</v>
      </c>
      <c r="F5511" s="21">
        <v>70</v>
      </c>
      <c r="G5511" s="21" t="s">
        <v>6612</v>
      </c>
      <c r="H5511" s="21" t="s">
        <v>585</v>
      </c>
      <c r="I5511" s="21">
        <v>1</v>
      </c>
      <c r="J5511" s="21">
        <v>0</v>
      </c>
      <c r="K5511" s="21">
        <v>0</v>
      </c>
      <c r="L5511" s="21">
        <v>0</v>
      </c>
      <c r="M5511" s="21" t="s">
        <v>4099</v>
      </c>
      <c r="N5511" s="21" t="s">
        <v>587</v>
      </c>
      <c r="O5511" s="21">
        <f t="shared" si="342"/>
        <v>0</v>
      </c>
      <c r="P5511" s="21">
        <f t="shared" si="343"/>
        <v>1</v>
      </c>
      <c r="Q5511" s="21">
        <f t="shared" si="344"/>
        <v>0</v>
      </c>
      <c r="R5511">
        <f>IFERROR(IF(I5511=1,VLOOKUP(F5511,Lookup!$A$2:$B$15,2,FALSE),0),0.5)</f>
        <v>0.5</v>
      </c>
      <c r="S5511">
        <f>IF(K5511=1,1,IFERROR(IF(H5511="pass",VLOOKUP(F5511,Lookup!$D$2:$E$26,2,FALSE),0),1.6))</f>
        <v>0</v>
      </c>
      <c r="T5511" s="6">
        <f t="shared" si="345"/>
        <v>0</v>
      </c>
      <c r="U5511" s="6">
        <f t="shared" si="346"/>
        <v>0.5</v>
      </c>
      <c r="V5511" t="str">
        <f t="shared" si="347"/>
        <v>K.COUSINS, MIN</v>
      </c>
    </row>
    <row r="5512" spans="1:22">
      <c r="A5512">
        <v>1676</v>
      </c>
      <c r="B5512" s="21">
        <v>3</v>
      </c>
      <c r="C5512" s="21" t="s">
        <v>7</v>
      </c>
      <c r="D5512" s="21" t="s">
        <v>6</v>
      </c>
      <c r="E5512" s="21">
        <v>28</v>
      </c>
      <c r="F5512" s="21">
        <v>72</v>
      </c>
      <c r="G5512" s="21" t="s">
        <v>6613</v>
      </c>
      <c r="H5512" s="21" t="s">
        <v>439</v>
      </c>
      <c r="I5512" s="21">
        <v>0</v>
      </c>
      <c r="J5512" s="21">
        <v>1</v>
      </c>
      <c r="K5512" s="21">
        <v>0</v>
      </c>
      <c r="L5512" s="21">
        <v>0</v>
      </c>
      <c r="M5512" s="21" t="s">
        <v>1953</v>
      </c>
      <c r="N5512" s="21">
        <v>9</v>
      </c>
      <c r="O5512" s="21">
        <f t="shared" si="342"/>
        <v>9</v>
      </c>
      <c r="P5512" s="21">
        <f t="shared" si="343"/>
        <v>0</v>
      </c>
      <c r="Q5512" s="21">
        <f t="shared" si="344"/>
        <v>1</v>
      </c>
      <c r="R5512">
        <f>IFERROR(IF(I5512=1,VLOOKUP(F5512,Lookup!$A$2:$B$15,2,FALSE),0),0.5)</f>
        <v>0</v>
      </c>
      <c r="S5512">
        <f>IF(K5512=1,1,IFERROR(IF(H5512="pass",VLOOKUP(F5512,Lookup!$D$2:$E$26,2,FALSE),0),1.6))</f>
        <v>1.6</v>
      </c>
      <c r="T5512" s="6">
        <f t="shared" si="345"/>
        <v>1.7575000000000001</v>
      </c>
      <c r="U5512" s="6">
        <f t="shared" si="346"/>
        <v>1.7575000000000001</v>
      </c>
      <c r="V5512" t="str">
        <f t="shared" si="347"/>
        <v>J.JEFFERSON, MIN</v>
      </c>
    </row>
    <row r="5513" spans="1:22">
      <c r="A5513">
        <v>1677</v>
      </c>
      <c r="B5513" s="21">
        <v>3</v>
      </c>
      <c r="C5513" s="21" t="s">
        <v>7</v>
      </c>
      <c r="D5513" s="21" t="s">
        <v>6</v>
      </c>
      <c r="E5513" s="21">
        <v>19</v>
      </c>
      <c r="F5513" s="21">
        <v>81</v>
      </c>
      <c r="G5513" s="21" t="s">
        <v>6614</v>
      </c>
      <c r="H5513" s="21" t="s">
        <v>439</v>
      </c>
      <c r="I5513" s="21">
        <v>0</v>
      </c>
      <c r="J5513" s="21">
        <v>1</v>
      </c>
      <c r="K5513" s="21">
        <v>0</v>
      </c>
      <c r="L5513" s="21">
        <v>0</v>
      </c>
      <c r="M5513" s="21" t="s">
        <v>1948</v>
      </c>
      <c r="N5513" s="21">
        <v>3</v>
      </c>
      <c r="O5513" s="21">
        <f t="shared" si="342"/>
        <v>3</v>
      </c>
      <c r="P5513" s="21">
        <f t="shared" si="343"/>
        <v>0</v>
      </c>
      <c r="Q5513" s="21">
        <f t="shared" si="344"/>
        <v>1</v>
      </c>
      <c r="R5513">
        <f>IFERROR(IF(I5513=1,VLOOKUP(F5513,Lookup!$A$2:$B$15,2,FALSE),0),0.5)</f>
        <v>0</v>
      </c>
      <c r="S5513">
        <f>IF(K5513=1,1,IFERROR(IF(H5513="pass",VLOOKUP(F5513,Lookup!$D$2:$E$26,2,FALSE),0),1.6))</f>
        <v>2</v>
      </c>
      <c r="T5513" s="6">
        <f t="shared" si="345"/>
        <v>1.6525000000000001</v>
      </c>
      <c r="U5513" s="6">
        <f t="shared" si="346"/>
        <v>1.88185</v>
      </c>
      <c r="V5513" t="str">
        <f t="shared" si="347"/>
        <v>T.CONKLIN, MIN</v>
      </c>
    </row>
    <row r="5514" spans="1:22">
      <c r="A5514">
        <v>1678</v>
      </c>
      <c r="B5514" s="21">
        <v>3</v>
      </c>
      <c r="C5514" s="21" t="s">
        <v>7</v>
      </c>
      <c r="D5514" s="21" t="s">
        <v>6</v>
      </c>
      <c r="E5514" s="21">
        <v>3</v>
      </c>
      <c r="F5514" s="21">
        <v>97</v>
      </c>
      <c r="G5514" s="21" t="s">
        <v>6615</v>
      </c>
      <c r="H5514" s="21" t="s">
        <v>439</v>
      </c>
      <c r="I5514" s="21">
        <v>0</v>
      </c>
      <c r="J5514" s="21">
        <v>1</v>
      </c>
      <c r="K5514" s="21">
        <v>0</v>
      </c>
      <c r="L5514" s="21">
        <v>0</v>
      </c>
      <c r="M5514" s="21" t="s">
        <v>1953</v>
      </c>
      <c r="N5514" s="21">
        <v>3</v>
      </c>
      <c r="O5514" s="21">
        <f t="shared" si="342"/>
        <v>3</v>
      </c>
      <c r="P5514" s="21">
        <f t="shared" si="343"/>
        <v>0</v>
      </c>
      <c r="Q5514" s="21">
        <f t="shared" si="344"/>
        <v>1</v>
      </c>
      <c r="R5514">
        <f>IFERROR(IF(I5514=1,VLOOKUP(F5514,Lookup!$A$2:$B$15,2,FALSE),0),0.5)</f>
        <v>0</v>
      </c>
      <c r="S5514">
        <f>IF(K5514=1,1,IFERROR(IF(H5514="pass",VLOOKUP(F5514,Lookup!$D$2:$E$26,2,FALSE),0),1.6))</f>
        <v>3.5</v>
      </c>
      <c r="T5514" s="6">
        <f t="shared" si="345"/>
        <v>1.6525000000000001</v>
      </c>
      <c r="U5514" s="6">
        <f t="shared" si="346"/>
        <v>3.5</v>
      </c>
      <c r="V5514" t="str">
        <f t="shared" si="347"/>
        <v>J.JEFFERSON, MIN</v>
      </c>
    </row>
    <row r="5515" spans="1:22">
      <c r="A5515">
        <v>1679</v>
      </c>
      <c r="B5515" s="21">
        <v>3</v>
      </c>
      <c r="C5515" s="21" t="s">
        <v>6</v>
      </c>
      <c r="D5515" s="21" t="s">
        <v>7</v>
      </c>
      <c r="E5515" s="21">
        <v>75</v>
      </c>
      <c r="F5515" s="21">
        <v>25</v>
      </c>
      <c r="G5515" s="21" t="s">
        <v>6616</v>
      </c>
      <c r="H5515" s="21" t="s">
        <v>439</v>
      </c>
      <c r="I5515" s="21">
        <v>0</v>
      </c>
      <c r="J5515" s="21">
        <v>1</v>
      </c>
      <c r="K5515" s="21">
        <v>0</v>
      </c>
      <c r="L5515" s="21">
        <v>0</v>
      </c>
      <c r="M5515" s="21" t="s">
        <v>4746</v>
      </c>
      <c r="N5515" s="21">
        <v>5</v>
      </c>
      <c r="O5515" s="21">
        <f t="shared" si="342"/>
        <v>5</v>
      </c>
      <c r="P5515" s="21">
        <f t="shared" si="343"/>
        <v>0</v>
      </c>
      <c r="Q5515" s="21">
        <f t="shared" si="344"/>
        <v>1</v>
      </c>
      <c r="R5515">
        <f>IFERROR(IF(I5515=1,VLOOKUP(F5515,Lookup!$A$2:$B$15,2,FALSE),0),0.5)</f>
        <v>0</v>
      </c>
      <c r="S5515">
        <f>IF(K5515=1,1,IFERROR(IF(H5515="pass",VLOOKUP(F5515,Lookup!$D$2:$E$26,2,FALSE),0),1.6))</f>
        <v>1.6</v>
      </c>
      <c r="T5515" s="6">
        <f t="shared" si="345"/>
        <v>1.6875</v>
      </c>
      <c r="U5515" s="6">
        <f t="shared" si="346"/>
        <v>1.6875</v>
      </c>
      <c r="V5515" t="str">
        <f t="shared" si="347"/>
        <v>T.HOMER, SEA</v>
      </c>
    </row>
    <row r="5516" spans="1:22">
      <c r="A5516">
        <v>1680</v>
      </c>
      <c r="B5516" s="21">
        <v>3</v>
      </c>
      <c r="C5516" s="21" t="s">
        <v>6</v>
      </c>
      <c r="D5516" s="21" t="s">
        <v>7</v>
      </c>
      <c r="E5516" s="21">
        <v>63</v>
      </c>
      <c r="F5516" s="21">
        <v>37</v>
      </c>
      <c r="G5516" s="21" t="s">
        <v>6617</v>
      </c>
      <c r="H5516" s="21" t="s">
        <v>439</v>
      </c>
      <c r="I5516" s="21">
        <v>0</v>
      </c>
      <c r="J5516" s="21">
        <v>1</v>
      </c>
      <c r="K5516" s="21">
        <v>0</v>
      </c>
      <c r="L5516" s="21">
        <v>0</v>
      </c>
      <c r="M5516" s="21" t="s">
        <v>2523</v>
      </c>
      <c r="N5516" s="21">
        <v>0</v>
      </c>
      <c r="O5516" s="21">
        <f t="shared" si="342"/>
        <v>0</v>
      </c>
      <c r="P5516" s="21">
        <f t="shared" si="343"/>
        <v>0</v>
      </c>
      <c r="Q5516" s="21">
        <f t="shared" si="344"/>
        <v>1</v>
      </c>
      <c r="R5516">
        <f>IFERROR(IF(I5516=1,VLOOKUP(F5516,Lookup!$A$2:$B$15,2,FALSE),0),0.5)</f>
        <v>0</v>
      </c>
      <c r="S5516">
        <f>IF(K5516=1,1,IFERROR(IF(H5516="pass",VLOOKUP(F5516,Lookup!$D$2:$E$26,2,FALSE),0),1.6))</f>
        <v>1.6</v>
      </c>
      <c r="T5516" s="6">
        <f t="shared" si="345"/>
        <v>1.6</v>
      </c>
      <c r="U5516" s="6">
        <f t="shared" si="346"/>
        <v>1.6</v>
      </c>
      <c r="V5516" t="str">
        <f t="shared" si="347"/>
        <v>G.EVERETT, SEA</v>
      </c>
    </row>
    <row r="5517" spans="1:22">
      <c r="A5517">
        <v>1681</v>
      </c>
      <c r="B5517" s="21">
        <v>3</v>
      </c>
      <c r="C5517" s="21" t="s">
        <v>6</v>
      </c>
      <c r="D5517" s="21" t="s">
        <v>7</v>
      </c>
      <c r="E5517" s="21">
        <v>52</v>
      </c>
      <c r="F5517" s="21">
        <v>48</v>
      </c>
      <c r="G5517" s="21" t="s">
        <v>6618</v>
      </c>
      <c r="H5517" s="21" t="s">
        <v>439</v>
      </c>
      <c r="I5517" s="21">
        <v>0</v>
      </c>
      <c r="J5517" s="21">
        <v>1</v>
      </c>
      <c r="K5517" s="21">
        <v>0</v>
      </c>
      <c r="L5517" s="21">
        <v>0</v>
      </c>
      <c r="M5517" s="21" t="s">
        <v>4746</v>
      </c>
      <c r="N5517" s="21">
        <v>-1</v>
      </c>
      <c r="O5517" s="21">
        <f t="shared" si="342"/>
        <v>-1</v>
      </c>
      <c r="P5517" s="21">
        <f t="shared" si="343"/>
        <v>0</v>
      </c>
      <c r="Q5517" s="21">
        <f t="shared" si="344"/>
        <v>1</v>
      </c>
      <c r="R5517">
        <f>IFERROR(IF(I5517=1,VLOOKUP(F5517,Lookup!$A$2:$B$15,2,FALSE),0),0.5)</f>
        <v>0</v>
      </c>
      <c r="S5517">
        <f>IF(K5517=1,1,IFERROR(IF(H5517="pass",VLOOKUP(F5517,Lookup!$D$2:$E$26,2,FALSE),0),1.6))</f>
        <v>1.6</v>
      </c>
      <c r="T5517" s="6">
        <f t="shared" si="345"/>
        <v>1.5825</v>
      </c>
      <c r="U5517" s="6">
        <f t="shared" si="346"/>
        <v>1.5825</v>
      </c>
      <c r="V5517" t="str">
        <f t="shared" si="347"/>
        <v>T.HOMER, SEA</v>
      </c>
    </row>
    <row r="5518" spans="1:22">
      <c r="A5518">
        <v>1682</v>
      </c>
      <c r="B5518" s="21">
        <v>3</v>
      </c>
      <c r="C5518" s="21" t="s">
        <v>7</v>
      </c>
      <c r="D5518" s="21" t="s">
        <v>6</v>
      </c>
      <c r="E5518" s="21">
        <v>75</v>
      </c>
      <c r="F5518" s="21">
        <v>25</v>
      </c>
      <c r="G5518" s="21" t="s">
        <v>6619</v>
      </c>
      <c r="H5518" s="21" t="s">
        <v>585</v>
      </c>
      <c r="I5518" s="21">
        <v>1</v>
      </c>
      <c r="J5518" s="21">
        <v>0</v>
      </c>
      <c r="K5518" s="21">
        <v>0</v>
      </c>
      <c r="L5518" s="21">
        <v>0</v>
      </c>
      <c r="M5518" s="21" t="s">
        <v>1982</v>
      </c>
      <c r="N5518" s="21" t="s">
        <v>587</v>
      </c>
      <c r="O5518" s="21">
        <f t="shared" si="342"/>
        <v>0</v>
      </c>
      <c r="P5518" s="21">
        <f t="shared" si="343"/>
        <v>1</v>
      </c>
      <c r="Q5518" s="21">
        <f t="shared" si="344"/>
        <v>0</v>
      </c>
      <c r="R5518">
        <f>IFERROR(IF(I5518=1,VLOOKUP(F5518,Lookup!$A$2:$B$15,2,FALSE),0),0.5)</f>
        <v>0.5</v>
      </c>
      <c r="S5518">
        <f>IF(K5518=1,1,IFERROR(IF(H5518="pass",VLOOKUP(F5518,Lookup!$D$2:$E$26,2,FALSE),0),1.6))</f>
        <v>0</v>
      </c>
      <c r="T5518" s="6">
        <f t="shared" si="345"/>
        <v>0</v>
      </c>
      <c r="U5518" s="6">
        <f t="shared" si="346"/>
        <v>0.5</v>
      </c>
      <c r="V5518" t="str">
        <f t="shared" si="347"/>
        <v>A.MATTISON, MIN</v>
      </c>
    </row>
    <row r="5519" spans="1:22">
      <c r="A5519">
        <v>1683</v>
      </c>
      <c r="B5519" s="21">
        <v>3</v>
      </c>
      <c r="C5519" s="21" t="s">
        <v>7</v>
      </c>
      <c r="D5519" s="21" t="s">
        <v>6</v>
      </c>
      <c r="E5519" s="21">
        <v>66</v>
      </c>
      <c r="F5519" s="21">
        <v>34</v>
      </c>
      <c r="G5519" s="21" t="s">
        <v>6620</v>
      </c>
      <c r="H5519" s="21" t="s">
        <v>585</v>
      </c>
      <c r="I5519" s="21">
        <v>1</v>
      </c>
      <c r="J5519" s="21">
        <v>0</v>
      </c>
      <c r="K5519" s="21">
        <v>0</v>
      </c>
      <c r="L5519" s="21">
        <v>0</v>
      </c>
      <c r="M5519" s="21" t="s">
        <v>1982</v>
      </c>
      <c r="N5519" s="21" t="s">
        <v>587</v>
      </c>
      <c r="O5519" s="21">
        <f t="shared" si="342"/>
        <v>0</v>
      </c>
      <c r="P5519" s="21">
        <f t="shared" si="343"/>
        <v>1</v>
      </c>
      <c r="Q5519" s="21">
        <f t="shared" si="344"/>
        <v>0</v>
      </c>
      <c r="R5519">
        <f>IFERROR(IF(I5519=1,VLOOKUP(F5519,Lookup!$A$2:$B$15,2,FALSE),0),0.5)</f>
        <v>0.5</v>
      </c>
      <c r="S5519">
        <f>IF(K5519=1,1,IFERROR(IF(H5519="pass",VLOOKUP(F5519,Lookup!$D$2:$E$26,2,FALSE),0),1.6))</f>
        <v>0</v>
      </c>
      <c r="T5519" s="6">
        <f t="shared" si="345"/>
        <v>0</v>
      </c>
      <c r="U5519" s="6">
        <f t="shared" si="346"/>
        <v>0.5</v>
      </c>
      <c r="V5519" t="str">
        <f t="shared" si="347"/>
        <v>A.MATTISON, MIN</v>
      </c>
    </row>
    <row r="5520" spans="1:22">
      <c r="A5520">
        <v>1684</v>
      </c>
      <c r="B5520" s="21">
        <v>3</v>
      </c>
      <c r="C5520" s="21" t="s">
        <v>7</v>
      </c>
      <c r="D5520" s="21" t="s">
        <v>6</v>
      </c>
      <c r="E5520" s="21">
        <v>63</v>
      </c>
      <c r="F5520" s="21">
        <v>37</v>
      </c>
      <c r="G5520" s="21" t="s">
        <v>6621</v>
      </c>
      <c r="H5520" s="21" t="s">
        <v>439</v>
      </c>
      <c r="I5520" s="21">
        <v>0</v>
      </c>
      <c r="J5520" s="21">
        <v>1</v>
      </c>
      <c r="K5520" s="21">
        <v>0</v>
      </c>
      <c r="L5520" s="21">
        <v>0</v>
      </c>
      <c r="M5520" s="21" t="s">
        <v>1950</v>
      </c>
      <c r="N5520" s="21">
        <v>-7</v>
      </c>
      <c r="O5520" s="21">
        <f t="shared" si="342"/>
        <v>-7</v>
      </c>
      <c r="P5520" s="21">
        <f t="shared" si="343"/>
        <v>0</v>
      </c>
      <c r="Q5520" s="21">
        <f t="shared" si="344"/>
        <v>1</v>
      </c>
      <c r="R5520">
        <f>IFERROR(IF(I5520=1,VLOOKUP(F5520,Lookup!$A$2:$B$15,2,FALSE),0),0.5)</f>
        <v>0</v>
      </c>
      <c r="S5520">
        <f>IF(K5520=1,1,IFERROR(IF(H5520="pass",VLOOKUP(F5520,Lookup!$D$2:$E$26,2,FALSE),0),1.6))</f>
        <v>1.6</v>
      </c>
      <c r="T5520" s="6">
        <f t="shared" si="345"/>
        <v>1.4775</v>
      </c>
      <c r="U5520" s="6">
        <f t="shared" si="346"/>
        <v>1.4775</v>
      </c>
      <c r="V5520" t="str">
        <f t="shared" si="347"/>
        <v>A.THIELEN, MIN</v>
      </c>
    </row>
    <row r="5521" spans="1:22">
      <c r="A5521">
        <v>1685</v>
      </c>
      <c r="B5521" s="21">
        <v>3</v>
      </c>
      <c r="C5521" s="21" t="s">
        <v>7</v>
      </c>
      <c r="D5521" s="21" t="s">
        <v>6</v>
      </c>
      <c r="E5521" s="21">
        <v>67</v>
      </c>
      <c r="F5521" s="21">
        <v>33</v>
      </c>
      <c r="G5521" s="21" t="s">
        <v>6622</v>
      </c>
      <c r="H5521" s="21" t="s">
        <v>439</v>
      </c>
      <c r="I5521" s="21">
        <v>0</v>
      </c>
      <c r="J5521" s="21">
        <v>1</v>
      </c>
      <c r="K5521" s="21">
        <v>0</v>
      </c>
      <c r="L5521" s="21">
        <v>0</v>
      </c>
      <c r="M5521" s="21" t="s">
        <v>1953</v>
      </c>
      <c r="N5521" s="21">
        <v>10</v>
      </c>
      <c r="O5521" s="21">
        <f t="shared" si="342"/>
        <v>10</v>
      </c>
      <c r="P5521" s="21">
        <f t="shared" si="343"/>
        <v>0</v>
      </c>
      <c r="Q5521" s="21">
        <f t="shared" si="344"/>
        <v>1</v>
      </c>
      <c r="R5521">
        <f>IFERROR(IF(I5521=1,VLOOKUP(F5521,Lookup!$A$2:$B$15,2,FALSE),0),0.5)</f>
        <v>0</v>
      </c>
      <c r="S5521">
        <f>IF(K5521=1,1,IFERROR(IF(H5521="pass",VLOOKUP(F5521,Lookup!$D$2:$E$26,2,FALSE),0),1.6))</f>
        <v>1.6</v>
      </c>
      <c r="T5521" s="6">
        <f t="shared" si="345"/>
        <v>1.7750000000000001</v>
      </c>
      <c r="U5521" s="6">
        <f t="shared" si="346"/>
        <v>1.7750000000000001</v>
      </c>
      <c r="V5521" t="str">
        <f t="shared" si="347"/>
        <v>J.JEFFERSON, MIN</v>
      </c>
    </row>
    <row r="5522" spans="1:22">
      <c r="A5522">
        <v>1686</v>
      </c>
      <c r="B5522" s="21">
        <v>3</v>
      </c>
      <c r="C5522" s="21" t="s">
        <v>7</v>
      </c>
      <c r="D5522" s="21" t="s">
        <v>6</v>
      </c>
      <c r="E5522" s="21">
        <v>52</v>
      </c>
      <c r="F5522" s="21">
        <v>48</v>
      </c>
      <c r="G5522" s="21" t="s">
        <v>6623</v>
      </c>
      <c r="H5522" s="21" t="s">
        <v>585</v>
      </c>
      <c r="I5522" s="21">
        <v>1</v>
      </c>
      <c r="J5522" s="21">
        <v>0</v>
      </c>
      <c r="K5522" s="21">
        <v>0</v>
      </c>
      <c r="L5522" s="21">
        <v>0</v>
      </c>
      <c r="M5522" s="21" t="s">
        <v>1982</v>
      </c>
      <c r="N5522" s="21" t="s">
        <v>587</v>
      </c>
      <c r="O5522" s="21">
        <f t="shared" si="342"/>
        <v>0</v>
      </c>
      <c r="P5522" s="21">
        <f t="shared" si="343"/>
        <v>1</v>
      </c>
      <c r="Q5522" s="21">
        <f t="shared" si="344"/>
        <v>0</v>
      </c>
      <c r="R5522">
        <f>IFERROR(IF(I5522=1,VLOOKUP(F5522,Lookup!$A$2:$B$15,2,FALSE),0),0.5)</f>
        <v>0.5</v>
      </c>
      <c r="S5522">
        <f>IF(K5522=1,1,IFERROR(IF(H5522="pass",VLOOKUP(F5522,Lookup!$D$2:$E$26,2,FALSE),0),1.6))</f>
        <v>0</v>
      </c>
      <c r="T5522" s="6">
        <f t="shared" si="345"/>
        <v>0</v>
      </c>
      <c r="U5522" s="6">
        <f t="shared" si="346"/>
        <v>0.5</v>
      </c>
      <c r="V5522" t="str">
        <f t="shared" si="347"/>
        <v>A.MATTISON, MIN</v>
      </c>
    </row>
    <row r="5523" spans="1:22">
      <c r="A5523">
        <v>1687</v>
      </c>
      <c r="B5523" s="21">
        <v>3</v>
      </c>
      <c r="C5523" s="21" t="s">
        <v>7</v>
      </c>
      <c r="D5523" s="21" t="s">
        <v>6</v>
      </c>
      <c r="E5523" s="21">
        <v>48</v>
      </c>
      <c r="F5523" s="21">
        <v>52</v>
      </c>
      <c r="G5523" s="21" t="s">
        <v>6624</v>
      </c>
      <c r="H5523" s="21" t="s">
        <v>439</v>
      </c>
      <c r="I5523" s="21">
        <v>0</v>
      </c>
      <c r="J5523" s="21">
        <v>1</v>
      </c>
      <c r="K5523" s="21">
        <v>0</v>
      </c>
      <c r="L5523" s="21">
        <v>0</v>
      </c>
      <c r="M5523" s="21" t="s">
        <v>1948</v>
      </c>
      <c r="N5523" s="21">
        <v>1</v>
      </c>
      <c r="O5523" s="21">
        <f t="shared" si="342"/>
        <v>1</v>
      </c>
      <c r="P5523" s="21">
        <f t="shared" si="343"/>
        <v>0</v>
      </c>
      <c r="Q5523" s="21">
        <f t="shared" si="344"/>
        <v>1</v>
      </c>
      <c r="R5523">
        <f>IFERROR(IF(I5523=1,VLOOKUP(F5523,Lookup!$A$2:$B$15,2,FALSE),0),0.5)</f>
        <v>0</v>
      </c>
      <c r="S5523">
        <f>IF(K5523=1,1,IFERROR(IF(H5523="pass",VLOOKUP(F5523,Lookup!$D$2:$E$26,2,FALSE),0),1.6))</f>
        <v>1.6</v>
      </c>
      <c r="T5523" s="6">
        <f t="shared" si="345"/>
        <v>1.6175000000000002</v>
      </c>
      <c r="U5523" s="6">
        <f t="shared" si="346"/>
        <v>1.6175000000000002</v>
      </c>
      <c r="V5523" t="str">
        <f t="shared" si="347"/>
        <v>T.CONKLIN, MIN</v>
      </c>
    </row>
    <row r="5524" spans="1:22">
      <c r="A5524">
        <v>1688</v>
      </c>
      <c r="B5524" s="21">
        <v>3</v>
      </c>
      <c r="C5524" s="21" t="s">
        <v>7</v>
      </c>
      <c r="D5524" s="21" t="s">
        <v>6</v>
      </c>
      <c r="E5524" s="21">
        <v>43</v>
      </c>
      <c r="F5524" s="21">
        <v>57</v>
      </c>
      <c r="G5524" s="21" t="s">
        <v>6625</v>
      </c>
      <c r="H5524" s="21" t="s">
        <v>585</v>
      </c>
      <c r="I5524" s="21">
        <v>1</v>
      </c>
      <c r="J5524" s="21">
        <v>0</v>
      </c>
      <c r="K5524" s="21">
        <v>0</v>
      </c>
      <c r="L5524" s="21">
        <v>0</v>
      </c>
      <c r="M5524" s="21" t="s">
        <v>1982</v>
      </c>
      <c r="N5524" s="21" t="s">
        <v>587</v>
      </c>
      <c r="O5524" s="21">
        <f t="shared" si="342"/>
        <v>0</v>
      </c>
      <c r="P5524" s="21">
        <f t="shared" si="343"/>
        <v>1</v>
      </c>
      <c r="Q5524" s="21">
        <f t="shared" si="344"/>
        <v>0</v>
      </c>
      <c r="R5524">
        <f>IFERROR(IF(I5524=1,VLOOKUP(F5524,Lookup!$A$2:$B$15,2,FALSE),0),0.5)</f>
        <v>0.5</v>
      </c>
      <c r="S5524">
        <f>IF(K5524=1,1,IFERROR(IF(H5524="pass",VLOOKUP(F5524,Lookup!$D$2:$E$26,2,FALSE),0),1.6))</f>
        <v>0</v>
      </c>
      <c r="T5524" s="6">
        <f t="shared" si="345"/>
        <v>0</v>
      </c>
      <c r="U5524" s="6">
        <f t="shared" si="346"/>
        <v>0.5</v>
      </c>
      <c r="V5524" t="str">
        <f t="shared" si="347"/>
        <v>A.MATTISON, MIN</v>
      </c>
    </row>
    <row r="5525" spans="1:22">
      <c r="A5525">
        <v>1689</v>
      </c>
      <c r="B5525" s="21">
        <v>3</v>
      </c>
      <c r="C5525" s="21" t="s">
        <v>7</v>
      </c>
      <c r="D5525" s="21" t="s">
        <v>6</v>
      </c>
      <c r="E5525" s="21">
        <v>40</v>
      </c>
      <c r="F5525" s="21">
        <v>60</v>
      </c>
      <c r="G5525" s="21" t="s">
        <v>6626</v>
      </c>
      <c r="H5525" s="21" t="s">
        <v>439</v>
      </c>
      <c r="I5525" s="21">
        <v>0</v>
      </c>
      <c r="J5525" s="21">
        <v>1</v>
      </c>
      <c r="K5525" s="21">
        <v>0</v>
      </c>
      <c r="L5525" s="21">
        <v>0</v>
      </c>
      <c r="M5525" s="21" t="s">
        <v>1950</v>
      </c>
      <c r="N5525" s="21">
        <v>19</v>
      </c>
      <c r="O5525" s="21">
        <f t="shared" si="342"/>
        <v>19</v>
      </c>
      <c r="P5525" s="21">
        <f t="shared" si="343"/>
        <v>0</v>
      </c>
      <c r="Q5525" s="21">
        <f t="shared" si="344"/>
        <v>1</v>
      </c>
      <c r="R5525">
        <f>IFERROR(IF(I5525=1,VLOOKUP(F5525,Lookup!$A$2:$B$15,2,FALSE),0),0.5)</f>
        <v>0</v>
      </c>
      <c r="S5525">
        <f>IF(K5525=1,1,IFERROR(IF(H5525="pass",VLOOKUP(F5525,Lookup!$D$2:$E$26,2,FALSE),0),1.6))</f>
        <v>1.6</v>
      </c>
      <c r="T5525" s="6">
        <f t="shared" si="345"/>
        <v>1.9325000000000001</v>
      </c>
      <c r="U5525" s="6">
        <f t="shared" si="346"/>
        <v>1.9325000000000001</v>
      </c>
      <c r="V5525" t="str">
        <f t="shared" si="347"/>
        <v>A.THIELEN, MIN</v>
      </c>
    </row>
    <row r="5526" spans="1:22">
      <c r="A5526">
        <v>1690</v>
      </c>
      <c r="B5526" s="21">
        <v>3</v>
      </c>
      <c r="C5526" s="21" t="s">
        <v>7</v>
      </c>
      <c r="D5526" s="21" t="s">
        <v>6</v>
      </c>
      <c r="E5526" s="21">
        <v>40</v>
      </c>
      <c r="F5526" s="21">
        <v>60</v>
      </c>
      <c r="G5526" s="21" t="s">
        <v>6627</v>
      </c>
      <c r="H5526" s="21" t="s">
        <v>585</v>
      </c>
      <c r="I5526" s="21">
        <v>1</v>
      </c>
      <c r="J5526" s="21">
        <v>0</v>
      </c>
      <c r="K5526" s="21">
        <v>0</v>
      </c>
      <c r="L5526" s="21">
        <v>0</v>
      </c>
      <c r="M5526" s="21" t="s">
        <v>1991</v>
      </c>
      <c r="N5526" s="21" t="s">
        <v>587</v>
      </c>
      <c r="O5526" s="21">
        <f t="shared" si="342"/>
        <v>0</v>
      </c>
      <c r="P5526" s="21">
        <f t="shared" si="343"/>
        <v>1</v>
      </c>
      <c r="Q5526" s="21">
        <f t="shared" si="344"/>
        <v>0</v>
      </c>
      <c r="R5526">
        <f>IFERROR(IF(I5526=1,VLOOKUP(F5526,Lookup!$A$2:$B$15,2,FALSE),0),0.5)</f>
        <v>0.5</v>
      </c>
      <c r="S5526">
        <f>IF(K5526=1,1,IFERROR(IF(H5526="pass",VLOOKUP(F5526,Lookup!$D$2:$E$26,2,FALSE),0),1.6))</f>
        <v>0</v>
      </c>
      <c r="T5526" s="6">
        <f t="shared" si="345"/>
        <v>0</v>
      </c>
      <c r="U5526" s="6">
        <f t="shared" si="346"/>
        <v>0.5</v>
      </c>
      <c r="V5526" t="str">
        <f t="shared" si="347"/>
        <v>A.ABDULLAH, MIN</v>
      </c>
    </row>
    <row r="5527" spans="1:22">
      <c r="A5527">
        <v>1691</v>
      </c>
      <c r="B5527" s="21">
        <v>3</v>
      </c>
      <c r="C5527" s="21" t="s">
        <v>7</v>
      </c>
      <c r="D5527" s="21" t="s">
        <v>6</v>
      </c>
      <c r="E5527" s="21">
        <v>34</v>
      </c>
      <c r="F5527" s="21">
        <v>66</v>
      </c>
      <c r="G5527" s="21" t="s">
        <v>6628</v>
      </c>
      <c r="H5527" s="21" t="s">
        <v>439</v>
      </c>
      <c r="I5527" s="21">
        <v>0</v>
      </c>
      <c r="J5527" s="21">
        <v>1</v>
      </c>
      <c r="K5527" s="21">
        <v>0</v>
      </c>
      <c r="L5527" s="21">
        <v>0</v>
      </c>
      <c r="M5527" s="21" t="s">
        <v>1953</v>
      </c>
      <c r="N5527" s="21">
        <v>8</v>
      </c>
      <c r="O5527" s="21">
        <f t="shared" si="342"/>
        <v>8</v>
      </c>
      <c r="P5527" s="21">
        <f t="shared" si="343"/>
        <v>0</v>
      </c>
      <c r="Q5527" s="21">
        <f t="shared" si="344"/>
        <v>1</v>
      </c>
      <c r="R5527">
        <f>IFERROR(IF(I5527=1,VLOOKUP(F5527,Lookup!$A$2:$B$15,2,FALSE),0),0.5)</f>
        <v>0</v>
      </c>
      <c r="S5527">
        <f>IF(K5527=1,1,IFERROR(IF(H5527="pass",VLOOKUP(F5527,Lookup!$D$2:$E$26,2,FALSE),0),1.6))</f>
        <v>1.6</v>
      </c>
      <c r="T5527" s="6">
        <f t="shared" si="345"/>
        <v>1.74</v>
      </c>
      <c r="U5527" s="6">
        <f t="shared" si="346"/>
        <v>1.74</v>
      </c>
      <c r="V5527" t="str">
        <f t="shared" si="347"/>
        <v>J.JEFFERSON, MIN</v>
      </c>
    </row>
    <row r="5528" spans="1:22">
      <c r="A5528">
        <v>1692</v>
      </c>
      <c r="B5528" s="21">
        <v>3</v>
      </c>
      <c r="C5528" s="21" t="s">
        <v>7</v>
      </c>
      <c r="D5528" s="21" t="s">
        <v>6</v>
      </c>
      <c r="E5528" s="21">
        <v>26</v>
      </c>
      <c r="F5528" s="21">
        <v>74</v>
      </c>
      <c r="G5528" s="21" t="s">
        <v>6629</v>
      </c>
      <c r="H5528" s="21" t="s">
        <v>585</v>
      </c>
      <c r="I5528" s="21">
        <v>1</v>
      </c>
      <c r="J5528" s="21">
        <v>0</v>
      </c>
      <c r="K5528" s="21">
        <v>0</v>
      </c>
      <c r="L5528" s="21">
        <v>0</v>
      </c>
      <c r="M5528" s="21" t="s">
        <v>1982</v>
      </c>
      <c r="N5528" s="21" t="s">
        <v>587</v>
      </c>
      <c r="O5528" s="21">
        <f t="shared" si="342"/>
        <v>0</v>
      </c>
      <c r="P5528" s="21">
        <f t="shared" si="343"/>
        <v>1</v>
      </c>
      <c r="Q5528" s="21">
        <f t="shared" si="344"/>
        <v>0</v>
      </c>
      <c r="R5528">
        <f>IFERROR(IF(I5528=1,VLOOKUP(F5528,Lookup!$A$2:$B$15,2,FALSE),0),0.5)</f>
        <v>0.5</v>
      </c>
      <c r="S5528">
        <f>IF(K5528=1,1,IFERROR(IF(H5528="pass",VLOOKUP(F5528,Lookup!$D$2:$E$26,2,FALSE),0),1.6))</f>
        <v>0</v>
      </c>
      <c r="T5528" s="6">
        <f t="shared" si="345"/>
        <v>0</v>
      </c>
      <c r="U5528" s="6">
        <f t="shared" si="346"/>
        <v>0.5</v>
      </c>
      <c r="V5528" t="str">
        <f t="shared" si="347"/>
        <v>A.MATTISON, MIN</v>
      </c>
    </row>
    <row r="5529" spans="1:22">
      <c r="A5529">
        <v>1693</v>
      </c>
      <c r="B5529" s="21">
        <v>3</v>
      </c>
      <c r="C5529" s="21" t="s">
        <v>7</v>
      </c>
      <c r="D5529" s="21" t="s">
        <v>6</v>
      </c>
      <c r="E5529" s="21">
        <v>23</v>
      </c>
      <c r="F5529" s="21">
        <v>77</v>
      </c>
      <c r="G5529" s="21" t="s">
        <v>6630</v>
      </c>
      <c r="H5529" s="21" t="s">
        <v>439</v>
      </c>
      <c r="I5529" s="21">
        <v>0</v>
      </c>
      <c r="J5529" s="21">
        <v>1</v>
      </c>
      <c r="K5529" s="21">
        <v>0</v>
      </c>
      <c r="L5529" s="21">
        <v>0</v>
      </c>
      <c r="M5529" s="21" t="s">
        <v>1950</v>
      </c>
      <c r="N5529" s="21">
        <v>5</v>
      </c>
      <c r="O5529" s="21">
        <f t="shared" si="342"/>
        <v>5</v>
      </c>
      <c r="P5529" s="21">
        <f t="shared" si="343"/>
        <v>0</v>
      </c>
      <c r="Q5529" s="21">
        <f t="shared" si="344"/>
        <v>1</v>
      </c>
      <c r="R5529">
        <f>IFERROR(IF(I5529=1,VLOOKUP(F5529,Lookup!$A$2:$B$15,2,FALSE),0),0.5)</f>
        <v>0</v>
      </c>
      <c r="S5529">
        <f>IF(K5529=1,1,IFERROR(IF(H5529="pass",VLOOKUP(F5529,Lookup!$D$2:$E$26,2,FALSE),0),1.6))</f>
        <v>1.8</v>
      </c>
      <c r="T5529" s="6">
        <f t="shared" si="345"/>
        <v>1.6875</v>
      </c>
      <c r="U5529" s="6">
        <f t="shared" si="346"/>
        <v>1.7617500000000001</v>
      </c>
      <c r="V5529" t="str">
        <f t="shared" si="347"/>
        <v>A.THIELEN, MIN</v>
      </c>
    </row>
    <row r="5530" spans="1:22">
      <c r="A5530">
        <v>1694</v>
      </c>
      <c r="B5530" s="21">
        <v>3</v>
      </c>
      <c r="C5530" s="21" t="s">
        <v>7</v>
      </c>
      <c r="D5530" s="21" t="s">
        <v>6</v>
      </c>
      <c r="E5530" s="21">
        <v>14</v>
      </c>
      <c r="F5530" s="21">
        <v>86</v>
      </c>
      <c r="G5530" s="21" t="s">
        <v>6631</v>
      </c>
      <c r="H5530" s="21" t="s">
        <v>585</v>
      </c>
      <c r="I5530" s="21">
        <v>1</v>
      </c>
      <c r="J5530" s="21">
        <v>0</v>
      </c>
      <c r="K5530" s="21">
        <v>0</v>
      </c>
      <c r="L5530" s="21">
        <v>0</v>
      </c>
      <c r="M5530" s="21" t="s">
        <v>1982</v>
      </c>
      <c r="N5530" s="21" t="s">
        <v>587</v>
      </c>
      <c r="O5530" s="21">
        <f t="shared" si="342"/>
        <v>0</v>
      </c>
      <c r="P5530" s="21">
        <f t="shared" si="343"/>
        <v>1</v>
      </c>
      <c r="Q5530" s="21">
        <f t="shared" si="344"/>
        <v>0</v>
      </c>
      <c r="R5530">
        <f>IFERROR(IF(I5530=1,VLOOKUP(F5530,Lookup!$A$2:$B$15,2,FALSE),0),0.5)</f>
        <v>0.6</v>
      </c>
      <c r="S5530">
        <f>IF(K5530=1,1,IFERROR(IF(H5530="pass",VLOOKUP(F5530,Lookup!$D$2:$E$26,2,FALSE),0),1.6))</f>
        <v>0</v>
      </c>
      <c r="T5530" s="6">
        <f t="shared" si="345"/>
        <v>0</v>
      </c>
      <c r="U5530" s="6">
        <f t="shared" si="346"/>
        <v>0.6</v>
      </c>
      <c r="V5530" t="str">
        <f t="shared" si="347"/>
        <v>A.MATTISON, MIN</v>
      </c>
    </row>
    <row r="5531" spans="1:22">
      <c r="A5531">
        <v>1695</v>
      </c>
      <c r="B5531" s="21">
        <v>3</v>
      </c>
      <c r="C5531" s="21" t="s">
        <v>7</v>
      </c>
      <c r="D5531" s="21" t="s">
        <v>6</v>
      </c>
      <c r="E5531" s="21">
        <v>15</v>
      </c>
      <c r="F5531" s="21">
        <v>85</v>
      </c>
      <c r="G5531" s="21" t="s">
        <v>6632</v>
      </c>
      <c r="H5531" s="21" t="s">
        <v>439</v>
      </c>
      <c r="I5531" s="21">
        <v>0</v>
      </c>
      <c r="J5531" s="21">
        <v>1</v>
      </c>
      <c r="K5531" s="21">
        <v>0</v>
      </c>
      <c r="L5531" s="21">
        <v>0</v>
      </c>
      <c r="M5531" s="21" t="s">
        <v>1953</v>
      </c>
      <c r="N5531" s="21">
        <v>5</v>
      </c>
      <c r="O5531" s="21">
        <f t="shared" si="342"/>
        <v>5</v>
      </c>
      <c r="P5531" s="21">
        <f t="shared" si="343"/>
        <v>0</v>
      </c>
      <c r="Q5531" s="21">
        <f t="shared" si="344"/>
        <v>1</v>
      </c>
      <c r="R5531">
        <f>IFERROR(IF(I5531=1,VLOOKUP(F5531,Lookup!$A$2:$B$15,2,FALSE),0),0.5)</f>
        <v>0</v>
      </c>
      <c r="S5531">
        <f>IF(K5531=1,1,IFERROR(IF(H5531="pass",VLOOKUP(F5531,Lookup!$D$2:$E$26,2,FALSE),0),1.6))</f>
        <v>2</v>
      </c>
      <c r="T5531" s="6">
        <f t="shared" si="345"/>
        <v>1.6875</v>
      </c>
      <c r="U5531" s="6">
        <f t="shared" si="346"/>
        <v>1.8937500000000003</v>
      </c>
      <c r="V5531" t="str">
        <f t="shared" si="347"/>
        <v>J.JEFFERSON, MIN</v>
      </c>
    </row>
    <row r="5532" spans="1:22">
      <c r="A5532">
        <v>1696</v>
      </c>
      <c r="B5532" s="21">
        <v>3</v>
      </c>
      <c r="C5532" s="21" t="s">
        <v>6</v>
      </c>
      <c r="D5532" s="21" t="s">
        <v>7</v>
      </c>
      <c r="E5532" s="21">
        <v>75</v>
      </c>
      <c r="F5532" s="21">
        <v>25</v>
      </c>
      <c r="G5532" s="21" t="s">
        <v>6633</v>
      </c>
      <c r="H5532" s="21" t="s">
        <v>585</v>
      </c>
      <c r="I5532" s="21">
        <v>1</v>
      </c>
      <c r="J5532" s="21">
        <v>0</v>
      </c>
      <c r="K5532" s="21">
        <v>0</v>
      </c>
      <c r="L5532" s="21">
        <v>0</v>
      </c>
      <c r="M5532" s="21" t="s">
        <v>2512</v>
      </c>
      <c r="N5532" s="21" t="s">
        <v>587</v>
      </c>
      <c r="O5532" s="21">
        <f t="shared" si="342"/>
        <v>0</v>
      </c>
      <c r="P5532" s="21">
        <f t="shared" si="343"/>
        <v>1</v>
      </c>
      <c r="Q5532" s="21">
        <f t="shared" si="344"/>
        <v>0</v>
      </c>
      <c r="R5532">
        <f>IFERROR(IF(I5532=1,VLOOKUP(F5532,Lookup!$A$2:$B$15,2,FALSE),0),0.5)</f>
        <v>0.5</v>
      </c>
      <c r="S5532">
        <f>IF(K5532=1,1,IFERROR(IF(H5532="pass",VLOOKUP(F5532,Lookup!$D$2:$E$26,2,FALSE),0),1.6))</f>
        <v>0</v>
      </c>
      <c r="T5532" s="6">
        <f t="shared" si="345"/>
        <v>0</v>
      </c>
      <c r="U5532" s="6">
        <f t="shared" si="346"/>
        <v>0.5</v>
      </c>
      <c r="V5532" t="str">
        <f t="shared" si="347"/>
        <v>C.CARSON, SEA</v>
      </c>
    </row>
    <row r="5533" spans="1:22">
      <c r="A5533">
        <v>1697</v>
      </c>
      <c r="B5533" s="21">
        <v>3</v>
      </c>
      <c r="C5533" s="21" t="s">
        <v>6</v>
      </c>
      <c r="D5533" s="21" t="s">
        <v>7</v>
      </c>
      <c r="E5533" s="21">
        <v>70</v>
      </c>
      <c r="F5533" s="21">
        <v>30</v>
      </c>
      <c r="G5533" s="21" t="s">
        <v>6634</v>
      </c>
      <c r="H5533" s="21" t="s">
        <v>585</v>
      </c>
      <c r="I5533" s="21">
        <v>1</v>
      </c>
      <c r="J5533" s="21">
        <v>0</v>
      </c>
      <c r="K5533" s="21">
        <v>0</v>
      </c>
      <c r="L5533" s="21">
        <v>0</v>
      </c>
      <c r="M5533" s="21" t="s">
        <v>4751</v>
      </c>
      <c r="N5533" s="21" t="s">
        <v>587</v>
      </c>
      <c r="O5533" s="21">
        <f t="shared" si="342"/>
        <v>0</v>
      </c>
      <c r="P5533" s="21">
        <f t="shared" si="343"/>
        <v>1</v>
      </c>
      <c r="Q5533" s="21">
        <f t="shared" si="344"/>
        <v>0</v>
      </c>
      <c r="R5533">
        <f>IFERROR(IF(I5533=1,VLOOKUP(F5533,Lookup!$A$2:$B$15,2,FALSE),0),0.5)</f>
        <v>0.5</v>
      </c>
      <c r="S5533">
        <f>IF(K5533=1,1,IFERROR(IF(H5533="pass",VLOOKUP(F5533,Lookup!$D$2:$E$26,2,FALSE),0),1.6))</f>
        <v>0</v>
      </c>
      <c r="T5533" s="6">
        <f t="shared" si="345"/>
        <v>0</v>
      </c>
      <c r="U5533" s="6">
        <f t="shared" si="346"/>
        <v>0.5</v>
      </c>
      <c r="V5533" t="str">
        <f t="shared" si="347"/>
        <v>A.COLLINS, SEA</v>
      </c>
    </row>
    <row r="5534" spans="1:22">
      <c r="A5534">
        <v>1698</v>
      </c>
      <c r="B5534" s="21">
        <v>3</v>
      </c>
      <c r="C5534" s="21" t="s">
        <v>6</v>
      </c>
      <c r="D5534" s="21" t="s">
        <v>7</v>
      </c>
      <c r="E5534" s="21">
        <v>73</v>
      </c>
      <c r="F5534" s="21">
        <v>27</v>
      </c>
      <c r="G5534" s="21" t="s">
        <v>6635</v>
      </c>
      <c r="H5534" s="21" t="s">
        <v>439</v>
      </c>
      <c r="I5534" s="21">
        <v>0</v>
      </c>
      <c r="J5534" s="21">
        <v>1</v>
      </c>
      <c r="K5534" s="21">
        <v>0</v>
      </c>
      <c r="L5534" s="21">
        <v>0</v>
      </c>
      <c r="M5534" s="21" t="s">
        <v>4746</v>
      </c>
      <c r="N5534" s="21">
        <v>-6</v>
      </c>
      <c r="O5534" s="21">
        <f t="shared" si="342"/>
        <v>-6</v>
      </c>
      <c r="P5534" s="21">
        <f t="shared" si="343"/>
        <v>0</v>
      </c>
      <c r="Q5534" s="21">
        <f t="shared" si="344"/>
        <v>1</v>
      </c>
      <c r="R5534">
        <f>IFERROR(IF(I5534=1,VLOOKUP(F5534,Lookup!$A$2:$B$15,2,FALSE),0),0.5)</f>
        <v>0</v>
      </c>
      <c r="S5534">
        <f>IF(K5534=1,1,IFERROR(IF(H5534="pass",VLOOKUP(F5534,Lookup!$D$2:$E$26,2,FALSE),0),1.6))</f>
        <v>1.6</v>
      </c>
      <c r="T5534" s="6">
        <f t="shared" si="345"/>
        <v>1.4950000000000001</v>
      </c>
      <c r="U5534" s="6">
        <f t="shared" si="346"/>
        <v>1.4950000000000001</v>
      </c>
      <c r="V5534" t="str">
        <f t="shared" si="347"/>
        <v>T.HOMER, SEA</v>
      </c>
    </row>
    <row r="5535" spans="1:22">
      <c r="A5535">
        <v>1699</v>
      </c>
      <c r="B5535" s="21">
        <v>3</v>
      </c>
      <c r="C5535" s="21" t="s">
        <v>7</v>
      </c>
      <c r="D5535" s="21" t="s">
        <v>6</v>
      </c>
      <c r="E5535" s="21">
        <v>85</v>
      </c>
      <c r="F5535" s="21">
        <v>15</v>
      </c>
      <c r="G5535" s="21" t="s">
        <v>6636</v>
      </c>
      <c r="H5535" s="21" t="s">
        <v>439</v>
      </c>
      <c r="I5535" s="21">
        <v>0</v>
      </c>
      <c r="J5535" s="21">
        <v>1</v>
      </c>
      <c r="K5535" s="21">
        <v>0</v>
      </c>
      <c r="L5535" s="21">
        <v>0</v>
      </c>
      <c r="M5535" s="21" t="s">
        <v>1982</v>
      </c>
      <c r="N5535" s="21">
        <v>-3</v>
      </c>
      <c r="O5535" s="21">
        <f t="shared" si="342"/>
        <v>-3</v>
      </c>
      <c r="P5535" s="21">
        <f t="shared" si="343"/>
        <v>0</v>
      </c>
      <c r="Q5535" s="21">
        <f t="shared" si="344"/>
        <v>1</v>
      </c>
      <c r="R5535">
        <f>IFERROR(IF(I5535=1,VLOOKUP(F5535,Lookup!$A$2:$B$15,2,FALSE),0),0.5)</f>
        <v>0</v>
      </c>
      <c r="S5535">
        <f>IF(K5535=1,1,IFERROR(IF(H5535="pass",VLOOKUP(F5535,Lookup!$D$2:$E$26,2,FALSE),0),1.6))</f>
        <v>1.6</v>
      </c>
      <c r="T5535" s="6">
        <f t="shared" si="345"/>
        <v>1.5475000000000001</v>
      </c>
      <c r="U5535" s="6">
        <f t="shared" si="346"/>
        <v>1.5475000000000001</v>
      </c>
      <c r="V5535" t="str">
        <f t="shared" si="347"/>
        <v>A.MATTISON, MIN</v>
      </c>
    </row>
    <row r="5536" spans="1:22">
      <c r="A5536">
        <v>1700</v>
      </c>
      <c r="B5536" s="21">
        <v>3</v>
      </c>
      <c r="C5536" s="21" t="s">
        <v>7</v>
      </c>
      <c r="D5536" s="21" t="s">
        <v>6</v>
      </c>
      <c r="E5536" s="21">
        <v>86</v>
      </c>
      <c r="F5536" s="21">
        <v>14</v>
      </c>
      <c r="G5536" s="21" t="s">
        <v>6637</v>
      </c>
      <c r="H5536" s="21" t="s">
        <v>439</v>
      </c>
      <c r="I5536" s="21">
        <v>0</v>
      </c>
      <c r="J5536" s="21">
        <v>1</v>
      </c>
      <c r="K5536" s="21">
        <v>0</v>
      </c>
      <c r="L5536" s="21">
        <v>0</v>
      </c>
      <c r="M5536" s="21" t="s">
        <v>1950</v>
      </c>
      <c r="N5536" s="21">
        <v>19</v>
      </c>
      <c r="O5536" s="21">
        <f t="shared" si="342"/>
        <v>19</v>
      </c>
      <c r="P5536" s="21">
        <f t="shared" si="343"/>
        <v>0</v>
      </c>
      <c r="Q5536" s="21">
        <f t="shared" si="344"/>
        <v>1</v>
      </c>
      <c r="R5536">
        <f>IFERROR(IF(I5536=1,VLOOKUP(F5536,Lookup!$A$2:$B$15,2,FALSE),0),0.5)</f>
        <v>0</v>
      </c>
      <c r="S5536">
        <f>IF(K5536=1,1,IFERROR(IF(H5536="pass",VLOOKUP(F5536,Lookup!$D$2:$E$26,2,FALSE),0),1.6))</f>
        <v>1.6</v>
      </c>
      <c r="T5536" s="6">
        <f t="shared" si="345"/>
        <v>1.9325000000000001</v>
      </c>
      <c r="U5536" s="6">
        <f t="shared" si="346"/>
        <v>1.9325000000000001</v>
      </c>
      <c r="V5536" t="str">
        <f t="shared" si="347"/>
        <v>A.THIELEN, MIN</v>
      </c>
    </row>
    <row r="5537" spans="1:22">
      <c r="A5537">
        <v>1701</v>
      </c>
      <c r="B5537" s="21">
        <v>3</v>
      </c>
      <c r="C5537" s="21" t="s">
        <v>7</v>
      </c>
      <c r="D5537" s="21" t="s">
        <v>6</v>
      </c>
      <c r="E5537" s="21">
        <v>65</v>
      </c>
      <c r="F5537" s="21">
        <v>35</v>
      </c>
      <c r="G5537" s="21" t="s">
        <v>6638</v>
      </c>
      <c r="H5537" s="21" t="s">
        <v>585</v>
      </c>
      <c r="I5537" s="21">
        <v>1</v>
      </c>
      <c r="J5537" s="21">
        <v>0</v>
      </c>
      <c r="K5537" s="21">
        <v>0</v>
      </c>
      <c r="L5537" s="21">
        <v>0</v>
      </c>
      <c r="M5537" s="21" t="s">
        <v>1982</v>
      </c>
      <c r="N5537" s="21" t="s">
        <v>587</v>
      </c>
      <c r="O5537" s="21">
        <f t="shared" si="342"/>
        <v>0</v>
      </c>
      <c r="P5537" s="21">
        <f t="shared" si="343"/>
        <v>1</v>
      </c>
      <c r="Q5537" s="21">
        <f t="shared" si="344"/>
        <v>0</v>
      </c>
      <c r="R5537">
        <f>IFERROR(IF(I5537=1,VLOOKUP(F5537,Lookup!$A$2:$B$15,2,FALSE),0),0.5)</f>
        <v>0.5</v>
      </c>
      <c r="S5537">
        <f>IF(K5537=1,1,IFERROR(IF(H5537="pass",VLOOKUP(F5537,Lookup!$D$2:$E$26,2,FALSE),0),1.6))</f>
        <v>0</v>
      </c>
      <c r="T5537" s="6">
        <f t="shared" si="345"/>
        <v>0</v>
      </c>
      <c r="U5537" s="6">
        <f t="shared" si="346"/>
        <v>0.5</v>
      </c>
      <c r="V5537" t="str">
        <f t="shared" si="347"/>
        <v>A.MATTISON, MIN</v>
      </c>
    </row>
    <row r="5538" spans="1:22">
      <c r="A5538">
        <v>1702</v>
      </c>
      <c r="B5538" s="21">
        <v>3</v>
      </c>
      <c r="C5538" s="21" t="s">
        <v>7</v>
      </c>
      <c r="D5538" s="21" t="s">
        <v>6</v>
      </c>
      <c r="E5538" s="21">
        <v>60</v>
      </c>
      <c r="F5538" s="21">
        <v>40</v>
      </c>
      <c r="G5538" s="21" t="s">
        <v>6639</v>
      </c>
      <c r="H5538" s="21" t="s">
        <v>439</v>
      </c>
      <c r="I5538" s="21">
        <v>0</v>
      </c>
      <c r="J5538" s="21">
        <v>1</v>
      </c>
      <c r="K5538" s="21">
        <v>0</v>
      </c>
      <c r="L5538" s="21">
        <v>0</v>
      </c>
      <c r="M5538" s="21" t="s">
        <v>1950</v>
      </c>
      <c r="N5538" s="21">
        <v>10</v>
      </c>
      <c r="O5538" s="21">
        <f t="shared" si="342"/>
        <v>10</v>
      </c>
      <c r="P5538" s="21">
        <f t="shared" si="343"/>
        <v>0</v>
      </c>
      <c r="Q5538" s="21">
        <f t="shared" si="344"/>
        <v>1</v>
      </c>
      <c r="R5538">
        <f>IFERROR(IF(I5538=1,VLOOKUP(F5538,Lookup!$A$2:$B$15,2,FALSE),0),0.5)</f>
        <v>0</v>
      </c>
      <c r="S5538">
        <f>IF(K5538=1,1,IFERROR(IF(H5538="pass",VLOOKUP(F5538,Lookup!$D$2:$E$26,2,FALSE),0),1.6))</f>
        <v>1.6</v>
      </c>
      <c r="T5538" s="6">
        <f t="shared" si="345"/>
        <v>1.7750000000000001</v>
      </c>
      <c r="U5538" s="6">
        <f t="shared" si="346"/>
        <v>1.7750000000000001</v>
      </c>
      <c r="V5538" t="str">
        <f t="shared" si="347"/>
        <v>A.THIELEN, MIN</v>
      </c>
    </row>
    <row r="5539" spans="1:22">
      <c r="A5539">
        <v>1703</v>
      </c>
      <c r="B5539" s="21">
        <v>3</v>
      </c>
      <c r="C5539" s="21" t="s">
        <v>7</v>
      </c>
      <c r="D5539" s="21" t="s">
        <v>6</v>
      </c>
      <c r="E5539" s="21">
        <v>60</v>
      </c>
      <c r="F5539" s="21">
        <v>40</v>
      </c>
      <c r="G5539" s="21" t="s">
        <v>6640</v>
      </c>
      <c r="H5539" s="21" t="s">
        <v>439</v>
      </c>
      <c r="I5539" s="21">
        <v>0</v>
      </c>
      <c r="J5539" s="21">
        <v>1</v>
      </c>
      <c r="K5539" s="21">
        <v>0</v>
      </c>
      <c r="L5539" s="21">
        <v>0</v>
      </c>
      <c r="M5539" s="21" t="s">
        <v>1988</v>
      </c>
      <c r="N5539" s="21">
        <v>6</v>
      </c>
      <c r="O5539" s="21">
        <f t="shared" si="342"/>
        <v>6</v>
      </c>
      <c r="P5539" s="21">
        <f t="shared" si="343"/>
        <v>0</v>
      </c>
      <c r="Q5539" s="21">
        <f t="shared" si="344"/>
        <v>1</v>
      </c>
      <c r="R5539">
        <f>IFERROR(IF(I5539=1,VLOOKUP(F5539,Lookup!$A$2:$B$15,2,FALSE),0),0.5)</f>
        <v>0</v>
      </c>
      <c r="S5539">
        <f>IF(K5539=1,1,IFERROR(IF(H5539="pass",VLOOKUP(F5539,Lookup!$D$2:$E$26,2,FALSE),0),1.6))</f>
        <v>1.6</v>
      </c>
      <c r="T5539" s="6">
        <f t="shared" si="345"/>
        <v>1.7050000000000001</v>
      </c>
      <c r="U5539" s="6">
        <f t="shared" si="346"/>
        <v>1.7050000000000001</v>
      </c>
      <c r="V5539" t="str">
        <f t="shared" si="347"/>
        <v>K.OSBORN, MIN</v>
      </c>
    </row>
    <row r="5540" spans="1:22">
      <c r="A5540">
        <v>1704</v>
      </c>
      <c r="B5540" s="21">
        <v>3</v>
      </c>
      <c r="C5540" s="21" t="s">
        <v>7</v>
      </c>
      <c r="D5540" s="21" t="s">
        <v>6</v>
      </c>
      <c r="E5540" s="21">
        <v>49</v>
      </c>
      <c r="F5540" s="21">
        <v>51</v>
      </c>
      <c r="G5540" s="21" t="s">
        <v>6641</v>
      </c>
      <c r="H5540" s="21" t="s">
        <v>585</v>
      </c>
      <c r="I5540" s="21">
        <v>1</v>
      </c>
      <c r="J5540" s="21">
        <v>0</v>
      </c>
      <c r="K5540" s="21">
        <v>0</v>
      </c>
      <c r="L5540" s="21">
        <v>0</v>
      </c>
      <c r="M5540" s="21" t="s">
        <v>1982</v>
      </c>
      <c r="N5540" s="21" t="s">
        <v>587</v>
      </c>
      <c r="O5540" s="21">
        <f t="shared" si="342"/>
        <v>0</v>
      </c>
      <c r="P5540" s="21">
        <f t="shared" si="343"/>
        <v>1</v>
      </c>
      <c r="Q5540" s="21">
        <f t="shared" si="344"/>
        <v>0</v>
      </c>
      <c r="R5540">
        <f>IFERROR(IF(I5540=1,VLOOKUP(F5540,Lookup!$A$2:$B$15,2,FALSE),0),0.5)</f>
        <v>0.5</v>
      </c>
      <c r="S5540">
        <f>IF(K5540=1,1,IFERROR(IF(H5540="pass",VLOOKUP(F5540,Lookup!$D$2:$E$26,2,FALSE),0),1.6))</f>
        <v>0</v>
      </c>
      <c r="T5540" s="6">
        <f t="shared" si="345"/>
        <v>0</v>
      </c>
      <c r="U5540" s="6">
        <f t="shared" si="346"/>
        <v>0.5</v>
      </c>
      <c r="V5540" t="str">
        <f t="shared" si="347"/>
        <v>A.MATTISON, MIN</v>
      </c>
    </row>
    <row r="5541" spans="1:22">
      <c r="A5541">
        <v>1705</v>
      </c>
      <c r="B5541" s="21">
        <v>3</v>
      </c>
      <c r="C5541" s="21" t="s">
        <v>7</v>
      </c>
      <c r="D5541" s="21" t="s">
        <v>6</v>
      </c>
      <c r="E5541" s="21">
        <v>49</v>
      </c>
      <c r="F5541" s="21">
        <v>51</v>
      </c>
      <c r="G5541" s="21" t="s">
        <v>6642</v>
      </c>
      <c r="H5541" s="21" t="s">
        <v>439</v>
      </c>
      <c r="I5541" s="21">
        <v>0</v>
      </c>
      <c r="J5541" s="21">
        <v>1</v>
      </c>
      <c r="K5541" s="21">
        <v>0</v>
      </c>
      <c r="L5541" s="21">
        <v>0</v>
      </c>
      <c r="M5541" s="21" t="s">
        <v>1953</v>
      </c>
      <c r="N5541" s="21">
        <v>15</v>
      </c>
      <c r="O5541" s="21">
        <f t="shared" si="342"/>
        <v>15</v>
      </c>
      <c r="P5541" s="21">
        <f t="shared" si="343"/>
        <v>0</v>
      </c>
      <c r="Q5541" s="21">
        <f t="shared" si="344"/>
        <v>1</v>
      </c>
      <c r="R5541">
        <f>IFERROR(IF(I5541=1,VLOOKUP(F5541,Lookup!$A$2:$B$15,2,FALSE),0),0.5)</f>
        <v>0</v>
      </c>
      <c r="S5541">
        <f>IF(K5541=1,1,IFERROR(IF(H5541="pass",VLOOKUP(F5541,Lookup!$D$2:$E$26,2,FALSE),0),1.6))</f>
        <v>1.6</v>
      </c>
      <c r="T5541" s="6">
        <f t="shared" si="345"/>
        <v>1.8625</v>
      </c>
      <c r="U5541" s="6">
        <f t="shared" si="346"/>
        <v>1.8625</v>
      </c>
      <c r="V5541" t="str">
        <f t="shared" si="347"/>
        <v>J.JEFFERSON, MIN</v>
      </c>
    </row>
    <row r="5542" spans="1:22">
      <c r="A5542">
        <v>1706</v>
      </c>
      <c r="B5542" s="21">
        <v>3</v>
      </c>
      <c r="C5542" s="21" t="s">
        <v>7</v>
      </c>
      <c r="D5542" s="21" t="s">
        <v>6</v>
      </c>
      <c r="E5542" s="21">
        <v>21</v>
      </c>
      <c r="F5542" s="21">
        <v>79</v>
      </c>
      <c r="G5542" s="21" t="s">
        <v>6643</v>
      </c>
      <c r="H5542" s="21" t="s">
        <v>439</v>
      </c>
      <c r="I5542" s="21">
        <v>0</v>
      </c>
      <c r="J5542" s="21">
        <v>1</v>
      </c>
      <c r="K5542" s="21">
        <v>0</v>
      </c>
      <c r="L5542" s="21">
        <v>0</v>
      </c>
      <c r="M5542" s="21" t="s">
        <v>1948</v>
      </c>
      <c r="N5542" s="21">
        <v>4</v>
      </c>
      <c r="O5542" s="21">
        <f t="shared" si="342"/>
        <v>4</v>
      </c>
      <c r="P5542" s="21">
        <f t="shared" si="343"/>
        <v>0</v>
      </c>
      <c r="Q5542" s="21">
        <f t="shared" si="344"/>
        <v>1</v>
      </c>
      <c r="R5542">
        <f>IFERROR(IF(I5542=1,VLOOKUP(F5542,Lookup!$A$2:$B$15,2,FALSE),0),0.5)</f>
        <v>0</v>
      </c>
      <c r="S5542">
        <f>IF(K5542=1,1,IFERROR(IF(H5542="pass",VLOOKUP(F5542,Lookup!$D$2:$E$26,2,FALSE),0),1.6))</f>
        <v>1.8</v>
      </c>
      <c r="T5542" s="6">
        <f t="shared" si="345"/>
        <v>1.6700000000000002</v>
      </c>
      <c r="U5542" s="6">
        <f t="shared" si="346"/>
        <v>1.7558000000000002</v>
      </c>
      <c r="V5542" t="str">
        <f t="shared" si="347"/>
        <v>T.CONKLIN, MIN</v>
      </c>
    </row>
    <row r="5543" spans="1:22">
      <c r="A5543">
        <v>1707</v>
      </c>
      <c r="B5543" s="21">
        <v>3</v>
      </c>
      <c r="C5543" s="21" t="s">
        <v>7</v>
      </c>
      <c r="D5543" s="21" t="s">
        <v>6</v>
      </c>
      <c r="E5543" s="21">
        <v>17</v>
      </c>
      <c r="F5543" s="21">
        <v>83</v>
      </c>
      <c r="G5543" s="21" t="s">
        <v>6644</v>
      </c>
      <c r="H5543" s="21" t="s">
        <v>585</v>
      </c>
      <c r="I5543" s="21">
        <v>1</v>
      </c>
      <c r="J5543" s="21">
        <v>0</v>
      </c>
      <c r="K5543" s="21">
        <v>0</v>
      </c>
      <c r="L5543" s="21">
        <v>0</v>
      </c>
      <c r="M5543" s="21" t="s">
        <v>1982</v>
      </c>
      <c r="N5543" s="21" t="s">
        <v>587</v>
      </c>
      <c r="O5543" s="21">
        <f t="shared" si="342"/>
        <v>0</v>
      </c>
      <c r="P5543" s="21">
        <f t="shared" si="343"/>
        <v>1</v>
      </c>
      <c r="Q5543" s="21">
        <f t="shared" si="344"/>
        <v>0</v>
      </c>
      <c r="R5543">
        <f>IFERROR(IF(I5543=1,VLOOKUP(F5543,Lookup!$A$2:$B$15,2,FALSE),0),0.5)</f>
        <v>0.5</v>
      </c>
      <c r="S5543">
        <f>IF(K5543=1,1,IFERROR(IF(H5543="pass",VLOOKUP(F5543,Lookup!$D$2:$E$26,2,FALSE),0),1.6))</f>
        <v>0</v>
      </c>
      <c r="T5543" s="6">
        <f t="shared" si="345"/>
        <v>0</v>
      </c>
      <c r="U5543" s="6">
        <f t="shared" si="346"/>
        <v>0.5</v>
      </c>
      <c r="V5543" t="str">
        <f t="shared" si="347"/>
        <v>A.MATTISON, MIN</v>
      </c>
    </row>
    <row r="5544" spans="1:22">
      <c r="A5544">
        <v>1708</v>
      </c>
      <c r="B5544" s="21">
        <v>3</v>
      </c>
      <c r="C5544" s="21" t="s">
        <v>7</v>
      </c>
      <c r="D5544" s="21" t="s">
        <v>6</v>
      </c>
      <c r="E5544" s="21">
        <v>15</v>
      </c>
      <c r="F5544" s="21">
        <v>85</v>
      </c>
      <c r="G5544" s="21" t="s">
        <v>6645</v>
      </c>
      <c r="H5544" s="21" t="s">
        <v>439</v>
      </c>
      <c r="I5544" s="21">
        <v>0</v>
      </c>
      <c r="J5544" s="21">
        <v>1</v>
      </c>
      <c r="K5544" s="21">
        <v>0</v>
      </c>
      <c r="L5544" s="21">
        <v>0</v>
      </c>
      <c r="M5544" s="21" t="s">
        <v>1982</v>
      </c>
      <c r="N5544" s="21">
        <v>7</v>
      </c>
      <c r="O5544" s="21">
        <f t="shared" si="342"/>
        <v>7</v>
      </c>
      <c r="P5544" s="21">
        <f t="shared" si="343"/>
        <v>0</v>
      </c>
      <c r="Q5544" s="21">
        <f t="shared" si="344"/>
        <v>1</v>
      </c>
      <c r="R5544">
        <f>IFERROR(IF(I5544=1,VLOOKUP(F5544,Lookup!$A$2:$B$15,2,FALSE),0),0.5)</f>
        <v>0</v>
      </c>
      <c r="S5544">
        <f>IF(K5544=1,1,IFERROR(IF(H5544="pass",VLOOKUP(F5544,Lookup!$D$2:$E$26,2,FALSE),0),1.6))</f>
        <v>2</v>
      </c>
      <c r="T5544" s="6">
        <f t="shared" si="345"/>
        <v>1.7225000000000001</v>
      </c>
      <c r="U5544" s="6">
        <f t="shared" si="346"/>
        <v>1.9056500000000001</v>
      </c>
      <c r="V5544" t="str">
        <f t="shared" si="347"/>
        <v>A.MATTISON, MIN</v>
      </c>
    </row>
    <row r="5545" spans="1:22">
      <c r="A5545">
        <v>1709</v>
      </c>
      <c r="B5545" s="21">
        <v>3</v>
      </c>
      <c r="C5545" s="21" t="s">
        <v>6</v>
      </c>
      <c r="D5545" s="21" t="s">
        <v>7</v>
      </c>
      <c r="E5545" s="21">
        <v>75</v>
      </c>
      <c r="F5545" s="21">
        <v>25</v>
      </c>
      <c r="G5545" s="21" t="s">
        <v>6646</v>
      </c>
      <c r="H5545" s="21" t="s">
        <v>585</v>
      </c>
      <c r="I5545" s="21">
        <v>1</v>
      </c>
      <c r="J5545" s="21">
        <v>0</v>
      </c>
      <c r="K5545" s="21">
        <v>0</v>
      </c>
      <c r="L5545" s="21">
        <v>0</v>
      </c>
      <c r="M5545" s="21" t="s">
        <v>2512</v>
      </c>
      <c r="N5545" s="21" t="s">
        <v>587</v>
      </c>
      <c r="O5545" s="21">
        <f t="shared" si="342"/>
        <v>0</v>
      </c>
      <c r="P5545" s="21">
        <f t="shared" si="343"/>
        <v>1</v>
      </c>
      <c r="Q5545" s="21">
        <f t="shared" si="344"/>
        <v>0</v>
      </c>
      <c r="R5545">
        <f>IFERROR(IF(I5545=1,VLOOKUP(F5545,Lookup!$A$2:$B$15,2,FALSE),0),0.5)</f>
        <v>0.5</v>
      </c>
      <c r="S5545">
        <f>IF(K5545=1,1,IFERROR(IF(H5545="pass",VLOOKUP(F5545,Lookup!$D$2:$E$26,2,FALSE),0),1.6))</f>
        <v>0</v>
      </c>
      <c r="T5545" s="6">
        <f t="shared" si="345"/>
        <v>0</v>
      </c>
      <c r="U5545" s="6">
        <f t="shared" si="346"/>
        <v>0.5</v>
      </c>
      <c r="V5545" t="str">
        <f t="shared" si="347"/>
        <v>C.CARSON, SEA</v>
      </c>
    </row>
    <row r="5546" spans="1:22">
      <c r="A5546">
        <v>1710</v>
      </c>
      <c r="B5546" s="21">
        <v>3</v>
      </c>
      <c r="C5546" s="21" t="s">
        <v>6</v>
      </c>
      <c r="D5546" s="21" t="s">
        <v>7</v>
      </c>
      <c r="E5546" s="21">
        <v>74</v>
      </c>
      <c r="F5546" s="21">
        <v>26</v>
      </c>
      <c r="G5546" s="21" t="s">
        <v>6647</v>
      </c>
      <c r="H5546" s="21" t="s">
        <v>439</v>
      </c>
      <c r="I5546" s="21">
        <v>0</v>
      </c>
      <c r="J5546" s="21">
        <v>1</v>
      </c>
      <c r="K5546" s="21">
        <v>0</v>
      </c>
      <c r="L5546" s="21">
        <v>0</v>
      </c>
      <c r="M5546" s="21" t="s">
        <v>2523</v>
      </c>
      <c r="N5546" s="21">
        <v>4</v>
      </c>
      <c r="O5546" s="21">
        <f t="shared" si="342"/>
        <v>4</v>
      </c>
      <c r="P5546" s="21">
        <f t="shared" si="343"/>
        <v>0</v>
      </c>
      <c r="Q5546" s="21">
        <f t="shared" si="344"/>
        <v>1</v>
      </c>
      <c r="R5546">
        <f>IFERROR(IF(I5546=1,VLOOKUP(F5546,Lookup!$A$2:$B$15,2,FALSE),0),0.5)</f>
        <v>0</v>
      </c>
      <c r="S5546">
        <f>IF(K5546=1,1,IFERROR(IF(H5546="pass",VLOOKUP(F5546,Lookup!$D$2:$E$26,2,FALSE),0),1.6))</f>
        <v>1.6</v>
      </c>
      <c r="T5546" s="6">
        <f t="shared" si="345"/>
        <v>1.6700000000000002</v>
      </c>
      <c r="U5546" s="6">
        <f t="shared" si="346"/>
        <v>1.6700000000000002</v>
      </c>
      <c r="V5546" t="str">
        <f t="shared" si="347"/>
        <v>G.EVERETT, SEA</v>
      </c>
    </row>
    <row r="5547" spans="1:22">
      <c r="A5547">
        <v>1711</v>
      </c>
      <c r="B5547" s="21">
        <v>3</v>
      </c>
      <c r="C5547" s="21" t="s">
        <v>6</v>
      </c>
      <c r="D5547" s="21" t="s">
        <v>7</v>
      </c>
      <c r="E5547" s="21">
        <v>60</v>
      </c>
      <c r="F5547" s="21">
        <v>40</v>
      </c>
      <c r="G5547" s="21" t="s">
        <v>6648</v>
      </c>
      <c r="H5547" s="21" t="s">
        <v>439</v>
      </c>
      <c r="I5547" s="21">
        <v>0</v>
      </c>
      <c r="J5547" s="21">
        <v>1</v>
      </c>
      <c r="K5547" s="21">
        <v>0</v>
      </c>
      <c r="L5547" s="21">
        <v>0</v>
      </c>
      <c r="M5547" s="21" t="s">
        <v>2519</v>
      </c>
      <c r="N5547" s="21">
        <v>6</v>
      </c>
      <c r="O5547" s="21">
        <f t="shared" si="342"/>
        <v>6</v>
      </c>
      <c r="P5547" s="21">
        <f t="shared" si="343"/>
        <v>0</v>
      </c>
      <c r="Q5547" s="21">
        <f t="shared" si="344"/>
        <v>1</v>
      </c>
      <c r="R5547">
        <f>IFERROR(IF(I5547=1,VLOOKUP(F5547,Lookup!$A$2:$B$15,2,FALSE),0),0.5)</f>
        <v>0</v>
      </c>
      <c r="S5547">
        <f>IF(K5547=1,1,IFERROR(IF(H5547="pass",VLOOKUP(F5547,Lookup!$D$2:$E$26,2,FALSE),0),1.6))</f>
        <v>1.6</v>
      </c>
      <c r="T5547" s="6">
        <f t="shared" si="345"/>
        <v>1.7050000000000001</v>
      </c>
      <c r="U5547" s="6">
        <f t="shared" si="346"/>
        <v>1.7050000000000001</v>
      </c>
      <c r="V5547" t="str">
        <f t="shared" si="347"/>
        <v>T.LOCKETT, SEA</v>
      </c>
    </row>
    <row r="5548" spans="1:22">
      <c r="A5548">
        <v>1712</v>
      </c>
      <c r="B5548" s="21">
        <v>3</v>
      </c>
      <c r="C5548" s="21" t="s">
        <v>6</v>
      </c>
      <c r="D5548" s="21" t="s">
        <v>7</v>
      </c>
      <c r="E5548" s="21">
        <v>54</v>
      </c>
      <c r="F5548" s="21">
        <v>46</v>
      </c>
      <c r="G5548" s="21" t="s">
        <v>6649</v>
      </c>
      <c r="H5548" s="21" t="s">
        <v>439</v>
      </c>
      <c r="I5548" s="21">
        <v>0</v>
      </c>
      <c r="J5548" s="21">
        <v>1</v>
      </c>
      <c r="K5548" s="21">
        <v>0</v>
      </c>
      <c r="L5548" s="21">
        <v>0</v>
      </c>
      <c r="M5548" s="21" t="s">
        <v>2512</v>
      </c>
      <c r="N5548" s="21">
        <v>-8</v>
      </c>
      <c r="O5548" s="21">
        <f t="shared" si="342"/>
        <v>-8</v>
      </c>
      <c r="P5548" s="21">
        <f t="shared" si="343"/>
        <v>0</v>
      </c>
      <c r="Q5548" s="21">
        <f t="shared" si="344"/>
        <v>1</v>
      </c>
      <c r="R5548">
        <f>IFERROR(IF(I5548=1,VLOOKUP(F5548,Lookup!$A$2:$B$15,2,FALSE),0),0.5)</f>
        <v>0</v>
      </c>
      <c r="S5548">
        <f>IF(K5548=1,1,IFERROR(IF(H5548="pass",VLOOKUP(F5548,Lookup!$D$2:$E$26,2,FALSE),0),1.6))</f>
        <v>1.6</v>
      </c>
      <c r="T5548" s="6">
        <f t="shared" si="345"/>
        <v>1.4600000000000002</v>
      </c>
      <c r="U5548" s="6">
        <f t="shared" si="346"/>
        <v>1.4600000000000002</v>
      </c>
      <c r="V5548" t="str">
        <f t="shared" si="347"/>
        <v>C.CARSON, SEA</v>
      </c>
    </row>
    <row r="5549" spans="1:22">
      <c r="A5549">
        <v>1713</v>
      </c>
      <c r="B5549" s="21">
        <v>3</v>
      </c>
      <c r="C5549" s="21" t="s">
        <v>6</v>
      </c>
      <c r="D5549" s="21" t="s">
        <v>7</v>
      </c>
      <c r="E5549" s="21">
        <v>57</v>
      </c>
      <c r="F5549" s="21">
        <v>43</v>
      </c>
      <c r="G5549" s="21" t="s">
        <v>6650</v>
      </c>
      <c r="H5549" s="21" t="s">
        <v>439</v>
      </c>
      <c r="I5549" s="21">
        <v>0</v>
      </c>
      <c r="J5549" s="21">
        <v>1</v>
      </c>
      <c r="K5549" s="21">
        <v>0</v>
      </c>
      <c r="L5549" s="21">
        <v>0</v>
      </c>
      <c r="M5549" s="21" t="s">
        <v>2544</v>
      </c>
      <c r="N5549" s="21">
        <v>12</v>
      </c>
      <c r="O5549" s="21">
        <f t="shared" si="342"/>
        <v>12</v>
      </c>
      <c r="P5549" s="21">
        <f t="shared" si="343"/>
        <v>0</v>
      </c>
      <c r="Q5549" s="21">
        <f t="shared" si="344"/>
        <v>1</v>
      </c>
      <c r="R5549">
        <f>IFERROR(IF(I5549=1,VLOOKUP(F5549,Lookup!$A$2:$B$15,2,FALSE),0),0.5)</f>
        <v>0</v>
      </c>
      <c r="S5549">
        <f>IF(K5549=1,1,IFERROR(IF(H5549="pass",VLOOKUP(F5549,Lookup!$D$2:$E$26,2,FALSE),0),1.6))</f>
        <v>1.6</v>
      </c>
      <c r="T5549" s="6">
        <f t="shared" si="345"/>
        <v>1.81</v>
      </c>
      <c r="U5549" s="6">
        <f t="shared" si="346"/>
        <v>1.81</v>
      </c>
      <c r="V5549" t="str">
        <f t="shared" si="347"/>
        <v>F.SWAIN, SEA</v>
      </c>
    </row>
    <row r="5550" spans="1:22">
      <c r="A5550">
        <v>1714</v>
      </c>
      <c r="B5550" s="21">
        <v>3</v>
      </c>
      <c r="C5550" s="21" t="s">
        <v>7</v>
      </c>
      <c r="D5550" s="21" t="s">
        <v>6</v>
      </c>
      <c r="E5550" s="21">
        <v>89</v>
      </c>
      <c r="F5550" s="21">
        <v>11</v>
      </c>
      <c r="G5550" s="21" t="s">
        <v>6651</v>
      </c>
      <c r="H5550" s="21" t="s">
        <v>585</v>
      </c>
      <c r="I5550" s="21">
        <v>1</v>
      </c>
      <c r="J5550" s="21">
        <v>0</v>
      </c>
      <c r="K5550" s="21">
        <v>0</v>
      </c>
      <c r="L5550" s="21">
        <v>0</v>
      </c>
      <c r="M5550" s="21" t="s">
        <v>1982</v>
      </c>
      <c r="N5550" s="21" t="s">
        <v>587</v>
      </c>
      <c r="O5550" s="21">
        <f t="shared" si="342"/>
        <v>0</v>
      </c>
      <c r="P5550" s="21">
        <f t="shared" si="343"/>
        <v>1</v>
      </c>
      <c r="Q5550" s="21">
        <f t="shared" si="344"/>
        <v>0</v>
      </c>
      <c r="R5550">
        <f>IFERROR(IF(I5550=1,VLOOKUP(F5550,Lookup!$A$2:$B$15,2,FALSE),0),0.5)</f>
        <v>0.5</v>
      </c>
      <c r="S5550">
        <f>IF(K5550=1,1,IFERROR(IF(H5550="pass",VLOOKUP(F5550,Lookup!$D$2:$E$26,2,FALSE),0),1.6))</f>
        <v>0</v>
      </c>
      <c r="T5550" s="6">
        <f t="shared" si="345"/>
        <v>0</v>
      </c>
      <c r="U5550" s="6">
        <f t="shared" si="346"/>
        <v>0.5</v>
      </c>
      <c r="V5550" t="str">
        <f t="shared" si="347"/>
        <v>A.MATTISON, MIN</v>
      </c>
    </row>
    <row r="5551" spans="1:22">
      <c r="A5551">
        <v>1715</v>
      </c>
      <c r="B5551" s="21">
        <v>3</v>
      </c>
      <c r="C5551" s="21" t="s">
        <v>7</v>
      </c>
      <c r="D5551" s="21" t="s">
        <v>6</v>
      </c>
      <c r="E5551" s="21">
        <v>65</v>
      </c>
      <c r="F5551" s="21">
        <v>35</v>
      </c>
      <c r="G5551" s="21" t="s">
        <v>6652</v>
      </c>
      <c r="H5551" s="21" t="s">
        <v>585</v>
      </c>
      <c r="I5551" s="21">
        <v>1</v>
      </c>
      <c r="J5551" s="21">
        <v>0</v>
      </c>
      <c r="K5551" s="21">
        <v>0</v>
      </c>
      <c r="L5551" s="21">
        <v>0</v>
      </c>
      <c r="M5551" s="21" t="s">
        <v>1991</v>
      </c>
      <c r="N5551" s="21" t="s">
        <v>587</v>
      </c>
      <c r="O5551" s="21">
        <f t="shared" si="342"/>
        <v>0</v>
      </c>
      <c r="P5551" s="21">
        <f t="shared" si="343"/>
        <v>1</v>
      </c>
      <c r="Q5551" s="21">
        <f t="shared" si="344"/>
        <v>0</v>
      </c>
      <c r="R5551">
        <f>IFERROR(IF(I5551=1,VLOOKUP(F5551,Lookup!$A$2:$B$15,2,FALSE),0),0.5)</f>
        <v>0.5</v>
      </c>
      <c r="S5551">
        <f>IF(K5551=1,1,IFERROR(IF(H5551="pass",VLOOKUP(F5551,Lookup!$D$2:$E$26,2,FALSE),0),1.6))</f>
        <v>0</v>
      </c>
      <c r="T5551" s="6">
        <f t="shared" si="345"/>
        <v>0</v>
      </c>
      <c r="U5551" s="6">
        <f t="shared" si="346"/>
        <v>0.5</v>
      </c>
      <c r="V5551" t="str">
        <f t="shared" si="347"/>
        <v>A.ABDULLAH, MIN</v>
      </c>
    </row>
    <row r="5552" spans="1:22">
      <c r="A5552">
        <v>1716</v>
      </c>
      <c r="B5552" s="21">
        <v>3</v>
      </c>
      <c r="C5552" s="21" t="s">
        <v>7</v>
      </c>
      <c r="D5552" s="21" t="s">
        <v>6</v>
      </c>
      <c r="E5552" s="21">
        <v>56</v>
      </c>
      <c r="F5552" s="21">
        <v>44</v>
      </c>
      <c r="G5552" s="21" t="s">
        <v>6653</v>
      </c>
      <c r="H5552" s="21" t="s">
        <v>439</v>
      </c>
      <c r="I5552" s="21">
        <v>0</v>
      </c>
      <c r="J5552" s="21">
        <v>1</v>
      </c>
      <c r="K5552" s="21">
        <v>0</v>
      </c>
      <c r="L5552" s="21">
        <v>0</v>
      </c>
      <c r="M5552" s="21" t="s">
        <v>1948</v>
      </c>
      <c r="N5552" s="21">
        <v>7</v>
      </c>
      <c r="O5552" s="21">
        <f t="shared" si="342"/>
        <v>7</v>
      </c>
      <c r="P5552" s="21">
        <f t="shared" si="343"/>
        <v>0</v>
      </c>
      <c r="Q5552" s="21">
        <f t="shared" si="344"/>
        <v>1</v>
      </c>
      <c r="R5552">
        <f>IFERROR(IF(I5552=1,VLOOKUP(F5552,Lookup!$A$2:$B$15,2,FALSE),0),0.5)</f>
        <v>0</v>
      </c>
      <c r="S5552">
        <f>IF(K5552=1,1,IFERROR(IF(H5552="pass",VLOOKUP(F5552,Lookup!$D$2:$E$26,2,FALSE),0),1.6))</f>
        <v>1.6</v>
      </c>
      <c r="T5552" s="6">
        <f t="shared" si="345"/>
        <v>1.7225000000000001</v>
      </c>
      <c r="U5552" s="6">
        <f t="shared" si="346"/>
        <v>1.7225000000000001</v>
      </c>
      <c r="V5552" t="str">
        <f t="shared" si="347"/>
        <v>T.CONKLIN, MIN</v>
      </c>
    </row>
    <row r="5553" spans="1:22">
      <c r="A5553">
        <v>1717</v>
      </c>
      <c r="B5553" s="21">
        <v>3</v>
      </c>
      <c r="C5553" s="21" t="s">
        <v>7</v>
      </c>
      <c r="D5553" s="21" t="s">
        <v>6</v>
      </c>
      <c r="E5553" s="21">
        <v>42</v>
      </c>
      <c r="F5553" s="21">
        <v>58</v>
      </c>
      <c r="G5553" s="21" t="s">
        <v>6654</v>
      </c>
      <c r="H5553" s="21" t="s">
        <v>585</v>
      </c>
      <c r="I5553" s="21">
        <v>1</v>
      </c>
      <c r="J5553" s="21">
        <v>0</v>
      </c>
      <c r="K5553" s="21">
        <v>0</v>
      </c>
      <c r="L5553" s="21">
        <v>0</v>
      </c>
      <c r="M5553" s="21" t="s">
        <v>1991</v>
      </c>
      <c r="N5553" s="21" t="s">
        <v>587</v>
      </c>
      <c r="O5553" s="21">
        <f t="shared" si="342"/>
        <v>0</v>
      </c>
      <c r="P5553" s="21">
        <f t="shared" si="343"/>
        <v>1</v>
      </c>
      <c r="Q5553" s="21">
        <f t="shared" si="344"/>
        <v>0</v>
      </c>
      <c r="R5553">
        <f>IFERROR(IF(I5553=1,VLOOKUP(F5553,Lookup!$A$2:$B$15,2,FALSE),0),0.5)</f>
        <v>0.5</v>
      </c>
      <c r="S5553">
        <f>IF(K5553=1,1,IFERROR(IF(H5553="pass",VLOOKUP(F5553,Lookup!$D$2:$E$26,2,FALSE),0),1.6))</f>
        <v>0</v>
      </c>
      <c r="T5553" s="6">
        <f t="shared" si="345"/>
        <v>0</v>
      </c>
      <c r="U5553" s="6">
        <f t="shared" si="346"/>
        <v>0.5</v>
      </c>
      <c r="V5553" t="str">
        <f t="shared" si="347"/>
        <v>A.ABDULLAH, MIN</v>
      </c>
    </row>
    <row r="5554" spans="1:22">
      <c r="A5554">
        <v>1718</v>
      </c>
      <c r="B5554" s="21">
        <v>3</v>
      </c>
      <c r="C5554" s="21" t="s">
        <v>7</v>
      </c>
      <c r="D5554" s="21" t="s">
        <v>6</v>
      </c>
      <c r="E5554" s="21">
        <v>40</v>
      </c>
      <c r="F5554" s="21">
        <v>60</v>
      </c>
      <c r="G5554" s="21" t="s">
        <v>6655</v>
      </c>
      <c r="H5554" s="21" t="s">
        <v>585</v>
      </c>
      <c r="I5554" s="21">
        <v>1</v>
      </c>
      <c r="J5554" s="21">
        <v>0</v>
      </c>
      <c r="K5554" s="21">
        <v>0</v>
      </c>
      <c r="L5554" s="21">
        <v>0</v>
      </c>
      <c r="M5554" s="21" t="s">
        <v>1982</v>
      </c>
      <c r="N5554" s="21" t="s">
        <v>587</v>
      </c>
      <c r="O5554" s="21">
        <f t="shared" si="342"/>
        <v>0</v>
      </c>
      <c r="P5554" s="21">
        <f t="shared" si="343"/>
        <v>1</v>
      </c>
      <c r="Q5554" s="21">
        <f t="shared" si="344"/>
        <v>0</v>
      </c>
      <c r="R5554">
        <f>IFERROR(IF(I5554=1,VLOOKUP(F5554,Lookup!$A$2:$B$15,2,FALSE),0),0.5)</f>
        <v>0.5</v>
      </c>
      <c r="S5554">
        <f>IF(K5554=1,1,IFERROR(IF(H5554="pass",VLOOKUP(F5554,Lookup!$D$2:$E$26,2,FALSE),0),1.6))</f>
        <v>0</v>
      </c>
      <c r="T5554" s="6">
        <f t="shared" si="345"/>
        <v>0</v>
      </c>
      <c r="U5554" s="6">
        <f t="shared" si="346"/>
        <v>0.5</v>
      </c>
      <c r="V5554" t="str">
        <f t="shared" si="347"/>
        <v>A.MATTISON, MIN</v>
      </c>
    </row>
    <row r="5555" spans="1:22">
      <c r="A5555">
        <v>1719</v>
      </c>
      <c r="B5555" s="21">
        <v>3</v>
      </c>
      <c r="C5555" s="21" t="s">
        <v>7</v>
      </c>
      <c r="D5555" s="21" t="s">
        <v>6</v>
      </c>
      <c r="E5555" s="21">
        <v>37</v>
      </c>
      <c r="F5555" s="21">
        <v>63</v>
      </c>
      <c r="G5555" s="21" t="s">
        <v>6656</v>
      </c>
      <c r="H5555" s="21" t="s">
        <v>439</v>
      </c>
      <c r="I5555" s="21">
        <v>0</v>
      </c>
      <c r="J5555" s="21">
        <v>1</v>
      </c>
      <c r="K5555" s="21">
        <v>0</v>
      </c>
      <c r="L5555" s="21">
        <v>0</v>
      </c>
      <c r="M5555" s="21" t="s">
        <v>1988</v>
      </c>
      <c r="N5555" s="21">
        <v>5</v>
      </c>
      <c r="O5555" s="21">
        <f t="shared" si="342"/>
        <v>5</v>
      </c>
      <c r="P5555" s="21">
        <f t="shared" si="343"/>
        <v>0</v>
      </c>
      <c r="Q5555" s="21">
        <f t="shared" si="344"/>
        <v>1</v>
      </c>
      <c r="R5555">
        <f>IFERROR(IF(I5555=1,VLOOKUP(F5555,Lookup!$A$2:$B$15,2,FALSE),0),0.5)</f>
        <v>0</v>
      </c>
      <c r="S5555">
        <f>IF(K5555=1,1,IFERROR(IF(H5555="pass",VLOOKUP(F5555,Lookup!$D$2:$E$26,2,FALSE),0),1.6))</f>
        <v>1.6</v>
      </c>
      <c r="T5555" s="6">
        <f t="shared" si="345"/>
        <v>1.6875</v>
      </c>
      <c r="U5555" s="6">
        <f t="shared" si="346"/>
        <v>1.6875</v>
      </c>
      <c r="V5555" t="str">
        <f t="shared" si="347"/>
        <v>K.OSBORN, MIN</v>
      </c>
    </row>
    <row r="5556" spans="1:22">
      <c r="A5556">
        <v>1720</v>
      </c>
      <c r="B5556" s="21">
        <v>3</v>
      </c>
      <c r="C5556" s="21" t="s">
        <v>7</v>
      </c>
      <c r="D5556" s="21" t="s">
        <v>6</v>
      </c>
      <c r="E5556" s="21">
        <v>22</v>
      </c>
      <c r="F5556" s="21">
        <v>78</v>
      </c>
      <c r="G5556" s="21" t="s">
        <v>6657</v>
      </c>
      <c r="H5556" s="21" t="s">
        <v>585</v>
      </c>
      <c r="I5556" s="21">
        <v>1</v>
      </c>
      <c r="J5556" s="21">
        <v>0</v>
      </c>
      <c r="K5556" s="21">
        <v>0</v>
      </c>
      <c r="L5556" s="21">
        <v>0</v>
      </c>
      <c r="M5556" s="21" t="s">
        <v>1982</v>
      </c>
      <c r="N5556" s="21" t="s">
        <v>587</v>
      </c>
      <c r="O5556" s="21">
        <f t="shared" si="342"/>
        <v>0</v>
      </c>
      <c r="P5556" s="21">
        <f t="shared" si="343"/>
        <v>1</v>
      </c>
      <c r="Q5556" s="21">
        <f t="shared" si="344"/>
        <v>0</v>
      </c>
      <c r="R5556">
        <f>IFERROR(IF(I5556=1,VLOOKUP(F5556,Lookup!$A$2:$B$15,2,FALSE),0),0.5)</f>
        <v>0.5</v>
      </c>
      <c r="S5556">
        <f>IF(K5556=1,1,IFERROR(IF(H5556="pass",VLOOKUP(F5556,Lookup!$D$2:$E$26,2,FALSE),0),1.6))</f>
        <v>0</v>
      </c>
      <c r="T5556" s="6">
        <f t="shared" si="345"/>
        <v>0</v>
      </c>
      <c r="U5556" s="6">
        <f t="shared" si="346"/>
        <v>0.5</v>
      </c>
      <c r="V5556" t="str">
        <f t="shared" si="347"/>
        <v>A.MATTISON, MIN</v>
      </c>
    </row>
    <row r="5557" spans="1:22">
      <c r="A5557">
        <v>1721</v>
      </c>
      <c r="B5557" s="21">
        <v>3</v>
      </c>
      <c r="C5557" s="21" t="s">
        <v>7</v>
      </c>
      <c r="D5557" s="21" t="s">
        <v>6</v>
      </c>
      <c r="E5557" s="21">
        <v>18</v>
      </c>
      <c r="F5557" s="21">
        <v>82</v>
      </c>
      <c r="G5557" s="21" t="s">
        <v>6658</v>
      </c>
      <c r="H5557" s="21" t="s">
        <v>585</v>
      </c>
      <c r="I5557" s="21">
        <v>1</v>
      </c>
      <c r="J5557" s="21">
        <v>0</v>
      </c>
      <c r="K5557" s="21">
        <v>0</v>
      </c>
      <c r="L5557" s="21">
        <v>0</v>
      </c>
      <c r="M5557" s="21" t="s">
        <v>1982</v>
      </c>
      <c r="N5557" s="21" t="s">
        <v>587</v>
      </c>
      <c r="O5557" s="21">
        <f t="shared" si="342"/>
        <v>0</v>
      </c>
      <c r="P5557" s="21">
        <f t="shared" si="343"/>
        <v>1</v>
      </c>
      <c r="Q5557" s="21">
        <f t="shared" si="344"/>
        <v>0</v>
      </c>
      <c r="R5557">
        <f>IFERROR(IF(I5557=1,VLOOKUP(F5557,Lookup!$A$2:$B$15,2,FALSE),0),0.5)</f>
        <v>0.5</v>
      </c>
      <c r="S5557">
        <f>IF(K5557=1,1,IFERROR(IF(H5557="pass",VLOOKUP(F5557,Lookup!$D$2:$E$26,2,FALSE),0),1.6))</f>
        <v>0</v>
      </c>
      <c r="T5557" s="6">
        <f t="shared" si="345"/>
        <v>0</v>
      </c>
      <c r="U5557" s="6">
        <f t="shared" si="346"/>
        <v>0.5</v>
      </c>
      <c r="V5557" t="str">
        <f t="shared" si="347"/>
        <v>A.MATTISON, MIN</v>
      </c>
    </row>
    <row r="5558" spans="1:22">
      <c r="A5558">
        <v>1722</v>
      </c>
      <c r="B5558" s="21">
        <v>3</v>
      </c>
      <c r="C5558" s="21" t="s">
        <v>7</v>
      </c>
      <c r="D5558" s="21" t="s">
        <v>6</v>
      </c>
      <c r="E5558" s="21">
        <v>5</v>
      </c>
      <c r="F5558" s="21">
        <v>95</v>
      </c>
      <c r="G5558" s="21" t="s">
        <v>6659</v>
      </c>
      <c r="H5558" s="21" t="s">
        <v>585</v>
      </c>
      <c r="I5558" s="21">
        <v>1</v>
      </c>
      <c r="J5558" s="21">
        <v>0</v>
      </c>
      <c r="K5558" s="21">
        <v>0</v>
      </c>
      <c r="L5558" s="21">
        <v>0</v>
      </c>
      <c r="M5558" s="21" t="s">
        <v>1982</v>
      </c>
      <c r="N5558" s="21" t="s">
        <v>587</v>
      </c>
      <c r="O5558" s="21">
        <f t="shared" si="342"/>
        <v>0</v>
      </c>
      <c r="P5558" s="21">
        <f t="shared" si="343"/>
        <v>1</v>
      </c>
      <c r="Q5558" s="21">
        <f t="shared" si="344"/>
        <v>0</v>
      </c>
      <c r="R5558">
        <f>IFERROR(IF(I5558=1,VLOOKUP(F5558,Lookup!$A$2:$B$15,2,FALSE),0),0.5)</f>
        <v>1.4</v>
      </c>
      <c r="S5558">
        <f>IF(K5558=1,1,IFERROR(IF(H5558="pass",VLOOKUP(F5558,Lookup!$D$2:$E$26,2,FALSE),0),1.6))</f>
        <v>0</v>
      </c>
      <c r="T5558" s="6">
        <f t="shared" si="345"/>
        <v>0</v>
      </c>
      <c r="U5558" s="6">
        <f t="shared" si="346"/>
        <v>1.4</v>
      </c>
      <c r="V5558" t="str">
        <f t="shared" si="347"/>
        <v>A.MATTISON, MIN</v>
      </c>
    </row>
    <row r="5559" spans="1:22">
      <c r="A5559">
        <v>1723</v>
      </c>
      <c r="B5559" s="21">
        <v>3</v>
      </c>
      <c r="C5559" s="21" t="s">
        <v>7</v>
      </c>
      <c r="D5559" s="21" t="s">
        <v>6</v>
      </c>
      <c r="E5559" s="21">
        <v>3</v>
      </c>
      <c r="F5559" s="21">
        <v>97</v>
      </c>
      <c r="G5559" s="21" t="s">
        <v>6660</v>
      </c>
      <c r="H5559" s="21" t="s">
        <v>585</v>
      </c>
      <c r="I5559" s="21">
        <v>1</v>
      </c>
      <c r="J5559" s="21">
        <v>0</v>
      </c>
      <c r="K5559" s="21">
        <v>0</v>
      </c>
      <c r="L5559" s="21">
        <v>0</v>
      </c>
      <c r="M5559" s="21" t="s">
        <v>2051</v>
      </c>
      <c r="N5559" s="21" t="s">
        <v>587</v>
      </c>
      <c r="O5559" s="21">
        <f t="shared" si="342"/>
        <v>0</v>
      </c>
      <c r="P5559" s="21">
        <f t="shared" si="343"/>
        <v>1</v>
      </c>
      <c r="Q5559" s="21">
        <f t="shared" si="344"/>
        <v>0</v>
      </c>
      <c r="R5559">
        <f>IFERROR(IF(I5559=1,VLOOKUP(F5559,Lookup!$A$2:$B$15,2,FALSE),0),0.5)</f>
        <v>2.1</v>
      </c>
      <c r="S5559">
        <f>IF(K5559=1,1,IFERROR(IF(H5559="pass",VLOOKUP(F5559,Lookup!$D$2:$E$26,2,FALSE),0),1.6))</f>
        <v>0</v>
      </c>
      <c r="T5559" s="6">
        <f t="shared" si="345"/>
        <v>0</v>
      </c>
      <c r="U5559" s="6">
        <f t="shared" si="346"/>
        <v>2.1</v>
      </c>
      <c r="V5559" t="str">
        <f t="shared" si="347"/>
        <v>C.HAM, MIN</v>
      </c>
    </row>
    <row r="5560" spans="1:22">
      <c r="A5560">
        <v>1724</v>
      </c>
      <c r="B5560" s="21">
        <v>3</v>
      </c>
      <c r="C5560" s="21" t="s">
        <v>7</v>
      </c>
      <c r="D5560" s="21" t="s">
        <v>6</v>
      </c>
      <c r="E5560" s="21">
        <v>3</v>
      </c>
      <c r="F5560" s="21">
        <v>97</v>
      </c>
      <c r="G5560" s="21" t="s">
        <v>6661</v>
      </c>
      <c r="H5560" s="21" t="s">
        <v>439</v>
      </c>
      <c r="I5560" s="21">
        <v>0</v>
      </c>
      <c r="J5560" s="21">
        <v>1</v>
      </c>
      <c r="K5560" s="21">
        <v>0</v>
      </c>
      <c r="L5560" s="21">
        <v>0</v>
      </c>
      <c r="M5560" s="21" t="s">
        <v>1950</v>
      </c>
      <c r="N5560" s="21">
        <v>-2</v>
      </c>
      <c r="O5560" s="21">
        <f t="shared" si="342"/>
        <v>-2</v>
      </c>
      <c r="P5560" s="21">
        <f t="shared" si="343"/>
        <v>0</v>
      </c>
      <c r="Q5560" s="21">
        <f t="shared" si="344"/>
        <v>1</v>
      </c>
      <c r="R5560">
        <f>IFERROR(IF(I5560=1,VLOOKUP(F5560,Lookup!$A$2:$B$15,2,FALSE),0),0.5)</f>
        <v>0</v>
      </c>
      <c r="S5560">
        <f>IF(K5560=1,1,IFERROR(IF(H5560="pass",VLOOKUP(F5560,Lookup!$D$2:$E$26,2,FALSE),0),1.6))</f>
        <v>3.5</v>
      </c>
      <c r="T5560" s="6">
        <f t="shared" si="345"/>
        <v>1.5650000000000002</v>
      </c>
      <c r="U5560" s="6">
        <f t="shared" si="346"/>
        <v>3.5</v>
      </c>
      <c r="V5560" t="str">
        <f t="shared" si="347"/>
        <v>A.THIELEN, MIN</v>
      </c>
    </row>
    <row r="5561" spans="1:22">
      <c r="A5561">
        <v>1725</v>
      </c>
      <c r="B5561" s="21">
        <v>3</v>
      </c>
      <c r="C5561" s="21" t="s">
        <v>6</v>
      </c>
      <c r="D5561" s="21" t="s">
        <v>7</v>
      </c>
      <c r="E5561" s="21">
        <v>75</v>
      </c>
      <c r="F5561" s="21">
        <v>25</v>
      </c>
      <c r="G5561" s="21" t="s">
        <v>6662</v>
      </c>
      <c r="H5561" s="21" t="s">
        <v>439</v>
      </c>
      <c r="I5561" s="21">
        <v>0</v>
      </c>
      <c r="J5561" s="21">
        <v>1</v>
      </c>
      <c r="K5561" s="21">
        <v>0</v>
      </c>
      <c r="L5561" s="21">
        <v>0</v>
      </c>
      <c r="M5561" s="21" t="s">
        <v>2561</v>
      </c>
      <c r="N5561" s="21">
        <v>15</v>
      </c>
      <c r="O5561" s="21">
        <f t="shared" si="342"/>
        <v>15</v>
      </c>
      <c r="P5561" s="21">
        <f t="shared" si="343"/>
        <v>0</v>
      </c>
      <c r="Q5561" s="21">
        <f t="shared" si="344"/>
        <v>1</v>
      </c>
      <c r="R5561">
        <f>IFERROR(IF(I5561=1,VLOOKUP(F5561,Lookup!$A$2:$B$15,2,FALSE),0),0.5)</f>
        <v>0</v>
      </c>
      <c r="S5561">
        <f>IF(K5561=1,1,IFERROR(IF(H5561="pass",VLOOKUP(F5561,Lookup!$D$2:$E$26,2,FALSE),0),1.6))</f>
        <v>1.6</v>
      </c>
      <c r="T5561" s="6">
        <f t="shared" si="345"/>
        <v>1.8625</v>
      </c>
      <c r="U5561" s="6">
        <f t="shared" si="346"/>
        <v>1.8625</v>
      </c>
      <c r="V5561" t="str">
        <f t="shared" si="347"/>
        <v>D.METCALF, SEA</v>
      </c>
    </row>
    <row r="5562" spans="1:22">
      <c r="A5562">
        <v>1726</v>
      </c>
      <c r="B5562" s="21">
        <v>3</v>
      </c>
      <c r="C5562" s="21" t="s">
        <v>6</v>
      </c>
      <c r="D5562" s="21" t="s">
        <v>7</v>
      </c>
      <c r="E5562" s="21">
        <v>56</v>
      </c>
      <c r="F5562" s="21">
        <v>44</v>
      </c>
      <c r="G5562" s="21" t="s">
        <v>6663</v>
      </c>
      <c r="H5562" s="21" t="s">
        <v>2864</v>
      </c>
      <c r="I5562" s="21">
        <v>0</v>
      </c>
      <c r="J5562" s="21">
        <v>1</v>
      </c>
      <c r="K5562" s="21">
        <v>0</v>
      </c>
      <c r="L5562" s="21">
        <v>0</v>
      </c>
      <c r="M5562" s="21" t="s">
        <v>2519</v>
      </c>
      <c r="N5562" s="21" t="s">
        <v>587</v>
      </c>
      <c r="O5562" s="21">
        <f t="shared" si="342"/>
        <v>0</v>
      </c>
      <c r="P5562" s="21">
        <f t="shared" si="343"/>
        <v>0</v>
      </c>
      <c r="Q5562" s="21">
        <f t="shared" si="344"/>
        <v>0</v>
      </c>
      <c r="R5562">
        <f>IFERROR(IF(I5562=1,VLOOKUP(F5562,Lookup!$A$2:$B$15,2,FALSE),0),0.5)</f>
        <v>0</v>
      </c>
      <c r="S5562">
        <f>IF(K5562=1,1,IFERROR(IF(H5562="pass",VLOOKUP(F5562,Lookup!$D$2:$E$26,2,FALSE),0),1.6))</f>
        <v>0</v>
      </c>
      <c r="T5562" s="6">
        <f t="shared" si="345"/>
        <v>0</v>
      </c>
      <c r="U5562" s="6">
        <f t="shared" si="346"/>
        <v>0</v>
      </c>
      <c r="V5562" t="str">
        <f t="shared" si="347"/>
        <v>T.LOCKETT, SEA</v>
      </c>
    </row>
    <row r="5563" spans="1:22">
      <c r="A5563">
        <v>1727</v>
      </c>
      <c r="B5563" s="21">
        <v>3</v>
      </c>
      <c r="C5563" s="21" t="s">
        <v>6</v>
      </c>
      <c r="D5563" s="21" t="s">
        <v>7</v>
      </c>
      <c r="E5563" s="21">
        <v>47</v>
      </c>
      <c r="F5563" s="21">
        <v>53</v>
      </c>
      <c r="G5563" s="21" t="s">
        <v>6664</v>
      </c>
      <c r="H5563" s="21" t="s">
        <v>585</v>
      </c>
      <c r="I5563" s="21">
        <v>0</v>
      </c>
      <c r="J5563" s="21">
        <v>1</v>
      </c>
      <c r="K5563" s="21">
        <v>0</v>
      </c>
      <c r="L5563" s="21">
        <v>0</v>
      </c>
      <c r="M5563" s="21" t="s">
        <v>2554</v>
      </c>
      <c r="N5563" s="21" t="s">
        <v>587</v>
      </c>
      <c r="O5563" s="21">
        <f t="shared" si="342"/>
        <v>0</v>
      </c>
      <c r="P5563" s="21">
        <f t="shared" si="343"/>
        <v>0</v>
      </c>
      <c r="Q5563" s="21">
        <f t="shared" si="344"/>
        <v>0</v>
      </c>
      <c r="R5563">
        <f>IFERROR(IF(I5563=1,VLOOKUP(F5563,Lookup!$A$2:$B$15,2,FALSE),0),0.5)</f>
        <v>0</v>
      </c>
      <c r="S5563">
        <f>IF(K5563=1,1,IFERROR(IF(H5563="pass",VLOOKUP(F5563,Lookup!$D$2:$E$26,2,FALSE),0),1.6))</f>
        <v>0</v>
      </c>
      <c r="T5563" s="6">
        <f t="shared" si="345"/>
        <v>0</v>
      </c>
      <c r="U5563" s="6">
        <f t="shared" si="346"/>
        <v>0</v>
      </c>
      <c r="V5563" t="str">
        <f t="shared" si="347"/>
        <v>R.WILSON, SEA</v>
      </c>
    </row>
    <row r="5564" spans="1:22">
      <c r="A5564">
        <v>1728</v>
      </c>
      <c r="B5564" s="21">
        <v>3</v>
      </c>
      <c r="C5564" s="21" t="s">
        <v>6</v>
      </c>
      <c r="D5564" s="21" t="s">
        <v>7</v>
      </c>
      <c r="E5564" s="21">
        <v>43</v>
      </c>
      <c r="F5564" s="21">
        <v>57</v>
      </c>
      <c r="G5564" s="21" t="s">
        <v>6665</v>
      </c>
      <c r="H5564" s="21" t="s">
        <v>439</v>
      </c>
      <c r="I5564" s="21">
        <v>0</v>
      </c>
      <c r="J5564" s="21">
        <v>1</v>
      </c>
      <c r="K5564" s="21">
        <v>0</v>
      </c>
      <c r="L5564" s="21">
        <v>0</v>
      </c>
      <c r="M5564" s="21" t="s">
        <v>2561</v>
      </c>
      <c r="N5564" s="21">
        <v>35</v>
      </c>
      <c r="O5564" s="21">
        <f t="shared" si="342"/>
        <v>35</v>
      </c>
      <c r="P5564" s="21">
        <f t="shared" si="343"/>
        <v>0</v>
      </c>
      <c r="Q5564" s="21">
        <f t="shared" si="344"/>
        <v>1</v>
      </c>
      <c r="R5564">
        <f>IFERROR(IF(I5564=1,VLOOKUP(F5564,Lookup!$A$2:$B$15,2,FALSE),0),0.5)</f>
        <v>0</v>
      </c>
      <c r="S5564">
        <f>IF(K5564=1,1,IFERROR(IF(H5564="pass",VLOOKUP(F5564,Lookup!$D$2:$E$26,2,FALSE),0),1.6))</f>
        <v>1.6</v>
      </c>
      <c r="T5564" s="6">
        <f t="shared" si="345"/>
        <v>2.2124999999999999</v>
      </c>
      <c r="U5564" s="6">
        <f t="shared" si="346"/>
        <v>2.2124999999999999</v>
      </c>
      <c r="V5564" t="str">
        <f t="shared" si="347"/>
        <v>D.METCALF, SEA</v>
      </c>
    </row>
    <row r="5565" spans="1:22">
      <c r="A5565">
        <v>1729</v>
      </c>
      <c r="B5565" s="21">
        <v>3</v>
      </c>
      <c r="C5565" s="21" t="s">
        <v>6</v>
      </c>
      <c r="D5565" s="21" t="s">
        <v>7</v>
      </c>
      <c r="E5565" s="21">
        <v>43</v>
      </c>
      <c r="F5565" s="21">
        <v>57</v>
      </c>
      <c r="G5565" s="21" t="s">
        <v>6666</v>
      </c>
      <c r="H5565" s="21" t="s">
        <v>439</v>
      </c>
      <c r="I5565" s="21">
        <v>0</v>
      </c>
      <c r="J5565" s="21">
        <v>1</v>
      </c>
      <c r="K5565" s="21">
        <v>0</v>
      </c>
      <c r="L5565" s="21">
        <v>0</v>
      </c>
      <c r="M5565" s="21" t="s">
        <v>6600</v>
      </c>
      <c r="N5565" s="21">
        <v>43</v>
      </c>
      <c r="O5565" s="21">
        <f t="shared" si="342"/>
        <v>43</v>
      </c>
      <c r="P5565" s="21">
        <f t="shared" si="343"/>
        <v>0</v>
      </c>
      <c r="Q5565" s="21">
        <f t="shared" si="344"/>
        <v>1</v>
      </c>
      <c r="R5565">
        <f>IFERROR(IF(I5565=1,VLOOKUP(F5565,Lookup!$A$2:$B$15,2,FALSE),0),0.5)</f>
        <v>0</v>
      </c>
      <c r="S5565">
        <f>IF(K5565=1,1,IFERROR(IF(H5565="pass",VLOOKUP(F5565,Lookup!$D$2:$E$26,2,FALSE),0),1.6))</f>
        <v>1.6</v>
      </c>
      <c r="T5565" s="6">
        <f t="shared" si="345"/>
        <v>2.3525</v>
      </c>
      <c r="U5565" s="6">
        <f t="shared" si="346"/>
        <v>2.3525</v>
      </c>
      <c r="V5565" t="str">
        <f t="shared" si="347"/>
        <v>P.HART, SEA</v>
      </c>
    </row>
    <row r="5566" spans="1:22">
      <c r="A5566">
        <v>1730</v>
      </c>
      <c r="B5566" s="21">
        <v>3</v>
      </c>
      <c r="C5566" s="21" t="s">
        <v>7</v>
      </c>
      <c r="D5566" s="21" t="s">
        <v>6</v>
      </c>
      <c r="E5566" s="21">
        <v>57</v>
      </c>
      <c r="F5566" s="21">
        <v>43</v>
      </c>
      <c r="G5566" s="21" t="s">
        <v>6667</v>
      </c>
      <c r="H5566" s="21" t="s">
        <v>585</v>
      </c>
      <c r="I5566" s="21">
        <v>1</v>
      </c>
      <c r="J5566" s="21">
        <v>0</v>
      </c>
      <c r="K5566" s="21">
        <v>0</v>
      </c>
      <c r="L5566" s="21">
        <v>0</v>
      </c>
      <c r="M5566" s="21" t="s">
        <v>1982</v>
      </c>
      <c r="N5566" s="21" t="s">
        <v>587</v>
      </c>
      <c r="O5566" s="21">
        <f t="shared" si="342"/>
        <v>0</v>
      </c>
      <c r="P5566" s="21">
        <f t="shared" si="343"/>
        <v>1</v>
      </c>
      <c r="Q5566" s="21">
        <f t="shared" si="344"/>
        <v>0</v>
      </c>
      <c r="R5566">
        <f>IFERROR(IF(I5566=1,VLOOKUP(F5566,Lookup!$A$2:$B$15,2,FALSE),0),0.5)</f>
        <v>0.5</v>
      </c>
      <c r="S5566">
        <f>IF(K5566=1,1,IFERROR(IF(H5566="pass",VLOOKUP(F5566,Lookup!$D$2:$E$26,2,FALSE),0),1.6))</f>
        <v>0</v>
      </c>
      <c r="T5566" s="6">
        <f t="shared" si="345"/>
        <v>0</v>
      </c>
      <c r="U5566" s="6">
        <f t="shared" si="346"/>
        <v>0.5</v>
      </c>
      <c r="V5566" t="str">
        <f t="shared" si="347"/>
        <v>A.MATTISON, MIN</v>
      </c>
    </row>
    <row r="5567" spans="1:22">
      <c r="A5567">
        <v>1731</v>
      </c>
      <c r="B5567" s="21">
        <v>3</v>
      </c>
      <c r="C5567" s="21" t="s">
        <v>7</v>
      </c>
      <c r="D5567" s="21" t="s">
        <v>6</v>
      </c>
      <c r="E5567" s="21">
        <v>56</v>
      </c>
      <c r="F5567" s="21">
        <v>44</v>
      </c>
      <c r="G5567" s="21" t="s">
        <v>6668</v>
      </c>
      <c r="H5567" s="21" t="s">
        <v>585</v>
      </c>
      <c r="I5567" s="21">
        <v>1</v>
      </c>
      <c r="J5567" s="21">
        <v>0</v>
      </c>
      <c r="K5567" s="21">
        <v>0</v>
      </c>
      <c r="L5567" s="21">
        <v>0</v>
      </c>
      <c r="M5567" s="21" t="s">
        <v>1982</v>
      </c>
      <c r="N5567" s="21" t="s">
        <v>587</v>
      </c>
      <c r="O5567" s="21">
        <f t="shared" ref="O5567:O5630" si="348">IF(N5567="NA",0,N5567)</f>
        <v>0</v>
      </c>
      <c r="P5567" s="21">
        <f t="shared" ref="P5567:P5630" si="349">IF(R5567&gt;0,1,0)</f>
        <v>1</v>
      </c>
      <c r="Q5567" s="21">
        <f t="shared" ref="Q5567:Q5630" si="350">IF(AND(S5567&gt;0,T5567&gt;0),1,0)</f>
        <v>0</v>
      </c>
      <c r="R5567">
        <f>IFERROR(IF(I5567=1,VLOOKUP(F5567,Lookup!$A$2:$B$15,2,FALSE),0),0.5)</f>
        <v>0.5</v>
      </c>
      <c r="S5567">
        <f>IF(K5567=1,1,IFERROR(IF(H5567="pass",VLOOKUP(F5567,Lookup!$D$2:$E$26,2,FALSE),0),1.6))</f>
        <v>0</v>
      </c>
      <c r="T5567" s="6">
        <f t="shared" ref="T5567:T5630" si="351">IFERROR(1.6+0.7/40*N5567,0)</f>
        <v>0</v>
      </c>
      <c r="U5567" s="6">
        <f t="shared" ref="U5567:U5630" si="352">R5567+IF(S5567&gt;=3.2,S5567,IF(AND(S5567&lt;3.2,S5567&gt;=1.8),S5567*0.66+T5567*0.34,T5567))+K5567*0.4735*2</f>
        <v>0.5</v>
      </c>
      <c r="V5567" t="str">
        <f t="shared" si="347"/>
        <v>A.MATTISON, MIN</v>
      </c>
    </row>
    <row r="5568" spans="1:22">
      <c r="A5568">
        <v>1732</v>
      </c>
      <c r="B5568" s="21">
        <v>3</v>
      </c>
      <c r="C5568" s="21" t="s">
        <v>7</v>
      </c>
      <c r="D5568" s="21" t="s">
        <v>6</v>
      </c>
      <c r="E5568" s="21">
        <v>55</v>
      </c>
      <c r="F5568" s="21">
        <v>45</v>
      </c>
      <c r="G5568" s="21" t="s">
        <v>6669</v>
      </c>
      <c r="H5568" s="21" t="s">
        <v>439</v>
      </c>
      <c r="I5568" s="21">
        <v>0</v>
      </c>
      <c r="J5568" s="21">
        <v>1</v>
      </c>
      <c r="K5568" s="21">
        <v>0</v>
      </c>
      <c r="L5568" s="21">
        <v>0</v>
      </c>
      <c r="M5568" s="21" t="s">
        <v>1953</v>
      </c>
      <c r="N5568" s="21">
        <v>11</v>
      </c>
      <c r="O5568" s="21">
        <f t="shared" si="348"/>
        <v>11</v>
      </c>
      <c r="P5568" s="21">
        <f t="shared" si="349"/>
        <v>0</v>
      </c>
      <c r="Q5568" s="21">
        <f t="shared" si="350"/>
        <v>1</v>
      </c>
      <c r="R5568">
        <f>IFERROR(IF(I5568=1,VLOOKUP(F5568,Lookup!$A$2:$B$15,2,FALSE),0),0.5)</f>
        <v>0</v>
      </c>
      <c r="S5568">
        <f>IF(K5568=1,1,IFERROR(IF(H5568="pass",VLOOKUP(F5568,Lookup!$D$2:$E$26,2,FALSE),0),1.6))</f>
        <v>1.6</v>
      </c>
      <c r="T5568" s="6">
        <f t="shared" si="351"/>
        <v>1.7925</v>
      </c>
      <c r="U5568" s="6">
        <f t="shared" si="352"/>
        <v>1.7925</v>
      </c>
      <c r="V5568" t="str">
        <f t="shared" si="347"/>
        <v>J.JEFFERSON, MIN</v>
      </c>
    </row>
    <row r="5569" spans="1:22">
      <c r="A5569">
        <v>1733</v>
      </c>
      <c r="B5569" s="21">
        <v>3</v>
      </c>
      <c r="C5569" s="21" t="s">
        <v>7</v>
      </c>
      <c r="D5569" s="21" t="s">
        <v>6</v>
      </c>
      <c r="E5569" s="21">
        <v>44</v>
      </c>
      <c r="F5569" s="21">
        <v>56</v>
      </c>
      <c r="G5569" s="21" t="s">
        <v>6670</v>
      </c>
      <c r="H5569" s="21" t="s">
        <v>585</v>
      </c>
      <c r="I5569" s="21">
        <v>1</v>
      </c>
      <c r="J5569" s="21">
        <v>0</v>
      </c>
      <c r="K5569" s="21">
        <v>0</v>
      </c>
      <c r="L5569" s="21">
        <v>0</v>
      </c>
      <c r="M5569" s="21" t="s">
        <v>1982</v>
      </c>
      <c r="N5569" s="21" t="s">
        <v>587</v>
      </c>
      <c r="O5569" s="21">
        <f t="shared" si="348"/>
        <v>0</v>
      </c>
      <c r="P5569" s="21">
        <f t="shared" si="349"/>
        <v>1</v>
      </c>
      <c r="Q5569" s="21">
        <f t="shared" si="350"/>
        <v>0</v>
      </c>
      <c r="R5569">
        <f>IFERROR(IF(I5569=1,VLOOKUP(F5569,Lookup!$A$2:$B$15,2,FALSE),0),0.5)</f>
        <v>0.5</v>
      </c>
      <c r="S5569">
        <f>IF(K5569=1,1,IFERROR(IF(H5569="pass",VLOOKUP(F5569,Lookup!$D$2:$E$26,2,FALSE),0),1.6))</f>
        <v>0</v>
      </c>
      <c r="T5569" s="6">
        <f t="shared" si="351"/>
        <v>0</v>
      </c>
      <c r="U5569" s="6">
        <f t="shared" si="352"/>
        <v>0.5</v>
      </c>
      <c r="V5569" t="str">
        <f t="shared" si="347"/>
        <v>A.MATTISON, MIN</v>
      </c>
    </row>
    <row r="5570" spans="1:22">
      <c r="A5570">
        <v>1734</v>
      </c>
      <c r="B5570" s="21">
        <v>3</v>
      </c>
      <c r="C5570" s="21" t="s">
        <v>7</v>
      </c>
      <c r="D5570" s="21" t="s">
        <v>6</v>
      </c>
      <c r="E5570" s="21">
        <v>46</v>
      </c>
      <c r="F5570" s="21">
        <v>54</v>
      </c>
      <c r="G5570" s="21" t="s">
        <v>6671</v>
      </c>
      <c r="H5570" s="21" t="s">
        <v>585</v>
      </c>
      <c r="I5570" s="21">
        <v>1</v>
      </c>
      <c r="J5570" s="21">
        <v>0</v>
      </c>
      <c r="K5570" s="21">
        <v>0</v>
      </c>
      <c r="L5570" s="21">
        <v>0</v>
      </c>
      <c r="M5570" s="21" t="s">
        <v>1982</v>
      </c>
      <c r="N5570" s="21" t="s">
        <v>587</v>
      </c>
      <c r="O5570" s="21">
        <f t="shared" si="348"/>
        <v>0</v>
      </c>
      <c r="P5570" s="21">
        <f t="shared" si="349"/>
        <v>1</v>
      </c>
      <c r="Q5570" s="21">
        <f t="shared" si="350"/>
        <v>0</v>
      </c>
      <c r="R5570">
        <f>IFERROR(IF(I5570=1,VLOOKUP(F5570,Lookup!$A$2:$B$15,2,FALSE),0),0.5)</f>
        <v>0.5</v>
      </c>
      <c r="S5570">
        <f>IF(K5570=1,1,IFERROR(IF(H5570="pass",VLOOKUP(F5570,Lookup!$D$2:$E$26,2,FALSE),0),1.6))</f>
        <v>0</v>
      </c>
      <c r="T5570" s="6">
        <f t="shared" si="351"/>
        <v>0</v>
      </c>
      <c r="U5570" s="6">
        <f t="shared" si="352"/>
        <v>0.5</v>
      </c>
      <c r="V5570" t="str">
        <f t="shared" ref="V5570:V5633" si="353">IF(M5570="A.St","A. ST. BROWN, DET",IF(M5570="Dj.Moore","D.MOORE, CAR",IF(M5570="Mi.Carter","M.CARTER, NYJ",UPPER(M5570)&amp;", "&amp;C5570)))</f>
        <v>A.MATTISON, MIN</v>
      </c>
    </row>
    <row r="5571" spans="1:22">
      <c r="A5571">
        <v>1735</v>
      </c>
      <c r="B5571" s="21">
        <v>3</v>
      </c>
      <c r="C5571" s="21" t="s">
        <v>7</v>
      </c>
      <c r="D5571" s="21" t="s">
        <v>6</v>
      </c>
      <c r="E5571" s="21">
        <v>44</v>
      </c>
      <c r="F5571" s="21">
        <v>56</v>
      </c>
      <c r="G5571" s="21" t="s">
        <v>6672</v>
      </c>
      <c r="H5571" s="21" t="s">
        <v>585</v>
      </c>
      <c r="I5571" s="21">
        <v>1</v>
      </c>
      <c r="J5571" s="21">
        <v>0</v>
      </c>
      <c r="K5571" s="21">
        <v>0</v>
      </c>
      <c r="L5571" s="21">
        <v>0</v>
      </c>
      <c r="M5571" s="21" t="s">
        <v>1991</v>
      </c>
      <c r="N5571" s="21" t="s">
        <v>587</v>
      </c>
      <c r="O5571" s="21">
        <f t="shared" si="348"/>
        <v>0</v>
      </c>
      <c r="P5571" s="21">
        <f t="shared" si="349"/>
        <v>1</v>
      </c>
      <c r="Q5571" s="21">
        <f t="shared" si="350"/>
        <v>0</v>
      </c>
      <c r="R5571">
        <f>IFERROR(IF(I5571=1,VLOOKUP(F5571,Lookup!$A$2:$B$15,2,FALSE),0),0.5)</f>
        <v>0.5</v>
      </c>
      <c r="S5571">
        <f>IF(K5571=1,1,IFERROR(IF(H5571="pass",VLOOKUP(F5571,Lookup!$D$2:$E$26,2,FALSE),0),1.6))</f>
        <v>0</v>
      </c>
      <c r="T5571" s="6">
        <f t="shared" si="351"/>
        <v>0</v>
      </c>
      <c r="U5571" s="6">
        <f t="shared" si="352"/>
        <v>0.5</v>
      </c>
      <c r="V5571" t="str">
        <f t="shared" si="353"/>
        <v>A.ABDULLAH, MIN</v>
      </c>
    </row>
    <row r="5572" spans="1:22">
      <c r="A5572">
        <v>1736</v>
      </c>
      <c r="B5572" s="21">
        <v>3</v>
      </c>
      <c r="C5572" s="21" t="s">
        <v>6</v>
      </c>
      <c r="D5572" s="21" t="s">
        <v>7</v>
      </c>
      <c r="E5572" s="21">
        <v>99</v>
      </c>
      <c r="F5572" s="21">
        <v>1</v>
      </c>
      <c r="G5572" s="21" t="s">
        <v>6673</v>
      </c>
      <c r="H5572" s="21" t="s">
        <v>439</v>
      </c>
      <c r="I5572" s="21">
        <v>0</v>
      </c>
      <c r="J5572" s="21">
        <v>1</v>
      </c>
      <c r="K5572" s="21">
        <v>0</v>
      </c>
      <c r="L5572" s="21">
        <v>0</v>
      </c>
      <c r="M5572" s="21" t="s">
        <v>2523</v>
      </c>
      <c r="N5572" s="21">
        <v>7</v>
      </c>
      <c r="O5572" s="21">
        <f t="shared" si="348"/>
        <v>7</v>
      </c>
      <c r="P5572" s="21">
        <f t="shared" si="349"/>
        <v>0</v>
      </c>
      <c r="Q5572" s="21">
        <f t="shared" si="350"/>
        <v>1</v>
      </c>
      <c r="R5572">
        <f>IFERROR(IF(I5572=1,VLOOKUP(F5572,Lookup!$A$2:$B$15,2,FALSE),0),0.5)</f>
        <v>0</v>
      </c>
      <c r="S5572">
        <f>IF(K5572=1,1,IFERROR(IF(H5572="pass",VLOOKUP(F5572,Lookup!$D$2:$E$26,2,FALSE),0),1.6))</f>
        <v>1.6</v>
      </c>
      <c r="T5572" s="6">
        <f t="shared" si="351"/>
        <v>1.7225000000000001</v>
      </c>
      <c r="U5572" s="6">
        <f t="shared" si="352"/>
        <v>1.7225000000000001</v>
      </c>
      <c r="V5572" t="str">
        <f t="shared" si="353"/>
        <v>G.EVERETT, SEA</v>
      </c>
    </row>
    <row r="5573" spans="1:22">
      <c r="A5573">
        <v>1737</v>
      </c>
      <c r="B5573" s="21">
        <v>3</v>
      </c>
      <c r="C5573" s="21" t="s">
        <v>6</v>
      </c>
      <c r="D5573" s="21" t="s">
        <v>7</v>
      </c>
      <c r="E5573" s="21">
        <v>92</v>
      </c>
      <c r="F5573" s="21">
        <v>8</v>
      </c>
      <c r="G5573" s="21" t="s">
        <v>6674</v>
      </c>
      <c r="H5573" s="21" t="s">
        <v>439</v>
      </c>
      <c r="I5573" s="21">
        <v>0</v>
      </c>
      <c r="J5573" s="21">
        <v>1</v>
      </c>
      <c r="K5573" s="21">
        <v>0</v>
      </c>
      <c r="L5573" s="21">
        <v>0</v>
      </c>
      <c r="M5573" s="21" t="s">
        <v>2523</v>
      </c>
      <c r="N5573" s="21">
        <v>10</v>
      </c>
      <c r="O5573" s="21">
        <f t="shared" si="348"/>
        <v>10</v>
      </c>
      <c r="P5573" s="21">
        <f t="shared" si="349"/>
        <v>0</v>
      </c>
      <c r="Q5573" s="21">
        <f t="shared" si="350"/>
        <v>1</v>
      </c>
      <c r="R5573">
        <f>IFERROR(IF(I5573=1,VLOOKUP(F5573,Lookup!$A$2:$B$15,2,FALSE),0),0.5)</f>
        <v>0</v>
      </c>
      <c r="S5573">
        <f>IF(K5573=1,1,IFERROR(IF(H5573="pass",VLOOKUP(F5573,Lookup!$D$2:$E$26,2,FALSE),0),1.6))</f>
        <v>1.6</v>
      </c>
      <c r="T5573" s="6">
        <f t="shared" si="351"/>
        <v>1.7750000000000001</v>
      </c>
      <c r="U5573" s="6">
        <f t="shared" si="352"/>
        <v>1.7750000000000001</v>
      </c>
      <c r="V5573" t="str">
        <f t="shared" si="353"/>
        <v>G.EVERETT, SEA</v>
      </c>
    </row>
    <row r="5574" spans="1:22">
      <c r="A5574">
        <v>1738</v>
      </c>
      <c r="B5574" s="21">
        <v>3</v>
      </c>
      <c r="C5574" s="21" t="s">
        <v>6</v>
      </c>
      <c r="D5574" s="21" t="s">
        <v>7</v>
      </c>
      <c r="E5574" s="21">
        <v>75</v>
      </c>
      <c r="F5574" s="21">
        <v>25</v>
      </c>
      <c r="G5574" s="21" t="s">
        <v>6675</v>
      </c>
      <c r="H5574" s="21" t="s">
        <v>439</v>
      </c>
      <c r="I5574" s="21">
        <v>0</v>
      </c>
      <c r="J5574" s="21">
        <v>1</v>
      </c>
      <c r="K5574" s="21">
        <v>0</v>
      </c>
      <c r="L5574" s="21">
        <v>0</v>
      </c>
      <c r="M5574" s="21" t="s">
        <v>2561</v>
      </c>
      <c r="N5574" s="21">
        <v>6</v>
      </c>
      <c r="O5574" s="21">
        <f t="shared" si="348"/>
        <v>6</v>
      </c>
      <c r="P5574" s="21">
        <f t="shared" si="349"/>
        <v>0</v>
      </c>
      <c r="Q5574" s="21">
        <f t="shared" si="350"/>
        <v>1</v>
      </c>
      <c r="R5574">
        <f>IFERROR(IF(I5574=1,VLOOKUP(F5574,Lookup!$A$2:$B$15,2,FALSE),0),0.5)</f>
        <v>0</v>
      </c>
      <c r="S5574">
        <f>IF(K5574=1,1,IFERROR(IF(H5574="pass",VLOOKUP(F5574,Lookup!$D$2:$E$26,2,FALSE),0),1.6))</f>
        <v>1.6</v>
      </c>
      <c r="T5574" s="6">
        <f t="shared" si="351"/>
        <v>1.7050000000000001</v>
      </c>
      <c r="U5574" s="6">
        <f t="shared" si="352"/>
        <v>1.7050000000000001</v>
      </c>
      <c r="V5574" t="str">
        <f t="shared" si="353"/>
        <v>D.METCALF, SEA</v>
      </c>
    </row>
    <row r="5575" spans="1:22">
      <c r="A5575">
        <v>1739</v>
      </c>
      <c r="B5575" s="21">
        <v>3</v>
      </c>
      <c r="C5575" s="21" t="s">
        <v>6</v>
      </c>
      <c r="D5575" s="21" t="s">
        <v>7</v>
      </c>
      <c r="E5575" s="21">
        <v>75</v>
      </c>
      <c r="F5575" s="21">
        <v>25</v>
      </c>
      <c r="G5575" s="21" t="s">
        <v>6676</v>
      </c>
      <c r="H5575" s="21" t="s">
        <v>439</v>
      </c>
      <c r="I5575" s="21">
        <v>0</v>
      </c>
      <c r="J5575" s="21">
        <v>1</v>
      </c>
      <c r="K5575" s="21">
        <v>0</v>
      </c>
      <c r="L5575" s="21">
        <v>0</v>
      </c>
      <c r="M5575" s="21" t="s">
        <v>2519</v>
      </c>
      <c r="N5575" s="21">
        <v>7</v>
      </c>
      <c r="O5575" s="21">
        <f t="shared" si="348"/>
        <v>7</v>
      </c>
      <c r="P5575" s="21">
        <f t="shared" si="349"/>
        <v>0</v>
      </c>
      <c r="Q5575" s="21">
        <f t="shared" si="350"/>
        <v>1</v>
      </c>
      <c r="R5575">
        <f>IFERROR(IF(I5575=1,VLOOKUP(F5575,Lookup!$A$2:$B$15,2,FALSE),0),0.5)</f>
        <v>0</v>
      </c>
      <c r="S5575">
        <f>IF(K5575=1,1,IFERROR(IF(H5575="pass",VLOOKUP(F5575,Lookup!$D$2:$E$26,2,FALSE),0),1.6))</f>
        <v>1.6</v>
      </c>
      <c r="T5575" s="6">
        <f t="shared" si="351"/>
        <v>1.7225000000000001</v>
      </c>
      <c r="U5575" s="6">
        <f t="shared" si="352"/>
        <v>1.7225000000000001</v>
      </c>
      <c r="V5575" t="str">
        <f t="shared" si="353"/>
        <v>T.LOCKETT, SEA</v>
      </c>
    </row>
    <row r="5576" spans="1:22">
      <c r="A5576">
        <v>1740</v>
      </c>
      <c r="B5576" s="21">
        <v>3</v>
      </c>
      <c r="C5576" s="21" t="s">
        <v>18</v>
      </c>
      <c r="D5576" s="21" t="s">
        <v>875</v>
      </c>
      <c r="E5576" s="21">
        <v>75</v>
      </c>
      <c r="F5576" s="21">
        <v>25</v>
      </c>
      <c r="G5576" s="21" t="s">
        <v>6677</v>
      </c>
      <c r="H5576" s="21" t="s">
        <v>585</v>
      </c>
      <c r="I5576" s="21">
        <v>1</v>
      </c>
      <c r="J5576" s="21">
        <v>0</v>
      </c>
      <c r="K5576" s="21">
        <v>0</v>
      </c>
      <c r="L5576" s="21">
        <v>0</v>
      </c>
      <c r="M5576" s="21" t="s">
        <v>1128</v>
      </c>
      <c r="N5576" s="21" t="s">
        <v>587</v>
      </c>
      <c r="O5576" s="21">
        <f t="shared" si="348"/>
        <v>0</v>
      </c>
      <c r="P5576" s="21">
        <f t="shared" si="349"/>
        <v>1</v>
      </c>
      <c r="Q5576" s="21">
        <f t="shared" si="350"/>
        <v>0</v>
      </c>
      <c r="R5576">
        <f>IFERROR(IF(I5576=1,VLOOKUP(F5576,Lookup!$A$2:$B$15,2,FALSE),0),0.5)</f>
        <v>0.5</v>
      </c>
      <c r="S5576">
        <f>IF(K5576=1,1,IFERROR(IF(H5576="pass",VLOOKUP(F5576,Lookup!$D$2:$E$26,2,FALSE),0),1.6))</f>
        <v>0</v>
      </c>
      <c r="T5576" s="6">
        <f t="shared" si="351"/>
        <v>0</v>
      </c>
      <c r="U5576" s="6">
        <f t="shared" si="352"/>
        <v>0.5</v>
      </c>
      <c r="V5576" t="str">
        <f t="shared" si="353"/>
        <v>L.FOURNETTE, TB</v>
      </c>
    </row>
    <row r="5577" spans="1:22">
      <c r="A5577">
        <v>1741</v>
      </c>
      <c r="B5577" s="21">
        <v>3</v>
      </c>
      <c r="C5577" s="21" t="s">
        <v>18</v>
      </c>
      <c r="D5577" s="21" t="s">
        <v>875</v>
      </c>
      <c r="E5577" s="21">
        <v>74</v>
      </c>
      <c r="F5577" s="21">
        <v>26</v>
      </c>
      <c r="G5577" s="21" t="s">
        <v>6678</v>
      </c>
      <c r="H5577" s="21" t="s">
        <v>439</v>
      </c>
      <c r="I5577" s="21">
        <v>0</v>
      </c>
      <c r="J5577" s="21">
        <v>1</v>
      </c>
      <c r="K5577" s="21">
        <v>0</v>
      </c>
      <c r="L5577" s="21">
        <v>0</v>
      </c>
      <c r="M5577" s="21" t="s">
        <v>2904</v>
      </c>
      <c r="N5577" s="21">
        <v>8</v>
      </c>
      <c r="O5577" s="21">
        <f t="shared" si="348"/>
        <v>8</v>
      </c>
      <c r="P5577" s="21">
        <f t="shared" si="349"/>
        <v>0</v>
      </c>
      <c r="Q5577" s="21">
        <f t="shared" si="350"/>
        <v>1</v>
      </c>
      <c r="R5577">
        <f>IFERROR(IF(I5577=1,VLOOKUP(F5577,Lookup!$A$2:$B$15,2,FALSE),0),0.5)</f>
        <v>0</v>
      </c>
      <c r="S5577">
        <f>IF(K5577=1,1,IFERROR(IF(H5577="pass",VLOOKUP(F5577,Lookup!$D$2:$E$26,2,FALSE),0),1.6))</f>
        <v>1.6</v>
      </c>
      <c r="T5577" s="6">
        <f t="shared" si="351"/>
        <v>1.74</v>
      </c>
      <c r="U5577" s="6">
        <f t="shared" si="352"/>
        <v>1.74</v>
      </c>
      <c r="V5577" t="str">
        <f t="shared" si="353"/>
        <v>C.BRATE, TB</v>
      </c>
    </row>
    <row r="5578" spans="1:22">
      <c r="A5578">
        <v>1742</v>
      </c>
      <c r="B5578" s="21">
        <v>3</v>
      </c>
      <c r="C5578" s="21" t="s">
        <v>18</v>
      </c>
      <c r="D5578" s="21" t="s">
        <v>875</v>
      </c>
      <c r="E5578" s="21">
        <v>71</v>
      </c>
      <c r="F5578" s="21">
        <v>29</v>
      </c>
      <c r="G5578" s="21" t="s">
        <v>6679</v>
      </c>
      <c r="H5578" s="21" t="s">
        <v>439</v>
      </c>
      <c r="I5578" s="21">
        <v>0</v>
      </c>
      <c r="J5578" s="21">
        <v>1</v>
      </c>
      <c r="K5578" s="21">
        <v>0</v>
      </c>
      <c r="L5578" s="21">
        <v>0</v>
      </c>
      <c r="M5578" s="21" t="s">
        <v>1206</v>
      </c>
      <c r="N5578" s="21">
        <v>7</v>
      </c>
      <c r="O5578" s="21">
        <f t="shared" si="348"/>
        <v>7</v>
      </c>
      <c r="P5578" s="21">
        <f t="shared" si="349"/>
        <v>0</v>
      </c>
      <c r="Q5578" s="21">
        <f t="shared" si="350"/>
        <v>1</v>
      </c>
      <c r="R5578">
        <f>IFERROR(IF(I5578=1,VLOOKUP(F5578,Lookup!$A$2:$B$15,2,FALSE),0),0.5)</f>
        <v>0</v>
      </c>
      <c r="S5578">
        <f>IF(K5578=1,1,IFERROR(IF(H5578="pass",VLOOKUP(F5578,Lookup!$D$2:$E$26,2,FALSE),0),1.6))</f>
        <v>1.6</v>
      </c>
      <c r="T5578" s="6">
        <f t="shared" si="351"/>
        <v>1.7225000000000001</v>
      </c>
      <c r="U5578" s="6">
        <f t="shared" si="352"/>
        <v>1.7225000000000001</v>
      </c>
      <c r="V5578" t="str">
        <f t="shared" si="353"/>
        <v>T.JOHNSON, TB</v>
      </c>
    </row>
    <row r="5579" spans="1:22">
      <c r="A5579">
        <v>1743</v>
      </c>
      <c r="B5579" s="21">
        <v>3</v>
      </c>
      <c r="C5579" s="21" t="s">
        <v>875</v>
      </c>
      <c r="D5579" s="21" t="s">
        <v>18</v>
      </c>
      <c r="E5579" s="21">
        <v>58</v>
      </c>
      <c r="F5579" s="21">
        <v>42</v>
      </c>
      <c r="G5579" s="21" t="s">
        <v>6680</v>
      </c>
      <c r="H5579" s="21" t="s">
        <v>439</v>
      </c>
      <c r="I5579" s="21">
        <v>0</v>
      </c>
      <c r="J5579" s="21">
        <v>1</v>
      </c>
      <c r="K5579" s="21">
        <v>0</v>
      </c>
      <c r="L5579" s="21">
        <v>0</v>
      </c>
      <c r="M5579" s="21" t="s">
        <v>901</v>
      </c>
      <c r="N5579" s="21">
        <v>16</v>
      </c>
      <c r="O5579" s="21">
        <f t="shared" si="348"/>
        <v>16</v>
      </c>
      <c r="P5579" s="21">
        <f t="shared" si="349"/>
        <v>0</v>
      </c>
      <c r="Q5579" s="21">
        <f t="shared" si="350"/>
        <v>1</v>
      </c>
      <c r="R5579">
        <f>IFERROR(IF(I5579=1,VLOOKUP(F5579,Lookup!$A$2:$B$15,2,FALSE),0),0.5)</f>
        <v>0</v>
      </c>
      <c r="S5579">
        <f>IF(K5579=1,1,IFERROR(IF(H5579="pass",VLOOKUP(F5579,Lookup!$D$2:$E$26,2,FALSE),0),1.6))</f>
        <v>1.6</v>
      </c>
      <c r="T5579" s="6">
        <f t="shared" si="351"/>
        <v>1.8800000000000001</v>
      </c>
      <c r="U5579" s="6">
        <f t="shared" si="352"/>
        <v>1.8800000000000001</v>
      </c>
      <c r="V5579" t="str">
        <f t="shared" si="353"/>
        <v>C.KUPP, LA</v>
      </c>
    </row>
    <row r="5580" spans="1:22">
      <c r="A5580">
        <v>1744</v>
      </c>
      <c r="B5580" s="21">
        <v>3</v>
      </c>
      <c r="C5580" s="21" t="s">
        <v>875</v>
      </c>
      <c r="D5580" s="21" t="s">
        <v>18</v>
      </c>
      <c r="E5580" s="21">
        <v>58</v>
      </c>
      <c r="F5580" s="21">
        <v>42</v>
      </c>
      <c r="G5580" s="21" t="s">
        <v>6681</v>
      </c>
      <c r="H5580" s="21" t="s">
        <v>585</v>
      </c>
      <c r="I5580" s="21">
        <v>1</v>
      </c>
      <c r="J5580" s="21">
        <v>0</v>
      </c>
      <c r="K5580" s="21">
        <v>0</v>
      </c>
      <c r="L5580" s="21">
        <v>0</v>
      </c>
      <c r="M5580" s="21" t="s">
        <v>6682</v>
      </c>
      <c r="N5580" s="21" t="s">
        <v>587</v>
      </c>
      <c r="O5580" s="21">
        <f t="shared" si="348"/>
        <v>0</v>
      </c>
      <c r="P5580" s="21">
        <f t="shared" si="349"/>
        <v>1</v>
      </c>
      <c r="Q5580" s="21">
        <f t="shared" si="350"/>
        <v>0</v>
      </c>
      <c r="R5580">
        <f>IFERROR(IF(I5580=1,VLOOKUP(F5580,Lookup!$A$2:$B$15,2,FALSE),0),0.5)</f>
        <v>0.5</v>
      </c>
      <c r="S5580">
        <f>IF(K5580=1,1,IFERROR(IF(H5580="pass",VLOOKUP(F5580,Lookup!$D$2:$E$26,2,FALSE),0),1.6))</f>
        <v>0</v>
      </c>
      <c r="T5580" s="6">
        <f t="shared" si="351"/>
        <v>0</v>
      </c>
      <c r="U5580" s="6">
        <f t="shared" si="352"/>
        <v>0.5</v>
      </c>
      <c r="V5580" t="str">
        <f t="shared" si="353"/>
        <v>J.FUNK, LA</v>
      </c>
    </row>
    <row r="5581" spans="1:22">
      <c r="A5581">
        <v>1745</v>
      </c>
      <c r="B5581" s="21">
        <v>3</v>
      </c>
      <c r="C5581" s="21" t="s">
        <v>875</v>
      </c>
      <c r="D5581" s="21" t="s">
        <v>18</v>
      </c>
      <c r="E5581" s="21">
        <v>52</v>
      </c>
      <c r="F5581" s="21">
        <v>48</v>
      </c>
      <c r="G5581" s="21" t="s">
        <v>6683</v>
      </c>
      <c r="H5581" s="21" t="s">
        <v>439</v>
      </c>
      <c r="I5581" s="21">
        <v>0</v>
      </c>
      <c r="J5581" s="21">
        <v>1</v>
      </c>
      <c r="K5581" s="21">
        <v>0</v>
      </c>
      <c r="L5581" s="21">
        <v>0</v>
      </c>
      <c r="M5581" s="21" t="s">
        <v>890</v>
      </c>
      <c r="N5581" s="21">
        <v>7</v>
      </c>
      <c r="O5581" s="21">
        <f t="shared" si="348"/>
        <v>7</v>
      </c>
      <c r="P5581" s="21">
        <f t="shared" si="349"/>
        <v>0</v>
      </c>
      <c r="Q5581" s="21">
        <f t="shared" si="350"/>
        <v>1</v>
      </c>
      <c r="R5581">
        <f>IFERROR(IF(I5581=1,VLOOKUP(F5581,Lookup!$A$2:$B$15,2,FALSE),0),0.5)</f>
        <v>0</v>
      </c>
      <c r="S5581">
        <f>IF(K5581=1,1,IFERROR(IF(H5581="pass",VLOOKUP(F5581,Lookup!$D$2:$E$26,2,FALSE),0),1.6))</f>
        <v>1.6</v>
      </c>
      <c r="T5581" s="6">
        <f t="shared" si="351"/>
        <v>1.7225000000000001</v>
      </c>
      <c r="U5581" s="6">
        <f t="shared" si="352"/>
        <v>1.7225000000000001</v>
      </c>
      <c r="V5581" t="str">
        <f t="shared" si="353"/>
        <v>V.JEFFERSON, LA</v>
      </c>
    </row>
    <row r="5582" spans="1:22">
      <c r="A5582">
        <v>1746</v>
      </c>
      <c r="B5582" s="21">
        <v>3</v>
      </c>
      <c r="C5582" s="21" t="s">
        <v>18</v>
      </c>
      <c r="D5582" s="21" t="s">
        <v>875</v>
      </c>
      <c r="E5582" s="21">
        <v>89</v>
      </c>
      <c r="F5582" s="21">
        <v>11</v>
      </c>
      <c r="G5582" s="21" t="s">
        <v>6684</v>
      </c>
      <c r="H5582" s="21" t="s">
        <v>585</v>
      </c>
      <c r="I5582" s="21">
        <v>1</v>
      </c>
      <c r="J5582" s="21">
        <v>0</v>
      </c>
      <c r="K5582" s="21">
        <v>0</v>
      </c>
      <c r="L5582" s="21">
        <v>0</v>
      </c>
      <c r="M5582" s="21" t="s">
        <v>1128</v>
      </c>
      <c r="N5582" s="21" t="s">
        <v>587</v>
      </c>
      <c r="O5582" s="21">
        <f t="shared" si="348"/>
        <v>0</v>
      </c>
      <c r="P5582" s="21">
        <f t="shared" si="349"/>
        <v>1</v>
      </c>
      <c r="Q5582" s="21">
        <f t="shared" si="350"/>
        <v>0</v>
      </c>
      <c r="R5582">
        <f>IFERROR(IF(I5582=1,VLOOKUP(F5582,Lookup!$A$2:$B$15,2,FALSE),0),0.5)</f>
        <v>0.5</v>
      </c>
      <c r="S5582">
        <f>IF(K5582=1,1,IFERROR(IF(H5582="pass",VLOOKUP(F5582,Lookup!$D$2:$E$26,2,FALSE),0),1.6))</f>
        <v>0</v>
      </c>
      <c r="T5582" s="6">
        <f t="shared" si="351"/>
        <v>0</v>
      </c>
      <c r="U5582" s="6">
        <f t="shared" si="352"/>
        <v>0.5</v>
      </c>
      <c r="V5582" t="str">
        <f t="shared" si="353"/>
        <v>L.FOURNETTE, TB</v>
      </c>
    </row>
    <row r="5583" spans="1:22">
      <c r="A5583">
        <v>1747</v>
      </c>
      <c r="B5583" s="21">
        <v>3</v>
      </c>
      <c r="C5583" s="21" t="s">
        <v>18</v>
      </c>
      <c r="D5583" s="21" t="s">
        <v>875</v>
      </c>
      <c r="E5583" s="21">
        <v>86</v>
      </c>
      <c r="F5583" s="21">
        <v>14</v>
      </c>
      <c r="G5583" s="21" t="s">
        <v>6685</v>
      </c>
      <c r="H5583" s="21" t="s">
        <v>439</v>
      </c>
      <c r="I5583" s="21">
        <v>0</v>
      </c>
      <c r="J5583" s="21">
        <v>1</v>
      </c>
      <c r="K5583" s="21">
        <v>0</v>
      </c>
      <c r="L5583" s="21">
        <v>0</v>
      </c>
      <c r="M5583" s="21" t="s">
        <v>2904</v>
      </c>
      <c r="N5583" s="21">
        <v>3</v>
      </c>
      <c r="O5583" s="21">
        <f t="shared" si="348"/>
        <v>3</v>
      </c>
      <c r="P5583" s="21">
        <f t="shared" si="349"/>
        <v>0</v>
      </c>
      <c r="Q5583" s="21">
        <f t="shared" si="350"/>
        <v>1</v>
      </c>
      <c r="R5583">
        <f>IFERROR(IF(I5583=1,VLOOKUP(F5583,Lookup!$A$2:$B$15,2,FALSE),0),0.5)</f>
        <v>0</v>
      </c>
      <c r="S5583">
        <f>IF(K5583=1,1,IFERROR(IF(H5583="pass",VLOOKUP(F5583,Lookup!$D$2:$E$26,2,FALSE),0),1.6))</f>
        <v>1.6</v>
      </c>
      <c r="T5583" s="6">
        <f t="shared" si="351"/>
        <v>1.6525000000000001</v>
      </c>
      <c r="U5583" s="6">
        <f t="shared" si="352"/>
        <v>1.6525000000000001</v>
      </c>
      <c r="V5583" t="str">
        <f t="shared" si="353"/>
        <v>C.BRATE, TB</v>
      </c>
    </row>
    <row r="5584" spans="1:22">
      <c r="A5584">
        <v>1748</v>
      </c>
      <c r="B5584" s="21">
        <v>3</v>
      </c>
      <c r="C5584" s="21" t="s">
        <v>18</v>
      </c>
      <c r="D5584" s="21" t="s">
        <v>875</v>
      </c>
      <c r="E5584" s="21">
        <v>81</v>
      </c>
      <c r="F5584" s="21">
        <v>19</v>
      </c>
      <c r="G5584" s="21" t="s">
        <v>6686</v>
      </c>
      <c r="H5584" s="21" t="s">
        <v>439</v>
      </c>
      <c r="I5584" s="21">
        <v>0</v>
      </c>
      <c r="J5584" s="21">
        <v>1</v>
      </c>
      <c r="K5584" s="21">
        <v>0</v>
      </c>
      <c r="L5584" s="21">
        <v>0</v>
      </c>
      <c r="M5584" s="21" t="s">
        <v>1204</v>
      </c>
      <c r="N5584" s="21">
        <v>1</v>
      </c>
      <c r="O5584" s="21">
        <f t="shared" si="348"/>
        <v>1</v>
      </c>
      <c r="P5584" s="21">
        <f t="shared" si="349"/>
        <v>0</v>
      </c>
      <c r="Q5584" s="21">
        <f t="shared" si="350"/>
        <v>1</v>
      </c>
      <c r="R5584">
        <f>IFERROR(IF(I5584=1,VLOOKUP(F5584,Lookup!$A$2:$B$15,2,FALSE),0),0.5)</f>
        <v>0</v>
      </c>
      <c r="S5584">
        <f>IF(K5584=1,1,IFERROR(IF(H5584="pass",VLOOKUP(F5584,Lookup!$D$2:$E$26,2,FALSE),0),1.6))</f>
        <v>1.6</v>
      </c>
      <c r="T5584" s="6">
        <f t="shared" si="351"/>
        <v>1.6175000000000002</v>
      </c>
      <c r="U5584" s="6">
        <f t="shared" si="352"/>
        <v>1.6175000000000002</v>
      </c>
      <c r="V5584" t="str">
        <f t="shared" si="353"/>
        <v>G.BERNARD, TB</v>
      </c>
    </row>
    <row r="5585" spans="1:22">
      <c r="A5585">
        <v>1749</v>
      </c>
      <c r="B5585" s="21">
        <v>3</v>
      </c>
      <c r="C5585" s="21" t="s">
        <v>875</v>
      </c>
      <c r="D5585" s="21" t="s">
        <v>18</v>
      </c>
      <c r="E5585" s="21">
        <v>73</v>
      </c>
      <c r="F5585" s="21">
        <v>27</v>
      </c>
      <c r="G5585" s="21" t="s">
        <v>6687</v>
      </c>
      <c r="H5585" s="21" t="s">
        <v>585</v>
      </c>
      <c r="I5585" s="21">
        <v>1</v>
      </c>
      <c r="J5585" s="21">
        <v>0</v>
      </c>
      <c r="K5585" s="21">
        <v>0</v>
      </c>
      <c r="L5585" s="21">
        <v>0</v>
      </c>
      <c r="M5585" s="21" t="s">
        <v>990</v>
      </c>
      <c r="N5585" s="21" t="s">
        <v>587</v>
      </c>
      <c r="O5585" s="21">
        <f t="shared" si="348"/>
        <v>0</v>
      </c>
      <c r="P5585" s="21">
        <f t="shared" si="349"/>
        <v>1</v>
      </c>
      <c r="Q5585" s="21">
        <f t="shared" si="350"/>
        <v>0</v>
      </c>
      <c r="R5585">
        <f>IFERROR(IF(I5585=1,VLOOKUP(F5585,Lookup!$A$2:$B$15,2,FALSE),0),0.5)</f>
        <v>0.5</v>
      </c>
      <c r="S5585">
        <f>IF(K5585=1,1,IFERROR(IF(H5585="pass",VLOOKUP(F5585,Lookup!$D$2:$E$26,2,FALSE),0),1.6))</f>
        <v>0</v>
      </c>
      <c r="T5585" s="6">
        <f t="shared" si="351"/>
        <v>0</v>
      </c>
      <c r="U5585" s="6">
        <f t="shared" si="352"/>
        <v>0.5</v>
      </c>
      <c r="V5585" t="str">
        <f t="shared" si="353"/>
        <v>S.MICHEL, LA</v>
      </c>
    </row>
    <row r="5586" spans="1:22">
      <c r="A5586">
        <v>1750</v>
      </c>
      <c r="B5586" s="21">
        <v>3</v>
      </c>
      <c r="C5586" s="21" t="s">
        <v>875</v>
      </c>
      <c r="D5586" s="21" t="s">
        <v>18</v>
      </c>
      <c r="E5586" s="21">
        <v>69</v>
      </c>
      <c r="F5586" s="21">
        <v>31</v>
      </c>
      <c r="G5586" s="21" t="s">
        <v>6688</v>
      </c>
      <c r="H5586" s="21" t="s">
        <v>439</v>
      </c>
      <c r="I5586" s="21">
        <v>0</v>
      </c>
      <c r="J5586" s="21">
        <v>1</v>
      </c>
      <c r="K5586" s="21">
        <v>0</v>
      </c>
      <c r="L5586" s="21">
        <v>0</v>
      </c>
      <c r="M5586" s="21" t="s">
        <v>917</v>
      </c>
      <c r="N5586" s="21">
        <v>1</v>
      </c>
      <c r="O5586" s="21">
        <f t="shared" si="348"/>
        <v>1</v>
      </c>
      <c r="P5586" s="21">
        <f t="shared" si="349"/>
        <v>0</v>
      </c>
      <c r="Q5586" s="21">
        <f t="shared" si="350"/>
        <v>1</v>
      </c>
      <c r="R5586">
        <f>IFERROR(IF(I5586=1,VLOOKUP(F5586,Lookup!$A$2:$B$15,2,FALSE),0),0.5)</f>
        <v>0</v>
      </c>
      <c r="S5586">
        <f>IF(K5586=1,1,IFERROR(IF(H5586="pass",VLOOKUP(F5586,Lookup!$D$2:$E$26,2,FALSE),0),1.6))</f>
        <v>1.6</v>
      </c>
      <c r="T5586" s="6">
        <f t="shared" si="351"/>
        <v>1.6175000000000002</v>
      </c>
      <c r="U5586" s="6">
        <f t="shared" si="352"/>
        <v>1.6175000000000002</v>
      </c>
      <c r="V5586" t="str">
        <f t="shared" si="353"/>
        <v>R.WOODS, LA</v>
      </c>
    </row>
    <row r="5587" spans="1:22">
      <c r="A5587">
        <v>1751</v>
      </c>
      <c r="B5587" s="21">
        <v>3</v>
      </c>
      <c r="C5587" s="21" t="s">
        <v>875</v>
      </c>
      <c r="D5587" s="21" t="s">
        <v>18</v>
      </c>
      <c r="E5587" s="21">
        <v>62</v>
      </c>
      <c r="F5587" s="21">
        <v>38</v>
      </c>
      <c r="G5587" s="21" t="s">
        <v>6689</v>
      </c>
      <c r="H5587" s="21" t="s">
        <v>439</v>
      </c>
      <c r="I5587" s="21">
        <v>0</v>
      </c>
      <c r="J5587" s="21">
        <v>1</v>
      </c>
      <c r="K5587" s="21">
        <v>0</v>
      </c>
      <c r="L5587" s="21">
        <v>0</v>
      </c>
      <c r="M5587" s="21" t="s">
        <v>901</v>
      </c>
      <c r="N5587" s="21">
        <v>17</v>
      </c>
      <c r="O5587" s="21">
        <f t="shared" si="348"/>
        <v>17</v>
      </c>
      <c r="P5587" s="21">
        <f t="shared" si="349"/>
        <v>0</v>
      </c>
      <c r="Q5587" s="21">
        <f t="shared" si="350"/>
        <v>1</v>
      </c>
      <c r="R5587">
        <f>IFERROR(IF(I5587=1,VLOOKUP(F5587,Lookup!$A$2:$B$15,2,FALSE),0),0.5)</f>
        <v>0</v>
      </c>
      <c r="S5587">
        <f>IF(K5587=1,1,IFERROR(IF(H5587="pass",VLOOKUP(F5587,Lookup!$D$2:$E$26,2,FALSE),0),1.6))</f>
        <v>1.6</v>
      </c>
      <c r="T5587" s="6">
        <f t="shared" si="351"/>
        <v>1.8975</v>
      </c>
      <c r="U5587" s="6">
        <f t="shared" si="352"/>
        <v>1.8975</v>
      </c>
      <c r="V5587" t="str">
        <f t="shared" si="353"/>
        <v>C.KUPP, LA</v>
      </c>
    </row>
    <row r="5588" spans="1:22">
      <c r="A5588">
        <v>1752</v>
      </c>
      <c r="B5588" s="21">
        <v>3</v>
      </c>
      <c r="C5588" s="21" t="s">
        <v>875</v>
      </c>
      <c r="D5588" s="21" t="s">
        <v>18</v>
      </c>
      <c r="E5588" s="21">
        <v>62</v>
      </c>
      <c r="F5588" s="21">
        <v>38</v>
      </c>
      <c r="G5588" s="21" t="s">
        <v>6690</v>
      </c>
      <c r="H5588" s="21" t="s">
        <v>439</v>
      </c>
      <c r="I5588" s="21">
        <v>0</v>
      </c>
      <c r="J5588" s="21">
        <v>1</v>
      </c>
      <c r="K5588" s="21">
        <v>0</v>
      </c>
      <c r="L5588" s="21">
        <v>0</v>
      </c>
      <c r="M5588" s="21" t="s">
        <v>917</v>
      </c>
      <c r="N5588" s="21">
        <v>-2</v>
      </c>
      <c r="O5588" s="21">
        <f t="shared" si="348"/>
        <v>-2</v>
      </c>
      <c r="P5588" s="21">
        <f t="shared" si="349"/>
        <v>0</v>
      </c>
      <c r="Q5588" s="21">
        <f t="shared" si="350"/>
        <v>1</v>
      </c>
      <c r="R5588">
        <f>IFERROR(IF(I5588=1,VLOOKUP(F5588,Lookup!$A$2:$B$15,2,FALSE),0),0.5)</f>
        <v>0</v>
      </c>
      <c r="S5588">
        <f>IF(K5588=1,1,IFERROR(IF(H5588="pass",VLOOKUP(F5588,Lookup!$D$2:$E$26,2,FALSE),0),1.6))</f>
        <v>1.6</v>
      </c>
      <c r="T5588" s="6">
        <f t="shared" si="351"/>
        <v>1.5650000000000002</v>
      </c>
      <c r="U5588" s="6">
        <f t="shared" si="352"/>
        <v>1.5650000000000002</v>
      </c>
      <c r="V5588" t="str">
        <f t="shared" si="353"/>
        <v>R.WOODS, LA</v>
      </c>
    </row>
    <row r="5589" spans="1:22">
      <c r="A5589">
        <v>1753</v>
      </c>
      <c r="B5589" s="21">
        <v>3</v>
      </c>
      <c r="C5589" s="21" t="s">
        <v>875</v>
      </c>
      <c r="D5589" s="21" t="s">
        <v>18</v>
      </c>
      <c r="E5589" s="21">
        <v>62</v>
      </c>
      <c r="F5589" s="21">
        <v>38</v>
      </c>
      <c r="G5589" s="21" t="s">
        <v>6691</v>
      </c>
      <c r="H5589" s="21" t="s">
        <v>439</v>
      </c>
      <c r="I5589" s="21">
        <v>0</v>
      </c>
      <c r="J5589" s="21">
        <v>1</v>
      </c>
      <c r="K5589" s="21">
        <v>0</v>
      </c>
      <c r="L5589" s="21">
        <v>0</v>
      </c>
      <c r="M5589" s="21" t="s">
        <v>903</v>
      </c>
      <c r="N5589" s="21">
        <v>43</v>
      </c>
      <c r="O5589" s="21">
        <f t="shared" si="348"/>
        <v>43</v>
      </c>
      <c r="P5589" s="21">
        <f t="shared" si="349"/>
        <v>0</v>
      </c>
      <c r="Q5589" s="21">
        <f t="shared" si="350"/>
        <v>1</v>
      </c>
      <c r="R5589">
        <f>IFERROR(IF(I5589=1,VLOOKUP(F5589,Lookup!$A$2:$B$15,2,FALSE),0),0.5)</f>
        <v>0</v>
      </c>
      <c r="S5589">
        <f>IF(K5589=1,1,IFERROR(IF(H5589="pass",VLOOKUP(F5589,Lookup!$D$2:$E$26,2,FALSE),0),1.6))</f>
        <v>1.6</v>
      </c>
      <c r="T5589" s="6">
        <f t="shared" si="351"/>
        <v>2.3525</v>
      </c>
      <c r="U5589" s="6">
        <f t="shared" si="352"/>
        <v>2.3525</v>
      </c>
      <c r="V5589" t="str">
        <f t="shared" si="353"/>
        <v>D.JACKSON, LA</v>
      </c>
    </row>
    <row r="5590" spans="1:22">
      <c r="A5590">
        <v>1754</v>
      </c>
      <c r="B5590" s="21">
        <v>3</v>
      </c>
      <c r="C5590" s="21" t="s">
        <v>18</v>
      </c>
      <c r="D5590" s="21" t="s">
        <v>875</v>
      </c>
      <c r="E5590" s="21">
        <v>85</v>
      </c>
      <c r="F5590" s="21">
        <v>15</v>
      </c>
      <c r="G5590" s="21" t="s">
        <v>6692</v>
      </c>
      <c r="H5590" s="21" t="s">
        <v>439</v>
      </c>
      <c r="I5590" s="21">
        <v>0</v>
      </c>
      <c r="J5590" s="21">
        <v>1</v>
      </c>
      <c r="K5590" s="21">
        <v>0</v>
      </c>
      <c r="L5590" s="21">
        <v>0</v>
      </c>
      <c r="M5590" s="21" t="s">
        <v>1128</v>
      </c>
      <c r="N5590" s="21">
        <v>0</v>
      </c>
      <c r="O5590" s="21">
        <f t="shared" si="348"/>
        <v>0</v>
      </c>
      <c r="P5590" s="21">
        <f t="shared" si="349"/>
        <v>0</v>
      </c>
      <c r="Q5590" s="21">
        <f t="shared" si="350"/>
        <v>1</v>
      </c>
      <c r="R5590">
        <f>IFERROR(IF(I5590=1,VLOOKUP(F5590,Lookup!$A$2:$B$15,2,FALSE),0),0.5)</f>
        <v>0</v>
      </c>
      <c r="S5590">
        <f>IF(K5590=1,1,IFERROR(IF(H5590="pass",VLOOKUP(F5590,Lookup!$D$2:$E$26,2,FALSE),0),1.6))</f>
        <v>1.6</v>
      </c>
      <c r="T5590" s="6">
        <f t="shared" si="351"/>
        <v>1.6</v>
      </c>
      <c r="U5590" s="6">
        <f t="shared" si="352"/>
        <v>1.6</v>
      </c>
      <c r="V5590" t="str">
        <f t="shared" si="353"/>
        <v>L.FOURNETTE, TB</v>
      </c>
    </row>
    <row r="5591" spans="1:22">
      <c r="A5591">
        <v>1755</v>
      </c>
      <c r="B5591" s="21">
        <v>3</v>
      </c>
      <c r="C5591" s="21" t="s">
        <v>18</v>
      </c>
      <c r="D5591" s="21" t="s">
        <v>875</v>
      </c>
      <c r="E5591" s="21">
        <v>70</v>
      </c>
      <c r="F5591" s="21">
        <v>30</v>
      </c>
      <c r="G5591" s="21" t="s">
        <v>6693</v>
      </c>
      <c r="H5591" s="21" t="s">
        <v>439</v>
      </c>
      <c r="I5591" s="21">
        <v>0</v>
      </c>
      <c r="J5591" s="21">
        <v>1</v>
      </c>
      <c r="K5591" s="21">
        <v>0</v>
      </c>
      <c r="L5591" s="21">
        <v>0</v>
      </c>
      <c r="M5591" s="21" t="s">
        <v>1131</v>
      </c>
      <c r="N5591" s="21">
        <v>0</v>
      </c>
      <c r="O5591" s="21">
        <f t="shared" si="348"/>
        <v>0</v>
      </c>
      <c r="P5591" s="21">
        <f t="shared" si="349"/>
        <v>0</v>
      </c>
      <c r="Q5591" s="21">
        <f t="shared" si="350"/>
        <v>1</v>
      </c>
      <c r="R5591">
        <f>IFERROR(IF(I5591=1,VLOOKUP(F5591,Lookup!$A$2:$B$15,2,FALSE),0),0.5)</f>
        <v>0</v>
      </c>
      <c r="S5591">
        <f>IF(K5591=1,1,IFERROR(IF(H5591="pass",VLOOKUP(F5591,Lookup!$D$2:$E$26,2,FALSE),0),1.6))</f>
        <v>1.6</v>
      </c>
      <c r="T5591" s="6">
        <f t="shared" si="351"/>
        <v>1.6</v>
      </c>
      <c r="U5591" s="6">
        <f t="shared" si="352"/>
        <v>1.6</v>
      </c>
      <c r="V5591" t="str">
        <f t="shared" si="353"/>
        <v>C.GODWIN, TB</v>
      </c>
    </row>
    <row r="5592" spans="1:22">
      <c r="A5592">
        <v>1756</v>
      </c>
      <c r="B5592" s="21">
        <v>3</v>
      </c>
      <c r="C5592" s="21" t="s">
        <v>18</v>
      </c>
      <c r="D5592" s="21" t="s">
        <v>875</v>
      </c>
      <c r="E5592" s="21">
        <v>70</v>
      </c>
      <c r="F5592" s="21">
        <v>30</v>
      </c>
      <c r="G5592" s="21" t="s">
        <v>6694</v>
      </c>
      <c r="H5592" s="21" t="s">
        <v>439</v>
      </c>
      <c r="I5592" s="21">
        <v>0</v>
      </c>
      <c r="J5592" s="21">
        <v>1</v>
      </c>
      <c r="K5592" s="21">
        <v>0</v>
      </c>
      <c r="L5592" s="21">
        <v>0</v>
      </c>
      <c r="M5592" s="21" t="s">
        <v>1131</v>
      </c>
      <c r="N5592" s="21">
        <v>5</v>
      </c>
      <c r="O5592" s="21">
        <f t="shared" si="348"/>
        <v>5</v>
      </c>
      <c r="P5592" s="21">
        <f t="shared" si="349"/>
        <v>0</v>
      </c>
      <c r="Q5592" s="21">
        <f t="shared" si="350"/>
        <v>1</v>
      </c>
      <c r="R5592">
        <f>IFERROR(IF(I5592=1,VLOOKUP(F5592,Lookup!$A$2:$B$15,2,FALSE),0),0.5)</f>
        <v>0</v>
      </c>
      <c r="S5592">
        <f>IF(K5592=1,1,IFERROR(IF(H5592="pass",VLOOKUP(F5592,Lookup!$D$2:$E$26,2,FALSE),0),1.6))</f>
        <v>1.6</v>
      </c>
      <c r="T5592" s="6">
        <f t="shared" si="351"/>
        <v>1.6875</v>
      </c>
      <c r="U5592" s="6">
        <f t="shared" si="352"/>
        <v>1.6875</v>
      </c>
      <c r="V5592" t="str">
        <f t="shared" si="353"/>
        <v>C.GODWIN, TB</v>
      </c>
    </row>
    <row r="5593" spans="1:22">
      <c r="A5593">
        <v>1757</v>
      </c>
      <c r="B5593" s="21">
        <v>3</v>
      </c>
      <c r="C5593" s="21" t="s">
        <v>18</v>
      </c>
      <c r="D5593" s="21" t="s">
        <v>875</v>
      </c>
      <c r="E5593" s="21">
        <v>53</v>
      </c>
      <c r="F5593" s="21">
        <v>47</v>
      </c>
      <c r="G5593" s="21" t="s">
        <v>6695</v>
      </c>
      <c r="H5593" s="21" t="s">
        <v>439</v>
      </c>
      <c r="I5593" s="21">
        <v>0</v>
      </c>
      <c r="J5593" s="21">
        <v>1</v>
      </c>
      <c r="K5593" s="21">
        <v>0</v>
      </c>
      <c r="L5593" s="21">
        <v>0</v>
      </c>
      <c r="M5593" s="21" t="s">
        <v>1128</v>
      </c>
      <c r="N5593" s="21">
        <v>3</v>
      </c>
      <c r="O5593" s="21">
        <f t="shared" si="348"/>
        <v>3</v>
      </c>
      <c r="P5593" s="21">
        <f t="shared" si="349"/>
        <v>0</v>
      </c>
      <c r="Q5593" s="21">
        <f t="shared" si="350"/>
        <v>1</v>
      </c>
      <c r="R5593">
        <f>IFERROR(IF(I5593=1,VLOOKUP(F5593,Lookup!$A$2:$B$15,2,FALSE),0),0.5)</f>
        <v>0</v>
      </c>
      <c r="S5593">
        <f>IF(K5593=1,1,IFERROR(IF(H5593="pass",VLOOKUP(F5593,Lookup!$D$2:$E$26,2,FALSE),0),1.6))</f>
        <v>1.6</v>
      </c>
      <c r="T5593" s="6">
        <f t="shared" si="351"/>
        <v>1.6525000000000001</v>
      </c>
      <c r="U5593" s="6">
        <f t="shared" si="352"/>
        <v>1.6525000000000001</v>
      </c>
      <c r="V5593" t="str">
        <f t="shared" si="353"/>
        <v>L.FOURNETTE, TB</v>
      </c>
    </row>
    <row r="5594" spans="1:22">
      <c r="A5594">
        <v>1758</v>
      </c>
      <c r="B5594" s="21">
        <v>3</v>
      </c>
      <c r="C5594" s="21" t="s">
        <v>18</v>
      </c>
      <c r="D5594" s="21" t="s">
        <v>875</v>
      </c>
      <c r="E5594" s="21">
        <v>49</v>
      </c>
      <c r="F5594" s="21">
        <v>51</v>
      </c>
      <c r="G5594" s="21" t="s">
        <v>6696</v>
      </c>
      <c r="H5594" s="21" t="s">
        <v>585</v>
      </c>
      <c r="I5594" s="21">
        <v>1</v>
      </c>
      <c r="J5594" s="21">
        <v>0</v>
      </c>
      <c r="K5594" s="21">
        <v>0</v>
      </c>
      <c r="L5594" s="21">
        <v>0</v>
      </c>
      <c r="M5594" s="21" t="s">
        <v>1128</v>
      </c>
      <c r="N5594" s="21" t="s">
        <v>587</v>
      </c>
      <c r="O5594" s="21">
        <f t="shared" si="348"/>
        <v>0</v>
      </c>
      <c r="P5594" s="21">
        <f t="shared" si="349"/>
        <v>1</v>
      </c>
      <c r="Q5594" s="21">
        <f t="shared" si="350"/>
        <v>0</v>
      </c>
      <c r="R5594">
        <f>IFERROR(IF(I5594=1,VLOOKUP(F5594,Lookup!$A$2:$B$15,2,FALSE),0),0.5)</f>
        <v>0.5</v>
      </c>
      <c r="S5594">
        <f>IF(K5594=1,1,IFERROR(IF(H5594="pass",VLOOKUP(F5594,Lookup!$D$2:$E$26,2,FALSE),0),1.6))</f>
        <v>0</v>
      </c>
      <c r="T5594" s="6">
        <f t="shared" si="351"/>
        <v>0</v>
      </c>
      <c r="U5594" s="6">
        <f t="shared" si="352"/>
        <v>0.5</v>
      </c>
      <c r="V5594" t="str">
        <f t="shared" si="353"/>
        <v>L.FOURNETTE, TB</v>
      </c>
    </row>
    <row r="5595" spans="1:22">
      <c r="A5595">
        <v>1759</v>
      </c>
      <c r="B5595" s="21">
        <v>3</v>
      </c>
      <c r="C5595" s="21" t="s">
        <v>18</v>
      </c>
      <c r="D5595" s="21" t="s">
        <v>875</v>
      </c>
      <c r="E5595" s="21">
        <v>48</v>
      </c>
      <c r="F5595" s="21">
        <v>52</v>
      </c>
      <c r="G5595" s="21" t="s">
        <v>6697</v>
      </c>
      <c r="H5595" s="21" t="s">
        <v>439</v>
      </c>
      <c r="I5595" s="21">
        <v>0</v>
      </c>
      <c r="J5595" s="21">
        <v>1</v>
      </c>
      <c r="K5595" s="21">
        <v>0</v>
      </c>
      <c r="L5595" s="21">
        <v>0</v>
      </c>
      <c r="M5595" s="21" t="s">
        <v>1151</v>
      </c>
      <c r="N5595" s="21">
        <v>25</v>
      </c>
      <c r="O5595" s="21">
        <f t="shared" si="348"/>
        <v>25</v>
      </c>
      <c r="P5595" s="21">
        <f t="shared" si="349"/>
        <v>0</v>
      </c>
      <c r="Q5595" s="21">
        <f t="shared" si="350"/>
        <v>1</v>
      </c>
      <c r="R5595">
        <f>IFERROR(IF(I5595=1,VLOOKUP(F5595,Lookup!$A$2:$B$15,2,FALSE),0),0.5)</f>
        <v>0</v>
      </c>
      <c r="S5595">
        <f>IF(K5595=1,1,IFERROR(IF(H5595="pass",VLOOKUP(F5595,Lookup!$D$2:$E$26,2,FALSE),0),1.6))</f>
        <v>1.6</v>
      </c>
      <c r="T5595" s="6">
        <f t="shared" si="351"/>
        <v>2.0375000000000001</v>
      </c>
      <c r="U5595" s="6">
        <f t="shared" si="352"/>
        <v>2.0375000000000001</v>
      </c>
      <c r="V5595" t="str">
        <f t="shared" si="353"/>
        <v>R.GRONKOWSKI, TB</v>
      </c>
    </row>
    <row r="5596" spans="1:22">
      <c r="A5596">
        <v>1760</v>
      </c>
      <c r="B5596" s="21">
        <v>3</v>
      </c>
      <c r="C5596" s="21" t="s">
        <v>875</v>
      </c>
      <c r="D5596" s="21" t="s">
        <v>18</v>
      </c>
      <c r="E5596" s="21">
        <v>95</v>
      </c>
      <c r="F5596" s="21">
        <v>5</v>
      </c>
      <c r="G5596" s="21" t="s">
        <v>6698</v>
      </c>
      <c r="H5596" s="21" t="s">
        <v>585</v>
      </c>
      <c r="I5596" s="21">
        <v>1</v>
      </c>
      <c r="J5596" s="21">
        <v>0</v>
      </c>
      <c r="K5596" s="21">
        <v>0</v>
      </c>
      <c r="L5596" s="21">
        <v>0</v>
      </c>
      <c r="M5596" s="21" t="s">
        <v>990</v>
      </c>
      <c r="N5596" s="21" t="s">
        <v>587</v>
      </c>
      <c r="O5596" s="21">
        <f t="shared" si="348"/>
        <v>0</v>
      </c>
      <c r="P5596" s="21">
        <f t="shared" si="349"/>
        <v>1</v>
      </c>
      <c r="Q5596" s="21">
        <f t="shared" si="350"/>
        <v>0</v>
      </c>
      <c r="R5596">
        <f>IFERROR(IF(I5596=1,VLOOKUP(F5596,Lookup!$A$2:$B$15,2,FALSE),0),0.5)</f>
        <v>0.5</v>
      </c>
      <c r="S5596">
        <f>IF(K5596=1,1,IFERROR(IF(H5596="pass",VLOOKUP(F5596,Lookup!$D$2:$E$26,2,FALSE),0),1.6))</f>
        <v>0</v>
      </c>
      <c r="T5596" s="6">
        <f t="shared" si="351"/>
        <v>0</v>
      </c>
      <c r="U5596" s="6">
        <f t="shared" si="352"/>
        <v>0.5</v>
      </c>
      <c r="V5596" t="str">
        <f t="shared" si="353"/>
        <v>S.MICHEL, LA</v>
      </c>
    </row>
    <row r="5597" spans="1:22">
      <c r="A5597">
        <v>1761</v>
      </c>
      <c r="B5597" s="21">
        <v>3</v>
      </c>
      <c r="C5597" s="21" t="s">
        <v>875</v>
      </c>
      <c r="D5597" s="21" t="s">
        <v>18</v>
      </c>
      <c r="E5597" s="21">
        <v>95</v>
      </c>
      <c r="F5597" s="21">
        <v>5</v>
      </c>
      <c r="G5597" s="21" t="s">
        <v>6699</v>
      </c>
      <c r="H5597" s="21" t="s">
        <v>439</v>
      </c>
      <c r="I5597" s="21">
        <v>0</v>
      </c>
      <c r="J5597" s="21">
        <v>1</v>
      </c>
      <c r="K5597" s="21">
        <v>0</v>
      </c>
      <c r="L5597" s="21">
        <v>0</v>
      </c>
      <c r="M5597" s="21" t="s">
        <v>990</v>
      </c>
      <c r="N5597" s="21">
        <v>-4</v>
      </c>
      <c r="O5597" s="21">
        <f t="shared" si="348"/>
        <v>-4</v>
      </c>
      <c r="P5597" s="21">
        <f t="shared" si="349"/>
        <v>0</v>
      </c>
      <c r="Q5597" s="21">
        <f t="shared" si="350"/>
        <v>1</v>
      </c>
      <c r="R5597">
        <f>IFERROR(IF(I5597=1,VLOOKUP(F5597,Lookup!$A$2:$B$15,2,FALSE),0),0.5)</f>
        <v>0</v>
      </c>
      <c r="S5597">
        <f>IF(K5597=1,1,IFERROR(IF(H5597="pass",VLOOKUP(F5597,Lookup!$D$2:$E$26,2,FALSE),0),1.6))</f>
        <v>1.6</v>
      </c>
      <c r="T5597" s="6">
        <f t="shared" si="351"/>
        <v>1.53</v>
      </c>
      <c r="U5597" s="6">
        <f t="shared" si="352"/>
        <v>1.53</v>
      </c>
      <c r="V5597" t="str">
        <f t="shared" si="353"/>
        <v>S.MICHEL, LA</v>
      </c>
    </row>
    <row r="5598" spans="1:22">
      <c r="A5598">
        <v>1762</v>
      </c>
      <c r="B5598" s="21">
        <v>3</v>
      </c>
      <c r="C5598" s="21" t="s">
        <v>875</v>
      </c>
      <c r="D5598" s="21" t="s">
        <v>18</v>
      </c>
      <c r="E5598" s="21">
        <v>89</v>
      </c>
      <c r="F5598" s="21">
        <v>11</v>
      </c>
      <c r="G5598" s="21" t="s">
        <v>6700</v>
      </c>
      <c r="H5598" s="21" t="s">
        <v>439</v>
      </c>
      <c r="I5598" s="21">
        <v>0</v>
      </c>
      <c r="J5598" s="21">
        <v>1</v>
      </c>
      <c r="K5598" s="21">
        <v>0</v>
      </c>
      <c r="L5598" s="21">
        <v>0</v>
      </c>
      <c r="M5598" s="21" t="s">
        <v>888</v>
      </c>
      <c r="N5598" s="21">
        <v>-1</v>
      </c>
      <c r="O5598" s="21">
        <f t="shared" si="348"/>
        <v>-1</v>
      </c>
      <c r="P5598" s="21">
        <f t="shared" si="349"/>
        <v>0</v>
      </c>
      <c r="Q5598" s="21">
        <f t="shared" si="350"/>
        <v>1</v>
      </c>
      <c r="R5598">
        <f>IFERROR(IF(I5598=1,VLOOKUP(F5598,Lookup!$A$2:$B$15,2,FALSE),0),0.5)</f>
        <v>0</v>
      </c>
      <c r="S5598">
        <f>IF(K5598=1,1,IFERROR(IF(H5598="pass",VLOOKUP(F5598,Lookup!$D$2:$E$26,2,FALSE),0),1.6))</f>
        <v>1.6</v>
      </c>
      <c r="T5598" s="6">
        <f t="shared" si="351"/>
        <v>1.5825</v>
      </c>
      <c r="U5598" s="6">
        <f t="shared" si="352"/>
        <v>1.5825</v>
      </c>
      <c r="V5598" t="str">
        <f t="shared" si="353"/>
        <v>T.HIGBEE, LA</v>
      </c>
    </row>
    <row r="5599" spans="1:22">
      <c r="A5599">
        <v>1763</v>
      </c>
      <c r="B5599" s="21">
        <v>3</v>
      </c>
      <c r="C5599" s="21" t="s">
        <v>875</v>
      </c>
      <c r="D5599" s="21" t="s">
        <v>18</v>
      </c>
      <c r="E5599" s="21">
        <v>77</v>
      </c>
      <c r="F5599" s="21">
        <v>23</v>
      </c>
      <c r="G5599" s="21" t="s">
        <v>6701</v>
      </c>
      <c r="H5599" s="21" t="s">
        <v>439</v>
      </c>
      <c r="I5599" s="21">
        <v>0</v>
      </c>
      <c r="J5599" s="21">
        <v>1</v>
      </c>
      <c r="K5599" s="21">
        <v>0</v>
      </c>
      <c r="L5599" s="21">
        <v>0</v>
      </c>
      <c r="M5599" s="21" t="s">
        <v>901</v>
      </c>
      <c r="N5599" s="21">
        <v>22</v>
      </c>
      <c r="O5599" s="21">
        <f t="shared" si="348"/>
        <v>22</v>
      </c>
      <c r="P5599" s="21">
        <f t="shared" si="349"/>
        <v>0</v>
      </c>
      <c r="Q5599" s="21">
        <f t="shared" si="350"/>
        <v>1</v>
      </c>
      <c r="R5599">
        <f>IFERROR(IF(I5599=1,VLOOKUP(F5599,Lookup!$A$2:$B$15,2,FALSE),0),0.5)</f>
        <v>0</v>
      </c>
      <c r="S5599">
        <f>IF(K5599=1,1,IFERROR(IF(H5599="pass",VLOOKUP(F5599,Lookup!$D$2:$E$26,2,FALSE),0),1.6))</f>
        <v>1.6</v>
      </c>
      <c r="T5599" s="6">
        <f t="shared" si="351"/>
        <v>1.9850000000000001</v>
      </c>
      <c r="U5599" s="6">
        <f t="shared" si="352"/>
        <v>1.9850000000000001</v>
      </c>
      <c r="V5599" t="str">
        <f t="shared" si="353"/>
        <v>C.KUPP, LA</v>
      </c>
    </row>
    <row r="5600" spans="1:22">
      <c r="A5600">
        <v>1764</v>
      </c>
      <c r="B5600" s="21">
        <v>3</v>
      </c>
      <c r="C5600" s="21" t="s">
        <v>875</v>
      </c>
      <c r="D5600" s="21" t="s">
        <v>18</v>
      </c>
      <c r="E5600" s="21">
        <v>55</v>
      </c>
      <c r="F5600" s="21">
        <v>45</v>
      </c>
      <c r="G5600" s="21" t="s">
        <v>6702</v>
      </c>
      <c r="H5600" s="21" t="s">
        <v>439</v>
      </c>
      <c r="I5600" s="21">
        <v>0</v>
      </c>
      <c r="J5600" s="21">
        <v>1</v>
      </c>
      <c r="K5600" s="21">
        <v>0</v>
      </c>
      <c r="L5600" s="21">
        <v>0</v>
      </c>
      <c r="M5600" s="21" t="s">
        <v>890</v>
      </c>
      <c r="N5600" s="21">
        <v>8</v>
      </c>
      <c r="O5600" s="21">
        <f t="shared" si="348"/>
        <v>8</v>
      </c>
      <c r="P5600" s="21">
        <f t="shared" si="349"/>
        <v>0</v>
      </c>
      <c r="Q5600" s="21">
        <f t="shared" si="350"/>
        <v>1</v>
      </c>
      <c r="R5600">
        <f>IFERROR(IF(I5600=1,VLOOKUP(F5600,Lookup!$A$2:$B$15,2,FALSE),0),0.5)</f>
        <v>0</v>
      </c>
      <c r="S5600">
        <f>IF(K5600=1,1,IFERROR(IF(H5600="pass",VLOOKUP(F5600,Lookup!$D$2:$E$26,2,FALSE),0),1.6))</f>
        <v>1.6</v>
      </c>
      <c r="T5600" s="6">
        <f t="shared" si="351"/>
        <v>1.74</v>
      </c>
      <c r="U5600" s="6">
        <f t="shared" si="352"/>
        <v>1.74</v>
      </c>
      <c r="V5600" t="str">
        <f t="shared" si="353"/>
        <v>V.JEFFERSON, LA</v>
      </c>
    </row>
    <row r="5601" spans="1:22">
      <c r="A5601">
        <v>1765</v>
      </c>
      <c r="B5601" s="21">
        <v>3</v>
      </c>
      <c r="C5601" s="21" t="s">
        <v>875</v>
      </c>
      <c r="D5601" s="21" t="s">
        <v>18</v>
      </c>
      <c r="E5601" s="21">
        <v>44</v>
      </c>
      <c r="F5601" s="21">
        <v>56</v>
      </c>
      <c r="G5601" s="21" t="s">
        <v>6703</v>
      </c>
      <c r="H5601" s="21" t="s">
        <v>439</v>
      </c>
      <c r="I5601" s="21">
        <v>0</v>
      </c>
      <c r="J5601" s="21">
        <v>1</v>
      </c>
      <c r="K5601" s="21">
        <v>0</v>
      </c>
      <c r="L5601" s="21">
        <v>0</v>
      </c>
      <c r="M5601" s="21" t="s">
        <v>888</v>
      </c>
      <c r="N5601" s="21">
        <v>-5</v>
      </c>
      <c r="O5601" s="21">
        <f t="shared" si="348"/>
        <v>-5</v>
      </c>
      <c r="P5601" s="21">
        <f t="shared" si="349"/>
        <v>0</v>
      </c>
      <c r="Q5601" s="21">
        <f t="shared" si="350"/>
        <v>1</v>
      </c>
      <c r="R5601">
        <f>IFERROR(IF(I5601=1,VLOOKUP(F5601,Lookup!$A$2:$B$15,2,FALSE),0),0.5)</f>
        <v>0</v>
      </c>
      <c r="S5601">
        <f>IF(K5601=1,1,IFERROR(IF(H5601="pass",VLOOKUP(F5601,Lookup!$D$2:$E$26,2,FALSE),0),1.6))</f>
        <v>1.6</v>
      </c>
      <c r="T5601" s="6">
        <f t="shared" si="351"/>
        <v>1.5125000000000002</v>
      </c>
      <c r="U5601" s="6">
        <f t="shared" si="352"/>
        <v>1.5125000000000002</v>
      </c>
      <c r="V5601" t="str">
        <f t="shared" si="353"/>
        <v>T.HIGBEE, LA</v>
      </c>
    </row>
    <row r="5602" spans="1:22">
      <c r="A5602">
        <v>1766</v>
      </c>
      <c r="B5602" s="21">
        <v>3</v>
      </c>
      <c r="C5602" s="21" t="s">
        <v>875</v>
      </c>
      <c r="D5602" s="21" t="s">
        <v>18</v>
      </c>
      <c r="E5602" s="21">
        <v>39</v>
      </c>
      <c r="F5602" s="21">
        <v>61</v>
      </c>
      <c r="G5602" s="21" t="s">
        <v>6704</v>
      </c>
      <c r="H5602" s="21" t="s">
        <v>585</v>
      </c>
      <c r="I5602" s="21">
        <v>1</v>
      </c>
      <c r="J5602" s="21">
        <v>0</v>
      </c>
      <c r="K5602" s="21">
        <v>0</v>
      </c>
      <c r="L5602" s="21">
        <v>0</v>
      </c>
      <c r="M5602" s="21" t="s">
        <v>990</v>
      </c>
      <c r="N5602" s="21" t="s">
        <v>587</v>
      </c>
      <c r="O5602" s="21">
        <f t="shared" si="348"/>
        <v>0</v>
      </c>
      <c r="P5602" s="21">
        <f t="shared" si="349"/>
        <v>1</v>
      </c>
      <c r="Q5602" s="21">
        <f t="shared" si="350"/>
        <v>0</v>
      </c>
      <c r="R5602">
        <f>IFERROR(IF(I5602=1,VLOOKUP(F5602,Lookup!$A$2:$B$15,2,FALSE),0),0.5)</f>
        <v>0.5</v>
      </c>
      <c r="S5602">
        <f>IF(K5602=1,1,IFERROR(IF(H5602="pass",VLOOKUP(F5602,Lookup!$D$2:$E$26,2,FALSE),0),1.6))</f>
        <v>0</v>
      </c>
      <c r="T5602" s="6">
        <f t="shared" si="351"/>
        <v>0</v>
      </c>
      <c r="U5602" s="6">
        <f t="shared" si="352"/>
        <v>0.5</v>
      </c>
      <c r="V5602" t="str">
        <f t="shared" si="353"/>
        <v>S.MICHEL, LA</v>
      </c>
    </row>
    <row r="5603" spans="1:22">
      <c r="A5603">
        <v>1767</v>
      </c>
      <c r="B5603" s="21">
        <v>3</v>
      </c>
      <c r="C5603" s="21" t="s">
        <v>875</v>
      </c>
      <c r="D5603" s="21" t="s">
        <v>18</v>
      </c>
      <c r="E5603" s="21">
        <v>35</v>
      </c>
      <c r="F5603" s="21">
        <v>65</v>
      </c>
      <c r="G5603" s="21" t="s">
        <v>6705</v>
      </c>
      <c r="H5603" s="21" t="s">
        <v>585</v>
      </c>
      <c r="I5603" s="21">
        <v>1</v>
      </c>
      <c r="J5603" s="21">
        <v>0</v>
      </c>
      <c r="K5603" s="21">
        <v>0</v>
      </c>
      <c r="L5603" s="21">
        <v>0</v>
      </c>
      <c r="M5603" s="21" t="s">
        <v>990</v>
      </c>
      <c r="N5603" s="21" t="s">
        <v>587</v>
      </c>
      <c r="O5603" s="21">
        <f t="shared" si="348"/>
        <v>0</v>
      </c>
      <c r="P5603" s="21">
        <f t="shared" si="349"/>
        <v>1</v>
      </c>
      <c r="Q5603" s="21">
        <f t="shared" si="350"/>
        <v>0</v>
      </c>
      <c r="R5603">
        <f>IFERROR(IF(I5603=1,VLOOKUP(F5603,Lookup!$A$2:$B$15,2,FALSE),0),0.5)</f>
        <v>0.5</v>
      </c>
      <c r="S5603">
        <f>IF(K5603=1,1,IFERROR(IF(H5603="pass",VLOOKUP(F5603,Lookup!$D$2:$E$26,2,FALSE),0),1.6))</f>
        <v>0</v>
      </c>
      <c r="T5603" s="6">
        <f t="shared" si="351"/>
        <v>0</v>
      </c>
      <c r="U5603" s="6">
        <f t="shared" si="352"/>
        <v>0.5</v>
      </c>
      <c r="V5603" t="str">
        <f t="shared" si="353"/>
        <v>S.MICHEL, LA</v>
      </c>
    </row>
    <row r="5604" spans="1:22">
      <c r="A5604">
        <v>1768</v>
      </c>
      <c r="B5604" s="21">
        <v>3</v>
      </c>
      <c r="C5604" s="21" t="s">
        <v>875</v>
      </c>
      <c r="D5604" s="21" t="s">
        <v>18</v>
      </c>
      <c r="E5604" s="21">
        <v>31</v>
      </c>
      <c r="F5604" s="21">
        <v>69</v>
      </c>
      <c r="G5604" s="21" t="s">
        <v>6706</v>
      </c>
      <c r="H5604" s="21" t="s">
        <v>2864</v>
      </c>
      <c r="I5604" s="21">
        <v>0</v>
      </c>
      <c r="J5604" s="21">
        <v>1</v>
      </c>
      <c r="K5604" s="21">
        <v>0</v>
      </c>
      <c r="L5604" s="21">
        <v>0</v>
      </c>
      <c r="M5604" s="21" t="s">
        <v>901</v>
      </c>
      <c r="N5604" s="21" t="s">
        <v>587</v>
      </c>
      <c r="O5604" s="21">
        <f t="shared" si="348"/>
        <v>0</v>
      </c>
      <c r="P5604" s="21">
        <f t="shared" si="349"/>
        <v>0</v>
      </c>
      <c r="Q5604" s="21">
        <f t="shared" si="350"/>
        <v>0</v>
      </c>
      <c r="R5604">
        <f>IFERROR(IF(I5604=1,VLOOKUP(F5604,Lookup!$A$2:$B$15,2,FALSE),0),0.5)</f>
        <v>0</v>
      </c>
      <c r="S5604">
        <f>IF(K5604=1,1,IFERROR(IF(H5604="pass",VLOOKUP(F5604,Lookup!$D$2:$E$26,2,FALSE),0),1.6))</f>
        <v>0</v>
      </c>
      <c r="T5604" s="6">
        <f t="shared" si="351"/>
        <v>0</v>
      </c>
      <c r="U5604" s="6">
        <f t="shared" si="352"/>
        <v>0</v>
      </c>
      <c r="V5604" t="str">
        <f t="shared" si="353"/>
        <v>C.KUPP, LA</v>
      </c>
    </row>
    <row r="5605" spans="1:22">
      <c r="A5605">
        <v>1769</v>
      </c>
      <c r="B5605" s="21">
        <v>3</v>
      </c>
      <c r="C5605" s="21" t="s">
        <v>875</v>
      </c>
      <c r="D5605" s="21" t="s">
        <v>18</v>
      </c>
      <c r="E5605" s="21">
        <v>26</v>
      </c>
      <c r="F5605" s="21">
        <v>74</v>
      </c>
      <c r="G5605" s="21" t="s">
        <v>6707</v>
      </c>
      <c r="H5605" s="21" t="s">
        <v>585</v>
      </c>
      <c r="I5605" s="21">
        <v>1</v>
      </c>
      <c r="J5605" s="21">
        <v>0</v>
      </c>
      <c r="K5605" s="21">
        <v>0</v>
      </c>
      <c r="L5605" s="21">
        <v>0</v>
      </c>
      <c r="M5605" s="21" t="s">
        <v>990</v>
      </c>
      <c r="N5605" s="21" t="s">
        <v>587</v>
      </c>
      <c r="O5605" s="21">
        <f t="shared" si="348"/>
        <v>0</v>
      </c>
      <c r="P5605" s="21">
        <f t="shared" si="349"/>
        <v>1</v>
      </c>
      <c r="Q5605" s="21">
        <f t="shared" si="350"/>
        <v>0</v>
      </c>
      <c r="R5605">
        <f>IFERROR(IF(I5605=1,VLOOKUP(F5605,Lookup!$A$2:$B$15,2,FALSE),0),0.5)</f>
        <v>0.5</v>
      </c>
      <c r="S5605">
        <f>IF(K5605=1,1,IFERROR(IF(H5605="pass",VLOOKUP(F5605,Lookup!$D$2:$E$26,2,FALSE),0),1.6))</f>
        <v>0</v>
      </c>
      <c r="T5605" s="6">
        <f t="shared" si="351"/>
        <v>0</v>
      </c>
      <c r="U5605" s="6">
        <f t="shared" si="352"/>
        <v>0.5</v>
      </c>
      <c r="V5605" t="str">
        <f t="shared" si="353"/>
        <v>S.MICHEL, LA</v>
      </c>
    </row>
    <row r="5606" spans="1:22">
      <c r="A5606">
        <v>1770</v>
      </c>
      <c r="B5606" s="21">
        <v>3</v>
      </c>
      <c r="C5606" s="21" t="s">
        <v>875</v>
      </c>
      <c r="D5606" s="21" t="s">
        <v>18</v>
      </c>
      <c r="E5606" s="21">
        <v>24</v>
      </c>
      <c r="F5606" s="21">
        <v>76</v>
      </c>
      <c r="G5606" s="21" t="s">
        <v>6708</v>
      </c>
      <c r="H5606" s="21" t="s">
        <v>585</v>
      </c>
      <c r="I5606" s="21">
        <v>1</v>
      </c>
      <c r="J5606" s="21">
        <v>0</v>
      </c>
      <c r="K5606" s="21">
        <v>0</v>
      </c>
      <c r="L5606" s="21">
        <v>0</v>
      </c>
      <c r="M5606" s="21" t="s">
        <v>990</v>
      </c>
      <c r="N5606" s="21" t="s">
        <v>587</v>
      </c>
      <c r="O5606" s="21">
        <f t="shared" si="348"/>
        <v>0</v>
      </c>
      <c r="P5606" s="21">
        <f t="shared" si="349"/>
        <v>1</v>
      </c>
      <c r="Q5606" s="21">
        <f t="shared" si="350"/>
        <v>0</v>
      </c>
      <c r="R5606">
        <f>IFERROR(IF(I5606=1,VLOOKUP(F5606,Lookup!$A$2:$B$15,2,FALSE),0),0.5)</f>
        <v>0.5</v>
      </c>
      <c r="S5606">
        <f>IF(K5606=1,1,IFERROR(IF(H5606="pass",VLOOKUP(F5606,Lookup!$D$2:$E$26,2,FALSE),0),1.6))</f>
        <v>0</v>
      </c>
      <c r="T5606" s="6">
        <f t="shared" si="351"/>
        <v>0</v>
      </c>
      <c r="U5606" s="6">
        <f t="shared" si="352"/>
        <v>0.5</v>
      </c>
      <c r="V5606" t="str">
        <f t="shared" si="353"/>
        <v>S.MICHEL, LA</v>
      </c>
    </row>
    <row r="5607" spans="1:22">
      <c r="A5607">
        <v>1771</v>
      </c>
      <c r="B5607" s="21">
        <v>3</v>
      </c>
      <c r="C5607" s="21" t="s">
        <v>875</v>
      </c>
      <c r="D5607" s="21" t="s">
        <v>18</v>
      </c>
      <c r="E5607" s="21">
        <v>19</v>
      </c>
      <c r="F5607" s="21">
        <v>81</v>
      </c>
      <c r="G5607" s="21" t="s">
        <v>6709</v>
      </c>
      <c r="H5607" s="21" t="s">
        <v>439</v>
      </c>
      <c r="I5607" s="21">
        <v>0</v>
      </c>
      <c r="J5607" s="21">
        <v>1</v>
      </c>
      <c r="K5607" s="21">
        <v>0</v>
      </c>
      <c r="L5607" s="21">
        <v>0</v>
      </c>
      <c r="M5607" s="21" t="s">
        <v>917</v>
      </c>
      <c r="N5607" s="21">
        <v>4</v>
      </c>
      <c r="O5607" s="21">
        <f t="shared" si="348"/>
        <v>4</v>
      </c>
      <c r="P5607" s="21">
        <f t="shared" si="349"/>
        <v>0</v>
      </c>
      <c r="Q5607" s="21">
        <f t="shared" si="350"/>
        <v>1</v>
      </c>
      <c r="R5607">
        <f>IFERROR(IF(I5607=1,VLOOKUP(F5607,Lookup!$A$2:$B$15,2,FALSE),0),0.5)</f>
        <v>0</v>
      </c>
      <c r="S5607">
        <f>IF(K5607=1,1,IFERROR(IF(H5607="pass",VLOOKUP(F5607,Lookup!$D$2:$E$26,2,FALSE),0),1.6))</f>
        <v>2</v>
      </c>
      <c r="T5607" s="6">
        <f t="shared" si="351"/>
        <v>1.6700000000000002</v>
      </c>
      <c r="U5607" s="6">
        <f t="shared" si="352"/>
        <v>1.8878000000000001</v>
      </c>
      <c r="V5607" t="str">
        <f t="shared" si="353"/>
        <v>R.WOODS, LA</v>
      </c>
    </row>
    <row r="5608" spans="1:22">
      <c r="A5608">
        <v>1772</v>
      </c>
      <c r="B5608" s="21">
        <v>3</v>
      </c>
      <c r="C5608" s="21" t="s">
        <v>875</v>
      </c>
      <c r="D5608" s="21" t="s">
        <v>18</v>
      </c>
      <c r="E5608" s="21">
        <v>13</v>
      </c>
      <c r="F5608" s="21">
        <v>87</v>
      </c>
      <c r="G5608" s="21" t="s">
        <v>6710</v>
      </c>
      <c r="H5608" s="21" t="s">
        <v>439</v>
      </c>
      <c r="I5608" s="21">
        <v>0</v>
      </c>
      <c r="J5608" s="21">
        <v>1</v>
      </c>
      <c r="K5608" s="21">
        <v>0</v>
      </c>
      <c r="L5608" s="21">
        <v>0</v>
      </c>
      <c r="M5608" s="21" t="s">
        <v>888</v>
      </c>
      <c r="N5608" s="21">
        <v>4</v>
      </c>
      <c r="O5608" s="21">
        <f t="shared" si="348"/>
        <v>4</v>
      </c>
      <c r="P5608" s="21">
        <f t="shared" si="349"/>
        <v>0</v>
      </c>
      <c r="Q5608" s="21">
        <f t="shared" si="350"/>
        <v>1</v>
      </c>
      <c r="R5608">
        <f>IFERROR(IF(I5608=1,VLOOKUP(F5608,Lookup!$A$2:$B$15,2,FALSE),0),0.5)</f>
        <v>0</v>
      </c>
      <c r="S5608">
        <f>IF(K5608=1,1,IFERROR(IF(H5608="pass",VLOOKUP(F5608,Lookup!$D$2:$E$26,2,FALSE),0),1.6))</f>
        <v>2.2000000000000002</v>
      </c>
      <c r="T5608" s="6">
        <f t="shared" si="351"/>
        <v>1.6700000000000002</v>
      </c>
      <c r="U5608" s="6">
        <f t="shared" si="352"/>
        <v>2.0198</v>
      </c>
      <c r="V5608" t="str">
        <f t="shared" si="353"/>
        <v>T.HIGBEE, LA</v>
      </c>
    </row>
    <row r="5609" spans="1:22">
      <c r="A5609">
        <v>1773</v>
      </c>
      <c r="B5609" s="21">
        <v>3</v>
      </c>
      <c r="C5609" s="21" t="s">
        <v>875</v>
      </c>
      <c r="D5609" s="21" t="s">
        <v>18</v>
      </c>
      <c r="E5609" s="21">
        <v>7</v>
      </c>
      <c r="F5609" s="21">
        <v>93</v>
      </c>
      <c r="G5609" s="21" t="s">
        <v>6711</v>
      </c>
      <c r="H5609" s="21" t="s">
        <v>585</v>
      </c>
      <c r="I5609" s="21">
        <v>1</v>
      </c>
      <c r="J5609" s="21">
        <v>0</v>
      </c>
      <c r="K5609" s="21">
        <v>0</v>
      </c>
      <c r="L5609" s="21">
        <v>0</v>
      </c>
      <c r="M5609" s="21" t="s">
        <v>990</v>
      </c>
      <c r="N5609" s="21" t="s">
        <v>587</v>
      </c>
      <c r="O5609" s="21">
        <f t="shared" si="348"/>
        <v>0</v>
      </c>
      <c r="P5609" s="21">
        <f t="shared" si="349"/>
        <v>1</v>
      </c>
      <c r="Q5609" s="21">
        <f t="shared" si="350"/>
        <v>0</v>
      </c>
      <c r="R5609">
        <f>IFERROR(IF(I5609=1,VLOOKUP(F5609,Lookup!$A$2:$B$15,2,FALSE),0),0.5)</f>
        <v>1.2</v>
      </c>
      <c r="S5609">
        <f>IF(K5609=1,1,IFERROR(IF(H5609="pass",VLOOKUP(F5609,Lookup!$D$2:$E$26,2,FALSE),0),1.6))</f>
        <v>0</v>
      </c>
      <c r="T5609" s="6">
        <f t="shared" si="351"/>
        <v>0</v>
      </c>
      <c r="U5609" s="6">
        <f t="shared" si="352"/>
        <v>1.2</v>
      </c>
      <c r="V5609" t="str">
        <f t="shared" si="353"/>
        <v>S.MICHEL, LA</v>
      </c>
    </row>
    <row r="5610" spans="1:22">
      <c r="A5610">
        <v>1774</v>
      </c>
      <c r="B5610" s="21">
        <v>3</v>
      </c>
      <c r="C5610" s="21" t="s">
        <v>875</v>
      </c>
      <c r="D5610" s="21" t="s">
        <v>18</v>
      </c>
      <c r="E5610" s="21">
        <v>6</v>
      </c>
      <c r="F5610" s="21">
        <v>94</v>
      </c>
      <c r="G5610" s="21" t="s">
        <v>6712</v>
      </c>
      <c r="H5610" s="21" t="s">
        <v>439</v>
      </c>
      <c r="I5610" s="21">
        <v>0</v>
      </c>
      <c r="J5610" s="21">
        <v>1</v>
      </c>
      <c r="K5610" s="21">
        <v>0</v>
      </c>
      <c r="L5610" s="21">
        <v>0</v>
      </c>
      <c r="M5610" s="21" t="s">
        <v>888</v>
      </c>
      <c r="N5610" s="21">
        <v>0</v>
      </c>
      <c r="O5610" s="21">
        <f t="shared" si="348"/>
        <v>0</v>
      </c>
      <c r="P5610" s="21">
        <f t="shared" si="349"/>
        <v>0</v>
      </c>
      <c r="Q5610" s="21">
        <f t="shared" si="350"/>
        <v>1</v>
      </c>
      <c r="R5610">
        <f>IFERROR(IF(I5610=1,VLOOKUP(F5610,Lookup!$A$2:$B$15,2,FALSE),0),0.5)</f>
        <v>0</v>
      </c>
      <c r="S5610">
        <f>IF(K5610=1,1,IFERROR(IF(H5610="pass",VLOOKUP(F5610,Lookup!$D$2:$E$26,2,FALSE),0),1.6))</f>
        <v>2.8</v>
      </c>
      <c r="T5610" s="6">
        <f t="shared" si="351"/>
        <v>1.6</v>
      </c>
      <c r="U5610" s="6">
        <f t="shared" si="352"/>
        <v>2.3919999999999999</v>
      </c>
      <c r="V5610" t="str">
        <f t="shared" si="353"/>
        <v>T.HIGBEE, LA</v>
      </c>
    </row>
    <row r="5611" spans="1:22">
      <c r="A5611">
        <v>1775</v>
      </c>
      <c r="B5611" s="21">
        <v>3</v>
      </c>
      <c r="C5611" s="21" t="s">
        <v>18</v>
      </c>
      <c r="D5611" s="21" t="s">
        <v>875</v>
      </c>
      <c r="E5611" s="21">
        <v>76</v>
      </c>
      <c r="F5611" s="21">
        <v>24</v>
      </c>
      <c r="G5611" s="21" t="s">
        <v>6713</v>
      </c>
      <c r="H5611" s="21" t="s">
        <v>439</v>
      </c>
      <c r="I5611" s="21">
        <v>0</v>
      </c>
      <c r="J5611" s="21">
        <v>1</v>
      </c>
      <c r="K5611" s="21">
        <v>0</v>
      </c>
      <c r="L5611" s="21">
        <v>0</v>
      </c>
      <c r="M5611" s="21" t="s">
        <v>6714</v>
      </c>
      <c r="N5611" s="21">
        <v>-2</v>
      </c>
      <c r="O5611" s="21">
        <f t="shared" si="348"/>
        <v>-2</v>
      </c>
      <c r="P5611" s="21">
        <f t="shared" si="349"/>
        <v>0</v>
      </c>
      <c r="Q5611" s="21">
        <f t="shared" si="350"/>
        <v>1</v>
      </c>
      <c r="R5611">
        <f>IFERROR(IF(I5611=1,VLOOKUP(F5611,Lookup!$A$2:$B$15,2,FALSE),0),0.5)</f>
        <v>0</v>
      </c>
      <c r="S5611">
        <f>IF(K5611=1,1,IFERROR(IF(H5611="pass",VLOOKUP(F5611,Lookup!$D$2:$E$26,2,FALSE),0),1.6))</f>
        <v>1.6</v>
      </c>
      <c r="T5611" s="6">
        <f t="shared" si="351"/>
        <v>1.5650000000000002</v>
      </c>
      <c r="U5611" s="6">
        <f t="shared" si="352"/>
        <v>1.5650000000000002</v>
      </c>
      <c r="V5611" t="str">
        <f t="shared" si="353"/>
        <v>S.MILLER, TB</v>
      </c>
    </row>
    <row r="5612" spans="1:22">
      <c r="A5612">
        <v>1776</v>
      </c>
      <c r="B5612" s="21">
        <v>3</v>
      </c>
      <c r="C5612" s="21" t="s">
        <v>18</v>
      </c>
      <c r="D5612" s="21" t="s">
        <v>875</v>
      </c>
      <c r="E5612" s="21">
        <v>73</v>
      </c>
      <c r="F5612" s="21">
        <v>27</v>
      </c>
      <c r="G5612" s="21" t="s">
        <v>6715</v>
      </c>
      <c r="H5612" s="21" t="s">
        <v>439</v>
      </c>
      <c r="I5612" s="21">
        <v>0</v>
      </c>
      <c r="J5612" s="21">
        <v>1</v>
      </c>
      <c r="K5612" s="21">
        <v>0</v>
      </c>
      <c r="L5612" s="21">
        <v>0</v>
      </c>
      <c r="M5612" s="21" t="s">
        <v>1148</v>
      </c>
      <c r="N5612" s="21">
        <v>43</v>
      </c>
      <c r="O5612" s="21">
        <f t="shared" si="348"/>
        <v>43</v>
      </c>
      <c r="P5612" s="21">
        <f t="shared" si="349"/>
        <v>0</v>
      </c>
      <c r="Q5612" s="21">
        <f t="shared" si="350"/>
        <v>1</v>
      </c>
      <c r="R5612">
        <f>IFERROR(IF(I5612=1,VLOOKUP(F5612,Lookup!$A$2:$B$15,2,FALSE),0),0.5)</f>
        <v>0</v>
      </c>
      <c r="S5612">
        <f>IF(K5612=1,1,IFERROR(IF(H5612="pass",VLOOKUP(F5612,Lookup!$D$2:$E$26,2,FALSE),0),1.6))</f>
        <v>1.6</v>
      </c>
      <c r="T5612" s="6">
        <f t="shared" si="351"/>
        <v>2.3525</v>
      </c>
      <c r="U5612" s="6">
        <f t="shared" si="352"/>
        <v>2.3525</v>
      </c>
      <c r="V5612" t="str">
        <f t="shared" si="353"/>
        <v>M.EVANS, TB</v>
      </c>
    </row>
    <row r="5613" spans="1:22">
      <c r="A5613">
        <v>1777</v>
      </c>
      <c r="B5613" s="21">
        <v>3</v>
      </c>
      <c r="C5613" s="21" t="s">
        <v>18</v>
      </c>
      <c r="D5613" s="21" t="s">
        <v>875</v>
      </c>
      <c r="E5613" s="21">
        <v>73</v>
      </c>
      <c r="F5613" s="21">
        <v>27</v>
      </c>
      <c r="G5613" s="21" t="s">
        <v>6716</v>
      </c>
      <c r="H5613" s="21" t="s">
        <v>439</v>
      </c>
      <c r="I5613" s="21">
        <v>0</v>
      </c>
      <c r="J5613" s="21">
        <v>1</v>
      </c>
      <c r="K5613" s="21">
        <v>0</v>
      </c>
      <c r="L5613" s="21">
        <v>0</v>
      </c>
      <c r="M5613" s="21" t="s">
        <v>1204</v>
      </c>
      <c r="N5613" s="21">
        <v>-4</v>
      </c>
      <c r="O5613" s="21">
        <f t="shared" si="348"/>
        <v>-4</v>
      </c>
      <c r="P5613" s="21">
        <f t="shared" si="349"/>
        <v>0</v>
      </c>
      <c r="Q5613" s="21">
        <f t="shared" si="350"/>
        <v>1</v>
      </c>
      <c r="R5613">
        <f>IFERROR(IF(I5613=1,VLOOKUP(F5613,Lookup!$A$2:$B$15,2,FALSE),0),0.5)</f>
        <v>0</v>
      </c>
      <c r="S5613">
        <f>IF(K5613=1,1,IFERROR(IF(H5613="pass",VLOOKUP(F5613,Lookup!$D$2:$E$26,2,FALSE),0),1.6))</f>
        <v>1.6</v>
      </c>
      <c r="T5613" s="6">
        <f t="shared" si="351"/>
        <v>1.53</v>
      </c>
      <c r="U5613" s="6">
        <f t="shared" si="352"/>
        <v>1.53</v>
      </c>
      <c r="V5613" t="str">
        <f t="shared" si="353"/>
        <v>G.BERNARD, TB</v>
      </c>
    </row>
    <row r="5614" spans="1:22">
      <c r="A5614">
        <v>1778</v>
      </c>
      <c r="B5614" s="21">
        <v>3</v>
      </c>
      <c r="C5614" s="21" t="s">
        <v>18</v>
      </c>
      <c r="D5614" s="21" t="s">
        <v>875</v>
      </c>
      <c r="E5614" s="21">
        <v>66</v>
      </c>
      <c r="F5614" s="21">
        <v>34</v>
      </c>
      <c r="G5614" s="21" t="s">
        <v>6717</v>
      </c>
      <c r="H5614" s="21" t="s">
        <v>585</v>
      </c>
      <c r="I5614" s="21">
        <v>1</v>
      </c>
      <c r="J5614" s="21">
        <v>0</v>
      </c>
      <c r="K5614" s="21">
        <v>0</v>
      </c>
      <c r="L5614" s="21">
        <v>0</v>
      </c>
      <c r="M5614" s="21" t="s">
        <v>1146</v>
      </c>
      <c r="N5614" s="21" t="s">
        <v>587</v>
      </c>
      <c r="O5614" s="21">
        <f t="shared" si="348"/>
        <v>0</v>
      </c>
      <c r="P5614" s="21">
        <f t="shared" si="349"/>
        <v>1</v>
      </c>
      <c r="Q5614" s="21">
        <f t="shared" si="350"/>
        <v>0</v>
      </c>
      <c r="R5614">
        <f>IFERROR(IF(I5614=1,VLOOKUP(F5614,Lookup!$A$2:$B$15,2,FALSE),0),0.5)</f>
        <v>0.5</v>
      </c>
      <c r="S5614">
        <f>IF(K5614=1,1,IFERROR(IF(H5614="pass",VLOOKUP(F5614,Lookup!$D$2:$E$26,2,FALSE),0),1.6))</f>
        <v>0</v>
      </c>
      <c r="T5614" s="6">
        <f t="shared" si="351"/>
        <v>0</v>
      </c>
      <c r="U5614" s="6">
        <f t="shared" si="352"/>
        <v>0.5</v>
      </c>
      <c r="V5614" t="str">
        <f t="shared" si="353"/>
        <v>R.JONES, TB</v>
      </c>
    </row>
    <row r="5615" spans="1:22">
      <c r="A5615">
        <v>1779</v>
      </c>
      <c r="B5615" s="21">
        <v>3</v>
      </c>
      <c r="C5615" s="21" t="s">
        <v>18</v>
      </c>
      <c r="D5615" s="21" t="s">
        <v>875</v>
      </c>
      <c r="E5615" s="21">
        <v>61</v>
      </c>
      <c r="F5615" s="21">
        <v>39</v>
      </c>
      <c r="G5615" s="21" t="s">
        <v>6718</v>
      </c>
      <c r="H5615" s="21" t="s">
        <v>585</v>
      </c>
      <c r="I5615" s="21">
        <v>1</v>
      </c>
      <c r="J5615" s="21">
        <v>0</v>
      </c>
      <c r="K5615" s="21">
        <v>0</v>
      </c>
      <c r="L5615" s="21">
        <v>0</v>
      </c>
      <c r="M5615" s="21" t="s">
        <v>1146</v>
      </c>
      <c r="N5615" s="21" t="s">
        <v>587</v>
      </c>
      <c r="O5615" s="21">
        <f t="shared" si="348"/>
        <v>0</v>
      </c>
      <c r="P5615" s="21">
        <f t="shared" si="349"/>
        <v>1</v>
      </c>
      <c r="Q5615" s="21">
        <f t="shared" si="350"/>
        <v>0</v>
      </c>
      <c r="R5615">
        <f>IFERROR(IF(I5615=1,VLOOKUP(F5615,Lookup!$A$2:$B$15,2,FALSE),0),0.5)</f>
        <v>0.5</v>
      </c>
      <c r="S5615">
        <f>IF(K5615=1,1,IFERROR(IF(H5615="pass",VLOOKUP(F5615,Lookup!$D$2:$E$26,2,FALSE),0),1.6))</f>
        <v>0</v>
      </c>
      <c r="T5615" s="6">
        <f t="shared" si="351"/>
        <v>0</v>
      </c>
      <c r="U5615" s="6">
        <f t="shared" si="352"/>
        <v>0.5</v>
      </c>
      <c r="V5615" t="str">
        <f t="shared" si="353"/>
        <v>R.JONES, TB</v>
      </c>
    </row>
    <row r="5616" spans="1:22">
      <c r="A5616">
        <v>1780</v>
      </c>
      <c r="B5616" s="21">
        <v>3</v>
      </c>
      <c r="C5616" s="21" t="s">
        <v>18</v>
      </c>
      <c r="D5616" s="21" t="s">
        <v>875</v>
      </c>
      <c r="E5616" s="21">
        <v>62</v>
      </c>
      <c r="F5616" s="21">
        <v>38</v>
      </c>
      <c r="G5616" s="21" t="s">
        <v>6719</v>
      </c>
      <c r="H5616" s="21" t="s">
        <v>439</v>
      </c>
      <c r="I5616" s="21">
        <v>0</v>
      </c>
      <c r="J5616" s="21">
        <v>1</v>
      </c>
      <c r="K5616" s="21">
        <v>0</v>
      </c>
      <c r="L5616" s="21">
        <v>0</v>
      </c>
      <c r="M5616" s="21" t="s">
        <v>1131</v>
      </c>
      <c r="N5616" s="21">
        <v>3</v>
      </c>
      <c r="O5616" s="21">
        <f t="shared" si="348"/>
        <v>3</v>
      </c>
      <c r="P5616" s="21">
        <f t="shared" si="349"/>
        <v>0</v>
      </c>
      <c r="Q5616" s="21">
        <f t="shared" si="350"/>
        <v>1</v>
      </c>
      <c r="R5616">
        <f>IFERROR(IF(I5616=1,VLOOKUP(F5616,Lookup!$A$2:$B$15,2,FALSE),0),0.5)</f>
        <v>0</v>
      </c>
      <c r="S5616">
        <f>IF(K5616=1,1,IFERROR(IF(H5616="pass",VLOOKUP(F5616,Lookup!$D$2:$E$26,2,FALSE),0),1.6))</f>
        <v>1.6</v>
      </c>
      <c r="T5616" s="6">
        <f t="shared" si="351"/>
        <v>1.6525000000000001</v>
      </c>
      <c r="U5616" s="6">
        <f t="shared" si="352"/>
        <v>1.6525000000000001</v>
      </c>
      <c r="V5616" t="str">
        <f t="shared" si="353"/>
        <v>C.GODWIN, TB</v>
      </c>
    </row>
    <row r="5617" spans="1:22">
      <c r="A5617">
        <v>1781</v>
      </c>
      <c r="B5617" s="21">
        <v>3</v>
      </c>
      <c r="C5617" s="21" t="s">
        <v>18</v>
      </c>
      <c r="D5617" s="21" t="s">
        <v>875</v>
      </c>
      <c r="E5617" s="21">
        <v>55</v>
      </c>
      <c r="F5617" s="21">
        <v>45</v>
      </c>
      <c r="G5617" s="21" t="s">
        <v>6720</v>
      </c>
      <c r="H5617" s="21" t="s">
        <v>2864</v>
      </c>
      <c r="I5617" s="21">
        <v>0</v>
      </c>
      <c r="J5617" s="21">
        <v>1</v>
      </c>
      <c r="K5617" s="21">
        <v>0</v>
      </c>
      <c r="L5617" s="21">
        <v>0</v>
      </c>
      <c r="M5617" s="21" t="s">
        <v>1146</v>
      </c>
      <c r="N5617" s="21" t="s">
        <v>587</v>
      </c>
      <c r="O5617" s="21">
        <f t="shared" si="348"/>
        <v>0</v>
      </c>
      <c r="P5617" s="21">
        <f t="shared" si="349"/>
        <v>0</v>
      </c>
      <c r="Q5617" s="21">
        <f t="shared" si="350"/>
        <v>0</v>
      </c>
      <c r="R5617">
        <f>IFERROR(IF(I5617=1,VLOOKUP(F5617,Lookup!$A$2:$B$15,2,FALSE),0),0.5)</f>
        <v>0</v>
      </c>
      <c r="S5617">
        <f>IF(K5617=1,1,IFERROR(IF(H5617="pass",VLOOKUP(F5617,Lookup!$D$2:$E$26,2,FALSE),0),1.6))</f>
        <v>0</v>
      </c>
      <c r="T5617" s="6">
        <f t="shared" si="351"/>
        <v>0</v>
      </c>
      <c r="U5617" s="6">
        <f t="shared" si="352"/>
        <v>0</v>
      </c>
      <c r="V5617" t="str">
        <f t="shared" si="353"/>
        <v>R.JONES, TB</v>
      </c>
    </row>
    <row r="5618" spans="1:22">
      <c r="A5618">
        <v>1782</v>
      </c>
      <c r="B5618" s="21">
        <v>3</v>
      </c>
      <c r="C5618" s="21" t="s">
        <v>18</v>
      </c>
      <c r="D5618" s="21" t="s">
        <v>875</v>
      </c>
      <c r="E5618" s="21">
        <v>60</v>
      </c>
      <c r="F5618" s="21">
        <v>40</v>
      </c>
      <c r="G5618" s="21" t="s">
        <v>6721</v>
      </c>
      <c r="H5618" s="21" t="s">
        <v>439</v>
      </c>
      <c r="I5618" s="21">
        <v>0</v>
      </c>
      <c r="J5618" s="21">
        <v>1</v>
      </c>
      <c r="K5618" s="21">
        <v>0</v>
      </c>
      <c r="L5618" s="21">
        <v>0</v>
      </c>
      <c r="M5618" s="21" t="s">
        <v>6722</v>
      </c>
      <c r="N5618" s="21">
        <v>-1</v>
      </c>
      <c r="O5618" s="21">
        <f t="shared" si="348"/>
        <v>-1</v>
      </c>
      <c r="P5618" s="21">
        <f t="shared" si="349"/>
        <v>0</v>
      </c>
      <c r="Q5618" s="21">
        <f t="shared" si="350"/>
        <v>1</v>
      </c>
      <c r="R5618">
        <f>IFERROR(IF(I5618=1,VLOOKUP(F5618,Lookup!$A$2:$B$15,2,FALSE),0),0.5)</f>
        <v>0</v>
      </c>
      <c r="S5618">
        <f>IF(K5618=1,1,IFERROR(IF(H5618="pass",VLOOKUP(F5618,Lookup!$D$2:$E$26,2,FALSE),0),1.6))</f>
        <v>1.6</v>
      </c>
      <c r="T5618" s="6">
        <f t="shared" si="351"/>
        <v>1.5825</v>
      </c>
      <c r="U5618" s="6">
        <f t="shared" si="352"/>
        <v>1.5825</v>
      </c>
      <c r="V5618" t="str">
        <f t="shared" si="353"/>
        <v>J.DARDEN, TB</v>
      </c>
    </row>
    <row r="5619" spans="1:22">
      <c r="A5619">
        <v>1783</v>
      </c>
      <c r="B5619" s="21">
        <v>3</v>
      </c>
      <c r="C5619" s="21" t="s">
        <v>18</v>
      </c>
      <c r="D5619" s="21" t="s">
        <v>875</v>
      </c>
      <c r="E5619" s="21">
        <v>60</v>
      </c>
      <c r="F5619" s="21">
        <v>40</v>
      </c>
      <c r="G5619" s="21" t="s">
        <v>6723</v>
      </c>
      <c r="H5619" s="21" t="s">
        <v>439</v>
      </c>
      <c r="I5619" s="21">
        <v>0</v>
      </c>
      <c r="J5619" s="21">
        <v>1</v>
      </c>
      <c r="K5619" s="21">
        <v>0</v>
      </c>
      <c r="L5619" s="21">
        <v>0</v>
      </c>
      <c r="M5619" s="21" t="s">
        <v>1148</v>
      </c>
      <c r="N5619" s="21">
        <v>14</v>
      </c>
      <c r="O5619" s="21">
        <f t="shared" si="348"/>
        <v>14</v>
      </c>
      <c r="P5619" s="21">
        <f t="shared" si="349"/>
        <v>0</v>
      </c>
      <c r="Q5619" s="21">
        <f t="shared" si="350"/>
        <v>1</v>
      </c>
      <c r="R5619">
        <f>IFERROR(IF(I5619=1,VLOOKUP(F5619,Lookup!$A$2:$B$15,2,FALSE),0),0.5)</f>
        <v>0</v>
      </c>
      <c r="S5619">
        <f>IF(K5619=1,1,IFERROR(IF(H5619="pass",VLOOKUP(F5619,Lookup!$D$2:$E$26,2,FALSE),0),1.6))</f>
        <v>1.6</v>
      </c>
      <c r="T5619" s="6">
        <f t="shared" si="351"/>
        <v>1.845</v>
      </c>
      <c r="U5619" s="6">
        <f t="shared" si="352"/>
        <v>1.845</v>
      </c>
      <c r="V5619" t="str">
        <f t="shared" si="353"/>
        <v>M.EVANS, TB</v>
      </c>
    </row>
    <row r="5620" spans="1:22">
      <c r="A5620">
        <v>1784</v>
      </c>
      <c r="B5620" s="21">
        <v>3</v>
      </c>
      <c r="C5620" s="21" t="s">
        <v>18</v>
      </c>
      <c r="D5620" s="21" t="s">
        <v>875</v>
      </c>
      <c r="E5620" s="21">
        <v>43</v>
      </c>
      <c r="F5620" s="21">
        <v>57</v>
      </c>
      <c r="G5620" s="21" t="s">
        <v>6724</v>
      </c>
      <c r="H5620" s="21" t="s">
        <v>585</v>
      </c>
      <c r="I5620" s="21">
        <v>1</v>
      </c>
      <c r="J5620" s="21">
        <v>0</v>
      </c>
      <c r="K5620" s="21">
        <v>0</v>
      </c>
      <c r="L5620" s="21">
        <v>0</v>
      </c>
      <c r="M5620" s="21" t="s">
        <v>1146</v>
      </c>
      <c r="N5620" s="21" t="s">
        <v>587</v>
      </c>
      <c r="O5620" s="21">
        <f t="shared" si="348"/>
        <v>0</v>
      </c>
      <c r="P5620" s="21">
        <f t="shared" si="349"/>
        <v>1</v>
      </c>
      <c r="Q5620" s="21">
        <f t="shared" si="350"/>
        <v>0</v>
      </c>
      <c r="R5620">
        <f>IFERROR(IF(I5620=1,VLOOKUP(F5620,Lookup!$A$2:$B$15,2,FALSE),0),0.5)</f>
        <v>0.5</v>
      </c>
      <c r="S5620">
        <f>IF(K5620=1,1,IFERROR(IF(H5620="pass",VLOOKUP(F5620,Lookup!$D$2:$E$26,2,FALSE),0),1.6))</f>
        <v>0</v>
      </c>
      <c r="T5620" s="6">
        <f t="shared" si="351"/>
        <v>0</v>
      </c>
      <c r="U5620" s="6">
        <f t="shared" si="352"/>
        <v>0.5</v>
      </c>
      <c r="V5620" t="str">
        <f t="shared" si="353"/>
        <v>R.JONES, TB</v>
      </c>
    </row>
    <row r="5621" spans="1:22">
      <c r="A5621">
        <v>1785</v>
      </c>
      <c r="B5621" s="21">
        <v>3</v>
      </c>
      <c r="C5621" s="21" t="s">
        <v>18</v>
      </c>
      <c r="D5621" s="21" t="s">
        <v>875</v>
      </c>
      <c r="E5621" s="21">
        <v>39</v>
      </c>
      <c r="F5621" s="21">
        <v>61</v>
      </c>
      <c r="G5621" s="21" t="s">
        <v>6725</v>
      </c>
      <c r="H5621" s="21" t="s">
        <v>439</v>
      </c>
      <c r="I5621" s="21">
        <v>0</v>
      </c>
      <c r="J5621" s="21">
        <v>1</v>
      </c>
      <c r="K5621" s="21">
        <v>0</v>
      </c>
      <c r="L5621" s="21">
        <v>0</v>
      </c>
      <c r="M5621" s="21" t="s">
        <v>1131</v>
      </c>
      <c r="N5621" s="21">
        <v>-3</v>
      </c>
      <c r="O5621" s="21">
        <f t="shared" si="348"/>
        <v>-3</v>
      </c>
      <c r="P5621" s="21">
        <f t="shared" si="349"/>
        <v>0</v>
      </c>
      <c r="Q5621" s="21">
        <f t="shared" si="350"/>
        <v>1</v>
      </c>
      <c r="R5621">
        <f>IFERROR(IF(I5621=1,VLOOKUP(F5621,Lookup!$A$2:$B$15,2,FALSE),0),0.5)</f>
        <v>0</v>
      </c>
      <c r="S5621">
        <f>IF(K5621=1,1,IFERROR(IF(H5621="pass",VLOOKUP(F5621,Lookup!$D$2:$E$26,2,FALSE),0),1.6))</f>
        <v>1.6</v>
      </c>
      <c r="T5621" s="6">
        <f t="shared" si="351"/>
        <v>1.5475000000000001</v>
      </c>
      <c r="U5621" s="6">
        <f t="shared" si="352"/>
        <v>1.5475000000000001</v>
      </c>
      <c r="V5621" t="str">
        <f t="shared" si="353"/>
        <v>C.GODWIN, TB</v>
      </c>
    </row>
    <row r="5622" spans="1:22">
      <c r="A5622">
        <v>1786</v>
      </c>
      <c r="B5622" s="21">
        <v>3</v>
      </c>
      <c r="C5622" s="21" t="s">
        <v>18</v>
      </c>
      <c r="D5622" s="21" t="s">
        <v>875</v>
      </c>
      <c r="E5622" s="21">
        <v>34</v>
      </c>
      <c r="F5622" s="21">
        <v>66</v>
      </c>
      <c r="G5622" s="21" t="s">
        <v>6726</v>
      </c>
      <c r="H5622" s="21" t="s">
        <v>585</v>
      </c>
      <c r="I5622" s="21">
        <v>1</v>
      </c>
      <c r="J5622" s="21">
        <v>0</v>
      </c>
      <c r="K5622" s="21">
        <v>0</v>
      </c>
      <c r="L5622" s="21">
        <v>0</v>
      </c>
      <c r="M5622" s="21" t="s">
        <v>1146</v>
      </c>
      <c r="N5622" s="21" t="s">
        <v>587</v>
      </c>
      <c r="O5622" s="21">
        <f t="shared" si="348"/>
        <v>0</v>
      </c>
      <c r="P5622" s="21">
        <f t="shared" si="349"/>
        <v>1</v>
      </c>
      <c r="Q5622" s="21">
        <f t="shared" si="350"/>
        <v>0</v>
      </c>
      <c r="R5622">
        <f>IFERROR(IF(I5622=1,VLOOKUP(F5622,Lookup!$A$2:$B$15,2,FALSE),0),0.5)</f>
        <v>0.5</v>
      </c>
      <c r="S5622">
        <f>IF(K5622=1,1,IFERROR(IF(H5622="pass",VLOOKUP(F5622,Lookup!$D$2:$E$26,2,FALSE),0),1.6))</f>
        <v>0</v>
      </c>
      <c r="T5622" s="6">
        <f t="shared" si="351"/>
        <v>0</v>
      </c>
      <c r="U5622" s="6">
        <f t="shared" si="352"/>
        <v>0.5</v>
      </c>
      <c r="V5622" t="str">
        <f t="shared" si="353"/>
        <v>R.JONES, TB</v>
      </c>
    </row>
    <row r="5623" spans="1:22">
      <c r="A5623">
        <v>1787</v>
      </c>
      <c r="B5623" s="21">
        <v>3</v>
      </c>
      <c r="C5623" s="21" t="s">
        <v>18</v>
      </c>
      <c r="D5623" s="21" t="s">
        <v>875</v>
      </c>
      <c r="E5623" s="21">
        <v>31</v>
      </c>
      <c r="F5623" s="21">
        <v>69</v>
      </c>
      <c r="G5623" s="21" t="s">
        <v>6727</v>
      </c>
      <c r="H5623" s="21" t="s">
        <v>439</v>
      </c>
      <c r="I5623" s="21">
        <v>0</v>
      </c>
      <c r="J5623" s="21">
        <v>1</v>
      </c>
      <c r="K5623" s="21">
        <v>0</v>
      </c>
      <c r="L5623" s="21">
        <v>0</v>
      </c>
      <c r="M5623" s="21" t="s">
        <v>1151</v>
      </c>
      <c r="N5623" s="21">
        <v>11</v>
      </c>
      <c r="O5623" s="21">
        <f t="shared" si="348"/>
        <v>11</v>
      </c>
      <c r="P5623" s="21">
        <f t="shared" si="349"/>
        <v>0</v>
      </c>
      <c r="Q5623" s="21">
        <f t="shared" si="350"/>
        <v>1</v>
      </c>
      <c r="R5623">
        <f>IFERROR(IF(I5623=1,VLOOKUP(F5623,Lookup!$A$2:$B$15,2,FALSE),0),0.5)</f>
        <v>0</v>
      </c>
      <c r="S5623">
        <f>IF(K5623=1,1,IFERROR(IF(H5623="pass",VLOOKUP(F5623,Lookup!$D$2:$E$26,2,FALSE),0),1.6))</f>
        <v>1.6</v>
      </c>
      <c r="T5623" s="6">
        <f t="shared" si="351"/>
        <v>1.7925</v>
      </c>
      <c r="U5623" s="6">
        <f t="shared" si="352"/>
        <v>1.7925</v>
      </c>
      <c r="V5623" t="str">
        <f t="shared" si="353"/>
        <v>R.GRONKOWSKI, TB</v>
      </c>
    </row>
    <row r="5624" spans="1:22">
      <c r="A5624">
        <v>1788</v>
      </c>
      <c r="B5624" s="21">
        <v>3</v>
      </c>
      <c r="C5624" s="21" t="s">
        <v>18</v>
      </c>
      <c r="D5624" s="21" t="s">
        <v>875</v>
      </c>
      <c r="E5624" s="21">
        <v>5</v>
      </c>
      <c r="F5624" s="21">
        <v>95</v>
      </c>
      <c r="G5624" s="21" t="s">
        <v>6728</v>
      </c>
      <c r="H5624" s="21" t="s">
        <v>585</v>
      </c>
      <c r="I5624" s="21">
        <v>1</v>
      </c>
      <c r="J5624" s="21">
        <v>0</v>
      </c>
      <c r="K5624" s="21">
        <v>0</v>
      </c>
      <c r="L5624" s="21">
        <v>0</v>
      </c>
      <c r="M5624" s="21" t="s">
        <v>1146</v>
      </c>
      <c r="N5624" s="21" t="s">
        <v>587</v>
      </c>
      <c r="O5624" s="21">
        <f t="shared" si="348"/>
        <v>0</v>
      </c>
      <c r="P5624" s="21">
        <f t="shared" si="349"/>
        <v>1</v>
      </c>
      <c r="Q5624" s="21">
        <f t="shared" si="350"/>
        <v>0</v>
      </c>
      <c r="R5624">
        <f>IFERROR(IF(I5624=1,VLOOKUP(F5624,Lookup!$A$2:$B$15,2,FALSE),0),0.5)</f>
        <v>1.4</v>
      </c>
      <c r="S5624">
        <f>IF(K5624=1,1,IFERROR(IF(H5624="pass",VLOOKUP(F5624,Lookup!$D$2:$E$26,2,FALSE),0),1.6))</f>
        <v>0</v>
      </c>
      <c r="T5624" s="6">
        <f t="shared" si="351"/>
        <v>0</v>
      </c>
      <c r="U5624" s="6">
        <f t="shared" si="352"/>
        <v>1.4</v>
      </c>
      <c r="V5624" t="str">
        <f t="shared" si="353"/>
        <v>R.JONES, TB</v>
      </c>
    </row>
    <row r="5625" spans="1:22">
      <c r="A5625">
        <v>1789</v>
      </c>
      <c r="B5625" s="21">
        <v>3</v>
      </c>
      <c r="C5625" s="21" t="s">
        <v>18</v>
      </c>
      <c r="D5625" s="21" t="s">
        <v>875</v>
      </c>
      <c r="E5625" s="21">
        <v>5</v>
      </c>
      <c r="F5625" s="21">
        <v>95</v>
      </c>
      <c r="G5625" s="21" t="s">
        <v>6729</v>
      </c>
      <c r="H5625" s="21" t="s">
        <v>439</v>
      </c>
      <c r="I5625" s="21">
        <v>0</v>
      </c>
      <c r="J5625" s="21">
        <v>1</v>
      </c>
      <c r="K5625" s="21">
        <v>0</v>
      </c>
      <c r="L5625" s="21">
        <v>0</v>
      </c>
      <c r="M5625" s="21" t="s">
        <v>1204</v>
      </c>
      <c r="N5625" s="21">
        <v>-3</v>
      </c>
      <c r="O5625" s="21">
        <f t="shared" si="348"/>
        <v>-3</v>
      </c>
      <c r="P5625" s="21">
        <f t="shared" si="349"/>
        <v>0</v>
      </c>
      <c r="Q5625" s="21">
        <f t="shared" si="350"/>
        <v>1</v>
      </c>
      <c r="R5625">
        <f>IFERROR(IF(I5625=1,VLOOKUP(F5625,Lookup!$A$2:$B$15,2,FALSE),0),0.5)</f>
        <v>0</v>
      </c>
      <c r="S5625">
        <f>IF(K5625=1,1,IFERROR(IF(H5625="pass",VLOOKUP(F5625,Lookup!$D$2:$E$26,2,FALSE),0),1.6))</f>
        <v>3.2</v>
      </c>
      <c r="T5625" s="6">
        <f t="shared" si="351"/>
        <v>1.5475000000000001</v>
      </c>
      <c r="U5625" s="6">
        <f t="shared" si="352"/>
        <v>3.2</v>
      </c>
      <c r="V5625" t="str">
        <f t="shared" si="353"/>
        <v>G.BERNARD, TB</v>
      </c>
    </row>
    <row r="5626" spans="1:22">
      <c r="A5626">
        <v>1790</v>
      </c>
      <c r="B5626" s="21">
        <v>3</v>
      </c>
      <c r="C5626" s="21" t="s">
        <v>18</v>
      </c>
      <c r="D5626" s="21" t="s">
        <v>875</v>
      </c>
      <c r="E5626" s="21">
        <v>2</v>
      </c>
      <c r="F5626" s="21">
        <v>98</v>
      </c>
      <c r="G5626" s="21" t="s">
        <v>6730</v>
      </c>
      <c r="H5626" s="21" t="s">
        <v>585</v>
      </c>
      <c r="I5626" s="21">
        <v>1</v>
      </c>
      <c r="J5626" s="21">
        <v>0</v>
      </c>
      <c r="K5626" s="21">
        <v>0</v>
      </c>
      <c r="L5626" s="21">
        <v>0</v>
      </c>
      <c r="M5626" s="21" t="s">
        <v>1131</v>
      </c>
      <c r="N5626" s="21" t="s">
        <v>587</v>
      </c>
      <c r="O5626" s="21">
        <f t="shared" si="348"/>
        <v>0</v>
      </c>
      <c r="P5626" s="21">
        <f t="shared" si="349"/>
        <v>1</v>
      </c>
      <c r="Q5626" s="21">
        <f t="shared" si="350"/>
        <v>0</v>
      </c>
      <c r="R5626">
        <f>IFERROR(IF(I5626=1,VLOOKUP(F5626,Lookup!$A$2:$B$15,2,FALSE),0),0.5)</f>
        <v>2.5</v>
      </c>
      <c r="S5626">
        <f>IF(K5626=1,1,IFERROR(IF(H5626="pass",VLOOKUP(F5626,Lookup!$D$2:$E$26,2,FALSE),0),1.6))</f>
        <v>0</v>
      </c>
      <c r="T5626" s="6">
        <f t="shared" si="351"/>
        <v>0</v>
      </c>
      <c r="U5626" s="6">
        <f t="shared" si="352"/>
        <v>2.5</v>
      </c>
      <c r="V5626" t="str">
        <f t="shared" si="353"/>
        <v>C.GODWIN, TB</v>
      </c>
    </row>
    <row r="5627" spans="1:22">
      <c r="A5627">
        <v>1791</v>
      </c>
      <c r="B5627" s="21">
        <v>3</v>
      </c>
      <c r="C5627" s="21" t="s">
        <v>875</v>
      </c>
      <c r="D5627" s="21" t="s">
        <v>18</v>
      </c>
      <c r="E5627" s="21">
        <v>75</v>
      </c>
      <c r="F5627" s="21">
        <v>25</v>
      </c>
      <c r="G5627" s="21" t="s">
        <v>6731</v>
      </c>
      <c r="H5627" s="21" t="s">
        <v>439</v>
      </c>
      <c r="I5627" s="21">
        <v>0</v>
      </c>
      <c r="J5627" s="21">
        <v>1</v>
      </c>
      <c r="K5627" s="21">
        <v>0</v>
      </c>
      <c r="L5627" s="21">
        <v>0</v>
      </c>
      <c r="M5627" s="21" t="s">
        <v>901</v>
      </c>
      <c r="N5627" s="21">
        <v>5</v>
      </c>
      <c r="O5627" s="21">
        <f t="shared" si="348"/>
        <v>5</v>
      </c>
      <c r="P5627" s="21">
        <f t="shared" si="349"/>
        <v>0</v>
      </c>
      <c r="Q5627" s="21">
        <f t="shared" si="350"/>
        <v>1</v>
      </c>
      <c r="R5627">
        <f>IFERROR(IF(I5627=1,VLOOKUP(F5627,Lookup!$A$2:$B$15,2,FALSE),0),0.5)</f>
        <v>0</v>
      </c>
      <c r="S5627">
        <f>IF(K5627=1,1,IFERROR(IF(H5627="pass",VLOOKUP(F5627,Lookup!$D$2:$E$26,2,FALSE),0),1.6))</f>
        <v>1.6</v>
      </c>
      <c r="T5627" s="6">
        <f t="shared" si="351"/>
        <v>1.6875</v>
      </c>
      <c r="U5627" s="6">
        <f t="shared" si="352"/>
        <v>1.6875</v>
      </c>
      <c r="V5627" t="str">
        <f t="shared" si="353"/>
        <v>C.KUPP, LA</v>
      </c>
    </row>
    <row r="5628" spans="1:22">
      <c r="A5628">
        <v>1792</v>
      </c>
      <c r="B5628" s="21">
        <v>3</v>
      </c>
      <c r="C5628" s="21" t="s">
        <v>875</v>
      </c>
      <c r="D5628" s="21" t="s">
        <v>18</v>
      </c>
      <c r="E5628" s="21">
        <v>66</v>
      </c>
      <c r="F5628" s="21">
        <v>34</v>
      </c>
      <c r="G5628" s="21" t="s">
        <v>6732</v>
      </c>
      <c r="H5628" s="21" t="s">
        <v>585</v>
      </c>
      <c r="I5628" s="21">
        <v>1</v>
      </c>
      <c r="J5628" s="21">
        <v>0</v>
      </c>
      <c r="K5628" s="21">
        <v>0</v>
      </c>
      <c r="L5628" s="21">
        <v>0</v>
      </c>
      <c r="M5628" s="21" t="s">
        <v>990</v>
      </c>
      <c r="N5628" s="21" t="s">
        <v>587</v>
      </c>
      <c r="O5628" s="21">
        <f t="shared" si="348"/>
        <v>0</v>
      </c>
      <c r="P5628" s="21">
        <f t="shared" si="349"/>
        <v>1</v>
      </c>
      <c r="Q5628" s="21">
        <f t="shared" si="350"/>
        <v>0</v>
      </c>
      <c r="R5628">
        <f>IFERROR(IF(I5628=1,VLOOKUP(F5628,Lookup!$A$2:$B$15,2,FALSE),0),0.5)</f>
        <v>0.5</v>
      </c>
      <c r="S5628">
        <f>IF(K5628=1,1,IFERROR(IF(H5628="pass",VLOOKUP(F5628,Lookup!$D$2:$E$26,2,FALSE),0),1.6))</f>
        <v>0</v>
      </c>
      <c r="T5628" s="6">
        <f t="shared" si="351"/>
        <v>0</v>
      </c>
      <c r="U5628" s="6">
        <f t="shared" si="352"/>
        <v>0.5</v>
      </c>
      <c r="V5628" t="str">
        <f t="shared" si="353"/>
        <v>S.MICHEL, LA</v>
      </c>
    </row>
    <row r="5629" spans="1:22">
      <c r="A5629">
        <v>1793</v>
      </c>
      <c r="B5629" s="21">
        <v>3</v>
      </c>
      <c r="C5629" s="21" t="s">
        <v>875</v>
      </c>
      <c r="D5629" s="21" t="s">
        <v>18</v>
      </c>
      <c r="E5629" s="21">
        <v>62</v>
      </c>
      <c r="F5629" s="21">
        <v>38</v>
      </c>
      <c r="G5629" s="21" t="s">
        <v>6733</v>
      </c>
      <c r="H5629" s="21" t="s">
        <v>439</v>
      </c>
      <c r="I5629" s="21">
        <v>0</v>
      </c>
      <c r="J5629" s="21">
        <v>1</v>
      </c>
      <c r="K5629" s="21">
        <v>0</v>
      </c>
      <c r="L5629" s="21">
        <v>0</v>
      </c>
      <c r="M5629" s="21" t="s">
        <v>990</v>
      </c>
      <c r="N5629" s="21">
        <v>-2</v>
      </c>
      <c r="O5629" s="21">
        <f t="shared" si="348"/>
        <v>-2</v>
      </c>
      <c r="P5629" s="21">
        <f t="shared" si="349"/>
        <v>0</v>
      </c>
      <c r="Q5629" s="21">
        <f t="shared" si="350"/>
        <v>1</v>
      </c>
      <c r="R5629">
        <f>IFERROR(IF(I5629=1,VLOOKUP(F5629,Lookup!$A$2:$B$15,2,FALSE),0),0.5)</f>
        <v>0</v>
      </c>
      <c r="S5629">
        <f>IF(K5629=1,1,IFERROR(IF(H5629="pass",VLOOKUP(F5629,Lookup!$D$2:$E$26,2,FALSE),0),1.6))</f>
        <v>1.6</v>
      </c>
      <c r="T5629" s="6">
        <f t="shared" si="351"/>
        <v>1.5650000000000002</v>
      </c>
      <c r="U5629" s="6">
        <f t="shared" si="352"/>
        <v>1.5650000000000002</v>
      </c>
      <c r="V5629" t="str">
        <f t="shared" si="353"/>
        <v>S.MICHEL, LA</v>
      </c>
    </row>
    <row r="5630" spans="1:22">
      <c r="A5630">
        <v>1794</v>
      </c>
      <c r="B5630" s="21">
        <v>3</v>
      </c>
      <c r="C5630" s="21" t="s">
        <v>875</v>
      </c>
      <c r="D5630" s="21" t="s">
        <v>18</v>
      </c>
      <c r="E5630" s="21">
        <v>60</v>
      </c>
      <c r="F5630" s="21">
        <v>40</v>
      </c>
      <c r="G5630" s="21" t="s">
        <v>6734</v>
      </c>
      <c r="H5630" s="21" t="s">
        <v>2864</v>
      </c>
      <c r="I5630" s="21">
        <v>0</v>
      </c>
      <c r="J5630" s="21">
        <v>1</v>
      </c>
      <c r="K5630" s="21">
        <v>0</v>
      </c>
      <c r="L5630" s="21">
        <v>0</v>
      </c>
      <c r="M5630" s="21" t="s">
        <v>903</v>
      </c>
      <c r="N5630" s="21" t="s">
        <v>587</v>
      </c>
      <c r="O5630" s="21">
        <f t="shared" si="348"/>
        <v>0</v>
      </c>
      <c r="P5630" s="21">
        <f t="shared" si="349"/>
        <v>0</v>
      </c>
      <c r="Q5630" s="21">
        <f t="shared" si="350"/>
        <v>0</v>
      </c>
      <c r="R5630">
        <f>IFERROR(IF(I5630=1,VLOOKUP(F5630,Lookup!$A$2:$B$15,2,FALSE),0),0.5)</f>
        <v>0</v>
      </c>
      <c r="S5630">
        <f>IF(K5630=1,1,IFERROR(IF(H5630="pass",VLOOKUP(F5630,Lookup!$D$2:$E$26,2,FALSE),0),1.6))</f>
        <v>0</v>
      </c>
      <c r="T5630" s="6">
        <f t="shared" si="351"/>
        <v>0</v>
      </c>
      <c r="U5630" s="6">
        <f t="shared" si="352"/>
        <v>0</v>
      </c>
      <c r="V5630" t="str">
        <f t="shared" si="353"/>
        <v>D.JACKSON, LA</v>
      </c>
    </row>
    <row r="5631" spans="1:22">
      <c r="A5631">
        <v>1795</v>
      </c>
      <c r="B5631" s="21">
        <v>3</v>
      </c>
      <c r="C5631" s="21" t="s">
        <v>875</v>
      </c>
      <c r="D5631" s="21" t="s">
        <v>18</v>
      </c>
      <c r="E5631" s="21">
        <v>54</v>
      </c>
      <c r="F5631" s="21">
        <v>46</v>
      </c>
      <c r="G5631" s="21" t="s">
        <v>6735</v>
      </c>
      <c r="H5631" s="21" t="s">
        <v>585</v>
      </c>
      <c r="I5631" s="21">
        <v>1</v>
      </c>
      <c r="J5631" s="21">
        <v>0</v>
      </c>
      <c r="K5631" s="21">
        <v>0</v>
      </c>
      <c r="L5631" s="21">
        <v>0</v>
      </c>
      <c r="M5631" s="21" t="s">
        <v>990</v>
      </c>
      <c r="N5631" s="21" t="s">
        <v>587</v>
      </c>
      <c r="O5631" s="21">
        <f t="shared" ref="O5631:O5694" si="354">IF(N5631="NA",0,N5631)</f>
        <v>0</v>
      </c>
      <c r="P5631" s="21">
        <f t="shared" ref="P5631:P5694" si="355">IF(R5631&gt;0,1,0)</f>
        <v>1</v>
      </c>
      <c r="Q5631" s="21">
        <f t="shared" ref="Q5631:Q5694" si="356">IF(AND(S5631&gt;0,T5631&gt;0),1,0)</f>
        <v>0</v>
      </c>
      <c r="R5631">
        <f>IFERROR(IF(I5631=1,VLOOKUP(F5631,Lookup!$A$2:$B$15,2,FALSE),0),0.5)</f>
        <v>0.5</v>
      </c>
      <c r="S5631">
        <f>IF(K5631=1,1,IFERROR(IF(H5631="pass",VLOOKUP(F5631,Lookup!$D$2:$E$26,2,FALSE),0),1.6))</f>
        <v>0</v>
      </c>
      <c r="T5631" s="6">
        <f t="shared" ref="T5631:T5694" si="357">IFERROR(1.6+0.7/40*N5631,0)</f>
        <v>0</v>
      </c>
      <c r="U5631" s="6">
        <f t="shared" ref="U5631:U5694" si="358">R5631+IF(S5631&gt;=3.2,S5631,IF(AND(S5631&lt;3.2,S5631&gt;=1.8),S5631*0.66+T5631*0.34,T5631))+K5631*0.4735*2</f>
        <v>0.5</v>
      </c>
      <c r="V5631" t="str">
        <f t="shared" si="353"/>
        <v>S.MICHEL, LA</v>
      </c>
    </row>
    <row r="5632" spans="1:22">
      <c r="A5632">
        <v>1796</v>
      </c>
      <c r="B5632" s="21">
        <v>3</v>
      </c>
      <c r="C5632" s="21" t="s">
        <v>875</v>
      </c>
      <c r="D5632" s="21" t="s">
        <v>18</v>
      </c>
      <c r="E5632" s="21">
        <v>56</v>
      </c>
      <c r="F5632" s="21">
        <v>44</v>
      </c>
      <c r="G5632" s="21" t="s">
        <v>6736</v>
      </c>
      <c r="H5632" s="21" t="s">
        <v>439</v>
      </c>
      <c r="I5632" s="21">
        <v>0</v>
      </c>
      <c r="J5632" s="21">
        <v>1</v>
      </c>
      <c r="K5632" s="21">
        <v>0</v>
      </c>
      <c r="L5632" s="21">
        <v>0</v>
      </c>
      <c r="M5632" s="21" t="s">
        <v>888</v>
      </c>
      <c r="N5632" s="21">
        <v>5</v>
      </c>
      <c r="O5632" s="21">
        <f t="shared" si="354"/>
        <v>5</v>
      </c>
      <c r="P5632" s="21">
        <f t="shared" si="355"/>
        <v>0</v>
      </c>
      <c r="Q5632" s="21">
        <f t="shared" si="356"/>
        <v>1</v>
      </c>
      <c r="R5632">
        <f>IFERROR(IF(I5632=1,VLOOKUP(F5632,Lookup!$A$2:$B$15,2,FALSE),0),0.5)</f>
        <v>0</v>
      </c>
      <c r="S5632">
        <f>IF(K5632=1,1,IFERROR(IF(H5632="pass",VLOOKUP(F5632,Lookup!$D$2:$E$26,2,FALSE),0),1.6))</f>
        <v>1.6</v>
      </c>
      <c r="T5632" s="6">
        <f t="shared" si="357"/>
        <v>1.6875</v>
      </c>
      <c r="U5632" s="6">
        <f t="shared" si="358"/>
        <v>1.6875</v>
      </c>
      <c r="V5632" t="str">
        <f t="shared" si="353"/>
        <v>T.HIGBEE, LA</v>
      </c>
    </row>
    <row r="5633" spans="1:22">
      <c r="A5633">
        <v>1797</v>
      </c>
      <c r="B5633" s="21">
        <v>3</v>
      </c>
      <c r="C5633" s="21" t="s">
        <v>875</v>
      </c>
      <c r="D5633" s="21" t="s">
        <v>18</v>
      </c>
      <c r="E5633" s="21">
        <v>45</v>
      </c>
      <c r="F5633" s="21">
        <v>55</v>
      </c>
      <c r="G5633" s="21" t="s">
        <v>6737</v>
      </c>
      <c r="H5633" s="21" t="s">
        <v>439</v>
      </c>
      <c r="I5633" s="21">
        <v>0</v>
      </c>
      <c r="J5633" s="21">
        <v>1</v>
      </c>
      <c r="K5633" s="21">
        <v>0</v>
      </c>
      <c r="L5633" s="21">
        <v>0</v>
      </c>
      <c r="M5633" s="21" t="s">
        <v>903</v>
      </c>
      <c r="N5633" s="21">
        <v>37</v>
      </c>
      <c r="O5633" s="21">
        <f t="shared" si="354"/>
        <v>37</v>
      </c>
      <c r="P5633" s="21">
        <f t="shared" si="355"/>
        <v>0</v>
      </c>
      <c r="Q5633" s="21">
        <f t="shared" si="356"/>
        <v>1</v>
      </c>
      <c r="R5633">
        <f>IFERROR(IF(I5633=1,VLOOKUP(F5633,Lookup!$A$2:$B$15,2,FALSE),0),0.5)</f>
        <v>0</v>
      </c>
      <c r="S5633">
        <f>IF(K5633=1,1,IFERROR(IF(H5633="pass",VLOOKUP(F5633,Lookup!$D$2:$E$26,2,FALSE),0),1.6))</f>
        <v>1.6</v>
      </c>
      <c r="T5633" s="6">
        <f t="shared" si="357"/>
        <v>2.2475000000000001</v>
      </c>
      <c r="U5633" s="6">
        <f t="shared" si="358"/>
        <v>2.2475000000000001</v>
      </c>
      <c r="V5633" t="str">
        <f t="shared" si="353"/>
        <v>D.JACKSON, LA</v>
      </c>
    </row>
    <row r="5634" spans="1:22">
      <c r="A5634">
        <v>1798</v>
      </c>
      <c r="B5634" s="21">
        <v>3</v>
      </c>
      <c r="C5634" s="21" t="s">
        <v>875</v>
      </c>
      <c r="D5634" s="21" t="s">
        <v>18</v>
      </c>
      <c r="E5634" s="21">
        <v>45</v>
      </c>
      <c r="F5634" s="21">
        <v>55</v>
      </c>
      <c r="G5634" s="21" t="s">
        <v>6738</v>
      </c>
      <c r="H5634" s="21" t="s">
        <v>439</v>
      </c>
      <c r="I5634" s="21">
        <v>0</v>
      </c>
      <c r="J5634" s="21">
        <v>1</v>
      </c>
      <c r="K5634" s="21">
        <v>0</v>
      </c>
      <c r="L5634" s="21">
        <v>0</v>
      </c>
      <c r="M5634" s="21" t="s">
        <v>890</v>
      </c>
      <c r="N5634" s="21">
        <v>13</v>
      </c>
      <c r="O5634" s="21">
        <f t="shared" si="354"/>
        <v>13</v>
      </c>
      <c r="P5634" s="21">
        <f t="shared" si="355"/>
        <v>0</v>
      </c>
      <c r="Q5634" s="21">
        <f t="shared" si="356"/>
        <v>1</v>
      </c>
      <c r="R5634">
        <f>IFERROR(IF(I5634=1,VLOOKUP(F5634,Lookup!$A$2:$B$15,2,FALSE),0),0.5)</f>
        <v>0</v>
      </c>
      <c r="S5634">
        <f>IF(K5634=1,1,IFERROR(IF(H5634="pass",VLOOKUP(F5634,Lookup!$D$2:$E$26,2,FALSE),0),1.6))</f>
        <v>1.6</v>
      </c>
      <c r="T5634" s="6">
        <f t="shared" si="357"/>
        <v>1.8275000000000001</v>
      </c>
      <c r="U5634" s="6">
        <f t="shared" si="358"/>
        <v>1.8275000000000001</v>
      </c>
      <c r="V5634" t="str">
        <f t="shared" ref="V5634:V5697" si="359">IF(M5634="A.St","A. ST. BROWN, DET",IF(M5634="Dj.Moore","D.MOORE, CAR",IF(M5634="Mi.Carter","M.CARTER, NYJ",UPPER(M5634)&amp;", "&amp;C5634)))</f>
        <v>V.JEFFERSON, LA</v>
      </c>
    </row>
    <row r="5635" spans="1:22">
      <c r="A5635">
        <v>1799</v>
      </c>
      <c r="B5635" s="21">
        <v>3</v>
      </c>
      <c r="C5635" s="21" t="s">
        <v>875</v>
      </c>
      <c r="D5635" s="21" t="s">
        <v>18</v>
      </c>
      <c r="E5635" s="21">
        <v>24</v>
      </c>
      <c r="F5635" s="21">
        <v>76</v>
      </c>
      <c r="G5635" s="21" t="s">
        <v>6739</v>
      </c>
      <c r="H5635" s="21" t="s">
        <v>439</v>
      </c>
      <c r="I5635" s="21">
        <v>0</v>
      </c>
      <c r="J5635" s="21">
        <v>1</v>
      </c>
      <c r="K5635" s="21">
        <v>0</v>
      </c>
      <c r="L5635" s="21">
        <v>0</v>
      </c>
      <c r="M5635" s="21" t="s">
        <v>901</v>
      </c>
      <c r="N5635" s="21">
        <v>6</v>
      </c>
      <c r="O5635" s="21">
        <f t="shared" si="354"/>
        <v>6</v>
      </c>
      <c r="P5635" s="21">
        <f t="shared" si="355"/>
        <v>0</v>
      </c>
      <c r="Q5635" s="21">
        <f t="shared" si="356"/>
        <v>1</v>
      </c>
      <c r="R5635">
        <f>IFERROR(IF(I5635=1,VLOOKUP(F5635,Lookup!$A$2:$B$15,2,FALSE),0),0.5)</f>
        <v>0</v>
      </c>
      <c r="S5635">
        <f>IF(K5635=1,1,IFERROR(IF(H5635="pass",VLOOKUP(F5635,Lookup!$D$2:$E$26,2,FALSE),0),1.6))</f>
        <v>1.8</v>
      </c>
      <c r="T5635" s="6">
        <f t="shared" si="357"/>
        <v>1.7050000000000001</v>
      </c>
      <c r="U5635" s="6">
        <f t="shared" si="358"/>
        <v>1.7677000000000003</v>
      </c>
      <c r="V5635" t="str">
        <f t="shared" si="359"/>
        <v>C.KUPP, LA</v>
      </c>
    </row>
    <row r="5636" spans="1:22">
      <c r="A5636">
        <v>1800</v>
      </c>
      <c r="B5636" s="21">
        <v>3</v>
      </c>
      <c r="C5636" s="21" t="s">
        <v>875</v>
      </c>
      <c r="D5636" s="21" t="s">
        <v>18</v>
      </c>
      <c r="E5636" s="21">
        <v>24</v>
      </c>
      <c r="F5636" s="21">
        <v>76</v>
      </c>
      <c r="G5636" s="21" t="s">
        <v>6740</v>
      </c>
      <c r="H5636" s="21" t="s">
        <v>439</v>
      </c>
      <c r="I5636" s="21">
        <v>0</v>
      </c>
      <c r="J5636" s="21">
        <v>1</v>
      </c>
      <c r="K5636" s="21">
        <v>0</v>
      </c>
      <c r="L5636" s="21">
        <v>0</v>
      </c>
      <c r="M5636" s="21" t="s">
        <v>901</v>
      </c>
      <c r="N5636" s="21">
        <v>14</v>
      </c>
      <c r="O5636" s="21">
        <f t="shared" si="354"/>
        <v>14</v>
      </c>
      <c r="P5636" s="21">
        <f t="shared" si="355"/>
        <v>0</v>
      </c>
      <c r="Q5636" s="21">
        <f t="shared" si="356"/>
        <v>1</v>
      </c>
      <c r="R5636">
        <f>IFERROR(IF(I5636=1,VLOOKUP(F5636,Lookup!$A$2:$B$15,2,FALSE),0),0.5)</f>
        <v>0</v>
      </c>
      <c r="S5636">
        <f>IF(K5636=1,1,IFERROR(IF(H5636="pass",VLOOKUP(F5636,Lookup!$D$2:$E$26,2,FALSE),0),1.6))</f>
        <v>1.8</v>
      </c>
      <c r="T5636" s="6">
        <f t="shared" si="357"/>
        <v>1.845</v>
      </c>
      <c r="U5636" s="6">
        <f t="shared" si="358"/>
        <v>1.8153000000000001</v>
      </c>
      <c r="V5636" t="str">
        <f t="shared" si="359"/>
        <v>C.KUPP, LA</v>
      </c>
    </row>
    <row r="5637" spans="1:22">
      <c r="A5637">
        <v>1801</v>
      </c>
      <c r="B5637" s="21">
        <v>3</v>
      </c>
      <c r="C5637" s="21" t="s">
        <v>875</v>
      </c>
      <c r="D5637" s="21" t="s">
        <v>18</v>
      </c>
      <c r="E5637" s="21">
        <v>2</v>
      </c>
      <c r="F5637" s="21">
        <v>98</v>
      </c>
      <c r="G5637" s="21" t="s">
        <v>6741</v>
      </c>
      <c r="H5637" s="21" t="s">
        <v>439</v>
      </c>
      <c r="I5637" s="21">
        <v>0</v>
      </c>
      <c r="J5637" s="21">
        <v>1</v>
      </c>
      <c r="K5637" s="21">
        <v>0</v>
      </c>
      <c r="L5637" s="21">
        <v>0</v>
      </c>
      <c r="M5637" s="21" t="s">
        <v>901</v>
      </c>
      <c r="N5637" s="21">
        <v>2</v>
      </c>
      <c r="O5637" s="21">
        <f t="shared" si="354"/>
        <v>2</v>
      </c>
      <c r="P5637" s="21">
        <f t="shared" si="355"/>
        <v>0</v>
      </c>
      <c r="Q5637" s="21">
        <f t="shared" si="356"/>
        <v>1</v>
      </c>
      <c r="R5637">
        <f>IFERROR(IF(I5637=1,VLOOKUP(F5637,Lookup!$A$2:$B$15,2,FALSE),0),0.5)</f>
        <v>0</v>
      </c>
      <c r="S5637">
        <f>IF(K5637=1,1,IFERROR(IF(H5637="pass",VLOOKUP(F5637,Lookup!$D$2:$E$26,2,FALSE),0),1.6))</f>
        <v>3.7</v>
      </c>
      <c r="T5637" s="6">
        <f t="shared" si="357"/>
        <v>1.635</v>
      </c>
      <c r="U5637" s="6">
        <f t="shared" si="358"/>
        <v>3.7</v>
      </c>
      <c r="V5637" t="str">
        <f t="shared" si="359"/>
        <v>C.KUPP, LA</v>
      </c>
    </row>
    <row r="5638" spans="1:22">
      <c r="A5638">
        <v>1802</v>
      </c>
      <c r="B5638" s="21">
        <v>3</v>
      </c>
      <c r="C5638" s="21" t="s">
        <v>18</v>
      </c>
      <c r="D5638" s="21" t="s">
        <v>875</v>
      </c>
      <c r="E5638" s="21">
        <v>75</v>
      </c>
      <c r="F5638" s="21">
        <v>25</v>
      </c>
      <c r="G5638" s="21" t="s">
        <v>6742</v>
      </c>
      <c r="H5638" s="21" t="s">
        <v>2864</v>
      </c>
      <c r="I5638" s="21">
        <v>0</v>
      </c>
      <c r="J5638" s="21">
        <v>1</v>
      </c>
      <c r="K5638" s="21">
        <v>0</v>
      </c>
      <c r="L5638" s="21">
        <v>0</v>
      </c>
      <c r="M5638" s="21" t="s">
        <v>1131</v>
      </c>
      <c r="N5638" s="21" t="s">
        <v>587</v>
      </c>
      <c r="O5638" s="21">
        <f t="shared" si="354"/>
        <v>0</v>
      </c>
      <c r="P5638" s="21">
        <f t="shared" si="355"/>
        <v>0</v>
      </c>
      <c r="Q5638" s="21">
        <f t="shared" si="356"/>
        <v>0</v>
      </c>
      <c r="R5638">
        <f>IFERROR(IF(I5638=1,VLOOKUP(F5638,Lookup!$A$2:$B$15,2,FALSE),0),0.5)</f>
        <v>0</v>
      </c>
      <c r="S5638">
        <f>IF(K5638=1,1,IFERROR(IF(H5638="pass",VLOOKUP(F5638,Lookup!$D$2:$E$26,2,FALSE),0),1.6))</f>
        <v>0</v>
      </c>
      <c r="T5638" s="6">
        <f t="shared" si="357"/>
        <v>0</v>
      </c>
      <c r="U5638" s="6">
        <f t="shared" si="358"/>
        <v>0</v>
      </c>
      <c r="V5638" t="str">
        <f t="shared" si="359"/>
        <v>C.GODWIN, TB</v>
      </c>
    </row>
    <row r="5639" spans="1:22">
      <c r="A5639">
        <v>1803</v>
      </c>
      <c r="B5639" s="21">
        <v>3</v>
      </c>
      <c r="C5639" s="21" t="s">
        <v>18</v>
      </c>
      <c r="D5639" s="21" t="s">
        <v>875</v>
      </c>
      <c r="E5639" s="21">
        <v>85</v>
      </c>
      <c r="F5639" s="21">
        <v>15</v>
      </c>
      <c r="G5639" s="21" t="s">
        <v>6743</v>
      </c>
      <c r="H5639" s="21" t="s">
        <v>439</v>
      </c>
      <c r="I5639" s="21">
        <v>0</v>
      </c>
      <c r="J5639" s="21">
        <v>1</v>
      </c>
      <c r="K5639" s="21">
        <v>0</v>
      </c>
      <c r="L5639" s="21">
        <v>0</v>
      </c>
      <c r="M5639" s="21" t="s">
        <v>1148</v>
      </c>
      <c r="N5639" s="21">
        <v>19</v>
      </c>
      <c r="O5639" s="21">
        <f t="shared" si="354"/>
        <v>19</v>
      </c>
      <c r="P5639" s="21">
        <f t="shared" si="355"/>
        <v>0</v>
      </c>
      <c r="Q5639" s="21">
        <f t="shared" si="356"/>
        <v>1</v>
      </c>
      <c r="R5639">
        <f>IFERROR(IF(I5639=1,VLOOKUP(F5639,Lookup!$A$2:$B$15,2,FALSE),0),0.5)</f>
        <v>0</v>
      </c>
      <c r="S5639">
        <f>IF(K5639=1,1,IFERROR(IF(H5639="pass",VLOOKUP(F5639,Lookup!$D$2:$E$26,2,FALSE),0),1.6))</f>
        <v>1.6</v>
      </c>
      <c r="T5639" s="6">
        <f t="shared" si="357"/>
        <v>1.9325000000000001</v>
      </c>
      <c r="U5639" s="6">
        <f t="shared" si="358"/>
        <v>1.9325000000000001</v>
      </c>
      <c r="V5639" t="str">
        <f t="shared" si="359"/>
        <v>M.EVANS, TB</v>
      </c>
    </row>
    <row r="5640" spans="1:22">
      <c r="A5640">
        <v>1804</v>
      </c>
      <c r="B5640" s="21">
        <v>3</v>
      </c>
      <c r="C5640" s="21" t="s">
        <v>18</v>
      </c>
      <c r="D5640" s="21" t="s">
        <v>875</v>
      </c>
      <c r="E5640" s="21">
        <v>85</v>
      </c>
      <c r="F5640" s="21">
        <v>15</v>
      </c>
      <c r="G5640" s="21" t="s">
        <v>6744</v>
      </c>
      <c r="H5640" s="21" t="s">
        <v>439</v>
      </c>
      <c r="I5640" s="21">
        <v>0</v>
      </c>
      <c r="J5640" s="21">
        <v>1</v>
      </c>
      <c r="K5640" s="21">
        <v>0</v>
      </c>
      <c r="L5640" s="21">
        <v>0</v>
      </c>
      <c r="M5640" s="21" t="s">
        <v>1204</v>
      </c>
      <c r="N5640" s="21">
        <v>-6</v>
      </c>
      <c r="O5640" s="21">
        <f t="shared" si="354"/>
        <v>-6</v>
      </c>
      <c r="P5640" s="21">
        <f t="shared" si="355"/>
        <v>0</v>
      </c>
      <c r="Q5640" s="21">
        <f t="shared" si="356"/>
        <v>1</v>
      </c>
      <c r="R5640">
        <f>IFERROR(IF(I5640=1,VLOOKUP(F5640,Lookup!$A$2:$B$15,2,FALSE),0),0.5)</f>
        <v>0</v>
      </c>
      <c r="S5640">
        <f>IF(K5640=1,1,IFERROR(IF(H5640="pass",VLOOKUP(F5640,Lookup!$D$2:$E$26,2,FALSE),0),1.6))</f>
        <v>1.6</v>
      </c>
      <c r="T5640" s="6">
        <f t="shared" si="357"/>
        <v>1.4950000000000001</v>
      </c>
      <c r="U5640" s="6">
        <f t="shared" si="358"/>
        <v>1.4950000000000001</v>
      </c>
      <c r="V5640" t="str">
        <f t="shared" si="359"/>
        <v>G.BERNARD, TB</v>
      </c>
    </row>
    <row r="5641" spans="1:22">
      <c r="A5641">
        <v>1805</v>
      </c>
      <c r="B5641" s="21">
        <v>3</v>
      </c>
      <c r="C5641" s="21" t="s">
        <v>18</v>
      </c>
      <c r="D5641" s="21" t="s">
        <v>875</v>
      </c>
      <c r="E5641" s="21">
        <v>53</v>
      </c>
      <c r="F5641" s="21">
        <v>47</v>
      </c>
      <c r="G5641" s="21" t="s">
        <v>6745</v>
      </c>
      <c r="H5641" s="21" t="s">
        <v>439</v>
      </c>
      <c r="I5641" s="21">
        <v>0</v>
      </c>
      <c r="J5641" s="21">
        <v>1</v>
      </c>
      <c r="K5641" s="21">
        <v>0</v>
      </c>
      <c r="L5641" s="21">
        <v>0</v>
      </c>
      <c r="M5641" s="21" t="s">
        <v>1148</v>
      </c>
      <c r="N5641" s="21">
        <v>4</v>
      </c>
      <c r="O5641" s="21">
        <f t="shared" si="354"/>
        <v>4</v>
      </c>
      <c r="P5641" s="21">
        <f t="shared" si="355"/>
        <v>0</v>
      </c>
      <c r="Q5641" s="21">
        <f t="shared" si="356"/>
        <v>1</v>
      </c>
      <c r="R5641">
        <f>IFERROR(IF(I5641=1,VLOOKUP(F5641,Lookup!$A$2:$B$15,2,FALSE),0),0.5)</f>
        <v>0</v>
      </c>
      <c r="S5641">
        <f>IF(K5641=1,1,IFERROR(IF(H5641="pass",VLOOKUP(F5641,Lookup!$D$2:$E$26,2,FALSE),0),1.6))</f>
        <v>1.6</v>
      </c>
      <c r="T5641" s="6">
        <f t="shared" si="357"/>
        <v>1.6700000000000002</v>
      </c>
      <c r="U5641" s="6">
        <f t="shared" si="358"/>
        <v>1.6700000000000002</v>
      </c>
      <c r="V5641" t="str">
        <f t="shared" si="359"/>
        <v>M.EVANS, TB</v>
      </c>
    </row>
    <row r="5642" spans="1:22">
      <c r="A5642">
        <v>1806</v>
      </c>
      <c r="B5642" s="21">
        <v>3</v>
      </c>
      <c r="C5642" s="21" t="s">
        <v>18</v>
      </c>
      <c r="D5642" s="21" t="s">
        <v>875</v>
      </c>
      <c r="E5642" s="21">
        <v>45</v>
      </c>
      <c r="F5642" s="21">
        <v>55</v>
      </c>
      <c r="G5642" s="21" t="s">
        <v>6746</v>
      </c>
      <c r="H5642" s="21" t="s">
        <v>439</v>
      </c>
      <c r="I5642" s="21">
        <v>0</v>
      </c>
      <c r="J5642" s="21">
        <v>1</v>
      </c>
      <c r="K5642" s="21">
        <v>0</v>
      </c>
      <c r="L5642" s="21">
        <v>0</v>
      </c>
      <c r="M5642" s="21" t="s">
        <v>6714</v>
      </c>
      <c r="N5642" s="21">
        <v>5</v>
      </c>
      <c r="O5642" s="21">
        <f t="shared" si="354"/>
        <v>5</v>
      </c>
      <c r="P5642" s="21">
        <f t="shared" si="355"/>
        <v>0</v>
      </c>
      <c r="Q5642" s="21">
        <f t="shared" si="356"/>
        <v>1</v>
      </c>
      <c r="R5642">
        <f>IFERROR(IF(I5642=1,VLOOKUP(F5642,Lookup!$A$2:$B$15,2,FALSE),0),0.5)</f>
        <v>0</v>
      </c>
      <c r="S5642">
        <f>IF(K5642=1,1,IFERROR(IF(H5642="pass",VLOOKUP(F5642,Lookup!$D$2:$E$26,2,FALSE),0),1.6))</f>
        <v>1.6</v>
      </c>
      <c r="T5642" s="6">
        <f t="shared" si="357"/>
        <v>1.6875</v>
      </c>
      <c r="U5642" s="6">
        <f t="shared" si="358"/>
        <v>1.6875</v>
      </c>
      <c r="V5642" t="str">
        <f t="shared" si="359"/>
        <v>S.MILLER, TB</v>
      </c>
    </row>
    <row r="5643" spans="1:22">
      <c r="A5643">
        <v>1807</v>
      </c>
      <c r="B5643" s="21">
        <v>3</v>
      </c>
      <c r="C5643" s="21" t="s">
        <v>875</v>
      </c>
      <c r="D5643" s="21" t="s">
        <v>18</v>
      </c>
      <c r="E5643" s="21">
        <v>75</v>
      </c>
      <c r="F5643" s="21">
        <v>25</v>
      </c>
      <c r="G5643" s="21" t="s">
        <v>6747</v>
      </c>
      <c r="H5643" s="21" t="s">
        <v>585</v>
      </c>
      <c r="I5643" s="21">
        <v>1</v>
      </c>
      <c r="J5643" s="21">
        <v>0</v>
      </c>
      <c r="K5643" s="21">
        <v>0</v>
      </c>
      <c r="L5643" s="21">
        <v>0</v>
      </c>
      <c r="M5643" s="21" t="s">
        <v>990</v>
      </c>
      <c r="N5643" s="21" t="s">
        <v>587</v>
      </c>
      <c r="O5643" s="21">
        <f t="shared" si="354"/>
        <v>0</v>
      </c>
      <c r="P5643" s="21">
        <f t="shared" si="355"/>
        <v>1</v>
      </c>
      <c r="Q5643" s="21">
        <f t="shared" si="356"/>
        <v>0</v>
      </c>
      <c r="R5643">
        <f>IFERROR(IF(I5643=1,VLOOKUP(F5643,Lookup!$A$2:$B$15,2,FALSE),0),0.5)</f>
        <v>0.5</v>
      </c>
      <c r="S5643">
        <f>IF(K5643=1,1,IFERROR(IF(H5643="pass",VLOOKUP(F5643,Lookup!$D$2:$E$26,2,FALSE),0),1.6))</f>
        <v>0</v>
      </c>
      <c r="T5643" s="6">
        <f t="shared" si="357"/>
        <v>0</v>
      </c>
      <c r="U5643" s="6">
        <f t="shared" si="358"/>
        <v>0.5</v>
      </c>
      <c r="V5643" t="str">
        <f t="shared" si="359"/>
        <v>S.MICHEL, LA</v>
      </c>
    </row>
    <row r="5644" spans="1:22">
      <c r="A5644">
        <v>1808</v>
      </c>
      <c r="B5644" s="21">
        <v>3</v>
      </c>
      <c r="C5644" s="21" t="s">
        <v>875</v>
      </c>
      <c r="D5644" s="21" t="s">
        <v>18</v>
      </c>
      <c r="E5644" s="21">
        <v>75</v>
      </c>
      <c r="F5644" s="21">
        <v>25</v>
      </c>
      <c r="G5644" s="21" t="s">
        <v>6748</v>
      </c>
      <c r="H5644" s="21" t="s">
        <v>439</v>
      </c>
      <c r="I5644" s="21">
        <v>0</v>
      </c>
      <c r="J5644" s="21">
        <v>1</v>
      </c>
      <c r="K5644" s="21">
        <v>0</v>
      </c>
      <c r="L5644" s="21">
        <v>0</v>
      </c>
      <c r="M5644" s="21" t="s">
        <v>917</v>
      </c>
      <c r="N5644" s="21">
        <v>18</v>
      </c>
      <c r="O5644" s="21">
        <f t="shared" si="354"/>
        <v>18</v>
      </c>
      <c r="P5644" s="21">
        <f t="shared" si="355"/>
        <v>0</v>
      </c>
      <c r="Q5644" s="21">
        <f t="shared" si="356"/>
        <v>1</v>
      </c>
      <c r="R5644">
        <f>IFERROR(IF(I5644=1,VLOOKUP(F5644,Lookup!$A$2:$B$15,2,FALSE),0),0.5)</f>
        <v>0</v>
      </c>
      <c r="S5644">
        <f>IF(K5644=1,1,IFERROR(IF(H5644="pass",VLOOKUP(F5644,Lookup!$D$2:$E$26,2,FALSE),0),1.6))</f>
        <v>1.6</v>
      </c>
      <c r="T5644" s="6">
        <f t="shared" si="357"/>
        <v>1.915</v>
      </c>
      <c r="U5644" s="6">
        <f t="shared" si="358"/>
        <v>1.915</v>
      </c>
      <c r="V5644" t="str">
        <f t="shared" si="359"/>
        <v>R.WOODS, LA</v>
      </c>
    </row>
    <row r="5645" spans="1:22">
      <c r="A5645">
        <v>1809</v>
      </c>
      <c r="B5645" s="21">
        <v>3</v>
      </c>
      <c r="C5645" s="21" t="s">
        <v>875</v>
      </c>
      <c r="D5645" s="21" t="s">
        <v>18</v>
      </c>
      <c r="E5645" s="21">
        <v>75</v>
      </c>
      <c r="F5645" s="21">
        <v>25</v>
      </c>
      <c r="G5645" s="21" t="s">
        <v>6749</v>
      </c>
      <c r="H5645" s="21" t="s">
        <v>439</v>
      </c>
      <c r="I5645" s="21">
        <v>0</v>
      </c>
      <c r="J5645" s="21">
        <v>1</v>
      </c>
      <c r="K5645" s="21">
        <v>0</v>
      </c>
      <c r="L5645" s="21">
        <v>0</v>
      </c>
      <c r="M5645" s="21" t="s">
        <v>903</v>
      </c>
      <c r="N5645" s="21">
        <v>45</v>
      </c>
      <c r="O5645" s="21">
        <f t="shared" si="354"/>
        <v>45</v>
      </c>
      <c r="P5645" s="21">
        <f t="shared" si="355"/>
        <v>0</v>
      </c>
      <c r="Q5645" s="21">
        <f t="shared" si="356"/>
        <v>1</v>
      </c>
      <c r="R5645">
        <f>IFERROR(IF(I5645=1,VLOOKUP(F5645,Lookup!$A$2:$B$15,2,FALSE),0),0.5)</f>
        <v>0</v>
      </c>
      <c r="S5645">
        <f>IF(K5645=1,1,IFERROR(IF(H5645="pass",VLOOKUP(F5645,Lookup!$D$2:$E$26,2,FALSE),0),1.6))</f>
        <v>1.6</v>
      </c>
      <c r="T5645" s="6">
        <f t="shared" si="357"/>
        <v>2.3875000000000002</v>
      </c>
      <c r="U5645" s="6">
        <f t="shared" si="358"/>
        <v>2.3875000000000002</v>
      </c>
      <c r="V5645" t="str">
        <f t="shared" si="359"/>
        <v>D.JACKSON, LA</v>
      </c>
    </row>
    <row r="5646" spans="1:22">
      <c r="A5646">
        <v>1810</v>
      </c>
      <c r="B5646" s="21">
        <v>3</v>
      </c>
      <c r="C5646" s="21" t="s">
        <v>18</v>
      </c>
      <c r="D5646" s="21" t="s">
        <v>875</v>
      </c>
      <c r="E5646" s="21">
        <v>80</v>
      </c>
      <c r="F5646" s="21">
        <v>20</v>
      </c>
      <c r="G5646" s="21" t="s">
        <v>6750</v>
      </c>
      <c r="H5646" s="21" t="s">
        <v>439</v>
      </c>
      <c r="I5646" s="21">
        <v>0</v>
      </c>
      <c r="J5646" s="21">
        <v>1</v>
      </c>
      <c r="K5646" s="21">
        <v>0</v>
      </c>
      <c r="L5646" s="21">
        <v>0</v>
      </c>
      <c r="M5646" s="21" t="s">
        <v>1148</v>
      </c>
      <c r="N5646" s="21">
        <v>17</v>
      </c>
      <c r="O5646" s="21">
        <f t="shared" si="354"/>
        <v>17</v>
      </c>
      <c r="P5646" s="21">
        <f t="shared" si="355"/>
        <v>0</v>
      </c>
      <c r="Q5646" s="21">
        <f t="shared" si="356"/>
        <v>1</v>
      </c>
      <c r="R5646">
        <f>IFERROR(IF(I5646=1,VLOOKUP(F5646,Lookup!$A$2:$B$15,2,FALSE),0),0.5)</f>
        <v>0</v>
      </c>
      <c r="S5646">
        <f>IF(K5646=1,1,IFERROR(IF(H5646="pass",VLOOKUP(F5646,Lookup!$D$2:$E$26,2,FALSE),0),1.6))</f>
        <v>1.6</v>
      </c>
      <c r="T5646" s="6">
        <f t="shared" si="357"/>
        <v>1.8975</v>
      </c>
      <c r="U5646" s="6">
        <f t="shared" si="358"/>
        <v>1.8975</v>
      </c>
      <c r="V5646" t="str">
        <f t="shared" si="359"/>
        <v>M.EVANS, TB</v>
      </c>
    </row>
    <row r="5647" spans="1:22">
      <c r="A5647">
        <v>1811</v>
      </c>
      <c r="B5647" s="21">
        <v>3</v>
      </c>
      <c r="C5647" s="21" t="s">
        <v>18</v>
      </c>
      <c r="D5647" s="21" t="s">
        <v>875</v>
      </c>
      <c r="E5647" s="21">
        <v>60</v>
      </c>
      <c r="F5647" s="21">
        <v>40</v>
      </c>
      <c r="G5647" s="21" t="s">
        <v>6751</v>
      </c>
      <c r="H5647" s="21" t="s">
        <v>585</v>
      </c>
      <c r="I5647" s="21">
        <v>1</v>
      </c>
      <c r="J5647" s="21">
        <v>0</v>
      </c>
      <c r="K5647" s="21">
        <v>0</v>
      </c>
      <c r="L5647" s="21">
        <v>0</v>
      </c>
      <c r="M5647" s="21" t="s">
        <v>1128</v>
      </c>
      <c r="N5647" s="21" t="s">
        <v>587</v>
      </c>
      <c r="O5647" s="21">
        <f t="shared" si="354"/>
        <v>0</v>
      </c>
      <c r="P5647" s="21">
        <f t="shared" si="355"/>
        <v>1</v>
      </c>
      <c r="Q5647" s="21">
        <f t="shared" si="356"/>
        <v>0</v>
      </c>
      <c r="R5647">
        <f>IFERROR(IF(I5647=1,VLOOKUP(F5647,Lookup!$A$2:$B$15,2,FALSE),0),0.5)</f>
        <v>0.5</v>
      </c>
      <c r="S5647">
        <f>IF(K5647=1,1,IFERROR(IF(H5647="pass",VLOOKUP(F5647,Lookup!$D$2:$E$26,2,FALSE),0),1.6))</f>
        <v>0</v>
      </c>
      <c r="T5647" s="6">
        <f t="shared" si="357"/>
        <v>0</v>
      </c>
      <c r="U5647" s="6">
        <f t="shared" si="358"/>
        <v>0.5</v>
      </c>
      <c r="V5647" t="str">
        <f t="shared" si="359"/>
        <v>L.FOURNETTE, TB</v>
      </c>
    </row>
    <row r="5648" spans="1:22">
      <c r="A5648">
        <v>1812</v>
      </c>
      <c r="B5648" s="21">
        <v>3</v>
      </c>
      <c r="C5648" s="21" t="s">
        <v>18</v>
      </c>
      <c r="D5648" s="21" t="s">
        <v>875</v>
      </c>
      <c r="E5648" s="21">
        <v>57</v>
      </c>
      <c r="F5648" s="21">
        <v>43</v>
      </c>
      <c r="G5648" s="21" t="s">
        <v>6752</v>
      </c>
      <c r="H5648" s="21" t="s">
        <v>439</v>
      </c>
      <c r="I5648" s="21">
        <v>0</v>
      </c>
      <c r="J5648" s="21">
        <v>1</v>
      </c>
      <c r="K5648" s="21">
        <v>0</v>
      </c>
      <c r="L5648" s="21">
        <v>0</v>
      </c>
      <c r="M5648" s="21" t="s">
        <v>1151</v>
      </c>
      <c r="N5648" s="21">
        <v>12</v>
      </c>
      <c r="O5648" s="21">
        <f t="shared" si="354"/>
        <v>12</v>
      </c>
      <c r="P5648" s="21">
        <f t="shared" si="355"/>
        <v>0</v>
      </c>
      <c r="Q5648" s="21">
        <f t="shared" si="356"/>
        <v>1</v>
      </c>
      <c r="R5648">
        <f>IFERROR(IF(I5648=1,VLOOKUP(F5648,Lookup!$A$2:$B$15,2,FALSE),0),0.5)</f>
        <v>0</v>
      </c>
      <c r="S5648">
        <f>IF(K5648=1,1,IFERROR(IF(H5648="pass",VLOOKUP(F5648,Lookup!$D$2:$E$26,2,FALSE),0),1.6))</f>
        <v>1.6</v>
      </c>
      <c r="T5648" s="6">
        <f t="shared" si="357"/>
        <v>1.81</v>
      </c>
      <c r="U5648" s="6">
        <f t="shared" si="358"/>
        <v>1.81</v>
      </c>
      <c r="V5648" t="str">
        <f t="shared" si="359"/>
        <v>R.GRONKOWSKI, TB</v>
      </c>
    </row>
    <row r="5649" spans="1:22">
      <c r="A5649">
        <v>1813</v>
      </c>
      <c r="B5649" s="21">
        <v>3</v>
      </c>
      <c r="C5649" s="21" t="s">
        <v>18</v>
      </c>
      <c r="D5649" s="21" t="s">
        <v>875</v>
      </c>
      <c r="E5649" s="21">
        <v>42</v>
      </c>
      <c r="F5649" s="21">
        <v>58</v>
      </c>
      <c r="G5649" s="21" t="s">
        <v>6753</v>
      </c>
      <c r="H5649" s="21" t="s">
        <v>439</v>
      </c>
      <c r="I5649" s="21">
        <v>0</v>
      </c>
      <c r="J5649" s="21">
        <v>1</v>
      </c>
      <c r="K5649" s="21">
        <v>0</v>
      </c>
      <c r="L5649" s="21">
        <v>0</v>
      </c>
      <c r="M5649" s="21" t="s">
        <v>1148</v>
      </c>
      <c r="N5649" s="21">
        <v>4</v>
      </c>
      <c r="O5649" s="21">
        <f t="shared" si="354"/>
        <v>4</v>
      </c>
      <c r="P5649" s="21">
        <f t="shared" si="355"/>
        <v>0</v>
      </c>
      <c r="Q5649" s="21">
        <f t="shared" si="356"/>
        <v>1</v>
      </c>
      <c r="R5649">
        <f>IFERROR(IF(I5649=1,VLOOKUP(F5649,Lookup!$A$2:$B$15,2,FALSE),0),0.5)</f>
        <v>0</v>
      </c>
      <c r="S5649">
        <f>IF(K5649=1,1,IFERROR(IF(H5649="pass",VLOOKUP(F5649,Lookup!$D$2:$E$26,2,FALSE),0),1.6))</f>
        <v>1.6</v>
      </c>
      <c r="T5649" s="6">
        <f t="shared" si="357"/>
        <v>1.6700000000000002</v>
      </c>
      <c r="U5649" s="6">
        <f t="shared" si="358"/>
        <v>1.6700000000000002</v>
      </c>
      <c r="V5649" t="str">
        <f t="shared" si="359"/>
        <v>M.EVANS, TB</v>
      </c>
    </row>
    <row r="5650" spans="1:22">
      <c r="A5650">
        <v>1814</v>
      </c>
      <c r="B5650" s="21">
        <v>3</v>
      </c>
      <c r="C5650" s="21" t="s">
        <v>18</v>
      </c>
      <c r="D5650" s="21" t="s">
        <v>875</v>
      </c>
      <c r="E5650" s="21">
        <v>31</v>
      </c>
      <c r="F5650" s="21">
        <v>69</v>
      </c>
      <c r="G5650" s="21" t="s">
        <v>6754</v>
      </c>
      <c r="H5650" s="21" t="s">
        <v>439</v>
      </c>
      <c r="I5650" s="21">
        <v>0</v>
      </c>
      <c r="J5650" s="21">
        <v>1</v>
      </c>
      <c r="K5650" s="21">
        <v>0</v>
      </c>
      <c r="L5650" s="21">
        <v>0</v>
      </c>
      <c r="M5650" s="21" t="s">
        <v>1151</v>
      </c>
      <c r="N5650" s="21">
        <v>4</v>
      </c>
      <c r="O5650" s="21">
        <f t="shared" si="354"/>
        <v>4</v>
      </c>
      <c r="P5650" s="21">
        <f t="shared" si="355"/>
        <v>0</v>
      </c>
      <c r="Q5650" s="21">
        <f t="shared" si="356"/>
        <v>1</v>
      </c>
      <c r="R5650">
        <f>IFERROR(IF(I5650=1,VLOOKUP(F5650,Lookup!$A$2:$B$15,2,FALSE),0),0.5)</f>
        <v>0</v>
      </c>
      <c r="S5650">
        <f>IF(K5650=1,1,IFERROR(IF(H5650="pass",VLOOKUP(F5650,Lookup!$D$2:$E$26,2,FALSE),0),1.6))</f>
        <v>1.6</v>
      </c>
      <c r="T5650" s="6">
        <f t="shared" si="357"/>
        <v>1.6700000000000002</v>
      </c>
      <c r="U5650" s="6">
        <f t="shared" si="358"/>
        <v>1.6700000000000002</v>
      </c>
      <c r="V5650" t="str">
        <f t="shared" si="359"/>
        <v>R.GRONKOWSKI, TB</v>
      </c>
    </row>
    <row r="5651" spans="1:22">
      <c r="A5651">
        <v>1815</v>
      </c>
      <c r="B5651" s="21">
        <v>3</v>
      </c>
      <c r="C5651" s="21" t="s">
        <v>18</v>
      </c>
      <c r="D5651" s="21" t="s">
        <v>875</v>
      </c>
      <c r="E5651" s="21">
        <v>25</v>
      </c>
      <c r="F5651" s="21">
        <v>75</v>
      </c>
      <c r="G5651" s="21" t="s">
        <v>6755</v>
      </c>
      <c r="H5651" s="21" t="s">
        <v>439</v>
      </c>
      <c r="I5651" s="21">
        <v>0</v>
      </c>
      <c r="J5651" s="21">
        <v>1</v>
      </c>
      <c r="K5651" s="21">
        <v>0</v>
      </c>
      <c r="L5651" s="21">
        <v>0</v>
      </c>
      <c r="M5651" s="21" t="s">
        <v>1128</v>
      </c>
      <c r="N5651" s="21">
        <v>5</v>
      </c>
      <c r="O5651" s="21">
        <f t="shared" si="354"/>
        <v>5</v>
      </c>
      <c r="P5651" s="21">
        <f t="shared" si="355"/>
        <v>0</v>
      </c>
      <c r="Q5651" s="21">
        <f t="shared" si="356"/>
        <v>1</v>
      </c>
      <c r="R5651">
        <f>IFERROR(IF(I5651=1,VLOOKUP(F5651,Lookup!$A$2:$B$15,2,FALSE),0),0.5)</f>
        <v>0</v>
      </c>
      <c r="S5651">
        <f>IF(K5651=1,1,IFERROR(IF(H5651="pass",VLOOKUP(F5651,Lookup!$D$2:$E$26,2,FALSE),0),1.6))</f>
        <v>1.8</v>
      </c>
      <c r="T5651" s="6">
        <f t="shared" si="357"/>
        <v>1.6875</v>
      </c>
      <c r="U5651" s="6">
        <f t="shared" si="358"/>
        <v>1.7617500000000001</v>
      </c>
      <c r="V5651" t="str">
        <f t="shared" si="359"/>
        <v>L.FOURNETTE, TB</v>
      </c>
    </row>
    <row r="5652" spans="1:22">
      <c r="A5652">
        <v>1816</v>
      </c>
      <c r="B5652" s="21">
        <v>3</v>
      </c>
      <c r="C5652" s="21" t="s">
        <v>18</v>
      </c>
      <c r="D5652" s="21" t="s">
        <v>875</v>
      </c>
      <c r="E5652" s="21">
        <v>18</v>
      </c>
      <c r="F5652" s="21">
        <v>82</v>
      </c>
      <c r="G5652" s="21" t="s">
        <v>6756</v>
      </c>
      <c r="H5652" s="21" t="s">
        <v>439</v>
      </c>
      <c r="I5652" s="21">
        <v>0</v>
      </c>
      <c r="J5652" s="21">
        <v>1</v>
      </c>
      <c r="K5652" s="21">
        <v>0</v>
      </c>
      <c r="L5652" s="21">
        <v>0</v>
      </c>
      <c r="M5652" s="21" t="s">
        <v>2904</v>
      </c>
      <c r="N5652" s="21">
        <v>-4</v>
      </c>
      <c r="O5652" s="21">
        <f t="shared" si="354"/>
        <v>-4</v>
      </c>
      <c r="P5652" s="21">
        <f t="shared" si="355"/>
        <v>0</v>
      </c>
      <c r="Q5652" s="21">
        <f t="shared" si="356"/>
        <v>1</v>
      </c>
      <c r="R5652">
        <f>IFERROR(IF(I5652=1,VLOOKUP(F5652,Lookup!$A$2:$B$15,2,FALSE),0),0.5)</f>
        <v>0</v>
      </c>
      <c r="S5652">
        <f>IF(K5652=1,1,IFERROR(IF(H5652="pass",VLOOKUP(F5652,Lookup!$D$2:$E$26,2,FALSE),0),1.6))</f>
        <v>2</v>
      </c>
      <c r="T5652" s="6">
        <f t="shared" si="357"/>
        <v>1.53</v>
      </c>
      <c r="U5652" s="6">
        <f t="shared" si="358"/>
        <v>1.8402000000000001</v>
      </c>
      <c r="V5652" t="str">
        <f t="shared" si="359"/>
        <v>C.BRATE, TB</v>
      </c>
    </row>
    <row r="5653" spans="1:22">
      <c r="A5653">
        <v>1817</v>
      </c>
      <c r="B5653" s="21">
        <v>3</v>
      </c>
      <c r="C5653" s="21" t="s">
        <v>18</v>
      </c>
      <c r="D5653" s="21" t="s">
        <v>875</v>
      </c>
      <c r="E5653" s="21">
        <v>1</v>
      </c>
      <c r="F5653" s="21">
        <v>99</v>
      </c>
      <c r="G5653" s="21" t="s">
        <v>6757</v>
      </c>
      <c r="H5653" s="21" t="s">
        <v>585</v>
      </c>
      <c r="I5653" s="21">
        <v>1</v>
      </c>
      <c r="J5653" s="21">
        <v>0</v>
      </c>
      <c r="K5653" s="21">
        <v>0</v>
      </c>
      <c r="L5653" s="21">
        <v>0</v>
      </c>
      <c r="M5653" s="21" t="s">
        <v>2906</v>
      </c>
      <c r="N5653" s="21" t="s">
        <v>587</v>
      </c>
      <c r="O5653" s="21">
        <f t="shared" si="354"/>
        <v>0</v>
      </c>
      <c r="P5653" s="21">
        <f t="shared" si="355"/>
        <v>1</v>
      </c>
      <c r="Q5653" s="21">
        <f t="shared" si="356"/>
        <v>0</v>
      </c>
      <c r="R5653">
        <f>IFERROR(IF(I5653=1,VLOOKUP(F5653,Lookup!$A$2:$B$15,2,FALSE),0),0.5)</f>
        <v>3.3</v>
      </c>
      <c r="S5653">
        <f>IF(K5653=1,1,IFERROR(IF(H5653="pass",VLOOKUP(F5653,Lookup!$D$2:$E$26,2,FALSE),0),1.6))</f>
        <v>0</v>
      </c>
      <c r="T5653" s="6">
        <f t="shared" si="357"/>
        <v>0</v>
      </c>
      <c r="U5653" s="6">
        <f t="shared" si="358"/>
        <v>3.3</v>
      </c>
      <c r="V5653" t="str">
        <f t="shared" si="359"/>
        <v>T.BRADY, TB</v>
      </c>
    </row>
    <row r="5654" spans="1:22">
      <c r="A5654">
        <v>1818</v>
      </c>
      <c r="B5654" s="21">
        <v>3</v>
      </c>
      <c r="C5654" s="21" t="s">
        <v>875</v>
      </c>
      <c r="D5654" s="21" t="s">
        <v>18</v>
      </c>
      <c r="E5654" s="21">
        <v>75</v>
      </c>
      <c r="F5654" s="21">
        <v>25</v>
      </c>
      <c r="G5654" s="21" t="s">
        <v>6758</v>
      </c>
      <c r="H5654" s="21" t="s">
        <v>439</v>
      </c>
      <c r="I5654" s="21">
        <v>0</v>
      </c>
      <c r="J5654" s="21">
        <v>1</v>
      </c>
      <c r="K5654" s="21">
        <v>0</v>
      </c>
      <c r="L5654" s="21">
        <v>0</v>
      </c>
      <c r="M5654" s="21" t="s">
        <v>890</v>
      </c>
      <c r="N5654" s="21">
        <v>-3</v>
      </c>
      <c r="O5654" s="21">
        <f t="shared" si="354"/>
        <v>-3</v>
      </c>
      <c r="P5654" s="21">
        <f t="shared" si="355"/>
        <v>0</v>
      </c>
      <c r="Q5654" s="21">
        <f t="shared" si="356"/>
        <v>1</v>
      </c>
      <c r="R5654">
        <f>IFERROR(IF(I5654=1,VLOOKUP(F5654,Lookup!$A$2:$B$15,2,FALSE),0),0.5)</f>
        <v>0</v>
      </c>
      <c r="S5654">
        <f>IF(K5654=1,1,IFERROR(IF(H5654="pass",VLOOKUP(F5654,Lookup!$D$2:$E$26,2,FALSE),0),1.6))</f>
        <v>1.6</v>
      </c>
      <c r="T5654" s="6">
        <f t="shared" si="357"/>
        <v>1.5475000000000001</v>
      </c>
      <c r="U5654" s="6">
        <f t="shared" si="358"/>
        <v>1.5475000000000001</v>
      </c>
      <c r="V5654" t="str">
        <f t="shared" si="359"/>
        <v>V.JEFFERSON, LA</v>
      </c>
    </row>
    <row r="5655" spans="1:22">
      <c r="A5655">
        <v>1819</v>
      </c>
      <c r="B5655" s="21">
        <v>3</v>
      </c>
      <c r="C5655" s="21" t="s">
        <v>875</v>
      </c>
      <c r="D5655" s="21" t="s">
        <v>18</v>
      </c>
      <c r="E5655" s="21">
        <v>75</v>
      </c>
      <c r="F5655" s="21">
        <v>25</v>
      </c>
      <c r="G5655" s="21" t="s">
        <v>6759</v>
      </c>
      <c r="H5655" s="21" t="s">
        <v>439</v>
      </c>
      <c r="I5655" s="21">
        <v>0</v>
      </c>
      <c r="J5655" s="21">
        <v>1</v>
      </c>
      <c r="K5655" s="21">
        <v>0</v>
      </c>
      <c r="L5655" s="21">
        <v>0</v>
      </c>
      <c r="M5655" s="21" t="s">
        <v>990</v>
      </c>
      <c r="N5655" s="21">
        <v>3</v>
      </c>
      <c r="O5655" s="21">
        <f t="shared" si="354"/>
        <v>3</v>
      </c>
      <c r="P5655" s="21">
        <f t="shared" si="355"/>
        <v>0</v>
      </c>
      <c r="Q5655" s="21">
        <f t="shared" si="356"/>
        <v>1</v>
      </c>
      <c r="R5655">
        <f>IFERROR(IF(I5655=1,VLOOKUP(F5655,Lookup!$A$2:$B$15,2,FALSE),0),0.5)</f>
        <v>0</v>
      </c>
      <c r="S5655">
        <f>IF(K5655=1,1,IFERROR(IF(H5655="pass",VLOOKUP(F5655,Lookup!$D$2:$E$26,2,FALSE),0),1.6))</f>
        <v>1.6</v>
      </c>
      <c r="T5655" s="6">
        <f t="shared" si="357"/>
        <v>1.6525000000000001</v>
      </c>
      <c r="U5655" s="6">
        <f t="shared" si="358"/>
        <v>1.6525000000000001</v>
      </c>
      <c r="V5655" t="str">
        <f t="shared" si="359"/>
        <v>S.MICHEL, LA</v>
      </c>
    </row>
    <row r="5656" spans="1:22">
      <c r="A5656">
        <v>1820</v>
      </c>
      <c r="B5656" s="21">
        <v>3</v>
      </c>
      <c r="C5656" s="21" t="s">
        <v>875</v>
      </c>
      <c r="D5656" s="21" t="s">
        <v>18</v>
      </c>
      <c r="E5656" s="21">
        <v>75</v>
      </c>
      <c r="F5656" s="21">
        <v>25</v>
      </c>
      <c r="G5656" s="21" t="s">
        <v>6760</v>
      </c>
      <c r="H5656" s="21" t="s">
        <v>439</v>
      </c>
      <c r="I5656" s="21">
        <v>0</v>
      </c>
      <c r="J5656" s="21">
        <v>1</v>
      </c>
      <c r="K5656" s="21">
        <v>0</v>
      </c>
      <c r="L5656" s="21">
        <v>0</v>
      </c>
      <c r="M5656" s="21" t="s">
        <v>917</v>
      </c>
      <c r="N5656" s="21">
        <v>20</v>
      </c>
      <c r="O5656" s="21">
        <f t="shared" si="354"/>
        <v>20</v>
      </c>
      <c r="P5656" s="21">
        <f t="shared" si="355"/>
        <v>0</v>
      </c>
      <c r="Q5656" s="21">
        <f t="shared" si="356"/>
        <v>1</v>
      </c>
      <c r="R5656">
        <f>IFERROR(IF(I5656=1,VLOOKUP(F5656,Lookup!$A$2:$B$15,2,FALSE),0),0.5)</f>
        <v>0</v>
      </c>
      <c r="S5656">
        <f>IF(K5656=1,1,IFERROR(IF(H5656="pass",VLOOKUP(F5656,Lookup!$D$2:$E$26,2,FALSE),0),1.6))</f>
        <v>1.6</v>
      </c>
      <c r="T5656" s="6">
        <f t="shared" si="357"/>
        <v>1.9500000000000002</v>
      </c>
      <c r="U5656" s="6">
        <f t="shared" si="358"/>
        <v>1.9500000000000002</v>
      </c>
      <c r="V5656" t="str">
        <f t="shared" si="359"/>
        <v>R.WOODS, LA</v>
      </c>
    </row>
    <row r="5657" spans="1:22">
      <c r="A5657">
        <v>1821</v>
      </c>
      <c r="B5657" s="21">
        <v>3</v>
      </c>
      <c r="C5657" s="21" t="s">
        <v>875</v>
      </c>
      <c r="D5657" s="21" t="s">
        <v>18</v>
      </c>
      <c r="E5657" s="21">
        <v>55</v>
      </c>
      <c r="F5657" s="21">
        <v>45</v>
      </c>
      <c r="G5657" s="21" t="s">
        <v>6761</v>
      </c>
      <c r="H5657" s="21" t="s">
        <v>439</v>
      </c>
      <c r="I5657" s="21">
        <v>0</v>
      </c>
      <c r="J5657" s="21">
        <v>1</v>
      </c>
      <c r="K5657" s="21">
        <v>0</v>
      </c>
      <c r="L5657" s="21">
        <v>0</v>
      </c>
      <c r="M5657" s="21" t="s">
        <v>917</v>
      </c>
      <c r="N5657" s="21">
        <v>18</v>
      </c>
      <c r="O5657" s="21">
        <f t="shared" si="354"/>
        <v>18</v>
      </c>
      <c r="P5657" s="21">
        <f t="shared" si="355"/>
        <v>0</v>
      </c>
      <c r="Q5657" s="21">
        <f t="shared" si="356"/>
        <v>1</v>
      </c>
      <c r="R5657">
        <f>IFERROR(IF(I5657=1,VLOOKUP(F5657,Lookup!$A$2:$B$15,2,FALSE),0),0.5)</f>
        <v>0</v>
      </c>
      <c r="S5657">
        <f>IF(K5657=1,1,IFERROR(IF(H5657="pass",VLOOKUP(F5657,Lookup!$D$2:$E$26,2,FALSE),0),1.6))</f>
        <v>1.6</v>
      </c>
      <c r="T5657" s="6">
        <f t="shared" si="357"/>
        <v>1.915</v>
      </c>
      <c r="U5657" s="6">
        <f t="shared" si="358"/>
        <v>1.915</v>
      </c>
      <c r="V5657" t="str">
        <f t="shared" si="359"/>
        <v>R.WOODS, LA</v>
      </c>
    </row>
    <row r="5658" spans="1:22">
      <c r="A5658">
        <v>1822</v>
      </c>
      <c r="B5658" s="21">
        <v>3</v>
      </c>
      <c r="C5658" s="21" t="s">
        <v>875</v>
      </c>
      <c r="D5658" s="21" t="s">
        <v>18</v>
      </c>
      <c r="E5658" s="21">
        <v>55</v>
      </c>
      <c r="F5658" s="21">
        <v>45</v>
      </c>
      <c r="G5658" s="21" t="s">
        <v>6762</v>
      </c>
      <c r="H5658" s="21" t="s">
        <v>439</v>
      </c>
      <c r="I5658" s="21">
        <v>0</v>
      </c>
      <c r="J5658" s="21">
        <v>1</v>
      </c>
      <c r="K5658" s="21">
        <v>0</v>
      </c>
      <c r="L5658" s="21">
        <v>0</v>
      </c>
      <c r="M5658" s="21" t="s">
        <v>903</v>
      </c>
      <c r="N5658" s="21">
        <v>5</v>
      </c>
      <c r="O5658" s="21">
        <f t="shared" si="354"/>
        <v>5</v>
      </c>
      <c r="P5658" s="21">
        <f t="shared" si="355"/>
        <v>0</v>
      </c>
      <c r="Q5658" s="21">
        <f t="shared" si="356"/>
        <v>1</v>
      </c>
      <c r="R5658">
        <f>IFERROR(IF(I5658=1,VLOOKUP(F5658,Lookup!$A$2:$B$15,2,FALSE),0),0.5)</f>
        <v>0</v>
      </c>
      <c r="S5658">
        <f>IF(K5658=1,1,IFERROR(IF(H5658="pass",VLOOKUP(F5658,Lookup!$D$2:$E$26,2,FALSE),0),1.6))</f>
        <v>1.6</v>
      </c>
      <c r="T5658" s="6">
        <f t="shared" si="357"/>
        <v>1.6875</v>
      </c>
      <c r="U5658" s="6">
        <f t="shared" si="358"/>
        <v>1.6875</v>
      </c>
      <c r="V5658" t="str">
        <f t="shared" si="359"/>
        <v>D.JACKSON, LA</v>
      </c>
    </row>
    <row r="5659" spans="1:22">
      <c r="A5659">
        <v>1823</v>
      </c>
      <c r="B5659" s="21">
        <v>3</v>
      </c>
      <c r="C5659" s="21" t="s">
        <v>875</v>
      </c>
      <c r="D5659" s="21" t="s">
        <v>18</v>
      </c>
      <c r="E5659" s="21">
        <v>50</v>
      </c>
      <c r="F5659" s="21">
        <v>50</v>
      </c>
      <c r="G5659" s="21" t="s">
        <v>6763</v>
      </c>
      <c r="H5659" s="21" t="s">
        <v>439</v>
      </c>
      <c r="I5659" s="21">
        <v>0</v>
      </c>
      <c r="J5659" s="21">
        <v>1</v>
      </c>
      <c r="K5659" s="21">
        <v>0</v>
      </c>
      <c r="L5659" s="21">
        <v>0</v>
      </c>
      <c r="M5659" s="21" t="s">
        <v>903</v>
      </c>
      <c r="N5659" s="21">
        <v>6</v>
      </c>
      <c r="O5659" s="21">
        <f t="shared" si="354"/>
        <v>6</v>
      </c>
      <c r="P5659" s="21">
        <f t="shared" si="355"/>
        <v>0</v>
      </c>
      <c r="Q5659" s="21">
        <f t="shared" si="356"/>
        <v>1</v>
      </c>
      <c r="R5659">
        <f>IFERROR(IF(I5659=1,VLOOKUP(F5659,Lookup!$A$2:$B$15,2,FALSE),0),0.5)</f>
        <v>0</v>
      </c>
      <c r="S5659">
        <f>IF(K5659=1,1,IFERROR(IF(H5659="pass",VLOOKUP(F5659,Lookup!$D$2:$E$26,2,FALSE),0),1.6))</f>
        <v>1.6</v>
      </c>
      <c r="T5659" s="6">
        <f t="shared" si="357"/>
        <v>1.7050000000000001</v>
      </c>
      <c r="U5659" s="6">
        <f t="shared" si="358"/>
        <v>1.7050000000000001</v>
      </c>
      <c r="V5659" t="str">
        <f t="shared" si="359"/>
        <v>D.JACKSON, LA</v>
      </c>
    </row>
    <row r="5660" spans="1:22">
      <c r="A5660">
        <v>1824</v>
      </c>
      <c r="B5660" s="21">
        <v>3</v>
      </c>
      <c r="C5660" s="21" t="s">
        <v>875</v>
      </c>
      <c r="D5660" s="21" t="s">
        <v>18</v>
      </c>
      <c r="E5660" s="21">
        <v>10</v>
      </c>
      <c r="F5660" s="21">
        <v>90</v>
      </c>
      <c r="G5660" s="21" t="s">
        <v>6764</v>
      </c>
      <c r="H5660" s="21" t="s">
        <v>439</v>
      </c>
      <c r="I5660" s="21">
        <v>0</v>
      </c>
      <c r="J5660" s="21">
        <v>1</v>
      </c>
      <c r="K5660" s="21">
        <v>0</v>
      </c>
      <c r="L5660" s="21">
        <v>0</v>
      </c>
      <c r="M5660" s="21" t="s">
        <v>901</v>
      </c>
      <c r="N5660" s="21">
        <v>5</v>
      </c>
      <c r="O5660" s="21">
        <f t="shared" si="354"/>
        <v>5</v>
      </c>
      <c r="P5660" s="21">
        <f t="shared" si="355"/>
        <v>0</v>
      </c>
      <c r="Q5660" s="21">
        <f t="shared" si="356"/>
        <v>1</v>
      </c>
      <c r="R5660">
        <f>IFERROR(IF(I5660=1,VLOOKUP(F5660,Lookup!$A$2:$B$15,2,FALSE),0),0.5)</f>
        <v>0</v>
      </c>
      <c r="S5660">
        <f>IF(K5660=1,1,IFERROR(IF(H5660="pass",VLOOKUP(F5660,Lookup!$D$2:$E$26,2,FALSE),0),1.6))</f>
        <v>2.2000000000000002</v>
      </c>
      <c r="T5660" s="6">
        <f t="shared" si="357"/>
        <v>1.6875</v>
      </c>
      <c r="U5660" s="6">
        <f t="shared" si="358"/>
        <v>2.0257500000000004</v>
      </c>
      <c r="V5660" t="str">
        <f t="shared" si="359"/>
        <v>C.KUPP, LA</v>
      </c>
    </row>
    <row r="5661" spans="1:22">
      <c r="A5661">
        <v>1825</v>
      </c>
      <c r="B5661" s="21">
        <v>3</v>
      </c>
      <c r="C5661" s="21" t="s">
        <v>18</v>
      </c>
      <c r="D5661" s="21" t="s">
        <v>875</v>
      </c>
      <c r="E5661" s="21">
        <v>75</v>
      </c>
      <c r="F5661" s="21">
        <v>25</v>
      </c>
      <c r="G5661" s="21" t="s">
        <v>6765</v>
      </c>
      <c r="H5661" s="21" t="s">
        <v>439</v>
      </c>
      <c r="I5661" s="21">
        <v>0</v>
      </c>
      <c r="J5661" s="21">
        <v>1</v>
      </c>
      <c r="K5661" s="21">
        <v>0</v>
      </c>
      <c r="L5661" s="21">
        <v>0</v>
      </c>
      <c r="M5661" s="21" t="s">
        <v>2891</v>
      </c>
      <c r="N5661" s="21">
        <v>4</v>
      </c>
      <c r="O5661" s="21">
        <f t="shared" si="354"/>
        <v>4</v>
      </c>
      <c r="P5661" s="21">
        <f t="shared" si="355"/>
        <v>0</v>
      </c>
      <c r="Q5661" s="21">
        <f t="shared" si="356"/>
        <v>1</v>
      </c>
      <c r="R5661">
        <f>IFERROR(IF(I5661=1,VLOOKUP(F5661,Lookup!$A$2:$B$15,2,FALSE),0),0.5)</f>
        <v>0</v>
      </c>
      <c r="S5661">
        <f>IF(K5661=1,1,IFERROR(IF(H5661="pass",VLOOKUP(F5661,Lookup!$D$2:$E$26,2,FALSE),0),1.6))</f>
        <v>1.6</v>
      </c>
      <c r="T5661" s="6">
        <f t="shared" si="357"/>
        <v>1.6700000000000002</v>
      </c>
      <c r="U5661" s="6">
        <f t="shared" si="358"/>
        <v>1.6700000000000002</v>
      </c>
      <c r="V5661" t="str">
        <f t="shared" si="359"/>
        <v>O.HOWARD, TB</v>
      </c>
    </row>
    <row r="5662" spans="1:22">
      <c r="A5662">
        <v>1826</v>
      </c>
      <c r="B5662" s="21">
        <v>3</v>
      </c>
      <c r="C5662" s="21" t="s">
        <v>18</v>
      </c>
      <c r="D5662" s="21" t="s">
        <v>875</v>
      </c>
      <c r="E5662" s="21">
        <v>64</v>
      </c>
      <c r="F5662" s="21">
        <v>36</v>
      </c>
      <c r="G5662" s="21" t="s">
        <v>6766</v>
      </c>
      <c r="H5662" s="21" t="s">
        <v>585</v>
      </c>
      <c r="I5662" s="21">
        <v>0</v>
      </c>
      <c r="J5662" s="21">
        <v>1</v>
      </c>
      <c r="K5662" s="21">
        <v>0</v>
      </c>
      <c r="L5662" s="21">
        <v>0</v>
      </c>
      <c r="M5662" s="21" t="s">
        <v>2906</v>
      </c>
      <c r="N5662" s="21" t="s">
        <v>587</v>
      </c>
      <c r="O5662" s="21">
        <f t="shared" si="354"/>
        <v>0</v>
      </c>
      <c r="P5662" s="21">
        <f t="shared" si="355"/>
        <v>0</v>
      </c>
      <c r="Q5662" s="21">
        <f t="shared" si="356"/>
        <v>0</v>
      </c>
      <c r="R5662">
        <f>IFERROR(IF(I5662=1,VLOOKUP(F5662,Lookup!$A$2:$B$15,2,FALSE),0),0.5)</f>
        <v>0</v>
      </c>
      <c r="S5662">
        <f>IF(K5662=1,1,IFERROR(IF(H5662="pass",VLOOKUP(F5662,Lookup!$D$2:$E$26,2,FALSE),0),1.6))</f>
        <v>0</v>
      </c>
      <c r="T5662" s="6">
        <f t="shared" si="357"/>
        <v>0</v>
      </c>
      <c r="U5662" s="6">
        <f t="shared" si="358"/>
        <v>0</v>
      </c>
      <c r="V5662" t="str">
        <f t="shared" si="359"/>
        <v>T.BRADY, TB</v>
      </c>
    </row>
    <row r="5663" spans="1:22">
      <c r="A5663">
        <v>1827</v>
      </c>
      <c r="B5663" s="21">
        <v>3</v>
      </c>
      <c r="C5663" s="21" t="s">
        <v>18</v>
      </c>
      <c r="D5663" s="21" t="s">
        <v>875</v>
      </c>
      <c r="E5663" s="21">
        <v>74</v>
      </c>
      <c r="F5663" s="21">
        <v>26</v>
      </c>
      <c r="G5663" s="21" t="s">
        <v>6767</v>
      </c>
      <c r="H5663" s="21" t="s">
        <v>439</v>
      </c>
      <c r="I5663" s="21">
        <v>0</v>
      </c>
      <c r="J5663" s="21">
        <v>1</v>
      </c>
      <c r="K5663" s="21">
        <v>0</v>
      </c>
      <c r="L5663" s="21">
        <v>0</v>
      </c>
      <c r="M5663" s="21" t="s">
        <v>1204</v>
      </c>
      <c r="N5663" s="21">
        <v>-6</v>
      </c>
      <c r="O5663" s="21">
        <f t="shared" si="354"/>
        <v>-6</v>
      </c>
      <c r="P5663" s="21">
        <f t="shared" si="355"/>
        <v>0</v>
      </c>
      <c r="Q5663" s="21">
        <f t="shared" si="356"/>
        <v>1</v>
      </c>
      <c r="R5663">
        <f>IFERROR(IF(I5663=1,VLOOKUP(F5663,Lookup!$A$2:$B$15,2,FALSE),0),0.5)</f>
        <v>0</v>
      </c>
      <c r="S5663">
        <f>IF(K5663=1,1,IFERROR(IF(H5663="pass",VLOOKUP(F5663,Lookup!$D$2:$E$26,2,FALSE),0),1.6))</f>
        <v>1.6</v>
      </c>
      <c r="T5663" s="6">
        <f t="shared" si="357"/>
        <v>1.4950000000000001</v>
      </c>
      <c r="U5663" s="6">
        <f t="shared" si="358"/>
        <v>1.4950000000000001</v>
      </c>
      <c r="V5663" t="str">
        <f t="shared" si="359"/>
        <v>G.BERNARD, TB</v>
      </c>
    </row>
    <row r="5664" spans="1:22">
      <c r="A5664">
        <v>1828</v>
      </c>
      <c r="B5664" s="21">
        <v>3</v>
      </c>
      <c r="C5664" s="21" t="s">
        <v>875</v>
      </c>
      <c r="D5664" s="21" t="s">
        <v>18</v>
      </c>
      <c r="E5664" s="21">
        <v>37</v>
      </c>
      <c r="F5664" s="21">
        <v>63</v>
      </c>
      <c r="G5664" s="21" t="s">
        <v>6768</v>
      </c>
      <c r="H5664" s="21" t="s">
        <v>585</v>
      </c>
      <c r="I5664" s="21">
        <v>1</v>
      </c>
      <c r="J5664" s="21">
        <v>0</v>
      </c>
      <c r="K5664" s="21">
        <v>0</v>
      </c>
      <c r="L5664" s="21">
        <v>0</v>
      </c>
      <c r="M5664" s="21" t="s">
        <v>990</v>
      </c>
      <c r="N5664" s="21" t="s">
        <v>587</v>
      </c>
      <c r="O5664" s="21">
        <f t="shared" si="354"/>
        <v>0</v>
      </c>
      <c r="P5664" s="21">
        <f t="shared" si="355"/>
        <v>1</v>
      </c>
      <c r="Q5664" s="21">
        <f t="shared" si="356"/>
        <v>0</v>
      </c>
      <c r="R5664">
        <f>IFERROR(IF(I5664=1,VLOOKUP(F5664,Lookup!$A$2:$B$15,2,FALSE),0),0.5)</f>
        <v>0.5</v>
      </c>
      <c r="S5664">
        <f>IF(K5664=1,1,IFERROR(IF(H5664="pass",VLOOKUP(F5664,Lookup!$D$2:$E$26,2,FALSE),0),1.6))</f>
        <v>0</v>
      </c>
      <c r="T5664" s="6">
        <f t="shared" si="357"/>
        <v>0</v>
      </c>
      <c r="U5664" s="6">
        <f t="shared" si="358"/>
        <v>0.5</v>
      </c>
      <c r="V5664" t="str">
        <f t="shared" si="359"/>
        <v>S.MICHEL, LA</v>
      </c>
    </row>
    <row r="5665" spans="1:22">
      <c r="A5665">
        <v>1829</v>
      </c>
      <c r="B5665" s="21">
        <v>3</v>
      </c>
      <c r="C5665" s="21" t="s">
        <v>875</v>
      </c>
      <c r="D5665" s="21" t="s">
        <v>18</v>
      </c>
      <c r="E5665" s="21">
        <v>35</v>
      </c>
      <c r="F5665" s="21">
        <v>65</v>
      </c>
      <c r="G5665" s="21" t="s">
        <v>6769</v>
      </c>
      <c r="H5665" s="21" t="s">
        <v>439</v>
      </c>
      <c r="I5665" s="21">
        <v>0</v>
      </c>
      <c r="J5665" s="21">
        <v>1</v>
      </c>
      <c r="K5665" s="21">
        <v>0</v>
      </c>
      <c r="L5665" s="21">
        <v>0</v>
      </c>
      <c r="M5665" s="21" t="s">
        <v>890</v>
      </c>
      <c r="N5665" s="21">
        <v>31</v>
      </c>
      <c r="O5665" s="21">
        <f t="shared" si="354"/>
        <v>31</v>
      </c>
      <c r="P5665" s="21">
        <f t="shared" si="355"/>
        <v>0</v>
      </c>
      <c r="Q5665" s="21">
        <f t="shared" si="356"/>
        <v>1</v>
      </c>
      <c r="R5665">
        <f>IFERROR(IF(I5665=1,VLOOKUP(F5665,Lookup!$A$2:$B$15,2,FALSE),0),0.5)</f>
        <v>0</v>
      </c>
      <c r="S5665">
        <f>IF(K5665=1,1,IFERROR(IF(H5665="pass",VLOOKUP(F5665,Lookup!$D$2:$E$26,2,FALSE),0),1.6))</f>
        <v>1.6</v>
      </c>
      <c r="T5665" s="6">
        <f t="shared" si="357"/>
        <v>2.1425000000000001</v>
      </c>
      <c r="U5665" s="6">
        <f t="shared" si="358"/>
        <v>2.1425000000000001</v>
      </c>
      <c r="V5665" t="str">
        <f t="shared" si="359"/>
        <v>V.JEFFERSON, LA</v>
      </c>
    </row>
    <row r="5666" spans="1:22">
      <c r="A5666">
        <v>1830</v>
      </c>
      <c r="B5666" s="21">
        <v>3</v>
      </c>
      <c r="C5666" s="21" t="s">
        <v>875</v>
      </c>
      <c r="D5666" s="21" t="s">
        <v>18</v>
      </c>
      <c r="E5666" s="21">
        <v>35</v>
      </c>
      <c r="F5666" s="21">
        <v>65</v>
      </c>
      <c r="G5666" s="21" t="s">
        <v>6770</v>
      </c>
      <c r="H5666" s="21" t="s">
        <v>439</v>
      </c>
      <c r="I5666" s="21">
        <v>0</v>
      </c>
      <c r="J5666" s="21">
        <v>1</v>
      </c>
      <c r="K5666" s="21">
        <v>0</v>
      </c>
      <c r="L5666" s="21">
        <v>0</v>
      </c>
      <c r="M5666" s="21" t="s">
        <v>901</v>
      </c>
      <c r="N5666" s="21">
        <v>-3</v>
      </c>
      <c r="O5666" s="21">
        <f t="shared" si="354"/>
        <v>-3</v>
      </c>
      <c r="P5666" s="21">
        <f t="shared" si="355"/>
        <v>0</v>
      </c>
      <c r="Q5666" s="21">
        <f t="shared" si="356"/>
        <v>1</v>
      </c>
      <c r="R5666">
        <f>IFERROR(IF(I5666=1,VLOOKUP(F5666,Lookup!$A$2:$B$15,2,FALSE),0),0.5)</f>
        <v>0</v>
      </c>
      <c r="S5666">
        <f>IF(K5666=1,1,IFERROR(IF(H5666="pass",VLOOKUP(F5666,Lookup!$D$2:$E$26,2,FALSE),0),1.6))</f>
        <v>1.6</v>
      </c>
      <c r="T5666" s="6">
        <f t="shared" si="357"/>
        <v>1.5475000000000001</v>
      </c>
      <c r="U5666" s="6">
        <f t="shared" si="358"/>
        <v>1.5475000000000001</v>
      </c>
      <c r="V5666" t="str">
        <f t="shared" si="359"/>
        <v>C.KUPP, LA</v>
      </c>
    </row>
    <row r="5667" spans="1:22">
      <c r="A5667">
        <v>1831</v>
      </c>
      <c r="B5667" s="21">
        <v>3</v>
      </c>
      <c r="C5667" s="21" t="s">
        <v>18</v>
      </c>
      <c r="D5667" s="21" t="s">
        <v>875</v>
      </c>
      <c r="E5667" s="21">
        <v>75</v>
      </c>
      <c r="F5667" s="21">
        <v>25</v>
      </c>
      <c r="G5667" s="21" t="s">
        <v>6771</v>
      </c>
      <c r="H5667" s="21" t="s">
        <v>439</v>
      </c>
      <c r="I5667" s="21">
        <v>0</v>
      </c>
      <c r="J5667" s="21">
        <v>1</v>
      </c>
      <c r="K5667" s="21">
        <v>0</v>
      </c>
      <c r="L5667" s="21">
        <v>0</v>
      </c>
      <c r="M5667" s="21" t="s">
        <v>1206</v>
      </c>
      <c r="N5667" s="21">
        <v>19</v>
      </c>
      <c r="O5667" s="21">
        <f t="shared" si="354"/>
        <v>19</v>
      </c>
      <c r="P5667" s="21">
        <f t="shared" si="355"/>
        <v>0</v>
      </c>
      <c r="Q5667" s="21">
        <f t="shared" si="356"/>
        <v>1</v>
      </c>
      <c r="R5667">
        <f>IFERROR(IF(I5667=1,VLOOKUP(F5667,Lookup!$A$2:$B$15,2,FALSE),0),0.5)</f>
        <v>0</v>
      </c>
      <c r="S5667">
        <f>IF(K5667=1,1,IFERROR(IF(H5667="pass",VLOOKUP(F5667,Lookup!$D$2:$E$26,2,FALSE),0),1.6))</f>
        <v>1.6</v>
      </c>
      <c r="T5667" s="6">
        <f t="shared" si="357"/>
        <v>1.9325000000000001</v>
      </c>
      <c r="U5667" s="6">
        <f t="shared" si="358"/>
        <v>1.9325000000000001</v>
      </c>
      <c r="V5667" t="str">
        <f t="shared" si="359"/>
        <v>T.JOHNSON, TB</v>
      </c>
    </row>
    <row r="5668" spans="1:22">
      <c r="A5668">
        <v>1832</v>
      </c>
      <c r="B5668" s="21">
        <v>3</v>
      </c>
      <c r="C5668" s="21" t="s">
        <v>18</v>
      </c>
      <c r="D5668" s="21" t="s">
        <v>875</v>
      </c>
      <c r="E5668" s="21">
        <v>52</v>
      </c>
      <c r="F5668" s="21">
        <v>48</v>
      </c>
      <c r="G5668" s="21" t="s">
        <v>6772</v>
      </c>
      <c r="H5668" s="21" t="s">
        <v>439</v>
      </c>
      <c r="I5668" s="21">
        <v>0</v>
      </c>
      <c r="J5668" s="21">
        <v>1</v>
      </c>
      <c r="K5668" s="21">
        <v>0</v>
      </c>
      <c r="L5668" s="21">
        <v>0</v>
      </c>
      <c r="M5668" s="21" t="s">
        <v>1206</v>
      </c>
      <c r="N5668" s="21">
        <v>6</v>
      </c>
      <c r="O5668" s="21">
        <f t="shared" si="354"/>
        <v>6</v>
      </c>
      <c r="P5668" s="21">
        <f t="shared" si="355"/>
        <v>0</v>
      </c>
      <c r="Q5668" s="21">
        <f t="shared" si="356"/>
        <v>1</v>
      </c>
      <c r="R5668">
        <f>IFERROR(IF(I5668=1,VLOOKUP(F5668,Lookup!$A$2:$B$15,2,FALSE),0),0.5)</f>
        <v>0</v>
      </c>
      <c r="S5668">
        <f>IF(K5668=1,1,IFERROR(IF(H5668="pass",VLOOKUP(F5668,Lookup!$D$2:$E$26,2,FALSE),0),1.6))</f>
        <v>1.6</v>
      </c>
      <c r="T5668" s="6">
        <f t="shared" si="357"/>
        <v>1.7050000000000001</v>
      </c>
      <c r="U5668" s="6">
        <f t="shared" si="358"/>
        <v>1.7050000000000001</v>
      </c>
      <c r="V5668" t="str">
        <f t="shared" si="359"/>
        <v>T.JOHNSON, TB</v>
      </c>
    </row>
    <row r="5669" spans="1:22">
      <c r="A5669">
        <v>1833</v>
      </c>
      <c r="B5669" s="21">
        <v>3</v>
      </c>
      <c r="C5669" s="21" t="s">
        <v>18</v>
      </c>
      <c r="D5669" s="21" t="s">
        <v>875</v>
      </c>
      <c r="E5669" s="21">
        <v>52</v>
      </c>
      <c r="F5669" s="21">
        <v>48</v>
      </c>
      <c r="G5669" s="21" t="s">
        <v>6773</v>
      </c>
      <c r="H5669" s="21" t="s">
        <v>439</v>
      </c>
      <c r="I5669" s="21">
        <v>0</v>
      </c>
      <c r="J5669" s="21">
        <v>1</v>
      </c>
      <c r="K5669" s="21">
        <v>0</v>
      </c>
      <c r="L5669" s="21">
        <v>0</v>
      </c>
      <c r="M5669" s="21" t="s">
        <v>1148</v>
      </c>
      <c r="N5669" s="21">
        <v>13</v>
      </c>
      <c r="O5669" s="21">
        <f t="shared" si="354"/>
        <v>13</v>
      </c>
      <c r="P5669" s="21">
        <f t="shared" si="355"/>
        <v>0</v>
      </c>
      <c r="Q5669" s="21">
        <f t="shared" si="356"/>
        <v>1</v>
      </c>
      <c r="R5669">
        <f>IFERROR(IF(I5669=1,VLOOKUP(F5669,Lookup!$A$2:$B$15,2,FALSE),0),0.5)</f>
        <v>0</v>
      </c>
      <c r="S5669">
        <f>IF(K5669=1,1,IFERROR(IF(H5669="pass",VLOOKUP(F5669,Lookup!$D$2:$E$26,2,FALSE),0),1.6))</f>
        <v>1.6</v>
      </c>
      <c r="T5669" s="6">
        <f t="shared" si="357"/>
        <v>1.8275000000000001</v>
      </c>
      <c r="U5669" s="6">
        <f t="shared" si="358"/>
        <v>1.8275000000000001</v>
      </c>
      <c r="V5669" t="str">
        <f t="shared" si="359"/>
        <v>M.EVANS, TB</v>
      </c>
    </row>
    <row r="5670" spans="1:22">
      <c r="A5670">
        <v>1834</v>
      </c>
      <c r="B5670" s="21">
        <v>3</v>
      </c>
      <c r="C5670" s="21" t="s">
        <v>18</v>
      </c>
      <c r="D5670" s="21" t="s">
        <v>875</v>
      </c>
      <c r="E5670" s="21">
        <v>39</v>
      </c>
      <c r="F5670" s="21">
        <v>61</v>
      </c>
      <c r="G5670" s="21" t="s">
        <v>6774</v>
      </c>
      <c r="H5670" s="21" t="s">
        <v>439</v>
      </c>
      <c r="I5670" s="21">
        <v>0</v>
      </c>
      <c r="J5670" s="21">
        <v>1</v>
      </c>
      <c r="K5670" s="21">
        <v>0</v>
      </c>
      <c r="L5670" s="21">
        <v>0</v>
      </c>
      <c r="M5670" s="21" t="s">
        <v>1206</v>
      </c>
      <c r="N5670" s="21">
        <v>26</v>
      </c>
      <c r="O5670" s="21">
        <f t="shared" si="354"/>
        <v>26</v>
      </c>
      <c r="P5670" s="21">
        <f t="shared" si="355"/>
        <v>0</v>
      </c>
      <c r="Q5670" s="21">
        <f t="shared" si="356"/>
        <v>1</v>
      </c>
      <c r="R5670">
        <f>IFERROR(IF(I5670=1,VLOOKUP(F5670,Lookup!$A$2:$B$15,2,FALSE),0),0.5)</f>
        <v>0</v>
      </c>
      <c r="S5670">
        <f>IF(K5670=1,1,IFERROR(IF(H5670="pass",VLOOKUP(F5670,Lookup!$D$2:$E$26,2,FALSE),0),1.6))</f>
        <v>1.6</v>
      </c>
      <c r="T5670" s="6">
        <f t="shared" si="357"/>
        <v>2.0550000000000002</v>
      </c>
      <c r="U5670" s="6">
        <f t="shared" si="358"/>
        <v>2.0550000000000002</v>
      </c>
      <c r="V5670" t="str">
        <f t="shared" si="359"/>
        <v>T.JOHNSON, TB</v>
      </c>
    </row>
    <row r="5671" spans="1:22">
      <c r="A5671">
        <v>1835</v>
      </c>
      <c r="B5671" s="21">
        <v>3</v>
      </c>
      <c r="C5671" s="21" t="s">
        <v>18</v>
      </c>
      <c r="D5671" s="21" t="s">
        <v>875</v>
      </c>
      <c r="E5671" s="21">
        <v>8</v>
      </c>
      <c r="F5671" s="21">
        <v>92</v>
      </c>
      <c r="G5671" s="21" t="s">
        <v>6775</v>
      </c>
      <c r="H5671" s="21" t="s">
        <v>439</v>
      </c>
      <c r="I5671" s="21">
        <v>0</v>
      </c>
      <c r="J5671" s="21">
        <v>1</v>
      </c>
      <c r="K5671" s="21">
        <v>0</v>
      </c>
      <c r="L5671" s="21">
        <v>0</v>
      </c>
      <c r="M5671" s="21" t="s">
        <v>1206</v>
      </c>
      <c r="N5671" s="21">
        <v>8</v>
      </c>
      <c r="O5671" s="21">
        <f t="shared" si="354"/>
        <v>8</v>
      </c>
      <c r="P5671" s="21">
        <f t="shared" si="355"/>
        <v>0</v>
      </c>
      <c r="Q5671" s="21">
        <f t="shared" si="356"/>
        <v>1</v>
      </c>
      <c r="R5671">
        <f>IFERROR(IF(I5671=1,VLOOKUP(F5671,Lookup!$A$2:$B$15,2,FALSE),0),0.5)</f>
        <v>0</v>
      </c>
      <c r="S5671">
        <f>IF(K5671=1,1,IFERROR(IF(H5671="pass",VLOOKUP(F5671,Lookup!$D$2:$E$26,2,FALSE),0),1.6))</f>
        <v>2.7</v>
      </c>
      <c r="T5671" s="6">
        <f t="shared" si="357"/>
        <v>1.74</v>
      </c>
      <c r="U5671" s="6">
        <f t="shared" si="358"/>
        <v>2.3736000000000002</v>
      </c>
      <c r="V5671" t="str">
        <f t="shared" si="359"/>
        <v>T.JOHNSON, TB</v>
      </c>
    </row>
    <row r="5672" spans="1:22">
      <c r="A5672">
        <v>1836</v>
      </c>
      <c r="B5672" s="21">
        <v>3</v>
      </c>
      <c r="C5672" s="21" t="s">
        <v>18</v>
      </c>
      <c r="D5672" s="21" t="s">
        <v>875</v>
      </c>
      <c r="E5672" s="21">
        <v>8</v>
      </c>
      <c r="F5672" s="21">
        <v>92</v>
      </c>
      <c r="G5672" s="21" t="s">
        <v>6776</v>
      </c>
      <c r="H5672" s="21" t="s">
        <v>439</v>
      </c>
      <c r="I5672" s="21">
        <v>0</v>
      </c>
      <c r="J5672" s="21">
        <v>1</v>
      </c>
      <c r="K5672" s="21">
        <v>0</v>
      </c>
      <c r="L5672" s="21">
        <v>0</v>
      </c>
      <c r="M5672" s="21" t="s">
        <v>1151</v>
      </c>
      <c r="N5672" s="21">
        <v>8</v>
      </c>
      <c r="O5672" s="21">
        <f t="shared" si="354"/>
        <v>8</v>
      </c>
      <c r="P5672" s="21">
        <f t="shared" si="355"/>
        <v>0</v>
      </c>
      <c r="Q5672" s="21">
        <f t="shared" si="356"/>
        <v>1</v>
      </c>
      <c r="R5672">
        <f>IFERROR(IF(I5672=1,VLOOKUP(F5672,Lookup!$A$2:$B$15,2,FALSE),0),0.5)</f>
        <v>0</v>
      </c>
      <c r="S5672">
        <f>IF(K5672=1,1,IFERROR(IF(H5672="pass",VLOOKUP(F5672,Lookup!$D$2:$E$26,2,FALSE),0),1.6))</f>
        <v>2.7</v>
      </c>
      <c r="T5672" s="6">
        <f t="shared" si="357"/>
        <v>1.74</v>
      </c>
      <c r="U5672" s="6">
        <f t="shared" si="358"/>
        <v>2.3736000000000002</v>
      </c>
      <c r="V5672" t="str">
        <f t="shared" si="359"/>
        <v>R.GRONKOWSKI, TB</v>
      </c>
    </row>
    <row r="5673" spans="1:22">
      <c r="A5673">
        <v>1837</v>
      </c>
      <c r="B5673" s="21">
        <v>3</v>
      </c>
      <c r="C5673" s="21" t="s">
        <v>875</v>
      </c>
      <c r="D5673" s="21" t="s">
        <v>18</v>
      </c>
      <c r="E5673" s="21">
        <v>75</v>
      </c>
      <c r="F5673" s="21">
        <v>25</v>
      </c>
      <c r="G5673" s="21" t="s">
        <v>6777</v>
      </c>
      <c r="H5673" s="21" t="s">
        <v>585</v>
      </c>
      <c r="I5673" s="21">
        <v>1</v>
      </c>
      <c r="J5673" s="21">
        <v>0</v>
      </c>
      <c r="K5673" s="21">
        <v>0</v>
      </c>
      <c r="L5673" s="21">
        <v>0</v>
      </c>
      <c r="M5673" s="21" t="s">
        <v>990</v>
      </c>
      <c r="N5673" s="21" t="s">
        <v>587</v>
      </c>
      <c r="O5673" s="21">
        <f t="shared" si="354"/>
        <v>0</v>
      </c>
      <c r="P5673" s="21">
        <f t="shared" si="355"/>
        <v>1</v>
      </c>
      <c r="Q5673" s="21">
        <f t="shared" si="356"/>
        <v>0</v>
      </c>
      <c r="R5673">
        <f>IFERROR(IF(I5673=1,VLOOKUP(F5673,Lookup!$A$2:$B$15,2,FALSE),0),0.5)</f>
        <v>0.5</v>
      </c>
      <c r="S5673">
        <f>IF(K5673=1,1,IFERROR(IF(H5673="pass",VLOOKUP(F5673,Lookup!$D$2:$E$26,2,FALSE),0),1.6))</f>
        <v>0</v>
      </c>
      <c r="T5673" s="6">
        <f t="shared" si="357"/>
        <v>0</v>
      </c>
      <c r="U5673" s="6">
        <f t="shared" si="358"/>
        <v>0.5</v>
      </c>
      <c r="V5673" t="str">
        <f t="shared" si="359"/>
        <v>S.MICHEL, LA</v>
      </c>
    </row>
    <row r="5674" spans="1:22">
      <c r="A5674">
        <v>1838</v>
      </c>
      <c r="B5674" s="21">
        <v>3</v>
      </c>
      <c r="C5674" s="21" t="s">
        <v>875</v>
      </c>
      <c r="D5674" s="21" t="s">
        <v>18</v>
      </c>
      <c r="E5674" s="21">
        <v>64</v>
      </c>
      <c r="F5674" s="21">
        <v>36</v>
      </c>
      <c r="G5674" s="21" t="s">
        <v>6778</v>
      </c>
      <c r="H5674" s="21" t="s">
        <v>585</v>
      </c>
      <c r="I5674" s="21">
        <v>1</v>
      </c>
      <c r="J5674" s="21">
        <v>0</v>
      </c>
      <c r="K5674" s="21">
        <v>0</v>
      </c>
      <c r="L5674" s="21">
        <v>0</v>
      </c>
      <c r="M5674" s="21" t="s">
        <v>990</v>
      </c>
      <c r="N5674" s="21" t="s">
        <v>587</v>
      </c>
      <c r="O5674" s="21">
        <f t="shared" si="354"/>
        <v>0</v>
      </c>
      <c r="P5674" s="21">
        <f t="shared" si="355"/>
        <v>1</v>
      </c>
      <c r="Q5674" s="21">
        <f t="shared" si="356"/>
        <v>0</v>
      </c>
      <c r="R5674">
        <f>IFERROR(IF(I5674=1,VLOOKUP(F5674,Lookup!$A$2:$B$15,2,FALSE),0),0.5)</f>
        <v>0.5</v>
      </c>
      <c r="S5674">
        <f>IF(K5674=1,1,IFERROR(IF(H5674="pass",VLOOKUP(F5674,Lookup!$D$2:$E$26,2,FALSE),0),1.6))</f>
        <v>0</v>
      </c>
      <c r="T5674" s="6">
        <f t="shared" si="357"/>
        <v>0</v>
      </c>
      <c r="U5674" s="6">
        <f t="shared" si="358"/>
        <v>0.5</v>
      </c>
      <c r="V5674" t="str">
        <f t="shared" si="359"/>
        <v>S.MICHEL, LA</v>
      </c>
    </row>
    <row r="5675" spans="1:22">
      <c r="A5675">
        <v>1839</v>
      </c>
      <c r="B5675" s="21">
        <v>3</v>
      </c>
      <c r="C5675" s="21" t="s">
        <v>875</v>
      </c>
      <c r="D5675" s="21" t="s">
        <v>18</v>
      </c>
      <c r="E5675" s="21">
        <v>62</v>
      </c>
      <c r="F5675" s="21">
        <v>38</v>
      </c>
      <c r="G5675" s="21" t="s">
        <v>6779</v>
      </c>
      <c r="H5675" s="21" t="s">
        <v>439</v>
      </c>
      <c r="I5675" s="21">
        <v>0</v>
      </c>
      <c r="J5675" s="21">
        <v>1</v>
      </c>
      <c r="K5675" s="21">
        <v>0</v>
      </c>
      <c r="L5675" s="21">
        <v>0</v>
      </c>
      <c r="M5675" s="21" t="s">
        <v>901</v>
      </c>
      <c r="N5675" s="21">
        <v>17</v>
      </c>
      <c r="O5675" s="21">
        <f t="shared" si="354"/>
        <v>17</v>
      </c>
      <c r="P5675" s="21">
        <f t="shared" si="355"/>
        <v>0</v>
      </c>
      <c r="Q5675" s="21">
        <f t="shared" si="356"/>
        <v>1</v>
      </c>
      <c r="R5675">
        <f>IFERROR(IF(I5675=1,VLOOKUP(F5675,Lookup!$A$2:$B$15,2,FALSE),0),0.5)</f>
        <v>0</v>
      </c>
      <c r="S5675">
        <f>IF(K5675=1,1,IFERROR(IF(H5675="pass",VLOOKUP(F5675,Lookup!$D$2:$E$26,2,FALSE),0),1.6))</f>
        <v>1.6</v>
      </c>
      <c r="T5675" s="6">
        <f t="shared" si="357"/>
        <v>1.8975</v>
      </c>
      <c r="U5675" s="6">
        <f t="shared" si="358"/>
        <v>1.8975</v>
      </c>
      <c r="V5675" t="str">
        <f t="shared" si="359"/>
        <v>C.KUPP, LA</v>
      </c>
    </row>
    <row r="5676" spans="1:22">
      <c r="A5676">
        <v>1840</v>
      </c>
      <c r="B5676" s="21">
        <v>3</v>
      </c>
      <c r="C5676" s="21" t="s">
        <v>875</v>
      </c>
      <c r="D5676" s="21" t="s">
        <v>18</v>
      </c>
      <c r="E5676" s="21">
        <v>45</v>
      </c>
      <c r="F5676" s="21">
        <v>55</v>
      </c>
      <c r="G5676" s="21" t="s">
        <v>6780</v>
      </c>
      <c r="H5676" s="21" t="s">
        <v>439</v>
      </c>
      <c r="I5676" s="21">
        <v>0</v>
      </c>
      <c r="J5676" s="21">
        <v>1</v>
      </c>
      <c r="K5676" s="21">
        <v>0</v>
      </c>
      <c r="L5676" s="21">
        <v>0</v>
      </c>
      <c r="M5676" s="21" t="s">
        <v>901</v>
      </c>
      <c r="N5676" s="21">
        <v>5</v>
      </c>
      <c r="O5676" s="21">
        <f t="shared" si="354"/>
        <v>5</v>
      </c>
      <c r="P5676" s="21">
        <f t="shared" si="355"/>
        <v>0</v>
      </c>
      <c r="Q5676" s="21">
        <f t="shared" si="356"/>
        <v>1</v>
      </c>
      <c r="R5676">
        <f>IFERROR(IF(I5676=1,VLOOKUP(F5676,Lookup!$A$2:$B$15,2,FALSE),0),0.5)</f>
        <v>0</v>
      </c>
      <c r="S5676">
        <f>IF(K5676=1,1,IFERROR(IF(H5676="pass",VLOOKUP(F5676,Lookup!$D$2:$E$26,2,FALSE),0),1.6))</f>
        <v>1.6</v>
      </c>
      <c r="T5676" s="6">
        <f t="shared" si="357"/>
        <v>1.6875</v>
      </c>
      <c r="U5676" s="6">
        <f t="shared" si="358"/>
        <v>1.6875</v>
      </c>
      <c r="V5676" t="str">
        <f t="shared" si="359"/>
        <v>C.KUPP, LA</v>
      </c>
    </row>
    <row r="5677" spans="1:22">
      <c r="A5677">
        <v>1841</v>
      </c>
      <c r="B5677" s="21">
        <v>3</v>
      </c>
      <c r="C5677" s="21" t="s">
        <v>875</v>
      </c>
      <c r="D5677" s="21" t="s">
        <v>18</v>
      </c>
      <c r="E5677" s="21">
        <v>39</v>
      </c>
      <c r="F5677" s="21">
        <v>61</v>
      </c>
      <c r="G5677" s="21" t="s">
        <v>6781</v>
      </c>
      <c r="H5677" s="21" t="s">
        <v>585</v>
      </c>
      <c r="I5677" s="21">
        <v>1</v>
      </c>
      <c r="J5677" s="21">
        <v>0</v>
      </c>
      <c r="K5677" s="21">
        <v>0</v>
      </c>
      <c r="L5677" s="21">
        <v>0</v>
      </c>
      <c r="M5677" s="21" t="s">
        <v>990</v>
      </c>
      <c r="N5677" s="21" t="s">
        <v>587</v>
      </c>
      <c r="O5677" s="21">
        <f t="shared" si="354"/>
        <v>0</v>
      </c>
      <c r="P5677" s="21">
        <f t="shared" si="355"/>
        <v>1</v>
      </c>
      <c r="Q5677" s="21">
        <f t="shared" si="356"/>
        <v>0</v>
      </c>
      <c r="R5677">
        <f>IFERROR(IF(I5677=1,VLOOKUP(F5677,Lookup!$A$2:$B$15,2,FALSE),0),0.5)</f>
        <v>0.5</v>
      </c>
      <c r="S5677">
        <f>IF(K5677=1,1,IFERROR(IF(H5677="pass",VLOOKUP(F5677,Lookup!$D$2:$E$26,2,FALSE),0),1.6))</f>
        <v>0</v>
      </c>
      <c r="T5677" s="6">
        <f t="shared" si="357"/>
        <v>0</v>
      </c>
      <c r="U5677" s="6">
        <f t="shared" si="358"/>
        <v>0.5</v>
      </c>
      <c r="V5677" t="str">
        <f t="shared" si="359"/>
        <v>S.MICHEL, LA</v>
      </c>
    </row>
    <row r="5678" spans="1:22">
      <c r="A5678">
        <v>1842</v>
      </c>
      <c r="B5678" s="21">
        <v>3</v>
      </c>
      <c r="C5678" s="21" t="s">
        <v>875</v>
      </c>
      <c r="D5678" s="21" t="s">
        <v>18</v>
      </c>
      <c r="E5678" s="21">
        <v>36</v>
      </c>
      <c r="F5678" s="21">
        <v>64</v>
      </c>
      <c r="G5678" s="21" t="s">
        <v>6782</v>
      </c>
      <c r="H5678" s="21" t="s">
        <v>585</v>
      </c>
      <c r="I5678" s="21">
        <v>1</v>
      </c>
      <c r="J5678" s="21">
        <v>0</v>
      </c>
      <c r="K5678" s="21">
        <v>0</v>
      </c>
      <c r="L5678" s="21">
        <v>0</v>
      </c>
      <c r="M5678" s="21" t="s">
        <v>990</v>
      </c>
      <c r="N5678" s="21" t="s">
        <v>587</v>
      </c>
      <c r="O5678" s="21">
        <f t="shared" si="354"/>
        <v>0</v>
      </c>
      <c r="P5678" s="21">
        <f t="shared" si="355"/>
        <v>1</v>
      </c>
      <c r="Q5678" s="21">
        <f t="shared" si="356"/>
        <v>0</v>
      </c>
      <c r="R5678">
        <f>IFERROR(IF(I5678=1,VLOOKUP(F5678,Lookup!$A$2:$B$15,2,FALSE),0),0.5)</f>
        <v>0.5</v>
      </c>
      <c r="S5678">
        <f>IF(K5678=1,1,IFERROR(IF(H5678="pass",VLOOKUP(F5678,Lookup!$D$2:$E$26,2,FALSE),0),1.6))</f>
        <v>0</v>
      </c>
      <c r="T5678" s="6">
        <f t="shared" si="357"/>
        <v>0</v>
      </c>
      <c r="U5678" s="6">
        <f t="shared" si="358"/>
        <v>0.5</v>
      </c>
      <c r="V5678" t="str">
        <f t="shared" si="359"/>
        <v>S.MICHEL, LA</v>
      </c>
    </row>
    <row r="5679" spans="1:22">
      <c r="A5679">
        <v>1843</v>
      </c>
      <c r="B5679" s="21">
        <v>3</v>
      </c>
      <c r="C5679" s="21" t="s">
        <v>875</v>
      </c>
      <c r="D5679" s="21" t="s">
        <v>18</v>
      </c>
      <c r="E5679" s="21">
        <v>35</v>
      </c>
      <c r="F5679" s="21">
        <v>65</v>
      </c>
      <c r="G5679" s="21" t="s">
        <v>6783</v>
      </c>
      <c r="H5679" s="21" t="s">
        <v>439</v>
      </c>
      <c r="I5679" s="21">
        <v>0</v>
      </c>
      <c r="J5679" s="21">
        <v>1</v>
      </c>
      <c r="K5679" s="21">
        <v>0</v>
      </c>
      <c r="L5679" s="21">
        <v>0</v>
      </c>
      <c r="M5679" s="21" t="s">
        <v>990</v>
      </c>
      <c r="N5679" s="21">
        <v>-1</v>
      </c>
      <c r="O5679" s="21">
        <f t="shared" si="354"/>
        <v>-1</v>
      </c>
      <c r="P5679" s="21">
        <f t="shared" si="355"/>
        <v>0</v>
      </c>
      <c r="Q5679" s="21">
        <f t="shared" si="356"/>
        <v>1</v>
      </c>
      <c r="R5679">
        <f>IFERROR(IF(I5679=1,VLOOKUP(F5679,Lookup!$A$2:$B$15,2,FALSE),0),0.5)</f>
        <v>0</v>
      </c>
      <c r="S5679">
        <f>IF(K5679=1,1,IFERROR(IF(H5679="pass",VLOOKUP(F5679,Lookup!$D$2:$E$26,2,FALSE),0),1.6))</f>
        <v>1.6</v>
      </c>
      <c r="T5679" s="6">
        <f t="shared" si="357"/>
        <v>1.5825</v>
      </c>
      <c r="U5679" s="6">
        <f t="shared" si="358"/>
        <v>1.5825</v>
      </c>
      <c r="V5679" t="str">
        <f t="shared" si="359"/>
        <v>S.MICHEL, LA</v>
      </c>
    </row>
    <row r="5680" spans="1:22">
      <c r="A5680">
        <v>1844</v>
      </c>
      <c r="B5680" s="21">
        <v>3</v>
      </c>
      <c r="C5680" s="21" t="s">
        <v>875</v>
      </c>
      <c r="D5680" s="21" t="s">
        <v>18</v>
      </c>
      <c r="E5680" s="21">
        <v>31</v>
      </c>
      <c r="F5680" s="21">
        <v>69</v>
      </c>
      <c r="G5680" s="21" t="s">
        <v>6784</v>
      </c>
      <c r="H5680" s="21" t="s">
        <v>585</v>
      </c>
      <c r="I5680" s="21">
        <v>1</v>
      </c>
      <c r="J5680" s="21">
        <v>0</v>
      </c>
      <c r="K5680" s="21">
        <v>0</v>
      </c>
      <c r="L5680" s="21">
        <v>0</v>
      </c>
      <c r="M5680" s="21" t="s">
        <v>990</v>
      </c>
      <c r="N5680" s="21" t="s">
        <v>587</v>
      </c>
      <c r="O5680" s="21">
        <f t="shared" si="354"/>
        <v>0</v>
      </c>
      <c r="P5680" s="21">
        <f t="shared" si="355"/>
        <v>1</v>
      </c>
      <c r="Q5680" s="21">
        <f t="shared" si="356"/>
        <v>0</v>
      </c>
      <c r="R5680">
        <f>IFERROR(IF(I5680=1,VLOOKUP(F5680,Lookup!$A$2:$B$15,2,FALSE),0),0.5)</f>
        <v>0.5</v>
      </c>
      <c r="S5680">
        <f>IF(K5680=1,1,IFERROR(IF(H5680="pass",VLOOKUP(F5680,Lookup!$D$2:$E$26,2,FALSE),0),1.6))</f>
        <v>0</v>
      </c>
      <c r="T5680" s="6">
        <f t="shared" si="357"/>
        <v>0</v>
      </c>
      <c r="U5680" s="6">
        <f t="shared" si="358"/>
        <v>0.5</v>
      </c>
      <c r="V5680" t="str">
        <f t="shared" si="359"/>
        <v>S.MICHEL, LA</v>
      </c>
    </row>
    <row r="5681" spans="1:22">
      <c r="A5681">
        <v>1845</v>
      </c>
      <c r="B5681" s="21">
        <v>3</v>
      </c>
      <c r="C5681" s="21" t="s">
        <v>875</v>
      </c>
      <c r="D5681" s="21" t="s">
        <v>18</v>
      </c>
      <c r="E5681" s="21">
        <v>27</v>
      </c>
      <c r="F5681" s="21">
        <v>73</v>
      </c>
      <c r="G5681" s="21" t="s">
        <v>6785</v>
      </c>
      <c r="H5681" s="21" t="s">
        <v>439</v>
      </c>
      <c r="I5681" s="21">
        <v>0</v>
      </c>
      <c r="J5681" s="21">
        <v>1</v>
      </c>
      <c r="K5681" s="21">
        <v>0</v>
      </c>
      <c r="L5681" s="21">
        <v>0</v>
      </c>
      <c r="M5681" s="21" t="s">
        <v>890</v>
      </c>
      <c r="N5681" s="21">
        <v>2</v>
      </c>
      <c r="O5681" s="21">
        <f t="shared" si="354"/>
        <v>2</v>
      </c>
      <c r="P5681" s="21">
        <f t="shared" si="355"/>
        <v>0</v>
      </c>
      <c r="Q5681" s="21">
        <f t="shared" si="356"/>
        <v>1</v>
      </c>
      <c r="R5681">
        <f>IFERROR(IF(I5681=1,VLOOKUP(F5681,Lookup!$A$2:$B$15,2,FALSE),0),0.5)</f>
        <v>0</v>
      </c>
      <c r="S5681">
        <f>IF(K5681=1,1,IFERROR(IF(H5681="pass",VLOOKUP(F5681,Lookup!$D$2:$E$26,2,FALSE),0),1.6))</f>
        <v>1.6</v>
      </c>
      <c r="T5681" s="6">
        <f t="shared" si="357"/>
        <v>1.635</v>
      </c>
      <c r="U5681" s="6">
        <f t="shared" si="358"/>
        <v>1.635</v>
      </c>
      <c r="V5681" t="str">
        <f t="shared" si="359"/>
        <v>V.JEFFERSON, LA</v>
      </c>
    </row>
    <row r="5682" spans="1:22">
      <c r="A5682">
        <v>1846</v>
      </c>
      <c r="B5682" s="21">
        <v>3</v>
      </c>
      <c r="C5682" s="21" t="s">
        <v>875</v>
      </c>
      <c r="D5682" s="21" t="s">
        <v>18</v>
      </c>
      <c r="E5682" s="21">
        <v>17</v>
      </c>
      <c r="F5682" s="21">
        <v>83</v>
      </c>
      <c r="G5682" s="21" t="s">
        <v>6786</v>
      </c>
      <c r="H5682" s="21" t="s">
        <v>585</v>
      </c>
      <c r="I5682" s="21">
        <v>1</v>
      </c>
      <c r="J5682" s="21">
        <v>0</v>
      </c>
      <c r="K5682" s="21">
        <v>0</v>
      </c>
      <c r="L5682" s="21">
        <v>0</v>
      </c>
      <c r="M5682" s="21" t="s">
        <v>990</v>
      </c>
      <c r="N5682" s="21" t="s">
        <v>587</v>
      </c>
      <c r="O5682" s="21">
        <f t="shared" si="354"/>
        <v>0</v>
      </c>
      <c r="P5682" s="21">
        <f t="shared" si="355"/>
        <v>1</v>
      </c>
      <c r="Q5682" s="21">
        <f t="shared" si="356"/>
        <v>0</v>
      </c>
      <c r="R5682">
        <f>IFERROR(IF(I5682=1,VLOOKUP(F5682,Lookup!$A$2:$B$15,2,FALSE),0),0.5)</f>
        <v>0.5</v>
      </c>
      <c r="S5682">
        <f>IF(K5682=1,1,IFERROR(IF(H5682="pass",VLOOKUP(F5682,Lookup!$D$2:$E$26,2,FALSE),0),1.6))</f>
        <v>0</v>
      </c>
      <c r="T5682" s="6">
        <f t="shared" si="357"/>
        <v>0</v>
      </c>
      <c r="U5682" s="6">
        <f t="shared" si="358"/>
        <v>0.5</v>
      </c>
      <c r="V5682" t="str">
        <f t="shared" si="359"/>
        <v>S.MICHEL, LA</v>
      </c>
    </row>
    <row r="5683" spans="1:22">
      <c r="A5683">
        <v>1847</v>
      </c>
      <c r="B5683" s="21">
        <v>3</v>
      </c>
      <c r="C5683" s="21" t="s">
        <v>875</v>
      </c>
      <c r="D5683" s="21" t="s">
        <v>18</v>
      </c>
      <c r="E5683" s="21">
        <v>16</v>
      </c>
      <c r="F5683" s="21">
        <v>84</v>
      </c>
      <c r="G5683" s="21" t="s">
        <v>6787</v>
      </c>
      <c r="H5683" s="21" t="s">
        <v>585</v>
      </c>
      <c r="I5683" s="21">
        <v>1</v>
      </c>
      <c r="J5683" s="21">
        <v>0</v>
      </c>
      <c r="K5683" s="21">
        <v>0</v>
      </c>
      <c r="L5683" s="21">
        <v>0</v>
      </c>
      <c r="M5683" s="21" t="s">
        <v>917</v>
      </c>
      <c r="N5683" s="21" t="s">
        <v>587</v>
      </c>
      <c r="O5683" s="21">
        <f t="shared" si="354"/>
        <v>0</v>
      </c>
      <c r="P5683" s="21">
        <f t="shared" si="355"/>
        <v>1</v>
      </c>
      <c r="Q5683" s="21">
        <f t="shared" si="356"/>
        <v>0</v>
      </c>
      <c r="R5683">
        <f>IFERROR(IF(I5683=1,VLOOKUP(F5683,Lookup!$A$2:$B$15,2,FALSE),0),0.5)</f>
        <v>0.5</v>
      </c>
      <c r="S5683">
        <f>IF(K5683=1,1,IFERROR(IF(H5683="pass",VLOOKUP(F5683,Lookup!$D$2:$E$26,2,FALSE),0),1.6))</f>
        <v>0</v>
      </c>
      <c r="T5683" s="6">
        <f t="shared" si="357"/>
        <v>0</v>
      </c>
      <c r="U5683" s="6">
        <f t="shared" si="358"/>
        <v>0.5</v>
      </c>
      <c r="V5683" t="str">
        <f t="shared" si="359"/>
        <v>R.WOODS, LA</v>
      </c>
    </row>
    <row r="5684" spans="1:22">
      <c r="A5684">
        <v>1848</v>
      </c>
      <c r="B5684" s="21">
        <v>3</v>
      </c>
      <c r="C5684" s="21" t="s">
        <v>875</v>
      </c>
      <c r="D5684" s="21" t="s">
        <v>18</v>
      </c>
      <c r="E5684" s="21">
        <v>11</v>
      </c>
      <c r="F5684" s="21">
        <v>89</v>
      </c>
      <c r="G5684" s="21" t="s">
        <v>6788</v>
      </c>
      <c r="H5684" s="21" t="s">
        <v>439</v>
      </c>
      <c r="I5684" s="21">
        <v>0</v>
      </c>
      <c r="J5684" s="21">
        <v>1</v>
      </c>
      <c r="K5684" s="21">
        <v>0</v>
      </c>
      <c r="L5684" s="21">
        <v>0</v>
      </c>
      <c r="M5684" s="21" t="s">
        <v>901</v>
      </c>
      <c r="N5684" s="21">
        <v>1</v>
      </c>
      <c r="O5684" s="21">
        <f t="shared" si="354"/>
        <v>1</v>
      </c>
      <c r="P5684" s="21">
        <f t="shared" si="355"/>
        <v>0</v>
      </c>
      <c r="Q5684" s="21">
        <f t="shared" si="356"/>
        <v>1</v>
      </c>
      <c r="R5684">
        <f>IFERROR(IF(I5684=1,VLOOKUP(F5684,Lookup!$A$2:$B$15,2,FALSE),0),0.5)</f>
        <v>0</v>
      </c>
      <c r="S5684">
        <f>IF(K5684=1,1,IFERROR(IF(H5684="pass",VLOOKUP(F5684,Lookup!$D$2:$E$26,2,FALSE),0),1.6))</f>
        <v>2.2000000000000002</v>
      </c>
      <c r="T5684" s="6">
        <f t="shared" si="357"/>
        <v>1.6175000000000002</v>
      </c>
      <c r="U5684" s="6">
        <f t="shared" si="358"/>
        <v>2.0019500000000003</v>
      </c>
      <c r="V5684" t="str">
        <f t="shared" si="359"/>
        <v>C.KUPP, LA</v>
      </c>
    </row>
    <row r="5685" spans="1:22">
      <c r="A5685">
        <v>1849</v>
      </c>
      <c r="B5685" s="21">
        <v>3</v>
      </c>
      <c r="C5685" s="21" t="s">
        <v>18</v>
      </c>
      <c r="D5685" s="21" t="s">
        <v>875</v>
      </c>
      <c r="E5685" s="21">
        <v>77</v>
      </c>
      <c r="F5685" s="21">
        <v>23</v>
      </c>
      <c r="G5685" s="21" t="s">
        <v>6789</v>
      </c>
      <c r="H5685" s="21" t="s">
        <v>439</v>
      </c>
      <c r="I5685" s="21">
        <v>0</v>
      </c>
      <c r="J5685" s="21">
        <v>1</v>
      </c>
      <c r="K5685" s="21">
        <v>0</v>
      </c>
      <c r="L5685" s="21">
        <v>0</v>
      </c>
      <c r="M5685" s="21" t="s">
        <v>1148</v>
      </c>
      <c r="N5685" s="21">
        <v>16</v>
      </c>
      <c r="O5685" s="21">
        <f t="shared" si="354"/>
        <v>16</v>
      </c>
      <c r="P5685" s="21">
        <f t="shared" si="355"/>
        <v>0</v>
      </c>
      <c r="Q5685" s="21">
        <f t="shared" si="356"/>
        <v>1</v>
      </c>
      <c r="R5685">
        <f>IFERROR(IF(I5685=1,VLOOKUP(F5685,Lookup!$A$2:$B$15,2,FALSE),0),0.5)</f>
        <v>0</v>
      </c>
      <c r="S5685">
        <f>IF(K5685=1,1,IFERROR(IF(H5685="pass",VLOOKUP(F5685,Lookup!$D$2:$E$26,2,FALSE),0),1.6))</f>
        <v>1.6</v>
      </c>
      <c r="T5685" s="6">
        <f t="shared" si="357"/>
        <v>1.8800000000000001</v>
      </c>
      <c r="U5685" s="6">
        <f t="shared" si="358"/>
        <v>1.8800000000000001</v>
      </c>
      <c r="V5685" t="str">
        <f t="shared" si="359"/>
        <v>M.EVANS, TB</v>
      </c>
    </row>
    <row r="5686" spans="1:22">
      <c r="A5686">
        <v>1850</v>
      </c>
      <c r="B5686" s="21">
        <v>3</v>
      </c>
      <c r="C5686" s="21" t="s">
        <v>18</v>
      </c>
      <c r="D5686" s="21" t="s">
        <v>875</v>
      </c>
      <c r="E5686" s="21">
        <v>60</v>
      </c>
      <c r="F5686" s="21">
        <v>40</v>
      </c>
      <c r="G5686" s="21" t="s">
        <v>6790</v>
      </c>
      <c r="H5686" s="21" t="s">
        <v>439</v>
      </c>
      <c r="I5686" s="21">
        <v>0</v>
      </c>
      <c r="J5686" s="21">
        <v>1</v>
      </c>
      <c r="K5686" s="21">
        <v>0</v>
      </c>
      <c r="L5686" s="21">
        <v>0</v>
      </c>
      <c r="M5686" s="21" t="s">
        <v>1151</v>
      </c>
      <c r="N5686" s="21">
        <v>25</v>
      </c>
      <c r="O5686" s="21">
        <f t="shared" si="354"/>
        <v>25</v>
      </c>
      <c r="P5686" s="21">
        <f t="shared" si="355"/>
        <v>0</v>
      </c>
      <c r="Q5686" s="21">
        <f t="shared" si="356"/>
        <v>1</v>
      </c>
      <c r="R5686">
        <f>IFERROR(IF(I5686=1,VLOOKUP(F5686,Lookup!$A$2:$B$15,2,FALSE),0),0.5)</f>
        <v>0</v>
      </c>
      <c r="S5686">
        <f>IF(K5686=1,1,IFERROR(IF(H5686="pass",VLOOKUP(F5686,Lookup!$D$2:$E$26,2,FALSE),0),1.6))</f>
        <v>1.6</v>
      </c>
      <c r="T5686" s="6">
        <f t="shared" si="357"/>
        <v>2.0375000000000001</v>
      </c>
      <c r="U5686" s="6">
        <f t="shared" si="358"/>
        <v>2.0375000000000001</v>
      </c>
      <c r="V5686" t="str">
        <f t="shared" si="359"/>
        <v>R.GRONKOWSKI, TB</v>
      </c>
    </row>
    <row r="5687" spans="1:22">
      <c r="A5687">
        <v>1851</v>
      </c>
      <c r="B5687" s="21">
        <v>3</v>
      </c>
      <c r="C5687" s="21" t="s">
        <v>18</v>
      </c>
      <c r="D5687" s="21" t="s">
        <v>875</v>
      </c>
      <c r="E5687" s="21">
        <v>60</v>
      </c>
      <c r="F5687" s="21">
        <v>40</v>
      </c>
      <c r="G5687" s="21" t="s">
        <v>6791</v>
      </c>
      <c r="H5687" s="21" t="s">
        <v>439</v>
      </c>
      <c r="I5687" s="21">
        <v>0</v>
      </c>
      <c r="J5687" s="21">
        <v>1</v>
      </c>
      <c r="K5687" s="21">
        <v>0</v>
      </c>
      <c r="L5687" s="21">
        <v>0</v>
      </c>
      <c r="M5687" s="21" t="s">
        <v>6714</v>
      </c>
      <c r="N5687" s="21">
        <v>15</v>
      </c>
      <c r="O5687" s="21">
        <f t="shared" si="354"/>
        <v>15</v>
      </c>
      <c r="P5687" s="21">
        <f t="shared" si="355"/>
        <v>0</v>
      </c>
      <c r="Q5687" s="21">
        <f t="shared" si="356"/>
        <v>1</v>
      </c>
      <c r="R5687">
        <f>IFERROR(IF(I5687=1,VLOOKUP(F5687,Lookup!$A$2:$B$15,2,FALSE),0),0.5)</f>
        <v>0</v>
      </c>
      <c r="S5687">
        <f>IF(K5687=1,1,IFERROR(IF(H5687="pass",VLOOKUP(F5687,Lookup!$D$2:$E$26,2,FALSE),0),1.6))</f>
        <v>1.6</v>
      </c>
      <c r="T5687" s="6">
        <f t="shared" si="357"/>
        <v>1.8625</v>
      </c>
      <c r="U5687" s="6">
        <f t="shared" si="358"/>
        <v>1.8625</v>
      </c>
      <c r="V5687" t="str">
        <f t="shared" si="359"/>
        <v>S.MILLER, TB</v>
      </c>
    </row>
    <row r="5688" spans="1:22">
      <c r="A5688">
        <v>1852</v>
      </c>
      <c r="B5688" s="21">
        <v>3</v>
      </c>
      <c r="C5688" s="21" t="s">
        <v>18</v>
      </c>
      <c r="D5688" s="21" t="s">
        <v>875</v>
      </c>
      <c r="E5688" s="21">
        <v>60</v>
      </c>
      <c r="F5688" s="21">
        <v>40</v>
      </c>
      <c r="G5688" s="21" t="s">
        <v>6792</v>
      </c>
      <c r="H5688" s="21" t="s">
        <v>439</v>
      </c>
      <c r="I5688" s="21">
        <v>0</v>
      </c>
      <c r="J5688" s="21">
        <v>1</v>
      </c>
      <c r="K5688" s="21">
        <v>0</v>
      </c>
      <c r="L5688" s="21">
        <v>0</v>
      </c>
      <c r="M5688" s="21" t="s">
        <v>1151</v>
      </c>
      <c r="N5688" s="21">
        <v>1</v>
      </c>
      <c r="O5688" s="21">
        <f t="shared" si="354"/>
        <v>1</v>
      </c>
      <c r="P5688" s="21">
        <f t="shared" si="355"/>
        <v>0</v>
      </c>
      <c r="Q5688" s="21">
        <f t="shared" si="356"/>
        <v>1</v>
      </c>
      <c r="R5688">
        <f>IFERROR(IF(I5688=1,VLOOKUP(F5688,Lookup!$A$2:$B$15,2,FALSE),0),0.5)</f>
        <v>0</v>
      </c>
      <c r="S5688">
        <f>IF(K5688=1,1,IFERROR(IF(H5688="pass",VLOOKUP(F5688,Lookup!$D$2:$E$26,2,FALSE),0),1.6))</f>
        <v>1.6</v>
      </c>
      <c r="T5688" s="6">
        <f t="shared" si="357"/>
        <v>1.6175000000000002</v>
      </c>
      <c r="U5688" s="6">
        <f t="shared" si="358"/>
        <v>1.6175000000000002</v>
      </c>
      <c r="V5688" t="str">
        <f t="shared" si="359"/>
        <v>R.GRONKOWSKI, TB</v>
      </c>
    </row>
    <row r="5689" spans="1:22">
      <c r="A5689">
        <v>1853</v>
      </c>
      <c r="B5689" s="21">
        <v>3</v>
      </c>
      <c r="C5689" s="21" t="s">
        <v>18</v>
      </c>
      <c r="D5689" s="21" t="s">
        <v>875</v>
      </c>
      <c r="E5689" s="21">
        <v>52</v>
      </c>
      <c r="F5689" s="21">
        <v>48</v>
      </c>
      <c r="G5689" s="21" t="s">
        <v>6793</v>
      </c>
      <c r="H5689" s="21" t="s">
        <v>439</v>
      </c>
      <c r="I5689" s="21">
        <v>0</v>
      </c>
      <c r="J5689" s="21">
        <v>1</v>
      </c>
      <c r="K5689" s="21">
        <v>0</v>
      </c>
      <c r="L5689" s="21">
        <v>0</v>
      </c>
      <c r="M5689" s="21" t="s">
        <v>1204</v>
      </c>
      <c r="N5689" s="21">
        <v>7</v>
      </c>
      <c r="O5689" s="21">
        <f t="shared" si="354"/>
        <v>7</v>
      </c>
      <c r="P5689" s="21">
        <f t="shared" si="355"/>
        <v>0</v>
      </c>
      <c r="Q5689" s="21">
        <f t="shared" si="356"/>
        <v>1</v>
      </c>
      <c r="R5689">
        <f>IFERROR(IF(I5689=1,VLOOKUP(F5689,Lookup!$A$2:$B$15,2,FALSE),0),0.5)</f>
        <v>0</v>
      </c>
      <c r="S5689">
        <f>IF(K5689=1,1,IFERROR(IF(H5689="pass",VLOOKUP(F5689,Lookup!$D$2:$E$26,2,FALSE),0),1.6))</f>
        <v>1.6</v>
      </c>
      <c r="T5689" s="6">
        <f t="shared" si="357"/>
        <v>1.7225000000000001</v>
      </c>
      <c r="U5689" s="6">
        <f t="shared" si="358"/>
        <v>1.7225000000000001</v>
      </c>
      <c r="V5689" t="str">
        <f t="shared" si="359"/>
        <v>G.BERNARD, TB</v>
      </c>
    </row>
    <row r="5690" spans="1:22">
      <c r="A5690">
        <v>1854</v>
      </c>
      <c r="B5690" s="21">
        <v>3</v>
      </c>
      <c r="C5690" s="21" t="s">
        <v>875</v>
      </c>
      <c r="D5690" s="21" t="s">
        <v>18</v>
      </c>
      <c r="E5690" s="21">
        <v>48</v>
      </c>
      <c r="F5690" s="21">
        <v>52</v>
      </c>
      <c r="G5690" s="21" t="s">
        <v>6794</v>
      </c>
      <c r="H5690" s="21" t="s">
        <v>585</v>
      </c>
      <c r="I5690" s="21">
        <v>1</v>
      </c>
      <c r="J5690" s="21">
        <v>0</v>
      </c>
      <c r="K5690" s="21">
        <v>0</v>
      </c>
      <c r="L5690" s="21">
        <v>0</v>
      </c>
      <c r="M5690" s="21" t="s">
        <v>990</v>
      </c>
      <c r="N5690" s="21" t="s">
        <v>587</v>
      </c>
      <c r="O5690" s="21">
        <f t="shared" si="354"/>
        <v>0</v>
      </c>
      <c r="P5690" s="21">
        <f t="shared" si="355"/>
        <v>1</v>
      </c>
      <c r="Q5690" s="21">
        <f t="shared" si="356"/>
        <v>0</v>
      </c>
      <c r="R5690">
        <f>IFERROR(IF(I5690=1,VLOOKUP(F5690,Lookup!$A$2:$B$15,2,FALSE),0),0.5)</f>
        <v>0.5</v>
      </c>
      <c r="S5690">
        <f>IF(K5690=1,1,IFERROR(IF(H5690="pass",VLOOKUP(F5690,Lookup!$D$2:$E$26,2,FALSE),0),1.6))</f>
        <v>0</v>
      </c>
      <c r="T5690" s="6">
        <f t="shared" si="357"/>
        <v>0</v>
      </c>
      <c r="U5690" s="6">
        <f t="shared" si="358"/>
        <v>0.5</v>
      </c>
      <c r="V5690" t="str">
        <f t="shared" si="359"/>
        <v>S.MICHEL, LA</v>
      </c>
    </row>
    <row r="5691" spans="1:22">
      <c r="A5691">
        <v>1855</v>
      </c>
      <c r="B5691" s="21">
        <v>3</v>
      </c>
      <c r="C5691" s="21" t="s">
        <v>875</v>
      </c>
      <c r="D5691" s="21" t="s">
        <v>18</v>
      </c>
      <c r="E5691" s="21">
        <v>45</v>
      </c>
      <c r="F5691" s="21">
        <v>55</v>
      </c>
      <c r="G5691" s="21" t="s">
        <v>6795</v>
      </c>
      <c r="H5691" s="21" t="s">
        <v>585</v>
      </c>
      <c r="I5691" s="21">
        <v>1</v>
      </c>
      <c r="J5691" s="21">
        <v>0</v>
      </c>
      <c r="K5691" s="21">
        <v>0</v>
      </c>
      <c r="L5691" s="21">
        <v>0</v>
      </c>
      <c r="M5691" s="21" t="s">
        <v>990</v>
      </c>
      <c r="N5691" s="21" t="s">
        <v>587</v>
      </c>
      <c r="O5691" s="21">
        <f t="shared" si="354"/>
        <v>0</v>
      </c>
      <c r="P5691" s="21">
        <f t="shared" si="355"/>
        <v>1</v>
      </c>
      <c r="Q5691" s="21">
        <f t="shared" si="356"/>
        <v>0</v>
      </c>
      <c r="R5691">
        <f>IFERROR(IF(I5691=1,VLOOKUP(F5691,Lookup!$A$2:$B$15,2,FALSE),0),0.5)</f>
        <v>0.5</v>
      </c>
      <c r="S5691">
        <f>IF(K5691=1,1,IFERROR(IF(H5691="pass",VLOOKUP(F5691,Lookup!$D$2:$E$26,2,FALSE),0),1.6))</f>
        <v>0</v>
      </c>
      <c r="T5691" s="6">
        <f t="shared" si="357"/>
        <v>0</v>
      </c>
      <c r="U5691" s="6">
        <f t="shared" si="358"/>
        <v>0.5</v>
      </c>
      <c r="V5691" t="str">
        <f t="shared" si="359"/>
        <v>S.MICHEL, LA</v>
      </c>
    </row>
    <row r="5692" spans="1:22">
      <c r="A5692">
        <v>1856</v>
      </c>
      <c r="B5692" s="21">
        <v>3</v>
      </c>
      <c r="C5692" s="21" t="s">
        <v>875</v>
      </c>
      <c r="D5692" s="21" t="s">
        <v>18</v>
      </c>
      <c r="E5692" s="21">
        <v>45</v>
      </c>
      <c r="F5692" s="21">
        <v>55</v>
      </c>
      <c r="G5692" s="21" t="s">
        <v>6796</v>
      </c>
      <c r="H5692" s="21" t="s">
        <v>585</v>
      </c>
      <c r="I5692" s="21">
        <v>1</v>
      </c>
      <c r="J5692" s="21">
        <v>0</v>
      </c>
      <c r="K5692" s="21">
        <v>0</v>
      </c>
      <c r="L5692" s="21">
        <v>0</v>
      </c>
      <c r="M5692" s="21" t="s">
        <v>990</v>
      </c>
      <c r="N5692" s="21" t="s">
        <v>587</v>
      </c>
      <c r="O5692" s="21">
        <f t="shared" si="354"/>
        <v>0</v>
      </c>
      <c r="P5692" s="21">
        <f t="shared" si="355"/>
        <v>1</v>
      </c>
      <c r="Q5692" s="21">
        <f t="shared" si="356"/>
        <v>0</v>
      </c>
      <c r="R5692">
        <f>IFERROR(IF(I5692=1,VLOOKUP(F5692,Lookup!$A$2:$B$15,2,FALSE),0),0.5)</f>
        <v>0.5</v>
      </c>
      <c r="S5692">
        <f>IF(K5692=1,1,IFERROR(IF(H5692="pass",VLOOKUP(F5692,Lookup!$D$2:$E$26,2,FALSE),0),1.6))</f>
        <v>0</v>
      </c>
      <c r="T5692" s="6">
        <f t="shared" si="357"/>
        <v>0</v>
      </c>
      <c r="U5692" s="6">
        <f t="shared" si="358"/>
        <v>0.5</v>
      </c>
      <c r="V5692" t="str">
        <f t="shared" si="359"/>
        <v>S.MICHEL, LA</v>
      </c>
    </row>
    <row r="5693" spans="1:22">
      <c r="A5693">
        <v>1857</v>
      </c>
      <c r="B5693" s="21">
        <v>3</v>
      </c>
      <c r="C5693" s="21" t="s">
        <v>18</v>
      </c>
      <c r="D5693" s="21" t="s">
        <v>875</v>
      </c>
      <c r="E5693" s="21">
        <v>88</v>
      </c>
      <c r="F5693" s="21">
        <v>12</v>
      </c>
      <c r="G5693" s="21" t="s">
        <v>6797</v>
      </c>
      <c r="H5693" s="21" t="s">
        <v>439</v>
      </c>
      <c r="I5693" s="21">
        <v>0</v>
      </c>
      <c r="J5693" s="21">
        <v>1</v>
      </c>
      <c r="K5693" s="21">
        <v>0</v>
      </c>
      <c r="L5693" s="21">
        <v>0</v>
      </c>
      <c r="M5693" s="21" t="s">
        <v>1204</v>
      </c>
      <c r="N5693" s="21">
        <v>-2</v>
      </c>
      <c r="O5693" s="21">
        <f t="shared" si="354"/>
        <v>-2</v>
      </c>
      <c r="P5693" s="21">
        <f t="shared" si="355"/>
        <v>0</v>
      </c>
      <c r="Q5693" s="21">
        <f t="shared" si="356"/>
        <v>1</v>
      </c>
      <c r="R5693">
        <f>IFERROR(IF(I5693=1,VLOOKUP(F5693,Lookup!$A$2:$B$15,2,FALSE),0),0.5)</f>
        <v>0</v>
      </c>
      <c r="S5693">
        <f>IF(K5693=1,1,IFERROR(IF(H5693="pass",VLOOKUP(F5693,Lookup!$D$2:$E$26,2,FALSE),0),1.6))</f>
        <v>1.6</v>
      </c>
      <c r="T5693" s="6">
        <f t="shared" si="357"/>
        <v>1.5650000000000002</v>
      </c>
      <c r="U5693" s="6">
        <f t="shared" si="358"/>
        <v>1.5650000000000002</v>
      </c>
      <c r="V5693" t="str">
        <f t="shared" si="359"/>
        <v>G.BERNARD, TB</v>
      </c>
    </row>
    <row r="5694" spans="1:22">
      <c r="A5694">
        <v>1858</v>
      </c>
      <c r="B5694" s="21">
        <v>3</v>
      </c>
      <c r="C5694" s="21" t="s">
        <v>18</v>
      </c>
      <c r="D5694" s="21" t="s">
        <v>875</v>
      </c>
      <c r="E5694" s="21">
        <v>90</v>
      </c>
      <c r="F5694" s="21">
        <v>10</v>
      </c>
      <c r="G5694" s="21" t="s">
        <v>6798</v>
      </c>
      <c r="H5694" s="21" t="s">
        <v>439</v>
      </c>
      <c r="I5694" s="21">
        <v>0</v>
      </c>
      <c r="J5694" s="21">
        <v>1</v>
      </c>
      <c r="K5694" s="21">
        <v>0</v>
      </c>
      <c r="L5694" s="21">
        <v>0</v>
      </c>
      <c r="M5694" s="21" t="s">
        <v>1131</v>
      </c>
      <c r="N5694" s="21">
        <v>11</v>
      </c>
      <c r="O5694" s="21">
        <f t="shared" si="354"/>
        <v>11</v>
      </c>
      <c r="P5694" s="21">
        <f t="shared" si="355"/>
        <v>0</v>
      </c>
      <c r="Q5694" s="21">
        <f t="shared" si="356"/>
        <v>1</v>
      </c>
      <c r="R5694">
        <f>IFERROR(IF(I5694=1,VLOOKUP(F5694,Lookup!$A$2:$B$15,2,FALSE),0),0.5)</f>
        <v>0</v>
      </c>
      <c r="S5694">
        <f>IF(K5694=1,1,IFERROR(IF(H5694="pass",VLOOKUP(F5694,Lookup!$D$2:$E$26,2,FALSE),0),1.6))</f>
        <v>1.6</v>
      </c>
      <c r="T5694" s="6">
        <f t="shared" si="357"/>
        <v>1.7925</v>
      </c>
      <c r="U5694" s="6">
        <f t="shared" si="358"/>
        <v>1.7925</v>
      </c>
      <c r="V5694" t="str">
        <f t="shared" si="359"/>
        <v>C.GODWIN, TB</v>
      </c>
    </row>
    <row r="5695" spans="1:22">
      <c r="A5695">
        <v>1859</v>
      </c>
      <c r="B5695" s="21">
        <v>3</v>
      </c>
      <c r="C5695" s="21" t="s">
        <v>18</v>
      </c>
      <c r="D5695" s="21" t="s">
        <v>875</v>
      </c>
      <c r="E5695" s="21">
        <v>79</v>
      </c>
      <c r="F5695" s="21">
        <v>21</v>
      </c>
      <c r="G5695" s="21" t="s">
        <v>6799</v>
      </c>
      <c r="H5695" s="21" t="s">
        <v>439</v>
      </c>
      <c r="I5695" s="21">
        <v>0</v>
      </c>
      <c r="J5695" s="21">
        <v>1</v>
      </c>
      <c r="K5695" s="21">
        <v>0</v>
      </c>
      <c r="L5695" s="21">
        <v>0</v>
      </c>
      <c r="M5695" s="21" t="s">
        <v>1204</v>
      </c>
      <c r="N5695" s="21">
        <v>-1</v>
      </c>
      <c r="O5695" s="21">
        <f t="shared" ref="O5695:O5758" si="360">IF(N5695="NA",0,N5695)</f>
        <v>-1</v>
      </c>
      <c r="P5695" s="21">
        <f t="shared" ref="P5695:P5758" si="361">IF(R5695&gt;0,1,0)</f>
        <v>0</v>
      </c>
      <c r="Q5695" s="21">
        <f t="shared" ref="Q5695:Q5758" si="362">IF(AND(S5695&gt;0,T5695&gt;0),1,0)</f>
        <v>1</v>
      </c>
      <c r="R5695">
        <f>IFERROR(IF(I5695=1,VLOOKUP(F5695,Lookup!$A$2:$B$15,2,FALSE),0),0.5)</f>
        <v>0</v>
      </c>
      <c r="S5695">
        <f>IF(K5695=1,1,IFERROR(IF(H5695="pass",VLOOKUP(F5695,Lookup!$D$2:$E$26,2,FALSE),0),1.6))</f>
        <v>1.6</v>
      </c>
      <c r="T5695" s="6">
        <f t="shared" ref="T5695:T5758" si="363">IFERROR(1.6+0.7/40*N5695,0)</f>
        <v>1.5825</v>
      </c>
      <c r="U5695" s="6">
        <f t="shared" ref="U5695:U5758" si="364">R5695+IF(S5695&gt;=3.2,S5695,IF(AND(S5695&lt;3.2,S5695&gt;=1.8),S5695*0.66+T5695*0.34,T5695))+K5695*0.4735*2</f>
        <v>1.5825</v>
      </c>
      <c r="V5695" t="str">
        <f t="shared" si="359"/>
        <v>G.BERNARD, TB</v>
      </c>
    </row>
    <row r="5696" spans="1:22">
      <c r="A5696">
        <v>1860</v>
      </c>
      <c r="B5696" s="21">
        <v>3</v>
      </c>
      <c r="C5696" s="21" t="s">
        <v>18</v>
      </c>
      <c r="D5696" s="21" t="s">
        <v>875</v>
      </c>
      <c r="E5696" s="21">
        <v>71</v>
      </c>
      <c r="F5696" s="21">
        <v>29</v>
      </c>
      <c r="G5696" s="21" t="s">
        <v>6800</v>
      </c>
      <c r="H5696" s="21" t="s">
        <v>439</v>
      </c>
      <c r="I5696" s="21">
        <v>0</v>
      </c>
      <c r="J5696" s="21">
        <v>1</v>
      </c>
      <c r="K5696" s="21">
        <v>0</v>
      </c>
      <c r="L5696" s="21">
        <v>0</v>
      </c>
      <c r="M5696" s="21" t="s">
        <v>1148</v>
      </c>
      <c r="N5696" s="21">
        <v>3</v>
      </c>
      <c r="O5696" s="21">
        <f t="shared" si="360"/>
        <v>3</v>
      </c>
      <c r="P5696" s="21">
        <f t="shared" si="361"/>
        <v>0</v>
      </c>
      <c r="Q5696" s="21">
        <f t="shared" si="362"/>
        <v>1</v>
      </c>
      <c r="R5696">
        <f>IFERROR(IF(I5696=1,VLOOKUP(F5696,Lookup!$A$2:$B$15,2,FALSE),0),0.5)</f>
        <v>0</v>
      </c>
      <c r="S5696">
        <f>IF(K5696=1,1,IFERROR(IF(H5696="pass",VLOOKUP(F5696,Lookup!$D$2:$E$26,2,FALSE),0),1.6))</f>
        <v>1.6</v>
      </c>
      <c r="T5696" s="6">
        <f t="shared" si="363"/>
        <v>1.6525000000000001</v>
      </c>
      <c r="U5696" s="6">
        <f t="shared" si="364"/>
        <v>1.6525000000000001</v>
      </c>
      <c r="V5696" t="str">
        <f t="shared" si="359"/>
        <v>M.EVANS, TB</v>
      </c>
    </row>
    <row r="5697" spans="1:22">
      <c r="A5697">
        <v>1861</v>
      </c>
      <c r="B5697" s="21">
        <v>3</v>
      </c>
      <c r="C5697" s="21" t="s">
        <v>18</v>
      </c>
      <c r="D5697" s="21" t="s">
        <v>875</v>
      </c>
      <c r="E5697" s="21">
        <v>66</v>
      </c>
      <c r="F5697" s="21">
        <v>34</v>
      </c>
      <c r="G5697" s="21" t="s">
        <v>6801</v>
      </c>
      <c r="H5697" s="21" t="s">
        <v>439</v>
      </c>
      <c r="I5697" s="21">
        <v>0</v>
      </c>
      <c r="J5697" s="21">
        <v>1</v>
      </c>
      <c r="K5697" s="21">
        <v>0</v>
      </c>
      <c r="L5697" s="21">
        <v>0</v>
      </c>
      <c r="M5697" s="21" t="s">
        <v>2904</v>
      </c>
      <c r="N5697" s="21">
        <v>5</v>
      </c>
      <c r="O5697" s="21">
        <f t="shared" si="360"/>
        <v>5</v>
      </c>
      <c r="P5697" s="21">
        <f t="shared" si="361"/>
        <v>0</v>
      </c>
      <c r="Q5697" s="21">
        <f t="shared" si="362"/>
        <v>1</v>
      </c>
      <c r="R5697">
        <f>IFERROR(IF(I5697=1,VLOOKUP(F5697,Lookup!$A$2:$B$15,2,FALSE),0),0.5)</f>
        <v>0</v>
      </c>
      <c r="S5697">
        <f>IF(K5697=1,1,IFERROR(IF(H5697="pass",VLOOKUP(F5697,Lookup!$D$2:$E$26,2,FALSE),0),1.6))</f>
        <v>1.6</v>
      </c>
      <c r="T5697" s="6">
        <f t="shared" si="363"/>
        <v>1.6875</v>
      </c>
      <c r="U5697" s="6">
        <f t="shared" si="364"/>
        <v>1.6875</v>
      </c>
      <c r="V5697" t="str">
        <f t="shared" si="359"/>
        <v>C.BRATE, TB</v>
      </c>
    </row>
    <row r="5698" spans="1:22">
      <c r="A5698">
        <v>1862</v>
      </c>
      <c r="B5698" s="21">
        <v>3</v>
      </c>
      <c r="C5698" s="21" t="s">
        <v>18</v>
      </c>
      <c r="D5698" s="21" t="s">
        <v>875</v>
      </c>
      <c r="E5698" s="21">
        <v>61</v>
      </c>
      <c r="F5698" s="21">
        <v>39</v>
      </c>
      <c r="G5698" s="21" t="s">
        <v>6802</v>
      </c>
      <c r="H5698" s="21" t="s">
        <v>439</v>
      </c>
      <c r="I5698" s="21">
        <v>0</v>
      </c>
      <c r="J5698" s="21">
        <v>1</v>
      </c>
      <c r="K5698" s="21">
        <v>0</v>
      </c>
      <c r="L5698" s="21">
        <v>0</v>
      </c>
      <c r="M5698" s="21" t="s">
        <v>1131</v>
      </c>
      <c r="N5698" s="21">
        <v>21</v>
      </c>
      <c r="O5698" s="21">
        <f t="shared" si="360"/>
        <v>21</v>
      </c>
      <c r="P5698" s="21">
        <f t="shared" si="361"/>
        <v>0</v>
      </c>
      <c r="Q5698" s="21">
        <f t="shared" si="362"/>
        <v>1</v>
      </c>
      <c r="R5698">
        <f>IFERROR(IF(I5698=1,VLOOKUP(F5698,Lookup!$A$2:$B$15,2,FALSE),0),0.5)</f>
        <v>0</v>
      </c>
      <c r="S5698">
        <f>IF(K5698=1,1,IFERROR(IF(H5698="pass",VLOOKUP(F5698,Lookup!$D$2:$E$26,2,FALSE),0),1.6))</f>
        <v>1.6</v>
      </c>
      <c r="T5698" s="6">
        <f t="shared" si="363"/>
        <v>1.9675</v>
      </c>
      <c r="U5698" s="6">
        <f t="shared" si="364"/>
        <v>1.9675</v>
      </c>
      <c r="V5698" t="str">
        <f t="shared" ref="V5698:V5761" si="365">IF(M5698="A.St","A. ST. BROWN, DET",IF(M5698="Dj.Moore","D.MOORE, CAR",IF(M5698="Mi.Carter","M.CARTER, NYJ",UPPER(M5698)&amp;", "&amp;C5698)))</f>
        <v>C.GODWIN, TB</v>
      </c>
    </row>
    <row r="5699" spans="1:22">
      <c r="A5699">
        <v>1863</v>
      </c>
      <c r="B5699" s="21">
        <v>3</v>
      </c>
      <c r="C5699" s="21" t="s">
        <v>18</v>
      </c>
      <c r="D5699" s="21" t="s">
        <v>875</v>
      </c>
      <c r="E5699" s="21">
        <v>40</v>
      </c>
      <c r="F5699" s="21">
        <v>60</v>
      </c>
      <c r="G5699" s="21" t="s">
        <v>6803</v>
      </c>
      <c r="H5699" s="21" t="s">
        <v>439</v>
      </c>
      <c r="I5699" s="21">
        <v>0</v>
      </c>
      <c r="J5699" s="21">
        <v>1</v>
      </c>
      <c r="K5699" s="21">
        <v>0</v>
      </c>
      <c r="L5699" s="21">
        <v>0</v>
      </c>
      <c r="M5699" s="21" t="s">
        <v>2904</v>
      </c>
      <c r="N5699" s="21">
        <v>20</v>
      </c>
      <c r="O5699" s="21">
        <f t="shared" si="360"/>
        <v>20</v>
      </c>
      <c r="P5699" s="21">
        <f t="shared" si="361"/>
        <v>0</v>
      </c>
      <c r="Q5699" s="21">
        <f t="shared" si="362"/>
        <v>1</v>
      </c>
      <c r="R5699">
        <f>IFERROR(IF(I5699=1,VLOOKUP(F5699,Lookup!$A$2:$B$15,2,FALSE),0),0.5)</f>
        <v>0</v>
      </c>
      <c r="S5699">
        <f>IF(K5699=1,1,IFERROR(IF(H5699="pass",VLOOKUP(F5699,Lookup!$D$2:$E$26,2,FALSE),0),1.6))</f>
        <v>1.6</v>
      </c>
      <c r="T5699" s="6">
        <f t="shared" si="363"/>
        <v>1.9500000000000002</v>
      </c>
      <c r="U5699" s="6">
        <f t="shared" si="364"/>
        <v>1.9500000000000002</v>
      </c>
      <c r="V5699" t="str">
        <f t="shared" si="365"/>
        <v>C.BRATE, TB</v>
      </c>
    </row>
    <row r="5700" spans="1:22">
      <c r="A5700">
        <v>1864</v>
      </c>
      <c r="B5700" s="21">
        <v>3</v>
      </c>
      <c r="C5700" s="21" t="s">
        <v>18</v>
      </c>
      <c r="D5700" s="21" t="s">
        <v>875</v>
      </c>
      <c r="E5700" s="21">
        <v>40</v>
      </c>
      <c r="F5700" s="21">
        <v>60</v>
      </c>
      <c r="G5700" s="21" t="s">
        <v>6804</v>
      </c>
      <c r="H5700" s="21" t="s">
        <v>439</v>
      </c>
      <c r="I5700" s="21">
        <v>0</v>
      </c>
      <c r="J5700" s="21">
        <v>1</v>
      </c>
      <c r="K5700" s="21">
        <v>0</v>
      </c>
      <c r="L5700" s="21">
        <v>0</v>
      </c>
      <c r="M5700" s="21" t="s">
        <v>1204</v>
      </c>
      <c r="N5700" s="21">
        <v>-1</v>
      </c>
      <c r="O5700" s="21">
        <f t="shared" si="360"/>
        <v>-1</v>
      </c>
      <c r="P5700" s="21">
        <f t="shared" si="361"/>
        <v>0</v>
      </c>
      <c r="Q5700" s="21">
        <f t="shared" si="362"/>
        <v>1</v>
      </c>
      <c r="R5700">
        <f>IFERROR(IF(I5700=1,VLOOKUP(F5700,Lookup!$A$2:$B$15,2,FALSE),0),0.5)</f>
        <v>0</v>
      </c>
      <c r="S5700">
        <f>IF(K5700=1,1,IFERROR(IF(H5700="pass",VLOOKUP(F5700,Lookup!$D$2:$E$26,2,FALSE),0),1.6))</f>
        <v>1.6</v>
      </c>
      <c r="T5700" s="6">
        <f t="shared" si="363"/>
        <v>1.5825</v>
      </c>
      <c r="U5700" s="6">
        <f t="shared" si="364"/>
        <v>1.5825</v>
      </c>
      <c r="V5700" t="str">
        <f t="shared" si="365"/>
        <v>G.BERNARD, TB</v>
      </c>
    </row>
    <row r="5701" spans="1:22">
      <c r="A5701">
        <v>1865</v>
      </c>
      <c r="B5701" s="21">
        <v>3</v>
      </c>
      <c r="C5701" s="21" t="s">
        <v>18</v>
      </c>
      <c r="D5701" s="21" t="s">
        <v>875</v>
      </c>
      <c r="E5701" s="21">
        <v>41</v>
      </c>
      <c r="F5701" s="21">
        <v>59</v>
      </c>
      <c r="G5701" s="21" t="s">
        <v>6805</v>
      </c>
      <c r="H5701" s="21" t="s">
        <v>585</v>
      </c>
      <c r="I5701" s="21">
        <v>0</v>
      </c>
      <c r="J5701" s="21">
        <v>1</v>
      </c>
      <c r="K5701" s="21">
        <v>0</v>
      </c>
      <c r="L5701" s="21">
        <v>0</v>
      </c>
      <c r="M5701" s="21" t="s">
        <v>2906</v>
      </c>
      <c r="N5701" s="21" t="s">
        <v>587</v>
      </c>
      <c r="O5701" s="21">
        <f t="shared" si="360"/>
        <v>0</v>
      </c>
      <c r="P5701" s="21">
        <f t="shared" si="361"/>
        <v>0</v>
      </c>
      <c r="Q5701" s="21">
        <f t="shared" si="362"/>
        <v>0</v>
      </c>
      <c r="R5701">
        <f>IFERROR(IF(I5701=1,VLOOKUP(F5701,Lookup!$A$2:$B$15,2,FALSE),0),0.5)</f>
        <v>0</v>
      </c>
      <c r="S5701">
        <f>IF(K5701=1,1,IFERROR(IF(H5701="pass",VLOOKUP(F5701,Lookup!$D$2:$E$26,2,FALSE),0),1.6))</f>
        <v>0</v>
      </c>
      <c r="T5701" s="6">
        <f t="shared" si="363"/>
        <v>0</v>
      </c>
      <c r="U5701" s="6">
        <f t="shared" si="364"/>
        <v>0</v>
      </c>
      <c r="V5701" t="str">
        <f t="shared" si="365"/>
        <v>T.BRADY, TB</v>
      </c>
    </row>
    <row r="5702" spans="1:22">
      <c r="A5702">
        <v>1866</v>
      </c>
      <c r="B5702" s="21">
        <v>3</v>
      </c>
      <c r="C5702" s="21" t="s">
        <v>18</v>
      </c>
      <c r="D5702" s="21" t="s">
        <v>875</v>
      </c>
      <c r="E5702" s="21">
        <v>32</v>
      </c>
      <c r="F5702" s="21">
        <v>68</v>
      </c>
      <c r="G5702" s="21" t="s">
        <v>6806</v>
      </c>
      <c r="H5702" s="21" t="s">
        <v>439</v>
      </c>
      <c r="I5702" s="21">
        <v>0</v>
      </c>
      <c r="J5702" s="21">
        <v>1</v>
      </c>
      <c r="K5702" s="21">
        <v>0</v>
      </c>
      <c r="L5702" s="21">
        <v>0</v>
      </c>
      <c r="M5702" s="21" t="s">
        <v>1131</v>
      </c>
      <c r="N5702" s="21">
        <v>-2</v>
      </c>
      <c r="O5702" s="21">
        <f t="shared" si="360"/>
        <v>-2</v>
      </c>
      <c r="P5702" s="21">
        <f t="shared" si="361"/>
        <v>0</v>
      </c>
      <c r="Q5702" s="21">
        <f t="shared" si="362"/>
        <v>1</v>
      </c>
      <c r="R5702">
        <f>IFERROR(IF(I5702=1,VLOOKUP(F5702,Lookup!$A$2:$B$15,2,FALSE),0),0.5)</f>
        <v>0</v>
      </c>
      <c r="S5702">
        <f>IF(K5702=1,1,IFERROR(IF(H5702="pass",VLOOKUP(F5702,Lookup!$D$2:$E$26,2,FALSE),0),1.6))</f>
        <v>1.6</v>
      </c>
      <c r="T5702" s="6">
        <f t="shared" si="363"/>
        <v>1.5650000000000002</v>
      </c>
      <c r="U5702" s="6">
        <f t="shared" si="364"/>
        <v>1.5650000000000002</v>
      </c>
      <c r="V5702" t="str">
        <f t="shared" si="365"/>
        <v>C.GODWIN, TB</v>
      </c>
    </row>
    <row r="5703" spans="1:22">
      <c r="A5703">
        <v>1867</v>
      </c>
      <c r="B5703" s="21">
        <v>3</v>
      </c>
      <c r="C5703" s="21" t="s">
        <v>18</v>
      </c>
      <c r="D5703" s="21" t="s">
        <v>875</v>
      </c>
      <c r="E5703" s="21">
        <v>25</v>
      </c>
      <c r="F5703" s="21">
        <v>75</v>
      </c>
      <c r="G5703" s="21" t="s">
        <v>6807</v>
      </c>
      <c r="H5703" s="21" t="s">
        <v>439</v>
      </c>
      <c r="I5703" s="21">
        <v>0</v>
      </c>
      <c r="J5703" s="21">
        <v>1</v>
      </c>
      <c r="K5703" s="21">
        <v>0</v>
      </c>
      <c r="L5703" s="21">
        <v>0</v>
      </c>
      <c r="M5703" s="21" t="s">
        <v>1206</v>
      </c>
      <c r="N5703" s="21">
        <v>5</v>
      </c>
      <c r="O5703" s="21">
        <f t="shared" si="360"/>
        <v>5</v>
      </c>
      <c r="P5703" s="21">
        <f t="shared" si="361"/>
        <v>0</v>
      </c>
      <c r="Q5703" s="21">
        <f t="shared" si="362"/>
        <v>1</v>
      </c>
      <c r="R5703">
        <f>IFERROR(IF(I5703=1,VLOOKUP(F5703,Lookup!$A$2:$B$15,2,FALSE),0),0.5)</f>
        <v>0</v>
      </c>
      <c r="S5703">
        <f>IF(K5703=1,1,IFERROR(IF(H5703="pass",VLOOKUP(F5703,Lookup!$D$2:$E$26,2,FALSE),0),1.6))</f>
        <v>1.8</v>
      </c>
      <c r="T5703" s="6">
        <f t="shared" si="363"/>
        <v>1.6875</v>
      </c>
      <c r="U5703" s="6">
        <f t="shared" si="364"/>
        <v>1.7617500000000001</v>
      </c>
      <c r="V5703" t="str">
        <f t="shared" si="365"/>
        <v>T.JOHNSON, TB</v>
      </c>
    </row>
    <row r="5704" spans="1:22">
      <c r="A5704">
        <v>1868</v>
      </c>
      <c r="B5704" s="21">
        <v>3</v>
      </c>
      <c r="C5704" s="21" t="s">
        <v>18</v>
      </c>
      <c r="D5704" s="21" t="s">
        <v>875</v>
      </c>
      <c r="E5704" s="21">
        <v>16</v>
      </c>
      <c r="F5704" s="21">
        <v>84</v>
      </c>
      <c r="G5704" s="21" t="s">
        <v>6808</v>
      </c>
      <c r="H5704" s="21" t="s">
        <v>439</v>
      </c>
      <c r="I5704" s="21">
        <v>0</v>
      </c>
      <c r="J5704" s="21">
        <v>1</v>
      </c>
      <c r="K5704" s="21">
        <v>0</v>
      </c>
      <c r="L5704" s="21">
        <v>0</v>
      </c>
      <c r="M5704" s="21" t="s">
        <v>1148</v>
      </c>
      <c r="N5704" s="21">
        <v>2</v>
      </c>
      <c r="O5704" s="21">
        <f t="shared" si="360"/>
        <v>2</v>
      </c>
      <c r="P5704" s="21">
        <f t="shared" si="361"/>
        <v>0</v>
      </c>
      <c r="Q5704" s="21">
        <f t="shared" si="362"/>
        <v>1</v>
      </c>
      <c r="R5704">
        <f>IFERROR(IF(I5704=1,VLOOKUP(F5704,Lookup!$A$2:$B$15,2,FALSE),0),0.5)</f>
        <v>0</v>
      </c>
      <c r="S5704">
        <f>IF(K5704=1,1,IFERROR(IF(H5704="pass",VLOOKUP(F5704,Lookup!$D$2:$E$26,2,FALSE),0),1.6))</f>
        <v>2</v>
      </c>
      <c r="T5704" s="6">
        <f t="shared" si="363"/>
        <v>1.635</v>
      </c>
      <c r="U5704" s="6">
        <f t="shared" si="364"/>
        <v>1.8759000000000001</v>
      </c>
      <c r="V5704" t="str">
        <f t="shared" si="365"/>
        <v>M.EVANS, TB</v>
      </c>
    </row>
    <row r="5705" spans="1:22">
      <c r="A5705">
        <v>1869</v>
      </c>
      <c r="B5705" s="21">
        <v>3</v>
      </c>
      <c r="C5705" s="21" t="s">
        <v>18</v>
      </c>
      <c r="D5705" s="21" t="s">
        <v>875</v>
      </c>
      <c r="E5705" s="21">
        <v>7</v>
      </c>
      <c r="F5705" s="21">
        <v>93</v>
      </c>
      <c r="G5705" s="21" t="s">
        <v>6809</v>
      </c>
      <c r="H5705" s="21" t="s">
        <v>439</v>
      </c>
      <c r="I5705" s="21">
        <v>0</v>
      </c>
      <c r="J5705" s="21">
        <v>1</v>
      </c>
      <c r="K5705" s="21">
        <v>0</v>
      </c>
      <c r="L5705" s="21">
        <v>0</v>
      </c>
      <c r="M5705" s="21" t="s">
        <v>1204</v>
      </c>
      <c r="N5705" s="21">
        <v>4</v>
      </c>
      <c r="O5705" s="21">
        <f t="shared" si="360"/>
        <v>4</v>
      </c>
      <c r="P5705" s="21">
        <f t="shared" si="361"/>
        <v>0</v>
      </c>
      <c r="Q5705" s="21">
        <f t="shared" si="362"/>
        <v>1</v>
      </c>
      <c r="R5705">
        <f>IFERROR(IF(I5705=1,VLOOKUP(F5705,Lookup!$A$2:$B$15,2,FALSE),0),0.5)</f>
        <v>0</v>
      </c>
      <c r="S5705">
        <f>IF(K5705=1,1,IFERROR(IF(H5705="pass",VLOOKUP(F5705,Lookup!$D$2:$E$26,2,FALSE),0),1.6))</f>
        <v>2.7</v>
      </c>
      <c r="T5705" s="6">
        <f t="shared" si="363"/>
        <v>1.6700000000000002</v>
      </c>
      <c r="U5705" s="6">
        <f t="shared" si="364"/>
        <v>2.3498000000000001</v>
      </c>
      <c r="V5705" t="str">
        <f t="shared" si="365"/>
        <v>G.BERNARD, TB</v>
      </c>
    </row>
    <row r="5706" spans="1:22">
      <c r="A5706">
        <v>1870</v>
      </c>
      <c r="B5706" s="21">
        <v>3</v>
      </c>
      <c r="C5706" s="21" t="s">
        <v>875</v>
      </c>
      <c r="D5706" s="21" t="s">
        <v>18</v>
      </c>
      <c r="E5706" s="21">
        <v>51</v>
      </c>
      <c r="F5706" s="21">
        <v>49</v>
      </c>
      <c r="G5706" s="21" t="s">
        <v>6810</v>
      </c>
      <c r="H5706" s="21" t="s">
        <v>2963</v>
      </c>
      <c r="I5706" s="21">
        <v>0</v>
      </c>
      <c r="J5706" s="21">
        <v>0</v>
      </c>
      <c r="K5706" s="21">
        <v>0</v>
      </c>
      <c r="L5706" s="21">
        <v>0</v>
      </c>
      <c r="M5706" s="21" t="s">
        <v>905</v>
      </c>
      <c r="N5706" s="21" t="s">
        <v>587</v>
      </c>
      <c r="O5706" s="21">
        <f t="shared" si="360"/>
        <v>0</v>
      </c>
      <c r="P5706" s="21">
        <f t="shared" si="361"/>
        <v>0</v>
      </c>
      <c r="Q5706" s="21">
        <f t="shared" si="362"/>
        <v>0</v>
      </c>
      <c r="R5706">
        <f>IFERROR(IF(I5706=1,VLOOKUP(F5706,Lookup!$A$2:$B$15,2,FALSE),0),0.5)</f>
        <v>0</v>
      </c>
      <c r="S5706">
        <f>IF(K5706=1,1,IFERROR(IF(H5706="pass",VLOOKUP(F5706,Lookup!$D$2:$E$26,2,FALSE),0),1.6))</f>
        <v>0</v>
      </c>
      <c r="T5706" s="6">
        <f t="shared" si="363"/>
        <v>0</v>
      </c>
      <c r="U5706" s="6">
        <f t="shared" si="364"/>
        <v>0</v>
      </c>
      <c r="V5706" t="str">
        <f t="shared" si="365"/>
        <v>M.STAFFORD, LA</v>
      </c>
    </row>
    <row r="5707" spans="1:22">
      <c r="A5707">
        <v>1871</v>
      </c>
      <c r="B5707" s="21">
        <v>3</v>
      </c>
      <c r="C5707" s="21" t="s">
        <v>875</v>
      </c>
      <c r="D5707" s="21" t="s">
        <v>18</v>
      </c>
      <c r="E5707" s="21">
        <v>52</v>
      </c>
      <c r="F5707" s="21">
        <v>48</v>
      </c>
      <c r="G5707" s="21" t="s">
        <v>6811</v>
      </c>
      <c r="H5707" s="21" t="s">
        <v>2963</v>
      </c>
      <c r="I5707" s="21">
        <v>0</v>
      </c>
      <c r="J5707" s="21">
        <v>0</v>
      </c>
      <c r="K5707" s="21">
        <v>0</v>
      </c>
      <c r="L5707" s="21">
        <v>0</v>
      </c>
      <c r="M5707" s="21" t="s">
        <v>905</v>
      </c>
      <c r="N5707" s="21" t="s">
        <v>587</v>
      </c>
      <c r="O5707" s="21">
        <f t="shared" si="360"/>
        <v>0</v>
      </c>
      <c r="P5707" s="21">
        <f t="shared" si="361"/>
        <v>0</v>
      </c>
      <c r="Q5707" s="21">
        <f t="shared" si="362"/>
        <v>0</v>
      </c>
      <c r="R5707">
        <f>IFERROR(IF(I5707=1,VLOOKUP(F5707,Lookup!$A$2:$B$15,2,FALSE),0),0.5)</f>
        <v>0</v>
      </c>
      <c r="S5707">
        <f>IF(K5707=1,1,IFERROR(IF(H5707="pass",VLOOKUP(F5707,Lookup!$D$2:$E$26,2,FALSE),0),1.6))</f>
        <v>0</v>
      </c>
      <c r="T5707" s="6">
        <f t="shared" si="363"/>
        <v>0</v>
      </c>
      <c r="U5707" s="6">
        <f t="shared" si="364"/>
        <v>0</v>
      </c>
      <c r="V5707" t="str">
        <f t="shared" si="365"/>
        <v>M.STAFFORD, LA</v>
      </c>
    </row>
    <row r="5708" spans="1:22">
      <c r="A5708">
        <v>1872</v>
      </c>
      <c r="B5708" s="21">
        <v>3</v>
      </c>
      <c r="C5708" s="21" t="s">
        <v>26</v>
      </c>
      <c r="D5708" s="21" t="s">
        <v>14</v>
      </c>
      <c r="E5708" s="21">
        <v>75</v>
      </c>
      <c r="F5708" s="21">
        <v>25</v>
      </c>
      <c r="G5708" s="21" t="s">
        <v>6812</v>
      </c>
      <c r="H5708" s="21" t="s">
        <v>585</v>
      </c>
      <c r="I5708" s="21">
        <v>1</v>
      </c>
      <c r="J5708" s="21">
        <v>0</v>
      </c>
      <c r="K5708" s="21">
        <v>0</v>
      </c>
      <c r="L5708" s="21">
        <v>0</v>
      </c>
      <c r="M5708" s="21" t="s">
        <v>2368</v>
      </c>
      <c r="N5708" s="21" t="s">
        <v>587</v>
      </c>
      <c r="O5708" s="21">
        <f t="shared" si="360"/>
        <v>0</v>
      </c>
      <c r="P5708" s="21">
        <f t="shared" si="361"/>
        <v>1</v>
      </c>
      <c r="Q5708" s="21">
        <f t="shared" si="362"/>
        <v>0</v>
      </c>
      <c r="R5708">
        <f>IFERROR(IF(I5708=1,VLOOKUP(F5708,Lookup!$A$2:$B$15,2,FALSE),0),0.5)</f>
        <v>0.5</v>
      </c>
      <c r="S5708">
        <f>IF(K5708=1,1,IFERROR(IF(H5708="pass",VLOOKUP(F5708,Lookup!$D$2:$E$26,2,FALSE),0),1.6))</f>
        <v>0</v>
      </c>
      <c r="T5708" s="6">
        <f t="shared" si="363"/>
        <v>0</v>
      </c>
      <c r="U5708" s="6">
        <f t="shared" si="364"/>
        <v>0.5</v>
      </c>
      <c r="V5708" t="str">
        <f t="shared" si="365"/>
        <v>D.SINGLETARY, BUF</v>
      </c>
    </row>
    <row r="5709" spans="1:22">
      <c r="A5709">
        <v>1873</v>
      </c>
      <c r="B5709" s="21">
        <v>3</v>
      </c>
      <c r="C5709" s="21" t="s">
        <v>26</v>
      </c>
      <c r="D5709" s="21" t="s">
        <v>14</v>
      </c>
      <c r="E5709" s="21">
        <v>75</v>
      </c>
      <c r="F5709" s="21">
        <v>25</v>
      </c>
      <c r="G5709" s="21" t="s">
        <v>6813</v>
      </c>
      <c r="H5709" s="21" t="s">
        <v>439</v>
      </c>
      <c r="I5709" s="21">
        <v>0</v>
      </c>
      <c r="J5709" s="21">
        <v>1</v>
      </c>
      <c r="K5709" s="21">
        <v>0</v>
      </c>
      <c r="L5709" s="21">
        <v>0</v>
      </c>
      <c r="M5709" s="21" t="s">
        <v>2368</v>
      </c>
      <c r="N5709" s="21">
        <v>-1</v>
      </c>
      <c r="O5709" s="21">
        <f t="shared" si="360"/>
        <v>-1</v>
      </c>
      <c r="P5709" s="21">
        <f t="shared" si="361"/>
        <v>0</v>
      </c>
      <c r="Q5709" s="21">
        <f t="shared" si="362"/>
        <v>1</v>
      </c>
      <c r="R5709">
        <f>IFERROR(IF(I5709=1,VLOOKUP(F5709,Lookup!$A$2:$B$15,2,FALSE),0),0.5)</f>
        <v>0</v>
      </c>
      <c r="S5709">
        <f>IF(K5709=1,1,IFERROR(IF(H5709="pass",VLOOKUP(F5709,Lookup!$D$2:$E$26,2,FALSE),0),1.6))</f>
        <v>1.6</v>
      </c>
      <c r="T5709" s="6">
        <f t="shared" si="363"/>
        <v>1.5825</v>
      </c>
      <c r="U5709" s="6">
        <f t="shared" si="364"/>
        <v>1.5825</v>
      </c>
      <c r="V5709" t="str">
        <f t="shared" si="365"/>
        <v>D.SINGLETARY, BUF</v>
      </c>
    </row>
    <row r="5710" spans="1:22">
      <c r="A5710">
        <v>1874</v>
      </c>
      <c r="B5710" s="21">
        <v>3</v>
      </c>
      <c r="C5710" s="21" t="s">
        <v>26</v>
      </c>
      <c r="D5710" s="21" t="s">
        <v>14</v>
      </c>
      <c r="E5710" s="21">
        <v>80</v>
      </c>
      <c r="F5710" s="21">
        <v>20</v>
      </c>
      <c r="G5710" s="21" t="s">
        <v>6814</v>
      </c>
      <c r="H5710" s="21" t="s">
        <v>439</v>
      </c>
      <c r="I5710" s="21">
        <v>0</v>
      </c>
      <c r="J5710" s="21">
        <v>1</v>
      </c>
      <c r="K5710" s="21">
        <v>0</v>
      </c>
      <c r="L5710" s="21">
        <v>0</v>
      </c>
      <c r="M5710" s="21" t="s">
        <v>2416</v>
      </c>
      <c r="N5710" s="21">
        <v>19</v>
      </c>
      <c r="O5710" s="21">
        <f t="shared" si="360"/>
        <v>19</v>
      </c>
      <c r="P5710" s="21">
        <f t="shared" si="361"/>
        <v>0</v>
      </c>
      <c r="Q5710" s="21">
        <f t="shared" si="362"/>
        <v>1</v>
      </c>
      <c r="R5710">
        <f>IFERROR(IF(I5710=1,VLOOKUP(F5710,Lookup!$A$2:$B$15,2,FALSE),0),0.5)</f>
        <v>0</v>
      </c>
      <c r="S5710">
        <f>IF(K5710=1,1,IFERROR(IF(H5710="pass",VLOOKUP(F5710,Lookup!$D$2:$E$26,2,FALSE),0),1.6))</f>
        <v>1.6</v>
      </c>
      <c r="T5710" s="6">
        <f t="shared" si="363"/>
        <v>1.9325000000000001</v>
      </c>
      <c r="U5710" s="6">
        <f t="shared" si="364"/>
        <v>1.9325000000000001</v>
      </c>
      <c r="V5710" t="str">
        <f t="shared" si="365"/>
        <v>G.DAVIS, BUF</v>
      </c>
    </row>
    <row r="5711" spans="1:22">
      <c r="A5711">
        <v>1875</v>
      </c>
      <c r="B5711" s="21">
        <v>3</v>
      </c>
      <c r="C5711" s="21" t="s">
        <v>26</v>
      </c>
      <c r="D5711" s="21" t="s">
        <v>14</v>
      </c>
      <c r="E5711" s="21">
        <v>57</v>
      </c>
      <c r="F5711" s="21">
        <v>43</v>
      </c>
      <c r="G5711" s="21" t="s">
        <v>6815</v>
      </c>
      <c r="H5711" s="21" t="s">
        <v>585</v>
      </c>
      <c r="I5711" s="21">
        <v>0</v>
      </c>
      <c r="J5711" s="21">
        <v>1</v>
      </c>
      <c r="K5711" s="21">
        <v>0</v>
      </c>
      <c r="L5711" s="21">
        <v>0</v>
      </c>
      <c r="M5711" s="21" t="s">
        <v>2385</v>
      </c>
      <c r="N5711" s="21" t="s">
        <v>587</v>
      </c>
      <c r="O5711" s="21">
        <f t="shared" si="360"/>
        <v>0</v>
      </c>
      <c r="P5711" s="21">
        <f t="shared" si="361"/>
        <v>0</v>
      </c>
      <c r="Q5711" s="21">
        <f t="shared" si="362"/>
        <v>0</v>
      </c>
      <c r="R5711">
        <f>IFERROR(IF(I5711=1,VLOOKUP(F5711,Lookup!$A$2:$B$15,2,FALSE),0),0.5)</f>
        <v>0</v>
      </c>
      <c r="S5711">
        <f>IF(K5711=1,1,IFERROR(IF(H5711="pass",VLOOKUP(F5711,Lookup!$D$2:$E$26,2,FALSE),0),1.6))</f>
        <v>0</v>
      </c>
      <c r="T5711" s="6">
        <f t="shared" si="363"/>
        <v>0</v>
      </c>
      <c r="U5711" s="6">
        <f t="shared" si="364"/>
        <v>0</v>
      </c>
      <c r="V5711" t="str">
        <f t="shared" si="365"/>
        <v>J.ALLEN, BUF</v>
      </c>
    </row>
    <row r="5712" spans="1:22">
      <c r="A5712">
        <v>1876</v>
      </c>
      <c r="B5712" s="21">
        <v>3</v>
      </c>
      <c r="C5712" s="21" t="s">
        <v>26</v>
      </c>
      <c r="D5712" s="21" t="s">
        <v>14</v>
      </c>
      <c r="E5712" s="21">
        <v>53</v>
      </c>
      <c r="F5712" s="21">
        <v>47</v>
      </c>
      <c r="G5712" s="21" t="s">
        <v>6816</v>
      </c>
      <c r="H5712" s="21" t="s">
        <v>439</v>
      </c>
      <c r="I5712" s="21">
        <v>0</v>
      </c>
      <c r="J5712" s="21">
        <v>1</v>
      </c>
      <c r="K5712" s="21">
        <v>0</v>
      </c>
      <c r="L5712" s="21">
        <v>0</v>
      </c>
      <c r="M5712" s="21" t="s">
        <v>2376</v>
      </c>
      <c r="N5712" s="21">
        <v>6</v>
      </c>
      <c r="O5712" s="21">
        <f t="shared" si="360"/>
        <v>6</v>
      </c>
      <c r="P5712" s="21">
        <f t="shared" si="361"/>
        <v>0</v>
      </c>
      <c r="Q5712" s="21">
        <f t="shared" si="362"/>
        <v>1</v>
      </c>
      <c r="R5712">
        <f>IFERROR(IF(I5712=1,VLOOKUP(F5712,Lookup!$A$2:$B$15,2,FALSE),0),0.5)</f>
        <v>0</v>
      </c>
      <c r="S5712">
        <f>IF(K5712=1,1,IFERROR(IF(H5712="pass",VLOOKUP(F5712,Lookup!$D$2:$E$26,2,FALSE),0),1.6))</f>
        <v>1.6</v>
      </c>
      <c r="T5712" s="6">
        <f t="shared" si="363"/>
        <v>1.7050000000000001</v>
      </c>
      <c r="U5712" s="6">
        <f t="shared" si="364"/>
        <v>1.7050000000000001</v>
      </c>
      <c r="V5712" t="str">
        <f t="shared" si="365"/>
        <v>E.SANDERS, BUF</v>
      </c>
    </row>
    <row r="5713" spans="1:22">
      <c r="A5713">
        <v>1877</v>
      </c>
      <c r="B5713" s="21">
        <v>3</v>
      </c>
      <c r="C5713" s="21" t="s">
        <v>26</v>
      </c>
      <c r="D5713" s="21" t="s">
        <v>14</v>
      </c>
      <c r="E5713" s="21">
        <v>42</v>
      </c>
      <c r="F5713" s="21">
        <v>58</v>
      </c>
      <c r="G5713" s="21" t="s">
        <v>6817</v>
      </c>
      <c r="H5713" s="21" t="s">
        <v>439</v>
      </c>
      <c r="I5713" s="21">
        <v>0</v>
      </c>
      <c r="J5713" s="21">
        <v>1</v>
      </c>
      <c r="K5713" s="21">
        <v>0</v>
      </c>
      <c r="L5713" s="21">
        <v>0</v>
      </c>
      <c r="M5713" s="21" t="s">
        <v>2359</v>
      </c>
      <c r="N5713" s="21">
        <v>3</v>
      </c>
      <c r="O5713" s="21">
        <f t="shared" si="360"/>
        <v>3</v>
      </c>
      <c r="P5713" s="21">
        <f t="shared" si="361"/>
        <v>0</v>
      </c>
      <c r="Q5713" s="21">
        <f t="shared" si="362"/>
        <v>1</v>
      </c>
      <c r="R5713">
        <f>IFERROR(IF(I5713=1,VLOOKUP(F5713,Lookup!$A$2:$B$15,2,FALSE),0),0.5)</f>
        <v>0</v>
      </c>
      <c r="S5713">
        <f>IF(K5713=1,1,IFERROR(IF(H5713="pass",VLOOKUP(F5713,Lookup!$D$2:$E$26,2,FALSE),0),1.6))</f>
        <v>1.6</v>
      </c>
      <c r="T5713" s="6">
        <f t="shared" si="363"/>
        <v>1.6525000000000001</v>
      </c>
      <c r="U5713" s="6">
        <f t="shared" si="364"/>
        <v>1.6525000000000001</v>
      </c>
      <c r="V5713" t="str">
        <f t="shared" si="365"/>
        <v>S.DIGGS, BUF</v>
      </c>
    </row>
    <row r="5714" spans="1:22">
      <c r="A5714">
        <v>1878</v>
      </c>
      <c r="B5714" s="21">
        <v>3</v>
      </c>
      <c r="C5714" s="21" t="s">
        <v>26</v>
      </c>
      <c r="D5714" s="21" t="s">
        <v>14</v>
      </c>
      <c r="E5714" s="21">
        <v>29</v>
      </c>
      <c r="F5714" s="21">
        <v>71</v>
      </c>
      <c r="G5714" s="21" t="s">
        <v>6818</v>
      </c>
      <c r="H5714" s="21" t="s">
        <v>439</v>
      </c>
      <c r="I5714" s="21">
        <v>0</v>
      </c>
      <c r="J5714" s="21">
        <v>1</v>
      </c>
      <c r="K5714" s="21">
        <v>0</v>
      </c>
      <c r="L5714" s="21">
        <v>0</v>
      </c>
      <c r="M5714" s="21" t="s">
        <v>6819</v>
      </c>
      <c r="N5714" s="21">
        <v>0</v>
      </c>
      <c r="O5714" s="21">
        <f t="shared" si="360"/>
        <v>0</v>
      </c>
      <c r="P5714" s="21">
        <f t="shared" si="361"/>
        <v>0</v>
      </c>
      <c r="Q5714" s="21">
        <f t="shared" si="362"/>
        <v>1</v>
      </c>
      <c r="R5714">
        <f>IFERROR(IF(I5714=1,VLOOKUP(F5714,Lookup!$A$2:$B$15,2,FALSE),0),0.5)</f>
        <v>0</v>
      </c>
      <c r="S5714">
        <f>IF(K5714=1,1,IFERROR(IF(H5714="pass",VLOOKUP(F5714,Lookup!$D$2:$E$26,2,FALSE),0),1.6))</f>
        <v>1.6</v>
      </c>
      <c r="T5714" s="6">
        <f t="shared" si="363"/>
        <v>1.6</v>
      </c>
      <c r="U5714" s="6">
        <f t="shared" si="364"/>
        <v>1.6</v>
      </c>
      <c r="V5714" t="str">
        <f t="shared" si="365"/>
        <v>T.SWEENEY, BUF</v>
      </c>
    </row>
    <row r="5715" spans="1:22">
      <c r="A5715">
        <v>1879</v>
      </c>
      <c r="B5715" s="21">
        <v>3</v>
      </c>
      <c r="C5715" s="21" t="s">
        <v>26</v>
      </c>
      <c r="D5715" s="21" t="s">
        <v>14</v>
      </c>
      <c r="E5715" s="21">
        <v>28</v>
      </c>
      <c r="F5715" s="21">
        <v>72</v>
      </c>
      <c r="G5715" s="21" t="s">
        <v>6820</v>
      </c>
      <c r="H5715" s="21" t="s">
        <v>439</v>
      </c>
      <c r="I5715" s="21">
        <v>0</v>
      </c>
      <c r="J5715" s="21">
        <v>1</v>
      </c>
      <c r="K5715" s="21">
        <v>0</v>
      </c>
      <c r="L5715" s="21">
        <v>0</v>
      </c>
      <c r="M5715" s="21" t="s">
        <v>2376</v>
      </c>
      <c r="N5715" s="21">
        <v>28</v>
      </c>
      <c r="O5715" s="21">
        <f t="shared" si="360"/>
        <v>28</v>
      </c>
      <c r="P5715" s="21">
        <f t="shared" si="361"/>
        <v>0</v>
      </c>
      <c r="Q5715" s="21">
        <f t="shared" si="362"/>
        <v>1</v>
      </c>
      <c r="R5715">
        <f>IFERROR(IF(I5715=1,VLOOKUP(F5715,Lookup!$A$2:$B$15,2,FALSE),0),0.5)</f>
        <v>0</v>
      </c>
      <c r="S5715">
        <f>IF(K5715=1,1,IFERROR(IF(H5715="pass",VLOOKUP(F5715,Lookup!$D$2:$E$26,2,FALSE),0),1.6))</f>
        <v>1.6</v>
      </c>
      <c r="T5715" s="6">
        <f t="shared" si="363"/>
        <v>2.09</v>
      </c>
      <c r="U5715" s="6">
        <f t="shared" si="364"/>
        <v>2.09</v>
      </c>
      <c r="V5715" t="str">
        <f t="shared" si="365"/>
        <v>E.SANDERS, BUF</v>
      </c>
    </row>
    <row r="5716" spans="1:22">
      <c r="A5716">
        <v>1880</v>
      </c>
      <c r="B5716" s="21">
        <v>3</v>
      </c>
      <c r="C5716" s="21" t="s">
        <v>14</v>
      </c>
      <c r="D5716" s="21" t="s">
        <v>26</v>
      </c>
      <c r="E5716" s="21">
        <v>79</v>
      </c>
      <c r="F5716" s="21">
        <v>21</v>
      </c>
      <c r="G5716" s="21" t="s">
        <v>6821</v>
      </c>
      <c r="H5716" s="21" t="s">
        <v>585</v>
      </c>
      <c r="I5716" s="21">
        <v>1</v>
      </c>
      <c r="J5716" s="21">
        <v>0</v>
      </c>
      <c r="K5716" s="21">
        <v>0</v>
      </c>
      <c r="L5716" s="21">
        <v>0</v>
      </c>
      <c r="M5716" s="21" t="s">
        <v>1726</v>
      </c>
      <c r="N5716" s="21" t="s">
        <v>587</v>
      </c>
      <c r="O5716" s="21">
        <f t="shared" si="360"/>
        <v>0</v>
      </c>
      <c r="P5716" s="21">
        <f t="shared" si="361"/>
        <v>1</v>
      </c>
      <c r="Q5716" s="21">
        <f t="shared" si="362"/>
        <v>0</v>
      </c>
      <c r="R5716">
        <f>IFERROR(IF(I5716=1,VLOOKUP(F5716,Lookup!$A$2:$B$15,2,FALSE),0),0.5)</f>
        <v>0.5</v>
      </c>
      <c r="S5716">
        <f>IF(K5716=1,1,IFERROR(IF(H5716="pass",VLOOKUP(F5716,Lookup!$D$2:$E$26,2,FALSE),0),1.6))</f>
        <v>0</v>
      </c>
      <c r="T5716" s="6">
        <f t="shared" si="363"/>
        <v>0</v>
      </c>
      <c r="U5716" s="6">
        <f t="shared" si="364"/>
        <v>0.5</v>
      </c>
      <c r="V5716" t="str">
        <f t="shared" si="365"/>
        <v>J.MCKISSIC, WAS</v>
      </c>
    </row>
    <row r="5717" spans="1:22">
      <c r="A5717">
        <v>1881</v>
      </c>
      <c r="B5717" s="21">
        <v>3</v>
      </c>
      <c r="C5717" s="21" t="s">
        <v>14</v>
      </c>
      <c r="D5717" s="21" t="s">
        <v>26</v>
      </c>
      <c r="E5717" s="21">
        <v>71</v>
      </c>
      <c r="F5717" s="21">
        <v>29</v>
      </c>
      <c r="G5717" s="21" t="s">
        <v>6822</v>
      </c>
      <c r="H5717" s="21" t="s">
        <v>439</v>
      </c>
      <c r="I5717" s="21">
        <v>0</v>
      </c>
      <c r="J5717" s="21">
        <v>1</v>
      </c>
      <c r="K5717" s="21">
        <v>0</v>
      </c>
      <c r="L5717" s="21">
        <v>0</v>
      </c>
      <c r="M5717" s="21" t="s">
        <v>1756</v>
      </c>
      <c r="N5717" s="21">
        <v>0</v>
      </c>
      <c r="O5717" s="21">
        <f t="shared" si="360"/>
        <v>0</v>
      </c>
      <c r="P5717" s="21">
        <f t="shared" si="361"/>
        <v>0</v>
      </c>
      <c r="Q5717" s="21">
        <f t="shared" si="362"/>
        <v>1</v>
      </c>
      <c r="R5717">
        <f>IFERROR(IF(I5717=1,VLOOKUP(F5717,Lookup!$A$2:$B$15,2,FALSE),0),0.5)</f>
        <v>0</v>
      </c>
      <c r="S5717">
        <f>IF(K5717=1,1,IFERROR(IF(H5717="pass",VLOOKUP(F5717,Lookup!$D$2:$E$26,2,FALSE),0),1.6))</f>
        <v>1.6</v>
      </c>
      <c r="T5717" s="6">
        <f t="shared" si="363"/>
        <v>1.6</v>
      </c>
      <c r="U5717" s="6">
        <f t="shared" si="364"/>
        <v>1.6</v>
      </c>
      <c r="V5717" t="str">
        <f t="shared" si="365"/>
        <v>T.MCLAURIN, WAS</v>
      </c>
    </row>
    <row r="5718" spans="1:22">
      <c r="A5718">
        <v>1882</v>
      </c>
      <c r="B5718" s="21">
        <v>3</v>
      </c>
      <c r="C5718" s="21" t="s">
        <v>14</v>
      </c>
      <c r="D5718" s="21" t="s">
        <v>26</v>
      </c>
      <c r="E5718" s="21">
        <v>71</v>
      </c>
      <c r="F5718" s="21">
        <v>29</v>
      </c>
      <c r="G5718" s="21" t="s">
        <v>6823</v>
      </c>
      <c r="H5718" s="21" t="s">
        <v>2864</v>
      </c>
      <c r="I5718" s="21">
        <v>0</v>
      </c>
      <c r="J5718" s="21">
        <v>1</v>
      </c>
      <c r="K5718" s="21">
        <v>0</v>
      </c>
      <c r="L5718" s="21">
        <v>0</v>
      </c>
      <c r="M5718" s="21" t="s">
        <v>1756</v>
      </c>
      <c r="N5718" s="21">
        <v>2</v>
      </c>
      <c r="O5718" s="21">
        <f t="shared" si="360"/>
        <v>2</v>
      </c>
      <c r="P5718" s="21">
        <f t="shared" si="361"/>
        <v>0</v>
      </c>
      <c r="Q5718" s="21">
        <f t="shared" si="362"/>
        <v>0</v>
      </c>
      <c r="R5718">
        <f>IFERROR(IF(I5718=1,VLOOKUP(F5718,Lookup!$A$2:$B$15,2,FALSE),0),0.5)</f>
        <v>0</v>
      </c>
      <c r="S5718">
        <f>IF(K5718=1,1,IFERROR(IF(H5718="pass",VLOOKUP(F5718,Lookup!$D$2:$E$26,2,FALSE),0),1.6))</f>
        <v>0</v>
      </c>
      <c r="T5718" s="6">
        <f t="shared" si="363"/>
        <v>1.635</v>
      </c>
      <c r="U5718" s="6">
        <f t="shared" si="364"/>
        <v>1.635</v>
      </c>
      <c r="V5718" t="str">
        <f t="shared" si="365"/>
        <v>T.MCLAURIN, WAS</v>
      </c>
    </row>
    <row r="5719" spans="1:22">
      <c r="A5719">
        <v>1883</v>
      </c>
      <c r="B5719" s="21">
        <v>3</v>
      </c>
      <c r="C5719" s="21" t="s">
        <v>14</v>
      </c>
      <c r="D5719" s="21" t="s">
        <v>26</v>
      </c>
      <c r="E5719" s="21">
        <v>81</v>
      </c>
      <c r="F5719" s="21">
        <v>19</v>
      </c>
      <c r="G5719" s="21" t="s">
        <v>6824</v>
      </c>
      <c r="H5719" s="21" t="s">
        <v>439</v>
      </c>
      <c r="I5719" s="21">
        <v>0</v>
      </c>
      <c r="J5719" s="21">
        <v>1</v>
      </c>
      <c r="K5719" s="21">
        <v>0</v>
      </c>
      <c r="L5719" s="21">
        <v>0</v>
      </c>
      <c r="M5719" s="21" t="s">
        <v>1751</v>
      </c>
      <c r="N5719" s="21">
        <v>1</v>
      </c>
      <c r="O5719" s="21">
        <f t="shared" si="360"/>
        <v>1</v>
      </c>
      <c r="P5719" s="21">
        <f t="shared" si="361"/>
        <v>0</v>
      </c>
      <c r="Q5719" s="21">
        <f t="shared" si="362"/>
        <v>1</v>
      </c>
      <c r="R5719">
        <f>IFERROR(IF(I5719=1,VLOOKUP(F5719,Lookup!$A$2:$B$15,2,FALSE),0),0.5)</f>
        <v>0</v>
      </c>
      <c r="S5719">
        <f>IF(K5719=1,1,IFERROR(IF(H5719="pass",VLOOKUP(F5719,Lookup!$D$2:$E$26,2,FALSE),0),1.6))</f>
        <v>1.6</v>
      </c>
      <c r="T5719" s="6">
        <f t="shared" si="363"/>
        <v>1.6175000000000002</v>
      </c>
      <c r="U5719" s="6">
        <f t="shared" si="364"/>
        <v>1.6175000000000002</v>
      </c>
      <c r="V5719" t="str">
        <f t="shared" si="365"/>
        <v>L.THOMAS, WAS</v>
      </c>
    </row>
    <row r="5720" spans="1:22">
      <c r="A5720">
        <v>1884</v>
      </c>
      <c r="B5720" s="21">
        <v>3</v>
      </c>
      <c r="C5720" s="21" t="s">
        <v>26</v>
      </c>
      <c r="D5720" s="21" t="s">
        <v>14</v>
      </c>
      <c r="E5720" s="21">
        <v>76</v>
      </c>
      <c r="F5720" s="21">
        <v>24</v>
      </c>
      <c r="G5720" s="21" t="s">
        <v>6825</v>
      </c>
      <c r="H5720" s="21" t="s">
        <v>439</v>
      </c>
      <c r="I5720" s="21">
        <v>0</v>
      </c>
      <c r="J5720" s="21">
        <v>1</v>
      </c>
      <c r="K5720" s="21">
        <v>0</v>
      </c>
      <c r="L5720" s="21">
        <v>0</v>
      </c>
      <c r="M5720" s="21" t="s">
        <v>2359</v>
      </c>
      <c r="N5720" s="21">
        <v>1</v>
      </c>
      <c r="O5720" s="21">
        <f t="shared" si="360"/>
        <v>1</v>
      </c>
      <c r="P5720" s="21">
        <f t="shared" si="361"/>
        <v>0</v>
      </c>
      <c r="Q5720" s="21">
        <f t="shared" si="362"/>
        <v>1</v>
      </c>
      <c r="R5720">
        <f>IFERROR(IF(I5720=1,VLOOKUP(F5720,Lookup!$A$2:$B$15,2,FALSE),0),0.5)</f>
        <v>0</v>
      </c>
      <c r="S5720">
        <f>IF(K5720=1,1,IFERROR(IF(H5720="pass",VLOOKUP(F5720,Lookup!$D$2:$E$26,2,FALSE),0),1.6))</f>
        <v>1.6</v>
      </c>
      <c r="T5720" s="6">
        <f t="shared" si="363"/>
        <v>1.6175000000000002</v>
      </c>
      <c r="U5720" s="6">
        <f t="shared" si="364"/>
        <v>1.6175000000000002</v>
      </c>
      <c r="V5720" t="str">
        <f t="shared" si="365"/>
        <v>S.DIGGS, BUF</v>
      </c>
    </row>
    <row r="5721" spans="1:22">
      <c r="A5721">
        <v>1885</v>
      </c>
      <c r="B5721" s="21">
        <v>3</v>
      </c>
      <c r="C5721" s="21" t="s">
        <v>26</v>
      </c>
      <c r="D5721" s="21" t="s">
        <v>14</v>
      </c>
      <c r="E5721" s="21">
        <v>73</v>
      </c>
      <c r="F5721" s="21">
        <v>27</v>
      </c>
      <c r="G5721" s="21" t="s">
        <v>6826</v>
      </c>
      <c r="H5721" s="21" t="s">
        <v>585</v>
      </c>
      <c r="I5721" s="21">
        <v>1</v>
      </c>
      <c r="J5721" s="21">
        <v>0</v>
      </c>
      <c r="K5721" s="21">
        <v>0</v>
      </c>
      <c r="L5721" s="21">
        <v>0</v>
      </c>
      <c r="M5721" s="21" t="s">
        <v>2984</v>
      </c>
      <c r="N5721" s="21" t="s">
        <v>587</v>
      </c>
      <c r="O5721" s="21">
        <f t="shared" si="360"/>
        <v>0</v>
      </c>
      <c r="P5721" s="21">
        <f t="shared" si="361"/>
        <v>1</v>
      </c>
      <c r="Q5721" s="21">
        <f t="shared" si="362"/>
        <v>0</v>
      </c>
      <c r="R5721">
        <f>IFERROR(IF(I5721=1,VLOOKUP(F5721,Lookup!$A$2:$B$15,2,FALSE),0),0.5)</f>
        <v>0.5</v>
      </c>
      <c r="S5721">
        <f>IF(K5721=1,1,IFERROR(IF(H5721="pass",VLOOKUP(F5721,Lookup!$D$2:$E$26,2,FALSE),0),1.6))</f>
        <v>0</v>
      </c>
      <c r="T5721" s="6">
        <f t="shared" si="363"/>
        <v>0</v>
      </c>
      <c r="U5721" s="6">
        <f t="shared" si="364"/>
        <v>0.5</v>
      </c>
      <c r="V5721" t="str">
        <f t="shared" si="365"/>
        <v>Z.MOSS, BUF</v>
      </c>
    </row>
    <row r="5722" spans="1:22">
      <c r="A5722">
        <v>1886</v>
      </c>
      <c r="B5722" s="21">
        <v>3</v>
      </c>
      <c r="C5722" s="21" t="s">
        <v>26</v>
      </c>
      <c r="D5722" s="21" t="s">
        <v>14</v>
      </c>
      <c r="E5722" s="21">
        <v>67</v>
      </c>
      <c r="F5722" s="21">
        <v>33</v>
      </c>
      <c r="G5722" s="21" t="s">
        <v>6827</v>
      </c>
      <c r="H5722" s="21" t="s">
        <v>585</v>
      </c>
      <c r="I5722" s="21">
        <v>1</v>
      </c>
      <c r="J5722" s="21">
        <v>0</v>
      </c>
      <c r="K5722" s="21">
        <v>0</v>
      </c>
      <c r="L5722" s="21">
        <v>0</v>
      </c>
      <c r="M5722" s="21" t="s">
        <v>2406</v>
      </c>
      <c r="N5722" s="21" t="s">
        <v>587</v>
      </c>
      <c r="O5722" s="21">
        <f t="shared" si="360"/>
        <v>0</v>
      </c>
      <c r="P5722" s="21">
        <f t="shared" si="361"/>
        <v>1</v>
      </c>
      <c r="Q5722" s="21">
        <f t="shared" si="362"/>
        <v>0</v>
      </c>
      <c r="R5722">
        <f>IFERROR(IF(I5722=1,VLOOKUP(F5722,Lookup!$A$2:$B$15,2,FALSE),0),0.5)</f>
        <v>0.5</v>
      </c>
      <c r="S5722">
        <f>IF(K5722=1,1,IFERROR(IF(H5722="pass",VLOOKUP(F5722,Lookup!$D$2:$E$26,2,FALSE),0),1.6))</f>
        <v>0</v>
      </c>
      <c r="T5722" s="6">
        <f t="shared" si="363"/>
        <v>0</v>
      </c>
      <c r="U5722" s="6">
        <f t="shared" si="364"/>
        <v>0.5</v>
      </c>
      <c r="V5722" t="str">
        <f t="shared" si="365"/>
        <v>I.MCKENZIE, BUF</v>
      </c>
    </row>
    <row r="5723" spans="1:22">
      <c r="A5723">
        <v>1887</v>
      </c>
      <c r="B5723" s="21">
        <v>3</v>
      </c>
      <c r="C5723" s="21" t="s">
        <v>26</v>
      </c>
      <c r="D5723" s="21" t="s">
        <v>14</v>
      </c>
      <c r="E5723" s="21">
        <v>59</v>
      </c>
      <c r="F5723" s="21">
        <v>41</v>
      </c>
      <c r="G5723" s="21" t="s">
        <v>6828</v>
      </c>
      <c r="H5723" s="21" t="s">
        <v>439</v>
      </c>
      <c r="I5723" s="21">
        <v>0</v>
      </c>
      <c r="J5723" s="21">
        <v>1</v>
      </c>
      <c r="K5723" s="21">
        <v>0</v>
      </c>
      <c r="L5723" s="21">
        <v>0</v>
      </c>
      <c r="M5723" s="21" t="s">
        <v>2359</v>
      </c>
      <c r="N5723" s="21">
        <v>34</v>
      </c>
      <c r="O5723" s="21">
        <f t="shared" si="360"/>
        <v>34</v>
      </c>
      <c r="P5723" s="21">
        <f t="shared" si="361"/>
        <v>0</v>
      </c>
      <c r="Q5723" s="21">
        <f t="shared" si="362"/>
        <v>1</v>
      </c>
      <c r="R5723">
        <f>IFERROR(IF(I5723=1,VLOOKUP(F5723,Lookup!$A$2:$B$15,2,FALSE),0),0.5)</f>
        <v>0</v>
      </c>
      <c r="S5723">
        <f>IF(K5723=1,1,IFERROR(IF(H5723="pass",VLOOKUP(F5723,Lookup!$D$2:$E$26,2,FALSE),0),1.6))</f>
        <v>1.6</v>
      </c>
      <c r="T5723" s="6">
        <f t="shared" si="363"/>
        <v>2.1950000000000003</v>
      </c>
      <c r="U5723" s="6">
        <f t="shared" si="364"/>
        <v>2.1950000000000003</v>
      </c>
      <c r="V5723" t="str">
        <f t="shared" si="365"/>
        <v>S.DIGGS, BUF</v>
      </c>
    </row>
    <row r="5724" spans="1:22">
      <c r="A5724">
        <v>1888</v>
      </c>
      <c r="B5724" s="21">
        <v>3</v>
      </c>
      <c r="C5724" s="21" t="s">
        <v>26</v>
      </c>
      <c r="D5724" s="21" t="s">
        <v>14</v>
      </c>
      <c r="E5724" s="21">
        <v>59</v>
      </c>
      <c r="F5724" s="21">
        <v>41</v>
      </c>
      <c r="G5724" s="21" t="s">
        <v>6829</v>
      </c>
      <c r="H5724" s="21" t="s">
        <v>439</v>
      </c>
      <c r="I5724" s="21">
        <v>0</v>
      </c>
      <c r="J5724" s="21">
        <v>1</v>
      </c>
      <c r="K5724" s="21">
        <v>0</v>
      </c>
      <c r="L5724" s="21">
        <v>0</v>
      </c>
      <c r="M5724" s="21" t="s">
        <v>2984</v>
      </c>
      <c r="N5724" s="21">
        <v>-3</v>
      </c>
      <c r="O5724" s="21">
        <f t="shared" si="360"/>
        <v>-3</v>
      </c>
      <c r="P5724" s="21">
        <f t="shared" si="361"/>
        <v>0</v>
      </c>
      <c r="Q5724" s="21">
        <f t="shared" si="362"/>
        <v>1</v>
      </c>
      <c r="R5724">
        <f>IFERROR(IF(I5724=1,VLOOKUP(F5724,Lookup!$A$2:$B$15,2,FALSE),0),0.5)</f>
        <v>0</v>
      </c>
      <c r="S5724">
        <f>IF(K5724=1,1,IFERROR(IF(H5724="pass",VLOOKUP(F5724,Lookup!$D$2:$E$26,2,FALSE),0),1.6))</f>
        <v>1.6</v>
      </c>
      <c r="T5724" s="6">
        <f t="shared" si="363"/>
        <v>1.5475000000000001</v>
      </c>
      <c r="U5724" s="6">
        <f t="shared" si="364"/>
        <v>1.5475000000000001</v>
      </c>
      <c r="V5724" t="str">
        <f t="shared" si="365"/>
        <v>Z.MOSS, BUF</v>
      </c>
    </row>
    <row r="5725" spans="1:22">
      <c r="A5725">
        <v>1889</v>
      </c>
      <c r="B5725" s="21">
        <v>3</v>
      </c>
      <c r="C5725" s="21" t="s">
        <v>26</v>
      </c>
      <c r="D5725" s="21" t="s">
        <v>14</v>
      </c>
      <c r="E5725" s="21">
        <v>52</v>
      </c>
      <c r="F5725" s="21">
        <v>48</v>
      </c>
      <c r="G5725" s="21" t="s">
        <v>6830</v>
      </c>
      <c r="H5725" s="21" t="s">
        <v>439</v>
      </c>
      <c r="I5725" s="21">
        <v>0</v>
      </c>
      <c r="J5725" s="21">
        <v>1</v>
      </c>
      <c r="K5725" s="21">
        <v>0</v>
      </c>
      <c r="L5725" s="21">
        <v>0</v>
      </c>
      <c r="M5725" s="21" t="s">
        <v>2376</v>
      </c>
      <c r="N5725" s="21">
        <v>5</v>
      </c>
      <c r="O5725" s="21">
        <f t="shared" si="360"/>
        <v>5</v>
      </c>
      <c r="P5725" s="21">
        <f t="shared" si="361"/>
        <v>0</v>
      </c>
      <c r="Q5725" s="21">
        <f t="shared" si="362"/>
        <v>1</v>
      </c>
      <c r="R5725">
        <f>IFERROR(IF(I5725=1,VLOOKUP(F5725,Lookup!$A$2:$B$15,2,FALSE),0),0.5)</f>
        <v>0</v>
      </c>
      <c r="S5725">
        <f>IF(K5725=1,1,IFERROR(IF(H5725="pass",VLOOKUP(F5725,Lookup!$D$2:$E$26,2,FALSE),0),1.6))</f>
        <v>1.6</v>
      </c>
      <c r="T5725" s="6">
        <f t="shared" si="363"/>
        <v>1.6875</v>
      </c>
      <c r="U5725" s="6">
        <f t="shared" si="364"/>
        <v>1.6875</v>
      </c>
      <c r="V5725" t="str">
        <f t="shared" si="365"/>
        <v>E.SANDERS, BUF</v>
      </c>
    </row>
    <row r="5726" spans="1:22">
      <c r="A5726">
        <v>1890</v>
      </c>
      <c r="B5726" s="21">
        <v>3</v>
      </c>
      <c r="C5726" s="21" t="s">
        <v>26</v>
      </c>
      <c r="D5726" s="21" t="s">
        <v>14</v>
      </c>
      <c r="E5726" s="21">
        <v>43</v>
      </c>
      <c r="F5726" s="21">
        <v>57</v>
      </c>
      <c r="G5726" s="21" t="s">
        <v>6831</v>
      </c>
      <c r="H5726" s="21" t="s">
        <v>439</v>
      </c>
      <c r="I5726" s="21">
        <v>0</v>
      </c>
      <c r="J5726" s="21">
        <v>1</v>
      </c>
      <c r="K5726" s="21">
        <v>0</v>
      </c>
      <c r="L5726" s="21">
        <v>0</v>
      </c>
      <c r="M5726" s="21" t="s">
        <v>2359</v>
      </c>
      <c r="N5726" s="21">
        <v>43</v>
      </c>
      <c r="O5726" s="21">
        <f t="shared" si="360"/>
        <v>43</v>
      </c>
      <c r="P5726" s="21">
        <f t="shared" si="361"/>
        <v>0</v>
      </c>
      <c r="Q5726" s="21">
        <f t="shared" si="362"/>
        <v>1</v>
      </c>
      <c r="R5726">
        <f>IFERROR(IF(I5726=1,VLOOKUP(F5726,Lookup!$A$2:$B$15,2,FALSE),0),0.5)</f>
        <v>0</v>
      </c>
      <c r="S5726">
        <f>IF(K5726=1,1,IFERROR(IF(H5726="pass",VLOOKUP(F5726,Lookup!$D$2:$E$26,2,FALSE),0),1.6))</f>
        <v>1.6</v>
      </c>
      <c r="T5726" s="6">
        <f t="shared" si="363"/>
        <v>2.3525</v>
      </c>
      <c r="U5726" s="6">
        <f t="shared" si="364"/>
        <v>2.3525</v>
      </c>
      <c r="V5726" t="str">
        <f t="shared" si="365"/>
        <v>S.DIGGS, BUF</v>
      </c>
    </row>
    <row r="5727" spans="1:22">
      <c r="A5727">
        <v>1891</v>
      </c>
      <c r="B5727" s="21">
        <v>3</v>
      </c>
      <c r="C5727" s="21" t="s">
        <v>26</v>
      </c>
      <c r="D5727" s="21" t="s">
        <v>14</v>
      </c>
      <c r="E5727" s="21">
        <v>43</v>
      </c>
      <c r="F5727" s="21">
        <v>57</v>
      </c>
      <c r="G5727" s="21" t="s">
        <v>6832</v>
      </c>
      <c r="H5727" s="21" t="s">
        <v>439</v>
      </c>
      <c r="I5727" s="21">
        <v>0</v>
      </c>
      <c r="J5727" s="21">
        <v>1</v>
      </c>
      <c r="K5727" s="21">
        <v>0</v>
      </c>
      <c r="L5727" s="21">
        <v>0</v>
      </c>
      <c r="M5727" s="21" t="s">
        <v>2357</v>
      </c>
      <c r="N5727" s="21">
        <v>7</v>
      </c>
      <c r="O5727" s="21">
        <f t="shared" si="360"/>
        <v>7</v>
      </c>
      <c r="P5727" s="21">
        <f t="shared" si="361"/>
        <v>0</v>
      </c>
      <c r="Q5727" s="21">
        <f t="shared" si="362"/>
        <v>1</v>
      </c>
      <c r="R5727">
        <f>IFERROR(IF(I5727=1,VLOOKUP(F5727,Lookup!$A$2:$B$15,2,FALSE),0),0.5)</f>
        <v>0</v>
      </c>
      <c r="S5727">
        <f>IF(K5727=1,1,IFERROR(IF(H5727="pass",VLOOKUP(F5727,Lookup!$D$2:$E$26,2,FALSE),0),1.6))</f>
        <v>1.6</v>
      </c>
      <c r="T5727" s="6">
        <f t="shared" si="363"/>
        <v>1.7225000000000001</v>
      </c>
      <c r="U5727" s="6">
        <f t="shared" si="364"/>
        <v>1.7225000000000001</v>
      </c>
      <c r="V5727" t="str">
        <f t="shared" si="365"/>
        <v>C.BEASLEY, BUF</v>
      </c>
    </row>
    <row r="5728" spans="1:22">
      <c r="A5728">
        <v>1892</v>
      </c>
      <c r="B5728" s="21">
        <v>3</v>
      </c>
      <c r="C5728" s="21" t="s">
        <v>26</v>
      </c>
      <c r="D5728" s="21" t="s">
        <v>14</v>
      </c>
      <c r="E5728" s="21">
        <v>36</v>
      </c>
      <c r="F5728" s="21">
        <v>64</v>
      </c>
      <c r="G5728" s="21" t="s">
        <v>6833</v>
      </c>
      <c r="H5728" s="21" t="s">
        <v>585</v>
      </c>
      <c r="I5728" s="21">
        <v>1</v>
      </c>
      <c r="J5728" s="21">
        <v>0</v>
      </c>
      <c r="K5728" s="21">
        <v>0</v>
      </c>
      <c r="L5728" s="21">
        <v>0</v>
      </c>
      <c r="M5728" s="21" t="s">
        <v>2385</v>
      </c>
      <c r="N5728" s="21" t="s">
        <v>587</v>
      </c>
      <c r="O5728" s="21">
        <f t="shared" si="360"/>
        <v>0</v>
      </c>
      <c r="P5728" s="21">
        <f t="shared" si="361"/>
        <v>1</v>
      </c>
      <c r="Q5728" s="21">
        <f t="shared" si="362"/>
        <v>0</v>
      </c>
      <c r="R5728">
        <f>IFERROR(IF(I5728=1,VLOOKUP(F5728,Lookup!$A$2:$B$15,2,FALSE),0),0.5)</f>
        <v>0.5</v>
      </c>
      <c r="S5728">
        <f>IF(K5728=1,1,IFERROR(IF(H5728="pass",VLOOKUP(F5728,Lookup!$D$2:$E$26,2,FALSE),0),1.6))</f>
        <v>0</v>
      </c>
      <c r="T5728" s="6">
        <f t="shared" si="363"/>
        <v>0</v>
      </c>
      <c r="U5728" s="6">
        <f t="shared" si="364"/>
        <v>0.5</v>
      </c>
      <c r="V5728" t="str">
        <f t="shared" si="365"/>
        <v>J.ALLEN, BUF</v>
      </c>
    </row>
    <row r="5729" spans="1:22">
      <c r="A5729">
        <v>1893</v>
      </c>
      <c r="B5729" s="21">
        <v>3</v>
      </c>
      <c r="C5729" s="21" t="s">
        <v>26</v>
      </c>
      <c r="D5729" s="21" t="s">
        <v>14</v>
      </c>
      <c r="E5729" s="21">
        <v>35</v>
      </c>
      <c r="F5729" s="21">
        <v>65</v>
      </c>
      <c r="G5729" s="21" t="s">
        <v>6834</v>
      </c>
      <c r="H5729" s="21" t="s">
        <v>439</v>
      </c>
      <c r="I5729" s="21">
        <v>0</v>
      </c>
      <c r="J5729" s="21">
        <v>1</v>
      </c>
      <c r="K5729" s="21">
        <v>0</v>
      </c>
      <c r="L5729" s="21">
        <v>0</v>
      </c>
      <c r="M5729" s="21" t="s">
        <v>2368</v>
      </c>
      <c r="N5729" s="21">
        <v>0</v>
      </c>
      <c r="O5729" s="21">
        <f t="shared" si="360"/>
        <v>0</v>
      </c>
      <c r="P5729" s="21">
        <f t="shared" si="361"/>
        <v>0</v>
      </c>
      <c r="Q5729" s="21">
        <f t="shared" si="362"/>
        <v>1</v>
      </c>
      <c r="R5729">
        <f>IFERROR(IF(I5729=1,VLOOKUP(F5729,Lookup!$A$2:$B$15,2,FALSE),0),0.5)</f>
        <v>0</v>
      </c>
      <c r="S5729">
        <f>IF(K5729=1,1,IFERROR(IF(H5729="pass",VLOOKUP(F5729,Lookup!$D$2:$E$26,2,FALSE),0),1.6))</f>
        <v>1.6</v>
      </c>
      <c r="T5729" s="6">
        <f t="shared" si="363"/>
        <v>1.6</v>
      </c>
      <c r="U5729" s="6">
        <f t="shared" si="364"/>
        <v>1.6</v>
      </c>
      <c r="V5729" t="str">
        <f t="shared" si="365"/>
        <v>D.SINGLETARY, BUF</v>
      </c>
    </row>
    <row r="5730" spans="1:22">
      <c r="A5730">
        <v>1894</v>
      </c>
      <c r="B5730" s="21">
        <v>3</v>
      </c>
      <c r="C5730" s="21" t="s">
        <v>14</v>
      </c>
      <c r="D5730" s="21" t="s">
        <v>26</v>
      </c>
      <c r="E5730" s="21">
        <v>65</v>
      </c>
      <c r="F5730" s="21">
        <v>35</v>
      </c>
      <c r="G5730" s="21" t="s">
        <v>6835</v>
      </c>
      <c r="H5730" s="21" t="s">
        <v>439</v>
      </c>
      <c r="I5730" s="21">
        <v>0</v>
      </c>
      <c r="J5730" s="21">
        <v>1</v>
      </c>
      <c r="K5730" s="21">
        <v>0</v>
      </c>
      <c r="L5730" s="21">
        <v>0</v>
      </c>
      <c r="M5730" s="21" t="s">
        <v>1697</v>
      </c>
      <c r="N5730" s="21">
        <v>41</v>
      </c>
      <c r="O5730" s="21">
        <f t="shared" si="360"/>
        <v>41</v>
      </c>
      <c r="P5730" s="21">
        <f t="shared" si="361"/>
        <v>0</v>
      </c>
      <c r="Q5730" s="21">
        <f t="shared" si="362"/>
        <v>1</v>
      </c>
      <c r="R5730">
        <f>IFERROR(IF(I5730=1,VLOOKUP(F5730,Lookup!$A$2:$B$15,2,FALSE),0),0.5)</f>
        <v>0</v>
      </c>
      <c r="S5730">
        <f>IF(K5730=1,1,IFERROR(IF(H5730="pass",VLOOKUP(F5730,Lookup!$D$2:$E$26,2,FALSE),0),1.6))</f>
        <v>1.6</v>
      </c>
      <c r="T5730" s="6">
        <f t="shared" si="363"/>
        <v>2.3174999999999999</v>
      </c>
      <c r="U5730" s="6">
        <f t="shared" si="364"/>
        <v>2.3174999999999999</v>
      </c>
      <c r="V5730" t="str">
        <f t="shared" si="365"/>
        <v>D.BROWN, WAS</v>
      </c>
    </row>
    <row r="5731" spans="1:22">
      <c r="A5731">
        <v>1895</v>
      </c>
      <c r="B5731" s="21">
        <v>3</v>
      </c>
      <c r="C5731" s="21" t="s">
        <v>14</v>
      </c>
      <c r="D5731" s="21" t="s">
        <v>26</v>
      </c>
      <c r="E5731" s="21">
        <v>65</v>
      </c>
      <c r="F5731" s="21">
        <v>35</v>
      </c>
      <c r="G5731" s="21" t="s">
        <v>6836</v>
      </c>
      <c r="H5731" s="21" t="s">
        <v>585</v>
      </c>
      <c r="I5731" s="21">
        <v>1</v>
      </c>
      <c r="J5731" s="21">
        <v>0</v>
      </c>
      <c r="K5731" s="21">
        <v>0</v>
      </c>
      <c r="L5731" s="21">
        <v>0</v>
      </c>
      <c r="M5731" s="21" t="s">
        <v>1694</v>
      </c>
      <c r="N5731" s="21" t="s">
        <v>587</v>
      </c>
      <c r="O5731" s="21">
        <f t="shared" si="360"/>
        <v>0</v>
      </c>
      <c r="P5731" s="21">
        <f t="shared" si="361"/>
        <v>1</v>
      </c>
      <c r="Q5731" s="21">
        <f t="shared" si="362"/>
        <v>0</v>
      </c>
      <c r="R5731">
        <f>IFERROR(IF(I5731=1,VLOOKUP(F5731,Lookup!$A$2:$B$15,2,FALSE),0),0.5)</f>
        <v>0.5</v>
      </c>
      <c r="S5731">
        <f>IF(K5731=1,1,IFERROR(IF(H5731="pass",VLOOKUP(F5731,Lookup!$D$2:$E$26,2,FALSE),0),1.6))</f>
        <v>0</v>
      </c>
      <c r="T5731" s="6">
        <f t="shared" si="363"/>
        <v>0</v>
      </c>
      <c r="U5731" s="6">
        <f t="shared" si="364"/>
        <v>0.5</v>
      </c>
      <c r="V5731" t="str">
        <f t="shared" si="365"/>
        <v>A.GIBSON, WAS</v>
      </c>
    </row>
    <row r="5732" spans="1:22">
      <c r="A5732">
        <v>1896</v>
      </c>
      <c r="B5732" s="21">
        <v>3</v>
      </c>
      <c r="C5732" s="21" t="s">
        <v>14</v>
      </c>
      <c r="D5732" s="21" t="s">
        <v>26</v>
      </c>
      <c r="E5732" s="21">
        <v>63</v>
      </c>
      <c r="F5732" s="21">
        <v>37</v>
      </c>
      <c r="G5732" s="21" t="s">
        <v>6837</v>
      </c>
      <c r="H5732" s="21" t="s">
        <v>439</v>
      </c>
      <c r="I5732" s="21">
        <v>0</v>
      </c>
      <c r="J5732" s="21">
        <v>1</v>
      </c>
      <c r="K5732" s="21">
        <v>0</v>
      </c>
      <c r="L5732" s="21">
        <v>0</v>
      </c>
      <c r="M5732" s="21" t="s">
        <v>1751</v>
      </c>
      <c r="N5732" s="21">
        <v>8</v>
      </c>
      <c r="O5732" s="21">
        <f t="shared" si="360"/>
        <v>8</v>
      </c>
      <c r="P5732" s="21">
        <f t="shared" si="361"/>
        <v>0</v>
      </c>
      <c r="Q5732" s="21">
        <f t="shared" si="362"/>
        <v>1</v>
      </c>
      <c r="R5732">
        <f>IFERROR(IF(I5732=1,VLOOKUP(F5732,Lookup!$A$2:$B$15,2,FALSE),0),0.5)</f>
        <v>0</v>
      </c>
      <c r="S5732">
        <f>IF(K5732=1,1,IFERROR(IF(H5732="pass",VLOOKUP(F5732,Lookup!$D$2:$E$26,2,FALSE),0),1.6))</f>
        <v>1.6</v>
      </c>
      <c r="T5732" s="6">
        <f t="shared" si="363"/>
        <v>1.74</v>
      </c>
      <c r="U5732" s="6">
        <f t="shared" si="364"/>
        <v>1.74</v>
      </c>
      <c r="V5732" t="str">
        <f t="shared" si="365"/>
        <v>L.THOMAS, WAS</v>
      </c>
    </row>
    <row r="5733" spans="1:22">
      <c r="A5733">
        <v>1897</v>
      </c>
      <c r="B5733" s="21">
        <v>3</v>
      </c>
      <c r="C5733" s="21" t="s">
        <v>26</v>
      </c>
      <c r="D5733" s="21" t="s">
        <v>14</v>
      </c>
      <c r="E5733" s="21">
        <v>52</v>
      </c>
      <c r="F5733" s="21">
        <v>48</v>
      </c>
      <c r="G5733" s="21" t="s">
        <v>6838</v>
      </c>
      <c r="H5733" s="21" t="s">
        <v>585</v>
      </c>
      <c r="I5733" s="21">
        <v>1</v>
      </c>
      <c r="J5733" s="21">
        <v>0</v>
      </c>
      <c r="K5733" s="21">
        <v>0</v>
      </c>
      <c r="L5733" s="21">
        <v>0</v>
      </c>
      <c r="M5733" s="21" t="s">
        <v>2368</v>
      </c>
      <c r="N5733" s="21" t="s">
        <v>587</v>
      </c>
      <c r="O5733" s="21">
        <f t="shared" si="360"/>
        <v>0</v>
      </c>
      <c r="P5733" s="21">
        <f t="shared" si="361"/>
        <v>1</v>
      </c>
      <c r="Q5733" s="21">
        <f t="shared" si="362"/>
        <v>0</v>
      </c>
      <c r="R5733">
        <f>IFERROR(IF(I5733=1,VLOOKUP(F5733,Lookup!$A$2:$B$15,2,FALSE),0),0.5)</f>
        <v>0.5</v>
      </c>
      <c r="S5733">
        <f>IF(K5733=1,1,IFERROR(IF(H5733="pass",VLOOKUP(F5733,Lookup!$D$2:$E$26,2,FALSE),0),1.6))</f>
        <v>0</v>
      </c>
      <c r="T5733" s="6">
        <f t="shared" si="363"/>
        <v>0</v>
      </c>
      <c r="U5733" s="6">
        <f t="shared" si="364"/>
        <v>0.5</v>
      </c>
      <c r="V5733" t="str">
        <f t="shared" si="365"/>
        <v>D.SINGLETARY, BUF</v>
      </c>
    </row>
    <row r="5734" spans="1:22">
      <c r="A5734">
        <v>1898</v>
      </c>
      <c r="B5734" s="21">
        <v>3</v>
      </c>
      <c r="C5734" s="21" t="s">
        <v>26</v>
      </c>
      <c r="D5734" s="21" t="s">
        <v>14</v>
      </c>
      <c r="E5734" s="21">
        <v>54</v>
      </c>
      <c r="F5734" s="21">
        <v>46</v>
      </c>
      <c r="G5734" s="21" t="s">
        <v>6839</v>
      </c>
      <c r="H5734" s="21" t="s">
        <v>585</v>
      </c>
      <c r="I5734" s="21">
        <v>1</v>
      </c>
      <c r="J5734" s="21">
        <v>0</v>
      </c>
      <c r="K5734" s="21">
        <v>0</v>
      </c>
      <c r="L5734" s="21">
        <v>0</v>
      </c>
      <c r="M5734" s="21" t="s">
        <v>2368</v>
      </c>
      <c r="N5734" s="21" t="s">
        <v>587</v>
      </c>
      <c r="O5734" s="21">
        <f t="shared" si="360"/>
        <v>0</v>
      </c>
      <c r="P5734" s="21">
        <f t="shared" si="361"/>
        <v>1</v>
      </c>
      <c r="Q5734" s="21">
        <f t="shared" si="362"/>
        <v>0</v>
      </c>
      <c r="R5734">
        <f>IFERROR(IF(I5734=1,VLOOKUP(F5734,Lookup!$A$2:$B$15,2,FALSE),0),0.5)</f>
        <v>0.5</v>
      </c>
      <c r="S5734">
        <f>IF(K5734=1,1,IFERROR(IF(H5734="pass",VLOOKUP(F5734,Lookup!$D$2:$E$26,2,FALSE),0),1.6))</f>
        <v>0</v>
      </c>
      <c r="T5734" s="6">
        <f t="shared" si="363"/>
        <v>0</v>
      </c>
      <c r="U5734" s="6">
        <f t="shared" si="364"/>
        <v>0.5</v>
      </c>
      <c r="V5734" t="str">
        <f t="shared" si="365"/>
        <v>D.SINGLETARY, BUF</v>
      </c>
    </row>
    <row r="5735" spans="1:22">
      <c r="A5735">
        <v>1899</v>
      </c>
      <c r="B5735" s="21">
        <v>3</v>
      </c>
      <c r="C5735" s="21" t="s">
        <v>26</v>
      </c>
      <c r="D5735" s="21" t="s">
        <v>14</v>
      </c>
      <c r="E5735" s="21">
        <v>50</v>
      </c>
      <c r="F5735" s="21">
        <v>50</v>
      </c>
      <c r="G5735" s="21" t="s">
        <v>6840</v>
      </c>
      <c r="H5735" s="21" t="s">
        <v>2864</v>
      </c>
      <c r="I5735" s="21">
        <v>0</v>
      </c>
      <c r="J5735" s="21">
        <v>1</v>
      </c>
      <c r="K5735" s="21">
        <v>0</v>
      </c>
      <c r="L5735" s="21">
        <v>0</v>
      </c>
      <c r="M5735" s="21" t="s">
        <v>2359</v>
      </c>
      <c r="N5735" s="21" t="s">
        <v>587</v>
      </c>
      <c r="O5735" s="21">
        <f t="shared" si="360"/>
        <v>0</v>
      </c>
      <c r="P5735" s="21">
        <f t="shared" si="361"/>
        <v>0</v>
      </c>
      <c r="Q5735" s="21">
        <f t="shared" si="362"/>
        <v>0</v>
      </c>
      <c r="R5735">
        <f>IFERROR(IF(I5735=1,VLOOKUP(F5735,Lookup!$A$2:$B$15,2,FALSE),0),0.5)</f>
        <v>0</v>
      </c>
      <c r="S5735">
        <f>IF(K5735=1,1,IFERROR(IF(H5735="pass",VLOOKUP(F5735,Lookup!$D$2:$E$26,2,FALSE),0),1.6))</f>
        <v>0</v>
      </c>
      <c r="T5735" s="6">
        <f t="shared" si="363"/>
        <v>0</v>
      </c>
      <c r="U5735" s="6">
        <f t="shared" si="364"/>
        <v>0</v>
      </c>
      <c r="V5735" t="str">
        <f t="shared" si="365"/>
        <v>S.DIGGS, BUF</v>
      </c>
    </row>
    <row r="5736" spans="1:22">
      <c r="A5736">
        <v>1900</v>
      </c>
      <c r="B5736" s="21">
        <v>3</v>
      </c>
      <c r="C5736" s="21" t="s">
        <v>26</v>
      </c>
      <c r="D5736" s="21" t="s">
        <v>14</v>
      </c>
      <c r="E5736" s="21">
        <v>42</v>
      </c>
      <c r="F5736" s="21">
        <v>58</v>
      </c>
      <c r="G5736" s="21" t="s">
        <v>6841</v>
      </c>
      <c r="H5736" s="21" t="s">
        <v>439</v>
      </c>
      <c r="I5736" s="21">
        <v>0</v>
      </c>
      <c r="J5736" s="21">
        <v>1</v>
      </c>
      <c r="K5736" s="21">
        <v>0</v>
      </c>
      <c r="L5736" s="21">
        <v>0</v>
      </c>
      <c r="M5736" s="21" t="s">
        <v>2984</v>
      </c>
      <c r="N5736" s="21">
        <v>2</v>
      </c>
      <c r="O5736" s="21">
        <f t="shared" si="360"/>
        <v>2</v>
      </c>
      <c r="P5736" s="21">
        <f t="shared" si="361"/>
        <v>0</v>
      </c>
      <c r="Q5736" s="21">
        <f t="shared" si="362"/>
        <v>1</v>
      </c>
      <c r="R5736">
        <f>IFERROR(IF(I5736=1,VLOOKUP(F5736,Lookup!$A$2:$B$15,2,FALSE),0),0.5)</f>
        <v>0</v>
      </c>
      <c r="S5736">
        <f>IF(K5736=1,1,IFERROR(IF(H5736="pass",VLOOKUP(F5736,Lookup!$D$2:$E$26,2,FALSE),0),1.6))</f>
        <v>1.6</v>
      </c>
      <c r="T5736" s="6">
        <f t="shared" si="363"/>
        <v>1.635</v>
      </c>
      <c r="U5736" s="6">
        <f t="shared" si="364"/>
        <v>1.635</v>
      </c>
      <c r="V5736" t="str">
        <f t="shared" si="365"/>
        <v>Z.MOSS, BUF</v>
      </c>
    </row>
    <row r="5737" spans="1:22">
      <c r="A5737">
        <v>1901</v>
      </c>
      <c r="B5737" s="21">
        <v>3</v>
      </c>
      <c r="C5737" s="21" t="s">
        <v>26</v>
      </c>
      <c r="D5737" s="21" t="s">
        <v>14</v>
      </c>
      <c r="E5737" s="21">
        <v>25</v>
      </c>
      <c r="F5737" s="21">
        <v>75</v>
      </c>
      <c r="G5737" s="21" t="s">
        <v>6842</v>
      </c>
      <c r="H5737" s="21" t="s">
        <v>585</v>
      </c>
      <c r="I5737" s="21">
        <v>1</v>
      </c>
      <c r="J5737" s="21">
        <v>0</v>
      </c>
      <c r="K5737" s="21">
        <v>0</v>
      </c>
      <c r="L5737" s="21">
        <v>0</v>
      </c>
      <c r="M5737" s="21" t="s">
        <v>2984</v>
      </c>
      <c r="N5737" s="21" t="s">
        <v>587</v>
      </c>
      <c r="O5737" s="21">
        <f t="shared" si="360"/>
        <v>0</v>
      </c>
      <c r="P5737" s="21">
        <f t="shared" si="361"/>
        <v>1</v>
      </c>
      <c r="Q5737" s="21">
        <f t="shared" si="362"/>
        <v>0</v>
      </c>
      <c r="R5737">
        <f>IFERROR(IF(I5737=1,VLOOKUP(F5737,Lookup!$A$2:$B$15,2,FALSE),0),0.5)</f>
        <v>0.5</v>
      </c>
      <c r="S5737">
        <f>IF(K5737=1,1,IFERROR(IF(H5737="pass",VLOOKUP(F5737,Lookup!$D$2:$E$26,2,FALSE),0),1.6))</f>
        <v>0</v>
      </c>
      <c r="T5737" s="6">
        <f t="shared" si="363"/>
        <v>0</v>
      </c>
      <c r="U5737" s="6">
        <f t="shared" si="364"/>
        <v>0.5</v>
      </c>
      <c r="V5737" t="str">
        <f t="shared" si="365"/>
        <v>Z.MOSS, BUF</v>
      </c>
    </row>
    <row r="5738" spans="1:22">
      <c r="A5738">
        <v>1902</v>
      </c>
      <c r="B5738" s="21">
        <v>3</v>
      </c>
      <c r="C5738" s="21" t="s">
        <v>26</v>
      </c>
      <c r="D5738" s="21" t="s">
        <v>14</v>
      </c>
      <c r="E5738" s="21">
        <v>21</v>
      </c>
      <c r="F5738" s="21">
        <v>79</v>
      </c>
      <c r="G5738" s="21" t="s">
        <v>6843</v>
      </c>
      <c r="H5738" s="21" t="s">
        <v>585</v>
      </c>
      <c r="I5738" s="21">
        <v>1</v>
      </c>
      <c r="J5738" s="21">
        <v>0</v>
      </c>
      <c r="K5738" s="21">
        <v>0</v>
      </c>
      <c r="L5738" s="21">
        <v>0</v>
      </c>
      <c r="M5738" s="21" t="s">
        <v>2984</v>
      </c>
      <c r="N5738" s="21" t="s">
        <v>587</v>
      </c>
      <c r="O5738" s="21">
        <f t="shared" si="360"/>
        <v>0</v>
      </c>
      <c r="P5738" s="21">
        <f t="shared" si="361"/>
        <v>1</v>
      </c>
      <c r="Q5738" s="21">
        <f t="shared" si="362"/>
        <v>0</v>
      </c>
      <c r="R5738">
        <f>IFERROR(IF(I5738=1,VLOOKUP(F5738,Lookup!$A$2:$B$15,2,FALSE),0),0.5)</f>
        <v>0.5</v>
      </c>
      <c r="S5738">
        <f>IF(K5738=1,1,IFERROR(IF(H5738="pass",VLOOKUP(F5738,Lookup!$D$2:$E$26,2,FALSE),0),1.6))</f>
        <v>0</v>
      </c>
      <c r="T5738" s="6">
        <f t="shared" si="363"/>
        <v>0</v>
      </c>
      <c r="U5738" s="6">
        <f t="shared" si="364"/>
        <v>0.5</v>
      </c>
      <c r="V5738" t="str">
        <f t="shared" si="365"/>
        <v>Z.MOSS, BUF</v>
      </c>
    </row>
    <row r="5739" spans="1:22">
      <c r="A5739">
        <v>1903</v>
      </c>
      <c r="B5739" s="21">
        <v>3</v>
      </c>
      <c r="C5739" s="21" t="s">
        <v>26</v>
      </c>
      <c r="D5739" s="21" t="s">
        <v>14</v>
      </c>
      <c r="E5739" s="21">
        <v>13</v>
      </c>
      <c r="F5739" s="21">
        <v>87</v>
      </c>
      <c r="G5739" s="21" t="s">
        <v>6844</v>
      </c>
      <c r="H5739" s="21" t="s">
        <v>439</v>
      </c>
      <c r="I5739" s="21">
        <v>0</v>
      </c>
      <c r="J5739" s="21">
        <v>1</v>
      </c>
      <c r="K5739" s="21">
        <v>0</v>
      </c>
      <c r="L5739" s="21">
        <v>0</v>
      </c>
      <c r="M5739" s="21" t="s">
        <v>2357</v>
      </c>
      <c r="N5739" s="21">
        <v>4</v>
      </c>
      <c r="O5739" s="21">
        <f t="shared" si="360"/>
        <v>4</v>
      </c>
      <c r="P5739" s="21">
        <f t="shared" si="361"/>
        <v>0</v>
      </c>
      <c r="Q5739" s="21">
        <f t="shared" si="362"/>
        <v>1</v>
      </c>
      <c r="R5739">
        <f>IFERROR(IF(I5739=1,VLOOKUP(F5739,Lookup!$A$2:$B$15,2,FALSE),0),0.5)</f>
        <v>0</v>
      </c>
      <c r="S5739">
        <f>IF(K5739=1,1,IFERROR(IF(H5739="pass",VLOOKUP(F5739,Lookup!$D$2:$E$26,2,FALSE),0),1.6))</f>
        <v>2.2000000000000002</v>
      </c>
      <c r="T5739" s="6">
        <f t="shared" si="363"/>
        <v>1.6700000000000002</v>
      </c>
      <c r="U5739" s="6">
        <f t="shared" si="364"/>
        <v>2.0198</v>
      </c>
      <c r="V5739" t="str">
        <f t="shared" si="365"/>
        <v>C.BEASLEY, BUF</v>
      </c>
    </row>
    <row r="5740" spans="1:22">
      <c r="A5740">
        <v>1904</v>
      </c>
      <c r="B5740" s="21">
        <v>3</v>
      </c>
      <c r="C5740" s="21" t="s">
        <v>26</v>
      </c>
      <c r="D5740" s="21" t="s">
        <v>14</v>
      </c>
      <c r="E5740" s="21">
        <v>9</v>
      </c>
      <c r="F5740" s="21">
        <v>91</v>
      </c>
      <c r="G5740" s="21" t="s">
        <v>6845</v>
      </c>
      <c r="H5740" s="21" t="s">
        <v>585</v>
      </c>
      <c r="I5740" s="21">
        <v>1</v>
      </c>
      <c r="J5740" s="21">
        <v>0</v>
      </c>
      <c r="K5740" s="21">
        <v>0</v>
      </c>
      <c r="L5740" s="21">
        <v>0</v>
      </c>
      <c r="M5740" s="21" t="s">
        <v>2984</v>
      </c>
      <c r="N5740" s="21" t="s">
        <v>587</v>
      </c>
      <c r="O5740" s="21">
        <f t="shared" si="360"/>
        <v>0</v>
      </c>
      <c r="P5740" s="21">
        <f t="shared" si="361"/>
        <v>1</v>
      </c>
      <c r="Q5740" s="21">
        <f t="shared" si="362"/>
        <v>0</v>
      </c>
      <c r="R5740">
        <f>IFERROR(IF(I5740=1,VLOOKUP(F5740,Lookup!$A$2:$B$15,2,FALSE),0),0.5)</f>
        <v>0.8</v>
      </c>
      <c r="S5740">
        <f>IF(K5740=1,1,IFERROR(IF(H5740="pass",VLOOKUP(F5740,Lookup!$D$2:$E$26,2,FALSE),0),1.6))</f>
        <v>0</v>
      </c>
      <c r="T5740" s="6">
        <f t="shared" si="363"/>
        <v>0</v>
      </c>
      <c r="U5740" s="6">
        <f t="shared" si="364"/>
        <v>0.8</v>
      </c>
      <c r="V5740" t="str">
        <f t="shared" si="365"/>
        <v>Z.MOSS, BUF</v>
      </c>
    </row>
    <row r="5741" spans="1:22">
      <c r="A5741">
        <v>1905</v>
      </c>
      <c r="B5741" s="21">
        <v>3</v>
      </c>
      <c r="C5741" s="21" t="s">
        <v>26</v>
      </c>
      <c r="D5741" s="21" t="s">
        <v>14</v>
      </c>
      <c r="E5741" s="21">
        <v>7</v>
      </c>
      <c r="F5741" s="21">
        <v>93</v>
      </c>
      <c r="G5741" s="21" t="s">
        <v>6846</v>
      </c>
      <c r="H5741" s="21" t="s">
        <v>439</v>
      </c>
      <c r="I5741" s="21">
        <v>0</v>
      </c>
      <c r="J5741" s="21">
        <v>1</v>
      </c>
      <c r="K5741" s="21">
        <v>0</v>
      </c>
      <c r="L5741" s="21">
        <v>0</v>
      </c>
      <c r="M5741" s="21" t="s">
        <v>2984</v>
      </c>
      <c r="N5741" s="21">
        <v>2</v>
      </c>
      <c r="O5741" s="21">
        <f t="shared" si="360"/>
        <v>2</v>
      </c>
      <c r="P5741" s="21">
        <f t="shared" si="361"/>
        <v>0</v>
      </c>
      <c r="Q5741" s="21">
        <f t="shared" si="362"/>
        <v>1</v>
      </c>
      <c r="R5741">
        <f>IFERROR(IF(I5741=1,VLOOKUP(F5741,Lookup!$A$2:$B$15,2,FALSE),0),0.5)</f>
        <v>0</v>
      </c>
      <c r="S5741">
        <f>IF(K5741=1,1,IFERROR(IF(H5741="pass",VLOOKUP(F5741,Lookup!$D$2:$E$26,2,FALSE),0),1.6))</f>
        <v>2.7</v>
      </c>
      <c r="T5741" s="6">
        <f t="shared" si="363"/>
        <v>1.635</v>
      </c>
      <c r="U5741" s="6">
        <f t="shared" si="364"/>
        <v>2.3379000000000003</v>
      </c>
      <c r="V5741" t="str">
        <f t="shared" si="365"/>
        <v>Z.MOSS, BUF</v>
      </c>
    </row>
    <row r="5742" spans="1:22">
      <c r="A5742">
        <v>1906</v>
      </c>
      <c r="B5742" s="21">
        <v>3</v>
      </c>
      <c r="C5742" s="21" t="s">
        <v>14</v>
      </c>
      <c r="D5742" s="21" t="s">
        <v>26</v>
      </c>
      <c r="E5742" s="21">
        <v>75</v>
      </c>
      <c r="F5742" s="21">
        <v>25</v>
      </c>
      <c r="G5742" s="21" t="s">
        <v>6847</v>
      </c>
      <c r="H5742" s="21" t="s">
        <v>439</v>
      </c>
      <c r="I5742" s="21">
        <v>0</v>
      </c>
      <c r="J5742" s="21">
        <v>1</v>
      </c>
      <c r="K5742" s="21">
        <v>0</v>
      </c>
      <c r="L5742" s="21">
        <v>0</v>
      </c>
      <c r="M5742" s="21" t="s">
        <v>1756</v>
      </c>
      <c r="N5742" s="21">
        <v>10</v>
      </c>
      <c r="O5742" s="21">
        <f t="shared" si="360"/>
        <v>10</v>
      </c>
      <c r="P5742" s="21">
        <f t="shared" si="361"/>
        <v>0</v>
      </c>
      <c r="Q5742" s="21">
        <f t="shared" si="362"/>
        <v>1</v>
      </c>
      <c r="R5742">
        <f>IFERROR(IF(I5742=1,VLOOKUP(F5742,Lookup!$A$2:$B$15,2,FALSE),0),0.5)</f>
        <v>0</v>
      </c>
      <c r="S5742">
        <f>IF(K5742=1,1,IFERROR(IF(H5742="pass",VLOOKUP(F5742,Lookup!$D$2:$E$26,2,FALSE),0),1.6))</f>
        <v>1.6</v>
      </c>
      <c r="T5742" s="6">
        <f t="shared" si="363"/>
        <v>1.7750000000000001</v>
      </c>
      <c r="U5742" s="6">
        <f t="shared" si="364"/>
        <v>1.7750000000000001</v>
      </c>
      <c r="V5742" t="str">
        <f t="shared" si="365"/>
        <v>T.MCLAURIN, WAS</v>
      </c>
    </row>
    <row r="5743" spans="1:22">
      <c r="A5743">
        <v>1907</v>
      </c>
      <c r="B5743" s="21">
        <v>3</v>
      </c>
      <c r="C5743" s="21" t="s">
        <v>14</v>
      </c>
      <c r="D5743" s="21" t="s">
        <v>26</v>
      </c>
      <c r="E5743" s="21">
        <v>65</v>
      </c>
      <c r="F5743" s="21">
        <v>35</v>
      </c>
      <c r="G5743" s="21" t="s">
        <v>6848</v>
      </c>
      <c r="H5743" s="21" t="s">
        <v>585</v>
      </c>
      <c r="I5743" s="21">
        <v>1</v>
      </c>
      <c r="J5743" s="21">
        <v>0</v>
      </c>
      <c r="K5743" s="21">
        <v>0</v>
      </c>
      <c r="L5743" s="21">
        <v>0</v>
      </c>
      <c r="M5743" s="21" t="s">
        <v>1694</v>
      </c>
      <c r="N5743" s="21" t="s">
        <v>587</v>
      </c>
      <c r="O5743" s="21">
        <f t="shared" si="360"/>
        <v>0</v>
      </c>
      <c r="P5743" s="21">
        <f t="shared" si="361"/>
        <v>1</v>
      </c>
      <c r="Q5743" s="21">
        <f t="shared" si="362"/>
        <v>0</v>
      </c>
      <c r="R5743">
        <f>IFERROR(IF(I5743=1,VLOOKUP(F5743,Lookup!$A$2:$B$15,2,FALSE),0),0.5)</f>
        <v>0.5</v>
      </c>
      <c r="S5743">
        <f>IF(K5743=1,1,IFERROR(IF(H5743="pass",VLOOKUP(F5743,Lookup!$D$2:$E$26,2,FALSE),0),1.6))</f>
        <v>0</v>
      </c>
      <c r="T5743" s="6">
        <f t="shared" si="363"/>
        <v>0</v>
      </c>
      <c r="U5743" s="6">
        <f t="shared" si="364"/>
        <v>0.5</v>
      </c>
      <c r="V5743" t="str">
        <f t="shared" si="365"/>
        <v>A.GIBSON, WAS</v>
      </c>
    </row>
    <row r="5744" spans="1:22">
      <c r="A5744">
        <v>1908</v>
      </c>
      <c r="B5744" s="21">
        <v>3</v>
      </c>
      <c r="C5744" s="21" t="s">
        <v>14</v>
      </c>
      <c r="D5744" s="21" t="s">
        <v>26</v>
      </c>
      <c r="E5744" s="21">
        <v>61</v>
      </c>
      <c r="F5744" s="21">
        <v>39</v>
      </c>
      <c r="G5744" s="21" t="s">
        <v>6849</v>
      </c>
      <c r="H5744" s="21" t="s">
        <v>439</v>
      </c>
      <c r="I5744" s="21">
        <v>0</v>
      </c>
      <c r="J5744" s="21">
        <v>1</v>
      </c>
      <c r="K5744" s="21">
        <v>0</v>
      </c>
      <c r="L5744" s="21">
        <v>0</v>
      </c>
      <c r="M5744" s="21" t="s">
        <v>1756</v>
      </c>
      <c r="N5744" s="21">
        <v>4</v>
      </c>
      <c r="O5744" s="21">
        <f t="shared" si="360"/>
        <v>4</v>
      </c>
      <c r="P5744" s="21">
        <f t="shared" si="361"/>
        <v>0</v>
      </c>
      <c r="Q5744" s="21">
        <f t="shared" si="362"/>
        <v>1</v>
      </c>
      <c r="R5744">
        <f>IFERROR(IF(I5744=1,VLOOKUP(F5744,Lookup!$A$2:$B$15,2,FALSE),0),0.5)</f>
        <v>0</v>
      </c>
      <c r="S5744">
        <f>IF(K5744=1,1,IFERROR(IF(H5744="pass",VLOOKUP(F5744,Lookup!$D$2:$E$26,2,FALSE),0),1.6))</f>
        <v>1.6</v>
      </c>
      <c r="T5744" s="6">
        <f t="shared" si="363"/>
        <v>1.6700000000000002</v>
      </c>
      <c r="U5744" s="6">
        <f t="shared" si="364"/>
        <v>1.6700000000000002</v>
      </c>
      <c r="V5744" t="str">
        <f t="shared" si="365"/>
        <v>T.MCLAURIN, WAS</v>
      </c>
    </row>
    <row r="5745" spans="1:22">
      <c r="A5745">
        <v>1909</v>
      </c>
      <c r="B5745" s="21">
        <v>3</v>
      </c>
      <c r="C5745" s="21" t="s">
        <v>26</v>
      </c>
      <c r="D5745" s="21" t="s">
        <v>14</v>
      </c>
      <c r="E5745" s="21">
        <v>17</v>
      </c>
      <c r="F5745" s="21">
        <v>83</v>
      </c>
      <c r="G5745" s="21" t="s">
        <v>6850</v>
      </c>
      <c r="H5745" s="21" t="s">
        <v>585</v>
      </c>
      <c r="I5745" s="21">
        <v>1</v>
      </c>
      <c r="J5745" s="21">
        <v>0</v>
      </c>
      <c r="K5745" s="21">
        <v>0</v>
      </c>
      <c r="L5745" s="21">
        <v>0</v>
      </c>
      <c r="M5745" s="21" t="s">
        <v>2368</v>
      </c>
      <c r="N5745" s="21" t="s">
        <v>587</v>
      </c>
      <c r="O5745" s="21">
        <f t="shared" si="360"/>
        <v>0</v>
      </c>
      <c r="P5745" s="21">
        <f t="shared" si="361"/>
        <v>1</v>
      </c>
      <c r="Q5745" s="21">
        <f t="shared" si="362"/>
        <v>0</v>
      </c>
      <c r="R5745">
        <f>IFERROR(IF(I5745=1,VLOOKUP(F5745,Lookup!$A$2:$B$15,2,FALSE),0),0.5)</f>
        <v>0.5</v>
      </c>
      <c r="S5745">
        <f>IF(K5745=1,1,IFERROR(IF(H5745="pass",VLOOKUP(F5745,Lookup!$D$2:$E$26,2,FALSE),0),1.6))</f>
        <v>0</v>
      </c>
      <c r="T5745" s="6">
        <f t="shared" si="363"/>
        <v>0</v>
      </c>
      <c r="U5745" s="6">
        <f t="shared" si="364"/>
        <v>0.5</v>
      </c>
      <c r="V5745" t="str">
        <f t="shared" si="365"/>
        <v>D.SINGLETARY, BUF</v>
      </c>
    </row>
    <row r="5746" spans="1:22">
      <c r="A5746">
        <v>1910</v>
      </c>
      <c r="B5746" s="21">
        <v>3</v>
      </c>
      <c r="C5746" s="21" t="s">
        <v>26</v>
      </c>
      <c r="D5746" s="21" t="s">
        <v>14</v>
      </c>
      <c r="E5746" s="21">
        <v>14</v>
      </c>
      <c r="F5746" s="21">
        <v>86</v>
      </c>
      <c r="G5746" s="21" t="s">
        <v>6851</v>
      </c>
      <c r="H5746" s="21" t="s">
        <v>439</v>
      </c>
      <c r="I5746" s="21">
        <v>0</v>
      </c>
      <c r="J5746" s="21">
        <v>1</v>
      </c>
      <c r="K5746" s="21">
        <v>0</v>
      </c>
      <c r="L5746" s="21">
        <v>0</v>
      </c>
      <c r="M5746" s="21" t="s">
        <v>2357</v>
      </c>
      <c r="N5746" s="21">
        <v>14</v>
      </c>
      <c r="O5746" s="21">
        <f t="shared" si="360"/>
        <v>14</v>
      </c>
      <c r="P5746" s="21">
        <f t="shared" si="361"/>
        <v>0</v>
      </c>
      <c r="Q5746" s="21">
        <f t="shared" si="362"/>
        <v>1</v>
      </c>
      <c r="R5746">
        <f>IFERROR(IF(I5746=1,VLOOKUP(F5746,Lookup!$A$2:$B$15,2,FALSE),0),0.5)</f>
        <v>0</v>
      </c>
      <c r="S5746">
        <f>IF(K5746=1,1,IFERROR(IF(H5746="pass",VLOOKUP(F5746,Lookup!$D$2:$E$26,2,FALSE),0),1.6))</f>
        <v>2</v>
      </c>
      <c r="T5746" s="6">
        <f t="shared" si="363"/>
        <v>1.845</v>
      </c>
      <c r="U5746" s="6">
        <f t="shared" si="364"/>
        <v>1.9473000000000003</v>
      </c>
      <c r="V5746" t="str">
        <f t="shared" si="365"/>
        <v>C.BEASLEY, BUF</v>
      </c>
    </row>
    <row r="5747" spans="1:22">
      <c r="A5747">
        <v>1911</v>
      </c>
      <c r="B5747" s="21">
        <v>3</v>
      </c>
      <c r="C5747" s="21" t="s">
        <v>26</v>
      </c>
      <c r="D5747" s="21" t="s">
        <v>14</v>
      </c>
      <c r="E5747" s="21">
        <v>14</v>
      </c>
      <c r="F5747" s="21">
        <v>86</v>
      </c>
      <c r="G5747" s="21" t="s">
        <v>6852</v>
      </c>
      <c r="H5747" s="21" t="s">
        <v>439</v>
      </c>
      <c r="I5747" s="21">
        <v>0</v>
      </c>
      <c r="J5747" s="21">
        <v>1</v>
      </c>
      <c r="K5747" s="21">
        <v>0</v>
      </c>
      <c r="L5747" s="21">
        <v>0</v>
      </c>
      <c r="M5747" s="21" t="s">
        <v>2373</v>
      </c>
      <c r="N5747" s="21">
        <v>14</v>
      </c>
      <c r="O5747" s="21">
        <f t="shared" si="360"/>
        <v>14</v>
      </c>
      <c r="P5747" s="21">
        <f t="shared" si="361"/>
        <v>0</v>
      </c>
      <c r="Q5747" s="21">
        <f t="shared" si="362"/>
        <v>1</v>
      </c>
      <c r="R5747">
        <f>IFERROR(IF(I5747=1,VLOOKUP(F5747,Lookup!$A$2:$B$15,2,FALSE),0),0.5)</f>
        <v>0</v>
      </c>
      <c r="S5747">
        <f>IF(K5747=1,1,IFERROR(IF(H5747="pass",VLOOKUP(F5747,Lookup!$D$2:$E$26,2,FALSE),0),1.6))</f>
        <v>2</v>
      </c>
      <c r="T5747" s="6">
        <f t="shared" si="363"/>
        <v>1.845</v>
      </c>
      <c r="U5747" s="6">
        <f t="shared" si="364"/>
        <v>1.9473000000000003</v>
      </c>
      <c r="V5747" t="str">
        <f t="shared" si="365"/>
        <v>D.KNOX, BUF</v>
      </c>
    </row>
    <row r="5748" spans="1:22">
      <c r="A5748">
        <v>1912</v>
      </c>
      <c r="B5748" s="21">
        <v>3</v>
      </c>
      <c r="C5748" s="21" t="s">
        <v>14</v>
      </c>
      <c r="D5748" s="21" t="s">
        <v>26</v>
      </c>
      <c r="E5748" s="21">
        <v>75</v>
      </c>
      <c r="F5748" s="21">
        <v>25</v>
      </c>
      <c r="G5748" s="21" t="s">
        <v>6853</v>
      </c>
      <c r="H5748" s="21" t="s">
        <v>585</v>
      </c>
      <c r="I5748" s="21">
        <v>1</v>
      </c>
      <c r="J5748" s="21">
        <v>0</v>
      </c>
      <c r="K5748" s="21">
        <v>0</v>
      </c>
      <c r="L5748" s="21">
        <v>0</v>
      </c>
      <c r="M5748" s="21" t="s">
        <v>1694</v>
      </c>
      <c r="N5748" s="21" t="s">
        <v>587</v>
      </c>
      <c r="O5748" s="21">
        <f t="shared" si="360"/>
        <v>0</v>
      </c>
      <c r="P5748" s="21">
        <f t="shared" si="361"/>
        <v>1</v>
      </c>
      <c r="Q5748" s="21">
        <f t="shared" si="362"/>
        <v>0</v>
      </c>
      <c r="R5748">
        <f>IFERROR(IF(I5748=1,VLOOKUP(F5748,Lookup!$A$2:$B$15,2,FALSE),0),0.5)</f>
        <v>0.5</v>
      </c>
      <c r="S5748">
        <f>IF(K5748=1,1,IFERROR(IF(H5748="pass",VLOOKUP(F5748,Lookup!$D$2:$E$26,2,FALSE),0),1.6))</f>
        <v>0</v>
      </c>
      <c r="T5748" s="6">
        <f t="shared" si="363"/>
        <v>0</v>
      </c>
      <c r="U5748" s="6">
        <f t="shared" si="364"/>
        <v>0.5</v>
      </c>
      <c r="V5748" t="str">
        <f t="shared" si="365"/>
        <v>A.GIBSON, WAS</v>
      </c>
    </row>
    <row r="5749" spans="1:22">
      <c r="A5749">
        <v>1913</v>
      </c>
      <c r="B5749" s="21">
        <v>3</v>
      </c>
      <c r="C5749" s="21" t="s">
        <v>14</v>
      </c>
      <c r="D5749" s="21" t="s">
        <v>26</v>
      </c>
      <c r="E5749" s="21">
        <v>73</v>
      </c>
      <c r="F5749" s="21">
        <v>27</v>
      </c>
      <c r="G5749" s="21" t="s">
        <v>6854</v>
      </c>
      <c r="H5749" s="21" t="s">
        <v>439</v>
      </c>
      <c r="I5749" s="21">
        <v>0</v>
      </c>
      <c r="J5749" s="21">
        <v>1</v>
      </c>
      <c r="K5749" s="21">
        <v>0</v>
      </c>
      <c r="L5749" s="21">
        <v>0</v>
      </c>
      <c r="M5749" s="21" t="s">
        <v>1694</v>
      </c>
      <c r="N5749" s="21">
        <v>-4</v>
      </c>
      <c r="O5749" s="21">
        <f t="shared" si="360"/>
        <v>-4</v>
      </c>
      <c r="P5749" s="21">
        <f t="shared" si="361"/>
        <v>0</v>
      </c>
      <c r="Q5749" s="21">
        <f t="shared" si="362"/>
        <v>1</v>
      </c>
      <c r="R5749">
        <f>IFERROR(IF(I5749=1,VLOOKUP(F5749,Lookup!$A$2:$B$15,2,FALSE),0),0.5)</f>
        <v>0</v>
      </c>
      <c r="S5749">
        <f>IF(K5749=1,1,IFERROR(IF(H5749="pass",VLOOKUP(F5749,Lookup!$D$2:$E$26,2,FALSE),0),1.6))</f>
        <v>1.6</v>
      </c>
      <c r="T5749" s="6">
        <f t="shared" si="363"/>
        <v>1.53</v>
      </c>
      <c r="U5749" s="6">
        <f t="shared" si="364"/>
        <v>1.53</v>
      </c>
      <c r="V5749" t="str">
        <f t="shared" si="365"/>
        <v>A.GIBSON, WAS</v>
      </c>
    </row>
    <row r="5750" spans="1:22">
      <c r="A5750">
        <v>1914</v>
      </c>
      <c r="B5750" s="21">
        <v>3</v>
      </c>
      <c r="C5750" s="21" t="s">
        <v>14</v>
      </c>
      <c r="D5750" s="21" t="s">
        <v>26</v>
      </c>
      <c r="E5750" s="21">
        <v>24</v>
      </c>
      <c r="F5750" s="21">
        <v>76</v>
      </c>
      <c r="G5750" s="21" t="s">
        <v>6855</v>
      </c>
      <c r="H5750" s="21" t="s">
        <v>585</v>
      </c>
      <c r="I5750" s="21">
        <v>1</v>
      </c>
      <c r="J5750" s="21">
        <v>0</v>
      </c>
      <c r="K5750" s="21">
        <v>0</v>
      </c>
      <c r="L5750" s="21">
        <v>0</v>
      </c>
      <c r="M5750" s="21" t="s">
        <v>1774</v>
      </c>
      <c r="N5750" s="21" t="s">
        <v>587</v>
      </c>
      <c r="O5750" s="21">
        <f t="shared" si="360"/>
        <v>0</v>
      </c>
      <c r="P5750" s="21">
        <f t="shared" si="361"/>
        <v>1</v>
      </c>
      <c r="Q5750" s="21">
        <f t="shared" si="362"/>
        <v>0</v>
      </c>
      <c r="R5750">
        <f>IFERROR(IF(I5750=1,VLOOKUP(F5750,Lookup!$A$2:$B$15,2,FALSE),0),0.5)</f>
        <v>0.5</v>
      </c>
      <c r="S5750">
        <f>IF(K5750=1,1,IFERROR(IF(H5750="pass",VLOOKUP(F5750,Lookup!$D$2:$E$26,2,FALSE),0),1.6))</f>
        <v>0</v>
      </c>
      <c r="T5750" s="6">
        <f t="shared" si="363"/>
        <v>0</v>
      </c>
      <c r="U5750" s="6">
        <f t="shared" si="364"/>
        <v>0.5</v>
      </c>
      <c r="V5750" t="str">
        <f t="shared" si="365"/>
        <v>C.SIMS, WAS</v>
      </c>
    </row>
    <row r="5751" spans="1:22">
      <c r="A5751">
        <v>1915</v>
      </c>
      <c r="B5751" s="21">
        <v>3</v>
      </c>
      <c r="C5751" s="21" t="s">
        <v>14</v>
      </c>
      <c r="D5751" s="21" t="s">
        <v>26</v>
      </c>
      <c r="E5751" s="21">
        <v>17</v>
      </c>
      <c r="F5751" s="21">
        <v>83</v>
      </c>
      <c r="G5751" s="21" t="s">
        <v>6856</v>
      </c>
      <c r="H5751" s="21" t="s">
        <v>585</v>
      </c>
      <c r="I5751" s="21">
        <v>1</v>
      </c>
      <c r="J5751" s="21">
        <v>0</v>
      </c>
      <c r="K5751" s="21">
        <v>0</v>
      </c>
      <c r="L5751" s="21">
        <v>0</v>
      </c>
      <c r="M5751" s="21" t="s">
        <v>1694</v>
      </c>
      <c r="N5751" s="21" t="s">
        <v>587</v>
      </c>
      <c r="O5751" s="21">
        <f t="shared" si="360"/>
        <v>0</v>
      </c>
      <c r="P5751" s="21">
        <f t="shared" si="361"/>
        <v>1</v>
      </c>
      <c r="Q5751" s="21">
        <f t="shared" si="362"/>
        <v>0</v>
      </c>
      <c r="R5751">
        <f>IFERROR(IF(I5751=1,VLOOKUP(F5751,Lookup!$A$2:$B$15,2,FALSE),0),0.5)</f>
        <v>0.5</v>
      </c>
      <c r="S5751">
        <f>IF(K5751=1,1,IFERROR(IF(H5751="pass",VLOOKUP(F5751,Lookup!$D$2:$E$26,2,FALSE),0),1.6))</f>
        <v>0</v>
      </c>
      <c r="T5751" s="6">
        <f t="shared" si="363"/>
        <v>0</v>
      </c>
      <c r="U5751" s="6">
        <f t="shared" si="364"/>
        <v>0.5</v>
      </c>
      <c r="V5751" t="str">
        <f t="shared" si="365"/>
        <v>A.GIBSON, WAS</v>
      </c>
    </row>
    <row r="5752" spans="1:22">
      <c r="A5752">
        <v>1916</v>
      </c>
      <c r="B5752" s="21">
        <v>3</v>
      </c>
      <c r="C5752" s="21" t="s">
        <v>14</v>
      </c>
      <c r="D5752" s="21" t="s">
        <v>26</v>
      </c>
      <c r="E5752" s="21">
        <v>18</v>
      </c>
      <c r="F5752" s="21">
        <v>82</v>
      </c>
      <c r="G5752" s="21" t="s">
        <v>6857</v>
      </c>
      <c r="H5752" s="21" t="s">
        <v>439</v>
      </c>
      <c r="I5752" s="21">
        <v>0</v>
      </c>
      <c r="J5752" s="21">
        <v>1</v>
      </c>
      <c r="K5752" s="21">
        <v>0</v>
      </c>
      <c r="L5752" s="21">
        <v>0</v>
      </c>
      <c r="M5752" s="21" t="s">
        <v>1751</v>
      </c>
      <c r="N5752" s="21">
        <v>8</v>
      </c>
      <c r="O5752" s="21">
        <f t="shared" si="360"/>
        <v>8</v>
      </c>
      <c r="P5752" s="21">
        <f t="shared" si="361"/>
        <v>0</v>
      </c>
      <c r="Q5752" s="21">
        <f t="shared" si="362"/>
        <v>1</v>
      </c>
      <c r="R5752">
        <f>IFERROR(IF(I5752=1,VLOOKUP(F5752,Lookup!$A$2:$B$15,2,FALSE),0),0.5)</f>
        <v>0</v>
      </c>
      <c r="S5752">
        <f>IF(K5752=1,1,IFERROR(IF(H5752="pass",VLOOKUP(F5752,Lookup!$D$2:$E$26,2,FALSE),0),1.6))</f>
        <v>2</v>
      </c>
      <c r="T5752" s="6">
        <f t="shared" si="363"/>
        <v>1.74</v>
      </c>
      <c r="U5752" s="6">
        <f t="shared" si="364"/>
        <v>1.9116</v>
      </c>
      <c r="V5752" t="str">
        <f t="shared" si="365"/>
        <v>L.THOMAS, WAS</v>
      </c>
    </row>
    <row r="5753" spans="1:22">
      <c r="A5753">
        <v>1917</v>
      </c>
      <c r="B5753" s="21">
        <v>3</v>
      </c>
      <c r="C5753" s="21" t="s">
        <v>14</v>
      </c>
      <c r="D5753" s="21" t="s">
        <v>26</v>
      </c>
      <c r="E5753" s="21">
        <v>4</v>
      </c>
      <c r="F5753" s="21">
        <v>96</v>
      </c>
      <c r="G5753" s="21" t="s">
        <v>6858</v>
      </c>
      <c r="H5753" s="21" t="s">
        <v>439</v>
      </c>
      <c r="I5753" s="21">
        <v>0</v>
      </c>
      <c r="J5753" s="21">
        <v>1</v>
      </c>
      <c r="K5753" s="21">
        <v>0</v>
      </c>
      <c r="L5753" s="21">
        <v>0</v>
      </c>
      <c r="M5753" s="21" t="s">
        <v>1694</v>
      </c>
      <c r="N5753" s="21">
        <v>1</v>
      </c>
      <c r="O5753" s="21">
        <f t="shared" si="360"/>
        <v>1</v>
      </c>
      <c r="P5753" s="21">
        <f t="shared" si="361"/>
        <v>0</v>
      </c>
      <c r="Q5753" s="21">
        <f t="shared" si="362"/>
        <v>1</v>
      </c>
      <c r="R5753">
        <f>IFERROR(IF(I5753=1,VLOOKUP(F5753,Lookup!$A$2:$B$15,2,FALSE),0),0.5)</f>
        <v>0</v>
      </c>
      <c r="S5753">
        <f>IF(K5753=1,1,IFERROR(IF(H5753="pass",VLOOKUP(F5753,Lookup!$D$2:$E$26,2,FALSE),0),1.6))</f>
        <v>3.2</v>
      </c>
      <c r="T5753" s="6">
        <f t="shared" si="363"/>
        <v>1.6175000000000002</v>
      </c>
      <c r="U5753" s="6">
        <f t="shared" si="364"/>
        <v>3.2</v>
      </c>
      <c r="V5753" t="str">
        <f t="shared" si="365"/>
        <v>A.GIBSON, WAS</v>
      </c>
    </row>
    <row r="5754" spans="1:22">
      <c r="A5754">
        <v>1918</v>
      </c>
      <c r="B5754" s="21">
        <v>3</v>
      </c>
      <c r="C5754" s="21" t="s">
        <v>14</v>
      </c>
      <c r="D5754" s="21" t="s">
        <v>26</v>
      </c>
      <c r="E5754" s="21">
        <v>4</v>
      </c>
      <c r="F5754" s="21">
        <v>96</v>
      </c>
      <c r="G5754" s="21" t="s">
        <v>6859</v>
      </c>
      <c r="H5754" s="21" t="s">
        <v>585</v>
      </c>
      <c r="I5754" s="21">
        <v>0</v>
      </c>
      <c r="J5754" s="21">
        <v>1</v>
      </c>
      <c r="K5754" s="21">
        <v>0</v>
      </c>
      <c r="L5754" s="21">
        <v>0</v>
      </c>
      <c r="M5754" s="21" t="s">
        <v>4457</v>
      </c>
      <c r="N5754" s="21" t="s">
        <v>587</v>
      </c>
      <c r="O5754" s="21">
        <f t="shared" si="360"/>
        <v>0</v>
      </c>
      <c r="P5754" s="21">
        <f t="shared" si="361"/>
        <v>0</v>
      </c>
      <c r="Q5754" s="21">
        <f t="shared" si="362"/>
        <v>0</v>
      </c>
      <c r="R5754">
        <f>IFERROR(IF(I5754=1,VLOOKUP(F5754,Lookup!$A$2:$B$15,2,FALSE),0),0.5)</f>
        <v>0</v>
      </c>
      <c r="S5754">
        <f>IF(K5754=1,1,IFERROR(IF(H5754="pass",VLOOKUP(F5754,Lookup!$D$2:$E$26,2,FALSE),0),1.6))</f>
        <v>0</v>
      </c>
      <c r="T5754" s="6">
        <f t="shared" si="363"/>
        <v>0</v>
      </c>
      <c r="U5754" s="6">
        <f t="shared" si="364"/>
        <v>0</v>
      </c>
      <c r="V5754" t="str">
        <f t="shared" si="365"/>
        <v>T.HEINICKE, WAS</v>
      </c>
    </row>
    <row r="5755" spans="1:22">
      <c r="A5755">
        <v>1919</v>
      </c>
      <c r="B5755" s="21">
        <v>3</v>
      </c>
      <c r="C5755" s="21" t="s">
        <v>26</v>
      </c>
      <c r="D5755" s="21" t="s">
        <v>14</v>
      </c>
      <c r="E5755" s="21">
        <v>75</v>
      </c>
      <c r="F5755" s="21">
        <v>25</v>
      </c>
      <c r="G5755" s="21" t="s">
        <v>6860</v>
      </c>
      <c r="H5755" s="21" t="s">
        <v>439</v>
      </c>
      <c r="I5755" s="21">
        <v>0</v>
      </c>
      <c r="J5755" s="21">
        <v>1</v>
      </c>
      <c r="K5755" s="21">
        <v>0</v>
      </c>
      <c r="L5755" s="21">
        <v>0</v>
      </c>
      <c r="M5755" s="21" t="s">
        <v>2357</v>
      </c>
      <c r="N5755" s="21">
        <v>12</v>
      </c>
      <c r="O5755" s="21">
        <f t="shared" si="360"/>
        <v>12</v>
      </c>
      <c r="P5755" s="21">
        <f t="shared" si="361"/>
        <v>0</v>
      </c>
      <c r="Q5755" s="21">
        <f t="shared" si="362"/>
        <v>1</v>
      </c>
      <c r="R5755">
        <f>IFERROR(IF(I5755=1,VLOOKUP(F5755,Lookup!$A$2:$B$15,2,FALSE),0),0.5)</f>
        <v>0</v>
      </c>
      <c r="S5755">
        <f>IF(K5755=1,1,IFERROR(IF(H5755="pass",VLOOKUP(F5755,Lookup!$D$2:$E$26,2,FALSE),0),1.6))</f>
        <v>1.6</v>
      </c>
      <c r="T5755" s="6">
        <f t="shared" si="363"/>
        <v>1.81</v>
      </c>
      <c r="U5755" s="6">
        <f t="shared" si="364"/>
        <v>1.81</v>
      </c>
      <c r="V5755" t="str">
        <f t="shared" si="365"/>
        <v>C.BEASLEY, BUF</v>
      </c>
    </row>
    <row r="5756" spans="1:22">
      <c r="A5756">
        <v>1920</v>
      </c>
      <c r="B5756" s="21">
        <v>3</v>
      </c>
      <c r="C5756" s="21" t="s">
        <v>26</v>
      </c>
      <c r="D5756" s="21" t="s">
        <v>14</v>
      </c>
      <c r="E5756" s="21">
        <v>57</v>
      </c>
      <c r="F5756" s="21">
        <v>43</v>
      </c>
      <c r="G5756" s="21" t="s">
        <v>6861</v>
      </c>
      <c r="H5756" s="21" t="s">
        <v>585</v>
      </c>
      <c r="I5756" s="21">
        <v>1</v>
      </c>
      <c r="J5756" s="21">
        <v>0</v>
      </c>
      <c r="K5756" s="21">
        <v>0</v>
      </c>
      <c r="L5756" s="21">
        <v>0</v>
      </c>
      <c r="M5756" s="21" t="s">
        <v>2368</v>
      </c>
      <c r="N5756" s="21" t="s">
        <v>587</v>
      </c>
      <c r="O5756" s="21">
        <f t="shared" si="360"/>
        <v>0</v>
      </c>
      <c r="P5756" s="21">
        <f t="shared" si="361"/>
        <v>1</v>
      </c>
      <c r="Q5756" s="21">
        <f t="shared" si="362"/>
        <v>0</v>
      </c>
      <c r="R5756">
        <f>IFERROR(IF(I5756=1,VLOOKUP(F5756,Lookup!$A$2:$B$15,2,FALSE),0),0.5)</f>
        <v>0.5</v>
      </c>
      <c r="S5756">
        <f>IF(K5756=1,1,IFERROR(IF(H5756="pass",VLOOKUP(F5756,Lookup!$D$2:$E$26,2,FALSE),0),1.6))</f>
        <v>0</v>
      </c>
      <c r="T5756" s="6">
        <f t="shared" si="363"/>
        <v>0</v>
      </c>
      <c r="U5756" s="6">
        <f t="shared" si="364"/>
        <v>0.5</v>
      </c>
      <c r="V5756" t="str">
        <f t="shared" si="365"/>
        <v>D.SINGLETARY, BUF</v>
      </c>
    </row>
    <row r="5757" spans="1:22">
      <c r="A5757">
        <v>1921</v>
      </c>
      <c r="B5757" s="21">
        <v>3</v>
      </c>
      <c r="C5757" s="21" t="s">
        <v>26</v>
      </c>
      <c r="D5757" s="21" t="s">
        <v>14</v>
      </c>
      <c r="E5757" s="21">
        <v>53</v>
      </c>
      <c r="F5757" s="21">
        <v>47</v>
      </c>
      <c r="G5757" s="21" t="s">
        <v>6862</v>
      </c>
      <c r="H5757" s="21" t="s">
        <v>439</v>
      </c>
      <c r="I5757" s="21">
        <v>0</v>
      </c>
      <c r="J5757" s="21">
        <v>1</v>
      </c>
      <c r="K5757" s="21">
        <v>0</v>
      </c>
      <c r="L5757" s="21">
        <v>0</v>
      </c>
      <c r="M5757" s="21" t="s">
        <v>2357</v>
      </c>
      <c r="N5757" s="21">
        <v>1</v>
      </c>
      <c r="O5757" s="21">
        <f t="shared" si="360"/>
        <v>1</v>
      </c>
      <c r="P5757" s="21">
        <f t="shared" si="361"/>
        <v>0</v>
      </c>
      <c r="Q5757" s="21">
        <f t="shared" si="362"/>
        <v>1</v>
      </c>
      <c r="R5757">
        <f>IFERROR(IF(I5757=1,VLOOKUP(F5757,Lookup!$A$2:$B$15,2,FALSE),0),0.5)</f>
        <v>0</v>
      </c>
      <c r="S5757">
        <f>IF(K5757=1,1,IFERROR(IF(H5757="pass",VLOOKUP(F5757,Lookup!$D$2:$E$26,2,FALSE),0),1.6))</f>
        <v>1.6</v>
      </c>
      <c r="T5757" s="6">
        <f t="shared" si="363"/>
        <v>1.6175000000000002</v>
      </c>
      <c r="U5757" s="6">
        <f t="shared" si="364"/>
        <v>1.6175000000000002</v>
      </c>
      <c r="V5757" t="str">
        <f t="shared" si="365"/>
        <v>C.BEASLEY, BUF</v>
      </c>
    </row>
    <row r="5758" spans="1:22">
      <c r="A5758">
        <v>1922</v>
      </c>
      <c r="B5758" s="21">
        <v>3</v>
      </c>
      <c r="C5758" s="21" t="s">
        <v>26</v>
      </c>
      <c r="D5758" s="21" t="s">
        <v>14</v>
      </c>
      <c r="E5758" s="21">
        <v>51</v>
      </c>
      <c r="F5758" s="21">
        <v>49</v>
      </c>
      <c r="G5758" s="21" t="s">
        <v>6863</v>
      </c>
      <c r="H5758" s="21" t="s">
        <v>439</v>
      </c>
      <c r="I5758" s="21">
        <v>0</v>
      </c>
      <c r="J5758" s="21">
        <v>1</v>
      </c>
      <c r="K5758" s="21">
        <v>0</v>
      </c>
      <c r="L5758" s="21">
        <v>0</v>
      </c>
      <c r="M5758" s="21" t="s">
        <v>2373</v>
      </c>
      <c r="N5758" s="21">
        <v>3</v>
      </c>
      <c r="O5758" s="21">
        <f t="shared" si="360"/>
        <v>3</v>
      </c>
      <c r="P5758" s="21">
        <f t="shared" si="361"/>
        <v>0</v>
      </c>
      <c r="Q5758" s="21">
        <f t="shared" si="362"/>
        <v>1</v>
      </c>
      <c r="R5758">
        <f>IFERROR(IF(I5758=1,VLOOKUP(F5758,Lookup!$A$2:$B$15,2,FALSE),0),0.5)</f>
        <v>0</v>
      </c>
      <c r="S5758">
        <f>IF(K5758=1,1,IFERROR(IF(H5758="pass",VLOOKUP(F5758,Lookup!$D$2:$E$26,2,FALSE),0),1.6))</f>
        <v>1.6</v>
      </c>
      <c r="T5758" s="6">
        <f t="shared" si="363"/>
        <v>1.6525000000000001</v>
      </c>
      <c r="U5758" s="6">
        <f t="shared" si="364"/>
        <v>1.6525000000000001</v>
      </c>
      <c r="V5758" t="str">
        <f t="shared" si="365"/>
        <v>D.KNOX, BUF</v>
      </c>
    </row>
    <row r="5759" spans="1:22">
      <c r="A5759">
        <v>1923</v>
      </c>
      <c r="B5759" s="21">
        <v>3</v>
      </c>
      <c r="C5759" s="21" t="s">
        <v>14</v>
      </c>
      <c r="D5759" s="21" t="s">
        <v>26</v>
      </c>
      <c r="E5759" s="21">
        <v>86</v>
      </c>
      <c r="F5759" s="21">
        <v>14</v>
      </c>
      <c r="G5759" s="21" t="s">
        <v>6864</v>
      </c>
      <c r="H5759" s="21" t="s">
        <v>585</v>
      </c>
      <c r="I5759" s="21">
        <v>0</v>
      </c>
      <c r="J5759" s="21">
        <v>1</v>
      </c>
      <c r="K5759" s="21">
        <v>0</v>
      </c>
      <c r="L5759" s="21">
        <v>0</v>
      </c>
      <c r="M5759" s="21" t="s">
        <v>4457</v>
      </c>
      <c r="N5759" s="21" t="s">
        <v>587</v>
      </c>
      <c r="O5759" s="21">
        <f t="shared" ref="O5759:O5822" si="366">IF(N5759="NA",0,N5759)</f>
        <v>0</v>
      </c>
      <c r="P5759" s="21">
        <f t="shared" ref="P5759:P5822" si="367">IF(R5759&gt;0,1,0)</f>
        <v>0</v>
      </c>
      <c r="Q5759" s="21">
        <f t="shared" ref="Q5759:Q5822" si="368">IF(AND(S5759&gt;0,T5759&gt;0),1,0)</f>
        <v>0</v>
      </c>
      <c r="R5759">
        <f>IFERROR(IF(I5759=1,VLOOKUP(F5759,Lookup!$A$2:$B$15,2,FALSE),0),0.5)</f>
        <v>0</v>
      </c>
      <c r="S5759">
        <f>IF(K5759=1,1,IFERROR(IF(H5759="pass",VLOOKUP(F5759,Lookup!$D$2:$E$26,2,FALSE),0),1.6))</f>
        <v>0</v>
      </c>
      <c r="T5759" s="6">
        <f t="shared" ref="T5759:T5822" si="369">IFERROR(1.6+0.7/40*N5759,0)</f>
        <v>0</v>
      </c>
      <c r="U5759" s="6">
        <f t="shared" ref="U5759:U5822" si="370">R5759+IF(S5759&gt;=3.2,S5759,IF(AND(S5759&lt;3.2,S5759&gt;=1.8),S5759*0.66+T5759*0.34,T5759))+K5759*0.4735*2</f>
        <v>0</v>
      </c>
      <c r="V5759" t="str">
        <f t="shared" si="365"/>
        <v>T.HEINICKE, WAS</v>
      </c>
    </row>
    <row r="5760" spans="1:22">
      <c r="A5760">
        <v>1924</v>
      </c>
      <c r="B5760" s="21">
        <v>3</v>
      </c>
      <c r="C5760" s="21" t="s">
        <v>14</v>
      </c>
      <c r="D5760" s="21" t="s">
        <v>26</v>
      </c>
      <c r="E5760" s="21">
        <v>85</v>
      </c>
      <c r="F5760" s="21">
        <v>15</v>
      </c>
      <c r="G5760" s="21" t="s">
        <v>6865</v>
      </c>
      <c r="H5760" s="21" t="s">
        <v>585</v>
      </c>
      <c r="I5760" s="21">
        <v>1</v>
      </c>
      <c r="J5760" s="21">
        <v>0</v>
      </c>
      <c r="K5760" s="21">
        <v>0</v>
      </c>
      <c r="L5760" s="21">
        <v>0</v>
      </c>
      <c r="M5760" s="21" t="s">
        <v>1694</v>
      </c>
      <c r="N5760" s="21" t="s">
        <v>587</v>
      </c>
      <c r="O5760" s="21">
        <f t="shared" si="366"/>
        <v>0</v>
      </c>
      <c r="P5760" s="21">
        <f t="shared" si="367"/>
        <v>1</v>
      </c>
      <c r="Q5760" s="21">
        <f t="shared" si="368"/>
        <v>0</v>
      </c>
      <c r="R5760">
        <f>IFERROR(IF(I5760=1,VLOOKUP(F5760,Lookup!$A$2:$B$15,2,FALSE),0),0.5)</f>
        <v>0.5</v>
      </c>
      <c r="S5760">
        <f>IF(K5760=1,1,IFERROR(IF(H5760="pass",VLOOKUP(F5760,Lookup!$D$2:$E$26,2,FALSE),0),1.6))</f>
        <v>0</v>
      </c>
      <c r="T5760" s="6">
        <f t="shared" si="369"/>
        <v>0</v>
      </c>
      <c r="U5760" s="6">
        <f t="shared" si="370"/>
        <v>0.5</v>
      </c>
      <c r="V5760" t="str">
        <f t="shared" si="365"/>
        <v>A.GIBSON, WAS</v>
      </c>
    </row>
    <row r="5761" spans="1:22">
      <c r="A5761">
        <v>1925</v>
      </c>
      <c r="B5761" s="21">
        <v>3</v>
      </c>
      <c r="C5761" s="21" t="s">
        <v>14</v>
      </c>
      <c r="D5761" s="21" t="s">
        <v>26</v>
      </c>
      <c r="E5761" s="21">
        <v>86</v>
      </c>
      <c r="F5761" s="21">
        <v>14</v>
      </c>
      <c r="G5761" s="21" t="s">
        <v>6866</v>
      </c>
      <c r="H5761" s="21" t="s">
        <v>439</v>
      </c>
      <c r="I5761" s="21">
        <v>0</v>
      </c>
      <c r="J5761" s="21">
        <v>1</v>
      </c>
      <c r="K5761" s="21">
        <v>0</v>
      </c>
      <c r="L5761" s="21">
        <v>0</v>
      </c>
      <c r="M5761" s="21" t="s">
        <v>1706</v>
      </c>
      <c r="N5761" s="21">
        <v>5</v>
      </c>
      <c r="O5761" s="21">
        <f t="shared" si="366"/>
        <v>5</v>
      </c>
      <c r="P5761" s="21">
        <f t="shared" si="367"/>
        <v>0</v>
      </c>
      <c r="Q5761" s="21">
        <f t="shared" si="368"/>
        <v>1</v>
      </c>
      <c r="R5761">
        <f>IFERROR(IF(I5761=1,VLOOKUP(F5761,Lookup!$A$2:$B$15,2,FALSE),0),0.5)</f>
        <v>0</v>
      </c>
      <c r="S5761">
        <f>IF(K5761=1,1,IFERROR(IF(H5761="pass",VLOOKUP(F5761,Lookup!$D$2:$E$26,2,FALSE),0),1.6))</f>
        <v>1.6</v>
      </c>
      <c r="T5761" s="6">
        <f t="shared" si="369"/>
        <v>1.6875</v>
      </c>
      <c r="U5761" s="6">
        <f t="shared" si="370"/>
        <v>1.6875</v>
      </c>
      <c r="V5761" t="str">
        <f t="shared" si="365"/>
        <v>A.HUMPHRIES, WAS</v>
      </c>
    </row>
    <row r="5762" spans="1:22">
      <c r="A5762">
        <v>1926</v>
      </c>
      <c r="B5762" s="21">
        <v>3</v>
      </c>
      <c r="C5762" s="21" t="s">
        <v>26</v>
      </c>
      <c r="D5762" s="21" t="s">
        <v>14</v>
      </c>
      <c r="E5762" s="21">
        <v>58</v>
      </c>
      <c r="F5762" s="21">
        <v>42</v>
      </c>
      <c r="G5762" s="21" t="s">
        <v>6867</v>
      </c>
      <c r="H5762" s="21" t="s">
        <v>439</v>
      </c>
      <c r="I5762" s="21">
        <v>0</v>
      </c>
      <c r="J5762" s="21">
        <v>1</v>
      </c>
      <c r="K5762" s="21">
        <v>0</v>
      </c>
      <c r="L5762" s="21">
        <v>0</v>
      </c>
      <c r="M5762" s="21" t="s">
        <v>2376</v>
      </c>
      <c r="N5762" s="21">
        <v>33</v>
      </c>
      <c r="O5762" s="21">
        <f t="shared" si="366"/>
        <v>33</v>
      </c>
      <c r="P5762" s="21">
        <f t="shared" si="367"/>
        <v>0</v>
      </c>
      <c r="Q5762" s="21">
        <f t="shared" si="368"/>
        <v>1</v>
      </c>
      <c r="R5762">
        <f>IFERROR(IF(I5762=1,VLOOKUP(F5762,Lookup!$A$2:$B$15,2,FALSE),0),0.5)</f>
        <v>0</v>
      </c>
      <c r="S5762">
        <f>IF(K5762=1,1,IFERROR(IF(H5762="pass",VLOOKUP(F5762,Lookup!$D$2:$E$26,2,FALSE),0),1.6))</f>
        <v>1.6</v>
      </c>
      <c r="T5762" s="6">
        <f t="shared" si="369"/>
        <v>2.1775000000000002</v>
      </c>
      <c r="U5762" s="6">
        <f t="shared" si="370"/>
        <v>2.1775000000000002</v>
      </c>
      <c r="V5762" t="str">
        <f t="shared" ref="V5762:V5825" si="371">IF(M5762="A.St","A. ST. BROWN, DET",IF(M5762="Dj.Moore","D.MOORE, CAR",IF(M5762="Mi.Carter","M.CARTER, NYJ",UPPER(M5762)&amp;", "&amp;C5762)))</f>
        <v>E.SANDERS, BUF</v>
      </c>
    </row>
    <row r="5763" spans="1:22">
      <c r="A5763">
        <v>1927</v>
      </c>
      <c r="B5763" s="21">
        <v>3</v>
      </c>
      <c r="C5763" s="21" t="s">
        <v>26</v>
      </c>
      <c r="D5763" s="21" t="s">
        <v>14</v>
      </c>
      <c r="E5763" s="21">
        <v>17</v>
      </c>
      <c r="F5763" s="21">
        <v>83</v>
      </c>
      <c r="G5763" s="21" t="s">
        <v>6868</v>
      </c>
      <c r="H5763" s="21" t="s">
        <v>439</v>
      </c>
      <c r="I5763" s="21">
        <v>0</v>
      </c>
      <c r="J5763" s="21">
        <v>1</v>
      </c>
      <c r="K5763" s="21">
        <v>0</v>
      </c>
      <c r="L5763" s="21">
        <v>0</v>
      </c>
      <c r="M5763" s="21" t="s">
        <v>2357</v>
      </c>
      <c r="N5763" s="21">
        <v>-3</v>
      </c>
      <c r="O5763" s="21">
        <f t="shared" si="366"/>
        <v>-3</v>
      </c>
      <c r="P5763" s="21">
        <f t="shared" si="367"/>
        <v>0</v>
      </c>
      <c r="Q5763" s="21">
        <f t="shared" si="368"/>
        <v>1</v>
      </c>
      <c r="R5763">
        <f>IFERROR(IF(I5763=1,VLOOKUP(F5763,Lookup!$A$2:$B$15,2,FALSE),0),0.5)</f>
        <v>0</v>
      </c>
      <c r="S5763">
        <f>IF(K5763=1,1,IFERROR(IF(H5763="pass",VLOOKUP(F5763,Lookup!$D$2:$E$26,2,FALSE),0),1.6))</f>
        <v>2</v>
      </c>
      <c r="T5763" s="6">
        <f t="shared" si="369"/>
        <v>1.5475000000000001</v>
      </c>
      <c r="U5763" s="6">
        <f t="shared" si="370"/>
        <v>1.8461500000000002</v>
      </c>
      <c r="V5763" t="str">
        <f t="shared" si="371"/>
        <v>C.BEASLEY, BUF</v>
      </c>
    </row>
    <row r="5764" spans="1:22">
      <c r="A5764">
        <v>1928</v>
      </c>
      <c r="B5764" s="21">
        <v>3</v>
      </c>
      <c r="C5764" s="21" t="s">
        <v>26</v>
      </c>
      <c r="D5764" s="21" t="s">
        <v>14</v>
      </c>
      <c r="E5764" s="21">
        <v>10</v>
      </c>
      <c r="F5764" s="21">
        <v>90</v>
      </c>
      <c r="G5764" s="21" t="s">
        <v>6869</v>
      </c>
      <c r="H5764" s="21" t="s">
        <v>585</v>
      </c>
      <c r="I5764" s="21">
        <v>1</v>
      </c>
      <c r="J5764" s="21">
        <v>0</v>
      </c>
      <c r="K5764" s="21">
        <v>0</v>
      </c>
      <c r="L5764" s="21">
        <v>0</v>
      </c>
      <c r="M5764" s="21" t="s">
        <v>2984</v>
      </c>
      <c r="N5764" s="21" t="s">
        <v>587</v>
      </c>
      <c r="O5764" s="21">
        <f t="shared" si="366"/>
        <v>0</v>
      </c>
      <c r="P5764" s="21">
        <f t="shared" si="367"/>
        <v>1</v>
      </c>
      <c r="Q5764" s="21">
        <f t="shared" si="368"/>
        <v>0</v>
      </c>
      <c r="R5764">
        <f>IFERROR(IF(I5764=1,VLOOKUP(F5764,Lookup!$A$2:$B$15,2,FALSE),0),0.5)</f>
        <v>0.8</v>
      </c>
      <c r="S5764">
        <f>IF(K5764=1,1,IFERROR(IF(H5764="pass",VLOOKUP(F5764,Lookup!$D$2:$E$26,2,FALSE),0),1.6))</f>
        <v>0</v>
      </c>
      <c r="T5764" s="6">
        <f t="shared" si="369"/>
        <v>0</v>
      </c>
      <c r="U5764" s="6">
        <f t="shared" si="370"/>
        <v>0.8</v>
      </c>
      <c r="V5764" t="str">
        <f t="shared" si="371"/>
        <v>Z.MOSS, BUF</v>
      </c>
    </row>
    <row r="5765" spans="1:22">
      <c r="A5765">
        <v>1929</v>
      </c>
      <c r="B5765" s="21">
        <v>3</v>
      </c>
      <c r="C5765" s="21" t="s">
        <v>26</v>
      </c>
      <c r="D5765" s="21" t="s">
        <v>14</v>
      </c>
      <c r="E5765" s="21">
        <v>7</v>
      </c>
      <c r="F5765" s="21">
        <v>93</v>
      </c>
      <c r="G5765" s="21" t="s">
        <v>6870</v>
      </c>
      <c r="H5765" s="21" t="s">
        <v>585</v>
      </c>
      <c r="I5765" s="21">
        <v>1</v>
      </c>
      <c r="J5765" s="21">
        <v>0</v>
      </c>
      <c r="K5765" s="21">
        <v>0</v>
      </c>
      <c r="L5765" s="21">
        <v>0</v>
      </c>
      <c r="M5765" s="21" t="s">
        <v>2984</v>
      </c>
      <c r="N5765" s="21" t="s">
        <v>587</v>
      </c>
      <c r="O5765" s="21">
        <f t="shared" si="366"/>
        <v>0</v>
      </c>
      <c r="P5765" s="21">
        <f t="shared" si="367"/>
        <v>1</v>
      </c>
      <c r="Q5765" s="21">
        <f t="shared" si="368"/>
        <v>0</v>
      </c>
      <c r="R5765">
        <f>IFERROR(IF(I5765=1,VLOOKUP(F5765,Lookup!$A$2:$B$15,2,FALSE),0),0.5)</f>
        <v>1.2</v>
      </c>
      <c r="S5765">
        <f>IF(K5765=1,1,IFERROR(IF(H5765="pass",VLOOKUP(F5765,Lookup!$D$2:$E$26,2,FALSE),0),1.6))</f>
        <v>0</v>
      </c>
      <c r="T5765" s="6">
        <f t="shared" si="369"/>
        <v>0</v>
      </c>
      <c r="U5765" s="6">
        <f t="shared" si="370"/>
        <v>1.2</v>
      </c>
      <c r="V5765" t="str">
        <f t="shared" si="371"/>
        <v>Z.MOSS, BUF</v>
      </c>
    </row>
    <row r="5766" spans="1:22">
      <c r="A5766">
        <v>1930</v>
      </c>
      <c r="B5766" s="21">
        <v>3</v>
      </c>
      <c r="C5766" s="21" t="s">
        <v>26</v>
      </c>
      <c r="D5766" s="21" t="s">
        <v>14</v>
      </c>
      <c r="E5766" s="21">
        <v>5</v>
      </c>
      <c r="F5766" s="21">
        <v>95</v>
      </c>
      <c r="G5766" s="21" t="s">
        <v>6871</v>
      </c>
      <c r="H5766" s="21" t="s">
        <v>585</v>
      </c>
      <c r="I5766" s="21">
        <v>1</v>
      </c>
      <c r="J5766" s="21">
        <v>0</v>
      </c>
      <c r="K5766" s="21">
        <v>0</v>
      </c>
      <c r="L5766" s="21">
        <v>0</v>
      </c>
      <c r="M5766" s="21" t="s">
        <v>2385</v>
      </c>
      <c r="N5766" s="21" t="s">
        <v>587</v>
      </c>
      <c r="O5766" s="21">
        <f t="shared" si="366"/>
        <v>0</v>
      </c>
      <c r="P5766" s="21">
        <f t="shared" si="367"/>
        <v>1</v>
      </c>
      <c r="Q5766" s="21">
        <f t="shared" si="368"/>
        <v>0</v>
      </c>
      <c r="R5766">
        <f>IFERROR(IF(I5766=1,VLOOKUP(F5766,Lookup!$A$2:$B$15,2,FALSE),0),0.5)</f>
        <v>1.4</v>
      </c>
      <c r="S5766">
        <f>IF(K5766=1,1,IFERROR(IF(H5766="pass",VLOOKUP(F5766,Lookup!$D$2:$E$26,2,FALSE),0),1.6))</f>
        <v>0</v>
      </c>
      <c r="T5766" s="6">
        <f t="shared" si="369"/>
        <v>0</v>
      </c>
      <c r="U5766" s="6">
        <f t="shared" si="370"/>
        <v>1.4</v>
      </c>
      <c r="V5766" t="str">
        <f t="shared" si="371"/>
        <v>J.ALLEN, BUF</v>
      </c>
    </row>
    <row r="5767" spans="1:22">
      <c r="A5767">
        <v>1931</v>
      </c>
      <c r="B5767" s="21">
        <v>3</v>
      </c>
      <c r="C5767" s="21" t="s">
        <v>14</v>
      </c>
      <c r="D5767" s="21" t="s">
        <v>26</v>
      </c>
      <c r="E5767" s="21">
        <v>75</v>
      </c>
      <c r="F5767" s="21">
        <v>25</v>
      </c>
      <c r="G5767" s="21" t="s">
        <v>6872</v>
      </c>
      <c r="H5767" s="21" t="s">
        <v>585</v>
      </c>
      <c r="I5767" s="21">
        <v>1</v>
      </c>
      <c r="J5767" s="21">
        <v>0</v>
      </c>
      <c r="K5767" s="21">
        <v>0</v>
      </c>
      <c r="L5767" s="21">
        <v>0</v>
      </c>
      <c r="M5767" s="21" t="s">
        <v>1726</v>
      </c>
      <c r="N5767" s="21" t="s">
        <v>587</v>
      </c>
      <c r="O5767" s="21">
        <f t="shared" si="366"/>
        <v>0</v>
      </c>
      <c r="P5767" s="21">
        <f t="shared" si="367"/>
        <v>1</v>
      </c>
      <c r="Q5767" s="21">
        <f t="shared" si="368"/>
        <v>0</v>
      </c>
      <c r="R5767">
        <f>IFERROR(IF(I5767=1,VLOOKUP(F5767,Lookup!$A$2:$B$15,2,FALSE),0),0.5)</f>
        <v>0.5</v>
      </c>
      <c r="S5767">
        <f>IF(K5767=1,1,IFERROR(IF(H5767="pass",VLOOKUP(F5767,Lookup!$D$2:$E$26,2,FALSE),0),1.6))</f>
        <v>0</v>
      </c>
      <c r="T5767" s="6">
        <f t="shared" si="369"/>
        <v>0</v>
      </c>
      <c r="U5767" s="6">
        <f t="shared" si="370"/>
        <v>0.5</v>
      </c>
      <c r="V5767" t="str">
        <f t="shared" si="371"/>
        <v>J.MCKISSIC, WAS</v>
      </c>
    </row>
    <row r="5768" spans="1:22">
      <c r="A5768">
        <v>1932</v>
      </c>
      <c r="B5768" s="21">
        <v>3</v>
      </c>
      <c r="C5768" s="21" t="s">
        <v>14</v>
      </c>
      <c r="D5768" s="21" t="s">
        <v>26</v>
      </c>
      <c r="E5768" s="21">
        <v>64</v>
      </c>
      <c r="F5768" s="21">
        <v>36</v>
      </c>
      <c r="G5768" s="21" t="s">
        <v>6873</v>
      </c>
      <c r="H5768" s="21" t="s">
        <v>2864</v>
      </c>
      <c r="I5768" s="21">
        <v>0</v>
      </c>
      <c r="J5768" s="21">
        <v>1</v>
      </c>
      <c r="K5768" s="21">
        <v>0</v>
      </c>
      <c r="L5768" s="21">
        <v>0</v>
      </c>
      <c r="M5768" s="21" t="s">
        <v>1751</v>
      </c>
      <c r="N5768" s="21" t="s">
        <v>587</v>
      </c>
      <c r="O5768" s="21">
        <f t="shared" si="366"/>
        <v>0</v>
      </c>
      <c r="P5768" s="21">
        <f t="shared" si="367"/>
        <v>0</v>
      </c>
      <c r="Q5768" s="21">
        <f t="shared" si="368"/>
        <v>0</v>
      </c>
      <c r="R5768">
        <f>IFERROR(IF(I5768=1,VLOOKUP(F5768,Lookup!$A$2:$B$15,2,FALSE),0),0.5)</f>
        <v>0</v>
      </c>
      <c r="S5768">
        <f>IF(K5768=1,1,IFERROR(IF(H5768="pass",VLOOKUP(F5768,Lookup!$D$2:$E$26,2,FALSE),0),1.6))</f>
        <v>0</v>
      </c>
      <c r="T5768" s="6">
        <f t="shared" si="369"/>
        <v>0</v>
      </c>
      <c r="U5768" s="6">
        <f t="shared" si="370"/>
        <v>0</v>
      </c>
      <c r="V5768" t="str">
        <f t="shared" si="371"/>
        <v>L.THOMAS, WAS</v>
      </c>
    </row>
    <row r="5769" spans="1:22">
      <c r="A5769">
        <v>1933</v>
      </c>
      <c r="B5769" s="21">
        <v>3</v>
      </c>
      <c r="C5769" s="21" t="s">
        <v>14</v>
      </c>
      <c r="D5769" s="21" t="s">
        <v>26</v>
      </c>
      <c r="E5769" s="21">
        <v>59</v>
      </c>
      <c r="F5769" s="21">
        <v>41</v>
      </c>
      <c r="G5769" s="21" t="s">
        <v>6874</v>
      </c>
      <c r="H5769" s="21" t="s">
        <v>439</v>
      </c>
      <c r="I5769" s="21">
        <v>0</v>
      </c>
      <c r="J5769" s="21">
        <v>1</v>
      </c>
      <c r="K5769" s="21">
        <v>0</v>
      </c>
      <c r="L5769" s="21">
        <v>0</v>
      </c>
      <c r="M5769" s="21" t="s">
        <v>1726</v>
      </c>
      <c r="N5769" s="21">
        <v>2</v>
      </c>
      <c r="O5769" s="21">
        <f t="shared" si="366"/>
        <v>2</v>
      </c>
      <c r="P5769" s="21">
        <f t="shared" si="367"/>
        <v>0</v>
      </c>
      <c r="Q5769" s="21">
        <f t="shared" si="368"/>
        <v>1</v>
      </c>
      <c r="R5769">
        <f>IFERROR(IF(I5769=1,VLOOKUP(F5769,Lookup!$A$2:$B$15,2,FALSE),0),0.5)</f>
        <v>0</v>
      </c>
      <c r="S5769">
        <f>IF(K5769=1,1,IFERROR(IF(H5769="pass",VLOOKUP(F5769,Lookup!$D$2:$E$26,2,FALSE),0),1.6))</f>
        <v>1.6</v>
      </c>
      <c r="T5769" s="6">
        <f t="shared" si="369"/>
        <v>1.635</v>
      </c>
      <c r="U5769" s="6">
        <f t="shared" si="370"/>
        <v>1.635</v>
      </c>
      <c r="V5769" t="str">
        <f t="shared" si="371"/>
        <v>J.MCKISSIC, WAS</v>
      </c>
    </row>
    <row r="5770" spans="1:22">
      <c r="A5770">
        <v>1934</v>
      </c>
      <c r="B5770" s="21">
        <v>3</v>
      </c>
      <c r="C5770" s="21" t="s">
        <v>14</v>
      </c>
      <c r="D5770" s="21" t="s">
        <v>26</v>
      </c>
      <c r="E5770" s="21">
        <v>55</v>
      </c>
      <c r="F5770" s="21">
        <v>45</v>
      </c>
      <c r="G5770" s="21" t="s">
        <v>6875</v>
      </c>
      <c r="H5770" s="21" t="s">
        <v>439</v>
      </c>
      <c r="I5770" s="21">
        <v>0</v>
      </c>
      <c r="J5770" s="21">
        <v>1</v>
      </c>
      <c r="K5770" s="21">
        <v>0</v>
      </c>
      <c r="L5770" s="21">
        <v>0</v>
      </c>
      <c r="M5770" s="21" t="s">
        <v>1706</v>
      </c>
      <c r="N5770" s="21">
        <v>6</v>
      </c>
      <c r="O5770" s="21">
        <f t="shared" si="366"/>
        <v>6</v>
      </c>
      <c r="P5770" s="21">
        <f t="shared" si="367"/>
        <v>0</v>
      </c>
      <c r="Q5770" s="21">
        <f t="shared" si="368"/>
        <v>1</v>
      </c>
      <c r="R5770">
        <f>IFERROR(IF(I5770=1,VLOOKUP(F5770,Lookup!$A$2:$B$15,2,FALSE),0),0.5)</f>
        <v>0</v>
      </c>
      <c r="S5770">
        <f>IF(K5770=1,1,IFERROR(IF(H5770="pass",VLOOKUP(F5770,Lookup!$D$2:$E$26,2,FALSE),0),1.6))</f>
        <v>1.6</v>
      </c>
      <c r="T5770" s="6">
        <f t="shared" si="369"/>
        <v>1.7050000000000001</v>
      </c>
      <c r="U5770" s="6">
        <f t="shared" si="370"/>
        <v>1.7050000000000001</v>
      </c>
      <c r="V5770" t="str">
        <f t="shared" si="371"/>
        <v>A.HUMPHRIES, WAS</v>
      </c>
    </row>
    <row r="5771" spans="1:22">
      <c r="A5771">
        <v>1935</v>
      </c>
      <c r="B5771" s="21">
        <v>3</v>
      </c>
      <c r="C5771" s="21" t="s">
        <v>14</v>
      </c>
      <c r="D5771" s="21" t="s">
        <v>26</v>
      </c>
      <c r="E5771" s="21">
        <v>55</v>
      </c>
      <c r="F5771" s="21">
        <v>45</v>
      </c>
      <c r="G5771" s="21" t="s">
        <v>6876</v>
      </c>
      <c r="H5771" s="21" t="s">
        <v>439</v>
      </c>
      <c r="I5771" s="21">
        <v>0</v>
      </c>
      <c r="J5771" s="21">
        <v>1</v>
      </c>
      <c r="K5771" s="21">
        <v>0</v>
      </c>
      <c r="L5771" s="21">
        <v>0</v>
      </c>
      <c r="M5771" s="21" t="s">
        <v>1706</v>
      </c>
      <c r="N5771" s="21">
        <v>6</v>
      </c>
      <c r="O5771" s="21">
        <f t="shared" si="366"/>
        <v>6</v>
      </c>
      <c r="P5771" s="21">
        <f t="shared" si="367"/>
        <v>0</v>
      </c>
      <c r="Q5771" s="21">
        <f t="shared" si="368"/>
        <v>1</v>
      </c>
      <c r="R5771">
        <f>IFERROR(IF(I5771=1,VLOOKUP(F5771,Lookup!$A$2:$B$15,2,FALSE),0),0.5)</f>
        <v>0</v>
      </c>
      <c r="S5771">
        <f>IF(K5771=1,1,IFERROR(IF(H5771="pass",VLOOKUP(F5771,Lookup!$D$2:$E$26,2,FALSE),0),1.6))</f>
        <v>1.6</v>
      </c>
      <c r="T5771" s="6">
        <f t="shared" si="369"/>
        <v>1.7050000000000001</v>
      </c>
      <c r="U5771" s="6">
        <f t="shared" si="370"/>
        <v>1.7050000000000001</v>
      </c>
      <c r="V5771" t="str">
        <f t="shared" si="371"/>
        <v>A.HUMPHRIES, WAS</v>
      </c>
    </row>
    <row r="5772" spans="1:22">
      <c r="A5772">
        <v>1936</v>
      </c>
      <c r="B5772" s="21">
        <v>3</v>
      </c>
      <c r="C5772" s="21" t="s">
        <v>26</v>
      </c>
      <c r="D5772" s="21" t="s">
        <v>14</v>
      </c>
      <c r="E5772" s="21">
        <v>80</v>
      </c>
      <c r="F5772" s="21">
        <v>20</v>
      </c>
      <c r="G5772" s="21" t="s">
        <v>6877</v>
      </c>
      <c r="H5772" s="21" t="s">
        <v>439</v>
      </c>
      <c r="I5772" s="21">
        <v>0</v>
      </c>
      <c r="J5772" s="21">
        <v>1</v>
      </c>
      <c r="K5772" s="21">
        <v>0</v>
      </c>
      <c r="L5772" s="21">
        <v>0</v>
      </c>
      <c r="M5772" s="21" t="s">
        <v>2359</v>
      </c>
      <c r="N5772" s="21">
        <v>13</v>
      </c>
      <c r="O5772" s="21">
        <f t="shared" si="366"/>
        <v>13</v>
      </c>
      <c r="P5772" s="21">
        <f t="shared" si="367"/>
        <v>0</v>
      </c>
      <c r="Q5772" s="21">
        <f t="shared" si="368"/>
        <v>1</v>
      </c>
      <c r="R5772">
        <f>IFERROR(IF(I5772=1,VLOOKUP(F5772,Lookup!$A$2:$B$15,2,FALSE),0),0.5)</f>
        <v>0</v>
      </c>
      <c r="S5772">
        <f>IF(K5772=1,1,IFERROR(IF(H5772="pass",VLOOKUP(F5772,Lookup!$D$2:$E$26,2,FALSE),0),1.6))</f>
        <v>1.6</v>
      </c>
      <c r="T5772" s="6">
        <f t="shared" si="369"/>
        <v>1.8275000000000001</v>
      </c>
      <c r="U5772" s="6">
        <f t="shared" si="370"/>
        <v>1.8275000000000001</v>
      </c>
      <c r="V5772" t="str">
        <f t="shared" si="371"/>
        <v>S.DIGGS, BUF</v>
      </c>
    </row>
    <row r="5773" spans="1:22">
      <c r="A5773">
        <v>1937</v>
      </c>
      <c r="B5773" s="21">
        <v>3</v>
      </c>
      <c r="C5773" s="21" t="s">
        <v>26</v>
      </c>
      <c r="D5773" s="21" t="s">
        <v>14</v>
      </c>
      <c r="E5773" s="21">
        <v>67</v>
      </c>
      <c r="F5773" s="21">
        <v>33</v>
      </c>
      <c r="G5773" s="21" t="s">
        <v>6878</v>
      </c>
      <c r="H5773" s="21" t="s">
        <v>439</v>
      </c>
      <c r="I5773" s="21">
        <v>0</v>
      </c>
      <c r="J5773" s="21">
        <v>1</v>
      </c>
      <c r="K5773" s="21">
        <v>0</v>
      </c>
      <c r="L5773" s="21">
        <v>0</v>
      </c>
      <c r="M5773" s="21" t="s">
        <v>2357</v>
      </c>
      <c r="N5773" s="21">
        <v>18</v>
      </c>
      <c r="O5773" s="21">
        <f t="shared" si="366"/>
        <v>18</v>
      </c>
      <c r="P5773" s="21">
        <f t="shared" si="367"/>
        <v>0</v>
      </c>
      <c r="Q5773" s="21">
        <f t="shared" si="368"/>
        <v>1</v>
      </c>
      <c r="R5773">
        <f>IFERROR(IF(I5773=1,VLOOKUP(F5773,Lookup!$A$2:$B$15,2,FALSE),0),0.5)</f>
        <v>0</v>
      </c>
      <c r="S5773">
        <f>IF(K5773=1,1,IFERROR(IF(H5773="pass",VLOOKUP(F5773,Lookup!$D$2:$E$26,2,FALSE),0),1.6))</f>
        <v>1.6</v>
      </c>
      <c r="T5773" s="6">
        <f t="shared" si="369"/>
        <v>1.915</v>
      </c>
      <c r="U5773" s="6">
        <f t="shared" si="370"/>
        <v>1.915</v>
      </c>
      <c r="V5773" t="str">
        <f t="shared" si="371"/>
        <v>C.BEASLEY, BUF</v>
      </c>
    </row>
    <row r="5774" spans="1:22">
      <c r="A5774">
        <v>1938</v>
      </c>
      <c r="B5774" s="21">
        <v>3</v>
      </c>
      <c r="C5774" s="21" t="s">
        <v>26</v>
      </c>
      <c r="D5774" s="21" t="s">
        <v>14</v>
      </c>
      <c r="E5774" s="21">
        <v>45</v>
      </c>
      <c r="F5774" s="21">
        <v>55</v>
      </c>
      <c r="G5774" s="21" t="s">
        <v>6879</v>
      </c>
      <c r="H5774" s="21" t="s">
        <v>439</v>
      </c>
      <c r="I5774" s="21">
        <v>0</v>
      </c>
      <c r="J5774" s="21">
        <v>1</v>
      </c>
      <c r="K5774" s="21">
        <v>0</v>
      </c>
      <c r="L5774" s="21">
        <v>0</v>
      </c>
      <c r="M5774" s="21" t="s">
        <v>2359</v>
      </c>
      <c r="N5774" s="21">
        <v>11</v>
      </c>
      <c r="O5774" s="21">
        <f t="shared" si="366"/>
        <v>11</v>
      </c>
      <c r="P5774" s="21">
        <f t="shared" si="367"/>
        <v>0</v>
      </c>
      <c r="Q5774" s="21">
        <f t="shared" si="368"/>
        <v>1</v>
      </c>
      <c r="R5774">
        <f>IFERROR(IF(I5774=1,VLOOKUP(F5774,Lookup!$A$2:$B$15,2,FALSE),0),0.5)</f>
        <v>0</v>
      </c>
      <c r="S5774">
        <f>IF(K5774=1,1,IFERROR(IF(H5774="pass",VLOOKUP(F5774,Lookup!$D$2:$E$26,2,FALSE),0),1.6))</f>
        <v>1.6</v>
      </c>
      <c r="T5774" s="6">
        <f t="shared" si="369"/>
        <v>1.7925</v>
      </c>
      <c r="U5774" s="6">
        <f t="shared" si="370"/>
        <v>1.7925</v>
      </c>
      <c r="V5774" t="str">
        <f t="shared" si="371"/>
        <v>S.DIGGS, BUF</v>
      </c>
    </row>
    <row r="5775" spans="1:22">
      <c r="A5775">
        <v>1939</v>
      </c>
      <c r="B5775" s="21">
        <v>3</v>
      </c>
      <c r="C5775" s="21" t="s">
        <v>26</v>
      </c>
      <c r="D5775" s="21" t="s">
        <v>14</v>
      </c>
      <c r="E5775" s="21">
        <v>34</v>
      </c>
      <c r="F5775" s="21">
        <v>66</v>
      </c>
      <c r="G5775" s="21" t="s">
        <v>6880</v>
      </c>
      <c r="H5775" s="21" t="s">
        <v>439</v>
      </c>
      <c r="I5775" s="21">
        <v>0</v>
      </c>
      <c r="J5775" s="21">
        <v>1</v>
      </c>
      <c r="K5775" s="21">
        <v>0</v>
      </c>
      <c r="L5775" s="21">
        <v>0</v>
      </c>
      <c r="M5775" s="21" t="s">
        <v>2373</v>
      </c>
      <c r="N5775" s="21">
        <v>3</v>
      </c>
      <c r="O5775" s="21">
        <f t="shared" si="366"/>
        <v>3</v>
      </c>
      <c r="P5775" s="21">
        <f t="shared" si="367"/>
        <v>0</v>
      </c>
      <c r="Q5775" s="21">
        <f t="shared" si="368"/>
        <v>1</v>
      </c>
      <c r="R5775">
        <f>IFERROR(IF(I5775=1,VLOOKUP(F5775,Lookup!$A$2:$B$15,2,FALSE),0),0.5)</f>
        <v>0</v>
      </c>
      <c r="S5775">
        <f>IF(K5775=1,1,IFERROR(IF(H5775="pass",VLOOKUP(F5775,Lookup!$D$2:$E$26,2,FALSE),0),1.6))</f>
        <v>1.6</v>
      </c>
      <c r="T5775" s="6">
        <f t="shared" si="369"/>
        <v>1.6525000000000001</v>
      </c>
      <c r="U5775" s="6">
        <f t="shared" si="370"/>
        <v>1.6525000000000001</v>
      </c>
      <c r="V5775" t="str">
        <f t="shared" si="371"/>
        <v>D.KNOX, BUF</v>
      </c>
    </row>
    <row r="5776" spans="1:22">
      <c r="A5776">
        <v>1940</v>
      </c>
      <c r="B5776" s="21">
        <v>3</v>
      </c>
      <c r="C5776" s="21" t="s">
        <v>14</v>
      </c>
      <c r="D5776" s="21" t="s">
        <v>26</v>
      </c>
      <c r="E5776" s="21">
        <v>60</v>
      </c>
      <c r="F5776" s="21">
        <v>40</v>
      </c>
      <c r="G5776" s="21" t="s">
        <v>6881</v>
      </c>
      <c r="H5776" s="21" t="s">
        <v>439</v>
      </c>
      <c r="I5776" s="21">
        <v>0</v>
      </c>
      <c r="J5776" s="21">
        <v>1</v>
      </c>
      <c r="K5776" s="21">
        <v>0</v>
      </c>
      <c r="L5776" s="21">
        <v>0</v>
      </c>
      <c r="M5776" s="21" t="s">
        <v>1756</v>
      </c>
      <c r="N5776" s="21">
        <v>15</v>
      </c>
      <c r="O5776" s="21">
        <f t="shared" si="366"/>
        <v>15</v>
      </c>
      <c r="P5776" s="21">
        <f t="shared" si="367"/>
        <v>0</v>
      </c>
      <c r="Q5776" s="21">
        <f t="shared" si="368"/>
        <v>1</v>
      </c>
      <c r="R5776">
        <f>IFERROR(IF(I5776=1,VLOOKUP(F5776,Lookup!$A$2:$B$15,2,FALSE),0),0.5)</f>
        <v>0</v>
      </c>
      <c r="S5776">
        <f>IF(K5776=1,1,IFERROR(IF(H5776="pass",VLOOKUP(F5776,Lookup!$D$2:$E$26,2,FALSE),0),1.6))</f>
        <v>1.6</v>
      </c>
      <c r="T5776" s="6">
        <f t="shared" si="369"/>
        <v>1.8625</v>
      </c>
      <c r="U5776" s="6">
        <f t="shared" si="370"/>
        <v>1.8625</v>
      </c>
      <c r="V5776" t="str">
        <f t="shared" si="371"/>
        <v>T.MCLAURIN, WAS</v>
      </c>
    </row>
    <row r="5777" spans="1:22">
      <c r="A5777">
        <v>1941</v>
      </c>
      <c r="B5777" s="21">
        <v>3</v>
      </c>
      <c r="C5777" s="21" t="s">
        <v>14</v>
      </c>
      <c r="D5777" s="21" t="s">
        <v>26</v>
      </c>
      <c r="E5777" s="21">
        <v>45</v>
      </c>
      <c r="F5777" s="21">
        <v>55</v>
      </c>
      <c r="G5777" s="21" t="s">
        <v>6882</v>
      </c>
      <c r="H5777" s="21" t="s">
        <v>585</v>
      </c>
      <c r="I5777" s="21">
        <v>1</v>
      </c>
      <c r="J5777" s="21">
        <v>0</v>
      </c>
      <c r="K5777" s="21">
        <v>0</v>
      </c>
      <c r="L5777" s="21">
        <v>0</v>
      </c>
      <c r="M5777" s="21" t="s">
        <v>1726</v>
      </c>
      <c r="N5777" s="21" t="s">
        <v>587</v>
      </c>
      <c r="O5777" s="21">
        <f t="shared" si="366"/>
        <v>0</v>
      </c>
      <c r="P5777" s="21">
        <f t="shared" si="367"/>
        <v>1</v>
      </c>
      <c r="Q5777" s="21">
        <f t="shared" si="368"/>
        <v>0</v>
      </c>
      <c r="R5777">
        <f>IFERROR(IF(I5777=1,VLOOKUP(F5777,Lookup!$A$2:$B$15,2,FALSE),0),0.5)</f>
        <v>0.5</v>
      </c>
      <c r="S5777">
        <f>IF(K5777=1,1,IFERROR(IF(H5777="pass",VLOOKUP(F5777,Lookup!$D$2:$E$26,2,FALSE),0),1.6))</f>
        <v>0</v>
      </c>
      <c r="T5777" s="6">
        <f t="shared" si="369"/>
        <v>0</v>
      </c>
      <c r="U5777" s="6">
        <f t="shared" si="370"/>
        <v>0.5</v>
      </c>
      <c r="V5777" t="str">
        <f t="shared" si="371"/>
        <v>J.MCKISSIC, WAS</v>
      </c>
    </row>
    <row r="5778" spans="1:22">
      <c r="A5778">
        <v>1942</v>
      </c>
      <c r="B5778" s="21">
        <v>3</v>
      </c>
      <c r="C5778" s="21" t="s">
        <v>14</v>
      </c>
      <c r="D5778" s="21" t="s">
        <v>26</v>
      </c>
      <c r="E5778" s="21">
        <v>41</v>
      </c>
      <c r="F5778" s="21">
        <v>59</v>
      </c>
      <c r="G5778" s="21" t="s">
        <v>6883</v>
      </c>
      <c r="H5778" s="21" t="s">
        <v>585</v>
      </c>
      <c r="I5778" s="21">
        <v>1</v>
      </c>
      <c r="J5778" s="21">
        <v>0</v>
      </c>
      <c r="K5778" s="21">
        <v>0</v>
      </c>
      <c r="L5778" s="21">
        <v>0</v>
      </c>
      <c r="M5778" s="21" t="s">
        <v>1697</v>
      </c>
      <c r="N5778" s="21" t="s">
        <v>587</v>
      </c>
      <c r="O5778" s="21">
        <f t="shared" si="366"/>
        <v>0</v>
      </c>
      <c r="P5778" s="21">
        <f t="shared" si="367"/>
        <v>1</v>
      </c>
      <c r="Q5778" s="21">
        <f t="shared" si="368"/>
        <v>0</v>
      </c>
      <c r="R5778">
        <f>IFERROR(IF(I5778=1,VLOOKUP(F5778,Lookup!$A$2:$B$15,2,FALSE),0),0.5)</f>
        <v>0.5</v>
      </c>
      <c r="S5778">
        <f>IF(K5778=1,1,IFERROR(IF(H5778="pass",VLOOKUP(F5778,Lookup!$D$2:$E$26,2,FALSE),0),1.6))</f>
        <v>0</v>
      </c>
      <c r="T5778" s="6">
        <f t="shared" si="369"/>
        <v>0</v>
      </c>
      <c r="U5778" s="6">
        <f t="shared" si="370"/>
        <v>0.5</v>
      </c>
      <c r="V5778" t="str">
        <f t="shared" si="371"/>
        <v>D.BROWN, WAS</v>
      </c>
    </row>
    <row r="5779" spans="1:22">
      <c r="A5779">
        <v>1943</v>
      </c>
      <c r="B5779" s="21">
        <v>3</v>
      </c>
      <c r="C5779" s="21" t="s">
        <v>14</v>
      </c>
      <c r="D5779" s="21" t="s">
        <v>26</v>
      </c>
      <c r="E5779" s="21">
        <v>45</v>
      </c>
      <c r="F5779" s="21">
        <v>55</v>
      </c>
      <c r="G5779" s="21" t="s">
        <v>6884</v>
      </c>
      <c r="H5779" s="21" t="s">
        <v>439</v>
      </c>
      <c r="I5779" s="21">
        <v>0</v>
      </c>
      <c r="J5779" s="21">
        <v>1</v>
      </c>
      <c r="K5779" s="21">
        <v>0</v>
      </c>
      <c r="L5779" s="21">
        <v>0</v>
      </c>
      <c r="M5779" s="21" t="s">
        <v>1756</v>
      </c>
      <c r="N5779" s="21">
        <v>10</v>
      </c>
      <c r="O5779" s="21">
        <f t="shared" si="366"/>
        <v>10</v>
      </c>
      <c r="P5779" s="21">
        <f t="shared" si="367"/>
        <v>0</v>
      </c>
      <c r="Q5779" s="21">
        <f t="shared" si="368"/>
        <v>1</v>
      </c>
      <c r="R5779">
        <f>IFERROR(IF(I5779=1,VLOOKUP(F5779,Lookup!$A$2:$B$15,2,FALSE),0),0.5)</f>
        <v>0</v>
      </c>
      <c r="S5779">
        <f>IF(K5779=1,1,IFERROR(IF(H5779="pass",VLOOKUP(F5779,Lookup!$D$2:$E$26,2,FALSE),0),1.6))</f>
        <v>1.6</v>
      </c>
      <c r="T5779" s="6">
        <f t="shared" si="369"/>
        <v>1.7750000000000001</v>
      </c>
      <c r="U5779" s="6">
        <f t="shared" si="370"/>
        <v>1.7750000000000001</v>
      </c>
      <c r="V5779" t="str">
        <f t="shared" si="371"/>
        <v>T.MCLAURIN, WAS</v>
      </c>
    </row>
    <row r="5780" spans="1:22">
      <c r="A5780">
        <v>1944</v>
      </c>
      <c r="B5780" s="21">
        <v>3</v>
      </c>
      <c r="C5780" s="21" t="s">
        <v>26</v>
      </c>
      <c r="D5780" s="21" t="s">
        <v>14</v>
      </c>
      <c r="E5780" s="21">
        <v>93</v>
      </c>
      <c r="F5780" s="21">
        <v>7</v>
      </c>
      <c r="G5780" s="21" t="s">
        <v>6885</v>
      </c>
      <c r="H5780" s="21" t="s">
        <v>585</v>
      </c>
      <c r="I5780" s="21">
        <v>1</v>
      </c>
      <c r="J5780" s="21">
        <v>0</v>
      </c>
      <c r="K5780" s="21">
        <v>0</v>
      </c>
      <c r="L5780" s="21">
        <v>0</v>
      </c>
      <c r="M5780" s="21" t="s">
        <v>2368</v>
      </c>
      <c r="N5780" s="21" t="s">
        <v>587</v>
      </c>
      <c r="O5780" s="21">
        <f t="shared" si="366"/>
        <v>0</v>
      </c>
      <c r="P5780" s="21">
        <f t="shared" si="367"/>
        <v>1</v>
      </c>
      <c r="Q5780" s="21">
        <f t="shared" si="368"/>
        <v>0</v>
      </c>
      <c r="R5780">
        <f>IFERROR(IF(I5780=1,VLOOKUP(F5780,Lookup!$A$2:$B$15,2,FALSE),0),0.5)</f>
        <v>0.5</v>
      </c>
      <c r="S5780">
        <f>IF(K5780=1,1,IFERROR(IF(H5780="pass",VLOOKUP(F5780,Lookup!$D$2:$E$26,2,FALSE),0),1.6))</f>
        <v>0</v>
      </c>
      <c r="T5780" s="6">
        <f t="shared" si="369"/>
        <v>0</v>
      </c>
      <c r="U5780" s="6">
        <f t="shared" si="370"/>
        <v>0.5</v>
      </c>
      <c r="V5780" t="str">
        <f t="shared" si="371"/>
        <v>D.SINGLETARY, BUF</v>
      </c>
    </row>
    <row r="5781" spans="1:22">
      <c r="A5781">
        <v>1945</v>
      </c>
      <c r="B5781" s="21">
        <v>3</v>
      </c>
      <c r="C5781" s="21" t="s">
        <v>26</v>
      </c>
      <c r="D5781" s="21" t="s">
        <v>14</v>
      </c>
      <c r="E5781" s="21">
        <v>93</v>
      </c>
      <c r="F5781" s="21">
        <v>7</v>
      </c>
      <c r="G5781" s="21" t="s">
        <v>6886</v>
      </c>
      <c r="H5781" s="21" t="s">
        <v>439</v>
      </c>
      <c r="I5781" s="21">
        <v>0</v>
      </c>
      <c r="J5781" s="21">
        <v>1</v>
      </c>
      <c r="K5781" s="21">
        <v>0</v>
      </c>
      <c r="L5781" s="21">
        <v>0</v>
      </c>
      <c r="M5781" s="21" t="s">
        <v>2357</v>
      </c>
      <c r="N5781" s="21">
        <v>9</v>
      </c>
      <c r="O5781" s="21">
        <f t="shared" si="366"/>
        <v>9</v>
      </c>
      <c r="P5781" s="21">
        <f t="shared" si="367"/>
        <v>0</v>
      </c>
      <c r="Q5781" s="21">
        <f t="shared" si="368"/>
        <v>1</v>
      </c>
      <c r="R5781">
        <f>IFERROR(IF(I5781=1,VLOOKUP(F5781,Lookup!$A$2:$B$15,2,FALSE),0),0.5)</f>
        <v>0</v>
      </c>
      <c r="S5781">
        <f>IF(K5781=1,1,IFERROR(IF(H5781="pass",VLOOKUP(F5781,Lookup!$D$2:$E$26,2,FALSE),0),1.6))</f>
        <v>1.6</v>
      </c>
      <c r="T5781" s="6">
        <f t="shared" si="369"/>
        <v>1.7575000000000001</v>
      </c>
      <c r="U5781" s="6">
        <f t="shared" si="370"/>
        <v>1.7575000000000001</v>
      </c>
      <c r="V5781" t="str">
        <f t="shared" si="371"/>
        <v>C.BEASLEY, BUF</v>
      </c>
    </row>
    <row r="5782" spans="1:22">
      <c r="A5782">
        <v>1946</v>
      </c>
      <c r="B5782" s="21">
        <v>3</v>
      </c>
      <c r="C5782" s="21" t="s">
        <v>26</v>
      </c>
      <c r="D5782" s="21" t="s">
        <v>14</v>
      </c>
      <c r="E5782" s="21">
        <v>82</v>
      </c>
      <c r="F5782" s="21">
        <v>18</v>
      </c>
      <c r="G5782" s="21" t="s">
        <v>6887</v>
      </c>
      <c r="H5782" s="21" t="s">
        <v>439</v>
      </c>
      <c r="I5782" s="21">
        <v>0</v>
      </c>
      <c r="J5782" s="21">
        <v>1</v>
      </c>
      <c r="K5782" s="21">
        <v>0</v>
      </c>
      <c r="L5782" s="21">
        <v>0</v>
      </c>
      <c r="M5782" s="21" t="s">
        <v>2359</v>
      </c>
      <c r="N5782" s="21">
        <v>4</v>
      </c>
      <c r="O5782" s="21">
        <f t="shared" si="366"/>
        <v>4</v>
      </c>
      <c r="P5782" s="21">
        <f t="shared" si="367"/>
        <v>0</v>
      </c>
      <c r="Q5782" s="21">
        <f t="shared" si="368"/>
        <v>1</v>
      </c>
      <c r="R5782">
        <f>IFERROR(IF(I5782=1,VLOOKUP(F5782,Lookup!$A$2:$B$15,2,FALSE),0),0.5)</f>
        <v>0</v>
      </c>
      <c r="S5782">
        <f>IF(K5782=1,1,IFERROR(IF(H5782="pass",VLOOKUP(F5782,Lookup!$D$2:$E$26,2,FALSE),0),1.6))</f>
        <v>1.6</v>
      </c>
      <c r="T5782" s="6">
        <f t="shared" si="369"/>
        <v>1.6700000000000002</v>
      </c>
      <c r="U5782" s="6">
        <f t="shared" si="370"/>
        <v>1.6700000000000002</v>
      </c>
      <c r="V5782" t="str">
        <f t="shared" si="371"/>
        <v>S.DIGGS, BUF</v>
      </c>
    </row>
    <row r="5783" spans="1:22">
      <c r="A5783">
        <v>1947</v>
      </c>
      <c r="B5783" s="21">
        <v>3</v>
      </c>
      <c r="C5783" s="21" t="s">
        <v>26</v>
      </c>
      <c r="D5783" s="21" t="s">
        <v>14</v>
      </c>
      <c r="E5783" s="21">
        <v>73</v>
      </c>
      <c r="F5783" s="21">
        <v>27</v>
      </c>
      <c r="G5783" s="21" t="s">
        <v>6888</v>
      </c>
      <c r="H5783" s="21" t="s">
        <v>585</v>
      </c>
      <c r="I5783" s="21">
        <v>1</v>
      </c>
      <c r="J5783" s="21">
        <v>0</v>
      </c>
      <c r="K5783" s="21">
        <v>0</v>
      </c>
      <c r="L5783" s="21">
        <v>0</v>
      </c>
      <c r="M5783" s="21" t="s">
        <v>2368</v>
      </c>
      <c r="N5783" s="21" t="s">
        <v>587</v>
      </c>
      <c r="O5783" s="21">
        <f t="shared" si="366"/>
        <v>0</v>
      </c>
      <c r="P5783" s="21">
        <f t="shared" si="367"/>
        <v>1</v>
      </c>
      <c r="Q5783" s="21">
        <f t="shared" si="368"/>
        <v>0</v>
      </c>
      <c r="R5783">
        <f>IFERROR(IF(I5783=1,VLOOKUP(F5783,Lookup!$A$2:$B$15,2,FALSE),0),0.5)</f>
        <v>0.5</v>
      </c>
      <c r="S5783">
        <f>IF(K5783=1,1,IFERROR(IF(H5783="pass",VLOOKUP(F5783,Lookup!$D$2:$E$26,2,FALSE),0),1.6))</f>
        <v>0</v>
      </c>
      <c r="T5783" s="6">
        <f t="shared" si="369"/>
        <v>0</v>
      </c>
      <c r="U5783" s="6">
        <f t="shared" si="370"/>
        <v>0.5</v>
      </c>
      <c r="V5783" t="str">
        <f t="shared" si="371"/>
        <v>D.SINGLETARY, BUF</v>
      </c>
    </row>
    <row r="5784" spans="1:22">
      <c r="A5784">
        <v>1948</v>
      </c>
      <c r="B5784" s="21">
        <v>3</v>
      </c>
      <c r="C5784" s="21" t="s">
        <v>26</v>
      </c>
      <c r="D5784" s="21" t="s">
        <v>14</v>
      </c>
      <c r="E5784" s="21">
        <v>70</v>
      </c>
      <c r="F5784" s="21">
        <v>30</v>
      </c>
      <c r="G5784" s="21" t="s">
        <v>6889</v>
      </c>
      <c r="H5784" s="21" t="s">
        <v>439</v>
      </c>
      <c r="I5784" s="21">
        <v>0</v>
      </c>
      <c r="J5784" s="21">
        <v>1</v>
      </c>
      <c r="K5784" s="21">
        <v>0</v>
      </c>
      <c r="L5784" s="21">
        <v>0</v>
      </c>
      <c r="M5784" s="21" t="s">
        <v>2357</v>
      </c>
      <c r="N5784" s="21">
        <v>3</v>
      </c>
      <c r="O5784" s="21">
        <f t="shared" si="366"/>
        <v>3</v>
      </c>
      <c r="P5784" s="21">
        <f t="shared" si="367"/>
        <v>0</v>
      </c>
      <c r="Q5784" s="21">
        <f t="shared" si="368"/>
        <v>1</v>
      </c>
      <c r="R5784">
        <f>IFERROR(IF(I5784=1,VLOOKUP(F5784,Lookup!$A$2:$B$15,2,FALSE),0),0.5)</f>
        <v>0</v>
      </c>
      <c r="S5784">
        <f>IF(K5784=1,1,IFERROR(IF(H5784="pass",VLOOKUP(F5784,Lookup!$D$2:$E$26,2,FALSE),0),1.6))</f>
        <v>1.6</v>
      </c>
      <c r="T5784" s="6">
        <f t="shared" si="369"/>
        <v>1.6525000000000001</v>
      </c>
      <c r="U5784" s="6">
        <f t="shared" si="370"/>
        <v>1.6525000000000001</v>
      </c>
      <c r="V5784" t="str">
        <f t="shared" si="371"/>
        <v>C.BEASLEY, BUF</v>
      </c>
    </row>
    <row r="5785" spans="1:22">
      <c r="A5785">
        <v>1949</v>
      </c>
      <c r="B5785" s="21">
        <v>3</v>
      </c>
      <c r="C5785" s="21" t="s">
        <v>26</v>
      </c>
      <c r="D5785" s="21" t="s">
        <v>14</v>
      </c>
      <c r="E5785" s="21">
        <v>65</v>
      </c>
      <c r="F5785" s="21">
        <v>35</v>
      </c>
      <c r="G5785" s="21" t="s">
        <v>6890</v>
      </c>
      <c r="H5785" s="21" t="s">
        <v>585</v>
      </c>
      <c r="I5785" s="21">
        <v>1</v>
      </c>
      <c r="J5785" s="21">
        <v>0</v>
      </c>
      <c r="K5785" s="21">
        <v>0</v>
      </c>
      <c r="L5785" s="21">
        <v>0</v>
      </c>
      <c r="M5785" s="21" t="s">
        <v>2368</v>
      </c>
      <c r="N5785" s="21" t="s">
        <v>587</v>
      </c>
      <c r="O5785" s="21">
        <f t="shared" si="366"/>
        <v>0</v>
      </c>
      <c r="P5785" s="21">
        <f t="shared" si="367"/>
        <v>1</v>
      </c>
      <c r="Q5785" s="21">
        <f t="shared" si="368"/>
        <v>0</v>
      </c>
      <c r="R5785">
        <f>IFERROR(IF(I5785=1,VLOOKUP(F5785,Lookup!$A$2:$B$15,2,FALSE),0),0.5)</f>
        <v>0.5</v>
      </c>
      <c r="S5785">
        <f>IF(K5785=1,1,IFERROR(IF(H5785="pass",VLOOKUP(F5785,Lookup!$D$2:$E$26,2,FALSE),0),1.6))</f>
        <v>0</v>
      </c>
      <c r="T5785" s="6">
        <f t="shared" si="369"/>
        <v>0</v>
      </c>
      <c r="U5785" s="6">
        <f t="shared" si="370"/>
        <v>0.5</v>
      </c>
      <c r="V5785" t="str">
        <f t="shared" si="371"/>
        <v>D.SINGLETARY, BUF</v>
      </c>
    </row>
    <row r="5786" spans="1:22">
      <c r="A5786">
        <v>1950</v>
      </c>
      <c r="B5786" s="21">
        <v>3</v>
      </c>
      <c r="C5786" s="21" t="s">
        <v>26</v>
      </c>
      <c r="D5786" s="21" t="s">
        <v>14</v>
      </c>
      <c r="E5786" s="21">
        <v>65</v>
      </c>
      <c r="F5786" s="21">
        <v>35</v>
      </c>
      <c r="G5786" s="21" t="s">
        <v>6891</v>
      </c>
      <c r="H5786" s="21" t="s">
        <v>439</v>
      </c>
      <c r="I5786" s="21">
        <v>0</v>
      </c>
      <c r="J5786" s="21">
        <v>1</v>
      </c>
      <c r="K5786" s="21">
        <v>0</v>
      </c>
      <c r="L5786" s="21">
        <v>0</v>
      </c>
      <c r="M5786" s="21" t="s">
        <v>2357</v>
      </c>
      <c r="N5786" s="21">
        <v>0</v>
      </c>
      <c r="O5786" s="21">
        <f t="shared" si="366"/>
        <v>0</v>
      </c>
      <c r="P5786" s="21">
        <f t="shared" si="367"/>
        <v>0</v>
      </c>
      <c r="Q5786" s="21">
        <f t="shared" si="368"/>
        <v>1</v>
      </c>
      <c r="R5786">
        <f>IFERROR(IF(I5786=1,VLOOKUP(F5786,Lookup!$A$2:$B$15,2,FALSE),0),0.5)</f>
        <v>0</v>
      </c>
      <c r="S5786">
        <f>IF(K5786=1,1,IFERROR(IF(H5786="pass",VLOOKUP(F5786,Lookup!$D$2:$E$26,2,FALSE),0),1.6))</f>
        <v>1.6</v>
      </c>
      <c r="T5786" s="6">
        <f t="shared" si="369"/>
        <v>1.6</v>
      </c>
      <c r="U5786" s="6">
        <f t="shared" si="370"/>
        <v>1.6</v>
      </c>
      <c r="V5786" t="str">
        <f t="shared" si="371"/>
        <v>C.BEASLEY, BUF</v>
      </c>
    </row>
    <row r="5787" spans="1:22">
      <c r="A5787">
        <v>1951</v>
      </c>
      <c r="B5787" s="21">
        <v>3</v>
      </c>
      <c r="C5787" s="21" t="s">
        <v>26</v>
      </c>
      <c r="D5787" s="21" t="s">
        <v>14</v>
      </c>
      <c r="E5787" s="21">
        <v>59</v>
      </c>
      <c r="F5787" s="21">
        <v>41</v>
      </c>
      <c r="G5787" s="21" t="s">
        <v>6892</v>
      </c>
      <c r="H5787" s="21" t="s">
        <v>439</v>
      </c>
      <c r="I5787" s="21">
        <v>0</v>
      </c>
      <c r="J5787" s="21">
        <v>1</v>
      </c>
      <c r="K5787" s="21">
        <v>0</v>
      </c>
      <c r="L5787" s="21">
        <v>0</v>
      </c>
      <c r="M5787" s="21" t="s">
        <v>2359</v>
      </c>
      <c r="N5787" s="21">
        <v>10</v>
      </c>
      <c r="O5787" s="21">
        <f t="shared" si="366"/>
        <v>10</v>
      </c>
      <c r="P5787" s="21">
        <f t="shared" si="367"/>
        <v>0</v>
      </c>
      <c r="Q5787" s="21">
        <f t="shared" si="368"/>
        <v>1</v>
      </c>
      <c r="R5787">
        <f>IFERROR(IF(I5787=1,VLOOKUP(F5787,Lookup!$A$2:$B$15,2,FALSE),0),0.5)</f>
        <v>0</v>
      </c>
      <c r="S5787">
        <f>IF(K5787=1,1,IFERROR(IF(H5787="pass",VLOOKUP(F5787,Lookup!$D$2:$E$26,2,FALSE),0),1.6))</f>
        <v>1.6</v>
      </c>
      <c r="T5787" s="6">
        <f t="shared" si="369"/>
        <v>1.7750000000000001</v>
      </c>
      <c r="U5787" s="6">
        <f t="shared" si="370"/>
        <v>1.7750000000000001</v>
      </c>
      <c r="V5787" t="str">
        <f t="shared" si="371"/>
        <v>S.DIGGS, BUF</v>
      </c>
    </row>
    <row r="5788" spans="1:22">
      <c r="A5788">
        <v>1952</v>
      </c>
      <c r="B5788" s="21">
        <v>3</v>
      </c>
      <c r="C5788" s="21" t="s">
        <v>26</v>
      </c>
      <c r="D5788" s="21" t="s">
        <v>14</v>
      </c>
      <c r="E5788" s="21">
        <v>46</v>
      </c>
      <c r="F5788" s="21">
        <v>54</v>
      </c>
      <c r="G5788" s="21" t="s">
        <v>6893</v>
      </c>
      <c r="H5788" s="21" t="s">
        <v>585</v>
      </c>
      <c r="I5788" s="21">
        <v>1</v>
      </c>
      <c r="J5788" s="21">
        <v>0</v>
      </c>
      <c r="K5788" s="21">
        <v>0</v>
      </c>
      <c r="L5788" s="21">
        <v>0</v>
      </c>
      <c r="M5788" s="21" t="s">
        <v>2368</v>
      </c>
      <c r="N5788" s="21" t="s">
        <v>587</v>
      </c>
      <c r="O5788" s="21">
        <f t="shared" si="366"/>
        <v>0</v>
      </c>
      <c r="P5788" s="21">
        <f t="shared" si="367"/>
        <v>1</v>
      </c>
      <c r="Q5788" s="21">
        <f t="shared" si="368"/>
        <v>0</v>
      </c>
      <c r="R5788">
        <f>IFERROR(IF(I5788=1,VLOOKUP(F5788,Lookup!$A$2:$B$15,2,FALSE),0),0.5)</f>
        <v>0.5</v>
      </c>
      <c r="S5788">
        <f>IF(K5788=1,1,IFERROR(IF(H5788="pass",VLOOKUP(F5788,Lookup!$D$2:$E$26,2,FALSE),0),1.6))</f>
        <v>0</v>
      </c>
      <c r="T5788" s="6">
        <f t="shared" si="369"/>
        <v>0</v>
      </c>
      <c r="U5788" s="6">
        <f t="shared" si="370"/>
        <v>0.5</v>
      </c>
      <c r="V5788" t="str">
        <f t="shared" si="371"/>
        <v>D.SINGLETARY, BUF</v>
      </c>
    </row>
    <row r="5789" spans="1:22">
      <c r="A5789">
        <v>1953</v>
      </c>
      <c r="B5789" s="21">
        <v>3</v>
      </c>
      <c r="C5789" s="21" t="s">
        <v>26</v>
      </c>
      <c r="D5789" s="21" t="s">
        <v>14</v>
      </c>
      <c r="E5789" s="21">
        <v>39</v>
      </c>
      <c r="F5789" s="21">
        <v>61</v>
      </c>
      <c r="G5789" s="21" t="s">
        <v>6894</v>
      </c>
      <c r="H5789" s="21" t="s">
        <v>439</v>
      </c>
      <c r="I5789" s="21">
        <v>0</v>
      </c>
      <c r="J5789" s="21">
        <v>1</v>
      </c>
      <c r="K5789" s="21">
        <v>0</v>
      </c>
      <c r="L5789" s="21">
        <v>0</v>
      </c>
      <c r="M5789" s="21" t="s">
        <v>2359</v>
      </c>
      <c r="N5789" s="21">
        <v>25</v>
      </c>
      <c r="O5789" s="21">
        <f t="shared" si="366"/>
        <v>25</v>
      </c>
      <c r="P5789" s="21">
        <f t="shared" si="367"/>
        <v>0</v>
      </c>
      <c r="Q5789" s="21">
        <f t="shared" si="368"/>
        <v>1</v>
      </c>
      <c r="R5789">
        <f>IFERROR(IF(I5789=1,VLOOKUP(F5789,Lookup!$A$2:$B$15,2,FALSE),0),0.5)</f>
        <v>0</v>
      </c>
      <c r="S5789">
        <f>IF(K5789=1,1,IFERROR(IF(H5789="pass",VLOOKUP(F5789,Lookup!$D$2:$E$26,2,FALSE),0),1.6))</f>
        <v>1.6</v>
      </c>
      <c r="T5789" s="6">
        <f t="shared" si="369"/>
        <v>2.0375000000000001</v>
      </c>
      <c r="U5789" s="6">
        <f t="shared" si="370"/>
        <v>2.0375000000000001</v>
      </c>
      <c r="V5789" t="str">
        <f t="shared" si="371"/>
        <v>S.DIGGS, BUF</v>
      </c>
    </row>
    <row r="5790" spans="1:22">
      <c r="A5790">
        <v>1954</v>
      </c>
      <c r="B5790" s="21">
        <v>3</v>
      </c>
      <c r="C5790" s="21" t="s">
        <v>26</v>
      </c>
      <c r="D5790" s="21" t="s">
        <v>14</v>
      </c>
      <c r="E5790" s="21">
        <v>39</v>
      </c>
      <c r="F5790" s="21">
        <v>61</v>
      </c>
      <c r="G5790" s="21" t="s">
        <v>6895</v>
      </c>
      <c r="H5790" s="21" t="s">
        <v>439</v>
      </c>
      <c r="I5790" s="21">
        <v>0</v>
      </c>
      <c r="J5790" s="21">
        <v>1</v>
      </c>
      <c r="K5790" s="21">
        <v>0</v>
      </c>
      <c r="L5790" s="21">
        <v>0</v>
      </c>
      <c r="M5790" s="21" t="s">
        <v>2357</v>
      </c>
      <c r="N5790" s="21">
        <v>5</v>
      </c>
      <c r="O5790" s="21">
        <f t="shared" si="366"/>
        <v>5</v>
      </c>
      <c r="P5790" s="21">
        <f t="shared" si="367"/>
        <v>0</v>
      </c>
      <c r="Q5790" s="21">
        <f t="shared" si="368"/>
        <v>1</v>
      </c>
      <c r="R5790">
        <f>IFERROR(IF(I5790=1,VLOOKUP(F5790,Lookup!$A$2:$B$15,2,FALSE),0),0.5)</f>
        <v>0</v>
      </c>
      <c r="S5790">
        <f>IF(K5790=1,1,IFERROR(IF(H5790="pass",VLOOKUP(F5790,Lookup!$D$2:$E$26,2,FALSE),0),1.6))</f>
        <v>1.6</v>
      </c>
      <c r="T5790" s="6">
        <f t="shared" si="369"/>
        <v>1.6875</v>
      </c>
      <c r="U5790" s="6">
        <f t="shared" si="370"/>
        <v>1.6875</v>
      </c>
      <c r="V5790" t="str">
        <f t="shared" si="371"/>
        <v>C.BEASLEY, BUF</v>
      </c>
    </row>
    <row r="5791" spans="1:22">
      <c r="A5791">
        <v>1955</v>
      </c>
      <c r="B5791" s="21">
        <v>3</v>
      </c>
      <c r="C5791" s="21" t="s">
        <v>26</v>
      </c>
      <c r="D5791" s="21" t="s">
        <v>14</v>
      </c>
      <c r="E5791" s="21">
        <v>29</v>
      </c>
      <c r="F5791" s="21">
        <v>71</v>
      </c>
      <c r="G5791" s="21" t="s">
        <v>6896</v>
      </c>
      <c r="H5791" s="21" t="s">
        <v>439</v>
      </c>
      <c r="I5791" s="21">
        <v>0</v>
      </c>
      <c r="J5791" s="21">
        <v>1</v>
      </c>
      <c r="K5791" s="21">
        <v>0</v>
      </c>
      <c r="L5791" s="21">
        <v>0</v>
      </c>
      <c r="M5791" s="21" t="s">
        <v>2373</v>
      </c>
      <c r="N5791" s="21">
        <v>11</v>
      </c>
      <c r="O5791" s="21">
        <f t="shared" si="366"/>
        <v>11</v>
      </c>
      <c r="P5791" s="21">
        <f t="shared" si="367"/>
        <v>0</v>
      </c>
      <c r="Q5791" s="21">
        <f t="shared" si="368"/>
        <v>1</v>
      </c>
      <c r="R5791">
        <f>IFERROR(IF(I5791=1,VLOOKUP(F5791,Lookup!$A$2:$B$15,2,FALSE),0),0.5)</f>
        <v>0</v>
      </c>
      <c r="S5791">
        <f>IF(K5791=1,1,IFERROR(IF(H5791="pass",VLOOKUP(F5791,Lookup!$D$2:$E$26,2,FALSE),0),1.6))</f>
        <v>1.6</v>
      </c>
      <c r="T5791" s="6">
        <f t="shared" si="369"/>
        <v>1.7925</v>
      </c>
      <c r="U5791" s="6">
        <f t="shared" si="370"/>
        <v>1.7925</v>
      </c>
      <c r="V5791" t="str">
        <f t="shared" si="371"/>
        <v>D.KNOX, BUF</v>
      </c>
    </row>
    <row r="5792" spans="1:22">
      <c r="A5792">
        <v>1956</v>
      </c>
      <c r="B5792" s="21">
        <v>3</v>
      </c>
      <c r="C5792" s="21" t="s">
        <v>26</v>
      </c>
      <c r="D5792" s="21" t="s">
        <v>14</v>
      </c>
      <c r="E5792" s="21">
        <v>23</v>
      </c>
      <c r="F5792" s="21">
        <v>77</v>
      </c>
      <c r="G5792" s="21" t="s">
        <v>6897</v>
      </c>
      <c r="H5792" s="21" t="s">
        <v>585</v>
      </c>
      <c r="I5792" s="21">
        <v>1</v>
      </c>
      <c r="J5792" s="21">
        <v>0</v>
      </c>
      <c r="K5792" s="21">
        <v>0</v>
      </c>
      <c r="L5792" s="21">
        <v>0</v>
      </c>
      <c r="M5792" s="21" t="s">
        <v>2984</v>
      </c>
      <c r="N5792" s="21" t="s">
        <v>587</v>
      </c>
      <c r="O5792" s="21">
        <f t="shared" si="366"/>
        <v>0</v>
      </c>
      <c r="P5792" s="21">
        <f t="shared" si="367"/>
        <v>1</v>
      </c>
      <c r="Q5792" s="21">
        <f t="shared" si="368"/>
        <v>0</v>
      </c>
      <c r="R5792">
        <f>IFERROR(IF(I5792=1,VLOOKUP(F5792,Lookup!$A$2:$B$15,2,FALSE),0),0.5)</f>
        <v>0.5</v>
      </c>
      <c r="S5792">
        <f>IF(K5792=1,1,IFERROR(IF(H5792="pass",VLOOKUP(F5792,Lookup!$D$2:$E$26,2,FALSE),0),1.6))</f>
        <v>0</v>
      </c>
      <c r="T5792" s="6">
        <f t="shared" si="369"/>
        <v>0</v>
      </c>
      <c r="U5792" s="6">
        <f t="shared" si="370"/>
        <v>0.5</v>
      </c>
      <c r="V5792" t="str">
        <f t="shared" si="371"/>
        <v>Z.MOSS, BUF</v>
      </c>
    </row>
    <row r="5793" spans="1:22">
      <c r="A5793">
        <v>1957</v>
      </c>
      <c r="B5793" s="21">
        <v>3</v>
      </c>
      <c r="C5793" s="21" t="s">
        <v>26</v>
      </c>
      <c r="D5793" s="21" t="s">
        <v>14</v>
      </c>
      <c r="E5793" s="21">
        <v>17</v>
      </c>
      <c r="F5793" s="21">
        <v>83</v>
      </c>
      <c r="G5793" s="21" t="s">
        <v>6898</v>
      </c>
      <c r="H5793" s="21" t="s">
        <v>439</v>
      </c>
      <c r="I5793" s="21">
        <v>0</v>
      </c>
      <c r="J5793" s="21">
        <v>1</v>
      </c>
      <c r="K5793" s="21">
        <v>0</v>
      </c>
      <c r="L5793" s="21">
        <v>0</v>
      </c>
      <c r="M5793" s="21" t="s">
        <v>2357</v>
      </c>
      <c r="N5793" s="21">
        <v>-3</v>
      </c>
      <c r="O5793" s="21">
        <f t="shared" si="366"/>
        <v>-3</v>
      </c>
      <c r="P5793" s="21">
        <f t="shared" si="367"/>
        <v>0</v>
      </c>
      <c r="Q5793" s="21">
        <f t="shared" si="368"/>
        <v>1</v>
      </c>
      <c r="R5793">
        <f>IFERROR(IF(I5793=1,VLOOKUP(F5793,Lookup!$A$2:$B$15,2,FALSE),0),0.5)</f>
        <v>0</v>
      </c>
      <c r="S5793">
        <f>IF(K5793=1,1,IFERROR(IF(H5793="pass",VLOOKUP(F5793,Lookup!$D$2:$E$26,2,FALSE),0),1.6))</f>
        <v>2</v>
      </c>
      <c r="T5793" s="6">
        <f t="shared" si="369"/>
        <v>1.5475000000000001</v>
      </c>
      <c r="U5793" s="6">
        <f t="shared" si="370"/>
        <v>1.8461500000000002</v>
      </c>
      <c r="V5793" t="str">
        <f t="shared" si="371"/>
        <v>C.BEASLEY, BUF</v>
      </c>
    </row>
    <row r="5794" spans="1:22">
      <c r="A5794">
        <v>1958</v>
      </c>
      <c r="B5794" s="21">
        <v>3</v>
      </c>
      <c r="C5794" s="21" t="s">
        <v>26</v>
      </c>
      <c r="D5794" s="21" t="s">
        <v>14</v>
      </c>
      <c r="E5794" s="21">
        <v>11</v>
      </c>
      <c r="F5794" s="21">
        <v>89</v>
      </c>
      <c r="G5794" s="21" t="s">
        <v>6899</v>
      </c>
      <c r="H5794" s="21" t="s">
        <v>585</v>
      </c>
      <c r="I5794" s="21">
        <v>1</v>
      </c>
      <c r="J5794" s="21">
        <v>0</v>
      </c>
      <c r="K5794" s="21">
        <v>0</v>
      </c>
      <c r="L5794" s="21">
        <v>0</v>
      </c>
      <c r="M5794" s="21" t="s">
        <v>2984</v>
      </c>
      <c r="N5794" s="21" t="s">
        <v>587</v>
      </c>
      <c r="O5794" s="21">
        <f t="shared" si="366"/>
        <v>0</v>
      </c>
      <c r="P5794" s="21">
        <f t="shared" si="367"/>
        <v>1</v>
      </c>
      <c r="Q5794" s="21">
        <f t="shared" si="368"/>
        <v>0</v>
      </c>
      <c r="R5794">
        <f>IFERROR(IF(I5794=1,VLOOKUP(F5794,Lookup!$A$2:$B$15,2,FALSE),0),0.5)</f>
        <v>0.7</v>
      </c>
      <c r="S5794">
        <f>IF(K5794=1,1,IFERROR(IF(H5794="pass",VLOOKUP(F5794,Lookup!$D$2:$E$26,2,FALSE),0),1.6))</f>
        <v>0</v>
      </c>
      <c r="T5794" s="6">
        <f t="shared" si="369"/>
        <v>0</v>
      </c>
      <c r="U5794" s="6">
        <f t="shared" si="370"/>
        <v>0.7</v>
      </c>
      <c r="V5794" t="str">
        <f t="shared" si="371"/>
        <v>Z.MOSS, BUF</v>
      </c>
    </row>
    <row r="5795" spans="1:22">
      <c r="A5795">
        <v>1959</v>
      </c>
      <c r="B5795" s="21">
        <v>3</v>
      </c>
      <c r="C5795" s="21" t="s">
        <v>26</v>
      </c>
      <c r="D5795" s="21" t="s">
        <v>14</v>
      </c>
      <c r="E5795" s="21">
        <v>6</v>
      </c>
      <c r="F5795" s="21">
        <v>94</v>
      </c>
      <c r="G5795" s="21" t="s">
        <v>6900</v>
      </c>
      <c r="H5795" s="21" t="s">
        <v>585</v>
      </c>
      <c r="I5795" s="21">
        <v>1</v>
      </c>
      <c r="J5795" s="21">
        <v>0</v>
      </c>
      <c r="K5795" s="21">
        <v>0</v>
      </c>
      <c r="L5795" s="21">
        <v>0</v>
      </c>
      <c r="M5795" s="21" t="s">
        <v>2984</v>
      </c>
      <c r="N5795" s="21" t="s">
        <v>587</v>
      </c>
      <c r="O5795" s="21">
        <f t="shared" si="366"/>
        <v>0</v>
      </c>
      <c r="P5795" s="21">
        <f t="shared" si="367"/>
        <v>1</v>
      </c>
      <c r="Q5795" s="21">
        <f t="shared" si="368"/>
        <v>0</v>
      </c>
      <c r="R5795">
        <f>IFERROR(IF(I5795=1,VLOOKUP(F5795,Lookup!$A$2:$B$15,2,FALSE),0),0.5)</f>
        <v>1.3</v>
      </c>
      <c r="S5795">
        <f>IF(K5795=1,1,IFERROR(IF(H5795="pass",VLOOKUP(F5795,Lookup!$D$2:$E$26,2,FALSE),0),1.6))</f>
        <v>0</v>
      </c>
      <c r="T5795" s="6">
        <f t="shared" si="369"/>
        <v>0</v>
      </c>
      <c r="U5795" s="6">
        <f t="shared" si="370"/>
        <v>1.3</v>
      </c>
      <c r="V5795" t="str">
        <f t="shared" si="371"/>
        <v>Z.MOSS, BUF</v>
      </c>
    </row>
    <row r="5796" spans="1:22">
      <c r="A5796">
        <v>1960</v>
      </c>
      <c r="B5796" s="21">
        <v>3</v>
      </c>
      <c r="C5796" s="21" t="s">
        <v>26</v>
      </c>
      <c r="D5796" s="21" t="s">
        <v>14</v>
      </c>
      <c r="E5796" s="21">
        <v>5</v>
      </c>
      <c r="F5796" s="21">
        <v>95</v>
      </c>
      <c r="G5796" s="21" t="s">
        <v>6901</v>
      </c>
      <c r="H5796" s="21" t="s">
        <v>439</v>
      </c>
      <c r="I5796" s="21">
        <v>0</v>
      </c>
      <c r="J5796" s="21">
        <v>1</v>
      </c>
      <c r="K5796" s="21">
        <v>0</v>
      </c>
      <c r="L5796" s="21">
        <v>0</v>
      </c>
      <c r="M5796" s="21" t="s">
        <v>2376</v>
      </c>
      <c r="N5796" s="21">
        <v>5</v>
      </c>
      <c r="O5796" s="21">
        <f t="shared" si="366"/>
        <v>5</v>
      </c>
      <c r="P5796" s="21">
        <f t="shared" si="367"/>
        <v>0</v>
      </c>
      <c r="Q5796" s="21">
        <f t="shared" si="368"/>
        <v>1</v>
      </c>
      <c r="R5796">
        <f>IFERROR(IF(I5796=1,VLOOKUP(F5796,Lookup!$A$2:$B$15,2,FALSE),0),0.5)</f>
        <v>0</v>
      </c>
      <c r="S5796">
        <f>IF(K5796=1,1,IFERROR(IF(H5796="pass",VLOOKUP(F5796,Lookup!$D$2:$E$26,2,FALSE),0),1.6))</f>
        <v>3.2</v>
      </c>
      <c r="T5796" s="6">
        <f t="shared" si="369"/>
        <v>1.6875</v>
      </c>
      <c r="U5796" s="6">
        <f t="shared" si="370"/>
        <v>3.2</v>
      </c>
      <c r="V5796" t="str">
        <f t="shared" si="371"/>
        <v>E.SANDERS, BUF</v>
      </c>
    </row>
    <row r="5797" spans="1:22">
      <c r="A5797">
        <v>1961</v>
      </c>
      <c r="B5797" s="21">
        <v>3</v>
      </c>
      <c r="C5797" s="21" t="s">
        <v>26</v>
      </c>
      <c r="D5797" s="21" t="s">
        <v>14</v>
      </c>
      <c r="E5797" s="21">
        <v>2</v>
      </c>
      <c r="F5797" s="21">
        <v>98</v>
      </c>
      <c r="G5797" s="21" t="s">
        <v>6902</v>
      </c>
      <c r="H5797" s="21" t="s">
        <v>439</v>
      </c>
      <c r="I5797" s="21">
        <v>0</v>
      </c>
      <c r="J5797" s="21">
        <v>1</v>
      </c>
      <c r="K5797" s="21">
        <v>1</v>
      </c>
      <c r="L5797" s="21">
        <v>0.47349999999999998</v>
      </c>
      <c r="M5797" s="21" t="s">
        <v>2376</v>
      </c>
      <c r="N5797" s="21" t="s">
        <v>587</v>
      </c>
      <c r="O5797" s="21">
        <f t="shared" si="366"/>
        <v>0</v>
      </c>
      <c r="P5797" s="21">
        <f t="shared" si="367"/>
        <v>0</v>
      </c>
      <c r="Q5797" s="21">
        <f t="shared" si="368"/>
        <v>0</v>
      </c>
      <c r="R5797">
        <f>IFERROR(IF(I5797=1,VLOOKUP(F5797,Lookup!$A$2:$B$15,2,FALSE),0),0.5)</f>
        <v>0</v>
      </c>
      <c r="S5797">
        <f>IF(K5797=1,1,IFERROR(IF(H5797="pass",VLOOKUP(F5797,Lookup!$D$2:$E$26,2,FALSE),0),1.6))</f>
        <v>1</v>
      </c>
      <c r="T5797" s="6">
        <f t="shared" si="369"/>
        <v>0</v>
      </c>
      <c r="U5797" s="6">
        <f t="shared" si="370"/>
        <v>0.94699999999999995</v>
      </c>
      <c r="V5797" t="str">
        <f t="shared" si="371"/>
        <v>E.SANDERS, BUF</v>
      </c>
    </row>
    <row r="5798" spans="1:22">
      <c r="A5798">
        <v>1962</v>
      </c>
      <c r="B5798" s="21">
        <v>3</v>
      </c>
      <c r="C5798" s="21" t="s">
        <v>14</v>
      </c>
      <c r="D5798" s="21" t="s">
        <v>26</v>
      </c>
      <c r="E5798" s="21">
        <v>89</v>
      </c>
      <c r="F5798" s="21">
        <v>11</v>
      </c>
      <c r="G5798" s="21" t="s">
        <v>6903</v>
      </c>
      <c r="H5798" s="21" t="s">
        <v>2864</v>
      </c>
      <c r="I5798" s="21">
        <v>1</v>
      </c>
      <c r="J5798" s="21">
        <v>0</v>
      </c>
      <c r="K5798" s="21">
        <v>0</v>
      </c>
      <c r="L5798" s="21">
        <v>0</v>
      </c>
      <c r="M5798" s="21" t="s">
        <v>1694</v>
      </c>
      <c r="N5798" s="21" t="s">
        <v>587</v>
      </c>
      <c r="O5798" s="21">
        <f t="shared" si="366"/>
        <v>0</v>
      </c>
      <c r="P5798" s="21">
        <f t="shared" si="367"/>
        <v>1</v>
      </c>
      <c r="Q5798" s="21">
        <f t="shared" si="368"/>
        <v>0</v>
      </c>
      <c r="R5798">
        <f>IFERROR(IF(I5798=1,VLOOKUP(F5798,Lookup!$A$2:$B$15,2,FALSE),0),0.5)</f>
        <v>0.5</v>
      </c>
      <c r="S5798">
        <f>IF(K5798=1,1,IFERROR(IF(H5798="pass",VLOOKUP(F5798,Lookup!$D$2:$E$26,2,FALSE),0),1.6))</f>
        <v>0</v>
      </c>
      <c r="T5798" s="6">
        <f t="shared" si="369"/>
        <v>0</v>
      </c>
      <c r="U5798" s="6">
        <f t="shared" si="370"/>
        <v>0.5</v>
      </c>
      <c r="V5798" t="str">
        <f t="shared" si="371"/>
        <v>A.GIBSON, WAS</v>
      </c>
    </row>
    <row r="5799" spans="1:22">
      <c r="A5799">
        <v>1963</v>
      </c>
      <c r="B5799" s="21">
        <v>3</v>
      </c>
      <c r="C5799" s="21" t="s">
        <v>14</v>
      </c>
      <c r="D5799" s="21" t="s">
        <v>26</v>
      </c>
      <c r="E5799" s="21">
        <v>94</v>
      </c>
      <c r="F5799" s="21">
        <v>6</v>
      </c>
      <c r="G5799" s="21" t="s">
        <v>6904</v>
      </c>
      <c r="H5799" s="21" t="s">
        <v>585</v>
      </c>
      <c r="I5799" s="21">
        <v>1</v>
      </c>
      <c r="J5799" s="21">
        <v>0</v>
      </c>
      <c r="K5799" s="21">
        <v>0</v>
      </c>
      <c r="L5799" s="21">
        <v>0</v>
      </c>
      <c r="M5799" s="21" t="s">
        <v>1694</v>
      </c>
      <c r="N5799" s="21" t="s">
        <v>587</v>
      </c>
      <c r="O5799" s="21">
        <f t="shared" si="366"/>
        <v>0</v>
      </c>
      <c r="P5799" s="21">
        <f t="shared" si="367"/>
        <v>1</v>
      </c>
      <c r="Q5799" s="21">
        <f t="shared" si="368"/>
        <v>0</v>
      </c>
      <c r="R5799">
        <f>IFERROR(IF(I5799=1,VLOOKUP(F5799,Lookup!$A$2:$B$15,2,FALSE),0),0.5)</f>
        <v>0.5</v>
      </c>
      <c r="S5799">
        <f>IF(K5799=1,1,IFERROR(IF(H5799="pass",VLOOKUP(F5799,Lookup!$D$2:$E$26,2,FALSE),0),1.6))</f>
        <v>0</v>
      </c>
      <c r="T5799" s="6">
        <f t="shared" si="369"/>
        <v>0</v>
      </c>
      <c r="U5799" s="6">
        <f t="shared" si="370"/>
        <v>0.5</v>
      </c>
      <c r="V5799" t="str">
        <f t="shared" si="371"/>
        <v>A.GIBSON, WAS</v>
      </c>
    </row>
    <row r="5800" spans="1:22">
      <c r="A5800">
        <v>1964</v>
      </c>
      <c r="B5800" s="21">
        <v>3</v>
      </c>
      <c r="C5800" s="21" t="s">
        <v>14</v>
      </c>
      <c r="D5800" s="21" t="s">
        <v>26</v>
      </c>
      <c r="E5800" s="21">
        <v>87</v>
      </c>
      <c r="F5800" s="21">
        <v>13</v>
      </c>
      <c r="G5800" s="21" t="s">
        <v>6905</v>
      </c>
      <c r="H5800" s="21" t="s">
        <v>585</v>
      </c>
      <c r="I5800" s="21">
        <v>0</v>
      </c>
      <c r="J5800" s="21">
        <v>1</v>
      </c>
      <c r="K5800" s="21">
        <v>0</v>
      </c>
      <c r="L5800" s="21">
        <v>0</v>
      </c>
      <c r="M5800" s="21" t="s">
        <v>1751</v>
      </c>
      <c r="N5800" s="21" t="s">
        <v>587</v>
      </c>
      <c r="O5800" s="21">
        <f t="shared" si="366"/>
        <v>0</v>
      </c>
      <c r="P5800" s="21">
        <f t="shared" si="367"/>
        <v>0</v>
      </c>
      <c r="Q5800" s="21">
        <f t="shared" si="368"/>
        <v>0</v>
      </c>
      <c r="R5800">
        <f>IFERROR(IF(I5800=1,VLOOKUP(F5800,Lookup!$A$2:$B$15,2,FALSE),0),0.5)</f>
        <v>0</v>
      </c>
      <c r="S5800">
        <f>IF(K5800=1,1,IFERROR(IF(H5800="pass",VLOOKUP(F5800,Lookup!$D$2:$E$26,2,FALSE),0),1.6))</f>
        <v>0</v>
      </c>
      <c r="T5800" s="6">
        <f t="shared" si="369"/>
        <v>0</v>
      </c>
      <c r="U5800" s="6">
        <f t="shared" si="370"/>
        <v>0</v>
      </c>
      <c r="V5800" t="str">
        <f t="shared" si="371"/>
        <v>L.THOMAS, WAS</v>
      </c>
    </row>
    <row r="5801" spans="1:22">
      <c r="A5801">
        <v>1965</v>
      </c>
      <c r="B5801" s="21">
        <v>3</v>
      </c>
      <c r="C5801" s="21" t="s">
        <v>14</v>
      </c>
      <c r="D5801" s="21" t="s">
        <v>26</v>
      </c>
      <c r="E5801" s="21">
        <v>91</v>
      </c>
      <c r="F5801" s="21">
        <v>9</v>
      </c>
      <c r="G5801" s="21" t="s">
        <v>6906</v>
      </c>
      <c r="H5801" s="21" t="s">
        <v>439</v>
      </c>
      <c r="I5801" s="21">
        <v>0</v>
      </c>
      <c r="J5801" s="21">
        <v>1</v>
      </c>
      <c r="K5801" s="21">
        <v>0</v>
      </c>
      <c r="L5801" s="21">
        <v>0</v>
      </c>
      <c r="M5801" s="21" t="s">
        <v>1706</v>
      </c>
      <c r="N5801" s="21">
        <v>19</v>
      </c>
      <c r="O5801" s="21">
        <f t="shared" si="366"/>
        <v>19</v>
      </c>
      <c r="P5801" s="21">
        <f t="shared" si="367"/>
        <v>0</v>
      </c>
      <c r="Q5801" s="21">
        <f t="shared" si="368"/>
        <v>1</v>
      </c>
      <c r="R5801">
        <f>IFERROR(IF(I5801=1,VLOOKUP(F5801,Lookup!$A$2:$B$15,2,FALSE),0),0.5)</f>
        <v>0</v>
      </c>
      <c r="S5801">
        <f>IF(K5801=1,1,IFERROR(IF(H5801="pass",VLOOKUP(F5801,Lookup!$D$2:$E$26,2,FALSE),0),1.6))</f>
        <v>1.6</v>
      </c>
      <c r="T5801" s="6">
        <f t="shared" si="369"/>
        <v>1.9325000000000001</v>
      </c>
      <c r="U5801" s="6">
        <f t="shared" si="370"/>
        <v>1.9325000000000001</v>
      </c>
      <c r="V5801" t="str">
        <f t="shared" si="371"/>
        <v>A.HUMPHRIES, WAS</v>
      </c>
    </row>
    <row r="5802" spans="1:22">
      <c r="A5802">
        <v>1966</v>
      </c>
      <c r="B5802" s="21">
        <v>3</v>
      </c>
      <c r="C5802" s="21" t="s">
        <v>26</v>
      </c>
      <c r="D5802" s="21" t="s">
        <v>14</v>
      </c>
      <c r="E5802" s="21">
        <v>17</v>
      </c>
      <c r="F5802" s="21">
        <v>83</v>
      </c>
      <c r="G5802" s="21" t="s">
        <v>6907</v>
      </c>
      <c r="H5802" s="21" t="s">
        <v>439</v>
      </c>
      <c r="I5802" s="21">
        <v>0</v>
      </c>
      <c r="J5802" s="21">
        <v>1</v>
      </c>
      <c r="K5802" s="21">
        <v>0</v>
      </c>
      <c r="L5802" s="21">
        <v>0</v>
      </c>
      <c r="M5802" s="21" t="s">
        <v>3066</v>
      </c>
      <c r="N5802" s="21">
        <v>17</v>
      </c>
      <c r="O5802" s="21">
        <f t="shared" si="366"/>
        <v>17</v>
      </c>
      <c r="P5802" s="21">
        <f t="shared" si="367"/>
        <v>0</v>
      </c>
      <c r="Q5802" s="21">
        <f t="shared" si="368"/>
        <v>1</v>
      </c>
      <c r="R5802">
        <f>IFERROR(IF(I5802=1,VLOOKUP(F5802,Lookup!$A$2:$B$15,2,FALSE),0),0.5)</f>
        <v>0</v>
      </c>
      <c r="S5802">
        <f>IF(K5802=1,1,IFERROR(IF(H5802="pass",VLOOKUP(F5802,Lookup!$D$2:$E$26,2,FALSE),0),1.6))</f>
        <v>2</v>
      </c>
      <c r="T5802" s="6">
        <f t="shared" si="369"/>
        <v>1.8975</v>
      </c>
      <c r="U5802" s="6">
        <f t="shared" si="370"/>
        <v>1.96515</v>
      </c>
      <c r="V5802" t="str">
        <f t="shared" si="371"/>
        <v>R.GILLIAM, BUF</v>
      </c>
    </row>
    <row r="5803" spans="1:22">
      <c r="A5803">
        <v>1967</v>
      </c>
      <c r="B5803" s="21">
        <v>3</v>
      </c>
      <c r="C5803" s="21" t="s">
        <v>26</v>
      </c>
      <c r="D5803" s="21" t="s">
        <v>14</v>
      </c>
      <c r="E5803" s="21">
        <v>17</v>
      </c>
      <c r="F5803" s="21">
        <v>83</v>
      </c>
      <c r="G5803" s="21" t="s">
        <v>6908</v>
      </c>
      <c r="H5803" s="21" t="s">
        <v>585</v>
      </c>
      <c r="I5803" s="21">
        <v>1</v>
      </c>
      <c r="J5803" s="21">
        <v>0</v>
      </c>
      <c r="K5803" s="21">
        <v>0</v>
      </c>
      <c r="L5803" s="21">
        <v>0</v>
      </c>
      <c r="M5803" s="21" t="s">
        <v>2368</v>
      </c>
      <c r="N5803" s="21" t="s">
        <v>587</v>
      </c>
      <c r="O5803" s="21">
        <f t="shared" si="366"/>
        <v>0</v>
      </c>
      <c r="P5803" s="21">
        <f t="shared" si="367"/>
        <v>1</v>
      </c>
      <c r="Q5803" s="21">
        <f t="shared" si="368"/>
        <v>0</v>
      </c>
      <c r="R5803">
        <f>IFERROR(IF(I5803=1,VLOOKUP(F5803,Lookup!$A$2:$B$15,2,FALSE),0),0.5)</f>
        <v>0.5</v>
      </c>
      <c r="S5803">
        <f>IF(K5803=1,1,IFERROR(IF(H5803="pass",VLOOKUP(F5803,Lookup!$D$2:$E$26,2,FALSE),0),1.6))</f>
        <v>0</v>
      </c>
      <c r="T5803" s="6">
        <f t="shared" si="369"/>
        <v>0</v>
      </c>
      <c r="U5803" s="6">
        <f t="shared" si="370"/>
        <v>0.5</v>
      </c>
      <c r="V5803" t="str">
        <f t="shared" si="371"/>
        <v>D.SINGLETARY, BUF</v>
      </c>
    </row>
    <row r="5804" spans="1:22">
      <c r="A5804">
        <v>1968</v>
      </c>
      <c r="B5804" s="21">
        <v>3</v>
      </c>
      <c r="C5804" s="21" t="s">
        <v>26</v>
      </c>
      <c r="D5804" s="21" t="s">
        <v>14</v>
      </c>
      <c r="E5804" s="21">
        <v>11</v>
      </c>
      <c r="F5804" s="21">
        <v>89</v>
      </c>
      <c r="G5804" s="21" t="s">
        <v>6909</v>
      </c>
      <c r="H5804" s="21" t="s">
        <v>439</v>
      </c>
      <c r="I5804" s="21">
        <v>0</v>
      </c>
      <c r="J5804" s="21">
        <v>1</v>
      </c>
      <c r="K5804" s="21">
        <v>0</v>
      </c>
      <c r="L5804" s="21">
        <v>0</v>
      </c>
      <c r="M5804" s="21" t="s">
        <v>2357</v>
      </c>
      <c r="N5804" s="21">
        <v>11</v>
      </c>
      <c r="O5804" s="21">
        <f t="shared" si="366"/>
        <v>11</v>
      </c>
      <c r="P5804" s="21">
        <f t="shared" si="367"/>
        <v>0</v>
      </c>
      <c r="Q5804" s="21">
        <f t="shared" si="368"/>
        <v>1</v>
      </c>
      <c r="R5804">
        <f>IFERROR(IF(I5804=1,VLOOKUP(F5804,Lookup!$A$2:$B$15,2,FALSE),0),0.5)</f>
        <v>0</v>
      </c>
      <c r="S5804">
        <f>IF(K5804=1,1,IFERROR(IF(H5804="pass",VLOOKUP(F5804,Lookup!$D$2:$E$26,2,FALSE),0),1.6))</f>
        <v>2.2000000000000002</v>
      </c>
      <c r="T5804" s="6">
        <f t="shared" si="369"/>
        <v>1.7925</v>
      </c>
      <c r="U5804" s="6">
        <f t="shared" si="370"/>
        <v>2.0614500000000002</v>
      </c>
      <c r="V5804" t="str">
        <f t="shared" si="371"/>
        <v>C.BEASLEY, BUF</v>
      </c>
    </row>
    <row r="5805" spans="1:22">
      <c r="A5805">
        <v>1969</v>
      </c>
      <c r="B5805" s="21">
        <v>3</v>
      </c>
      <c r="C5805" s="21" t="s">
        <v>14</v>
      </c>
      <c r="D5805" s="21" t="s">
        <v>26</v>
      </c>
      <c r="E5805" s="21">
        <v>75</v>
      </c>
      <c r="F5805" s="21">
        <v>25</v>
      </c>
      <c r="G5805" s="21" t="s">
        <v>6910</v>
      </c>
      <c r="H5805" s="21" t="s">
        <v>585</v>
      </c>
      <c r="I5805" s="21">
        <v>1</v>
      </c>
      <c r="J5805" s="21">
        <v>0</v>
      </c>
      <c r="K5805" s="21">
        <v>0</v>
      </c>
      <c r="L5805" s="21">
        <v>0</v>
      </c>
      <c r="M5805" s="21" t="s">
        <v>1694</v>
      </c>
      <c r="N5805" s="21" t="s">
        <v>587</v>
      </c>
      <c r="O5805" s="21">
        <f t="shared" si="366"/>
        <v>0</v>
      </c>
      <c r="P5805" s="21">
        <f t="shared" si="367"/>
        <v>1</v>
      </c>
      <c r="Q5805" s="21">
        <f t="shared" si="368"/>
        <v>0</v>
      </c>
      <c r="R5805">
        <f>IFERROR(IF(I5805=1,VLOOKUP(F5805,Lookup!$A$2:$B$15,2,FALSE),0),0.5)</f>
        <v>0.5</v>
      </c>
      <c r="S5805">
        <f>IF(K5805=1,1,IFERROR(IF(H5805="pass",VLOOKUP(F5805,Lookup!$D$2:$E$26,2,FALSE),0),1.6))</f>
        <v>0</v>
      </c>
      <c r="T5805" s="6">
        <f t="shared" si="369"/>
        <v>0</v>
      </c>
      <c r="U5805" s="6">
        <f t="shared" si="370"/>
        <v>0.5</v>
      </c>
      <c r="V5805" t="str">
        <f t="shared" si="371"/>
        <v>A.GIBSON, WAS</v>
      </c>
    </row>
    <row r="5806" spans="1:22">
      <c r="A5806">
        <v>1970</v>
      </c>
      <c r="B5806" s="21">
        <v>3</v>
      </c>
      <c r="C5806" s="21" t="s">
        <v>14</v>
      </c>
      <c r="D5806" s="21" t="s">
        <v>26</v>
      </c>
      <c r="E5806" s="21">
        <v>72</v>
      </c>
      <c r="F5806" s="21">
        <v>28</v>
      </c>
      <c r="G5806" s="21" t="s">
        <v>6911</v>
      </c>
      <c r="H5806" s="21" t="s">
        <v>439</v>
      </c>
      <c r="I5806" s="21">
        <v>0</v>
      </c>
      <c r="J5806" s="21">
        <v>1</v>
      </c>
      <c r="K5806" s="21">
        <v>0</v>
      </c>
      <c r="L5806" s="21">
        <v>0</v>
      </c>
      <c r="M5806" s="21" t="s">
        <v>1697</v>
      </c>
      <c r="N5806" s="21">
        <v>3</v>
      </c>
      <c r="O5806" s="21">
        <f t="shared" si="366"/>
        <v>3</v>
      </c>
      <c r="P5806" s="21">
        <f t="shared" si="367"/>
        <v>0</v>
      </c>
      <c r="Q5806" s="21">
        <f t="shared" si="368"/>
        <v>1</v>
      </c>
      <c r="R5806">
        <f>IFERROR(IF(I5806=1,VLOOKUP(F5806,Lookup!$A$2:$B$15,2,FALSE),0),0.5)</f>
        <v>0</v>
      </c>
      <c r="S5806">
        <f>IF(K5806=1,1,IFERROR(IF(H5806="pass",VLOOKUP(F5806,Lookup!$D$2:$E$26,2,FALSE),0),1.6))</f>
        <v>1.6</v>
      </c>
      <c r="T5806" s="6">
        <f t="shared" si="369"/>
        <v>1.6525000000000001</v>
      </c>
      <c r="U5806" s="6">
        <f t="shared" si="370"/>
        <v>1.6525000000000001</v>
      </c>
      <c r="V5806" t="str">
        <f t="shared" si="371"/>
        <v>D.BROWN, WAS</v>
      </c>
    </row>
    <row r="5807" spans="1:22">
      <c r="A5807">
        <v>1971</v>
      </c>
      <c r="B5807" s="21">
        <v>3</v>
      </c>
      <c r="C5807" s="21" t="s">
        <v>26</v>
      </c>
      <c r="D5807" s="21" t="s">
        <v>14</v>
      </c>
      <c r="E5807" s="21">
        <v>71</v>
      </c>
      <c r="F5807" s="21">
        <v>29</v>
      </c>
      <c r="G5807" s="21" t="s">
        <v>6912</v>
      </c>
      <c r="H5807" s="21" t="s">
        <v>439</v>
      </c>
      <c r="I5807" s="21">
        <v>0</v>
      </c>
      <c r="J5807" s="21">
        <v>1</v>
      </c>
      <c r="K5807" s="21">
        <v>0</v>
      </c>
      <c r="L5807" s="21">
        <v>0</v>
      </c>
      <c r="M5807" s="21" t="s">
        <v>2376</v>
      </c>
      <c r="N5807" s="21">
        <v>18</v>
      </c>
      <c r="O5807" s="21">
        <f t="shared" si="366"/>
        <v>18</v>
      </c>
      <c r="P5807" s="21">
        <f t="shared" si="367"/>
        <v>0</v>
      </c>
      <c r="Q5807" s="21">
        <f t="shared" si="368"/>
        <v>1</v>
      </c>
      <c r="R5807">
        <f>IFERROR(IF(I5807=1,VLOOKUP(F5807,Lookup!$A$2:$B$15,2,FALSE),0),0.5)</f>
        <v>0</v>
      </c>
      <c r="S5807">
        <f>IF(K5807=1,1,IFERROR(IF(H5807="pass",VLOOKUP(F5807,Lookup!$D$2:$E$26,2,FALSE),0),1.6))</f>
        <v>1.6</v>
      </c>
      <c r="T5807" s="6">
        <f t="shared" si="369"/>
        <v>1.915</v>
      </c>
      <c r="U5807" s="6">
        <f t="shared" si="370"/>
        <v>1.915</v>
      </c>
      <c r="V5807" t="str">
        <f t="shared" si="371"/>
        <v>E.SANDERS, BUF</v>
      </c>
    </row>
    <row r="5808" spans="1:22">
      <c r="A5808">
        <v>1972</v>
      </c>
      <c r="B5808" s="21">
        <v>3</v>
      </c>
      <c r="C5808" s="21" t="s">
        <v>26</v>
      </c>
      <c r="D5808" s="21" t="s">
        <v>14</v>
      </c>
      <c r="E5808" s="21">
        <v>71</v>
      </c>
      <c r="F5808" s="21">
        <v>29</v>
      </c>
      <c r="G5808" s="21" t="s">
        <v>6913</v>
      </c>
      <c r="H5808" s="21" t="s">
        <v>585</v>
      </c>
      <c r="I5808" s="21">
        <v>1</v>
      </c>
      <c r="J5808" s="21">
        <v>0</v>
      </c>
      <c r="K5808" s="21">
        <v>0</v>
      </c>
      <c r="L5808" s="21">
        <v>0</v>
      </c>
      <c r="M5808" s="21" t="s">
        <v>2984</v>
      </c>
      <c r="N5808" s="21" t="s">
        <v>587</v>
      </c>
      <c r="O5808" s="21">
        <f t="shared" si="366"/>
        <v>0</v>
      </c>
      <c r="P5808" s="21">
        <f t="shared" si="367"/>
        <v>1</v>
      </c>
      <c r="Q5808" s="21">
        <f t="shared" si="368"/>
        <v>0</v>
      </c>
      <c r="R5808">
        <f>IFERROR(IF(I5808=1,VLOOKUP(F5808,Lookup!$A$2:$B$15,2,FALSE),0),0.5)</f>
        <v>0.5</v>
      </c>
      <c r="S5808">
        <f>IF(K5808=1,1,IFERROR(IF(H5808="pass",VLOOKUP(F5808,Lookup!$D$2:$E$26,2,FALSE),0),1.6))</f>
        <v>0</v>
      </c>
      <c r="T5808" s="6">
        <f t="shared" si="369"/>
        <v>0</v>
      </c>
      <c r="U5808" s="6">
        <f t="shared" si="370"/>
        <v>0.5</v>
      </c>
      <c r="V5808" t="str">
        <f t="shared" si="371"/>
        <v>Z.MOSS, BUF</v>
      </c>
    </row>
    <row r="5809" spans="1:22">
      <c r="A5809">
        <v>1973</v>
      </c>
      <c r="B5809" s="21">
        <v>3</v>
      </c>
      <c r="C5809" s="21" t="s">
        <v>26</v>
      </c>
      <c r="D5809" s="21" t="s">
        <v>14</v>
      </c>
      <c r="E5809" s="21">
        <v>62</v>
      </c>
      <c r="F5809" s="21">
        <v>38</v>
      </c>
      <c r="G5809" s="21" t="s">
        <v>6914</v>
      </c>
      <c r="H5809" s="21" t="s">
        <v>439</v>
      </c>
      <c r="I5809" s="21">
        <v>0</v>
      </c>
      <c r="J5809" s="21">
        <v>1</v>
      </c>
      <c r="K5809" s="21">
        <v>0</v>
      </c>
      <c r="L5809" s="21">
        <v>0</v>
      </c>
      <c r="M5809" s="21" t="s">
        <v>2359</v>
      </c>
      <c r="N5809" s="21">
        <v>7</v>
      </c>
      <c r="O5809" s="21">
        <f t="shared" si="366"/>
        <v>7</v>
      </c>
      <c r="P5809" s="21">
        <f t="shared" si="367"/>
        <v>0</v>
      </c>
      <c r="Q5809" s="21">
        <f t="shared" si="368"/>
        <v>1</v>
      </c>
      <c r="R5809">
        <f>IFERROR(IF(I5809=1,VLOOKUP(F5809,Lookup!$A$2:$B$15,2,FALSE),0),0.5)</f>
        <v>0</v>
      </c>
      <c r="S5809">
        <f>IF(K5809=1,1,IFERROR(IF(H5809="pass",VLOOKUP(F5809,Lookup!$D$2:$E$26,2,FALSE),0),1.6))</f>
        <v>1.6</v>
      </c>
      <c r="T5809" s="6">
        <f t="shared" si="369"/>
        <v>1.7225000000000001</v>
      </c>
      <c r="U5809" s="6">
        <f t="shared" si="370"/>
        <v>1.7225000000000001</v>
      </c>
      <c r="V5809" t="str">
        <f t="shared" si="371"/>
        <v>S.DIGGS, BUF</v>
      </c>
    </row>
    <row r="5810" spans="1:22">
      <c r="A5810">
        <v>1974</v>
      </c>
      <c r="B5810" s="21">
        <v>3</v>
      </c>
      <c r="C5810" s="21" t="s">
        <v>14</v>
      </c>
      <c r="D5810" s="21" t="s">
        <v>26</v>
      </c>
      <c r="E5810" s="21">
        <v>98</v>
      </c>
      <c r="F5810" s="21">
        <v>2</v>
      </c>
      <c r="G5810" s="21" t="s">
        <v>6915</v>
      </c>
      <c r="H5810" s="21" t="s">
        <v>585</v>
      </c>
      <c r="I5810" s="21">
        <v>1</v>
      </c>
      <c r="J5810" s="21">
        <v>0</v>
      </c>
      <c r="K5810" s="21">
        <v>0</v>
      </c>
      <c r="L5810" s="21">
        <v>0</v>
      </c>
      <c r="M5810" s="21" t="s">
        <v>1694</v>
      </c>
      <c r="N5810" s="21" t="s">
        <v>587</v>
      </c>
      <c r="O5810" s="21">
        <f t="shared" si="366"/>
        <v>0</v>
      </c>
      <c r="P5810" s="21">
        <f t="shared" si="367"/>
        <v>1</v>
      </c>
      <c r="Q5810" s="21">
        <f t="shared" si="368"/>
        <v>0</v>
      </c>
      <c r="R5810">
        <f>IFERROR(IF(I5810=1,VLOOKUP(F5810,Lookup!$A$2:$B$15,2,FALSE),0),0.5)</f>
        <v>0.5</v>
      </c>
      <c r="S5810">
        <f>IF(K5810=1,1,IFERROR(IF(H5810="pass",VLOOKUP(F5810,Lookup!$D$2:$E$26,2,FALSE),0),1.6))</f>
        <v>0</v>
      </c>
      <c r="T5810" s="6">
        <f t="shared" si="369"/>
        <v>0</v>
      </c>
      <c r="U5810" s="6">
        <f t="shared" si="370"/>
        <v>0.5</v>
      </c>
      <c r="V5810" t="str">
        <f t="shared" si="371"/>
        <v>A.GIBSON, WAS</v>
      </c>
    </row>
    <row r="5811" spans="1:22">
      <c r="A5811">
        <v>1975</v>
      </c>
      <c r="B5811" s="21">
        <v>3</v>
      </c>
      <c r="C5811" s="21" t="s">
        <v>14</v>
      </c>
      <c r="D5811" s="21" t="s">
        <v>26</v>
      </c>
      <c r="E5811" s="21">
        <v>97</v>
      </c>
      <c r="F5811" s="21">
        <v>3</v>
      </c>
      <c r="G5811" s="21" t="s">
        <v>6916</v>
      </c>
      <c r="H5811" s="21" t="s">
        <v>439</v>
      </c>
      <c r="I5811" s="21">
        <v>0</v>
      </c>
      <c r="J5811" s="21">
        <v>1</v>
      </c>
      <c r="K5811" s="21">
        <v>0</v>
      </c>
      <c r="L5811" s="21">
        <v>0</v>
      </c>
      <c r="M5811" s="21" t="s">
        <v>1774</v>
      </c>
      <c r="N5811" s="21">
        <v>4</v>
      </c>
      <c r="O5811" s="21">
        <f t="shared" si="366"/>
        <v>4</v>
      </c>
      <c r="P5811" s="21">
        <f t="shared" si="367"/>
        <v>0</v>
      </c>
      <c r="Q5811" s="21">
        <f t="shared" si="368"/>
        <v>1</v>
      </c>
      <c r="R5811">
        <f>IFERROR(IF(I5811=1,VLOOKUP(F5811,Lookup!$A$2:$B$15,2,FALSE),0),0.5)</f>
        <v>0</v>
      </c>
      <c r="S5811">
        <f>IF(K5811=1,1,IFERROR(IF(H5811="pass",VLOOKUP(F5811,Lookup!$D$2:$E$26,2,FALSE),0),1.6))</f>
        <v>1.6</v>
      </c>
      <c r="T5811" s="6">
        <f t="shared" si="369"/>
        <v>1.6700000000000002</v>
      </c>
      <c r="U5811" s="6">
        <f t="shared" si="370"/>
        <v>1.6700000000000002</v>
      </c>
      <c r="V5811" t="str">
        <f t="shared" si="371"/>
        <v>C.SIMS, WAS</v>
      </c>
    </row>
    <row r="5812" spans="1:22">
      <c r="A5812">
        <v>1976</v>
      </c>
      <c r="B5812" s="21">
        <v>3</v>
      </c>
      <c r="C5812" s="21" t="s">
        <v>14</v>
      </c>
      <c r="D5812" s="21" t="s">
        <v>26</v>
      </c>
      <c r="E5812" s="21">
        <v>97</v>
      </c>
      <c r="F5812" s="21">
        <v>3</v>
      </c>
      <c r="G5812" s="21" t="s">
        <v>6917</v>
      </c>
      <c r="H5812" s="21" t="s">
        <v>439</v>
      </c>
      <c r="I5812" s="21">
        <v>0</v>
      </c>
      <c r="J5812" s="21">
        <v>1</v>
      </c>
      <c r="K5812" s="21">
        <v>0</v>
      </c>
      <c r="L5812" s="21">
        <v>0</v>
      </c>
      <c r="M5812" s="21" t="s">
        <v>1726</v>
      </c>
      <c r="N5812" s="21">
        <v>2</v>
      </c>
      <c r="O5812" s="21">
        <f t="shared" si="366"/>
        <v>2</v>
      </c>
      <c r="P5812" s="21">
        <f t="shared" si="367"/>
        <v>0</v>
      </c>
      <c r="Q5812" s="21">
        <f t="shared" si="368"/>
        <v>1</v>
      </c>
      <c r="R5812">
        <f>IFERROR(IF(I5812=1,VLOOKUP(F5812,Lookup!$A$2:$B$15,2,FALSE),0),0.5)</f>
        <v>0</v>
      </c>
      <c r="S5812">
        <f>IF(K5812=1,1,IFERROR(IF(H5812="pass",VLOOKUP(F5812,Lookup!$D$2:$E$26,2,FALSE),0),1.6))</f>
        <v>1.6</v>
      </c>
      <c r="T5812" s="6">
        <f t="shared" si="369"/>
        <v>1.635</v>
      </c>
      <c r="U5812" s="6">
        <f t="shared" si="370"/>
        <v>1.635</v>
      </c>
      <c r="V5812" t="str">
        <f t="shared" si="371"/>
        <v>J.MCKISSIC, WAS</v>
      </c>
    </row>
    <row r="5813" spans="1:22">
      <c r="A5813">
        <v>1977</v>
      </c>
      <c r="B5813" s="21">
        <v>3</v>
      </c>
      <c r="C5813" s="21" t="s">
        <v>14</v>
      </c>
      <c r="D5813" s="21" t="s">
        <v>26</v>
      </c>
      <c r="E5813" s="21">
        <v>86</v>
      </c>
      <c r="F5813" s="21">
        <v>14</v>
      </c>
      <c r="G5813" s="21" t="s">
        <v>6918</v>
      </c>
      <c r="H5813" s="21" t="s">
        <v>585</v>
      </c>
      <c r="I5813" s="21">
        <v>0</v>
      </c>
      <c r="J5813" s="21">
        <v>1</v>
      </c>
      <c r="K5813" s="21">
        <v>0</v>
      </c>
      <c r="L5813" s="21">
        <v>0</v>
      </c>
      <c r="M5813" s="21" t="s">
        <v>4457</v>
      </c>
      <c r="N5813" s="21" t="s">
        <v>587</v>
      </c>
      <c r="O5813" s="21">
        <f t="shared" si="366"/>
        <v>0</v>
      </c>
      <c r="P5813" s="21">
        <f t="shared" si="367"/>
        <v>0</v>
      </c>
      <c r="Q5813" s="21">
        <f t="shared" si="368"/>
        <v>0</v>
      </c>
      <c r="R5813">
        <f>IFERROR(IF(I5813=1,VLOOKUP(F5813,Lookup!$A$2:$B$15,2,FALSE),0),0.5)</f>
        <v>0</v>
      </c>
      <c r="S5813">
        <f>IF(K5813=1,1,IFERROR(IF(H5813="pass",VLOOKUP(F5813,Lookup!$D$2:$E$26,2,FALSE),0),1.6))</f>
        <v>0</v>
      </c>
      <c r="T5813" s="6">
        <f t="shared" si="369"/>
        <v>0</v>
      </c>
      <c r="U5813" s="6">
        <f t="shared" si="370"/>
        <v>0</v>
      </c>
      <c r="V5813" t="str">
        <f t="shared" si="371"/>
        <v>T.HEINICKE, WAS</v>
      </c>
    </row>
    <row r="5814" spans="1:22">
      <c r="A5814">
        <v>1978</v>
      </c>
      <c r="B5814" s="21">
        <v>3</v>
      </c>
      <c r="C5814" s="21" t="s">
        <v>14</v>
      </c>
      <c r="D5814" s="21" t="s">
        <v>26</v>
      </c>
      <c r="E5814" s="21">
        <v>79</v>
      </c>
      <c r="F5814" s="21">
        <v>21</v>
      </c>
      <c r="G5814" s="21" t="s">
        <v>6919</v>
      </c>
      <c r="H5814" s="21" t="s">
        <v>439</v>
      </c>
      <c r="I5814" s="21">
        <v>0</v>
      </c>
      <c r="J5814" s="21">
        <v>1</v>
      </c>
      <c r="K5814" s="21">
        <v>0</v>
      </c>
      <c r="L5814" s="21">
        <v>0</v>
      </c>
      <c r="M5814" s="21" t="s">
        <v>4457</v>
      </c>
      <c r="N5814" s="21">
        <v>-4</v>
      </c>
      <c r="O5814" s="21">
        <f t="shared" si="366"/>
        <v>-4</v>
      </c>
      <c r="P5814" s="21">
        <f t="shared" si="367"/>
        <v>0</v>
      </c>
      <c r="Q5814" s="21">
        <f t="shared" si="368"/>
        <v>1</v>
      </c>
      <c r="R5814">
        <f>IFERROR(IF(I5814=1,VLOOKUP(F5814,Lookup!$A$2:$B$15,2,FALSE),0),0.5)</f>
        <v>0</v>
      </c>
      <c r="S5814">
        <f>IF(K5814=1,1,IFERROR(IF(H5814="pass",VLOOKUP(F5814,Lookup!$D$2:$E$26,2,FALSE),0),1.6))</f>
        <v>1.6</v>
      </c>
      <c r="T5814" s="6">
        <f t="shared" si="369"/>
        <v>1.53</v>
      </c>
      <c r="U5814" s="6">
        <f t="shared" si="370"/>
        <v>1.53</v>
      </c>
      <c r="V5814" t="str">
        <f t="shared" si="371"/>
        <v>T.HEINICKE, WAS</v>
      </c>
    </row>
    <row r="5815" spans="1:22">
      <c r="A5815">
        <v>1979</v>
      </c>
      <c r="B5815" s="21">
        <v>3</v>
      </c>
      <c r="C5815" s="21" t="s">
        <v>14</v>
      </c>
      <c r="D5815" s="21" t="s">
        <v>26</v>
      </c>
      <c r="E5815" s="21">
        <v>81</v>
      </c>
      <c r="F5815" s="21">
        <v>19</v>
      </c>
      <c r="G5815" s="21" t="s">
        <v>6920</v>
      </c>
      <c r="H5815" s="21" t="s">
        <v>585</v>
      </c>
      <c r="I5815" s="21">
        <v>0</v>
      </c>
      <c r="J5815" s="21">
        <v>1</v>
      </c>
      <c r="K5815" s="21">
        <v>0</v>
      </c>
      <c r="L5815" s="21">
        <v>0</v>
      </c>
      <c r="M5815" s="21" t="s">
        <v>4457</v>
      </c>
      <c r="N5815" s="21" t="s">
        <v>587</v>
      </c>
      <c r="O5815" s="21">
        <f t="shared" si="366"/>
        <v>0</v>
      </c>
      <c r="P5815" s="21">
        <f t="shared" si="367"/>
        <v>0</v>
      </c>
      <c r="Q5815" s="21">
        <f t="shared" si="368"/>
        <v>0</v>
      </c>
      <c r="R5815">
        <f>IFERROR(IF(I5815=1,VLOOKUP(F5815,Lookup!$A$2:$B$15,2,FALSE),0),0.5)</f>
        <v>0</v>
      </c>
      <c r="S5815">
        <f>IF(K5815=1,1,IFERROR(IF(H5815="pass",VLOOKUP(F5815,Lookup!$D$2:$E$26,2,FALSE),0),1.6))</f>
        <v>0</v>
      </c>
      <c r="T5815" s="6">
        <f t="shared" si="369"/>
        <v>0</v>
      </c>
      <c r="U5815" s="6">
        <f t="shared" si="370"/>
        <v>0</v>
      </c>
      <c r="V5815" t="str">
        <f t="shared" si="371"/>
        <v>T.HEINICKE, WAS</v>
      </c>
    </row>
    <row r="5816" spans="1:22">
      <c r="A5816">
        <v>1980</v>
      </c>
      <c r="B5816" s="21">
        <v>3</v>
      </c>
      <c r="C5816" s="21" t="s">
        <v>14</v>
      </c>
      <c r="D5816" s="21" t="s">
        <v>26</v>
      </c>
      <c r="E5816" s="21">
        <v>77</v>
      </c>
      <c r="F5816" s="21">
        <v>23</v>
      </c>
      <c r="G5816" s="21" t="s">
        <v>6921</v>
      </c>
      <c r="H5816" s="21" t="s">
        <v>585</v>
      </c>
      <c r="I5816" s="21">
        <v>1</v>
      </c>
      <c r="J5816" s="21">
        <v>0</v>
      </c>
      <c r="K5816" s="21">
        <v>0</v>
      </c>
      <c r="L5816" s="21">
        <v>0</v>
      </c>
      <c r="M5816" s="21" t="s">
        <v>4457</v>
      </c>
      <c r="N5816" s="21" t="s">
        <v>587</v>
      </c>
      <c r="O5816" s="21">
        <f t="shared" si="366"/>
        <v>0</v>
      </c>
      <c r="P5816" s="21">
        <f t="shared" si="367"/>
        <v>1</v>
      </c>
      <c r="Q5816" s="21">
        <f t="shared" si="368"/>
        <v>0</v>
      </c>
      <c r="R5816">
        <f>IFERROR(IF(I5816=1,VLOOKUP(F5816,Lookup!$A$2:$B$15,2,FALSE),0),0.5)</f>
        <v>0.5</v>
      </c>
      <c r="S5816">
        <f>IF(K5816=1,1,IFERROR(IF(H5816="pass",VLOOKUP(F5816,Lookup!$D$2:$E$26,2,FALSE),0),1.6))</f>
        <v>0</v>
      </c>
      <c r="T5816" s="6">
        <f t="shared" si="369"/>
        <v>0</v>
      </c>
      <c r="U5816" s="6">
        <f t="shared" si="370"/>
        <v>0.5</v>
      </c>
      <c r="V5816" t="str">
        <f t="shared" si="371"/>
        <v>T.HEINICKE, WAS</v>
      </c>
    </row>
    <row r="5817" spans="1:22">
      <c r="A5817">
        <v>1981</v>
      </c>
      <c r="B5817" s="21">
        <v>3</v>
      </c>
      <c r="C5817" s="21" t="s">
        <v>26</v>
      </c>
      <c r="D5817" s="21" t="s">
        <v>14</v>
      </c>
      <c r="E5817" s="21">
        <v>22</v>
      </c>
      <c r="F5817" s="21">
        <v>78</v>
      </c>
      <c r="G5817" s="21" t="s">
        <v>6922</v>
      </c>
      <c r="H5817" s="21" t="s">
        <v>439</v>
      </c>
      <c r="I5817" s="21">
        <v>0</v>
      </c>
      <c r="J5817" s="21">
        <v>1</v>
      </c>
      <c r="K5817" s="21">
        <v>0</v>
      </c>
      <c r="L5817" s="21">
        <v>0</v>
      </c>
      <c r="M5817" s="21" t="s">
        <v>2373</v>
      </c>
      <c r="N5817" s="21">
        <v>12</v>
      </c>
      <c r="O5817" s="21">
        <f t="shared" si="366"/>
        <v>12</v>
      </c>
      <c r="P5817" s="21">
        <f t="shared" si="367"/>
        <v>0</v>
      </c>
      <c r="Q5817" s="21">
        <f t="shared" si="368"/>
        <v>1</v>
      </c>
      <c r="R5817">
        <f>IFERROR(IF(I5817=1,VLOOKUP(F5817,Lookup!$A$2:$B$15,2,FALSE),0),0.5)</f>
        <v>0</v>
      </c>
      <c r="S5817">
        <f>IF(K5817=1,1,IFERROR(IF(H5817="pass",VLOOKUP(F5817,Lookup!$D$2:$E$26,2,FALSE),0),1.6))</f>
        <v>1.8</v>
      </c>
      <c r="T5817" s="6">
        <f t="shared" si="369"/>
        <v>1.81</v>
      </c>
      <c r="U5817" s="6">
        <f t="shared" si="370"/>
        <v>1.8034000000000003</v>
      </c>
      <c r="V5817" t="str">
        <f t="shared" si="371"/>
        <v>D.KNOX, BUF</v>
      </c>
    </row>
    <row r="5818" spans="1:22">
      <c r="A5818">
        <v>1982</v>
      </c>
      <c r="B5818" s="21">
        <v>3</v>
      </c>
      <c r="C5818" s="21" t="s">
        <v>26</v>
      </c>
      <c r="D5818" s="21" t="s">
        <v>14</v>
      </c>
      <c r="E5818" s="21">
        <v>3</v>
      </c>
      <c r="F5818" s="21">
        <v>97</v>
      </c>
      <c r="G5818" s="21" t="s">
        <v>6923</v>
      </c>
      <c r="H5818" s="21" t="s">
        <v>585</v>
      </c>
      <c r="I5818" s="21">
        <v>1</v>
      </c>
      <c r="J5818" s="21">
        <v>0</v>
      </c>
      <c r="K5818" s="21">
        <v>0</v>
      </c>
      <c r="L5818" s="21">
        <v>0</v>
      </c>
      <c r="M5818" s="21" t="s">
        <v>2368</v>
      </c>
      <c r="N5818" s="21" t="s">
        <v>587</v>
      </c>
      <c r="O5818" s="21">
        <f t="shared" si="366"/>
        <v>0</v>
      </c>
      <c r="P5818" s="21">
        <f t="shared" si="367"/>
        <v>1</v>
      </c>
      <c r="Q5818" s="21">
        <f t="shared" si="368"/>
        <v>0</v>
      </c>
      <c r="R5818">
        <f>IFERROR(IF(I5818=1,VLOOKUP(F5818,Lookup!$A$2:$B$15,2,FALSE),0),0.5)</f>
        <v>2.1</v>
      </c>
      <c r="S5818">
        <f>IF(K5818=1,1,IFERROR(IF(H5818="pass",VLOOKUP(F5818,Lookup!$D$2:$E$26,2,FALSE),0),1.6))</f>
        <v>0</v>
      </c>
      <c r="T5818" s="6">
        <f t="shared" si="369"/>
        <v>0</v>
      </c>
      <c r="U5818" s="6">
        <f t="shared" si="370"/>
        <v>2.1</v>
      </c>
      <c r="V5818" t="str">
        <f t="shared" si="371"/>
        <v>D.SINGLETARY, BUF</v>
      </c>
    </row>
    <row r="5819" spans="1:22">
      <c r="A5819">
        <v>1983</v>
      </c>
      <c r="B5819" s="21">
        <v>3</v>
      </c>
      <c r="C5819" s="21" t="s">
        <v>26</v>
      </c>
      <c r="D5819" s="21" t="s">
        <v>14</v>
      </c>
      <c r="E5819" s="21">
        <v>2</v>
      </c>
      <c r="F5819" s="21">
        <v>98</v>
      </c>
      <c r="G5819" s="21" t="s">
        <v>6924</v>
      </c>
      <c r="H5819" s="21" t="s">
        <v>585</v>
      </c>
      <c r="I5819" s="21">
        <v>0</v>
      </c>
      <c r="J5819" s="21">
        <v>1</v>
      </c>
      <c r="K5819" s="21">
        <v>0</v>
      </c>
      <c r="L5819" s="21">
        <v>0</v>
      </c>
      <c r="M5819" s="21" t="s">
        <v>2385</v>
      </c>
      <c r="N5819" s="21" t="s">
        <v>587</v>
      </c>
      <c r="O5819" s="21">
        <f t="shared" si="366"/>
        <v>0</v>
      </c>
      <c r="P5819" s="21">
        <f t="shared" si="367"/>
        <v>0</v>
      </c>
      <c r="Q5819" s="21">
        <f t="shared" si="368"/>
        <v>0</v>
      </c>
      <c r="R5819">
        <f>IFERROR(IF(I5819=1,VLOOKUP(F5819,Lookup!$A$2:$B$15,2,FALSE),0),0.5)</f>
        <v>0</v>
      </c>
      <c r="S5819">
        <f>IF(K5819=1,1,IFERROR(IF(H5819="pass",VLOOKUP(F5819,Lookup!$D$2:$E$26,2,FALSE),0),1.6))</f>
        <v>0</v>
      </c>
      <c r="T5819" s="6">
        <f t="shared" si="369"/>
        <v>0</v>
      </c>
      <c r="U5819" s="6">
        <f t="shared" si="370"/>
        <v>0</v>
      </c>
      <c r="V5819" t="str">
        <f t="shared" si="371"/>
        <v>J.ALLEN, BUF</v>
      </c>
    </row>
    <row r="5820" spans="1:22">
      <c r="A5820">
        <v>1984</v>
      </c>
      <c r="B5820" s="21">
        <v>3</v>
      </c>
      <c r="C5820" s="21" t="s">
        <v>14</v>
      </c>
      <c r="D5820" s="21" t="s">
        <v>26</v>
      </c>
      <c r="E5820" s="21">
        <v>75</v>
      </c>
      <c r="F5820" s="21">
        <v>25</v>
      </c>
      <c r="G5820" s="21" t="s">
        <v>6925</v>
      </c>
      <c r="H5820" s="21" t="s">
        <v>585</v>
      </c>
      <c r="I5820" s="21">
        <v>1</v>
      </c>
      <c r="J5820" s="21">
        <v>0</v>
      </c>
      <c r="K5820" s="21">
        <v>0</v>
      </c>
      <c r="L5820" s="21">
        <v>0</v>
      </c>
      <c r="M5820" s="21" t="s">
        <v>1694</v>
      </c>
      <c r="N5820" s="21" t="s">
        <v>587</v>
      </c>
      <c r="O5820" s="21">
        <f t="shared" si="366"/>
        <v>0</v>
      </c>
      <c r="P5820" s="21">
        <f t="shared" si="367"/>
        <v>1</v>
      </c>
      <c r="Q5820" s="21">
        <f t="shared" si="368"/>
        <v>0</v>
      </c>
      <c r="R5820">
        <f>IFERROR(IF(I5820=1,VLOOKUP(F5820,Lookup!$A$2:$B$15,2,FALSE),0),0.5)</f>
        <v>0.5</v>
      </c>
      <c r="S5820">
        <f>IF(K5820=1,1,IFERROR(IF(H5820="pass",VLOOKUP(F5820,Lookup!$D$2:$E$26,2,FALSE),0),1.6))</f>
        <v>0</v>
      </c>
      <c r="T5820" s="6">
        <f t="shared" si="369"/>
        <v>0</v>
      </c>
      <c r="U5820" s="6">
        <f t="shared" si="370"/>
        <v>0.5</v>
      </c>
      <c r="V5820" t="str">
        <f t="shared" si="371"/>
        <v>A.GIBSON, WAS</v>
      </c>
    </row>
    <row r="5821" spans="1:22">
      <c r="A5821">
        <v>1985</v>
      </c>
      <c r="B5821" s="21">
        <v>3</v>
      </c>
      <c r="C5821" s="21" t="s">
        <v>14</v>
      </c>
      <c r="D5821" s="21" t="s">
        <v>26</v>
      </c>
      <c r="E5821" s="21">
        <v>68</v>
      </c>
      <c r="F5821" s="21">
        <v>32</v>
      </c>
      <c r="G5821" s="21" t="s">
        <v>6926</v>
      </c>
      <c r="H5821" s="21" t="s">
        <v>585</v>
      </c>
      <c r="I5821" s="21">
        <v>1</v>
      </c>
      <c r="J5821" s="21">
        <v>0</v>
      </c>
      <c r="K5821" s="21">
        <v>0</v>
      </c>
      <c r="L5821" s="21">
        <v>0</v>
      </c>
      <c r="M5821" s="21" t="s">
        <v>1694</v>
      </c>
      <c r="N5821" s="21" t="s">
        <v>587</v>
      </c>
      <c r="O5821" s="21">
        <f t="shared" si="366"/>
        <v>0</v>
      </c>
      <c r="P5821" s="21">
        <f t="shared" si="367"/>
        <v>1</v>
      </c>
      <c r="Q5821" s="21">
        <f t="shared" si="368"/>
        <v>0</v>
      </c>
      <c r="R5821">
        <f>IFERROR(IF(I5821=1,VLOOKUP(F5821,Lookup!$A$2:$B$15,2,FALSE),0),0.5)</f>
        <v>0.5</v>
      </c>
      <c r="S5821">
        <f>IF(K5821=1,1,IFERROR(IF(H5821="pass",VLOOKUP(F5821,Lookup!$D$2:$E$26,2,FALSE),0),1.6))</f>
        <v>0</v>
      </c>
      <c r="T5821" s="6">
        <f t="shared" si="369"/>
        <v>0</v>
      </c>
      <c r="U5821" s="6">
        <f t="shared" si="370"/>
        <v>0.5</v>
      </c>
      <c r="V5821" t="str">
        <f t="shared" si="371"/>
        <v>A.GIBSON, WAS</v>
      </c>
    </row>
    <row r="5822" spans="1:22">
      <c r="A5822">
        <v>1986</v>
      </c>
      <c r="B5822" s="21">
        <v>3</v>
      </c>
      <c r="C5822" s="21" t="s">
        <v>14</v>
      </c>
      <c r="D5822" s="21" t="s">
        <v>26</v>
      </c>
      <c r="E5822" s="21">
        <v>62</v>
      </c>
      <c r="F5822" s="21">
        <v>38</v>
      </c>
      <c r="G5822" s="21" t="s">
        <v>6927</v>
      </c>
      <c r="H5822" s="21" t="s">
        <v>585</v>
      </c>
      <c r="I5822" s="21">
        <v>1</v>
      </c>
      <c r="J5822" s="21">
        <v>0</v>
      </c>
      <c r="K5822" s="21">
        <v>0</v>
      </c>
      <c r="L5822" s="21">
        <v>0</v>
      </c>
      <c r="M5822" s="21" t="s">
        <v>6928</v>
      </c>
      <c r="N5822" s="21" t="s">
        <v>587</v>
      </c>
      <c r="O5822" s="21">
        <f t="shared" si="366"/>
        <v>0</v>
      </c>
      <c r="P5822" s="21">
        <f t="shared" si="367"/>
        <v>1</v>
      </c>
      <c r="Q5822" s="21">
        <f t="shared" si="368"/>
        <v>0</v>
      </c>
      <c r="R5822">
        <f>IFERROR(IF(I5822=1,VLOOKUP(F5822,Lookup!$A$2:$B$15,2,FALSE),0),0.5)</f>
        <v>0.5</v>
      </c>
      <c r="S5822">
        <f>IF(K5822=1,1,IFERROR(IF(H5822="pass",VLOOKUP(F5822,Lookup!$D$2:$E$26,2,FALSE),0),1.6))</f>
        <v>0</v>
      </c>
      <c r="T5822" s="6">
        <f t="shared" si="369"/>
        <v>0</v>
      </c>
      <c r="U5822" s="6">
        <f t="shared" si="370"/>
        <v>0.5</v>
      </c>
      <c r="V5822" t="str">
        <f t="shared" si="371"/>
        <v>C.ROULLIER, WAS</v>
      </c>
    </row>
    <row r="5823" spans="1:22">
      <c r="A5823">
        <v>1987</v>
      </c>
      <c r="B5823" s="21">
        <v>3</v>
      </c>
      <c r="C5823" s="21" t="s">
        <v>14</v>
      </c>
      <c r="D5823" s="21" t="s">
        <v>26</v>
      </c>
      <c r="E5823" s="21">
        <v>65</v>
      </c>
      <c r="F5823" s="21">
        <v>35</v>
      </c>
      <c r="G5823" s="21" t="s">
        <v>6929</v>
      </c>
      <c r="H5823" s="21" t="s">
        <v>439</v>
      </c>
      <c r="I5823" s="21">
        <v>0</v>
      </c>
      <c r="J5823" s="21">
        <v>1</v>
      </c>
      <c r="K5823" s="21">
        <v>0</v>
      </c>
      <c r="L5823" s="21">
        <v>0</v>
      </c>
      <c r="M5823" s="21" t="s">
        <v>1774</v>
      </c>
      <c r="N5823" s="21">
        <v>9</v>
      </c>
      <c r="O5823" s="21">
        <f t="shared" ref="O5823:O5838" si="372">IF(N5823="NA",0,N5823)</f>
        <v>9</v>
      </c>
      <c r="P5823" s="21">
        <f t="shared" ref="P5823:P5838" si="373">IF(R5823&gt;0,1,0)</f>
        <v>0</v>
      </c>
      <c r="Q5823" s="21">
        <f t="shared" ref="Q5823:Q5838" si="374">IF(AND(S5823&gt;0,T5823&gt;0),1,0)</f>
        <v>1</v>
      </c>
      <c r="R5823">
        <f>IFERROR(IF(I5823=1,VLOOKUP(F5823,Lookup!$A$2:$B$15,2,FALSE),0),0.5)</f>
        <v>0</v>
      </c>
      <c r="S5823">
        <f>IF(K5823=1,1,IFERROR(IF(H5823="pass",VLOOKUP(F5823,Lookup!$D$2:$E$26,2,FALSE),0),1.6))</f>
        <v>1.6</v>
      </c>
      <c r="T5823" s="6">
        <f t="shared" ref="T5823:T5838" si="375">IFERROR(1.6+0.7/40*N5823,0)</f>
        <v>1.7575000000000001</v>
      </c>
      <c r="U5823" s="6">
        <f t="shared" ref="U5823:U5838" si="376">R5823+IF(S5823&gt;=3.2,S5823,IF(AND(S5823&lt;3.2,S5823&gt;=1.8),S5823*0.66+T5823*0.34,T5823))+K5823*0.4735*2</f>
        <v>1.7575000000000001</v>
      </c>
      <c r="V5823" t="str">
        <f t="shared" si="371"/>
        <v>C.SIMS, WAS</v>
      </c>
    </row>
    <row r="5824" spans="1:22">
      <c r="A5824">
        <v>1988</v>
      </c>
      <c r="B5824" s="21">
        <v>3</v>
      </c>
      <c r="C5824" s="21" t="s">
        <v>14</v>
      </c>
      <c r="D5824" s="21" t="s">
        <v>26</v>
      </c>
      <c r="E5824" s="21">
        <v>50</v>
      </c>
      <c r="F5824" s="21">
        <v>50</v>
      </c>
      <c r="G5824" s="21" t="s">
        <v>6930</v>
      </c>
      <c r="H5824" s="21" t="s">
        <v>585</v>
      </c>
      <c r="I5824" s="21">
        <v>1</v>
      </c>
      <c r="J5824" s="21">
        <v>0</v>
      </c>
      <c r="K5824" s="21">
        <v>0</v>
      </c>
      <c r="L5824" s="21">
        <v>0</v>
      </c>
      <c r="M5824" s="21" t="s">
        <v>1694</v>
      </c>
      <c r="N5824" s="21" t="s">
        <v>587</v>
      </c>
      <c r="O5824" s="21">
        <f t="shared" si="372"/>
        <v>0</v>
      </c>
      <c r="P5824" s="21">
        <f t="shared" si="373"/>
        <v>1</v>
      </c>
      <c r="Q5824" s="21">
        <f t="shared" si="374"/>
        <v>0</v>
      </c>
      <c r="R5824">
        <f>IFERROR(IF(I5824=1,VLOOKUP(F5824,Lookup!$A$2:$B$15,2,FALSE),0),0.5)</f>
        <v>0.5</v>
      </c>
      <c r="S5824">
        <f>IF(K5824=1,1,IFERROR(IF(H5824="pass",VLOOKUP(F5824,Lookup!$D$2:$E$26,2,FALSE),0),1.6))</f>
        <v>0</v>
      </c>
      <c r="T5824" s="6">
        <f t="shared" si="375"/>
        <v>0</v>
      </c>
      <c r="U5824" s="6">
        <f t="shared" si="376"/>
        <v>0.5</v>
      </c>
      <c r="V5824" t="str">
        <f t="shared" si="371"/>
        <v>A.GIBSON, WAS</v>
      </c>
    </row>
    <row r="5825" spans="1:22">
      <c r="A5825">
        <v>1989</v>
      </c>
      <c r="B5825" s="21">
        <v>3</v>
      </c>
      <c r="C5825" s="21" t="s">
        <v>14</v>
      </c>
      <c r="D5825" s="21" t="s">
        <v>26</v>
      </c>
      <c r="E5825" s="21">
        <v>49</v>
      </c>
      <c r="F5825" s="21">
        <v>51</v>
      </c>
      <c r="G5825" s="21" t="s">
        <v>6931</v>
      </c>
      <c r="H5825" s="21" t="s">
        <v>2864</v>
      </c>
      <c r="I5825" s="21">
        <v>0</v>
      </c>
      <c r="J5825" s="21">
        <v>1</v>
      </c>
      <c r="K5825" s="21">
        <v>0</v>
      </c>
      <c r="L5825" s="21">
        <v>0</v>
      </c>
      <c r="M5825" s="21" t="s">
        <v>1694</v>
      </c>
      <c r="N5825" s="21" t="s">
        <v>587</v>
      </c>
      <c r="O5825" s="21">
        <f t="shared" si="372"/>
        <v>0</v>
      </c>
      <c r="P5825" s="21">
        <f t="shared" si="373"/>
        <v>0</v>
      </c>
      <c r="Q5825" s="21">
        <f t="shared" si="374"/>
        <v>0</v>
      </c>
      <c r="R5825">
        <f>IFERROR(IF(I5825=1,VLOOKUP(F5825,Lookup!$A$2:$B$15,2,FALSE),0),0.5)</f>
        <v>0</v>
      </c>
      <c r="S5825">
        <f>IF(K5825=1,1,IFERROR(IF(H5825="pass",VLOOKUP(F5825,Lookup!$D$2:$E$26,2,FALSE),0),1.6))</f>
        <v>0</v>
      </c>
      <c r="T5825" s="6">
        <f t="shared" si="375"/>
        <v>0</v>
      </c>
      <c r="U5825" s="6">
        <f t="shared" si="376"/>
        <v>0</v>
      </c>
      <c r="V5825" t="str">
        <f t="shared" si="371"/>
        <v>A.GIBSON, WAS</v>
      </c>
    </row>
    <row r="5826" spans="1:22">
      <c r="A5826">
        <v>1990</v>
      </c>
      <c r="B5826" s="21">
        <v>3</v>
      </c>
      <c r="C5826" s="21" t="s">
        <v>14</v>
      </c>
      <c r="D5826" s="21" t="s">
        <v>26</v>
      </c>
      <c r="E5826" s="21">
        <v>44</v>
      </c>
      <c r="F5826" s="21">
        <v>56</v>
      </c>
      <c r="G5826" s="21" t="s">
        <v>6932</v>
      </c>
      <c r="H5826" s="21" t="s">
        <v>439</v>
      </c>
      <c r="I5826" s="21">
        <v>0</v>
      </c>
      <c r="J5826" s="21">
        <v>1</v>
      </c>
      <c r="K5826" s="21">
        <v>0</v>
      </c>
      <c r="L5826" s="21">
        <v>0</v>
      </c>
      <c r="M5826" s="21" t="s">
        <v>1756</v>
      </c>
      <c r="N5826" s="21">
        <v>10</v>
      </c>
      <c r="O5826" s="21">
        <f t="shared" si="372"/>
        <v>10</v>
      </c>
      <c r="P5826" s="21">
        <f t="shared" si="373"/>
        <v>0</v>
      </c>
      <c r="Q5826" s="21">
        <f t="shared" si="374"/>
        <v>1</v>
      </c>
      <c r="R5826">
        <f>IFERROR(IF(I5826=1,VLOOKUP(F5826,Lookup!$A$2:$B$15,2,FALSE),0),0.5)</f>
        <v>0</v>
      </c>
      <c r="S5826">
        <f>IF(K5826=1,1,IFERROR(IF(H5826="pass",VLOOKUP(F5826,Lookup!$D$2:$E$26,2,FALSE),0),1.6))</f>
        <v>1.6</v>
      </c>
      <c r="T5826" s="6">
        <f t="shared" si="375"/>
        <v>1.7750000000000001</v>
      </c>
      <c r="U5826" s="6">
        <f t="shared" si="376"/>
        <v>1.7750000000000001</v>
      </c>
      <c r="V5826" t="str">
        <f t="shared" ref="V5826:V5837" si="377">IF(M5826="A.St","A. ST. BROWN, DET",IF(M5826="Dj.Moore","D.MOORE, CAR",IF(M5826="Mi.Carter","M.CARTER, NYJ",UPPER(M5826)&amp;", "&amp;C5826)))</f>
        <v>T.MCLAURIN, WAS</v>
      </c>
    </row>
    <row r="5827" spans="1:22">
      <c r="A5827">
        <v>1991</v>
      </c>
      <c r="B5827" s="21">
        <v>3</v>
      </c>
      <c r="C5827" s="21" t="s">
        <v>14</v>
      </c>
      <c r="D5827" s="21" t="s">
        <v>26</v>
      </c>
      <c r="E5827" s="21">
        <v>7</v>
      </c>
      <c r="F5827" s="21">
        <v>93</v>
      </c>
      <c r="G5827" s="21" t="s">
        <v>6933</v>
      </c>
      <c r="H5827" s="21" t="s">
        <v>439</v>
      </c>
      <c r="I5827" s="21">
        <v>0</v>
      </c>
      <c r="J5827" s="21">
        <v>1</v>
      </c>
      <c r="K5827" s="21">
        <v>0</v>
      </c>
      <c r="L5827" s="21">
        <v>0</v>
      </c>
      <c r="M5827" s="21" t="s">
        <v>1756</v>
      </c>
      <c r="N5827" s="21">
        <v>7</v>
      </c>
      <c r="O5827" s="21">
        <f t="shared" si="372"/>
        <v>7</v>
      </c>
      <c r="P5827" s="21">
        <f t="shared" si="373"/>
        <v>0</v>
      </c>
      <c r="Q5827" s="21">
        <f t="shared" si="374"/>
        <v>1</v>
      </c>
      <c r="R5827">
        <f>IFERROR(IF(I5827=1,VLOOKUP(F5827,Lookup!$A$2:$B$15,2,FALSE),0),0.5)</f>
        <v>0</v>
      </c>
      <c r="S5827">
        <f>IF(K5827=1,1,IFERROR(IF(H5827="pass",VLOOKUP(F5827,Lookup!$D$2:$E$26,2,FALSE),0),1.6))</f>
        <v>2.7</v>
      </c>
      <c r="T5827" s="6">
        <f t="shared" si="375"/>
        <v>1.7225000000000001</v>
      </c>
      <c r="U5827" s="6">
        <f t="shared" si="376"/>
        <v>2.3676500000000003</v>
      </c>
      <c r="V5827" t="str">
        <f t="shared" si="377"/>
        <v>T.MCLAURIN, WAS</v>
      </c>
    </row>
    <row r="5828" spans="1:22">
      <c r="A5828">
        <v>1992</v>
      </c>
      <c r="B5828" s="21">
        <v>3</v>
      </c>
      <c r="C5828" s="21" t="s">
        <v>14</v>
      </c>
      <c r="D5828" s="21" t="s">
        <v>26</v>
      </c>
      <c r="E5828" s="21">
        <v>7</v>
      </c>
      <c r="F5828" s="21">
        <v>93</v>
      </c>
      <c r="G5828" s="21" t="s">
        <v>6934</v>
      </c>
      <c r="H5828" s="21" t="s">
        <v>585</v>
      </c>
      <c r="I5828" s="21">
        <v>1</v>
      </c>
      <c r="J5828" s="21">
        <v>0</v>
      </c>
      <c r="K5828" s="21">
        <v>0</v>
      </c>
      <c r="L5828" s="21">
        <v>0</v>
      </c>
      <c r="M5828" s="21" t="s">
        <v>1694</v>
      </c>
      <c r="N5828" s="21" t="s">
        <v>587</v>
      </c>
      <c r="O5828" s="21">
        <f t="shared" si="372"/>
        <v>0</v>
      </c>
      <c r="P5828" s="21">
        <f t="shared" si="373"/>
        <v>1</v>
      </c>
      <c r="Q5828" s="21">
        <f t="shared" si="374"/>
        <v>0</v>
      </c>
      <c r="R5828">
        <f>IFERROR(IF(I5828=1,VLOOKUP(F5828,Lookup!$A$2:$B$15,2,FALSE),0),0.5)</f>
        <v>1.2</v>
      </c>
      <c r="S5828">
        <f>IF(K5828=1,1,IFERROR(IF(H5828="pass",VLOOKUP(F5828,Lookup!$D$2:$E$26,2,FALSE),0),1.6))</f>
        <v>0</v>
      </c>
      <c r="T5828" s="6">
        <f t="shared" si="375"/>
        <v>0</v>
      </c>
      <c r="U5828" s="6">
        <f t="shared" si="376"/>
        <v>1.2</v>
      </c>
      <c r="V5828" t="str">
        <f t="shared" si="377"/>
        <v>A.GIBSON, WAS</v>
      </c>
    </row>
    <row r="5829" spans="1:22">
      <c r="A5829">
        <v>1993</v>
      </c>
      <c r="B5829" s="21">
        <v>3</v>
      </c>
      <c r="C5829" s="21" t="s">
        <v>14</v>
      </c>
      <c r="D5829" s="21" t="s">
        <v>26</v>
      </c>
      <c r="E5829" s="21">
        <v>7</v>
      </c>
      <c r="F5829" s="21">
        <v>93</v>
      </c>
      <c r="G5829" s="21" t="s">
        <v>6935</v>
      </c>
      <c r="H5829" s="21" t="s">
        <v>585</v>
      </c>
      <c r="I5829" s="21">
        <v>0</v>
      </c>
      <c r="J5829" s="21">
        <v>1</v>
      </c>
      <c r="K5829" s="21">
        <v>0</v>
      </c>
      <c r="L5829" s="21">
        <v>0</v>
      </c>
      <c r="M5829" s="21" t="s">
        <v>4457</v>
      </c>
      <c r="N5829" s="21" t="s">
        <v>587</v>
      </c>
      <c r="O5829" s="21">
        <f t="shared" si="372"/>
        <v>0</v>
      </c>
      <c r="P5829" s="21">
        <f t="shared" si="373"/>
        <v>0</v>
      </c>
      <c r="Q5829" s="21">
        <f t="shared" si="374"/>
        <v>0</v>
      </c>
      <c r="R5829">
        <f>IFERROR(IF(I5829=1,VLOOKUP(F5829,Lookup!$A$2:$B$15,2,FALSE),0),0.5)</f>
        <v>0</v>
      </c>
      <c r="S5829">
        <f>IF(K5829=1,1,IFERROR(IF(H5829="pass",VLOOKUP(F5829,Lookup!$D$2:$E$26,2,FALSE),0),1.6))</f>
        <v>0</v>
      </c>
      <c r="T5829" s="6">
        <f t="shared" si="375"/>
        <v>0</v>
      </c>
      <c r="U5829" s="6">
        <f t="shared" si="376"/>
        <v>0</v>
      </c>
      <c r="V5829" t="str">
        <f t="shared" si="377"/>
        <v>T.HEINICKE, WAS</v>
      </c>
    </row>
    <row r="5830" spans="1:22">
      <c r="A5830">
        <v>1994</v>
      </c>
      <c r="B5830" s="21">
        <v>3</v>
      </c>
      <c r="C5830" s="21" t="s">
        <v>14</v>
      </c>
      <c r="D5830" s="21" t="s">
        <v>26</v>
      </c>
      <c r="E5830" s="21">
        <v>2</v>
      </c>
      <c r="F5830" s="21">
        <v>98</v>
      </c>
      <c r="G5830" s="21" t="s">
        <v>6936</v>
      </c>
      <c r="H5830" s="21" t="s">
        <v>439</v>
      </c>
      <c r="I5830" s="21">
        <v>0</v>
      </c>
      <c r="J5830" s="21">
        <v>1</v>
      </c>
      <c r="K5830" s="21">
        <v>0</v>
      </c>
      <c r="L5830" s="21">
        <v>0</v>
      </c>
      <c r="M5830" s="21" t="s">
        <v>1751</v>
      </c>
      <c r="N5830" s="21">
        <v>2</v>
      </c>
      <c r="O5830" s="21">
        <f t="shared" si="372"/>
        <v>2</v>
      </c>
      <c r="P5830" s="21">
        <f t="shared" si="373"/>
        <v>0</v>
      </c>
      <c r="Q5830" s="21">
        <f t="shared" si="374"/>
        <v>1</v>
      </c>
      <c r="R5830">
        <f>IFERROR(IF(I5830=1,VLOOKUP(F5830,Lookup!$A$2:$B$15,2,FALSE),0),0.5)</f>
        <v>0</v>
      </c>
      <c r="S5830">
        <f>IF(K5830=1,1,IFERROR(IF(H5830="pass",VLOOKUP(F5830,Lookup!$D$2:$E$26,2,FALSE),0),1.6))</f>
        <v>3.7</v>
      </c>
      <c r="T5830" s="6">
        <f t="shared" si="375"/>
        <v>1.635</v>
      </c>
      <c r="U5830" s="6">
        <f t="shared" si="376"/>
        <v>3.7</v>
      </c>
      <c r="V5830" t="str">
        <f t="shared" si="377"/>
        <v>L.THOMAS, WAS</v>
      </c>
    </row>
    <row r="5831" spans="1:22">
      <c r="A5831">
        <v>1995</v>
      </c>
      <c r="B5831" s="21">
        <v>3</v>
      </c>
      <c r="C5831" s="21" t="s">
        <v>26</v>
      </c>
      <c r="D5831" s="21" t="s">
        <v>14</v>
      </c>
      <c r="E5831" s="21">
        <v>75</v>
      </c>
      <c r="F5831" s="21">
        <v>25</v>
      </c>
      <c r="G5831" s="21" t="s">
        <v>6937</v>
      </c>
      <c r="H5831" s="21" t="s">
        <v>585</v>
      </c>
      <c r="I5831" s="21">
        <v>1</v>
      </c>
      <c r="J5831" s="21">
        <v>0</v>
      </c>
      <c r="K5831" s="21">
        <v>0</v>
      </c>
      <c r="L5831" s="21">
        <v>0</v>
      </c>
      <c r="M5831" s="21" t="s">
        <v>2984</v>
      </c>
      <c r="N5831" s="21" t="s">
        <v>587</v>
      </c>
      <c r="O5831" s="21">
        <f t="shared" si="372"/>
        <v>0</v>
      </c>
      <c r="P5831" s="21">
        <f t="shared" si="373"/>
        <v>1</v>
      </c>
      <c r="Q5831" s="21">
        <f t="shared" si="374"/>
        <v>0</v>
      </c>
      <c r="R5831">
        <f>IFERROR(IF(I5831=1,VLOOKUP(F5831,Lookup!$A$2:$B$15,2,FALSE),0),0.5)</f>
        <v>0.5</v>
      </c>
      <c r="S5831">
        <f>IF(K5831=1,1,IFERROR(IF(H5831="pass",VLOOKUP(F5831,Lookup!$D$2:$E$26,2,FALSE),0),1.6))</f>
        <v>0</v>
      </c>
      <c r="T5831" s="6">
        <f t="shared" si="375"/>
        <v>0</v>
      </c>
      <c r="U5831" s="6">
        <f t="shared" si="376"/>
        <v>0.5</v>
      </c>
      <c r="V5831" t="str">
        <f t="shared" si="377"/>
        <v>Z.MOSS, BUF</v>
      </c>
    </row>
    <row r="5832" spans="1:22">
      <c r="A5832">
        <v>1996</v>
      </c>
      <c r="B5832" s="21">
        <v>3</v>
      </c>
      <c r="C5832" s="21" t="s">
        <v>26</v>
      </c>
      <c r="D5832" s="21" t="s">
        <v>14</v>
      </c>
      <c r="E5832" s="21">
        <v>67</v>
      </c>
      <c r="F5832" s="21">
        <v>33</v>
      </c>
      <c r="G5832" s="21" t="s">
        <v>6938</v>
      </c>
      <c r="H5832" s="21" t="s">
        <v>585</v>
      </c>
      <c r="I5832" s="21">
        <v>1</v>
      </c>
      <c r="J5832" s="21">
        <v>0</v>
      </c>
      <c r="K5832" s="21">
        <v>0</v>
      </c>
      <c r="L5832" s="21">
        <v>0</v>
      </c>
      <c r="M5832" s="21" t="s">
        <v>2984</v>
      </c>
      <c r="N5832" s="21" t="s">
        <v>587</v>
      </c>
      <c r="O5832" s="21">
        <f t="shared" si="372"/>
        <v>0</v>
      </c>
      <c r="P5832" s="21">
        <f t="shared" si="373"/>
        <v>1</v>
      </c>
      <c r="Q5832" s="21">
        <f t="shared" si="374"/>
        <v>0</v>
      </c>
      <c r="R5832">
        <f>IFERROR(IF(I5832=1,VLOOKUP(F5832,Lookup!$A$2:$B$15,2,FALSE),0),0.5)</f>
        <v>0.5</v>
      </c>
      <c r="S5832">
        <f>IF(K5832=1,1,IFERROR(IF(H5832="pass",VLOOKUP(F5832,Lookup!$D$2:$E$26,2,FALSE),0),1.6))</f>
        <v>0</v>
      </c>
      <c r="T5832" s="6">
        <f t="shared" si="375"/>
        <v>0</v>
      </c>
      <c r="U5832" s="6">
        <f t="shared" si="376"/>
        <v>0.5</v>
      </c>
      <c r="V5832" t="str">
        <f t="shared" si="377"/>
        <v>Z.MOSS, BUF</v>
      </c>
    </row>
    <row r="5833" spans="1:22">
      <c r="A5833">
        <v>1997</v>
      </c>
      <c r="B5833" s="21">
        <v>3</v>
      </c>
      <c r="C5833" s="21" t="s">
        <v>26</v>
      </c>
      <c r="D5833" s="21" t="s">
        <v>14</v>
      </c>
      <c r="E5833" s="21">
        <v>60</v>
      </c>
      <c r="F5833" s="21">
        <v>40</v>
      </c>
      <c r="G5833" s="21" t="s">
        <v>6939</v>
      </c>
      <c r="H5833" s="21" t="s">
        <v>585</v>
      </c>
      <c r="I5833" s="21">
        <v>1</v>
      </c>
      <c r="J5833" s="21">
        <v>0</v>
      </c>
      <c r="K5833" s="21">
        <v>0</v>
      </c>
      <c r="L5833" s="21">
        <v>0</v>
      </c>
      <c r="M5833" s="21" t="s">
        <v>2984</v>
      </c>
      <c r="N5833" s="21" t="s">
        <v>587</v>
      </c>
      <c r="O5833" s="21">
        <f t="shared" si="372"/>
        <v>0</v>
      </c>
      <c r="P5833" s="21">
        <f t="shared" si="373"/>
        <v>1</v>
      </c>
      <c r="Q5833" s="21">
        <f t="shared" si="374"/>
        <v>0</v>
      </c>
      <c r="R5833">
        <f>IFERROR(IF(I5833=1,VLOOKUP(F5833,Lookup!$A$2:$B$15,2,FALSE),0),0.5)</f>
        <v>0.5</v>
      </c>
      <c r="S5833">
        <f>IF(K5833=1,1,IFERROR(IF(H5833="pass",VLOOKUP(F5833,Lookup!$D$2:$E$26,2,FALSE),0),1.6))</f>
        <v>0</v>
      </c>
      <c r="T5833" s="6">
        <f t="shared" si="375"/>
        <v>0</v>
      </c>
      <c r="U5833" s="6">
        <f t="shared" si="376"/>
        <v>0.5</v>
      </c>
      <c r="V5833" t="str">
        <f t="shared" si="377"/>
        <v>Z.MOSS, BUF</v>
      </c>
    </row>
    <row r="5834" spans="1:22">
      <c r="A5834">
        <v>1998</v>
      </c>
      <c r="B5834" s="21">
        <v>3</v>
      </c>
      <c r="C5834" s="21" t="s">
        <v>26</v>
      </c>
      <c r="D5834" s="21" t="s">
        <v>14</v>
      </c>
      <c r="E5834" s="21">
        <v>61</v>
      </c>
      <c r="F5834" s="21">
        <v>39</v>
      </c>
      <c r="G5834" s="21" t="s">
        <v>6940</v>
      </c>
      <c r="H5834" s="21" t="s">
        <v>439</v>
      </c>
      <c r="I5834" s="21">
        <v>0</v>
      </c>
      <c r="J5834" s="21">
        <v>1</v>
      </c>
      <c r="K5834" s="21">
        <v>0</v>
      </c>
      <c r="L5834" s="21">
        <v>0</v>
      </c>
      <c r="M5834" s="21" t="s">
        <v>6819</v>
      </c>
      <c r="N5834" s="21">
        <v>1</v>
      </c>
      <c r="O5834" s="21">
        <f t="shared" si="372"/>
        <v>1</v>
      </c>
      <c r="P5834" s="21">
        <f t="shared" si="373"/>
        <v>0</v>
      </c>
      <c r="Q5834" s="21">
        <f t="shared" si="374"/>
        <v>1</v>
      </c>
      <c r="R5834">
        <f>IFERROR(IF(I5834=1,VLOOKUP(F5834,Lookup!$A$2:$B$15,2,FALSE),0),0.5)</f>
        <v>0</v>
      </c>
      <c r="S5834">
        <f>IF(K5834=1,1,IFERROR(IF(H5834="pass",VLOOKUP(F5834,Lookup!$D$2:$E$26,2,FALSE),0),1.6))</f>
        <v>1.6</v>
      </c>
      <c r="T5834" s="6">
        <f t="shared" si="375"/>
        <v>1.6175000000000002</v>
      </c>
      <c r="U5834" s="6">
        <f t="shared" si="376"/>
        <v>1.6175000000000002</v>
      </c>
      <c r="V5834" t="str">
        <f t="shared" si="377"/>
        <v>T.SWEENEY, BUF</v>
      </c>
    </row>
    <row r="5835" spans="1:22">
      <c r="A5835">
        <v>1999</v>
      </c>
      <c r="B5835" s="21">
        <v>3</v>
      </c>
      <c r="C5835" s="21" t="s">
        <v>26</v>
      </c>
      <c r="D5835" s="21" t="s">
        <v>14</v>
      </c>
      <c r="E5835" s="21">
        <v>60</v>
      </c>
      <c r="F5835" s="21">
        <v>40</v>
      </c>
      <c r="G5835" s="21" t="s">
        <v>6941</v>
      </c>
      <c r="H5835" s="21" t="s">
        <v>585</v>
      </c>
      <c r="I5835" s="21">
        <v>0</v>
      </c>
      <c r="J5835" s="21">
        <v>1</v>
      </c>
      <c r="K5835" s="21">
        <v>0</v>
      </c>
      <c r="L5835" s="21">
        <v>0</v>
      </c>
      <c r="M5835" s="21" t="s">
        <v>3096</v>
      </c>
      <c r="N5835" s="21" t="s">
        <v>587</v>
      </c>
      <c r="O5835" s="21">
        <f t="shared" si="372"/>
        <v>0</v>
      </c>
      <c r="P5835" s="21">
        <f t="shared" si="373"/>
        <v>0</v>
      </c>
      <c r="Q5835" s="21">
        <f t="shared" si="374"/>
        <v>0</v>
      </c>
      <c r="R5835">
        <f>IFERROR(IF(I5835=1,VLOOKUP(F5835,Lookup!$A$2:$B$15,2,FALSE),0),0.5)</f>
        <v>0</v>
      </c>
      <c r="S5835">
        <f>IF(K5835=1,1,IFERROR(IF(H5835="pass",VLOOKUP(F5835,Lookup!$D$2:$E$26,2,FALSE),0),1.6))</f>
        <v>0</v>
      </c>
      <c r="T5835" s="6">
        <f t="shared" si="375"/>
        <v>0</v>
      </c>
      <c r="U5835" s="6">
        <f t="shared" si="376"/>
        <v>0</v>
      </c>
      <c r="V5835" t="str">
        <f t="shared" si="377"/>
        <v>M.TRUBISKY, BUF</v>
      </c>
    </row>
    <row r="5836" spans="1:22">
      <c r="A5836">
        <v>2000</v>
      </c>
      <c r="B5836" s="21">
        <v>3</v>
      </c>
      <c r="C5836" s="21" t="s">
        <v>26</v>
      </c>
      <c r="D5836" s="21" t="s">
        <v>14</v>
      </c>
      <c r="E5836" s="21">
        <v>38</v>
      </c>
      <c r="F5836" s="21">
        <v>62</v>
      </c>
      <c r="G5836" s="21" t="s">
        <v>6942</v>
      </c>
      <c r="H5836" s="21" t="s">
        <v>2963</v>
      </c>
      <c r="I5836" s="21">
        <v>0</v>
      </c>
      <c r="J5836" s="21">
        <v>0</v>
      </c>
      <c r="K5836" s="21">
        <v>0</v>
      </c>
      <c r="L5836" s="21">
        <v>0</v>
      </c>
      <c r="M5836" s="21" t="s">
        <v>3096</v>
      </c>
      <c r="N5836" s="21" t="s">
        <v>587</v>
      </c>
      <c r="O5836" s="21">
        <f t="shared" si="372"/>
        <v>0</v>
      </c>
      <c r="P5836" s="21">
        <f t="shared" si="373"/>
        <v>0</v>
      </c>
      <c r="Q5836" s="21">
        <f t="shared" si="374"/>
        <v>0</v>
      </c>
      <c r="R5836">
        <f>IFERROR(IF(I5836=1,VLOOKUP(F5836,Lookup!$A$2:$B$15,2,FALSE),0),0.5)</f>
        <v>0</v>
      </c>
      <c r="S5836">
        <f>IF(K5836=1,1,IFERROR(IF(H5836="pass",VLOOKUP(F5836,Lookup!$D$2:$E$26,2,FALSE),0),1.6))</f>
        <v>0</v>
      </c>
      <c r="T5836" s="6">
        <f t="shared" si="375"/>
        <v>0</v>
      </c>
      <c r="U5836" s="6">
        <f t="shared" si="376"/>
        <v>0</v>
      </c>
      <c r="V5836" t="str">
        <f t="shared" si="377"/>
        <v>M.TRUBISKY, BUF</v>
      </c>
    </row>
    <row r="5837" spans="1:22">
      <c r="A5837">
        <v>2001</v>
      </c>
      <c r="B5837" s="21">
        <v>3</v>
      </c>
      <c r="C5837" s="21" t="s">
        <v>26</v>
      </c>
      <c r="D5837" s="21" t="s">
        <v>14</v>
      </c>
      <c r="E5837" s="21">
        <v>39</v>
      </c>
      <c r="F5837" s="21">
        <v>61</v>
      </c>
      <c r="G5837" s="21" t="s">
        <v>6943</v>
      </c>
      <c r="H5837" s="21" t="s">
        <v>2963</v>
      </c>
      <c r="I5837" s="21">
        <v>0</v>
      </c>
      <c r="J5837" s="21">
        <v>0</v>
      </c>
      <c r="K5837" s="21">
        <v>0</v>
      </c>
      <c r="L5837" s="21">
        <v>0</v>
      </c>
      <c r="M5837" s="21" t="s">
        <v>3096</v>
      </c>
      <c r="N5837" s="21" t="s">
        <v>587</v>
      </c>
      <c r="O5837" s="21">
        <f t="shared" si="372"/>
        <v>0</v>
      </c>
      <c r="P5837" s="21">
        <f t="shared" si="373"/>
        <v>0</v>
      </c>
      <c r="Q5837" s="21">
        <f t="shared" si="374"/>
        <v>0</v>
      </c>
      <c r="R5837">
        <f>IFERROR(IF(I5837=1,VLOOKUP(F5837,Lookup!$A$2:$B$15,2,FALSE),0),0.5)</f>
        <v>0</v>
      </c>
      <c r="S5837">
        <f>IF(K5837=1,1,IFERROR(IF(H5837="pass",VLOOKUP(F5837,Lookup!$D$2:$E$26,2,FALSE),0),1.6))</f>
        <v>0</v>
      </c>
      <c r="T5837" s="6">
        <f t="shared" si="375"/>
        <v>0</v>
      </c>
      <c r="U5837" s="6">
        <f t="shared" si="376"/>
        <v>0</v>
      </c>
      <c r="V5837" t="str">
        <f t="shared" si="377"/>
        <v>M.TRUBISKY, BUF</v>
      </c>
    </row>
    <row r="5838" spans="1:22">
      <c r="A5838">
        <v>2002</v>
      </c>
      <c r="B5838" s="21">
        <v>3</v>
      </c>
      <c r="C5838" s="21" t="s">
        <v>26</v>
      </c>
      <c r="D5838" s="21" t="s">
        <v>14</v>
      </c>
      <c r="E5838" s="21">
        <v>40</v>
      </c>
      <c r="F5838" s="21">
        <v>60</v>
      </c>
      <c r="G5838" s="21" t="s">
        <v>6944</v>
      </c>
      <c r="H5838" s="21" t="s">
        <v>2963</v>
      </c>
      <c r="I5838" s="21">
        <v>0</v>
      </c>
      <c r="J5838" s="21">
        <v>0</v>
      </c>
      <c r="K5838" s="21">
        <v>0</v>
      </c>
      <c r="L5838" s="21">
        <v>0</v>
      </c>
      <c r="M5838" s="21" t="s">
        <v>3096</v>
      </c>
      <c r="N5838" s="21" t="s">
        <v>587</v>
      </c>
      <c r="O5838" s="21">
        <f t="shared" si="372"/>
        <v>0</v>
      </c>
      <c r="P5838" s="21">
        <f t="shared" si="373"/>
        <v>0</v>
      </c>
      <c r="Q5838" s="21">
        <f t="shared" si="374"/>
        <v>0</v>
      </c>
      <c r="R5838">
        <f>IFERROR(IF(I5838=1,VLOOKUP(F5838,Lookup!$A$2:$B$15,2,FALSE),0),0.5)</f>
        <v>0</v>
      </c>
      <c r="S5838">
        <f>IF(K5838=1,1,IFERROR(IF(H5838="pass",VLOOKUP(F5838,Lookup!$D$2:$E$26,2,FALSE),0),1.6))</f>
        <v>0</v>
      </c>
      <c r="T5838" s="6">
        <f t="shared" si="375"/>
        <v>0</v>
      </c>
      <c r="U5838" s="6">
        <f t="shared" si="376"/>
        <v>0</v>
      </c>
      <c r="V5838" t="str">
        <f t="shared" ref="V5823:V5838" si="378">IF(M5838="A.St","A. ST. BROWN, DET",IF(M5838="Dj.Moore","D.MOORE, CAR",IF(M5838="Mi.Carter","M.CARTER, NYJ",UPPER(M5838)&amp;", "&amp;C5838)))</f>
        <v>M.TRUBISKY, BUF</v>
      </c>
    </row>
  </sheetData>
  <autoFilter ref="A1:V5838" xr:uid="{00000000-0001-0000-0100-000000000000}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Q7"/>
  <sheetViews>
    <sheetView topLeftCell="D2" zoomScale="50" zoomScaleNormal="50" workbookViewId="0">
      <selection activeCell="A2" sqref="A2:B301"/>
    </sheetView>
  </sheetViews>
  <sheetFormatPr defaultRowHeight="14.4"/>
  <cols>
    <col min="1" max="1" width="19.21875" bestFit="1" customWidth="1"/>
    <col min="2" max="2" width="46.77734375" bestFit="1" customWidth="1"/>
    <col min="3" max="3" width="18.33203125" bestFit="1" customWidth="1"/>
    <col min="4" max="4" width="18.77734375" bestFit="1" customWidth="1"/>
    <col min="5" max="5" width="26.77734375" bestFit="1" customWidth="1"/>
    <col min="6" max="6" width="46.77734375" bestFit="1" customWidth="1"/>
    <col min="7" max="7" width="18.33203125" bestFit="1" customWidth="1"/>
    <col min="8" max="8" width="18.77734375" bestFit="1" customWidth="1"/>
    <col min="9" max="9" width="26.77734375" bestFit="1" customWidth="1"/>
    <col min="10" max="10" width="46.77734375" bestFit="1" customWidth="1"/>
    <col min="11" max="11" width="18.33203125" bestFit="1" customWidth="1"/>
    <col min="12" max="12" width="18.77734375" bestFit="1" customWidth="1"/>
    <col min="13" max="13" width="26.77734375" bestFit="1" customWidth="1"/>
    <col min="14" max="14" width="53.88671875" bestFit="1" customWidth="1"/>
    <col min="15" max="15" width="25.44140625" bestFit="1" customWidth="1"/>
    <col min="16" max="16" width="25.88671875" bestFit="1" customWidth="1"/>
    <col min="17" max="17" width="33.88671875" bestFit="1" customWidth="1"/>
    <col min="18" max="18" width="36.77734375" bestFit="1" customWidth="1"/>
    <col min="19" max="19" width="46.77734375" bestFit="1" customWidth="1"/>
    <col min="20" max="20" width="36.77734375" bestFit="1" customWidth="1"/>
    <col min="21" max="21" width="46.77734375" bestFit="1" customWidth="1"/>
    <col min="22" max="22" width="36.77734375" bestFit="1" customWidth="1"/>
    <col min="23" max="23" width="46.77734375" bestFit="1" customWidth="1"/>
    <col min="24" max="24" width="36.77734375" bestFit="1" customWidth="1"/>
    <col min="25" max="25" width="46.77734375" bestFit="1" customWidth="1"/>
    <col min="26" max="26" width="36.77734375" bestFit="1" customWidth="1"/>
    <col min="27" max="27" width="46.77734375" bestFit="1" customWidth="1"/>
    <col min="28" max="28" width="36.77734375" bestFit="1" customWidth="1"/>
    <col min="29" max="29" width="46.77734375" bestFit="1" customWidth="1"/>
    <col min="30" max="30" width="36.77734375" bestFit="1" customWidth="1"/>
    <col min="31" max="31" width="46.77734375" bestFit="1" customWidth="1"/>
    <col min="32" max="32" width="36.77734375" bestFit="1" customWidth="1"/>
    <col min="33" max="33" width="46.77734375" bestFit="1" customWidth="1"/>
    <col min="34" max="34" width="36.77734375" bestFit="1" customWidth="1"/>
    <col min="35" max="35" width="46.77734375" bestFit="1" customWidth="1"/>
    <col min="36" max="36" width="43.88671875" bestFit="1" customWidth="1"/>
    <col min="37" max="37" width="53.88671875" bestFit="1" customWidth="1"/>
    <col min="38" max="41" width="7.21875" bestFit="1" customWidth="1"/>
    <col min="42" max="42" width="19.21875" bestFit="1" customWidth="1"/>
    <col min="43" max="43" width="14.44140625" bestFit="1" customWidth="1"/>
    <col min="44" max="47" width="7.21875" bestFit="1" customWidth="1"/>
    <col min="48" max="48" width="17.33203125" bestFit="1" customWidth="1"/>
    <col min="49" max="49" width="16" bestFit="1" customWidth="1"/>
    <col min="50" max="53" width="7.21875" bestFit="1" customWidth="1"/>
    <col min="54" max="54" width="18.77734375" bestFit="1" customWidth="1"/>
    <col min="55" max="55" width="19.6640625" bestFit="1" customWidth="1"/>
    <col min="56" max="57" width="7.21875" bestFit="1" customWidth="1"/>
    <col min="58" max="58" width="22.44140625" bestFit="1" customWidth="1"/>
    <col min="59" max="59" width="14.44140625" bestFit="1" customWidth="1"/>
    <col min="60" max="62" width="7.21875" bestFit="1" customWidth="1"/>
    <col min="63" max="63" width="17.33203125" bestFit="1" customWidth="1"/>
    <col min="64" max="64" width="16.6640625" bestFit="1" customWidth="1"/>
    <col min="65" max="67" width="7.21875" bestFit="1" customWidth="1"/>
    <col min="68" max="68" width="19.44140625" bestFit="1" customWidth="1"/>
    <col min="69" max="69" width="17.5546875" bestFit="1" customWidth="1"/>
    <col min="70" max="71" width="7.21875" bestFit="1" customWidth="1"/>
    <col min="72" max="72" width="20.33203125" bestFit="1" customWidth="1"/>
    <col min="73" max="73" width="13.44140625" bestFit="1" customWidth="1"/>
    <col min="74" max="76" width="7.21875" bestFit="1" customWidth="1"/>
    <col min="77" max="78" width="16.21875" bestFit="1" customWidth="1"/>
    <col min="79" max="81" width="7.21875" bestFit="1" customWidth="1"/>
    <col min="82" max="82" width="19" bestFit="1" customWidth="1"/>
    <col min="83" max="83" width="15.109375" bestFit="1" customWidth="1"/>
    <col min="84" max="84" width="17.88671875" bestFit="1" customWidth="1"/>
    <col min="85" max="85" width="14.77734375" bestFit="1" customWidth="1"/>
    <col min="86" max="87" width="7.21875" bestFit="1" customWidth="1"/>
    <col min="88" max="88" width="17.6640625" bestFit="1" customWidth="1"/>
    <col min="89" max="89" width="18.77734375" bestFit="1" customWidth="1"/>
    <col min="90" max="93" width="7.21875" bestFit="1" customWidth="1"/>
    <col min="94" max="94" width="21.6640625" bestFit="1" customWidth="1"/>
    <col min="95" max="95" width="19.44140625" bestFit="1" customWidth="1"/>
    <col min="96" max="96" width="7.21875" bestFit="1" customWidth="1"/>
    <col min="97" max="97" width="22.21875" bestFit="1" customWidth="1"/>
    <col min="98" max="98" width="14.88671875" bestFit="1" customWidth="1"/>
    <col min="99" max="102" width="7.21875" bestFit="1" customWidth="1"/>
    <col min="103" max="103" width="17.77734375" bestFit="1" customWidth="1"/>
    <col min="104" max="104" width="18" bestFit="1" customWidth="1"/>
    <col min="105" max="107" width="7.21875" bestFit="1" customWidth="1"/>
    <col min="108" max="108" width="20.77734375" bestFit="1" customWidth="1"/>
    <col min="109" max="109" width="16.88671875" bestFit="1" customWidth="1"/>
    <col min="110" max="110" width="19.6640625" bestFit="1" customWidth="1"/>
    <col min="111" max="111" width="17.88671875" bestFit="1" customWidth="1"/>
    <col min="112" max="115" width="7.21875" bestFit="1" customWidth="1"/>
    <col min="116" max="116" width="20.6640625" bestFit="1" customWidth="1"/>
    <col min="117" max="117" width="16.21875" bestFit="1" customWidth="1"/>
    <col min="118" max="118" width="7.21875" bestFit="1" customWidth="1"/>
    <col min="119" max="119" width="19" bestFit="1" customWidth="1"/>
    <col min="120" max="120" width="17.44140625" bestFit="1" customWidth="1"/>
    <col min="121" max="122" width="7.21875" bestFit="1" customWidth="1"/>
    <col min="123" max="123" width="20.21875" bestFit="1" customWidth="1"/>
    <col min="124" max="124" width="16.77734375" bestFit="1" customWidth="1"/>
    <col min="125" max="125" width="7.21875" bestFit="1" customWidth="1"/>
    <col min="126" max="126" width="19.5546875" bestFit="1" customWidth="1"/>
    <col min="127" max="127" width="13" bestFit="1" customWidth="1"/>
    <col min="128" max="129" width="7.21875" bestFit="1" customWidth="1"/>
    <col min="130" max="130" width="15.77734375" bestFit="1" customWidth="1"/>
    <col min="131" max="131" width="16.5546875" bestFit="1" customWidth="1"/>
    <col min="132" max="135" width="7.21875" bestFit="1" customWidth="1"/>
    <col min="136" max="136" width="19.33203125" bestFit="1" customWidth="1"/>
    <col min="137" max="137" width="17" bestFit="1" customWidth="1"/>
    <col min="138" max="138" width="19.77734375" bestFit="1" customWidth="1"/>
    <col min="139" max="139" width="18.5546875" bestFit="1" customWidth="1"/>
    <col min="140" max="140" width="7.21875" bestFit="1" customWidth="1"/>
    <col min="141" max="141" width="21.44140625" bestFit="1" customWidth="1"/>
    <col min="142" max="142" width="12.77734375" bestFit="1" customWidth="1"/>
    <col min="143" max="145" width="7.21875" bestFit="1" customWidth="1"/>
    <col min="146" max="146" width="15.5546875" bestFit="1" customWidth="1"/>
    <col min="147" max="147" width="12.88671875" bestFit="1" customWidth="1"/>
    <col min="148" max="150" width="7.21875" bestFit="1" customWidth="1"/>
    <col min="151" max="151" width="15.6640625" bestFit="1" customWidth="1"/>
    <col min="152" max="152" width="16" bestFit="1" customWidth="1"/>
    <col min="153" max="155" width="7.21875" bestFit="1" customWidth="1"/>
    <col min="156" max="156" width="18.77734375" bestFit="1" customWidth="1"/>
    <col min="157" max="157" width="15.5546875" bestFit="1" customWidth="1"/>
    <col min="158" max="161" width="7.21875" bestFit="1" customWidth="1"/>
    <col min="162" max="162" width="18.33203125" bestFit="1" customWidth="1"/>
    <col min="163" max="163" width="16.44140625" bestFit="1" customWidth="1"/>
    <col min="164" max="165" width="7.21875" bestFit="1" customWidth="1"/>
    <col min="166" max="166" width="19.21875" bestFit="1" customWidth="1"/>
    <col min="167" max="167" width="12.33203125" bestFit="1" customWidth="1"/>
    <col min="168" max="171" width="7.21875" bestFit="1" customWidth="1"/>
    <col min="172" max="172" width="15.109375" bestFit="1" customWidth="1"/>
    <col min="173" max="173" width="15.77734375" bestFit="1" customWidth="1"/>
    <col min="174" max="174" width="18.5546875" bestFit="1" customWidth="1"/>
    <col min="175" max="175" width="15.21875" bestFit="1" customWidth="1"/>
    <col min="176" max="176" width="18" bestFit="1" customWidth="1"/>
    <col min="177" max="177" width="17.33203125" bestFit="1" customWidth="1"/>
    <col min="178" max="178" width="20.109375" bestFit="1" customWidth="1"/>
    <col min="179" max="179" width="14.88671875" bestFit="1" customWidth="1"/>
    <col min="180" max="180" width="7.21875" bestFit="1" customWidth="1"/>
    <col min="181" max="181" width="17.77734375" bestFit="1" customWidth="1"/>
    <col min="182" max="182" width="18" bestFit="1" customWidth="1"/>
    <col min="183" max="183" width="7.21875" bestFit="1" customWidth="1"/>
    <col min="184" max="184" width="20.77734375" bestFit="1" customWidth="1"/>
    <col min="185" max="185" width="15.88671875" bestFit="1" customWidth="1"/>
    <col min="186" max="186" width="7.21875" bestFit="1" customWidth="1"/>
    <col min="187" max="187" width="18.6640625" bestFit="1" customWidth="1"/>
    <col min="188" max="188" width="15.21875" bestFit="1" customWidth="1"/>
    <col min="189" max="189" width="7.21875" bestFit="1" customWidth="1"/>
    <col min="190" max="190" width="18" bestFit="1" customWidth="1"/>
    <col min="191" max="191" width="14" bestFit="1" customWidth="1"/>
    <col min="192" max="195" width="7.21875" bestFit="1" customWidth="1"/>
    <col min="196" max="196" width="16.77734375" bestFit="1" customWidth="1"/>
    <col min="197" max="197" width="13.44140625" bestFit="1" customWidth="1"/>
    <col min="198" max="200" width="7.21875" bestFit="1" customWidth="1"/>
    <col min="201" max="201" width="16.21875" bestFit="1" customWidth="1"/>
    <col min="202" max="202" width="13.21875" bestFit="1" customWidth="1"/>
    <col min="203" max="204" width="7.21875" bestFit="1" customWidth="1"/>
    <col min="205" max="205" width="16" bestFit="1" customWidth="1"/>
    <col min="206" max="206" width="16.109375" bestFit="1" customWidth="1"/>
    <col min="207" max="207" width="18.88671875" bestFit="1" customWidth="1"/>
    <col min="208" max="208" width="16.33203125" bestFit="1" customWidth="1"/>
    <col min="209" max="211" width="7.21875" bestFit="1" customWidth="1"/>
    <col min="212" max="212" width="19.109375" bestFit="1" customWidth="1"/>
    <col min="213" max="213" width="14.5546875" bestFit="1" customWidth="1"/>
    <col min="214" max="214" width="7.21875" bestFit="1" customWidth="1"/>
    <col min="215" max="215" width="17.44140625" bestFit="1" customWidth="1"/>
    <col min="216" max="216" width="14.109375" bestFit="1" customWidth="1"/>
    <col min="217" max="217" width="7.21875" bestFit="1" customWidth="1"/>
    <col min="218" max="218" width="16.88671875" bestFit="1" customWidth="1"/>
    <col min="219" max="219" width="15.33203125" bestFit="1" customWidth="1"/>
    <col min="220" max="223" width="7.21875" bestFit="1" customWidth="1"/>
    <col min="224" max="224" width="18.109375" bestFit="1" customWidth="1"/>
    <col min="225" max="225" width="13.21875" bestFit="1" customWidth="1"/>
    <col min="226" max="227" width="7.21875" bestFit="1" customWidth="1"/>
    <col min="228" max="228" width="16" bestFit="1" customWidth="1"/>
    <col min="229" max="229" width="16.109375" bestFit="1" customWidth="1"/>
    <col min="230" max="233" width="7.21875" bestFit="1" customWidth="1"/>
    <col min="234" max="234" width="18.88671875" bestFit="1" customWidth="1"/>
    <col min="235" max="235" width="15.33203125" bestFit="1" customWidth="1"/>
    <col min="236" max="236" width="7.21875" bestFit="1" customWidth="1"/>
    <col min="237" max="237" width="18.109375" bestFit="1" customWidth="1"/>
    <col min="238" max="238" width="17.33203125" bestFit="1" customWidth="1"/>
    <col min="239" max="241" width="7.21875" bestFit="1" customWidth="1"/>
    <col min="242" max="242" width="20.109375" bestFit="1" customWidth="1"/>
    <col min="243" max="243" width="16.77734375" bestFit="1" customWidth="1"/>
    <col min="244" max="245" width="7.21875" bestFit="1" customWidth="1"/>
    <col min="246" max="246" width="19.5546875" bestFit="1" customWidth="1"/>
    <col min="247" max="247" width="15.44140625" bestFit="1" customWidth="1"/>
    <col min="248" max="251" width="7.21875" bestFit="1" customWidth="1"/>
    <col min="252" max="252" width="18.21875" bestFit="1" customWidth="1"/>
    <col min="253" max="253" width="12.77734375" bestFit="1" customWidth="1"/>
    <col min="254" max="254" width="7.21875" bestFit="1" customWidth="1"/>
    <col min="255" max="255" width="15.5546875" bestFit="1" customWidth="1"/>
    <col min="256" max="256" width="14.21875" bestFit="1" customWidth="1"/>
    <col min="257" max="258" width="7.21875" bestFit="1" customWidth="1"/>
    <col min="259" max="259" width="17" bestFit="1" customWidth="1"/>
    <col min="260" max="260" width="17.5546875" bestFit="1" customWidth="1"/>
    <col min="261" max="264" width="7.21875" bestFit="1" customWidth="1"/>
    <col min="265" max="265" width="20.33203125" bestFit="1" customWidth="1"/>
    <col min="266" max="266" width="24.44140625" bestFit="1" customWidth="1"/>
    <col min="267" max="270" width="7.21875" bestFit="1" customWidth="1"/>
    <col min="271" max="271" width="27.21875" bestFit="1" customWidth="1"/>
    <col min="272" max="272" width="18.77734375" bestFit="1" customWidth="1"/>
    <col min="273" max="273" width="21.6640625" bestFit="1" customWidth="1"/>
    <col min="274" max="274" width="18.33203125" bestFit="1" customWidth="1"/>
    <col min="275" max="275" width="21.109375" bestFit="1" customWidth="1"/>
    <col min="276" max="276" width="15.33203125" bestFit="1" customWidth="1"/>
    <col min="277" max="277" width="7.21875" bestFit="1" customWidth="1"/>
    <col min="278" max="278" width="18.109375" bestFit="1" customWidth="1"/>
    <col min="279" max="279" width="17.88671875" bestFit="1" customWidth="1"/>
    <col min="280" max="280" width="20.6640625" bestFit="1" customWidth="1"/>
    <col min="281" max="281" width="16.109375" bestFit="1" customWidth="1"/>
    <col min="282" max="282" width="7.21875" bestFit="1" customWidth="1"/>
    <col min="283" max="283" width="18.88671875" bestFit="1" customWidth="1"/>
    <col min="284" max="284" width="13.5546875" bestFit="1" customWidth="1"/>
    <col min="285" max="287" width="7.21875" bestFit="1" customWidth="1"/>
    <col min="288" max="288" width="16.33203125" bestFit="1" customWidth="1"/>
    <col min="289" max="289" width="17.33203125" bestFit="1" customWidth="1"/>
    <col min="290" max="293" width="7.21875" bestFit="1" customWidth="1"/>
    <col min="294" max="294" width="20.109375" bestFit="1" customWidth="1"/>
    <col min="295" max="295" width="15.109375" bestFit="1" customWidth="1"/>
    <col min="296" max="299" width="7.21875" bestFit="1" customWidth="1"/>
    <col min="300" max="300" width="17.88671875" bestFit="1" customWidth="1"/>
    <col min="301" max="301" width="13.33203125" bestFit="1" customWidth="1"/>
    <col min="302" max="303" width="7.21875" bestFit="1" customWidth="1"/>
    <col min="304" max="304" width="16.109375" bestFit="1" customWidth="1"/>
    <col min="305" max="305" width="17" bestFit="1" customWidth="1"/>
    <col min="306" max="308" width="7.21875" bestFit="1" customWidth="1"/>
    <col min="309" max="309" width="19.77734375" bestFit="1" customWidth="1"/>
    <col min="310" max="310" width="12.44140625" bestFit="1" customWidth="1"/>
    <col min="311" max="313" width="7.21875" bestFit="1" customWidth="1"/>
    <col min="314" max="314" width="15.21875" bestFit="1" customWidth="1"/>
    <col min="315" max="315" width="13.44140625" bestFit="1" customWidth="1"/>
    <col min="316" max="318" width="7.21875" bestFit="1" customWidth="1"/>
    <col min="319" max="319" width="16.21875" bestFit="1" customWidth="1"/>
    <col min="320" max="320" width="12.44140625" bestFit="1" customWidth="1"/>
    <col min="321" max="324" width="7.21875" bestFit="1" customWidth="1"/>
    <col min="325" max="325" width="15.21875" bestFit="1" customWidth="1"/>
    <col min="326" max="326" width="14" bestFit="1" customWidth="1"/>
    <col min="327" max="330" width="7.21875" bestFit="1" customWidth="1"/>
    <col min="331" max="331" width="16.77734375" bestFit="1" customWidth="1"/>
    <col min="332" max="332" width="18.88671875" bestFit="1" customWidth="1"/>
    <col min="333" max="334" width="7.21875" bestFit="1" customWidth="1"/>
    <col min="335" max="335" width="21.77734375" bestFit="1" customWidth="1"/>
    <col min="336" max="336" width="19.44140625" bestFit="1" customWidth="1"/>
    <col min="337" max="337" width="7.21875" bestFit="1" customWidth="1"/>
    <col min="338" max="338" width="22.21875" bestFit="1" customWidth="1"/>
    <col min="339" max="339" width="15.88671875" bestFit="1" customWidth="1"/>
    <col min="340" max="341" width="7.21875" bestFit="1" customWidth="1"/>
    <col min="342" max="342" width="18.6640625" bestFit="1" customWidth="1"/>
    <col min="343" max="343" width="18.77734375" bestFit="1" customWidth="1"/>
    <col min="344" max="347" width="7.21875" bestFit="1" customWidth="1"/>
    <col min="348" max="348" width="21.6640625" bestFit="1" customWidth="1"/>
    <col min="349" max="349" width="16.77734375" bestFit="1" customWidth="1"/>
    <col min="350" max="350" width="19.5546875" bestFit="1" customWidth="1"/>
    <col min="351" max="351" width="14.5546875" bestFit="1" customWidth="1"/>
    <col min="352" max="355" width="7.21875" bestFit="1" customWidth="1"/>
    <col min="356" max="356" width="17.44140625" bestFit="1" customWidth="1"/>
    <col min="357" max="357" width="16.44140625" bestFit="1" customWidth="1"/>
    <col min="358" max="361" width="7.21875" bestFit="1" customWidth="1"/>
    <col min="362" max="362" width="19.21875" bestFit="1" customWidth="1"/>
    <col min="363" max="363" width="14" bestFit="1" customWidth="1"/>
    <col min="364" max="364" width="16.77734375" bestFit="1" customWidth="1"/>
    <col min="365" max="365" width="18" bestFit="1" customWidth="1"/>
    <col min="366" max="366" width="20.77734375" bestFit="1" customWidth="1"/>
    <col min="367" max="367" width="16.33203125" bestFit="1" customWidth="1"/>
    <col min="368" max="368" width="19.109375" bestFit="1" customWidth="1"/>
    <col min="369" max="369" width="18.88671875" bestFit="1" customWidth="1"/>
    <col min="370" max="372" width="7.21875" bestFit="1" customWidth="1"/>
    <col min="373" max="373" width="21.77734375" bestFit="1" customWidth="1"/>
    <col min="374" max="374" width="16.6640625" bestFit="1" customWidth="1"/>
    <col min="375" max="375" width="7.21875" bestFit="1" customWidth="1"/>
    <col min="376" max="376" width="19.44140625" bestFit="1" customWidth="1"/>
    <col min="377" max="377" width="14.6640625" bestFit="1" customWidth="1"/>
    <col min="378" max="381" width="7.21875" bestFit="1" customWidth="1"/>
    <col min="382" max="382" width="17.5546875" bestFit="1" customWidth="1"/>
    <col min="383" max="383" width="16" bestFit="1" customWidth="1"/>
    <col min="384" max="385" width="7.21875" bestFit="1" customWidth="1"/>
    <col min="386" max="386" width="18.77734375" bestFit="1" customWidth="1"/>
    <col min="387" max="387" width="14.5546875" bestFit="1" customWidth="1"/>
    <col min="388" max="388" width="7.21875" bestFit="1" customWidth="1"/>
    <col min="389" max="389" width="17.44140625" bestFit="1" customWidth="1"/>
    <col min="390" max="390" width="19.21875" bestFit="1" customWidth="1"/>
    <col min="391" max="393" width="7.21875" bestFit="1" customWidth="1"/>
    <col min="394" max="394" width="22" bestFit="1" customWidth="1"/>
    <col min="395" max="395" width="15.88671875" bestFit="1" customWidth="1"/>
    <col min="396" max="399" width="7.21875" bestFit="1" customWidth="1"/>
    <col min="400" max="400" width="18.6640625" bestFit="1" customWidth="1"/>
    <col min="401" max="401" width="14.88671875" bestFit="1" customWidth="1"/>
    <col min="402" max="404" width="7.21875" bestFit="1" customWidth="1"/>
    <col min="405" max="405" width="17.77734375" bestFit="1" customWidth="1"/>
    <col min="406" max="406" width="16.6640625" bestFit="1" customWidth="1"/>
    <col min="407" max="407" width="19.44140625" bestFit="1" customWidth="1"/>
    <col min="408" max="408" width="12.5546875" bestFit="1" customWidth="1"/>
    <col min="409" max="410" width="7.21875" bestFit="1" customWidth="1"/>
    <col min="411" max="411" width="15.33203125" bestFit="1" customWidth="1"/>
    <col min="412" max="412" width="12.44140625" bestFit="1" customWidth="1"/>
    <col min="413" max="414" width="15.21875" bestFit="1" customWidth="1"/>
    <col min="415" max="415" width="18" bestFit="1" customWidth="1"/>
    <col min="416" max="416" width="16.33203125" bestFit="1" customWidth="1"/>
    <col min="417" max="417" width="19.109375" bestFit="1" customWidth="1"/>
    <col min="418" max="418" width="14.5546875" bestFit="1" customWidth="1"/>
    <col min="419" max="421" width="7.21875" bestFit="1" customWidth="1"/>
    <col min="422" max="422" width="17.44140625" bestFit="1" customWidth="1"/>
    <col min="423" max="423" width="14.33203125" bestFit="1" customWidth="1"/>
    <col min="424" max="427" width="7.21875" bestFit="1" customWidth="1"/>
    <col min="428" max="428" width="17.21875" bestFit="1" customWidth="1"/>
    <col min="429" max="429" width="15.5546875" bestFit="1" customWidth="1"/>
    <col min="430" max="430" width="18.33203125" bestFit="1" customWidth="1"/>
    <col min="431" max="431" width="16" bestFit="1" customWidth="1"/>
    <col min="432" max="433" width="7.21875" bestFit="1" customWidth="1"/>
    <col min="434" max="434" width="18.77734375" bestFit="1" customWidth="1"/>
    <col min="435" max="435" width="18.5546875" bestFit="1" customWidth="1"/>
    <col min="436" max="439" width="7.21875" bestFit="1" customWidth="1"/>
    <col min="440" max="440" width="21.44140625" bestFit="1" customWidth="1"/>
    <col min="441" max="441" width="14.88671875" bestFit="1" customWidth="1"/>
    <col min="442" max="442" width="17.77734375" bestFit="1" customWidth="1"/>
    <col min="443" max="443" width="14.33203125" bestFit="1" customWidth="1"/>
    <col min="444" max="447" width="7.21875" bestFit="1" customWidth="1"/>
    <col min="448" max="448" width="17.21875" bestFit="1" customWidth="1"/>
    <col min="449" max="449" width="18" bestFit="1" customWidth="1"/>
    <col min="450" max="450" width="7.21875" bestFit="1" customWidth="1"/>
    <col min="451" max="451" width="20.77734375" bestFit="1" customWidth="1"/>
    <col min="452" max="452" width="17.77734375" bestFit="1" customWidth="1"/>
    <col min="453" max="454" width="7.21875" bestFit="1" customWidth="1"/>
    <col min="455" max="455" width="20.5546875" bestFit="1" customWidth="1"/>
    <col min="456" max="456" width="16.6640625" bestFit="1" customWidth="1"/>
    <col min="457" max="458" width="7.21875" bestFit="1" customWidth="1"/>
    <col min="459" max="459" width="19.44140625" bestFit="1" customWidth="1"/>
    <col min="460" max="460" width="18.77734375" bestFit="1" customWidth="1"/>
    <col min="461" max="462" width="7.21875" bestFit="1" customWidth="1"/>
    <col min="463" max="463" width="21.6640625" bestFit="1" customWidth="1"/>
    <col min="464" max="464" width="14.88671875" bestFit="1" customWidth="1"/>
    <col min="465" max="468" width="7.21875" bestFit="1" customWidth="1"/>
    <col min="469" max="469" width="17.77734375" bestFit="1" customWidth="1"/>
    <col min="470" max="470" width="14.33203125" bestFit="1" customWidth="1"/>
    <col min="471" max="471" width="17.21875" bestFit="1" customWidth="1"/>
    <col min="472" max="472" width="14.6640625" bestFit="1" customWidth="1"/>
    <col min="473" max="475" width="7.21875" bestFit="1" customWidth="1"/>
    <col min="476" max="476" width="17.5546875" bestFit="1" customWidth="1"/>
    <col min="477" max="477" width="17.33203125" bestFit="1" customWidth="1"/>
    <col min="478" max="479" width="7.21875" bestFit="1" customWidth="1"/>
    <col min="480" max="480" width="20.109375" bestFit="1" customWidth="1"/>
    <col min="481" max="481" width="18.5546875" bestFit="1" customWidth="1"/>
    <col min="482" max="485" width="7.21875" bestFit="1" customWidth="1"/>
    <col min="486" max="486" width="21.44140625" bestFit="1" customWidth="1"/>
    <col min="487" max="487" width="14.77734375" bestFit="1" customWidth="1"/>
    <col min="488" max="489" width="7.21875" bestFit="1" customWidth="1"/>
    <col min="490" max="490" width="17.6640625" bestFit="1" customWidth="1"/>
    <col min="491" max="491" width="16.5546875" bestFit="1" customWidth="1"/>
    <col min="492" max="492" width="19.33203125" bestFit="1" customWidth="1"/>
    <col min="493" max="493" width="16.44140625" bestFit="1" customWidth="1"/>
    <col min="494" max="497" width="7.21875" bestFit="1" customWidth="1"/>
    <col min="498" max="498" width="19.21875" bestFit="1" customWidth="1"/>
    <col min="499" max="499" width="16.109375" bestFit="1" customWidth="1"/>
    <col min="500" max="503" width="7.21875" bestFit="1" customWidth="1"/>
    <col min="504" max="504" width="18.88671875" bestFit="1" customWidth="1"/>
    <col min="505" max="505" width="16.5546875" bestFit="1" customWidth="1"/>
    <col min="506" max="507" width="7.21875" bestFit="1" customWidth="1"/>
    <col min="508" max="508" width="19.33203125" bestFit="1" customWidth="1"/>
    <col min="509" max="509" width="17.109375" bestFit="1" customWidth="1"/>
    <col min="510" max="511" width="7.21875" bestFit="1" customWidth="1"/>
    <col min="512" max="512" width="19.88671875" bestFit="1" customWidth="1"/>
    <col min="513" max="513" width="18" bestFit="1" customWidth="1"/>
    <col min="514" max="515" width="7.21875" bestFit="1" customWidth="1"/>
    <col min="516" max="516" width="20.77734375" bestFit="1" customWidth="1"/>
    <col min="517" max="517" width="16.77734375" bestFit="1" customWidth="1"/>
    <col min="518" max="520" width="7.21875" bestFit="1" customWidth="1"/>
    <col min="521" max="521" width="19.5546875" bestFit="1" customWidth="1"/>
    <col min="522" max="522" width="14.6640625" bestFit="1" customWidth="1"/>
    <col min="523" max="524" width="7.21875" bestFit="1" customWidth="1"/>
    <col min="525" max="525" width="17.5546875" bestFit="1" customWidth="1"/>
    <col min="526" max="526" width="14" bestFit="1" customWidth="1"/>
    <col min="527" max="528" width="7.21875" bestFit="1" customWidth="1"/>
    <col min="529" max="529" width="16.77734375" bestFit="1" customWidth="1"/>
    <col min="530" max="530" width="14.5546875" bestFit="1" customWidth="1"/>
    <col min="531" max="534" width="7.21875" bestFit="1" customWidth="1"/>
    <col min="535" max="535" width="17.44140625" bestFit="1" customWidth="1"/>
    <col min="536" max="536" width="17" bestFit="1" customWidth="1"/>
    <col min="537" max="540" width="7.21875" bestFit="1" customWidth="1"/>
    <col min="541" max="541" width="19.77734375" bestFit="1" customWidth="1"/>
    <col min="542" max="542" width="21.77734375" bestFit="1" customWidth="1"/>
    <col min="543" max="546" width="7.21875" bestFit="1" customWidth="1"/>
    <col min="547" max="547" width="24.5546875" bestFit="1" customWidth="1"/>
    <col min="548" max="548" width="16.5546875" bestFit="1" customWidth="1"/>
    <col min="549" max="552" width="7.21875" bestFit="1" customWidth="1"/>
    <col min="553" max="553" width="19.33203125" bestFit="1" customWidth="1"/>
    <col min="554" max="554" width="15.88671875" bestFit="1" customWidth="1"/>
    <col min="555" max="558" width="7.21875" bestFit="1" customWidth="1"/>
    <col min="559" max="559" width="18.6640625" bestFit="1" customWidth="1"/>
    <col min="560" max="560" width="15.6640625" bestFit="1" customWidth="1"/>
    <col min="561" max="564" width="7.21875" bestFit="1" customWidth="1"/>
    <col min="565" max="565" width="18.44140625" bestFit="1" customWidth="1"/>
    <col min="566" max="566" width="14.5546875" bestFit="1" customWidth="1"/>
    <col min="567" max="567" width="7.21875" bestFit="1" customWidth="1"/>
    <col min="568" max="568" width="17.44140625" bestFit="1" customWidth="1"/>
    <col min="569" max="569" width="16.77734375" bestFit="1" customWidth="1"/>
    <col min="570" max="570" width="19.5546875" bestFit="1" customWidth="1"/>
    <col min="571" max="571" width="16.109375" bestFit="1" customWidth="1"/>
    <col min="572" max="575" width="7.21875" bestFit="1" customWidth="1"/>
    <col min="576" max="576" width="18.88671875" bestFit="1" customWidth="1"/>
    <col min="577" max="577" width="13.33203125" bestFit="1" customWidth="1"/>
    <col min="578" max="578" width="16.109375" bestFit="1" customWidth="1"/>
    <col min="579" max="579" width="17.88671875" bestFit="1" customWidth="1"/>
    <col min="580" max="582" width="7.21875" bestFit="1" customWidth="1"/>
    <col min="583" max="583" width="20.6640625" bestFit="1" customWidth="1"/>
    <col min="584" max="584" width="15.6640625" bestFit="1" customWidth="1"/>
    <col min="585" max="588" width="7.21875" bestFit="1" customWidth="1"/>
    <col min="589" max="589" width="18.44140625" bestFit="1" customWidth="1"/>
    <col min="590" max="590" width="17.21875" bestFit="1" customWidth="1"/>
    <col min="591" max="593" width="7.21875" bestFit="1" customWidth="1"/>
    <col min="594" max="594" width="20" bestFit="1" customWidth="1"/>
    <col min="595" max="595" width="15.88671875" bestFit="1" customWidth="1"/>
    <col min="596" max="599" width="7.21875" bestFit="1" customWidth="1"/>
    <col min="600" max="600" width="18.6640625" bestFit="1" customWidth="1"/>
    <col min="601" max="601" width="14.88671875" bestFit="1" customWidth="1"/>
    <col min="602" max="602" width="7.21875" bestFit="1" customWidth="1"/>
    <col min="603" max="603" width="17.77734375" bestFit="1" customWidth="1"/>
    <col min="604" max="604" width="16.77734375" bestFit="1" customWidth="1"/>
    <col min="605" max="608" width="7.21875" bestFit="1" customWidth="1"/>
    <col min="609" max="609" width="19.5546875" bestFit="1" customWidth="1"/>
    <col min="610" max="610" width="17.109375" bestFit="1" customWidth="1"/>
    <col min="611" max="611" width="7.21875" bestFit="1" customWidth="1"/>
    <col min="612" max="612" width="19.88671875" bestFit="1" customWidth="1"/>
    <col min="613" max="613" width="19.6640625" bestFit="1" customWidth="1"/>
    <col min="614" max="616" width="7.21875" bestFit="1" customWidth="1"/>
    <col min="617" max="617" width="22.44140625" bestFit="1" customWidth="1"/>
    <col min="618" max="618" width="17.21875" bestFit="1" customWidth="1"/>
    <col min="619" max="622" width="7.21875" bestFit="1" customWidth="1"/>
    <col min="623" max="623" width="20" bestFit="1" customWidth="1"/>
    <col min="624" max="624" width="16.44140625" bestFit="1" customWidth="1"/>
    <col min="625" max="625" width="7.21875" bestFit="1" customWidth="1"/>
    <col min="626" max="626" width="19.21875" bestFit="1" customWidth="1"/>
    <col min="627" max="627" width="17.109375" bestFit="1" customWidth="1"/>
    <col min="628" max="628" width="19.88671875" bestFit="1" customWidth="1"/>
    <col min="629" max="629" width="14.21875" bestFit="1" customWidth="1"/>
    <col min="630" max="632" width="7.21875" bestFit="1" customWidth="1"/>
    <col min="633" max="633" width="17" bestFit="1" customWidth="1"/>
    <col min="634" max="634" width="19.44140625" bestFit="1" customWidth="1"/>
    <col min="635" max="635" width="22.21875" bestFit="1" customWidth="1"/>
    <col min="636" max="636" width="18.21875" bestFit="1" customWidth="1"/>
    <col min="637" max="637" width="7.21875" bestFit="1" customWidth="1"/>
    <col min="638" max="638" width="21" bestFit="1" customWidth="1"/>
    <col min="639" max="639" width="14.77734375" bestFit="1" customWidth="1"/>
    <col min="640" max="643" width="7.21875" bestFit="1" customWidth="1"/>
    <col min="644" max="644" width="17.6640625" bestFit="1" customWidth="1"/>
    <col min="645" max="645" width="17.44140625" bestFit="1" customWidth="1"/>
    <col min="646" max="646" width="20.21875" bestFit="1" customWidth="1"/>
    <col min="647" max="647" width="19.77734375" bestFit="1" customWidth="1"/>
    <col min="648" max="648" width="22.5546875" bestFit="1" customWidth="1"/>
    <col min="649" max="649" width="16.77734375" bestFit="1" customWidth="1"/>
    <col min="650" max="653" width="7.21875" bestFit="1" customWidth="1"/>
    <col min="654" max="654" width="19.5546875" bestFit="1" customWidth="1"/>
    <col min="655" max="655" width="14.21875" bestFit="1" customWidth="1"/>
    <col min="656" max="656" width="17" bestFit="1" customWidth="1"/>
    <col min="657" max="657" width="19.33203125" bestFit="1" customWidth="1"/>
    <col min="658" max="661" width="7.21875" bestFit="1" customWidth="1"/>
    <col min="662" max="662" width="22.109375" bestFit="1" customWidth="1"/>
    <col min="663" max="663" width="14.109375" bestFit="1" customWidth="1"/>
    <col min="664" max="666" width="7.21875" bestFit="1" customWidth="1"/>
    <col min="667" max="667" width="16.88671875" bestFit="1" customWidth="1"/>
    <col min="668" max="668" width="15.6640625" bestFit="1" customWidth="1"/>
    <col min="669" max="672" width="7.21875" bestFit="1" customWidth="1"/>
    <col min="673" max="673" width="18.44140625" bestFit="1" customWidth="1"/>
    <col min="674" max="674" width="16.88671875" bestFit="1" customWidth="1"/>
    <col min="675" max="678" width="7.21875" bestFit="1" customWidth="1"/>
    <col min="679" max="679" width="19.6640625" bestFit="1" customWidth="1"/>
    <col min="680" max="680" width="13.5546875" bestFit="1" customWidth="1"/>
    <col min="681" max="681" width="16.33203125" bestFit="1" customWidth="1"/>
    <col min="682" max="682" width="14.88671875" bestFit="1" customWidth="1"/>
    <col min="683" max="683" width="17.77734375" bestFit="1" customWidth="1"/>
    <col min="684" max="684" width="16.21875" bestFit="1" customWidth="1"/>
    <col min="685" max="687" width="7.21875" bestFit="1" customWidth="1"/>
    <col min="688" max="688" width="19" bestFit="1" customWidth="1"/>
    <col min="689" max="689" width="13.109375" bestFit="1" customWidth="1"/>
    <col min="690" max="693" width="7.21875" bestFit="1" customWidth="1"/>
    <col min="694" max="694" width="15.88671875" bestFit="1" customWidth="1"/>
    <col min="695" max="695" width="15.44140625" bestFit="1" customWidth="1"/>
    <col min="696" max="697" width="7.21875" bestFit="1" customWidth="1"/>
    <col min="698" max="698" width="18.21875" bestFit="1" customWidth="1"/>
    <col min="699" max="699" width="14.5546875" bestFit="1" customWidth="1"/>
    <col min="700" max="703" width="7.21875" bestFit="1" customWidth="1"/>
    <col min="704" max="704" width="17.44140625" bestFit="1" customWidth="1"/>
    <col min="705" max="705" width="17" bestFit="1" customWidth="1"/>
    <col min="706" max="709" width="7.21875" bestFit="1" customWidth="1"/>
    <col min="710" max="710" width="19.77734375" bestFit="1" customWidth="1"/>
    <col min="711" max="711" width="14.33203125" bestFit="1" customWidth="1"/>
    <col min="712" max="714" width="7.21875" bestFit="1" customWidth="1"/>
    <col min="715" max="715" width="17.21875" bestFit="1" customWidth="1"/>
    <col min="716" max="716" width="17.6640625" bestFit="1" customWidth="1"/>
    <col min="717" max="720" width="7.21875" bestFit="1" customWidth="1"/>
    <col min="721" max="721" width="20.44140625" bestFit="1" customWidth="1"/>
    <col min="722" max="722" width="15.33203125" bestFit="1" customWidth="1"/>
    <col min="723" max="725" width="7.21875" bestFit="1" customWidth="1"/>
    <col min="726" max="726" width="18.109375" bestFit="1" customWidth="1"/>
    <col min="727" max="727" width="13.21875" bestFit="1" customWidth="1"/>
    <col min="728" max="729" width="7.21875" bestFit="1" customWidth="1"/>
    <col min="730" max="730" width="16" bestFit="1" customWidth="1"/>
    <col min="731" max="731" width="17.5546875" bestFit="1" customWidth="1"/>
    <col min="732" max="732" width="20.33203125" bestFit="1" customWidth="1"/>
    <col min="733" max="733" width="15.88671875" bestFit="1" customWidth="1"/>
    <col min="734" max="734" width="18.6640625" bestFit="1" customWidth="1"/>
    <col min="735" max="735" width="14.5546875" bestFit="1" customWidth="1"/>
    <col min="736" max="739" width="7.21875" bestFit="1" customWidth="1"/>
    <col min="740" max="740" width="17.44140625" bestFit="1" customWidth="1"/>
    <col min="741" max="741" width="13.5546875" bestFit="1" customWidth="1"/>
    <col min="742" max="744" width="7.21875" bestFit="1" customWidth="1"/>
    <col min="745" max="745" width="16.33203125" bestFit="1" customWidth="1"/>
    <col min="746" max="746" width="14" bestFit="1" customWidth="1"/>
    <col min="747" max="750" width="7.21875" bestFit="1" customWidth="1"/>
    <col min="751" max="751" width="16.77734375" bestFit="1" customWidth="1"/>
    <col min="752" max="752" width="15.6640625" bestFit="1" customWidth="1"/>
    <col min="753" max="756" width="7.21875" bestFit="1" customWidth="1"/>
    <col min="757" max="757" width="18.44140625" bestFit="1" customWidth="1"/>
    <col min="758" max="758" width="14.6640625" bestFit="1" customWidth="1"/>
    <col min="759" max="761" width="7.21875" bestFit="1" customWidth="1"/>
    <col min="762" max="762" width="17.5546875" bestFit="1" customWidth="1"/>
    <col min="763" max="763" width="14.5546875" bestFit="1" customWidth="1"/>
    <col min="764" max="767" width="7.21875" bestFit="1" customWidth="1"/>
    <col min="768" max="768" width="17.44140625" bestFit="1" customWidth="1"/>
    <col min="769" max="769" width="16.5546875" bestFit="1" customWidth="1"/>
    <col min="770" max="773" width="7.21875" bestFit="1" customWidth="1"/>
    <col min="774" max="774" width="19.33203125" bestFit="1" customWidth="1"/>
    <col min="775" max="775" width="13.77734375" bestFit="1" customWidth="1"/>
    <col min="776" max="777" width="7.21875" bestFit="1" customWidth="1"/>
    <col min="778" max="778" width="16.5546875" bestFit="1" customWidth="1"/>
    <col min="779" max="779" width="13.21875" bestFit="1" customWidth="1"/>
    <col min="780" max="783" width="7.21875" bestFit="1" customWidth="1"/>
    <col min="784" max="784" width="16" bestFit="1" customWidth="1"/>
    <col min="785" max="785" width="17.44140625" bestFit="1" customWidth="1"/>
    <col min="786" max="788" width="7.21875" bestFit="1" customWidth="1"/>
    <col min="789" max="789" width="20.21875" bestFit="1" customWidth="1"/>
    <col min="790" max="790" width="13.77734375" bestFit="1" customWidth="1"/>
    <col min="791" max="794" width="7.21875" bestFit="1" customWidth="1"/>
    <col min="795" max="795" width="16.5546875" bestFit="1" customWidth="1"/>
    <col min="796" max="796" width="14.33203125" bestFit="1" customWidth="1"/>
    <col min="797" max="799" width="7.21875" bestFit="1" customWidth="1"/>
    <col min="800" max="800" width="17.21875" bestFit="1" customWidth="1"/>
    <col min="801" max="801" width="16.21875" bestFit="1" customWidth="1"/>
    <col min="802" max="804" width="7.21875" bestFit="1" customWidth="1"/>
    <col min="805" max="805" width="19" bestFit="1" customWidth="1"/>
    <col min="806" max="806" width="16.109375" bestFit="1" customWidth="1"/>
    <col min="807" max="808" width="7.21875" bestFit="1" customWidth="1"/>
    <col min="809" max="809" width="18.88671875" bestFit="1" customWidth="1"/>
    <col min="810" max="810" width="13" bestFit="1" customWidth="1"/>
    <col min="811" max="811" width="7.21875" bestFit="1" customWidth="1"/>
    <col min="812" max="812" width="15.77734375" bestFit="1" customWidth="1"/>
    <col min="813" max="813" width="14.6640625" bestFit="1" customWidth="1"/>
    <col min="814" max="814" width="7.21875" bestFit="1" customWidth="1"/>
    <col min="815" max="815" width="17.5546875" bestFit="1" customWidth="1"/>
    <col min="816" max="816" width="15.109375" bestFit="1" customWidth="1"/>
    <col min="817" max="819" width="7.21875" bestFit="1" customWidth="1"/>
    <col min="820" max="820" width="17.88671875" bestFit="1" customWidth="1"/>
    <col min="821" max="821" width="14.33203125" bestFit="1" customWidth="1"/>
    <col min="822" max="824" width="7.21875" bestFit="1" customWidth="1"/>
    <col min="825" max="825" width="17.21875" bestFit="1" customWidth="1"/>
    <col min="826" max="826" width="13.88671875" bestFit="1" customWidth="1"/>
    <col min="827" max="829" width="7.21875" bestFit="1" customWidth="1"/>
    <col min="830" max="830" width="16.6640625" bestFit="1" customWidth="1"/>
    <col min="831" max="831" width="25.33203125" bestFit="1" customWidth="1"/>
    <col min="832" max="832" width="7.21875" bestFit="1" customWidth="1"/>
    <col min="833" max="833" width="28.109375" bestFit="1" customWidth="1"/>
    <col min="834" max="834" width="15.33203125" bestFit="1" customWidth="1"/>
    <col min="835" max="837" width="7.21875" bestFit="1" customWidth="1"/>
    <col min="838" max="838" width="18.109375" bestFit="1" customWidth="1"/>
    <col min="839" max="839" width="16.109375" bestFit="1" customWidth="1"/>
    <col min="840" max="841" width="7.21875" bestFit="1" customWidth="1"/>
    <col min="842" max="842" width="18.88671875" bestFit="1" customWidth="1"/>
    <col min="843" max="843" width="13.21875" bestFit="1" customWidth="1"/>
    <col min="844" max="845" width="7.21875" bestFit="1" customWidth="1"/>
    <col min="846" max="846" width="16" bestFit="1" customWidth="1"/>
    <col min="847" max="847" width="16.33203125" bestFit="1" customWidth="1"/>
    <col min="848" max="848" width="19.109375" bestFit="1" customWidth="1"/>
    <col min="849" max="849" width="14.21875" bestFit="1" customWidth="1"/>
    <col min="850" max="850" width="17" bestFit="1" customWidth="1"/>
    <col min="851" max="851" width="15.21875" bestFit="1" customWidth="1"/>
    <col min="852" max="854" width="7.21875" bestFit="1" customWidth="1"/>
    <col min="855" max="855" width="18" bestFit="1" customWidth="1"/>
    <col min="856" max="856" width="12.77734375" bestFit="1" customWidth="1"/>
    <col min="857" max="858" width="7.21875" bestFit="1" customWidth="1"/>
    <col min="859" max="859" width="15.5546875" bestFit="1" customWidth="1"/>
    <col min="860" max="860" width="17" bestFit="1" customWidth="1"/>
    <col min="861" max="862" width="7.21875" bestFit="1" customWidth="1"/>
    <col min="863" max="863" width="19.77734375" bestFit="1" customWidth="1"/>
    <col min="864" max="864" width="16" bestFit="1" customWidth="1"/>
    <col min="865" max="865" width="18.77734375" bestFit="1" customWidth="1"/>
    <col min="866" max="866" width="16.21875" bestFit="1" customWidth="1"/>
    <col min="867" max="870" width="7.21875" bestFit="1" customWidth="1"/>
    <col min="871" max="871" width="19" bestFit="1" customWidth="1"/>
    <col min="872" max="872" width="13.77734375" bestFit="1" customWidth="1"/>
    <col min="873" max="874" width="7.21875" bestFit="1" customWidth="1"/>
    <col min="875" max="875" width="16.5546875" bestFit="1" customWidth="1"/>
    <col min="876" max="876" width="15.77734375" bestFit="1" customWidth="1"/>
    <col min="877" max="878" width="7.21875" bestFit="1" customWidth="1"/>
    <col min="879" max="879" width="18.5546875" bestFit="1" customWidth="1"/>
    <col min="880" max="880" width="16.109375" bestFit="1" customWidth="1"/>
    <col min="881" max="883" width="7.21875" bestFit="1" customWidth="1"/>
    <col min="884" max="884" width="18.88671875" bestFit="1" customWidth="1"/>
    <col min="885" max="885" width="11.6640625" bestFit="1" customWidth="1"/>
    <col min="886" max="888" width="7.21875" bestFit="1" customWidth="1"/>
    <col min="889" max="889" width="14.44140625" bestFit="1" customWidth="1"/>
    <col min="890" max="890" width="16.21875" bestFit="1" customWidth="1"/>
    <col min="891" max="891" width="19" bestFit="1" customWidth="1"/>
    <col min="892" max="892" width="16" bestFit="1" customWidth="1"/>
    <col min="893" max="896" width="7.21875" bestFit="1" customWidth="1"/>
    <col min="897" max="897" width="18.77734375" bestFit="1" customWidth="1"/>
    <col min="898" max="898" width="14.6640625" bestFit="1" customWidth="1"/>
    <col min="899" max="902" width="7.21875" bestFit="1" customWidth="1"/>
    <col min="903" max="903" width="17.5546875" bestFit="1" customWidth="1"/>
    <col min="904" max="904" width="15.77734375" bestFit="1" customWidth="1"/>
    <col min="905" max="907" width="7.21875" bestFit="1" customWidth="1"/>
    <col min="908" max="908" width="18.5546875" bestFit="1" customWidth="1"/>
    <col min="909" max="909" width="12.5546875" bestFit="1" customWidth="1"/>
    <col min="910" max="910" width="15.33203125" bestFit="1" customWidth="1"/>
    <col min="911" max="911" width="16.109375" bestFit="1" customWidth="1"/>
    <col min="912" max="912" width="7.21875" bestFit="1" customWidth="1"/>
    <col min="913" max="913" width="18.88671875" bestFit="1" customWidth="1"/>
    <col min="914" max="914" width="18.6640625" bestFit="1" customWidth="1"/>
    <col min="915" max="917" width="7.21875" bestFit="1" customWidth="1"/>
    <col min="918" max="918" width="21.5546875" bestFit="1" customWidth="1"/>
    <col min="919" max="919" width="11.44140625" bestFit="1" customWidth="1"/>
    <col min="920" max="921" width="7.21875" bestFit="1" customWidth="1"/>
    <col min="922" max="922" width="14.21875" bestFit="1" customWidth="1"/>
    <col min="923" max="923" width="17.5546875" bestFit="1" customWidth="1"/>
    <col min="924" max="924" width="7.21875" bestFit="1" customWidth="1"/>
    <col min="925" max="925" width="20.33203125" bestFit="1" customWidth="1"/>
    <col min="926" max="926" width="16.77734375" bestFit="1" customWidth="1"/>
    <col min="927" max="929" width="7.21875" bestFit="1" customWidth="1"/>
    <col min="930" max="930" width="19.5546875" bestFit="1" customWidth="1"/>
    <col min="931" max="931" width="16" bestFit="1" customWidth="1"/>
    <col min="932" max="932" width="18.77734375" bestFit="1" customWidth="1"/>
    <col min="933" max="933" width="13.77734375" bestFit="1" customWidth="1"/>
    <col min="934" max="934" width="7.21875" bestFit="1" customWidth="1"/>
    <col min="935" max="935" width="16.5546875" bestFit="1" customWidth="1"/>
    <col min="936" max="936" width="16.33203125" bestFit="1" customWidth="1"/>
    <col min="937" max="937" width="7.21875" bestFit="1" customWidth="1"/>
    <col min="938" max="938" width="19.109375" bestFit="1" customWidth="1"/>
    <col min="939" max="939" width="13.77734375" bestFit="1" customWidth="1"/>
    <col min="940" max="943" width="7.21875" bestFit="1" customWidth="1"/>
    <col min="944" max="944" width="16.5546875" bestFit="1" customWidth="1"/>
    <col min="945" max="945" width="14.109375" bestFit="1" customWidth="1"/>
    <col min="946" max="946" width="7.21875" bestFit="1" customWidth="1"/>
    <col min="947" max="947" width="16.88671875" bestFit="1" customWidth="1"/>
    <col min="948" max="948" width="18.21875" bestFit="1" customWidth="1"/>
    <col min="949" max="952" width="7.21875" bestFit="1" customWidth="1"/>
    <col min="953" max="953" width="21" bestFit="1" customWidth="1"/>
    <col min="954" max="954" width="14" bestFit="1" customWidth="1"/>
    <col min="955" max="957" width="7.21875" bestFit="1" customWidth="1"/>
    <col min="958" max="958" width="16.77734375" bestFit="1" customWidth="1"/>
    <col min="959" max="959" width="15.88671875" bestFit="1" customWidth="1"/>
    <col min="960" max="960" width="7.21875" bestFit="1" customWidth="1"/>
    <col min="961" max="961" width="18.6640625" bestFit="1" customWidth="1"/>
    <col min="962" max="962" width="13.6640625" bestFit="1" customWidth="1"/>
    <col min="963" max="964" width="7.21875" bestFit="1" customWidth="1"/>
    <col min="965" max="965" width="16.44140625" bestFit="1" customWidth="1"/>
    <col min="966" max="966" width="14.33203125" bestFit="1" customWidth="1"/>
    <col min="967" max="969" width="7.21875" bestFit="1" customWidth="1"/>
    <col min="970" max="970" width="17.21875" bestFit="1" customWidth="1"/>
    <col min="971" max="971" width="15.109375" bestFit="1" customWidth="1"/>
    <col min="972" max="975" width="7.21875" bestFit="1" customWidth="1"/>
    <col min="976" max="976" width="17.88671875" bestFit="1" customWidth="1"/>
    <col min="977" max="977" width="15.88671875" bestFit="1" customWidth="1"/>
    <col min="978" max="978" width="18.6640625" bestFit="1" customWidth="1"/>
    <col min="979" max="979" width="17.109375" bestFit="1" customWidth="1"/>
    <col min="980" max="983" width="7.21875" bestFit="1" customWidth="1"/>
    <col min="984" max="984" width="19.88671875" bestFit="1" customWidth="1"/>
    <col min="985" max="985" width="17.5546875" bestFit="1" customWidth="1"/>
    <col min="986" max="989" width="7.21875" bestFit="1" customWidth="1"/>
    <col min="990" max="990" width="20.33203125" bestFit="1" customWidth="1"/>
    <col min="991" max="991" width="19" bestFit="1" customWidth="1"/>
    <col min="992" max="993" width="7.21875" bestFit="1" customWidth="1"/>
    <col min="994" max="994" width="21.88671875" bestFit="1" customWidth="1"/>
    <col min="995" max="995" width="14.44140625" bestFit="1" customWidth="1"/>
    <col min="996" max="996" width="17.33203125" bestFit="1" customWidth="1"/>
    <col min="997" max="997" width="15.33203125" bestFit="1" customWidth="1"/>
    <col min="998" max="998" width="18.109375" bestFit="1" customWidth="1"/>
    <col min="999" max="999" width="14.33203125" bestFit="1" customWidth="1"/>
    <col min="1000" max="1003" width="7.21875" bestFit="1" customWidth="1"/>
    <col min="1004" max="1004" width="17.21875" bestFit="1" customWidth="1"/>
    <col min="1005" max="1005" width="14" bestFit="1" customWidth="1"/>
    <col min="1006" max="1006" width="16.77734375" bestFit="1" customWidth="1"/>
    <col min="1007" max="1007" width="15.5546875" bestFit="1" customWidth="1"/>
    <col min="1008" max="1008" width="18.33203125" bestFit="1" customWidth="1"/>
    <col min="1009" max="1009" width="22.77734375" bestFit="1" customWidth="1"/>
    <col min="1010" max="1013" width="7.21875" bestFit="1" customWidth="1"/>
    <col min="1014" max="1014" width="25.6640625" bestFit="1" customWidth="1"/>
    <col min="1015" max="1015" width="15.21875" bestFit="1" customWidth="1"/>
    <col min="1016" max="1016" width="7.21875" bestFit="1" customWidth="1"/>
    <col min="1017" max="1017" width="18" bestFit="1" customWidth="1"/>
    <col min="1018" max="1018" width="12.77734375" bestFit="1" customWidth="1"/>
    <col min="1019" max="1019" width="15.5546875" bestFit="1" customWidth="1"/>
    <col min="1020" max="1020" width="11.44140625" bestFit="1" customWidth="1"/>
    <col min="1021" max="1022" width="7.21875" bestFit="1" customWidth="1"/>
    <col min="1023" max="1023" width="14.21875" bestFit="1" customWidth="1"/>
    <col min="1024" max="1024" width="16.33203125" bestFit="1" customWidth="1"/>
    <col min="1025" max="1028" width="7.21875" bestFit="1" customWidth="1"/>
    <col min="1029" max="1029" width="19.109375" bestFit="1" customWidth="1"/>
    <col min="1030" max="1030" width="14.88671875" bestFit="1" customWidth="1"/>
    <col min="1031" max="1034" width="7.21875" bestFit="1" customWidth="1"/>
    <col min="1035" max="1035" width="17.77734375" bestFit="1" customWidth="1"/>
    <col min="1036" max="1036" width="17.44140625" bestFit="1" customWidth="1"/>
    <col min="1037" max="1040" width="7.21875" bestFit="1" customWidth="1"/>
    <col min="1041" max="1041" width="20.21875" bestFit="1" customWidth="1"/>
    <col min="1042" max="1042" width="12.6640625" bestFit="1" customWidth="1"/>
    <col min="1043" max="1043" width="7.21875" bestFit="1" customWidth="1"/>
    <col min="1044" max="1044" width="15.44140625" bestFit="1" customWidth="1"/>
    <col min="1045" max="1045" width="16.21875" bestFit="1" customWidth="1"/>
    <col min="1046" max="1047" width="7.21875" bestFit="1" customWidth="1"/>
    <col min="1048" max="1048" width="19" bestFit="1" customWidth="1"/>
    <col min="1049" max="1049" width="13.77734375" bestFit="1" customWidth="1"/>
    <col min="1050" max="1050" width="7.21875" bestFit="1" customWidth="1"/>
    <col min="1051" max="1051" width="16.5546875" bestFit="1" customWidth="1"/>
    <col min="1052" max="1052" width="14.109375" bestFit="1" customWidth="1"/>
    <col min="1053" max="1054" width="7.21875" bestFit="1" customWidth="1"/>
    <col min="1055" max="1055" width="16.88671875" bestFit="1" customWidth="1"/>
    <col min="1056" max="1056" width="23.109375" bestFit="1" customWidth="1"/>
    <col min="1057" max="1059" width="7.21875" bestFit="1" customWidth="1"/>
    <col min="1060" max="1060" width="26" bestFit="1" customWidth="1"/>
    <col min="1061" max="1061" width="17.44140625" bestFit="1" customWidth="1"/>
    <col min="1062" max="1062" width="20.21875" bestFit="1" customWidth="1"/>
    <col min="1063" max="1063" width="19.77734375" bestFit="1" customWidth="1"/>
    <col min="1064" max="1065" width="7.21875" bestFit="1" customWidth="1"/>
    <col min="1066" max="1066" width="22.5546875" bestFit="1" customWidth="1"/>
    <col min="1067" max="1067" width="15.6640625" bestFit="1" customWidth="1"/>
    <col min="1068" max="1068" width="18.44140625" bestFit="1" customWidth="1"/>
    <col min="1069" max="1069" width="14.88671875" bestFit="1" customWidth="1"/>
    <col min="1070" max="1073" width="7.21875" bestFit="1" customWidth="1"/>
    <col min="1074" max="1074" width="17.77734375" bestFit="1" customWidth="1"/>
    <col min="1075" max="1075" width="14.109375" bestFit="1" customWidth="1"/>
    <col min="1076" max="1077" width="7.21875" bestFit="1" customWidth="1"/>
    <col min="1078" max="1078" width="16.88671875" bestFit="1" customWidth="1"/>
    <col min="1079" max="1079" width="15.77734375" bestFit="1" customWidth="1"/>
    <col min="1080" max="1080" width="18.5546875" bestFit="1" customWidth="1"/>
    <col min="1081" max="1081" width="20.109375" bestFit="1" customWidth="1"/>
    <col min="1082" max="1084" width="7.21875" bestFit="1" customWidth="1"/>
    <col min="1085" max="1085" width="22.88671875" bestFit="1" customWidth="1"/>
    <col min="1086" max="1086" width="15.109375" bestFit="1" customWidth="1"/>
    <col min="1087" max="1088" width="7.21875" bestFit="1" customWidth="1"/>
    <col min="1089" max="1089" width="17.88671875" bestFit="1" customWidth="1"/>
    <col min="1090" max="1090" width="13.109375" bestFit="1" customWidth="1"/>
    <col min="1091" max="1091" width="7.21875" bestFit="1" customWidth="1"/>
    <col min="1092" max="1092" width="15.88671875" bestFit="1" customWidth="1"/>
    <col min="1093" max="1093" width="15.6640625" bestFit="1" customWidth="1"/>
    <col min="1094" max="1096" width="7.21875" bestFit="1" customWidth="1"/>
    <col min="1097" max="1097" width="18.44140625" bestFit="1" customWidth="1"/>
    <col min="1098" max="1098" width="16.33203125" bestFit="1" customWidth="1"/>
    <col min="1099" max="1101" width="7.21875" bestFit="1" customWidth="1"/>
    <col min="1102" max="1102" width="19.109375" bestFit="1" customWidth="1"/>
    <col min="1103" max="1103" width="14" bestFit="1" customWidth="1"/>
    <col min="1104" max="1106" width="7.21875" bestFit="1" customWidth="1"/>
    <col min="1107" max="1107" width="16.77734375" bestFit="1" customWidth="1"/>
    <col min="1108" max="1108" width="13.21875" bestFit="1" customWidth="1"/>
    <col min="1109" max="1110" width="7.21875" bestFit="1" customWidth="1"/>
    <col min="1111" max="1111" width="16" bestFit="1" customWidth="1"/>
    <col min="1112" max="1112" width="14" bestFit="1" customWidth="1"/>
    <col min="1113" max="1115" width="7.21875" bestFit="1" customWidth="1"/>
    <col min="1116" max="1116" width="16.77734375" bestFit="1" customWidth="1"/>
    <col min="1117" max="1117" width="14.21875" bestFit="1" customWidth="1"/>
    <col min="1118" max="1120" width="7.21875" bestFit="1" customWidth="1"/>
    <col min="1121" max="1121" width="17" bestFit="1" customWidth="1"/>
    <col min="1122" max="1122" width="16.33203125" bestFit="1" customWidth="1"/>
    <col min="1123" max="1124" width="7.21875" bestFit="1" customWidth="1"/>
    <col min="1125" max="1125" width="19.109375" bestFit="1" customWidth="1"/>
    <col min="1126" max="1126" width="14.6640625" bestFit="1" customWidth="1"/>
    <col min="1127" max="1127" width="17.5546875" bestFit="1" customWidth="1"/>
    <col min="1128" max="1128" width="20.5546875" bestFit="1" customWidth="1"/>
    <col min="1129" max="1129" width="23.33203125" bestFit="1" customWidth="1"/>
    <col min="1130" max="1130" width="14.77734375" bestFit="1" customWidth="1"/>
    <col min="1131" max="1134" width="7.21875" bestFit="1" customWidth="1"/>
    <col min="1135" max="1135" width="17.6640625" bestFit="1" customWidth="1"/>
    <col min="1136" max="1136" width="13" bestFit="1" customWidth="1"/>
    <col min="1137" max="1140" width="7.21875" bestFit="1" customWidth="1"/>
    <col min="1141" max="1141" width="15.77734375" bestFit="1" customWidth="1"/>
    <col min="1142" max="1142" width="17.109375" bestFit="1" customWidth="1"/>
    <col min="1143" max="1143" width="7.21875" bestFit="1" customWidth="1"/>
    <col min="1144" max="1144" width="19.88671875" bestFit="1" customWidth="1"/>
    <col min="1145" max="1145" width="16.44140625" bestFit="1" customWidth="1"/>
    <col min="1146" max="1146" width="19.21875" bestFit="1" customWidth="1"/>
    <col min="1147" max="1147" width="14.21875" bestFit="1" customWidth="1"/>
    <col min="1148" max="1151" width="7.21875" bestFit="1" customWidth="1"/>
    <col min="1152" max="1152" width="17" bestFit="1" customWidth="1"/>
    <col min="1153" max="1153" width="18" bestFit="1" customWidth="1"/>
    <col min="1154" max="1154" width="7.21875" bestFit="1" customWidth="1"/>
    <col min="1155" max="1155" width="20.77734375" bestFit="1" customWidth="1"/>
    <col min="1156" max="1156" width="16.5546875" bestFit="1" customWidth="1"/>
    <col min="1157" max="1158" width="7.21875" bestFit="1" customWidth="1"/>
    <col min="1159" max="1159" width="19.33203125" bestFit="1" customWidth="1"/>
    <col min="1160" max="1160" width="12.44140625" bestFit="1" customWidth="1"/>
    <col min="1161" max="1161" width="15.21875" bestFit="1" customWidth="1"/>
    <col min="1162" max="1162" width="14.6640625" bestFit="1" customWidth="1"/>
    <col min="1163" max="1164" width="7.21875" bestFit="1" customWidth="1"/>
    <col min="1165" max="1165" width="17.5546875" bestFit="1" customWidth="1"/>
    <col min="1166" max="1166" width="13.5546875" bestFit="1" customWidth="1"/>
    <col min="1167" max="1170" width="7.21875" bestFit="1" customWidth="1"/>
    <col min="1171" max="1171" width="16.33203125" bestFit="1" customWidth="1"/>
    <col min="1172" max="1172" width="16.88671875" bestFit="1" customWidth="1"/>
    <col min="1173" max="1173" width="7.21875" bestFit="1" customWidth="1"/>
    <col min="1174" max="1174" width="19.6640625" bestFit="1" customWidth="1"/>
    <col min="1175" max="1175" width="17.21875" bestFit="1" customWidth="1"/>
    <col min="1176" max="1178" width="7.21875" bestFit="1" customWidth="1"/>
    <col min="1179" max="1179" width="20" bestFit="1" customWidth="1"/>
    <col min="1180" max="1180" width="15.88671875" bestFit="1" customWidth="1"/>
    <col min="1181" max="1184" width="7.21875" bestFit="1" customWidth="1"/>
    <col min="1185" max="1185" width="18.6640625" bestFit="1" customWidth="1"/>
    <col min="1186" max="1186" width="16.21875" bestFit="1" customWidth="1"/>
    <col min="1187" max="1190" width="7.21875" bestFit="1" customWidth="1"/>
    <col min="1191" max="1191" width="19" bestFit="1" customWidth="1"/>
    <col min="1192" max="1192" width="18.109375" bestFit="1" customWidth="1"/>
    <col min="1193" max="1193" width="7.21875" bestFit="1" customWidth="1"/>
    <col min="1194" max="1194" width="20.88671875" bestFit="1" customWidth="1"/>
    <col min="1195" max="1195" width="17.6640625" bestFit="1" customWidth="1"/>
    <col min="1196" max="1199" width="7.21875" bestFit="1" customWidth="1"/>
    <col min="1200" max="1200" width="20.44140625" bestFit="1" customWidth="1"/>
    <col min="1201" max="1201" width="14.33203125" bestFit="1" customWidth="1"/>
    <col min="1202" max="1204" width="7.21875" bestFit="1" customWidth="1"/>
    <col min="1205" max="1205" width="17.21875" bestFit="1" customWidth="1"/>
    <col min="1206" max="1206" width="14.77734375" bestFit="1" customWidth="1"/>
    <col min="1207" max="1210" width="7.21875" bestFit="1" customWidth="1"/>
    <col min="1211" max="1211" width="17.6640625" bestFit="1" customWidth="1"/>
    <col min="1212" max="1212" width="14.88671875" bestFit="1" customWidth="1"/>
    <col min="1213" max="1216" width="7.21875" bestFit="1" customWidth="1"/>
    <col min="1217" max="1217" width="17.77734375" bestFit="1" customWidth="1"/>
    <col min="1218" max="1218" width="15.44140625" bestFit="1" customWidth="1"/>
    <col min="1219" max="1219" width="7.21875" bestFit="1" customWidth="1"/>
    <col min="1220" max="1220" width="18.21875" bestFit="1" customWidth="1"/>
    <col min="1221" max="1221" width="12.33203125" bestFit="1" customWidth="1"/>
    <col min="1222" max="1222" width="7.21875" bestFit="1" customWidth="1"/>
    <col min="1223" max="1223" width="15.109375" bestFit="1" customWidth="1"/>
    <col min="1224" max="1224" width="16.88671875" bestFit="1" customWidth="1"/>
    <col min="1225" max="1226" width="7.21875" bestFit="1" customWidth="1"/>
    <col min="1227" max="1227" width="19.6640625" bestFit="1" customWidth="1"/>
    <col min="1228" max="1228" width="14.109375" bestFit="1" customWidth="1"/>
    <col min="1229" max="1229" width="7.21875" bestFit="1" customWidth="1"/>
    <col min="1230" max="1230" width="16.88671875" bestFit="1" customWidth="1"/>
    <col min="1231" max="1231" width="18.5546875" bestFit="1" customWidth="1"/>
    <col min="1232" max="1235" width="7.21875" bestFit="1" customWidth="1"/>
    <col min="1236" max="1236" width="21.44140625" bestFit="1" customWidth="1"/>
    <col min="1237" max="1237" width="17.6640625" bestFit="1" customWidth="1"/>
    <col min="1238" max="1239" width="7.21875" bestFit="1" customWidth="1"/>
    <col min="1240" max="1240" width="20.44140625" bestFit="1" customWidth="1"/>
    <col min="1241" max="1241" width="16.5546875" bestFit="1" customWidth="1"/>
    <col min="1242" max="1245" width="7.21875" bestFit="1" customWidth="1"/>
    <col min="1246" max="1246" width="19.33203125" bestFit="1" customWidth="1"/>
    <col min="1247" max="1247" width="13.88671875" bestFit="1" customWidth="1"/>
    <col min="1248" max="1250" width="7.21875" bestFit="1" customWidth="1"/>
    <col min="1251" max="1251" width="16.6640625" bestFit="1" customWidth="1"/>
    <col min="1252" max="1252" width="15.77734375" bestFit="1" customWidth="1"/>
    <col min="1253" max="1255" width="7.21875" bestFit="1" customWidth="1"/>
    <col min="1256" max="1256" width="18.5546875" bestFit="1" customWidth="1"/>
    <col min="1257" max="1257" width="14.5546875" bestFit="1" customWidth="1"/>
    <col min="1258" max="1259" width="7.21875" bestFit="1" customWidth="1"/>
    <col min="1260" max="1260" width="17.44140625" bestFit="1" customWidth="1"/>
    <col min="1261" max="1261" width="17.5546875" bestFit="1" customWidth="1"/>
    <col min="1262" max="1265" width="7.21875" bestFit="1" customWidth="1"/>
    <col min="1266" max="1266" width="20.33203125" bestFit="1" customWidth="1"/>
    <col min="1267" max="1267" width="14.33203125" bestFit="1" customWidth="1"/>
    <col min="1268" max="1268" width="17.21875" bestFit="1" customWidth="1"/>
    <col min="1269" max="1269" width="16.33203125" bestFit="1" customWidth="1"/>
    <col min="1270" max="1271" width="7.21875" bestFit="1" customWidth="1"/>
    <col min="1272" max="1272" width="19.109375" bestFit="1" customWidth="1"/>
    <col min="1273" max="1273" width="17.109375" bestFit="1" customWidth="1"/>
    <col min="1274" max="1277" width="7.21875" bestFit="1" customWidth="1"/>
    <col min="1278" max="1278" width="19.88671875" bestFit="1" customWidth="1"/>
    <col min="1279" max="1279" width="16.44140625" bestFit="1" customWidth="1"/>
    <col min="1280" max="1280" width="19.21875" bestFit="1" customWidth="1"/>
    <col min="1281" max="1281" width="17.44140625" bestFit="1" customWidth="1"/>
    <col min="1282" max="1285" width="7.21875" bestFit="1" customWidth="1"/>
    <col min="1286" max="1286" width="20.21875" bestFit="1" customWidth="1"/>
    <col min="1287" max="1287" width="18.33203125" bestFit="1" customWidth="1"/>
    <col min="1288" max="1291" width="7.21875" bestFit="1" customWidth="1"/>
    <col min="1292" max="1292" width="21.109375" bestFit="1" customWidth="1"/>
    <col min="1293" max="1293" width="16.5546875" bestFit="1" customWidth="1"/>
    <col min="1294" max="1294" width="19.33203125" bestFit="1" customWidth="1"/>
    <col min="1295" max="1295" width="16.21875" bestFit="1" customWidth="1"/>
    <col min="1296" max="1296" width="19" bestFit="1" customWidth="1"/>
    <col min="1297" max="1297" width="16.109375" bestFit="1" customWidth="1"/>
    <col min="1298" max="1301" width="7.21875" bestFit="1" customWidth="1"/>
    <col min="1302" max="1302" width="18.88671875" bestFit="1" customWidth="1"/>
    <col min="1303" max="1303" width="16.21875" bestFit="1" customWidth="1"/>
    <col min="1304" max="1307" width="7.21875" bestFit="1" customWidth="1"/>
    <col min="1308" max="1308" width="19" bestFit="1" customWidth="1"/>
    <col min="1309" max="1309" width="16.33203125" bestFit="1" customWidth="1"/>
    <col min="1310" max="1313" width="7.21875" bestFit="1" customWidth="1"/>
    <col min="1314" max="1314" width="19.109375" bestFit="1" customWidth="1"/>
    <col min="1315" max="1315" width="15.21875" bestFit="1" customWidth="1"/>
    <col min="1316" max="1319" width="7.21875" bestFit="1" customWidth="1"/>
    <col min="1320" max="1320" width="18" bestFit="1" customWidth="1"/>
    <col min="1321" max="1321" width="16.33203125" bestFit="1" customWidth="1"/>
    <col min="1322" max="1322" width="19.109375" bestFit="1" customWidth="1"/>
    <col min="1323" max="1323" width="18.44140625" bestFit="1" customWidth="1"/>
    <col min="1324" max="1324" width="21.33203125" bestFit="1" customWidth="1"/>
    <col min="1325" max="1325" width="15.109375" bestFit="1" customWidth="1"/>
    <col min="1326" max="1328" width="7.21875" bestFit="1" customWidth="1"/>
    <col min="1329" max="1329" width="17.88671875" bestFit="1" customWidth="1"/>
    <col min="1330" max="1330" width="14.21875" bestFit="1" customWidth="1"/>
    <col min="1331" max="1334" width="7.21875" bestFit="1" customWidth="1"/>
    <col min="1335" max="1335" width="17" bestFit="1" customWidth="1"/>
    <col min="1336" max="1336" width="16.44140625" bestFit="1" customWidth="1"/>
    <col min="1337" max="1340" width="7.21875" bestFit="1" customWidth="1"/>
    <col min="1341" max="1341" width="19.21875" bestFit="1" customWidth="1"/>
    <col min="1342" max="1342" width="16.44140625" bestFit="1" customWidth="1"/>
    <col min="1343" max="1346" width="7.21875" bestFit="1" customWidth="1"/>
    <col min="1347" max="1347" width="19.21875" bestFit="1" customWidth="1"/>
    <col min="1348" max="1348" width="16.5546875" bestFit="1" customWidth="1"/>
    <col min="1349" max="1352" width="7.21875" bestFit="1" customWidth="1"/>
    <col min="1353" max="1353" width="19.33203125" bestFit="1" customWidth="1"/>
    <col min="1354" max="1354" width="17.5546875" bestFit="1" customWidth="1"/>
    <col min="1355" max="1357" width="7.21875" bestFit="1" customWidth="1"/>
    <col min="1358" max="1358" width="20.33203125" bestFit="1" customWidth="1"/>
    <col min="1359" max="1359" width="13.77734375" bestFit="1" customWidth="1"/>
    <col min="1360" max="1362" width="7.21875" bestFit="1" customWidth="1"/>
    <col min="1363" max="1363" width="16.5546875" bestFit="1" customWidth="1"/>
    <col min="1364" max="1364" width="17.77734375" bestFit="1" customWidth="1"/>
    <col min="1365" max="1368" width="7.21875" bestFit="1" customWidth="1"/>
    <col min="1369" max="1369" width="20.5546875" bestFit="1" customWidth="1"/>
    <col min="1370" max="1370" width="16.88671875" bestFit="1" customWidth="1"/>
    <col min="1371" max="1374" width="7.21875" bestFit="1" customWidth="1"/>
    <col min="1375" max="1375" width="19.6640625" bestFit="1" customWidth="1"/>
    <col min="1376" max="1376" width="17.77734375" bestFit="1" customWidth="1"/>
    <col min="1377" max="1377" width="7.21875" bestFit="1" customWidth="1"/>
    <col min="1378" max="1378" width="20.5546875" bestFit="1" customWidth="1"/>
    <col min="1379" max="1379" width="14.88671875" bestFit="1" customWidth="1"/>
    <col min="1380" max="1382" width="7.21875" bestFit="1" customWidth="1"/>
    <col min="1383" max="1383" width="17.77734375" bestFit="1" customWidth="1"/>
    <col min="1384" max="1384" width="13.88671875" bestFit="1" customWidth="1"/>
    <col min="1385" max="1385" width="7.21875" bestFit="1" customWidth="1"/>
    <col min="1386" max="1386" width="16.6640625" bestFit="1" customWidth="1"/>
    <col min="1387" max="1387" width="14.6640625" bestFit="1" customWidth="1"/>
    <col min="1388" max="1389" width="17.5546875" bestFit="1" customWidth="1"/>
    <col min="1390" max="1391" width="7.21875" bestFit="1" customWidth="1"/>
    <col min="1392" max="1392" width="20.33203125" bestFit="1" customWidth="1"/>
    <col min="1393" max="1393" width="15.88671875" bestFit="1" customWidth="1"/>
    <col min="1394" max="1394" width="7.21875" bestFit="1" customWidth="1"/>
    <col min="1395" max="1395" width="18.6640625" bestFit="1" customWidth="1"/>
    <col min="1396" max="1396" width="14.109375" bestFit="1" customWidth="1"/>
    <col min="1397" max="1397" width="7.21875" bestFit="1" customWidth="1"/>
    <col min="1398" max="1398" width="16.88671875" bestFit="1" customWidth="1"/>
    <col min="1399" max="1399" width="17.21875" bestFit="1" customWidth="1"/>
    <col min="1400" max="1402" width="7.21875" bestFit="1" customWidth="1"/>
    <col min="1403" max="1403" width="20" bestFit="1" customWidth="1"/>
    <col min="1404" max="1404" width="13.109375" bestFit="1" customWidth="1"/>
    <col min="1405" max="1405" width="15.88671875" bestFit="1" customWidth="1"/>
    <col min="1406" max="1406" width="18.33203125" bestFit="1" customWidth="1"/>
    <col min="1407" max="1408" width="7.21875" bestFit="1" customWidth="1"/>
    <col min="1409" max="1409" width="21.109375" bestFit="1" customWidth="1"/>
    <col min="1410" max="1410" width="15.33203125" bestFit="1" customWidth="1"/>
    <col min="1411" max="1411" width="18.109375" bestFit="1" customWidth="1"/>
    <col min="1412" max="1412" width="17" bestFit="1" customWidth="1"/>
    <col min="1413" max="1416" width="7.21875" bestFit="1" customWidth="1"/>
    <col min="1417" max="1417" width="19.77734375" bestFit="1" customWidth="1"/>
    <col min="1418" max="1418" width="16.6640625" bestFit="1" customWidth="1"/>
    <col min="1419" max="1419" width="19.44140625" bestFit="1" customWidth="1"/>
    <col min="1420" max="1420" width="17.5546875" bestFit="1" customWidth="1"/>
    <col min="1421" max="1421" width="7.21875" bestFit="1" customWidth="1"/>
    <col min="1422" max="1422" width="20.33203125" bestFit="1" customWidth="1"/>
    <col min="1423" max="1423" width="25.88671875" bestFit="1" customWidth="1"/>
    <col min="1424" max="1426" width="7.21875" bestFit="1" customWidth="1"/>
    <col min="1427" max="1427" width="28.6640625" bestFit="1" customWidth="1"/>
    <col min="1428" max="1428" width="18" bestFit="1" customWidth="1"/>
    <col min="1429" max="1429" width="20.77734375" bestFit="1" customWidth="1"/>
    <col min="1430" max="1430" width="18.33203125" bestFit="1" customWidth="1"/>
    <col min="1431" max="1432" width="7.21875" bestFit="1" customWidth="1"/>
    <col min="1433" max="1433" width="21.109375" bestFit="1" customWidth="1"/>
    <col min="1434" max="1434" width="20.5546875" bestFit="1" customWidth="1"/>
    <col min="1435" max="1435" width="23.33203125" bestFit="1" customWidth="1"/>
    <col min="1436" max="1436" width="16.44140625" bestFit="1" customWidth="1"/>
    <col min="1437" max="1440" width="7.21875" bestFit="1" customWidth="1"/>
    <col min="1441" max="1441" width="19.21875" bestFit="1" customWidth="1"/>
    <col min="1442" max="1442" width="14.44140625" bestFit="1" customWidth="1"/>
    <col min="1443" max="1446" width="7.21875" bestFit="1" customWidth="1"/>
    <col min="1447" max="1447" width="17.33203125" bestFit="1" customWidth="1"/>
    <col min="1448" max="1448" width="16" bestFit="1" customWidth="1"/>
    <col min="1449" max="1450" width="7.21875" bestFit="1" customWidth="1"/>
    <col min="1451" max="1451" width="18.77734375" bestFit="1" customWidth="1"/>
    <col min="1452" max="1452" width="14.77734375" bestFit="1" customWidth="1"/>
    <col min="1453" max="1455" width="7.21875" bestFit="1" customWidth="1"/>
    <col min="1456" max="1456" width="17.6640625" bestFit="1" customWidth="1"/>
    <col min="1457" max="1457" width="13.88671875" bestFit="1" customWidth="1"/>
    <col min="1458" max="1460" width="7.21875" bestFit="1" customWidth="1"/>
    <col min="1461" max="1461" width="16.6640625" bestFit="1" customWidth="1"/>
    <col min="1462" max="1462" width="13.88671875" bestFit="1" customWidth="1"/>
    <col min="1463" max="1463" width="16.6640625" bestFit="1" customWidth="1"/>
    <col min="1464" max="1464" width="13.88671875" bestFit="1" customWidth="1"/>
    <col min="1465" max="1467" width="7.21875" bestFit="1" customWidth="1"/>
    <col min="1468" max="1468" width="16.6640625" bestFit="1" customWidth="1"/>
    <col min="1469" max="1469" width="14.109375" bestFit="1" customWidth="1"/>
    <col min="1470" max="1473" width="7.21875" bestFit="1" customWidth="1"/>
    <col min="1474" max="1474" width="16.88671875" bestFit="1" customWidth="1"/>
    <col min="1475" max="1475" width="13.88671875" bestFit="1" customWidth="1"/>
    <col min="1476" max="1476" width="7.21875" bestFit="1" customWidth="1"/>
    <col min="1477" max="1477" width="16.6640625" bestFit="1" customWidth="1"/>
    <col min="1478" max="1478" width="16.109375" bestFit="1" customWidth="1"/>
    <col min="1479" max="1479" width="18.88671875" bestFit="1" customWidth="1"/>
    <col min="1480" max="1480" width="14.88671875" bestFit="1" customWidth="1"/>
    <col min="1481" max="1481" width="17.77734375" bestFit="1" customWidth="1"/>
    <col min="1482" max="1482" width="17.6640625" bestFit="1" customWidth="1"/>
    <col min="1483" max="1484" width="7.21875" bestFit="1" customWidth="1"/>
    <col min="1485" max="1485" width="20.44140625" bestFit="1" customWidth="1"/>
    <col min="1486" max="1486" width="20.21875" bestFit="1" customWidth="1"/>
    <col min="1487" max="1487" width="23" bestFit="1" customWidth="1"/>
    <col min="1488" max="1488" width="17.5546875" bestFit="1" customWidth="1"/>
    <col min="1489" max="1492" width="7.21875" bestFit="1" customWidth="1"/>
    <col min="1493" max="1493" width="20.33203125" bestFit="1" customWidth="1"/>
    <col min="1494" max="1494" width="16" bestFit="1" customWidth="1"/>
    <col min="1495" max="1497" width="7.21875" bestFit="1" customWidth="1"/>
    <col min="1498" max="1498" width="18.77734375" bestFit="1" customWidth="1"/>
    <col min="1499" max="1499" width="17.88671875" bestFit="1" customWidth="1"/>
    <col min="1500" max="1502" width="7.21875" bestFit="1" customWidth="1"/>
    <col min="1503" max="1503" width="20.6640625" bestFit="1" customWidth="1"/>
    <col min="1504" max="1504" width="19.44140625" bestFit="1" customWidth="1"/>
    <col min="1505" max="1507" width="7.21875" bestFit="1" customWidth="1"/>
    <col min="1508" max="1508" width="22.21875" bestFit="1" customWidth="1"/>
    <col min="1509" max="1509" width="10.109375" bestFit="1" customWidth="1"/>
    <col min="1510" max="1510" width="12.77734375" bestFit="1" customWidth="1"/>
    <col min="1511" max="1511" width="13.109375" bestFit="1" customWidth="1"/>
    <col min="1512" max="1512" width="15.88671875" bestFit="1" customWidth="1"/>
    <col min="1513" max="1513" width="16.44140625" bestFit="1" customWidth="1"/>
    <col min="1514" max="1516" width="7.21875" bestFit="1" customWidth="1"/>
    <col min="1517" max="1517" width="19.21875" bestFit="1" customWidth="1"/>
    <col min="1518" max="1518" width="16.33203125" bestFit="1" customWidth="1"/>
    <col min="1519" max="1519" width="19.109375" bestFit="1" customWidth="1"/>
    <col min="1520" max="1520" width="18" bestFit="1" customWidth="1"/>
    <col min="1521" max="1521" width="7.21875" bestFit="1" customWidth="1"/>
    <col min="1522" max="1522" width="20.77734375" bestFit="1" customWidth="1"/>
    <col min="1523" max="1523" width="16.21875" bestFit="1" customWidth="1"/>
    <col min="1524" max="1524" width="19" bestFit="1" customWidth="1"/>
    <col min="1525" max="1525" width="14.21875" bestFit="1" customWidth="1"/>
    <col min="1526" max="1526" width="17" bestFit="1" customWidth="1"/>
    <col min="1527" max="1527" width="16.5546875" bestFit="1" customWidth="1"/>
    <col min="1528" max="1528" width="19.33203125" bestFit="1" customWidth="1"/>
    <col min="1529" max="1529" width="17.33203125" bestFit="1" customWidth="1"/>
    <col min="1530" max="1530" width="7.21875" bestFit="1" customWidth="1"/>
    <col min="1531" max="1531" width="20.109375" bestFit="1" customWidth="1"/>
    <col min="1532" max="1532" width="15.33203125" bestFit="1" customWidth="1"/>
    <col min="1533" max="1534" width="7.21875" bestFit="1" customWidth="1"/>
    <col min="1535" max="1535" width="18.109375" bestFit="1" customWidth="1"/>
    <col min="1536" max="1536" width="14.77734375" bestFit="1" customWidth="1"/>
    <col min="1537" max="1537" width="17.6640625" bestFit="1" customWidth="1"/>
    <col min="1538" max="1538" width="18" bestFit="1" customWidth="1"/>
    <col min="1539" max="1542" width="7.21875" bestFit="1" customWidth="1"/>
    <col min="1543" max="1543" width="20.77734375" bestFit="1" customWidth="1"/>
    <col min="1544" max="1544" width="16" bestFit="1" customWidth="1"/>
    <col min="1545" max="1545" width="7.21875" bestFit="1" customWidth="1"/>
    <col min="1546" max="1546" width="18.77734375" bestFit="1" customWidth="1"/>
    <col min="1547" max="1547" width="16.88671875" bestFit="1" customWidth="1"/>
    <col min="1548" max="1548" width="19.6640625" bestFit="1" customWidth="1"/>
    <col min="1549" max="1549" width="18.77734375" bestFit="1" customWidth="1"/>
    <col min="1550" max="1553" width="7.21875" bestFit="1" customWidth="1"/>
    <col min="1554" max="1554" width="21.6640625" bestFit="1" customWidth="1"/>
    <col min="1555" max="1555" width="19.21875" bestFit="1" customWidth="1"/>
    <col min="1556" max="1556" width="7.21875" bestFit="1" customWidth="1"/>
    <col min="1557" max="1557" width="22" bestFit="1" customWidth="1"/>
    <col min="1558" max="1558" width="17.44140625" bestFit="1" customWidth="1"/>
    <col min="1559" max="1561" width="7.21875" bestFit="1" customWidth="1"/>
    <col min="1562" max="1562" width="20.21875" bestFit="1" customWidth="1"/>
    <col min="1563" max="1563" width="14.21875" bestFit="1" customWidth="1"/>
    <col min="1564" max="1567" width="7.21875" bestFit="1" customWidth="1"/>
    <col min="1568" max="1568" width="17" bestFit="1" customWidth="1"/>
    <col min="1569" max="1569" width="15.44140625" bestFit="1" customWidth="1"/>
    <col min="1570" max="1570" width="7.21875" bestFit="1" customWidth="1"/>
    <col min="1571" max="1571" width="18.21875" bestFit="1" customWidth="1"/>
    <col min="1572" max="1572" width="20.109375" bestFit="1" customWidth="1"/>
    <col min="1573" max="1575" width="7.21875" bestFit="1" customWidth="1"/>
    <col min="1576" max="1576" width="22.88671875" bestFit="1" customWidth="1"/>
    <col min="1577" max="1577" width="17.6640625" bestFit="1" customWidth="1"/>
    <col min="1578" max="1580" width="7.21875" bestFit="1" customWidth="1"/>
    <col min="1581" max="1581" width="20.44140625" bestFit="1" customWidth="1"/>
    <col min="1582" max="1582" width="15.77734375" bestFit="1" customWidth="1"/>
    <col min="1583" max="1583" width="18.5546875" bestFit="1" customWidth="1"/>
    <col min="1584" max="1584" width="13.44140625" bestFit="1" customWidth="1"/>
    <col min="1585" max="1588" width="7.21875" bestFit="1" customWidth="1"/>
    <col min="1589" max="1590" width="16.21875" bestFit="1" customWidth="1"/>
    <col min="1591" max="1591" width="19" bestFit="1" customWidth="1"/>
    <col min="1592" max="1592" width="15.5546875" bestFit="1" customWidth="1"/>
    <col min="1593" max="1593" width="18.33203125" bestFit="1" customWidth="1"/>
    <col min="1594" max="1594" width="15.33203125" bestFit="1" customWidth="1"/>
    <col min="1595" max="1596" width="7.21875" bestFit="1" customWidth="1"/>
    <col min="1597" max="1597" width="18.109375" bestFit="1" customWidth="1"/>
    <col min="1598" max="1598" width="19.88671875" bestFit="1" customWidth="1"/>
    <col min="1599" max="1602" width="7.21875" bestFit="1" customWidth="1"/>
    <col min="1603" max="1603" width="22.6640625" bestFit="1" customWidth="1"/>
    <col min="1604" max="1604" width="15.88671875" bestFit="1" customWidth="1"/>
    <col min="1605" max="1605" width="7.21875" bestFit="1" customWidth="1"/>
    <col min="1606" max="1606" width="18.6640625" bestFit="1" customWidth="1"/>
    <col min="1607" max="1607" width="11.88671875" bestFit="1" customWidth="1"/>
    <col min="1608" max="1610" width="7.21875" bestFit="1" customWidth="1"/>
    <col min="1611" max="1611" width="14.6640625" bestFit="1" customWidth="1"/>
    <col min="1612" max="1612" width="13.109375" bestFit="1" customWidth="1"/>
    <col min="1613" max="1616" width="7.21875" bestFit="1" customWidth="1"/>
    <col min="1617" max="1617" width="15.88671875" bestFit="1" customWidth="1"/>
    <col min="1618" max="1618" width="17.21875" bestFit="1" customWidth="1"/>
    <col min="1619" max="1619" width="20" bestFit="1" customWidth="1"/>
    <col min="1620" max="1620" width="15.88671875" bestFit="1" customWidth="1"/>
    <col min="1621" max="1622" width="7.21875" bestFit="1" customWidth="1"/>
    <col min="1623" max="1623" width="18.6640625" bestFit="1" customWidth="1"/>
    <col min="1624" max="1624" width="12.88671875" bestFit="1" customWidth="1"/>
    <col min="1625" max="1625" width="15.6640625" bestFit="1" customWidth="1"/>
    <col min="1626" max="1626" width="16.6640625" bestFit="1" customWidth="1"/>
    <col min="1627" max="1628" width="7.21875" bestFit="1" customWidth="1"/>
    <col min="1629" max="1629" width="19.44140625" bestFit="1" customWidth="1"/>
    <col min="1630" max="1630" width="18.5546875" bestFit="1" customWidth="1"/>
    <col min="1631" max="1631" width="7.21875" bestFit="1" customWidth="1"/>
    <col min="1632" max="1632" width="21.44140625" bestFit="1" customWidth="1"/>
    <col min="1633" max="1633" width="15.33203125" bestFit="1" customWidth="1"/>
    <col min="1634" max="1635" width="7.21875" bestFit="1" customWidth="1"/>
    <col min="1636" max="1636" width="18.109375" bestFit="1" customWidth="1"/>
    <col min="1637" max="1637" width="15.88671875" bestFit="1" customWidth="1"/>
    <col min="1638" max="1639" width="7.21875" bestFit="1" customWidth="1"/>
    <col min="1640" max="1640" width="18.6640625" bestFit="1" customWidth="1"/>
    <col min="1641" max="1641" width="14.44140625" bestFit="1" customWidth="1"/>
    <col min="1642" max="1645" width="7.21875" bestFit="1" customWidth="1"/>
    <col min="1646" max="1646" width="17.33203125" bestFit="1" customWidth="1"/>
    <col min="1647" max="1647" width="16.6640625" bestFit="1" customWidth="1"/>
    <col min="1648" max="1648" width="7.21875" bestFit="1" customWidth="1"/>
    <col min="1649" max="1649" width="19.44140625" bestFit="1" customWidth="1"/>
    <col min="1650" max="1650" width="16.6640625" bestFit="1" customWidth="1"/>
    <col min="1651" max="1651" width="7.21875" bestFit="1" customWidth="1"/>
    <col min="1652" max="1652" width="19.44140625" bestFit="1" customWidth="1"/>
    <col min="1653" max="1653" width="17" bestFit="1" customWidth="1"/>
    <col min="1654" max="1654" width="7.21875" bestFit="1" customWidth="1"/>
    <col min="1655" max="1655" width="19.77734375" bestFit="1" customWidth="1"/>
    <col min="1656" max="1656" width="14.109375" bestFit="1" customWidth="1"/>
    <col min="1657" max="1659" width="7.21875" bestFit="1" customWidth="1"/>
    <col min="1660" max="1660" width="16.88671875" bestFit="1" customWidth="1"/>
    <col min="1661" max="1661" width="14.44140625" bestFit="1" customWidth="1"/>
    <col min="1662" max="1663" width="7.21875" bestFit="1" customWidth="1"/>
    <col min="1664" max="1664" width="17.33203125" bestFit="1" customWidth="1"/>
    <col min="1665" max="1665" width="13.88671875" bestFit="1" customWidth="1"/>
    <col min="1666" max="1668" width="7.21875" bestFit="1" customWidth="1"/>
    <col min="1669" max="1669" width="16.6640625" bestFit="1" customWidth="1"/>
    <col min="1670" max="1670" width="14.21875" bestFit="1" customWidth="1"/>
    <col min="1671" max="1671" width="17" bestFit="1" customWidth="1"/>
    <col min="1672" max="1672" width="16.77734375" bestFit="1" customWidth="1"/>
    <col min="1673" max="1674" width="7.21875" bestFit="1" customWidth="1"/>
    <col min="1675" max="1675" width="19.5546875" bestFit="1" customWidth="1"/>
    <col min="1676" max="1676" width="17.109375" bestFit="1" customWidth="1"/>
    <col min="1677" max="1677" width="7.21875" bestFit="1" customWidth="1"/>
    <col min="1678" max="1678" width="19.88671875" bestFit="1" customWidth="1"/>
    <col min="1679" max="1679" width="13.88671875" bestFit="1" customWidth="1"/>
    <col min="1680" max="1680" width="7.21875" bestFit="1" customWidth="1"/>
    <col min="1681" max="1681" width="16.6640625" bestFit="1" customWidth="1"/>
    <col min="1682" max="1682" width="15.88671875" bestFit="1" customWidth="1"/>
    <col min="1683" max="1686" width="7.21875" bestFit="1" customWidth="1"/>
    <col min="1687" max="1687" width="18.6640625" bestFit="1" customWidth="1"/>
    <col min="1688" max="1688" width="12.88671875" bestFit="1" customWidth="1"/>
    <col min="1689" max="1689" width="15.6640625" bestFit="1" customWidth="1"/>
    <col min="1690" max="1690" width="16.33203125" bestFit="1" customWidth="1"/>
    <col min="1691" max="1691" width="19.109375" bestFit="1" customWidth="1"/>
    <col min="1692" max="1692" width="13.21875" bestFit="1" customWidth="1"/>
    <col min="1693" max="1696" width="7.21875" bestFit="1" customWidth="1"/>
    <col min="1697" max="1697" width="16" bestFit="1" customWidth="1"/>
    <col min="1698" max="1698" width="13.33203125" bestFit="1" customWidth="1"/>
    <col min="1699" max="1699" width="7.21875" bestFit="1" customWidth="1"/>
    <col min="1700" max="1700" width="16.109375" bestFit="1" customWidth="1"/>
    <col min="1701" max="1701" width="21.5546875" bestFit="1" customWidth="1"/>
    <col min="1702" max="1702" width="7.21875" bestFit="1" customWidth="1"/>
    <col min="1703" max="1703" width="24.33203125" bestFit="1" customWidth="1"/>
    <col min="1704" max="1704" width="16" bestFit="1" customWidth="1"/>
    <col min="1705" max="1705" width="7.21875" bestFit="1" customWidth="1"/>
    <col min="1706" max="1706" width="18.77734375" bestFit="1" customWidth="1"/>
    <col min="1707" max="1707" width="16.77734375" bestFit="1" customWidth="1"/>
    <col min="1708" max="1708" width="19.5546875" bestFit="1" customWidth="1"/>
    <col min="1709" max="1709" width="19.21875" bestFit="1" customWidth="1"/>
    <col min="1710" max="1710" width="22" bestFit="1" customWidth="1"/>
    <col min="1711" max="1711" width="14.44140625" bestFit="1" customWidth="1"/>
    <col min="1712" max="1713" width="7.21875" bestFit="1" customWidth="1"/>
    <col min="1714" max="1714" width="17.33203125" bestFit="1" customWidth="1"/>
    <col min="1715" max="1715" width="16.21875" bestFit="1" customWidth="1"/>
    <col min="1716" max="1716" width="7.21875" bestFit="1" customWidth="1"/>
    <col min="1717" max="1717" width="19" bestFit="1" customWidth="1"/>
    <col min="1718" max="1718" width="14.109375" bestFit="1" customWidth="1"/>
    <col min="1719" max="1722" width="7.21875" bestFit="1" customWidth="1"/>
    <col min="1723" max="1723" width="16.88671875" bestFit="1" customWidth="1"/>
    <col min="1724" max="1724" width="13.109375" bestFit="1" customWidth="1"/>
    <col min="1725" max="1727" width="7.21875" bestFit="1" customWidth="1"/>
    <col min="1728" max="1728" width="15.88671875" bestFit="1" customWidth="1"/>
    <col min="1729" max="1729" width="17.109375" bestFit="1" customWidth="1"/>
    <col min="1730" max="1730" width="7.21875" bestFit="1" customWidth="1"/>
    <col min="1731" max="1731" width="19.88671875" bestFit="1" customWidth="1"/>
    <col min="1732" max="1732" width="12.88671875" bestFit="1" customWidth="1"/>
    <col min="1733" max="1735" width="7.21875" bestFit="1" customWidth="1"/>
    <col min="1736" max="1736" width="15.6640625" bestFit="1" customWidth="1"/>
    <col min="1737" max="1737" width="15.33203125" bestFit="1" customWidth="1"/>
    <col min="1738" max="1741" width="7.21875" bestFit="1" customWidth="1"/>
    <col min="1742" max="1742" width="18.109375" bestFit="1" customWidth="1"/>
    <col min="1743" max="1743" width="20.88671875" bestFit="1" customWidth="1"/>
    <col min="1744" max="1744" width="23.6640625" bestFit="1" customWidth="1"/>
    <col min="1745" max="1745" width="13.77734375" bestFit="1" customWidth="1"/>
    <col min="1746" max="1749" width="7.21875" bestFit="1" customWidth="1"/>
    <col min="1750" max="1750" width="16.5546875" bestFit="1" customWidth="1"/>
    <col min="1751" max="1751" width="15.77734375" bestFit="1" customWidth="1"/>
    <col min="1752" max="1754" width="7.21875" bestFit="1" customWidth="1"/>
    <col min="1755" max="1755" width="18.5546875" bestFit="1" customWidth="1"/>
    <col min="1756" max="1756" width="11.33203125" bestFit="1" customWidth="1"/>
    <col min="1757" max="1760" width="7.21875" bestFit="1" customWidth="1"/>
    <col min="1761" max="1761" width="14.109375" bestFit="1" customWidth="1"/>
    <col min="1762" max="1762" width="11.77734375" bestFit="1" customWidth="1"/>
    <col min="1763" max="1765" width="7.21875" bestFit="1" customWidth="1"/>
    <col min="1766" max="1766" width="14.5546875" bestFit="1" customWidth="1"/>
    <col min="1767" max="1767" width="15.109375" bestFit="1" customWidth="1"/>
    <col min="1768" max="1771" width="7.21875" bestFit="1" customWidth="1"/>
    <col min="1772" max="1772" width="17.88671875" bestFit="1" customWidth="1"/>
    <col min="1773" max="1773" width="19.77734375" bestFit="1" customWidth="1"/>
    <col min="1774" max="1776" width="7.21875" bestFit="1" customWidth="1"/>
    <col min="1777" max="1777" width="22.5546875" bestFit="1" customWidth="1"/>
    <col min="1778" max="1778" width="15.33203125" bestFit="1" customWidth="1"/>
    <col min="1779" max="1782" width="7.21875" bestFit="1" customWidth="1"/>
    <col min="1783" max="1783" width="18.109375" bestFit="1" customWidth="1"/>
    <col min="1784" max="1784" width="15.21875" bestFit="1" customWidth="1"/>
    <col min="1785" max="1785" width="18" bestFit="1" customWidth="1"/>
    <col min="1786" max="1786" width="17.109375" bestFit="1" customWidth="1"/>
    <col min="1787" max="1787" width="19.88671875" bestFit="1" customWidth="1"/>
    <col min="1788" max="1788" width="17.109375" bestFit="1" customWidth="1"/>
    <col min="1789" max="1789" width="19.88671875" bestFit="1" customWidth="1"/>
    <col min="1790" max="1790" width="16" bestFit="1" customWidth="1"/>
    <col min="1791" max="1791" width="7.21875" bestFit="1" customWidth="1"/>
    <col min="1792" max="1792" width="18.77734375" bestFit="1" customWidth="1"/>
    <col min="1793" max="1793" width="12.88671875" bestFit="1" customWidth="1"/>
    <col min="1794" max="1797" width="7.21875" bestFit="1" customWidth="1"/>
    <col min="1798" max="1798" width="15.6640625" bestFit="1" customWidth="1"/>
    <col min="1799" max="1799" width="14.33203125" bestFit="1" customWidth="1"/>
    <col min="1800" max="1800" width="7.21875" bestFit="1" customWidth="1"/>
    <col min="1801" max="1801" width="17.21875" bestFit="1" customWidth="1"/>
    <col min="1802" max="1802" width="16.33203125" bestFit="1" customWidth="1"/>
    <col min="1803" max="1806" width="7.21875" bestFit="1" customWidth="1"/>
    <col min="1807" max="1807" width="19.109375" bestFit="1" customWidth="1"/>
    <col min="1808" max="1808" width="19" bestFit="1" customWidth="1"/>
    <col min="1809" max="1812" width="7.21875" bestFit="1" customWidth="1"/>
    <col min="1813" max="1813" width="21.88671875" bestFit="1" customWidth="1"/>
    <col min="1814" max="1814" width="21.33203125" bestFit="1" customWidth="1"/>
    <col min="1815" max="1815" width="7.21875" bestFit="1" customWidth="1"/>
    <col min="1816" max="1816" width="24.109375" bestFit="1" customWidth="1"/>
    <col min="1817" max="1817" width="16.44140625" bestFit="1" customWidth="1"/>
    <col min="1818" max="1820" width="7.21875" bestFit="1" customWidth="1"/>
    <col min="1821" max="1821" width="19.21875" bestFit="1" customWidth="1"/>
    <col min="1822" max="1822" width="16.77734375" bestFit="1" customWidth="1"/>
    <col min="1823" max="1826" width="7.21875" bestFit="1" customWidth="1"/>
    <col min="1827" max="1827" width="19.5546875" bestFit="1" customWidth="1"/>
    <col min="1828" max="1828" width="14.5546875" bestFit="1" customWidth="1"/>
    <col min="1829" max="1829" width="17.44140625" bestFit="1" customWidth="1"/>
    <col min="1830" max="1830" width="16" bestFit="1" customWidth="1"/>
    <col min="1831" max="1831" width="18.77734375" bestFit="1" customWidth="1"/>
    <col min="1832" max="1832" width="17.44140625" bestFit="1" customWidth="1"/>
    <col min="1833" max="1833" width="20.21875" bestFit="1" customWidth="1"/>
    <col min="1834" max="1834" width="13.77734375" bestFit="1" customWidth="1"/>
    <col min="1835" max="1837" width="7.21875" bestFit="1" customWidth="1"/>
    <col min="1838" max="1838" width="16.5546875" bestFit="1" customWidth="1"/>
    <col min="1839" max="1839" width="15.44140625" bestFit="1" customWidth="1"/>
    <col min="1840" max="1840" width="18.21875" bestFit="1" customWidth="1"/>
    <col min="1841" max="1841" width="14" bestFit="1" customWidth="1"/>
    <col min="1842" max="1844" width="7.21875" bestFit="1" customWidth="1"/>
    <col min="1845" max="1845" width="16.77734375" bestFit="1" customWidth="1"/>
    <col min="1846" max="1846" width="14.77734375" bestFit="1" customWidth="1"/>
    <col min="1847" max="1847" width="17.6640625" bestFit="1" customWidth="1"/>
    <col min="1848" max="1848" width="15.77734375" bestFit="1" customWidth="1"/>
    <col min="1849" max="1849" width="7.21875" bestFit="1" customWidth="1"/>
    <col min="1850" max="1850" width="18.5546875" bestFit="1" customWidth="1"/>
    <col min="1851" max="1851" width="14.6640625" bestFit="1" customWidth="1"/>
    <col min="1852" max="1852" width="7.21875" bestFit="1" customWidth="1"/>
    <col min="1853" max="1853" width="17.5546875" bestFit="1" customWidth="1"/>
    <col min="1854" max="1854" width="17.21875" bestFit="1" customWidth="1"/>
    <col min="1855" max="1857" width="7.21875" bestFit="1" customWidth="1"/>
    <col min="1858" max="1858" width="20" bestFit="1" customWidth="1"/>
    <col min="1859" max="1859" width="18.6640625" bestFit="1" customWidth="1"/>
    <col min="1860" max="1862" width="7.21875" bestFit="1" customWidth="1"/>
    <col min="1863" max="1863" width="21.5546875" bestFit="1" customWidth="1"/>
    <col min="1864" max="1864" width="15.33203125" bestFit="1" customWidth="1"/>
    <col min="1865" max="1868" width="7.21875" bestFit="1" customWidth="1"/>
    <col min="1869" max="1869" width="18.109375" bestFit="1" customWidth="1"/>
    <col min="1870" max="1870" width="16.44140625" bestFit="1" customWidth="1"/>
    <col min="1871" max="1874" width="7.21875" bestFit="1" customWidth="1"/>
    <col min="1875" max="1875" width="19.21875" bestFit="1" customWidth="1"/>
    <col min="1876" max="1876" width="18.5546875" bestFit="1" customWidth="1"/>
    <col min="1877" max="1879" width="7.21875" bestFit="1" customWidth="1"/>
    <col min="1880" max="1880" width="21.44140625" bestFit="1" customWidth="1"/>
    <col min="1881" max="1881" width="15.44140625" bestFit="1" customWidth="1"/>
    <col min="1882" max="1885" width="7.21875" bestFit="1" customWidth="1"/>
    <col min="1886" max="1886" width="18.21875" bestFit="1" customWidth="1"/>
    <col min="1887" max="1887" width="12.5546875" bestFit="1" customWidth="1"/>
    <col min="1888" max="1891" width="7.21875" bestFit="1" customWidth="1"/>
    <col min="1892" max="1892" width="15.33203125" bestFit="1" customWidth="1"/>
    <col min="1893" max="1893" width="13" bestFit="1" customWidth="1"/>
    <col min="1894" max="1896" width="7.21875" bestFit="1" customWidth="1"/>
    <col min="1897" max="1897" width="15.77734375" bestFit="1" customWidth="1"/>
    <col min="1898" max="1898" width="14" bestFit="1" customWidth="1"/>
    <col min="1899" max="1899" width="7.21875" bestFit="1" customWidth="1"/>
    <col min="1900" max="1900" width="16.77734375" bestFit="1" customWidth="1"/>
    <col min="1901" max="1901" width="15.33203125" bestFit="1" customWidth="1"/>
    <col min="1902" max="1905" width="7.21875" bestFit="1" customWidth="1"/>
    <col min="1906" max="1906" width="18.109375" bestFit="1" customWidth="1"/>
    <col min="1907" max="1907" width="10.77734375" bestFit="1" customWidth="1"/>
  </cols>
  <sheetData>
    <row r="3" spans="1:17">
      <c r="B3" s="2" t="s">
        <v>193</v>
      </c>
    </row>
    <row r="4" spans="1:17">
      <c r="B4">
        <v>1</v>
      </c>
      <c r="F4">
        <v>2</v>
      </c>
      <c r="J4">
        <v>3</v>
      </c>
      <c r="N4" t="s">
        <v>211</v>
      </c>
      <c r="O4" t="s">
        <v>553</v>
      </c>
      <c r="P4" t="s">
        <v>555</v>
      </c>
      <c r="Q4" t="s">
        <v>550</v>
      </c>
    </row>
    <row r="5" spans="1:17">
      <c r="A5" s="2" t="s">
        <v>31</v>
      </c>
      <c r="B5" t="s">
        <v>189</v>
      </c>
      <c r="C5" t="s">
        <v>554</v>
      </c>
      <c r="D5" t="s">
        <v>556</v>
      </c>
      <c r="E5" t="s">
        <v>551</v>
      </c>
      <c r="F5" t="s">
        <v>189</v>
      </c>
      <c r="G5" t="s">
        <v>554</v>
      </c>
      <c r="H5" t="s">
        <v>556</v>
      </c>
      <c r="I5" t="s">
        <v>551</v>
      </c>
      <c r="J5" t="s">
        <v>189</v>
      </c>
      <c r="K5" t="s">
        <v>554</v>
      </c>
      <c r="L5" t="s">
        <v>556</v>
      </c>
      <c r="M5" t="s">
        <v>551</v>
      </c>
    </row>
    <row r="6" spans="1:17">
      <c r="A6" s="3" t="s">
        <v>582</v>
      </c>
      <c r="B6" s="16">
        <v>5.2</v>
      </c>
      <c r="C6" s="4">
        <v>4</v>
      </c>
      <c r="D6" s="4">
        <v>2</v>
      </c>
      <c r="E6" s="4">
        <v>0</v>
      </c>
      <c r="F6" s="16">
        <v>12.387499999999999</v>
      </c>
      <c r="G6" s="4">
        <v>12</v>
      </c>
      <c r="H6" s="4">
        <v>3</v>
      </c>
      <c r="I6" s="4">
        <v>5</v>
      </c>
      <c r="J6" s="16">
        <v>9.2824999999999989</v>
      </c>
      <c r="K6" s="4">
        <v>9</v>
      </c>
      <c r="L6" s="4">
        <v>3</v>
      </c>
      <c r="M6" s="4">
        <v>-1</v>
      </c>
      <c r="N6" s="16">
        <v>26.869999999999997</v>
      </c>
      <c r="O6" s="4">
        <v>25</v>
      </c>
      <c r="P6" s="4">
        <v>8</v>
      </c>
      <c r="Q6" s="4">
        <v>4</v>
      </c>
    </row>
    <row r="7" spans="1:17">
      <c r="A7" s="3" t="s">
        <v>32</v>
      </c>
      <c r="B7" s="16">
        <v>5.2</v>
      </c>
      <c r="C7" s="4">
        <v>4</v>
      </c>
      <c r="D7" s="4">
        <v>2</v>
      </c>
      <c r="E7" s="4">
        <v>0</v>
      </c>
      <c r="F7" s="16">
        <v>12.387499999999999</v>
      </c>
      <c r="G7" s="4">
        <v>12</v>
      </c>
      <c r="H7" s="4">
        <v>3</v>
      </c>
      <c r="I7" s="4">
        <v>5</v>
      </c>
      <c r="J7" s="16">
        <v>9.2824999999999989</v>
      </c>
      <c r="K7" s="4">
        <v>9</v>
      </c>
      <c r="L7" s="4">
        <v>3</v>
      </c>
      <c r="M7" s="4">
        <v>-1</v>
      </c>
      <c r="N7" s="16">
        <v>26.869999999999997</v>
      </c>
      <c r="O7" s="4">
        <v>25</v>
      </c>
      <c r="P7" s="4">
        <v>8</v>
      </c>
      <c r="Q7" s="4">
        <v>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4626F2-5969-4E5D-AC90-D3379D1E67B0}">
  <dimension ref="A1:M366"/>
  <sheetViews>
    <sheetView topLeftCell="A128" workbookViewId="0">
      <selection activeCell="B5" sqref="B5"/>
    </sheetView>
  </sheetViews>
  <sheetFormatPr defaultRowHeight="14.4"/>
  <cols>
    <col min="1" max="1" width="24.33203125" bestFit="1" customWidth="1"/>
    <col min="2" max="2" width="32.88671875" bestFit="1" customWidth="1"/>
    <col min="3" max="3" width="12.88671875" bestFit="1" customWidth="1"/>
    <col min="4" max="4" width="13.33203125" bestFit="1" customWidth="1"/>
    <col min="5" max="5" width="19.5546875" bestFit="1" customWidth="1"/>
    <col min="6" max="6" width="32.88671875" bestFit="1" customWidth="1"/>
    <col min="7" max="7" width="12.88671875" bestFit="1" customWidth="1"/>
    <col min="8" max="8" width="13.33203125" bestFit="1" customWidth="1"/>
    <col min="9" max="9" width="19.5546875" bestFit="1" customWidth="1"/>
    <col min="10" max="10" width="37.77734375" bestFit="1" customWidth="1"/>
    <col min="11" max="11" width="17.77734375" bestFit="1" customWidth="1"/>
    <col min="12" max="12" width="18.109375" bestFit="1" customWidth="1"/>
    <col min="13" max="13" width="24.33203125" bestFit="1" customWidth="1"/>
  </cols>
  <sheetData>
    <row r="1" spans="1:13">
      <c r="A1" s="30" t="s">
        <v>31</v>
      </c>
      <c r="B1" s="30" t="s">
        <v>189</v>
      </c>
      <c r="C1" s="30" t="s">
        <v>554</v>
      </c>
      <c r="D1" s="30" t="s">
        <v>556</v>
      </c>
      <c r="E1" s="30" t="s">
        <v>551</v>
      </c>
      <c r="F1" s="30" t="s">
        <v>189</v>
      </c>
      <c r="G1" s="30" t="s">
        <v>554</v>
      </c>
      <c r="H1" s="30" t="s">
        <v>556</v>
      </c>
      <c r="I1" s="30" t="s">
        <v>551</v>
      </c>
      <c r="J1" s="29" t="s">
        <v>211</v>
      </c>
      <c r="K1" s="29" t="s">
        <v>553</v>
      </c>
      <c r="L1" s="29" t="s">
        <v>555</v>
      </c>
      <c r="M1" s="29" t="s">
        <v>550</v>
      </c>
    </row>
    <row r="2" spans="1:13">
      <c r="A2" s="3" t="s">
        <v>177</v>
      </c>
      <c r="B2" s="16">
        <v>7.1525000000000007</v>
      </c>
      <c r="C2" s="4">
        <v>0</v>
      </c>
      <c r="D2" s="4">
        <v>4</v>
      </c>
      <c r="E2" s="4">
        <v>43</v>
      </c>
      <c r="F2" s="16">
        <v>24.604500000000002</v>
      </c>
      <c r="G2" s="4">
        <v>0</v>
      </c>
      <c r="H2" s="4">
        <v>14</v>
      </c>
      <c r="I2" s="4">
        <v>109</v>
      </c>
      <c r="J2" s="16">
        <v>31.757000000000001</v>
      </c>
      <c r="K2" s="4">
        <v>0</v>
      </c>
      <c r="L2" s="4">
        <v>18</v>
      </c>
      <c r="M2" s="4">
        <v>152</v>
      </c>
    </row>
    <row r="3" spans="1:13">
      <c r="A3" s="3" t="s">
        <v>51</v>
      </c>
      <c r="B3" s="16">
        <v>13.51</v>
      </c>
      <c r="C3" s="4">
        <v>0</v>
      </c>
      <c r="D3" s="4">
        <v>7</v>
      </c>
      <c r="E3" s="4">
        <v>132</v>
      </c>
      <c r="F3" s="16">
        <v>27.829749999999997</v>
      </c>
      <c r="G3" s="4">
        <v>0</v>
      </c>
      <c r="H3" s="4">
        <v>14</v>
      </c>
      <c r="I3" s="4">
        <v>171</v>
      </c>
      <c r="J3" s="16">
        <v>41.339749999999995</v>
      </c>
      <c r="K3" s="4">
        <v>0</v>
      </c>
      <c r="L3" s="4">
        <v>21</v>
      </c>
      <c r="M3" s="4">
        <v>303</v>
      </c>
    </row>
    <row r="4" spans="1:13">
      <c r="A4" s="3" t="s">
        <v>145</v>
      </c>
      <c r="B4" s="16">
        <v>7.0108000000000006</v>
      </c>
      <c r="C4" s="4">
        <v>0</v>
      </c>
      <c r="D4" s="4">
        <v>4</v>
      </c>
      <c r="E4" s="4">
        <v>30</v>
      </c>
      <c r="F4" s="16">
        <v>22.996799999999997</v>
      </c>
      <c r="G4" s="4">
        <v>0</v>
      </c>
      <c r="H4" s="4">
        <v>12</v>
      </c>
      <c r="I4" s="4">
        <v>147</v>
      </c>
      <c r="J4" s="16">
        <v>30.007599999999996</v>
      </c>
      <c r="K4" s="4">
        <v>0</v>
      </c>
      <c r="L4" s="4">
        <v>16</v>
      </c>
      <c r="M4" s="4">
        <v>177</v>
      </c>
    </row>
    <row r="5" spans="1:13">
      <c r="A5" s="3" t="s">
        <v>77</v>
      </c>
      <c r="B5" s="16">
        <v>18.754800000000003</v>
      </c>
      <c r="C5" s="4">
        <v>0</v>
      </c>
      <c r="D5" s="4">
        <v>10</v>
      </c>
      <c r="E5" s="4">
        <v>51</v>
      </c>
      <c r="F5" s="16">
        <v>21.353249999999999</v>
      </c>
      <c r="G5" s="4">
        <v>0</v>
      </c>
      <c r="H5" s="4">
        <v>12</v>
      </c>
      <c r="I5" s="4">
        <v>132</v>
      </c>
      <c r="J5" s="16">
        <v>40.108050000000006</v>
      </c>
      <c r="K5" s="4">
        <v>0</v>
      </c>
      <c r="L5" s="4">
        <v>22</v>
      </c>
      <c r="M5" s="4">
        <v>183</v>
      </c>
    </row>
    <row r="6" spans="1:13">
      <c r="A6" s="3" t="s">
        <v>461</v>
      </c>
      <c r="B6" s="16">
        <v>5.6924999999999999</v>
      </c>
      <c r="C6" s="4">
        <v>0</v>
      </c>
      <c r="D6" s="4">
        <v>3</v>
      </c>
      <c r="E6" s="4">
        <v>51</v>
      </c>
      <c r="F6" s="16">
        <v>23.789249999999999</v>
      </c>
      <c r="G6" s="4">
        <v>0</v>
      </c>
      <c r="H6" s="4">
        <v>12</v>
      </c>
      <c r="I6" s="4">
        <v>258</v>
      </c>
      <c r="J6" s="16">
        <v>29.481749999999998</v>
      </c>
      <c r="K6" s="4">
        <v>0</v>
      </c>
      <c r="L6" s="4">
        <v>15</v>
      </c>
      <c r="M6" s="4">
        <v>309</v>
      </c>
    </row>
    <row r="7" spans="1:13">
      <c r="A7" s="3" t="s">
        <v>176</v>
      </c>
      <c r="B7" s="16">
        <v>9.7563499999999994</v>
      </c>
      <c r="C7" s="4">
        <v>0</v>
      </c>
      <c r="D7" s="4">
        <v>5</v>
      </c>
      <c r="E7" s="4">
        <v>108</v>
      </c>
      <c r="F7" s="16">
        <v>20.68085</v>
      </c>
      <c r="G7" s="4">
        <v>0</v>
      </c>
      <c r="H7" s="4">
        <v>11</v>
      </c>
      <c r="I7" s="4">
        <v>162</v>
      </c>
      <c r="J7" s="16">
        <v>30.437199999999997</v>
      </c>
      <c r="K7" s="4">
        <v>0</v>
      </c>
      <c r="L7" s="4">
        <v>16</v>
      </c>
      <c r="M7" s="4">
        <v>270</v>
      </c>
    </row>
    <row r="8" spans="1:13">
      <c r="A8" s="3" t="s">
        <v>518</v>
      </c>
      <c r="B8" s="16">
        <v>19.353299999999997</v>
      </c>
      <c r="C8" s="4">
        <v>0</v>
      </c>
      <c r="D8" s="4">
        <v>9</v>
      </c>
      <c r="E8" s="4">
        <v>104</v>
      </c>
      <c r="F8" s="16">
        <v>20.505749999999999</v>
      </c>
      <c r="G8" s="4">
        <v>0</v>
      </c>
      <c r="H8" s="4">
        <v>11</v>
      </c>
      <c r="I8" s="4">
        <v>175</v>
      </c>
      <c r="J8" s="16">
        <v>39.859049999999996</v>
      </c>
      <c r="K8" s="4">
        <v>0</v>
      </c>
      <c r="L8" s="4">
        <v>20</v>
      </c>
      <c r="M8" s="4">
        <v>279</v>
      </c>
    </row>
    <row r="9" spans="1:13">
      <c r="A9" s="3" t="s">
        <v>50</v>
      </c>
      <c r="B9" s="16">
        <v>11.8825</v>
      </c>
      <c r="C9" s="4">
        <v>0</v>
      </c>
      <c r="D9" s="4">
        <v>7</v>
      </c>
      <c r="E9" s="4">
        <v>39</v>
      </c>
      <c r="F9" s="16">
        <v>19.1145</v>
      </c>
      <c r="G9" s="4">
        <v>0</v>
      </c>
      <c r="H9" s="4">
        <v>11</v>
      </c>
      <c r="I9" s="4">
        <v>79</v>
      </c>
      <c r="J9" s="16">
        <v>30.997</v>
      </c>
      <c r="K9" s="4">
        <v>0</v>
      </c>
      <c r="L9" s="4">
        <v>18</v>
      </c>
      <c r="M9" s="4">
        <v>118</v>
      </c>
    </row>
    <row r="10" spans="1:13">
      <c r="A10" s="3" t="s">
        <v>61</v>
      </c>
      <c r="B10" s="16">
        <v>19.064550000000001</v>
      </c>
      <c r="C10" s="4">
        <v>0</v>
      </c>
      <c r="D10" s="4">
        <v>10</v>
      </c>
      <c r="E10" s="4">
        <v>71</v>
      </c>
      <c r="F10" s="16">
        <v>20.052199999999999</v>
      </c>
      <c r="G10" s="4">
        <v>1</v>
      </c>
      <c r="H10" s="4">
        <v>11</v>
      </c>
      <c r="I10" s="4">
        <v>91</v>
      </c>
      <c r="J10" s="16">
        <v>39.116749999999996</v>
      </c>
      <c r="K10" s="4">
        <v>1</v>
      </c>
      <c r="L10" s="4">
        <v>21</v>
      </c>
      <c r="M10" s="4">
        <v>162</v>
      </c>
    </row>
    <row r="11" spans="1:13">
      <c r="A11" s="3" t="s">
        <v>79</v>
      </c>
      <c r="B11" s="16">
        <v>9.43825</v>
      </c>
      <c r="C11" s="4">
        <v>0</v>
      </c>
      <c r="D11" s="4">
        <v>5</v>
      </c>
      <c r="E11" s="4">
        <v>77</v>
      </c>
      <c r="F11" s="16">
        <v>19.566450000000003</v>
      </c>
      <c r="G11" s="4">
        <v>0</v>
      </c>
      <c r="H11" s="4">
        <v>11</v>
      </c>
      <c r="I11" s="4">
        <v>97</v>
      </c>
      <c r="J11" s="16">
        <v>29.004700000000003</v>
      </c>
      <c r="K11" s="4">
        <v>0</v>
      </c>
      <c r="L11" s="4">
        <v>16</v>
      </c>
      <c r="M11" s="4">
        <v>174</v>
      </c>
    </row>
    <row r="12" spans="1:13">
      <c r="A12" s="3" t="s">
        <v>167</v>
      </c>
      <c r="B12" s="16">
        <v>16.2166</v>
      </c>
      <c r="C12" s="4">
        <v>0</v>
      </c>
      <c r="D12" s="4">
        <v>9</v>
      </c>
      <c r="E12" s="4">
        <v>94</v>
      </c>
      <c r="F12" s="16">
        <v>18.898950000000003</v>
      </c>
      <c r="G12" s="4">
        <v>1</v>
      </c>
      <c r="H12" s="4">
        <v>10</v>
      </c>
      <c r="I12" s="4">
        <v>84</v>
      </c>
      <c r="J12" s="16">
        <v>35.115549999999999</v>
      </c>
      <c r="K12" s="4">
        <v>1</v>
      </c>
      <c r="L12" s="4">
        <v>19</v>
      </c>
      <c r="M12" s="4">
        <v>178</v>
      </c>
    </row>
    <row r="13" spans="1:13">
      <c r="A13" s="3" t="s">
        <v>136</v>
      </c>
      <c r="B13" s="16">
        <v>11.220500000000001</v>
      </c>
      <c r="C13" s="4">
        <v>1</v>
      </c>
      <c r="D13" s="4">
        <v>6</v>
      </c>
      <c r="E13" s="4">
        <v>48</v>
      </c>
      <c r="F13" s="16">
        <v>20.073499999999999</v>
      </c>
      <c r="G13" s="4">
        <v>0</v>
      </c>
      <c r="H13" s="4">
        <v>10</v>
      </c>
      <c r="I13" s="4">
        <v>140</v>
      </c>
      <c r="J13" s="16">
        <v>31.294</v>
      </c>
      <c r="K13" s="4">
        <v>1</v>
      </c>
      <c r="L13" s="4">
        <v>16</v>
      </c>
      <c r="M13" s="4">
        <v>188</v>
      </c>
    </row>
    <row r="14" spans="1:13">
      <c r="A14" s="3" t="s">
        <v>170</v>
      </c>
      <c r="B14" s="16">
        <v>10.919450000000001</v>
      </c>
      <c r="C14" s="4">
        <v>0</v>
      </c>
      <c r="D14" s="4">
        <v>5</v>
      </c>
      <c r="E14" s="4">
        <v>41</v>
      </c>
      <c r="F14" s="16">
        <v>18.342649999999999</v>
      </c>
      <c r="G14" s="4">
        <v>0</v>
      </c>
      <c r="H14" s="4">
        <v>10</v>
      </c>
      <c r="I14" s="4">
        <v>97</v>
      </c>
      <c r="J14" s="16">
        <v>29.2621</v>
      </c>
      <c r="K14" s="4">
        <v>0</v>
      </c>
      <c r="L14" s="4">
        <v>15</v>
      </c>
      <c r="M14" s="4">
        <v>138</v>
      </c>
    </row>
    <row r="15" spans="1:13">
      <c r="A15" s="3" t="s">
        <v>112</v>
      </c>
      <c r="B15" s="16">
        <v>16.405550000000002</v>
      </c>
      <c r="C15" s="4">
        <v>0</v>
      </c>
      <c r="D15" s="4">
        <v>9</v>
      </c>
      <c r="E15" s="4">
        <v>113</v>
      </c>
      <c r="F15" s="16">
        <v>18.272300000000001</v>
      </c>
      <c r="G15" s="4">
        <v>0</v>
      </c>
      <c r="H15" s="4">
        <v>10</v>
      </c>
      <c r="I15" s="4">
        <v>124</v>
      </c>
      <c r="J15" s="16">
        <v>34.677850000000007</v>
      </c>
      <c r="K15" s="4">
        <v>0</v>
      </c>
      <c r="L15" s="4">
        <v>19</v>
      </c>
      <c r="M15" s="4">
        <v>237</v>
      </c>
    </row>
    <row r="16" spans="1:13">
      <c r="A16" s="3" t="s">
        <v>64</v>
      </c>
      <c r="B16" s="16">
        <v>14.410000000000002</v>
      </c>
      <c r="C16" s="4">
        <v>0</v>
      </c>
      <c r="D16" s="4">
        <v>8</v>
      </c>
      <c r="E16" s="4">
        <v>92</v>
      </c>
      <c r="F16" s="16">
        <v>19.884</v>
      </c>
      <c r="G16" s="4">
        <v>0</v>
      </c>
      <c r="H16" s="4">
        <v>10</v>
      </c>
      <c r="I16" s="4">
        <v>106</v>
      </c>
      <c r="J16" s="16">
        <v>34.294000000000004</v>
      </c>
      <c r="K16" s="4">
        <v>0</v>
      </c>
      <c r="L16" s="4">
        <v>18</v>
      </c>
      <c r="M16" s="4">
        <v>198</v>
      </c>
    </row>
    <row r="17" spans="1:13">
      <c r="A17" s="3" t="s">
        <v>150</v>
      </c>
      <c r="B17" s="16">
        <v>23.064650000000004</v>
      </c>
      <c r="C17" s="4">
        <v>0</v>
      </c>
      <c r="D17" s="4">
        <v>12</v>
      </c>
      <c r="E17" s="4">
        <v>118</v>
      </c>
      <c r="F17" s="16">
        <v>19.047750000000001</v>
      </c>
      <c r="G17" s="4">
        <v>0</v>
      </c>
      <c r="H17" s="4">
        <v>10</v>
      </c>
      <c r="I17" s="4">
        <v>86</v>
      </c>
      <c r="J17" s="16">
        <v>42.112400000000008</v>
      </c>
      <c r="K17" s="4">
        <v>0</v>
      </c>
      <c r="L17" s="4">
        <v>22</v>
      </c>
      <c r="M17" s="4">
        <v>204</v>
      </c>
    </row>
    <row r="18" spans="1:13">
      <c r="A18" s="3" t="s">
        <v>82</v>
      </c>
      <c r="B18" s="16">
        <v>14.944999999999999</v>
      </c>
      <c r="C18" s="4">
        <v>1</v>
      </c>
      <c r="D18" s="4">
        <v>8</v>
      </c>
      <c r="E18" s="4">
        <v>94</v>
      </c>
      <c r="F18" s="16">
        <v>21.1875</v>
      </c>
      <c r="G18" s="4">
        <v>0</v>
      </c>
      <c r="H18" s="4">
        <v>10</v>
      </c>
      <c r="I18" s="4">
        <v>85</v>
      </c>
      <c r="J18" s="16">
        <v>36.1325</v>
      </c>
      <c r="K18" s="4">
        <v>1</v>
      </c>
      <c r="L18" s="4">
        <v>18</v>
      </c>
      <c r="M18" s="4">
        <v>179</v>
      </c>
    </row>
    <row r="19" spans="1:13">
      <c r="A19" s="3" t="s">
        <v>55</v>
      </c>
      <c r="B19" s="16">
        <v>9.5675000000000008</v>
      </c>
      <c r="C19" s="4">
        <v>1</v>
      </c>
      <c r="D19" s="4">
        <v>5</v>
      </c>
      <c r="E19" s="4">
        <v>61</v>
      </c>
      <c r="F19" s="16">
        <v>18.294999999999998</v>
      </c>
      <c r="G19" s="4">
        <v>1</v>
      </c>
      <c r="H19" s="4">
        <v>9</v>
      </c>
      <c r="I19" s="4">
        <v>194</v>
      </c>
      <c r="J19" s="16">
        <v>27.862499999999997</v>
      </c>
      <c r="K19" s="4">
        <v>2</v>
      </c>
      <c r="L19" s="4">
        <v>14</v>
      </c>
      <c r="M19" s="4">
        <v>255</v>
      </c>
    </row>
    <row r="20" spans="1:13">
      <c r="A20" s="3" t="s">
        <v>37</v>
      </c>
      <c r="B20" s="16">
        <v>14.49835</v>
      </c>
      <c r="C20" s="4">
        <v>0</v>
      </c>
      <c r="D20" s="4">
        <v>8</v>
      </c>
      <c r="E20" s="4">
        <v>83</v>
      </c>
      <c r="F20" s="16">
        <v>17.50075</v>
      </c>
      <c r="G20" s="4">
        <v>0</v>
      </c>
      <c r="H20" s="4">
        <v>9</v>
      </c>
      <c r="I20" s="4">
        <v>172</v>
      </c>
      <c r="J20" s="16">
        <v>31.999099999999999</v>
      </c>
      <c r="K20" s="4">
        <v>0</v>
      </c>
      <c r="L20" s="4">
        <v>17</v>
      </c>
      <c r="M20" s="4">
        <v>255</v>
      </c>
    </row>
    <row r="21" spans="1:13">
      <c r="A21" s="3" t="s">
        <v>173</v>
      </c>
      <c r="B21" s="16">
        <v>19.071199999999997</v>
      </c>
      <c r="C21" s="4">
        <v>0</v>
      </c>
      <c r="D21" s="4">
        <v>10</v>
      </c>
      <c r="E21" s="4">
        <v>65</v>
      </c>
      <c r="F21" s="16">
        <v>16.431550000000001</v>
      </c>
      <c r="G21" s="4">
        <v>0</v>
      </c>
      <c r="H21" s="4">
        <v>9</v>
      </c>
      <c r="I21" s="4">
        <v>73</v>
      </c>
      <c r="J21" s="16">
        <v>35.502749999999999</v>
      </c>
      <c r="K21" s="4">
        <v>0</v>
      </c>
      <c r="L21" s="4">
        <v>19</v>
      </c>
      <c r="M21" s="4">
        <v>138</v>
      </c>
    </row>
    <row r="22" spans="1:13">
      <c r="A22" s="3" t="s">
        <v>62</v>
      </c>
      <c r="B22" s="16">
        <v>27.145499999999998</v>
      </c>
      <c r="C22" s="4">
        <v>0</v>
      </c>
      <c r="D22" s="4">
        <v>15</v>
      </c>
      <c r="E22" s="4">
        <v>159</v>
      </c>
      <c r="F22" s="16">
        <v>16.363500000000002</v>
      </c>
      <c r="G22" s="4">
        <v>1</v>
      </c>
      <c r="H22" s="4">
        <v>9</v>
      </c>
      <c r="I22" s="4">
        <v>61</v>
      </c>
      <c r="J22" s="16">
        <v>43.509</v>
      </c>
      <c r="K22" s="4">
        <v>1</v>
      </c>
      <c r="L22" s="4">
        <v>24</v>
      </c>
      <c r="M22" s="4">
        <v>220</v>
      </c>
    </row>
    <row r="23" spans="1:13">
      <c r="A23" s="3" t="s">
        <v>164</v>
      </c>
      <c r="B23" s="16">
        <v>10.897500000000001</v>
      </c>
      <c r="C23" s="4">
        <v>1</v>
      </c>
      <c r="D23" s="4">
        <v>4</v>
      </c>
      <c r="E23" s="4">
        <v>23</v>
      </c>
      <c r="F23" s="16">
        <v>17.1417</v>
      </c>
      <c r="G23" s="4">
        <v>2</v>
      </c>
      <c r="H23" s="4">
        <v>9</v>
      </c>
      <c r="I23" s="4">
        <v>95</v>
      </c>
      <c r="J23" s="16">
        <v>28.039200000000001</v>
      </c>
      <c r="K23" s="4">
        <v>3</v>
      </c>
      <c r="L23" s="4">
        <v>13</v>
      </c>
      <c r="M23" s="4">
        <v>118</v>
      </c>
    </row>
    <row r="24" spans="1:13">
      <c r="A24" s="3" t="s">
        <v>67</v>
      </c>
      <c r="B24" s="16">
        <v>12.806950000000001</v>
      </c>
      <c r="C24" s="4">
        <v>0</v>
      </c>
      <c r="D24" s="4">
        <v>7</v>
      </c>
      <c r="E24" s="4">
        <v>51</v>
      </c>
      <c r="F24" s="16">
        <v>16.849</v>
      </c>
      <c r="G24" s="4">
        <v>0</v>
      </c>
      <c r="H24" s="4">
        <v>9</v>
      </c>
      <c r="I24" s="4">
        <v>106</v>
      </c>
      <c r="J24" s="16">
        <v>29.655950000000001</v>
      </c>
      <c r="K24" s="4">
        <v>0</v>
      </c>
      <c r="L24" s="4">
        <v>16</v>
      </c>
      <c r="M24" s="4">
        <v>157</v>
      </c>
    </row>
    <row r="25" spans="1:13">
      <c r="A25" s="3" t="s">
        <v>168</v>
      </c>
      <c r="B25" s="16">
        <v>6.82</v>
      </c>
      <c r="C25" s="4">
        <v>0</v>
      </c>
      <c r="D25" s="4">
        <v>4</v>
      </c>
      <c r="E25" s="4">
        <v>24</v>
      </c>
      <c r="F25" s="16">
        <v>15.1</v>
      </c>
      <c r="G25" s="4">
        <v>0</v>
      </c>
      <c r="H25" s="4">
        <v>9</v>
      </c>
      <c r="I25" s="4">
        <v>40</v>
      </c>
      <c r="J25" s="16">
        <v>21.92</v>
      </c>
      <c r="K25" s="4">
        <v>0</v>
      </c>
      <c r="L25" s="4">
        <v>13</v>
      </c>
      <c r="M25" s="4">
        <v>64</v>
      </c>
    </row>
    <row r="26" spans="1:13">
      <c r="A26" s="3" t="s">
        <v>85</v>
      </c>
      <c r="B26" s="16">
        <v>12.670000000000002</v>
      </c>
      <c r="C26" s="4">
        <v>0</v>
      </c>
      <c r="D26" s="4">
        <v>7</v>
      </c>
      <c r="E26" s="4">
        <v>84</v>
      </c>
      <c r="F26" s="16">
        <v>16.045000000000002</v>
      </c>
      <c r="G26" s="4">
        <v>0</v>
      </c>
      <c r="H26" s="4">
        <v>9</v>
      </c>
      <c r="I26" s="4">
        <v>94</v>
      </c>
      <c r="J26" s="16">
        <v>28.715000000000003</v>
      </c>
      <c r="K26" s="4">
        <v>0</v>
      </c>
      <c r="L26" s="4">
        <v>16</v>
      </c>
      <c r="M26" s="4">
        <v>178</v>
      </c>
    </row>
    <row r="27" spans="1:13">
      <c r="A27" s="3" t="s">
        <v>138</v>
      </c>
      <c r="B27" s="16">
        <v>10.405000000000001</v>
      </c>
      <c r="C27" s="4">
        <v>0</v>
      </c>
      <c r="D27" s="4">
        <v>6</v>
      </c>
      <c r="E27" s="4">
        <v>46</v>
      </c>
      <c r="F27" s="16">
        <v>21.784099999999999</v>
      </c>
      <c r="G27" s="4">
        <v>0</v>
      </c>
      <c r="H27" s="4">
        <v>9</v>
      </c>
      <c r="I27" s="4">
        <v>161</v>
      </c>
      <c r="J27" s="16">
        <v>32.189099999999996</v>
      </c>
      <c r="K27" s="4">
        <v>0</v>
      </c>
      <c r="L27" s="4">
        <v>15</v>
      </c>
      <c r="M27" s="4">
        <v>207</v>
      </c>
    </row>
    <row r="28" spans="1:13">
      <c r="A28" s="3" t="s">
        <v>39</v>
      </c>
      <c r="B28" s="16">
        <v>11.399999999999999</v>
      </c>
      <c r="C28" s="4">
        <v>15</v>
      </c>
      <c r="D28" s="4">
        <v>0</v>
      </c>
      <c r="E28" s="4">
        <v>0</v>
      </c>
      <c r="F28" s="16">
        <v>22.969150000000003</v>
      </c>
      <c r="G28" s="4">
        <v>10</v>
      </c>
      <c r="H28" s="4">
        <v>9</v>
      </c>
      <c r="I28" s="4">
        <v>10</v>
      </c>
      <c r="J28" s="16">
        <v>34.369150000000005</v>
      </c>
      <c r="K28" s="4">
        <v>25</v>
      </c>
      <c r="L28" s="4">
        <v>9</v>
      </c>
      <c r="M28" s="4">
        <v>10</v>
      </c>
    </row>
    <row r="29" spans="1:13">
      <c r="A29" s="3" t="s">
        <v>87</v>
      </c>
      <c r="B29" s="16">
        <v>21.299799999999998</v>
      </c>
      <c r="C29" s="4">
        <v>0</v>
      </c>
      <c r="D29" s="4">
        <v>12</v>
      </c>
      <c r="E29" s="4">
        <v>100</v>
      </c>
      <c r="F29" s="16">
        <v>14.640000000000002</v>
      </c>
      <c r="G29" s="4">
        <v>2</v>
      </c>
      <c r="H29" s="4">
        <v>8</v>
      </c>
      <c r="I29" s="4">
        <v>48</v>
      </c>
      <c r="J29" s="16">
        <v>35.939799999999998</v>
      </c>
      <c r="K29" s="4">
        <v>2</v>
      </c>
      <c r="L29" s="4">
        <v>20</v>
      </c>
      <c r="M29" s="4">
        <v>148</v>
      </c>
    </row>
    <row r="30" spans="1:13">
      <c r="A30" s="3" t="s">
        <v>492</v>
      </c>
      <c r="B30" s="16">
        <v>10.971450000000001</v>
      </c>
      <c r="C30" s="4">
        <v>0</v>
      </c>
      <c r="D30" s="4">
        <v>6</v>
      </c>
      <c r="E30" s="4">
        <v>63</v>
      </c>
      <c r="F30" s="16">
        <v>15.59895</v>
      </c>
      <c r="G30" s="4">
        <v>0</v>
      </c>
      <c r="H30" s="4">
        <v>8</v>
      </c>
      <c r="I30" s="4">
        <v>121</v>
      </c>
      <c r="J30" s="16">
        <v>26.570399999999999</v>
      </c>
      <c r="K30" s="4">
        <v>0</v>
      </c>
      <c r="L30" s="4">
        <v>14</v>
      </c>
      <c r="M30" s="4">
        <v>184</v>
      </c>
    </row>
    <row r="31" spans="1:13">
      <c r="A31" s="3" t="s">
        <v>479</v>
      </c>
      <c r="B31" s="16">
        <v>8.956999999999999</v>
      </c>
      <c r="C31" s="4">
        <v>0</v>
      </c>
      <c r="D31" s="4">
        <v>4</v>
      </c>
      <c r="E31" s="4">
        <v>92</v>
      </c>
      <c r="F31" s="16">
        <v>16.8627</v>
      </c>
      <c r="G31" s="4">
        <v>0</v>
      </c>
      <c r="H31" s="4">
        <v>8</v>
      </c>
      <c r="I31" s="4">
        <v>123</v>
      </c>
      <c r="J31" s="16">
        <v>25.819699999999997</v>
      </c>
      <c r="K31" s="4">
        <v>0</v>
      </c>
      <c r="L31" s="4">
        <v>12</v>
      </c>
      <c r="M31" s="4">
        <v>215</v>
      </c>
    </row>
    <row r="32" spans="1:13">
      <c r="A32" s="3" t="s">
        <v>126</v>
      </c>
      <c r="B32" s="16">
        <v>23.705450000000003</v>
      </c>
      <c r="C32" s="4">
        <v>0</v>
      </c>
      <c r="D32" s="4">
        <v>13</v>
      </c>
      <c r="E32" s="4">
        <v>112</v>
      </c>
      <c r="F32" s="16">
        <v>15.19755</v>
      </c>
      <c r="G32" s="4">
        <v>0</v>
      </c>
      <c r="H32" s="4">
        <v>8</v>
      </c>
      <c r="I32" s="4">
        <v>109</v>
      </c>
      <c r="J32" s="16">
        <v>38.903000000000006</v>
      </c>
      <c r="K32" s="4">
        <v>0</v>
      </c>
      <c r="L32" s="4">
        <v>21</v>
      </c>
      <c r="M32" s="4">
        <v>221</v>
      </c>
    </row>
    <row r="33" spans="1:13">
      <c r="A33" s="3" t="s">
        <v>531</v>
      </c>
      <c r="B33" s="16">
        <v>8.4992000000000001</v>
      </c>
      <c r="C33" s="4">
        <v>0</v>
      </c>
      <c r="D33" s="4">
        <v>5</v>
      </c>
      <c r="E33" s="4">
        <v>24</v>
      </c>
      <c r="F33" s="16">
        <v>15.299249999999999</v>
      </c>
      <c r="G33" s="4">
        <v>0</v>
      </c>
      <c r="H33" s="4">
        <v>8</v>
      </c>
      <c r="I33" s="4">
        <v>29</v>
      </c>
      <c r="J33" s="16">
        <v>23.798449999999999</v>
      </c>
      <c r="K33" s="4">
        <v>0</v>
      </c>
      <c r="L33" s="4">
        <v>13</v>
      </c>
      <c r="M33" s="4">
        <v>53</v>
      </c>
    </row>
    <row r="34" spans="1:13">
      <c r="A34" s="3" t="s">
        <v>503</v>
      </c>
      <c r="B34" s="16">
        <v>11.78715</v>
      </c>
      <c r="C34" s="4">
        <v>0</v>
      </c>
      <c r="D34" s="4">
        <v>6</v>
      </c>
      <c r="E34" s="4">
        <v>90</v>
      </c>
      <c r="F34" s="16">
        <v>14.957450000000001</v>
      </c>
      <c r="G34" s="4">
        <v>0</v>
      </c>
      <c r="H34" s="4">
        <v>8</v>
      </c>
      <c r="I34" s="4">
        <v>123</v>
      </c>
      <c r="J34" s="16">
        <v>26.744600000000002</v>
      </c>
      <c r="K34" s="4">
        <v>0</v>
      </c>
      <c r="L34" s="4">
        <v>14</v>
      </c>
      <c r="M34" s="4">
        <v>213</v>
      </c>
    </row>
    <row r="35" spans="1:13">
      <c r="A35" s="3" t="s">
        <v>166</v>
      </c>
      <c r="B35" s="16">
        <v>25.529900000000001</v>
      </c>
      <c r="C35" s="4">
        <v>0</v>
      </c>
      <c r="D35" s="4">
        <v>14</v>
      </c>
      <c r="E35" s="4">
        <v>150</v>
      </c>
      <c r="F35" s="16">
        <v>16.397200000000002</v>
      </c>
      <c r="G35" s="4">
        <v>0</v>
      </c>
      <c r="H35" s="4">
        <v>8</v>
      </c>
      <c r="I35" s="4">
        <v>108</v>
      </c>
      <c r="J35" s="16">
        <v>41.927100000000003</v>
      </c>
      <c r="K35" s="4">
        <v>0</v>
      </c>
      <c r="L35" s="4">
        <v>22</v>
      </c>
      <c r="M35" s="4">
        <v>258</v>
      </c>
    </row>
    <row r="36" spans="1:13">
      <c r="A36" s="3" t="s">
        <v>81</v>
      </c>
      <c r="B36" s="16">
        <v>12.5861</v>
      </c>
      <c r="C36" s="4">
        <v>0</v>
      </c>
      <c r="D36" s="4">
        <v>7</v>
      </c>
      <c r="E36" s="4">
        <v>43</v>
      </c>
      <c r="F36" s="16">
        <v>15.835000000000001</v>
      </c>
      <c r="G36" s="4">
        <v>0</v>
      </c>
      <c r="H36" s="4">
        <v>8</v>
      </c>
      <c r="I36" s="4">
        <v>86</v>
      </c>
      <c r="J36" s="16">
        <v>28.421100000000003</v>
      </c>
      <c r="K36" s="4">
        <v>0</v>
      </c>
      <c r="L36" s="4">
        <v>15</v>
      </c>
      <c r="M36" s="4">
        <v>129</v>
      </c>
    </row>
    <row r="37" spans="1:13">
      <c r="A37" s="3" t="s">
        <v>106</v>
      </c>
      <c r="B37" s="16">
        <v>6.6800000000000006</v>
      </c>
      <c r="C37" s="4">
        <v>0</v>
      </c>
      <c r="D37" s="4">
        <v>4</v>
      </c>
      <c r="E37" s="4">
        <v>16</v>
      </c>
      <c r="F37" s="16">
        <v>16.81795</v>
      </c>
      <c r="G37" s="4">
        <v>0</v>
      </c>
      <c r="H37" s="4">
        <v>8</v>
      </c>
      <c r="I37" s="4">
        <v>44</v>
      </c>
      <c r="J37" s="16">
        <v>23.497949999999999</v>
      </c>
      <c r="K37" s="4">
        <v>0</v>
      </c>
      <c r="L37" s="4">
        <v>12</v>
      </c>
      <c r="M37" s="4">
        <v>60</v>
      </c>
    </row>
    <row r="38" spans="1:13">
      <c r="A38" s="3" t="s">
        <v>143</v>
      </c>
      <c r="B38" s="16">
        <v>4.8175000000000008</v>
      </c>
      <c r="C38" s="4">
        <v>0</v>
      </c>
      <c r="D38" s="4">
        <v>3</v>
      </c>
      <c r="E38" s="4">
        <v>1</v>
      </c>
      <c r="F38" s="16">
        <v>15.110000000000001</v>
      </c>
      <c r="G38" s="4">
        <v>0</v>
      </c>
      <c r="H38" s="4">
        <v>8</v>
      </c>
      <c r="I38" s="4">
        <v>132</v>
      </c>
      <c r="J38" s="16">
        <v>19.927500000000002</v>
      </c>
      <c r="K38" s="4">
        <v>0</v>
      </c>
      <c r="L38" s="4">
        <v>11</v>
      </c>
      <c r="M38" s="4">
        <v>133</v>
      </c>
    </row>
    <row r="39" spans="1:13">
      <c r="A39" s="3" t="s">
        <v>175</v>
      </c>
      <c r="B39" s="16">
        <v>13.133350000000002</v>
      </c>
      <c r="C39" s="4">
        <v>0</v>
      </c>
      <c r="D39" s="4">
        <v>7</v>
      </c>
      <c r="E39" s="4">
        <v>54</v>
      </c>
      <c r="F39" s="16">
        <v>13.307499999999999</v>
      </c>
      <c r="G39" s="4">
        <v>0</v>
      </c>
      <c r="H39" s="4">
        <v>8</v>
      </c>
      <c r="I39" s="4">
        <v>29</v>
      </c>
      <c r="J39" s="16">
        <v>26.440850000000001</v>
      </c>
      <c r="K39" s="4">
        <v>0</v>
      </c>
      <c r="L39" s="4">
        <v>15</v>
      </c>
      <c r="M39" s="4">
        <v>83</v>
      </c>
    </row>
    <row r="40" spans="1:13">
      <c r="A40" s="3" t="s">
        <v>446</v>
      </c>
      <c r="B40" s="16">
        <v>3.4783000000000004</v>
      </c>
      <c r="C40" s="4">
        <v>0</v>
      </c>
      <c r="D40" s="4">
        <v>2</v>
      </c>
      <c r="E40" s="4">
        <v>11</v>
      </c>
      <c r="F40" s="16">
        <v>13.097500000000002</v>
      </c>
      <c r="G40" s="4">
        <v>0</v>
      </c>
      <c r="H40" s="4">
        <v>8</v>
      </c>
      <c r="I40" s="4">
        <v>17</v>
      </c>
      <c r="J40" s="16">
        <v>16.575800000000001</v>
      </c>
      <c r="K40" s="4">
        <v>0</v>
      </c>
      <c r="L40" s="4">
        <v>10</v>
      </c>
      <c r="M40" s="4">
        <v>28</v>
      </c>
    </row>
    <row r="41" spans="1:13">
      <c r="A41" s="3" t="s">
        <v>497</v>
      </c>
      <c r="B41" s="16">
        <v>12.655000000000001</v>
      </c>
      <c r="C41" s="4">
        <v>0</v>
      </c>
      <c r="D41" s="4">
        <v>6</v>
      </c>
      <c r="E41" s="4">
        <v>66</v>
      </c>
      <c r="F41" s="16">
        <v>13.4427</v>
      </c>
      <c r="G41" s="4">
        <v>0</v>
      </c>
      <c r="H41" s="4">
        <v>8</v>
      </c>
      <c r="I41" s="4">
        <v>19</v>
      </c>
      <c r="J41" s="16">
        <v>26.097700000000003</v>
      </c>
      <c r="K41" s="4">
        <v>0</v>
      </c>
      <c r="L41" s="4">
        <v>14</v>
      </c>
      <c r="M41" s="4">
        <v>85</v>
      </c>
    </row>
    <row r="42" spans="1:13">
      <c r="A42" s="3" t="s">
        <v>149</v>
      </c>
      <c r="B42" s="16">
        <v>1.9850000000000001</v>
      </c>
      <c r="C42" s="4">
        <v>0</v>
      </c>
      <c r="D42" s="4">
        <v>1</v>
      </c>
      <c r="E42" s="4">
        <v>22</v>
      </c>
      <c r="F42" s="16">
        <v>11.8475</v>
      </c>
      <c r="G42" s="4">
        <v>0</v>
      </c>
      <c r="H42" s="4">
        <v>7</v>
      </c>
      <c r="I42" s="4">
        <v>37</v>
      </c>
      <c r="J42" s="16">
        <v>13.8325</v>
      </c>
      <c r="K42" s="4">
        <v>0</v>
      </c>
      <c r="L42" s="4">
        <v>8</v>
      </c>
      <c r="M42" s="4">
        <v>59</v>
      </c>
    </row>
    <row r="43" spans="1:13">
      <c r="A43" s="3" t="s">
        <v>93</v>
      </c>
      <c r="B43" s="16">
        <v>34.633950000000006</v>
      </c>
      <c r="C43" s="4">
        <v>0</v>
      </c>
      <c r="D43" s="4">
        <v>19</v>
      </c>
      <c r="E43" s="4">
        <v>203</v>
      </c>
      <c r="F43" s="16">
        <v>12.881349999999999</v>
      </c>
      <c r="G43" s="4">
        <v>0</v>
      </c>
      <c r="H43" s="4">
        <v>7</v>
      </c>
      <c r="I43" s="4">
        <v>66</v>
      </c>
      <c r="J43" s="16">
        <v>47.515300000000003</v>
      </c>
      <c r="K43" s="4">
        <v>0</v>
      </c>
      <c r="L43" s="4">
        <v>26</v>
      </c>
      <c r="M43" s="4">
        <v>269</v>
      </c>
    </row>
    <row r="44" spans="1:13">
      <c r="A44" s="3" t="s">
        <v>158</v>
      </c>
      <c r="B44" s="16">
        <v>5.2575000000000003</v>
      </c>
      <c r="C44" s="4">
        <v>0</v>
      </c>
      <c r="D44" s="4">
        <v>2</v>
      </c>
      <c r="E44" s="4">
        <v>12</v>
      </c>
      <c r="F44" s="16">
        <v>11.8528</v>
      </c>
      <c r="G44" s="4">
        <v>0</v>
      </c>
      <c r="H44" s="4">
        <v>7</v>
      </c>
      <c r="I44" s="4">
        <v>6</v>
      </c>
      <c r="J44" s="16">
        <v>17.110300000000002</v>
      </c>
      <c r="K44" s="4">
        <v>0</v>
      </c>
      <c r="L44" s="4">
        <v>9</v>
      </c>
      <c r="M44" s="4">
        <v>18</v>
      </c>
    </row>
    <row r="45" spans="1:13">
      <c r="A45" s="3" t="s">
        <v>101</v>
      </c>
      <c r="B45" s="16">
        <v>9.9618500000000001</v>
      </c>
      <c r="C45" s="4">
        <v>0</v>
      </c>
      <c r="D45" s="4">
        <v>5</v>
      </c>
      <c r="E45" s="4">
        <v>99</v>
      </c>
      <c r="F45" s="16">
        <v>13.082500000000003</v>
      </c>
      <c r="G45" s="4">
        <v>1</v>
      </c>
      <c r="H45" s="4">
        <v>7</v>
      </c>
      <c r="I45" s="4">
        <v>79</v>
      </c>
      <c r="J45" s="16">
        <v>23.044350000000001</v>
      </c>
      <c r="K45" s="4">
        <v>1</v>
      </c>
      <c r="L45" s="4">
        <v>12</v>
      </c>
      <c r="M45" s="4">
        <v>178</v>
      </c>
    </row>
    <row r="46" spans="1:13">
      <c r="A46" s="3" t="s">
        <v>100</v>
      </c>
      <c r="B46" s="16">
        <v>17.226849999999999</v>
      </c>
      <c r="C46" s="4">
        <v>0</v>
      </c>
      <c r="D46" s="4">
        <v>9</v>
      </c>
      <c r="E46" s="4">
        <v>62</v>
      </c>
      <c r="F46" s="16">
        <v>12.364849999999999</v>
      </c>
      <c r="G46" s="4">
        <v>0</v>
      </c>
      <c r="H46" s="4">
        <v>7</v>
      </c>
      <c r="I46" s="4">
        <v>61</v>
      </c>
      <c r="J46" s="16">
        <v>29.591699999999996</v>
      </c>
      <c r="K46" s="4">
        <v>0</v>
      </c>
      <c r="L46" s="4">
        <v>16</v>
      </c>
      <c r="M46" s="4">
        <v>123</v>
      </c>
    </row>
    <row r="47" spans="1:13">
      <c r="A47" s="3" t="s">
        <v>122</v>
      </c>
      <c r="B47" s="16">
        <v>13.675000000000001</v>
      </c>
      <c r="C47" s="4">
        <v>0</v>
      </c>
      <c r="D47" s="4">
        <v>8</v>
      </c>
      <c r="E47" s="4">
        <v>50</v>
      </c>
      <c r="F47" s="16">
        <v>13.5975</v>
      </c>
      <c r="G47" s="4">
        <v>1</v>
      </c>
      <c r="H47" s="4">
        <v>7</v>
      </c>
      <c r="I47" s="4">
        <v>17</v>
      </c>
      <c r="J47" s="16">
        <v>27.272500000000001</v>
      </c>
      <c r="K47" s="4">
        <v>1</v>
      </c>
      <c r="L47" s="4">
        <v>15</v>
      </c>
      <c r="M47" s="4">
        <v>67</v>
      </c>
    </row>
    <row r="48" spans="1:13">
      <c r="A48" s="3" t="s">
        <v>156</v>
      </c>
      <c r="B48" s="16">
        <v>16.168599999999998</v>
      </c>
      <c r="C48" s="4">
        <v>0</v>
      </c>
      <c r="D48" s="4">
        <v>7</v>
      </c>
      <c r="E48" s="4">
        <v>102</v>
      </c>
      <c r="F48" s="16">
        <v>13.9831</v>
      </c>
      <c r="G48" s="4">
        <v>0</v>
      </c>
      <c r="H48" s="4">
        <v>7</v>
      </c>
      <c r="I48" s="4">
        <v>76</v>
      </c>
      <c r="J48" s="16">
        <v>30.151699999999998</v>
      </c>
      <c r="K48" s="4">
        <v>0</v>
      </c>
      <c r="L48" s="4">
        <v>14</v>
      </c>
      <c r="M48" s="4">
        <v>178</v>
      </c>
    </row>
    <row r="49" spans="1:13">
      <c r="A49" s="3" t="s">
        <v>133</v>
      </c>
      <c r="B49" s="16">
        <v>5.4819500000000012</v>
      </c>
      <c r="C49" s="4">
        <v>0</v>
      </c>
      <c r="D49" s="4">
        <v>3</v>
      </c>
      <c r="E49" s="4">
        <v>17</v>
      </c>
      <c r="F49" s="16">
        <v>12.407499999999999</v>
      </c>
      <c r="G49" s="4">
        <v>0</v>
      </c>
      <c r="H49" s="4">
        <v>7</v>
      </c>
      <c r="I49" s="4">
        <v>69</v>
      </c>
      <c r="J49" s="16">
        <v>17.88945</v>
      </c>
      <c r="K49" s="4">
        <v>0</v>
      </c>
      <c r="L49" s="4">
        <v>10</v>
      </c>
      <c r="M49" s="4">
        <v>86</v>
      </c>
    </row>
    <row r="50" spans="1:13">
      <c r="A50" s="3" t="s">
        <v>474</v>
      </c>
      <c r="B50" s="16">
        <v>13.8361</v>
      </c>
      <c r="C50" s="4">
        <v>0</v>
      </c>
      <c r="D50" s="4">
        <v>8</v>
      </c>
      <c r="E50" s="4">
        <v>56</v>
      </c>
      <c r="F50" s="16">
        <v>14.14</v>
      </c>
      <c r="G50" s="4">
        <v>0</v>
      </c>
      <c r="H50" s="4">
        <v>7</v>
      </c>
      <c r="I50" s="4">
        <v>168</v>
      </c>
      <c r="J50" s="16">
        <v>27.976100000000002</v>
      </c>
      <c r="K50" s="4">
        <v>0</v>
      </c>
      <c r="L50" s="4">
        <v>15</v>
      </c>
      <c r="M50" s="4">
        <v>224</v>
      </c>
    </row>
    <row r="51" spans="1:13">
      <c r="A51" s="3" t="s">
        <v>48</v>
      </c>
      <c r="B51" s="16">
        <v>18.864250000000002</v>
      </c>
      <c r="C51" s="4">
        <v>0</v>
      </c>
      <c r="D51" s="4">
        <v>10</v>
      </c>
      <c r="E51" s="4">
        <v>73</v>
      </c>
      <c r="F51" s="16">
        <v>12.335150000000001</v>
      </c>
      <c r="G51" s="4">
        <v>0</v>
      </c>
      <c r="H51" s="4">
        <v>7</v>
      </c>
      <c r="I51" s="4">
        <v>28</v>
      </c>
      <c r="J51" s="16">
        <v>31.199400000000004</v>
      </c>
      <c r="K51" s="4">
        <v>0</v>
      </c>
      <c r="L51" s="4">
        <v>17</v>
      </c>
      <c r="M51" s="4">
        <v>101</v>
      </c>
    </row>
    <row r="52" spans="1:13">
      <c r="A52" s="3" t="s">
        <v>535</v>
      </c>
      <c r="B52" s="16">
        <v>14.375</v>
      </c>
      <c r="C52" s="4">
        <v>0</v>
      </c>
      <c r="D52" s="4">
        <v>8</v>
      </c>
      <c r="E52" s="4">
        <v>90</v>
      </c>
      <c r="F52" s="16">
        <v>12.262300000000002</v>
      </c>
      <c r="G52" s="4">
        <v>0</v>
      </c>
      <c r="H52" s="4">
        <v>7</v>
      </c>
      <c r="I52" s="4">
        <v>69</v>
      </c>
      <c r="J52" s="16">
        <v>26.637300000000003</v>
      </c>
      <c r="K52" s="4">
        <v>0</v>
      </c>
      <c r="L52" s="4">
        <v>15</v>
      </c>
      <c r="M52" s="4">
        <v>159</v>
      </c>
    </row>
    <row r="53" spans="1:13">
      <c r="A53" s="3" t="s">
        <v>515</v>
      </c>
      <c r="B53" s="16">
        <v>20.489350000000002</v>
      </c>
      <c r="C53" s="4">
        <v>15</v>
      </c>
      <c r="D53" s="4">
        <v>6</v>
      </c>
      <c r="E53" s="4">
        <v>-3</v>
      </c>
      <c r="F53" s="16">
        <v>15.5075</v>
      </c>
      <c r="G53" s="4">
        <v>9</v>
      </c>
      <c r="H53" s="4">
        <v>7</v>
      </c>
      <c r="I53" s="4">
        <v>-11</v>
      </c>
      <c r="J53" s="16">
        <v>35.996850000000002</v>
      </c>
      <c r="K53" s="4">
        <v>24</v>
      </c>
      <c r="L53" s="4">
        <v>13</v>
      </c>
      <c r="M53" s="4">
        <v>-14</v>
      </c>
    </row>
    <row r="54" spans="1:13">
      <c r="A54" s="3" t="s">
        <v>132</v>
      </c>
      <c r="B54" s="16">
        <v>15.39</v>
      </c>
      <c r="C54" s="4">
        <v>1</v>
      </c>
      <c r="D54" s="4">
        <v>9</v>
      </c>
      <c r="E54" s="4">
        <v>28</v>
      </c>
      <c r="F54" s="16">
        <v>12.365</v>
      </c>
      <c r="G54" s="4">
        <v>1</v>
      </c>
      <c r="H54" s="4">
        <v>7</v>
      </c>
      <c r="I54" s="4">
        <v>38</v>
      </c>
      <c r="J54" s="16">
        <v>27.755000000000003</v>
      </c>
      <c r="K54" s="4">
        <v>2</v>
      </c>
      <c r="L54" s="4">
        <v>16</v>
      </c>
      <c r="M54" s="4">
        <v>66</v>
      </c>
    </row>
    <row r="55" spans="1:13">
      <c r="A55" s="3" t="s">
        <v>459</v>
      </c>
      <c r="B55" s="16">
        <v>6.9875000000000007</v>
      </c>
      <c r="C55" s="4">
        <v>7</v>
      </c>
      <c r="D55" s="4">
        <v>2</v>
      </c>
      <c r="E55" s="4">
        <v>5</v>
      </c>
      <c r="F55" s="16">
        <v>17.17285</v>
      </c>
      <c r="G55" s="4">
        <v>7</v>
      </c>
      <c r="H55" s="4">
        <v>6</v>
      </c>
      <c r="I55" s="4">
        <v>1</v>
      </c>
      <c r="J55" s="16">
        <v>24.160350000000001</v>
      </c>
      <c r="K55" s="4">
        <v>14</v>
      </c>
      <c r="L55" s="4">
        <v>8</v>
      </c>
      <c r="M55" s="4">
        <v>6</v>
      </c>
    </row>
    <row r="56" spans="1:13">
      <c r="A56" s="3" t="s">
        <v>74</v>
      </c>
      <c r="B56" s="16">
        <v>20.605</v>
      </c>
      <c r="C56" s="4">
        <v>17</v>
      </c>
      <c r="D56" s="4">
        <v>4</v>
      </c>
      <c r="E56" s="4">
        <v>6</v>
      </c>
      <c r="F56" s="16">
        <v>34.327799999999996</v>
      </c>
      <c r="G56" s="4">
        <v>37</v>
      </c>
      <c r="H56" s="4">
        <v>6</v>
      </c>
      <c r="I56" s="4">
        <v>12</v>
      </c>
      <c r="J56" s="16">
        <v>54.9328</v>
      </c>
      <c r="K56" s="4">
        <v>54</v>
      </c>
      <c r="L56" s="4">
        <v>10</v>
      </c>
      <c r="M56" s="4">
        <v>18</v>
      </c>
    </row>
    <row r="57" spans="1:13">
      <c r="A57" s="3" t="s">
        <v>505</v>
      </c>
      <c r="B57" s="16">
        <v>15.6425</v>
      </c>
      <c r="C57" s="4">
        <v>0</v>
      </c>
      <c r="D57" s="4">
        <v>9</v>
      </c>
      <c r="E57" s="4">
        <v>71</v>
      </c>
      <c r="F57" s="16">
        <v>10.422499999999999</v>
      </c>
      <c r="G57" s="4">
        <v>0</v>
      </c>
      <c r="H57" s="4">
        <v>6</v>
      </c>
      <c r="I57" s="4">
        <v>47</v>
      </c>
      <c r="J57" s="16">
        <v>26.064999999999998</v>
      </c>
      <c r="K57" s="4">
        <v>0</v>
      </c>
      <c r="L57" s="4">
        <v>15</v>
      </c>
      <c r="M57" s="4">
        <v>118</v>
      </c>
    </row>
    <row r="58" spans="1:13">
      <c r="A58" s="3" t="s">
        <v>506</v>
      </c>
      <c r="B58" s="16">
        <v>14.320250000000001</v>
      </c>
      <c r="C58" s="4">
        <v>0</v>
      </c>
      <c r="D58" s="4">
        <v>8</v>
      </c>
      <c r="E58" s="4">
        <v>60</v>
      </c>
      <c r="F58" s="16">
        <v>10.667299999999999</v>
      </c>
      <c r="G58" s="4">
        <v>0</v>
      </c>
      <c r="H58" s="4">
        <v>6</v>
      </c>
      <c r="I58" s="4">
        <v>41</v>
      </c>
      <c r="J58" s="16">
        <v>24.987549999999999</v>
      </c>
      <c r="K58" s="4">
        <v>0</v>
      </c>
      <c r="L58" s="4">
        <v>14</v>
      </c>
      <c r="M58" s="4">
        <v>101</v>
      </c>
    </row>
    <row r="59" spans="1:13">
      <c r="A59" s="3" t="s">
        <v>125</v>
      </c>
      <c r="B59" s="16">
        <v>13.707500000000001</v>
      </c>
      <c r="C59" s="4">
        <v>4</v>
      </c>
      <c r="D59" s="4">
        <v>7</v>
      </c>
      <c r="E59" s="4">
        <v>29</v>
      </c>
      <c r="F59" s="16">
        <v>14.87255</v>
      </c>
      <c r="G59" s="4">
        <v>5</v>
      </c>
      <c r="H59" s="4">
        <v>6</v>
      </c>
      <c r="I59" s="4">
        <v>-2</v>
      </c>
      <c r="J59" s="16">
        <v>28.58005</v>
      </c>
      <c r="K59" s="4">
        <v>9</v>
      </c>
      <c r="L59" s="4">
        <v>13</v>
      </c>
      <c r="M59" s="4">
        <v>27</v>
      </c>
    </row>
    <row r="60" spans="1:13">
      <c r="A60" s="3" t="s">
        <v>480</v>
      </c>
      <c r="B60" s="16">
        <v>15.407500000000001</v>
      </c>
      <c r="C60" s="4">
        <v>0</v>
      </c>
      <c r="D60" s="4">
        <v>8</v>
      </c>
      <c r="E60" s="4">
        <v>149</v>
      </c>
      <c r="F60" s="16">
        <v>11.31265</v>
      </c>
      <c r="G60" s="4">
        <v>0</v>
      </c>
      <c r="H60" s="4">
        <v>6</v>
      </c>
      <c r="I60" s="4">
        <v>94</v>
      </c>
      <c r="J60" s="16">
        <v>26.72015</v>
      </c>
      <c r="K60" s="4">
        <v>0</v>
      </c>
      <c r="L60" s="4">
        <v>14</v>
      </c>
      <c r="M60" s="4">
        <v>243</v>
      </c>
    </row>
    <row r="61" spans="1:13">
      <c r="A61" s="3" t="s">
        <v>43</v>
      </c>
      <c r="B61" s="16">
        <v>5.8825000000000003</v>
      </c>
      <c r="C61" s="4">
        <v>5</v>
      </c>
      <c r="D61" s="4">
        <v>2</v>
      </c>
      <c r="E61" s="4">
        <v>-1</v>
      </c>
      <c r="F61" s="16">
        <v>28.500600000000002</v>
      </c>
      <c r="G61" s="4">
        <v>19</v>
      </c>
      <c r="H61" s="4">
        <v>6</v>
      </c>
      <c r="I61" s="4">
        <v>-3</v>
      </c>
      <c r="J61" s="16">
        <v>34.383099999999999</v>
      </c>
      <c r="K61" s="4">
        <v>24</v>
      </c>
      <c r="L61" s="4">
        <v>8</v>
      </c>
      <c r="M61" s="4">
        <v>-4</v>
      </c>
    </row>
    <row r="62" spans="1:13">
      <c r="A62" s="3" t="s">
        <v>185</v>
      </c>
      <c r="B62" s="16">
        <v>9.2844499999999996</v>
      </c>
      <c r="C62" s="4">
        <v>0</v>
      </c>
      <c r="D62" s="4">
        <v>5</v>
      </c>
      <c r="E62" s="4">
        <v>42</v>
      </c>
      <c r="F62" s="16">
        <v>10.706099999999999</v>
      </c>
      <c r="G62" s="4">
        <v>0</v>
      </c>
      <c r="H62" s="4">
        <v>6</v>
      </c>
      <c r="I62" s="4">
        <v>27</v>
      </c>
      <c r="J62" s="16">
        <v>19.990549999999999</v>
      </c>
      <c r="K62" s="4">
        <v>0</v>
      </c>
      <c r="L62" s="4">
        <v>11</v>
      </c>
      <c r="M62" s="4">
        <v>69</v>
      </c>
    </row>
    <row r="63" spans="1:13">
      <c r="A63" s="3" t="s">
        <v>152</v>
      </c>
      <c r="B63" s="16">
        <v>14.566050000000001</v>
      </c>
      <c r="C63" s="4">
        <v>0</v>
      </c>
      <c r="D63" s="4">
        <v>8</v>
      </c>
      <c r="E63" s="4">
        <v>55</v>
      </c>
      <c r="F63" s="16">
        <v>10.288950000000002</v>
      </c>
      <c r="G63" s="4">
        <v>0</v>
      </c>
      <c r="H63" s="4">
        <v>6</v>
      </c>
      <c r="I63" s="4">
        <v>24</v>
      </c>
      <c r="J63" s="16">
        <v>24.855000000000004</v>
      </c>
      <c r="K63" s="4">
        <v>0</v>
      </c>
      <c r="L63" s="4">
        <v>14</v>
      </c>
      <c r="M63" s="4">
        <v>79</v>
      </c>
    </row>
    <row r="64" spans="1:13">
      <c r="A64" s="3" t="s">
        <v>44</v>
      </c>
      <c r="B64" s="16">
        <v>20.534949999999998</v>
      </c>
      <c r="C64" s="4">
        <v>20</v>
      </c>
      <c r="D64" s="4">
        <v>4</v>
      </c>
      <c r="E64" s="4">
        <v>-4</v>
      </c>
      <c r="F64" s="16">
        <v>16.504999999999999</v>
      </c>
      <c r="G64" s="4">
        <v>8</v>
      </c>
      <c r="H64" s="4">
        <v>6</v>
      </c>
      <c r="I64" s="4">
        <v>6</v>
      </c>
      <c r="J64" s="16">
        <v>37.039949999999997</v>
      </c>
      <c r="K64" s="4">
        <v>28</v>
      </c>
      <c r="L64" s="4">
        <v>10</v>
      </c>
      <c r="M64" s="4">
        <v>2</v>
      </c>
    </row>
    <row r="65" spans="1:13">
      <c r="A65" s="3" t="s">
        <v>157</v>
      </c>
      <c r="B65" s="16">
        <v>6.41</v>
      </c>
      <c r="C65" s="4">
        <v>0</v>
      </c>
      <c r="D65" s="4">
        <v>3</v>
      </c>
      <c r="E65" s="4">
        <v>92</v>
      </c>
      <c r="F65" s="16">
        <v>11.297500000000001</v>
      </c>
      <c r="G65" s="4">
        <v>0</v>
      </c>
      <c r="H65" s="4">
        <v>6</v>
      </c>
      <c r="I65" s="4">
        <v>97</v>
      </c>
      <c r="J65" s="16">
        <v>17.707500000000003</v>
      </c>
      <c r="K65" s="4">
        <v>0</v>
      </c>
      <c r="L65" s="4">
        <v>9</v>
      </c>
      <c r="M65" s="4">
        <v>189</v>
      </c>
    </row>
    <row r="66" spans="1:13">
      <c r="A66" s="3" t="s">
        <v>115</v>
      </c>
      <c r="B66" s="16">
        <v>1.9425000000000001</v>
      </c>
      <c r="C66" s="4">
        <v>1</v>
      </c>
      <c r="D66" s="4">
        <v>1</v>
      </c>
      <c r="E66" s="4">
        <v>-9</v>
      </c>
      <c r="F66" s="16">
        <v>14.282500000000001</v>
      </c>
      <c r="G66" s="4">
        <v>4</v>
      </c>
      <c r="H66" s="4">
        <v>6</v>
      </c>
      <c r="I66" s="4">
        <v>39</v>
      </c>
      <c r="J66" s="16">
        <v>16.225000000000001</v>
      </c>
      <c r="K66" s="4">
        <v>5</v>
      </c>
      <c r="L66" s="4">
        <v>7</v>
      </c>
      <c r="M66" s="4">
        <v>30</v>
      </c>
    </row>
    <row r="67" spans="1:13">
      <c r="A67" s="3" t="s">
        <v>90</v>
      </c>
      <c r="B67" s="16">
        <v>12.875250000000001</v>
      </c>
      <c r="C67" s="4">
        <v>0</v>
      </c>
      <c r="D67" s="4">
        <v>7</v>
      </c>
      <c r="E67" s="4">
        <v>83</v>
      </c>
      <c r="F67" s="16">
        <v>11.560000000000002</v>
      </c>
      <c r="G67" s="4">
        <v>0</v>
      </c>
      <c r="H67" s="4">
        <v>6</v>
      </c>
      <c r="I67" s="4">
        <v>112</v>
      </c>
      <c r="J67" s="16">
        <v>24.435250000000003</v>
      </c>
      <c r="K67" s="4">
        <v>0</v>
      </c>
      <c r="L67" s="4">
        <v>13</v>
      </c>
      <c r="M67" s="4">
        <v>195</v>
      </c>
    </row>
    <row r="68" spans="1:13">
      <c r="A68" s="3" t="s">
        <v>388</v>
      </c>
      <c r="B68" s="16">
        <v>15.743399999999999</v>
      </c>
      <c r="C68" s="4">
        <v>0</v>
      </c>
      <c r="D68" s="4">
        <v>9</v>
      </c>
      <c r="E68" s="4">
        <v>63</v>
      </c>
      <c r="F68" s="16">
        <v>10.68225</v>
      </c>
      <c r="G68" s="4">
        <v>0</v>
      </c>
      <c r="H68" s="4">
        <v>6</v>
      </c>
      <c r="I68" s="4">
        <v>51</v>
      </c>
      <c r="J68" s="16">
        <v>26.425649999999997</v>
      </c>
      <c r="K68" s="4">
        <v>0</v>
      </c>
      <c r="L68" s="4">
        <v>15</v>
      </c>
      <c r="M68" s="4">
        <v>114</v>
      </c>
    </row>
    <row r="69" spans="1:13">
      <c r="A69" s="3" t="s">
        <v>501</v>
      </c>
      <c r="B69" s="16">
        <v>11.227500000000001</v>
      </c>
      <c r="C69" s="4">
        <v>6</v>
      </c>
      <c r="D69" s="4">
        <v>5</v>
      </c>
      <c r="E69" s="4">
        <v>13</v>
      </c>
      <c r="F69" s="16">
        <v>14.391500000000001</v>
      </c>
      <c r="G69" s="4">
        <v>7</v>
      </c>
      <c r="H69" s="4">
        <v>6</v>
      </c>
      <c r="I69" s="4">
        <v>13</v>
      </c>
      <c r="J69" s="16">
        <v>25.619</v>
      </c>
      <c r="K69" s="4">
        <v>13</v>
      </c>
      <c r="L69" s="4">
        <v>11</v>
      </c>
      <c r="M69" s="4">
        <v>26</v>
      </c>
    </row>
    <row r="70" spans="1:13">
      <c r="A70" s="3" t="s">
        <v>141</v>
      </c>
      <c r="B70" s="16">
        <v>3.6900000000000004</v>
      </c>
      <c r="C70" s="4">
        <v>0</v>
      </c>
      <c r="D70" s="4">
        <v>2</v>
      </c>
      <c r="E70" s="4">
        <v>28</v>
      </c>
      <c r="F70" s="16">
        <v>10.72</v>
      </c>
      <c r="G70" s="4">
        <v>0</v>
      </c>
      <c r="H70" s="4">
        <v>6</v>
      </c>
      <c r="I70" s="4">
        <v>64</v>
      </c>
      <c r="J70" s="16">
        <v>14.41</v>
      </c>
      <c r="K70" s="4">
        <v>0</v>
      </c>
      <c r="L70" s="4">
        <v>8</v>
      </c>
      <c r="M70" s="4">
        <v>92</v>
      </c>
    </row>
    <row r="71" spans="1:13">
      <c r="A71" s="3" t="s">
        <v>63</v>
      </c>
      <c r="B71" s="16">
        <v>27.086150000000004</v>
      </c>
      <c r="C71" s="4">
        <v>21</v>
      </c>
      <c r="D71" s="4">
        <v>9</v>
      </c>
      <c r="E71" s="4">
        <v>5</v>
      </c>
      <c r="F71" s="16">
        <v>28.827500000000001</v>
      </c>
      <c r="G71" s="4">
        <v>24</v>
      </c>
      <c r="H71" s="4">
        <v>6</v>
      </c>
      <c r="I71" s="4">
        <v>13</v>
      </c>
      <c r="J71" s="16">
        <v>55.913650000000004</v>
      </c>
      <c r="K71" s="4">
        <v>45</v>
      </c>
      <c r="L71" s="4">
        <v>15</v>
      </c>
      <c r="M71" s="4">
        <v>18</v>
      </c>
    </row>
    <row r="72" spans="1:13">
      <c r="A72" s="3" t="s">
        <v>448</v>
      </c>
      <c r="B72" s="16">
        <v>3.5913500000000003</v>
      </c>
      <c r="C72" s="4">
        <v>0</v>
      </c>
      <c r="D72" s="4">
        <v>2</v>
      </c>
      <c r="E72" s="4">
        <v>30</v>
      </c>
      <c r="F72" s="16">
        <v>10.350950000000001</v>
      </c>
      <c r="G72" s="4">
        <v>0</v>
      </c>
      <c r="H72" s="4">
        <v>6</v>
      </c>
      <c r="I72" s="4">
        <v>20</v>
      </c>
      <c r="J72" s="16">
        <v>13.942300000000001</v>
      </c>
      <c r="K72" s="4">
        <v>0</v>
      </c>
      <c r="L72" s="4">
        <v>8</v>
      </c>
      <c r="M72" s="4">
        <v>50</v>
      </c>
    </row>
    <row r="73" spans="1:13">
      <c r="A73" s="3" t="s">
        <v>466</v>
      </c>
      <c r="B73" s="16">
        <v>7.0825000000000005</v>
      </c>
      <c r="C73" s="4">
        <v>0</v>
      </c>
      <c r="D73" s="4">
        <v>4</v>
      </c>
      <c r="E73" s="4">
        <v>39</v>
      </c>
      <c r="F73" s="16">
        <v>11.292450000000001</v>
      </c>
      <c r="G73" s="4">
        <v>0</v>
      </c>
      <c r="H73" s="4">
        <v>6</v>
      </c>
      <c r="I73" s="4">
        <v>87</v>
      </c>
      <c r="J73" s="16">
        <v>18.374950000000002</v>
      </c>
      <c r="K73" s="4">
        <v>0</v>
      </c>
      <c r="L73" s="4">
        <v>10</v>
      </c>
      <c r="M73" s="4">
        <v>126</v>
      </c>
    </row>
    <row r="74" spans="1:13">
      <c r="A74" s="3" t="s">
        <v>444</v>
      </c>
      <c r="B74" s="16">
        <v>12.040000000000001</v>
      </c>
      <c r="C74" s="4">
        <v>0</v>
      </c>
      <c r="D74" s="4">
        <v>6</v>
      </c>
      <c r="E74" s="4">
        <v>53</v>
      </c>
      <c r="F74" s="16">
        <v>12.164950000000001</v>
      </c>
      <c r="G74" s="4">
        <v>0</v>
      </c>
      <c r="H74" s="4">
        <v>6</v>
      </c>
      <c r="I74" s="4">
        <v>52</v>
      </c>
      <c r="J74" s="16">
        <v>24.204950000000004</v>
      </c>
      <c r="K74" s="4">
        <v>0</v>
      </c>
      <c r="L74" s="4">
        <v>12</v>
      </c>
      <c r="M74" s="4">
        <v>105</v>
      </c>
    </row>
    <row r="75" spans="1:13">
      <c r="A75" s="3" t="s">
        <v>58</v>
      </c>
      <c r="B75" s="16">
        <v>26.835100000000001</v>
      </c>
      <c r="C75" s="4">
        <v>0</v>
      </c>
      <c r="D75" s="4">
        <v>14</v>
      </c>
      <c r="E75" s="4">
        <v>111</v>
      </c>
      <c r="F75" s="16">
        <v>9.1849000000000007</v>
      </c>
      <c r="G75" s="4">
        <v>0</v>
      </c>
      <c r="H75" s="4">
        <v>5</v>
      </c>
      <c r="I75" s="4">
        <v>53</v>
      </c>
      <c r="J75" s="16">
        <v>36.020000000000003</v>
      </c>
      <c r="K75" s="4">
        <v>0</v>
      </c>
      <c r="L75" s="4">
        <v>19</v>
      </c>
      <c r="M75" s="4">
        <v>164</v>
      </c>
    </row>
    <row r="76" spans="1:13">
      <c r="A76" s="3" t="s">
        <v>453</v>
      </c>
      <c r="B76" s="16">
        <v>13.850750000000001</v>
      </c>
      <c r="C76" s="4">
        <v>0</v>
      </c>
      <c r="D76" s="4">
        <v>7</v>
      </c>
      <c r="E76" s="4">
        <v>118</v>
      </c>
      <c r="F76" s="16">
        <v>10.825000000000001</v>
      </c>
      <c r="G76" s="4">
        <v>0</v>
      </c>
      <c r="H76" s="4">
        <v>5</v>
      </c>
      <c r="I76" s="4">
        <v>70</v>
      </c>
      <c r="J76" s="16">
        <v>24.675750000000001</v>
      </c>
      <c r="K76" s="4">
        <v>0</v>
      </c>
      <c r="L76" s="4">
        <v>12</v>
      </c>
      <c r="M76" s="4">
        <v>188</v>
      </c>
    </row>
    <row r="77" spans="1:13">
      <c r="A77" s="3" t="s">
        <v>119</v>
      </c>
      <c r="B77" s="16">
        <v>9.860100000000001</v>
      </c>
      <c r="C77" s="4">
        <v>0</v>
      </c>
      <c r="D77" s="4">
        <v>6</v>
      </c>
      <c r="E77" s="4">
        <v>6</v>
      </c>
      <c r="F77" s="16">
        <v>9.6100000000000012</v>
      </c>
      <c r="G77" s="4">
        <v>0</v>
      </c>
      <c r="H77" s="4">
        <v>5</v>
      </c>
      <c r="I77" s="4">
        <v>92</v>
      </c>
      <c r="J77" s="16">
        <v>19.470100000000002</v>
      </c>
      <c r="K77" s="4">
        <v>0</v>
      </c>
      <c r="L77" s="4">
        <v>11</v>
      </c>
      <c r="M77" s="4">
        <v>98</v>
      </c>
    </row>
    <row r="78" spans="1:13">
      <c r="A78" s="3" t="s">
        <v>489</v>
      </c>
      <c r="B78" s="16">
        <v>14.893200000000002</v>
      </c>
      <c r="C78" s="4">
        <v>0</v>
      </c>
      <c r="D78" s="4">
        <v>8</v>
      </c>
      <c r="E78" s="4">
        <v>67</v>
      </c>
      <c r="F78" s="16">
        <v>8.7319500000000012</v>
      </c>
      <c r="G78" s="4">
        <v>0</v>
      </c>
      <c r="H78" s="4">
        <v>5</v>
      </c>
      <c r="I78" s="4">
        <v>34</v>
      </c>
      <c r="J78" s="16">
        <v>23.625150000000005</v>
      </c>
      <c r="K78" s="4">
        <v>0</v>
      </c>
      <c r="L78" s="4">
        <v>13</v>
      </c>
      <c r="M78" s="4">
        <v>101</v>
      </c>
    </row>
    <row r="79" spans="1:13">
      <c r="A79" s="3" t="s">
        <v>395</v>
      </c>
      <c r="B79" s="16">
        <v>2.1524999999999999</v>
      </c>
      <c r="C79" s="4">
        <v>1</v>
      </c>
      <c r="D79" s="4">
        <v>1</v>
      </c>
      <c r="E79" s="4">
        <v>3</v>
      </c>
      <c r="F79" s="16">
        <v>9.1125000000000007</v>
      </c>
      <c r="G79" s="4">
        <v>1</v>
      </c>
      <c r="H79" s="4">
        <v>5</v>
      </c>
      <c r="I79" s="4">
        <v>35</v>
      </c>
      <c r="J79" s="16">
        <v>11.265000000000001</v>
      </c>
      <c r="K79" s="4">
        <v>2</v>
      </c>
      <c r="L79" s="4">
        <v>6</v>
      </c>
      <c r="M79" s="4">
        <v>38</v>
      </c>
    </row>
    <row r="80" spans="1:13">
      <c r="A80" s="3" t="s">
        <v>140</v>
      </c>
      <c r="B80" s="16">
        <v>12.7875</v>
      </c>
      <c r="C80" s="4">
        <v>9</v>
      </c>
      <c r="D80" s="4">
        <v>5</v>
      </c>
      <c r="E80" s="4">
        <v>5</v>
      </c>
      <c r="F80" s="16">
        <v>10.342499999999999</v>
      </c>
      <c r="G80" s="4">
        <v>5</v>
      </c>
      <c r="H80" s="4">
        <v>5</v>
      </c>
      <c r="I80" s="4">
        <v>-9</v>
      </c>
      <c r="J80" s="16">
        <v>23.13</v>
      </c>
      <c r="K80" s="4">
        <v>14</v>
      </c>
      <c r="L80" s="4">
        <v>10</v>
      </c>
      <c r="M80" s="4">
        <v>-4</v>
      </c>
    </row>
    <row r="81" spans="1:13">
      <c r="A81" s="3" t="s">
        <v>42</v>
      </c>
      <c r="B81" s="16">
        <v>5.3258500000000009</v>
      </c>
      <c r="C81" s="4">
        <v>0</v>
      </c>
      <c r="D81" s="4">
        <v>3</v>
      </c>
      <c r="E81" s="4">
        <v>16</v>
      </c>
      <c r="F81" s="16">
        <v>9.0433000000000003</v>
      </c>
      <c r="G81" s="4">
        <v>0</v>
      </c>
      <c r="H81" s="4">
        <v>5</v>
      </c>
      <c r="I81" s="4">
        <v>17</v>
      </c>
      <c r="J81" s="16">
        <v>14.369150000000001</v>
      </c>
      <c r="K81" s="4">
        <v>0</v>
      </c>
      <c r="L81" s="4">
        <v>8</v>
      </c>
      <c r="M81" s="4">
        <v>33</v>
      </c>
    </row>
    <row r="82" spans="1:13">
      <c r="A82" s="3" t="s">
        <v>73</v>
      </c>
      <c r="B82" s="16">
        <v>15.581850000000001</v>
      </c>
      <c r="C82" s="4">
        <v>16</v>
      </c>
      <c r="D82" s="4">
        <v>1</v>
      </c>
      <c r="E82" s="4">
        <v>3</v>
      </c>
      <c r="F82" s="16">
        <v>17.68805</v>
      </c>
      <c r="G82" s="4">
        <v>13</v>
      </c>
      <c r="H82" s="4">
        <v>5</v>
      </c>
      <c r="I82" s="4">
        <v>-5</v>
      </c>
      <c r="J82" s="16">
        <v>33.2699</v>
      </c>
      <c r="K82" s="4">
        <v>29</v>
      </c>
      <c r="L82" s="4">
        <v>6</v>
      </c>
      <c r="M82" s="4">
        <v>-2</v>
      </c>
    </row>
    <row r="83" spans="1:13">
      <c r="A83" s="3" t="s">
        <v>38</v>
      </c>
      <c r="B83" s="16">
        <v>29.79205</v>
      </c>
      <c r="C83" s="4">
        <v>0</v>
      </c>
      <c r="D83" s="4">
        <v>16</v>
      </c>
      <c r="E83" s="4">
        <v>127</v>
      </c>
      <c r="F83" s="16">
        <v>9.3481500000000004</v>
      </c>
      <c r="G83" s="4">
        <v>0</v>
      </c>
      <c r="H83" s="4">
        <v>5</v>
      </c>
      <c r="I83" s="4">
        <v>43</v>
      </c>
      <c r="J83" s="16">
        <v>39.1402</v>
      </c>
      <c r="K83" s="4">
        <v>0</v>
      </c>
      <c r="L83" s="4">
        <v>21</v>
      </c>
      <c r="M83" s="4">
        <v>170</v>
      </c>
    </row>
    <row r="84" spans="1:13">
      <c r="A84" s="3" t="s">
        <v>160</v>
      </c>
      <c r="B84" s="16">
        <v>16.153849999999998</v>
      </c>
      <c r="C84" s="4">
        <v>0</v>
      </c>
      <c r="D84" s="4">
        <v>8</v>
      </c>
      <c r="E84" s="4">
        <v>53</v>
      </c>
      <c r="F84" s="16">
        <v>11.22645</v>
      </c>
      <c r="G84" s="4">
        <v>0</v>
      </c>
      <c r="H84" s="4">
        <v>5</v>
      </c>
      <c r="I84" s="4">
        <v>47</v>
      </c>
      <c r="J84" s="16">
        <v>27.380299999999998</v>
      </c>
      <c r="K84" s="4">
        <v>0</v>
      </c>
      <c r="L84" s="4">
        <v>13</v>
      </c>
      <c r="M84" s="4">
        <v>100</v>
      </c>
    </row>
    <row r="85" spans="1:13">
      <c r="A85" s="3" t="s">
        <v>496</v>
      </c>
      <c r="B85" s="16">
        <v>9.2390500000000007</v>
      </c>
      <c r="C85" s="4">
        <v>1</v>
      </c>
      <c r="D85" s="4">
        <v>5</v>
      </c>
      <c r="E85" s="4">
        <v>18</v>
      </c>
      <c r="F85" s="16">
        <v>8.1224999999999987</v>
      </c>
      <c r="G85" s="4">
        <v>0</v>
      </c>
      <c r="H85" s="4">
        <v>5</v>
      </c>
      <c r="I85" s="4">
        <v>7</v>
      </c>
      <c r="J85" s="16">
        <v>17.361550000000001</v>
      </c>
      <c r="K85" s="4">
        <v>1</v>
      </c>
      <c r="L85" s="4">
        <v>10</v>
      </c>
      <c r="M85" s="4">
        <v>25</v>
      </c>
    </row>
    <row r="86" spans="1:13">
      <c r="A86" s="3" t="s">
        <v>460</v>
      </c>
      <c r="B86" s="16">
        <v>10.6675</v>
      </c>
      <c r="C86" s="4">
        <v>0</v>
      </c>
      <c r="D86" s="4">
        <v>6</v>
      </c>
      <c r="E86" s="4">
        <v>61</v>
      </c>
      <c r="F86" s="16">
        <v>8.9307499999999997</v>
      </c>
      <c r="G86" s="4">
        <v>0</v>
      </c>
      <c r="H86" s="4">
        <v>5</v>
      </c>
      <c r="I86" s="4">
        <v>48</v>
      </c>
      <c r="J86" s="16">
        <v>19.59825</v>
      </c>
      <c r="K86" s="4">
        <v>0</v>
      </c>
      <c r="L86" s="4">
        <v>11</v>
      </c>
      <c r="M86" s="4">
        <v>109</v>
      </c>
    </row>
    <row r="87" spans="1:13">
      <c r="A87" s="3" t="s">
        <v>56</v>
      </c>
      <c r="B87" s="16">
        <v>12.777100000000001</v>
      </c>
      <c r="C87" s="4">
        <v>12</v>
      </c>
      <c r="D87" s="4">
        <v>4</v>
      </c>
      <c r="E87" s="4">
        <v>-12</v>
      </c>
      <c r="F87" s="16">
        <v>12.397499999999999</v>
      </c>
      <c r="G87" s="4">
        <v>8</v>
      </c>
      <c r="H87" s="4">
        <v>5</v>
      </c>
      <c r="I87" s="4">
        <v>17</v>
      </c>
      <c r="J87" s="16">
        <v>25.174599999999998</v>
      </c>
      <c r="K87" s="4">
        <v>20</v>
      </c>
      <c r="L87" s="4">
        <v>9</v>
      </c>
      <c r="M87" s="4">
        <v>5</v>
      </c>
    </row>
    <row r="88" spans="1:13">
      <c r="A88" s="3" t="s">
        <v>135</v>
      </c>
      <c r="B88" s="16">
        <v>8.6650000000000009</v>
      </c>
      <c r="C88" s="4">
        <v>0</v>
      </c>
      <c r="D88" s="4">
        <v>5</v>
      </c>
      <c r="E88" s="4">
        <v>38</v>
      </c>
      <c r="F88" s="16">
        <v>9.4719999999999995</v>
      </c>
      <c r="G88" s="4">
        <v>0</v>
      </c>
      <c r="H88" s="4">
        <v>5</v>
      </c>
      <c r="I88" s="4">
        <v>30</v>
      </c>
      <c r="J88" s="16">
        <v>18.137</v>
      </c>
      <c r="K88" s="4">
        <v>0</v>
      </c>
      <c r="L88" s="4">
        <v>10</v>
      </c>
      <c r="M88" s="4">
        <v>68</v>
      </c>
    </row>
    <row r="89" spans="1:13">
      <c r="A89" s="3" t="s">
        <v>526</v>
      </c>
      <c r="B89" s="16">
        <v>16.413400000000003</v>
      </c>
      <c r="C89" s="4">
        <v>16</v>
      </c>
      <c r="D89" s="4">
        <v>3</v>
      </c>
      <c r="E89" s="4">
        <v>3</v>
      </c>
      <c r="F89" s="16">
        <v>14.020800000000001</v>
      </c>
      <c r="G89" s="4">
        <v>10</v>
      </c>
      <c r="H89" s="4">
        <v>5</v>
      </c>
      <c r="I89" s="4">
        <v>2</v>
      </c>
      <c r="J89" s="16">
        <v>30.434200000000004</v>
      </c>
      <c r="K89" s="4">
        <v>26</v>
      </c>
      <c r="L89" s="4">
        <v>8</v>
      </c>
      <c r="M89" s="4">
        <v>5</v>
      </c>
    </row>
    <row r="90" spans="1:13">
      <c r="A90" s="3" t="s">
        <v>92</v>
      </c>
      <c r="B90" s="16">
        <v>24.306250000000002</v>
      </c>
      <c r="C90" s="4">
        <v>11</v>
      </c>
      <c r="D90" s="4">
        <v>11</v>
      </c>
      <c r="E90" s="4">
        <v>7</v>
      </c>
      <c r="F90" s="16">
        <v>12.99</v>
      </c>
      <c r="G90" s="4">
        <v>9</v>
      </c>
      <c r="H90" s="4">
        <v>5</v>
      </c>
      <c r="I90" s="4">
        <v>-12</v>
      </c>
      <c r="J90" s="16">
        <v>37.296250000000001</v>
      </c>
      <c r="K90" s="4">
        <v>20</v>
      </c>
      <c r="L90" s="4">
        <v>16</v>
      </c>
      <c r="M90" s="4">
        <v>-5</v>
      </c>
    </row>
    <row r="91" spans="1:13">
      <c r="A91" s="3" t="s">
        <v>370</v>
      </c>
      <c r="B91" s="16">
        <v>3.7</v>
      </c>
      <c r="C91" s="4">
        <v>1</v>
      </c>
      <c r="D91" s="4">
        <v>1</v>
      </c>
      <c r="E91" s="4">
        <v>0</v>
      </c>
      <c r="F91" s="16">
        <v>13.335000000000001</v>
      </c>
      <c r="G91" s="4">
        <v>5</v>
      </c>
      <c r="H91" s="4">
        <v>5</v>
      </c>
      <c r="I91" s="4">
        <v>-1</v>
      </c>
      <c r="J91" s="16">
        <v>17.035</v>
      </c>
      <c r="K91" s="4">
        <v>6</v>
      </c>
      <c r="L91" s="4">
        <v>6</v>
      </c>
      <c r="M91" s="4">
        <v>-1</v>
      </c>
    </row>
    <row r="92" spans="1:13">
      <c r="A92" s="3" t="s">
        <v>443</v>
      </c>
      <c r="B92" s="16">
        <v>7.2331000000000012</v>
      </c>
      <c r="C92" s="4">
        <v>0</v>
      </c>
      <c r="D92" s="4">
        <v>4</v>
      </c>
      <c r="E92" s="4">
        <v>51</v>
      </c>
      <c r="F92" s="16">
        <v>8.717550000000001</v>
      </c>
      <c r="G92" s="4">
        <v>0</v>
      </c>
      <c r="H92" s="4">
        <v>5</v>
      </c>
      <c r="I92" s="4">
        <v>46</v>
      </c>
      <c r="J92" s="16">
        <v>15.950650000000003</v>
      </c>
      <c r="K92" s="4">
        <v>0</v>
      </c>
      <c r="L92" s="4">
        <v>9</v>
      </c>
      <c r="M92" s="4">
        <v>97</v>
      </c>
    </row>
    <row r="93" spans="1:13">
      <c r="A93" s="3" t="s">
        <v>527</v>
      </c>
      <c r="B93" s="16">
        <v>1.8625</v>
      </c>
      <c r="C93" s="4">
        <v>0</v>
      </c>
      <c r="D93" s="4">
        <v>1</v>
      </c>
      <c r="E93" s="4">
        <v>15</v>
      </c>
      <c r="F93" s="16">
        <v>6.7850000000000001</v>
      </c>
      <c r="G93" s="4">
        <v>0</v>
      </c>
      <c r="H93" s="4">
        <v>4</v>
      </c>
      <c r="I93" s="4">
        <v>22</v>
      </c>
      <c r="J93" s="16">
        <v>8.6475000000000009</v>
      </c>
      <c r="K93" s="4">
        <v>0</v>
      </c>
      <c r="L93" s="4">
        <v>5</v>
      </c>
      <c r="M93" s="4">
        <v>37</v>
      </c>
    </row>
    <row r="94" spans="1:13">
      <c r="A94" s="3" t="s">
        <v>131</v>
      </c>
      <c r="B94" s="16">
        <v>16.8491</v>
      </c>
      <c r="C94" s="4">
        <v>9</v>
      </c>
      <c r="D94" s="4">
        <v>7</v>
      </c>
      <c r="E94" s="4">
        <v>-4</v>
      </c>
      <c r="F94" s="16">
        <v>13.178100000000001</v>
      </c>
      <c r="G94" s="4">
        <v>11</v>
      </c>
      <c r="H94" s="4">
        <v>4</v>
      </c>
      <c r="I94" s="4">
        <v>-6</v>
      </c>
      <c r="J94" s="16">
        <v>30.027200000000001</v>
      </c>
      <c r="K94" s="4">
        <v>20</v>
      </c>
      <c r="L94" s="4">
        <v>11</v>
      </c>
      <c r="M94" s="4">
        <v>-10</v>
      </c>
    </row>
    <row r="95" spans="1:13">
      <c r="A95" s="3" t="s">
        <v>80</v>
      </c>
      <c r="B95" s="16">
        <v>11.4</v>
      </c>
      <c r="C95" s="4">
        <v>16</v>
      </c>
      <c r="D95" s="4">
        <v>1</v>
      </c>
      <c r="E95" s="4">
        <v>0</v>
      </c>
      <c r="F95" s="16">
        <v>18.423400000000001</v>
      </c>
      <c r="G95" s="4">
        <v>21</v>
      </c>
      <c r="H95" s="4">
        <v>4</v>
      </c>
      <c r="I95" s="4">
        <v>-1</v>
      </c>
      <c r="J95" s="16">
        <v>29.823399999999999</v>
      </c>
      <c r="K95" s="4">
        <v>37</v>
      </c>
      <c r="L95" s="4">
        <v>5</v>
      </c>
      <c r="M95" s="4">
        <v>-1</v>
      </c>
    </row>
    <row r="96" spans="1:13">
      <c r="A96" s="3" t="s">
        <v>52</v>
      </c>
      <c r="B96" s="16">
        <v>6.6624999999999996</v>
      </c>
      <c r="C96" s="4">
        <v>0</v>
      </c>
      <c r="D96" s="4">
        <v>4</v>
      </c>
      <c r="E96" s="4">
        <v>15</v>
      </c>
      <c r="F96" s="16">
        <v>7.275500000000001</v>
      </c>
      <c r="G96" s="4">
        <v>0</v>
      </c>
      <c r="H96" s="4">
        <v>4</v>
      </c>
      <c r="I96" s="4">
        <v>34</v>
      </c>
      <c r="J96" s="16">
        <v>13.938000000000001</v>
      </c>
      <c r="K96" s="4">
        <v>0</v>
      </c>
      <c r="L96" s="4">
        <v>8</v>
      </c>
      <c r="M96" s="4">
        <v>49</v>
      </c>
    </row>
    <row r="97" spans="1:13">
      <c r="A97" s="3" t="s">
        <v>464</v>
      </c>
      <c r="B97" s="16">
        <v>5.0625</v>
      </c>
      <c r="C97" s="4">
        <v>0</v>
      </c>
      <c r="D97" s="4">
        <v>3</v>
      </c>
      <c r="E97" s="4">
        <v>15</v>
      </c>
      <c r="F97" s="16">
        <v>7.1697000000000006</v>
      </c>
      <c r="G97" s="4">
        <v>0</v>
      </c>
      <c r="H97" s="4">
        <v>4</v>
      </c>
      <c r="I97" s="4">
        <v>47</v>
      </c>
      <c r="J97" s="16">
        <v>12.232200000000001</v>
      </c>
      <c r="K97" s="4">
        <v>0</v>
      </c>
      <c r="L97" s="4">
        <v>7</v>
      </c>
      <c r="M97" s="4">
        <v>62</v>
      </c>
    </row>
    <row r="98" spans="1:13">
      <c r="A98" s="3" t="s">
        <v>86</v>
      </c>
      <c r="B98" s="16">
        <v>3.7923500000000003</v>
      </c>
      <c r="C98" s="4">
        <v>0</v>
      </c>
      <c r="D98" s="4">
        <v>2</v>
      </c>
      <c r="E98" s="4">
        <v>33</v>
      </c>
      <c r="F98" s="16">
        <v>7.3625000000000007</v>
      </c>
      <c r="G98" s="4">
        <v>0</v>
      </c>
      <c r="H98" s="4">
        <v>4</v>
      </c>
      <c r="I98" s="4">
        <v>55</v>
      </c>
      <c r="J98" s="16">
        <v>11.154850000000001</v>
      </c>
      <c r="K98" s="4">
        <v>0</v>
      </c>
      <c r="L98" s="4">
        <v>6</v>
      </c>
      <c r="M98" s="4">
        <v>88</v>
      </c>
    </row>
    <row r="99" spans="1:13">
      <c r="A99" s="3" t="s">
        <v>415</v>
      </c>
      <c r="B99" s="16">
        <v>6.9424999999999999</v>
      </c>
      <c r="C99" s="4">
        <v>0</v>
      </c>
      <c r="D99" s="4">
        <v>4</v>
      </c>
      <c r="E99" s="4">
        <v>31</v>
      </c>
      <c r="F99" s="16">
        <v>6.5225000000000009</v>
      </c>
      <c r="G99" s="4">
        <v>0</v>
      </c>
      <c r="H99" s="4">
        <v>4</v>
      </c>
      <c r="I99" s="4">
        <v>7</v>
      </c>
      <c r="J99" s="16">
        <v>13.465</v>
      </c>
      <c r="K99" s="4">
        <v>0</v>
      </c>
      <c r="L99" s="4">
        <v>8</v>
      </c>
      <c r="M99" s="4">
        <v>38</v>
      </c>
    </row>
    <row r="100" spans="1:13">
      <c r="A100" s="3" t="s">
        <v>53</v>
      </c>
      <c r="B100" s="16">
        <v>22.491700000000002</v>
      </c>
      <c r="C100" s="4">
        <v>0</v>
      </c>
      <c r="D100" s="4">
        <v>13</v>
      </c>
      <c r="E100" s="4">
        <v>78</v>
      </c>
      <c r="F100" s="16">
        <v>6.5925000000000002</v>
      </c>
      <c r="G100" s="4">
        <v>0</v>
      </c>
      <c r="H100" s="4">
        <v>4</v>
      </c>
      <c r="I100" s="4">
        <v>11</v>
      </c>
      <c r="J100" s="16">
        <v>29.084200000000003</v>
      </c>
      <c r="K100" s="4">
        <v>0</v>
      </c>
      <c r="L100" s="4">
        <v>17</v>
      </c>
      <c r="M100" s="4">
        <v>89</v>
      </c>
    </row>
    <row r="101" spans="1:13">
      <c r="A101" s="3" t="s">
        <v>2825</v>
      </c>
      <c r="B101" s="16">
        <v>0</v>
      </c>
      <c r="C101" s="4">
        <v>0</v>
      </c>
      <c r="D101" s="4">
        <v>0</v>
      </c>
      <c r="E101" s="4">
        <v>0</v>
      </c>
      <c r="F101" s="16">
        <v>6.7259000000000002</v>
      </c>
      <c r="G101" s="4">
        <v>0</v>
      </c>
      <c r="H101" s="4">
        <v>4</v>
      </c>
      <c r="I101" s="4">
        <v>19</v>
      </c>
      <c r="J101" s="16">
        <v>6.7259000000000002</v>
      </c>
      <c r="K101" s="4">
        <v>0</v>
      </c>
      <c r="L101" s="4">
        <v>4</v>
      </c>
      <c r="M101" s="4">
        <v>19</v>
      </c>
    </row>
    <row r="102" spans="1:13">
      <c r="A102" s="3" t="s">
        <v>97</v>
      </c>
      <c r="B102" s="16">
        <v>8.490000000000002</v>
      </c>
      <c r="C102" s="4">
        <v>0</v>
      </c>
      <c r="D102" s="4">
        <v>5</v>
      </c>
      <c r="E102" s="4">
        <v>28</v>
      </c>
      <c r="F102" s="16">
        <v>6.2950000000000008</v>
      </c>
      <c r="G102" s="4">
        <v>0</v>
      </c>
      <c r="H102" s="4">
        <v>4</v>
      </c>
      <c r="I102" s="4">
        <v>-6</v>
      </c>
      <c r="J102" s="16">
        <v>14.785000000000004</v>
      </c>
      <c r="K102" s="4">
        <v>0</v>
      </c>
      <c r="L102" s="4">
        <v>9</v>
      </c>
      <c r="M102" s="4">
        <v>22</v>
      </c>
    </row>
    <row r="103" spans="1:13">
      <c r="A103" s="3" t="s">
        <v>137</v>
      </c>
      <c r="B103" s="16">
        <v>3.8825000000000003</v>
      </c>
      <c r="C103" s="4">
        <v>0</v>
      </c>
      <c r="D103" s="4">
        <v>2</v>
      </c>
      <c r="E103" s="4">
        <v>39</v>
      </c>
      <c r="F103" s="16">
        <v>6.8375000000000004</v>
      </c>
      <c r="G103" s="4">
        <v>0</v>
      </c>
      <c r="H103" s="4">
        <v>4</v>
      </c>
      <c r="I103" s="4">
        <v>25</v>
      </c>
      <c r="J103" s="16">
        <v>10.72</v>
      </c>
      <c r="K103" s="4">
        <v>0</v>
      </c>
      <c r="L103" s="4">
        <v>6</v>
      </c>
      <c r="M103" s="4">
        <v>64</v>
      </c>
    </row>
    <row r="104" spans="1:13">
      <c r="A104" s="3" t="s">
        <v>98</v>
      </c>
      <c r="B104" s="16">
        <v>3.41</v>
      </c>
      <c r="C104" s="4">
        <v>0</v>
      </c>
      <c r="D104" s="4">
        <v>2</v>
      </c>
      <c r="E104" s="4">
        <v>12</v>
      </c>
      <c r="F104" s="16">
        <v>7.0649999999999995</v>
      </c>
      <c r="G104" s="4">
        <v>0</v>
      </c>
      <c r="H104" s="4">
        <v>4</v>
      </c>
      <c r="I104" s="4">
        <v>38</v>
      </c>
      <c r="J104" s="16">
        <v>10.475</v>
      </c>
      <c r="K104" s="4">
        <v>0</v>
      </c>
      <c r="L104" s="4">
        <v>6</v>
      </c>
      <c r="M104" s="4">
        <v>50</v>
      </c>
    </row>
    <row r="105" spans="1:13">
      <c r="A105" s="3" t="s">
        <v>68</v>
      </c>
      <c r="B105" s="16">
        <v>22.682500000000001</v>
      </c>
      <c r="C105" s="4">
        <v>0</v>
      </c>
      <c r="D105" s="4">
        <v>12</v>
      </c>
      <c r="E105" s="4">
        <v>199</v>
      </c>
      <c r="F105" s="16">
        <v>10.662000000000001</v>
      </c>
      <c r="G105" s="4">
        <v>0</v>
      </c>
      <c r="H105" s="4">
        <v>4</v>
      </c>
      <c r="I105" s="4">
        <v>98</v>
      </c>
      <c r="J105" s="16">
        <v>33.344500000000004</v>
      </c>
      <c r="K105" s="4">
        <v>0</v>
      </c>
      <c r="L105" s="4">
        <v>16</v>
      </c>
      <c r="M105" s="4">
        <v>297</v>
      </c>
    </row>
    <row r="106" spans="1:13">
      <c r="A106" s="3" t="s">
        <v>485</v>
      </c>
      <c r="B106" s="16">
        <v>5.2200000000000006</v>
      </c>
      <c r="C106" s="4">
        <v>0</v>
      </c>
      <c r="D106" s="4">
        <v>3</v>
      </c>
      <c r="E106" s="4">
        <v>24</v>
      </c>
      <c r="F106" s="16">
        <v>7.4263500000000002</v>
      </c>
      <c r="G106" s="4">
        <v>0</v>
      </c>
      <c r="H106" s="4">
        <v>4</v>
      </c>
      <c r="I106" s="4">
        <v>38</v>
      </c>
      <c r="J106" s="16">
        <v>12.646350000000002</v>
      </c>
      <c r="K106" s="4">
        <v>0</v>
      </c>
      <c r="L106" s="4">
        <v>7</v>
      </c>
      <c r="M106" s="4">
        <v>62</v>
      </c>
    </row>
    <row r="107" spans="1:13">
      <c r="A107" s="3" t="s">
        <v>75</v>
      </c>
      <c r="B107" s="16">
        <v>16.1053</v>
      </c>
      <c r="C107" s="4">
        <v>0</v>
      </c>
      <c r="D107" s="4">
        <v>8</v>
      </c>
      <c r="E107" s="4">
        <v>90</v>
      </c>
      <c r="F107" s="16">
        <v>7.2082500000000014</v>
      </c>
      <c r="G107" s="4">
        <v>0</v>
      </c>
      <c r="H107" s="4">
        <v>4</v>
      </c>
      <c r="I107" s="4">
        <v>41</v>
      </c>
      <c r="J107" s="16">
        <v>23.313549999999999</v>
      </c>
      <c r="K107" s="4">
        <v>0</v>
      </c>
      <c r="L107" s="4">
        <v>12</v>
      </c>
      <c r="M107" s="4">
        <v>131</v>
      </c>
    </row>
    <row r="108" spans="1:13">
      <c r="A108" s="3" t="s">
        <v>487</v>
      </c>
      <c r="B108" s="16">
        <v>13.695</v>
      </c>
      <c r="C108" s="4">
        <v>1</v>
      </c>
      <c r="D108" s="4">
        <v>7</v>
      </c>
      <c r="E108" s="4">
        <v>114</v>
      </c>
      <c r="F108" s="16">
        <v>7.8350000000000009</v>
      </c>
      <c r="G108" s="4">
        <v>0</v>
      </c>
      <c r="H108" s="4">
        <v>4</v>
      </c>
      <c r="I108" s="4">
        <v>82</v>
      </c>
      <c r="J108" s="16">
        <v>21.53</v>
      </c>
      <c r="K108" s="4">
        <v>1</v>
      </c>
      <c r="L108" s="4">
        <v>11</v>
      </c>
      <c r="M108" s="4">
        <v>196</v>
      </c>
    </row>
    <row r="109" spans="1:13">
      <c r="A109" s="3" t="s">
        <v>171</v>
      </c>
      <c r="B109" s="16">
        <v>28.816400000000002</v>
      </c>
      <c r="C109" s="4">
        <v>1</v>
      </c>
      <c r="D109" s="4">
        <v>15</v>
      </c>
      <c r="E109" s="4">
        <v>231</v>
      </c>
      <c r="F109" s="16">
        <v>7.1975000000000007</v>
      </c>
      <c r="G109" s="4">
        <v>1</v>
      </c>
      <c r="H109" s="4">
        <v>4</v>
      </c>
      <c r="I109" s="4">
        <v>17</v>
      </c>
      <c r="J109" s="16">
        <v>36.0139</v>
      </c>
      <c r="K109" s="4">
        <v>2</v>
      </c>
      <c r="L109" s="4">
        <v>19</v>
      </c>
      <c r="M109" s="4">
        <v>248</v>
      </c>
    </row>
    <row r="110" spans="1:13">
      <c r="A110" s="3" t="s">
        <v>59</v>
      </c>
      <c r="B110" s="16">
        <v>9.4047500000000017</v>
      </c>
      <c r="C110" s="4">
        <v>0</v>
      </c>
      <c r="D110" s="4">
        <v>5</v>
      </c>
      <c r="E110" s="4">
        <v>60</v>
      </c>
      <c r="F110" s="16">
        <v>8.0625</v>
      </c>
      <c r="G110" s="4">
        <v>0</v>
      </c>
      <c r="H110" s="4">
        <v>4</v>
      </c>
      <c r="I110" s="4">
        <v>95</v>
      </c>
      <c r="J110" s="16">
        <v>17.46725</v>
      </c>
      <c r="K110" s="4">
        <v>0</v>
      </c>
      <c r="L110" s="4">
        <v>9</v>
      </c>
      <c r="M110" s="4">
        <v>155</v>
      </c>
    </row>
    <row r="111" spans="1:13">
      <c r="A111" s="3" t="s">
        <v>179</v>
      </c>
      <c r="B111" s="16">
        <v>9.1738500000000016</v>
      </c>
      <c r="C111" s="4">
        <v>0</v>
      </c>
      <c r="D111" s="4">
        <v>4</v>
      </c>
      <c r="E111" s="4">
        <v>34</v>
      </c>
      <c r="F111" s="16">
        <v>7.2513500000000004</v>
      </c>
      <c r="G111" s="4">
        <v>0</v>
      </c>
      <c r="H111" s="4">
        <v>4</v>
      </c>
      <c r="I111" s="4">
        <v>28</v>
      </c>
      <c r="J111" s="16">
        <v>16.425200000000004</v>
      </c>
      <c r="K111" s="4">
        <v>0</v>
      </c>
      <c r="L111" s="4">
        <v>8</v>
      </c>
      <c r="M111" s="4">
        <v>62</v>
      </c>
    </row>
    <row r="112" spans="1:13">
      <c r="A112" s="3" t="s">
        <v>367</v>
      </c>
      <c r="B112" s="16">
        <v>6.8835000000000006</v>
      </c>
      <c r="C112" s="4">
        <v>0</v>
      </c>
      <c r="D112" s="4">
        <v>3</v>
      </c>
      <c r="E112" s="4">
        <v>2</v>
      </c>
      <c r="F112" s="16">
        <v>6.5575000000000001</v>
      </c>
      <c r="G112" s="4">
        <v>0</v>
      </c>
      <c r="H112" s="4">
        <v>4</v>
      </c>
      <c r="I112" s="4">
        <v>9</v>
      </c>
      <c r="J112" s="16">
        <v>13.441000000000001</v>
      </c>
      <c r="K112" s="4">
        <v>0</v>
      </c>
      <c r="L112" s="4">
        <v>7</v>
      </c>
      <c r="M112" s="4">
        <v>11</v>
      </c>
    </row>
    <row r="113" spans="1:13">
      <c r="A113" s="3" t="s">
        <v>47</v>
      </c>
      <c r="B113" s="16">
        <v>18.707900000000002</v>
      </c>
      <c r="C113" s="4">
        <v>0</v>
      </c>
      <c r="D113" s="4">
        <v>11</v>
      </c>
      <c r="E113" s="4">
        <v>42</v>
      </c>
      <c r="F113" s="16">
        <v>7.9935000000000009</v>
      </c>
      <c r="G113" s="4">
        <v>0</v>
      </c>
      <c r="H113" s="4">
        <v>4</v>
      </c>
      <c r="I113" s="4">
        <v>59</v>
      </c>
      <c r="J113" s="16">
        <v>26.701400000000003</v>
      </c>
      <c r="K113" s="4">
        <v>0</v>
      </c>
      <c r="L113" s="4">
        <v>15</v>
      </c>
      <c r="M113" s="4">
        <v>101</v>
      </c>
    </row>
    <row r="114" spans="1:13">
      <c r="A114" s="3" t="s">
        <v>148</v>
      </c>
      <c r="B114" s="16">
        <v>15.53</v>
      </c>
      <c r="C114" s="4">
        <v>0</v>
      </c>
      <c r="D114" s="4">
        <v>8</v>
      </c>
      <c r="E114" s="4">
        <v>156</v>
      </c>
      <c r="F114" s="16">
        <v>10.7425</v>
      </c>
      <c r="G114" s="4">
        <v>0</v>
      </c>
      <c r="H114" s="4">
        <v>4</v>
      </c>
      <c r="I114" s="4">
        <v>112</v>
      </c>
      <c r="J114" s="16">
        <v>26.272500000000001</v>
      </c>
      <c r="K114" s="4">
        <v>0</v>
      </c>
      <c r="L114" s="4">
        <v>12</v>
      </c>
      <c r="M114" s="4">
        <v>268</v>
      </c>
    </row>
    <row r="115" spans="1:13">
      <c r="A115" s="3" t="s">
        <v>2805</v>
      </c>
      <c r="B115" s="16">
        <v>0</v>
      </c>
      <c r="C115" s="4">
        <v>0</v>
      </c>
      <c r="D115" s="4">
        <v>0</v>
      </c>
      <c r="E115" s="4">
        <v>0</v>
      </c>
      <c r="F115" s="16">
        <v>5.9025500000000006</v>
      </c>
      <c r="G115" s="4">
        <v>0</v>
      </c>
      <c r="H115" s="4">
        <v>3</v>
      </c>
      <c r="I115" s="4">
        <v>35</v>
      </c>
      <c r="J115" s="16">
        <v>5.9025500000000006</v>
      </c>
      <c r="K115" s="4">
        <v>0</v>
      </c>
      <c r="L115" s="4">
        <v>3</v>
      </c>
      <c r="M115" s="4">
        <v>35</v>
      </c>
    </row>
    <row r="116" spans="1:13">
      <c r="A116" s="3" t="s">
        <v>542</v>
      </c>
      <c r="B116" s="16">
        <v>12.7766</v>
      </c>
      <c r="C116" s="4">
        <v>0</v>
      </c>
      <c r="D116" s="4">
        <v>6</v>
      </c>
      <c r="E116" s="4">
        <v>52</v>
      </c>
      <c r="F116" s="16">
        <v>4.7825000000000006</v>
      </c>
      <c r="G116" s="4">
        <v>0</v>
      </c>
      <c r="H116" s="4">
        <v>3</v>
      </c>
      <c r="I116" s="4">
        <v>-1</v>
      </c>
      <c r="J116" s="16">
        <v>17.559100000000001</v>
      </c>
      <c r="K116" s="4">
        <v>0</v>
      </c>
      <c r="L116" s="4">
        <v>9</v>
      </c>
      <c r="M116" s="4">
        <v>51</v>
      </c>
    </row>
    <row r="117" spans="1:13">
      <c r="A117" s="3" t="s">
        <v>413</v>
      </c>
      <c r="B117" s="16">
        <v>6.8425000000000002</v>
      </c>
      <c r="C117" s="4">
        <v>3</v>
      </c>
      <c r="D117" s="4">
        <v>3</v>
      </c>
      <c r="E117" s="4">
        <v>31</v>
      </c>
      <c r="F117" s="16">
        <v>8.36965</v>
      </c>
      <c r="G117" s="4">
        <v>6</v>
      </c>
      <c r="H117" s="4">
        <v>3</v>
      </c>
      <c r="I117" s="4">
        <v>7</v>
      </c>
      <c r="J117" s="16">
        <v>15.212150000000001</v>
      </c>
      <c r="K117" s="4">
        <v>9</v>
      </c>
      <c r="L117" s="4">
        <v>6</v>
      </c>
      <c r="M117" s="4">
        <v>38</v>
      </c>
    </row>
    <row r="118" spans="1:13">
      <c r="A118" s="3" t="s">
        <v>89</v>
      </c>
      <c r="B118" s="16">
        <v>15.936999999999999</v>
      </c>
      <c r="C118" s="4">
        <v>11</v>
      </c>
      <c r="D118" s="4">
        <v>5</v>
      </c>
      <c r="E118" s="4">
        <v>5</v>
      </c>
      <c r="F118" s="16">
        <v>12.46475</v>
      </c>
      <c r="G118" s="4">
        <v>13</v>
      </c>
      <c r="H118" s="4">
        <v>3</v>
      </c>
      <c r="I118" s="4">
        <v>10</v>
      </c>
      <c r="J118" s="16">
        <v>28.40175</v>
      </c>
      <c r="K118" s="4">
        <v>24</v>
      </c>
      <c r="L118" s="4">
        <v>8</v>
      </c>
      <c r="M118" s="4">
        <v>15</v>
      </c>
    </row>
    <row r="119" spans="1:13">
      <c r="A119" s="3" t="s">
        <v>416</v>
      </c>
      <c r="B119" s="16">
        <v>9.6974999999999998</v>
      </c>
      <c r="C119" s="4">
        <v>0</v>
      </c>
      <c r="D119" s="4">
        <v>5</v>
      </c>
      <c r="E119" s="4">
        <v>97</v>
      </c>
      <c r="F119" s="16">
        <v>5.2025000000000006</v>
      </c>
      <c r="G119" s="4">
        <v>0</v>
      </c>
      <c r="H119" s="4">
        <v>3</v>
      </c>
      <c r="I119" s="4">
        <v>23</v>
      </c>
      <c r="J119" s="16">
        <v>14.9</v>
      </c>
      <c r="K119" s="4">
        <v>0</v>
      </c>
      <c r="L119" s="4">
        <v>8</v>
      </c>
      <c r="M119" s="4">
        <v>120</v>
      </c>
    </row>
    <row r="120" spans="1:13">
      <c r="A120" s="3" t="s">
        <v>455</v>
      </c>
      <c r="B120" s="16">
        <v>2.0555000000000003</v>
      </c>
      <c r="C120" s="4">
        <v>0</v>
      </c>
      <c r="D120" s="4">
        <v>1</v>
      </c>
      <c r="E120" s="4">
        <v>10</v>
      </c>
      <c r="F120" s="16">
        <v>4.8350000000000009</v>
      </c>
      <c r="G120" s="4">
        <v>0</v>
      </c>
      <c r="H120" s="4">
        <v>3</v>
      </c>
      <c r="I120" s="4">
        <v>2</v>
      </c>
      <c r="J120" s="16">
        <v>6.8905000000000012</v>
      </c>
      <c r="K120" s="4">
        <v>0</v>
      </c>
      <c r="L120" s="4">
        <v>4</v>
      </c>
      <c r="M120" s="4">
        <v>12</v>
      </c>
    </row>
    <row r="121" spans="1:13">
      <c r="A121" s="3" t="s">
        <v>161</v>
      </c>
      <c r="B121" s="16">
        <v>2</v>
      </c>
      <c r="C121" s="4">
        <v>4</v>
      </c>
      <c r="D121" s="4">
        <v>0</v>
      </c>
      <c r="E121" s="4">
        <v>0</v>
      </c>
      <c r="F121" s="16">
        <v>8.317499999999999</v>
      </c>
      <c r="G121" s="4">
        <v>7</v>
      </c>
      <c r="H121" s="4">
        <v>3</v>
      </c>
      <c r="I121" s="4">
        <v>1</v>
      </c>
      <c r="J121" s="16">
        <v>10.317499999999999</v>
      </c>
      <c r="K121" s="4">
        <v>11</v>
      </c>
      <c r="L121" s="4">
        <v>3</v>
      </c>
      <c r="M121" s="4">
        <v>1</v>
      </c>
    </row>
    <row r="122" spans="1:13">
      <c r="A122" s="3" t="s">
        <v>402</v>
      </c>
      <c r="B122" s="16">
        <v>7.8861000000000008</v>
      </c>
      <c r="C122" s="4">
        <v>0</v>
      </c>
      <c r="D122" s="4">
        <v>3</v>
      </c>
      <c r="E122" s="4">
        <v>4</v>
      </c>
      <c r="F122" s="16">
        <v>5.8325000000000005</v>
      </c>
      <c r="G122" s="4">
        <v>0</v>
      </c>
      <c r="H122" s="4">
        <v>3</v>
      </c>
      <c r="I122" s="4">
        <v>59</v>
      </c>
      <c r="J122" s="16">
        <v>13.718600000000002</v>
      </c>
      <c r="K122" s="4">
        <v>0</v>
      </c>
      <c r="L122" s="4">
        <v>6</v>
      </c>
      <c r="M122" s="4">
        <v>63</v>
      </c>
    </row>
    <row r="123" spans="1:13">
      <c r="A123" s="3" t="s">
        <v>536</v>
      </c>
      <c r="B123" s="16">
        <v>10.387499999999999</v>
      </c>
      <c r="C123" s="4">
        <v>0</v>
      </c>
      <c r="D123" s="4">
        <v>6</v>
      </c>
      <c r="E123" s="4">
        <v>45</v>
      </c>
      <c r="F123" s="16">
        <v>5.6050000000000004</v>
      </c>
      <c r="G123" s="4">
        <v>0</v>
      </c>
      <c r="H123" s="4">
        <v>3</v>
      </c>
      <c r="I123" s="4">
        <v>46</v>
      </c>
      <c r="J123" s="16">
        <v>15.9925</v>
      </c>
      <c r="K123" s="4">
        <v>0</v>
      </c>
      <c r="L123" s="4">
        <v>9</v>
      </c>
      <c r="M123" s="4">
        <v>91</v>
      </c>
    </row>
    <row r="124" spans="1:13">
      <c r="A124" s="3" t="s">
        <v>116</v>
      </c>
      <c r="B124" s="16">
        <v>7.5750000000000002</v>
      </c>
      <c r="C124" s="4">
        <v>2</v>
      </c>
      <c r="D124" s="4">
        <v>4</v>
      </c>
      <c r="E124" s="4">
        <v>10</v>
      </c>
      <c r="F124" s="16">
        <v>5.8072999999999997</v>
      </c>
      <c r="G124" s="4">
        <v>1</v>
      </c>
      <c r="H124" s="4">
        <v>3</v>
      </c>
      <c r="I124" s="4">
        <v>9</v>
      </c>
      <c r="J124" s="16">
        <v>13.382300000000001</v>
      </c>
      <c r="K124" s="4">
        <v>3</v>
      </c>
      <c r="L124" s="4">
        <v>7</v>
      </c>
      <c r="M124" s="4">
        <v>19</v>
      </c>
    </row>
    <row r="125" spans="1:13">
      <c r="A125" s="3" t="s">
        <v>543</v>
      </c>
      <c r="B125" s="16">
        <v>6.8375000000000004</v>
      </c>
      <c r="C125" s="4">
        <v>0</v>
      </c>
      <c r="D125" s="4">
        <v>3</v>
      </c>
      <c r="E125" s="4">
        <v>28</v>
      </c>
      <c r="F125" s="16">
        <v>5.43</v>
      </c>
      <c r="G125" s="4">
        <v>0</v>
      </c>
      <c r="H125" s="4">
        <v>3</v>
      </c>
      <c r="I125" s="4">
        <v>36</v>
      </c>
      <c r="J125" s="16">
        <v>12.2675</v>
      </c>
      <c r="K125" s="4">
        <v>0</v>
      </c>
      <c r="L125" s="4">
        <v>6</v>
      </c>
      <c r="M125" s="4">
        <v>64</v>
      </c>
    </row>
    <row r="126" spans="1:13">
      <c r="A126" s="3" t="s">
        <v>120</v>
      </c>
      <c r="B126" s="16">
        <v>12.397499999999999</v>
      </c>
      <c r="C126" s="4">
        <v>5</v>
      </c>
      <c r="D126" s="4">
        <v>6</v>
      </c>
      <c r="E126" s="4">
        <v>17</v>
      </c>
      <c r="F126" s="16">
        <v>10.1775</v>
      </c>
      <c r="G126" s="4">
        <v>11</v>
      </c>
      <c r="H126" s="4">
        <v>3</v>
      </c>
      <c r="I126" s="4">
        <v>-7</v>
      </c>
      <c r="J126" s="16">
        <v>22.574999999999999</v>
      </c>
      <c r="K126" s="4">
        <v>16</v>
      </c>
      <c r="L126" s="4">
        <v>9</v>
      </c>
      <c r="M126" s="4">
        <v>10</v>
      </c>
    </row>
    <row r="127" spans="1:13">
      <c r="A127" s="3" t="s">
        <v>83</v>
      </c>
      <c r="B127" s="16">
        <v>10.070449999999999</v>
      </c>
      <c r="C127" s="4">
        <v>0</v>
      </c>
      <c r="D127" s="4">
        <v>5</v>
      </c>
      <c r="E127" s="4">
        <v>102</v>
      </c>
      <c r="F127" s="16">
        <v>5.6226500000000001</v>
      </c>
      <c r="G127" s="4">
        <v>0</v>
      </c>
      <c r="H127" s="4">
        <v>3</v>
      </c>
      <c r="I127" s="4">
        <v>29</v>
      </c>
      <c r="J127" s="16">
        <v>15.693099999999999</v>
      </c>
      <c r="K127" s="4">
        <v>0</v>
      </c>
      <c r="L127" s="4">
        <v>8</v>
      </c>
      <c r="M127" s="4">
        <v>131</v>
      </c>
    </row>
    <row r="128" spans="1:13">
      <c r="A128" s="3" t="s">
        <v>419</v>
      </c>
      <c r="B128" s="16">
        <v>21.734999999999999</v>
      </c>
      <c r="C128" s="4">
        <v>9</v>
      </c>
      <c r="D128" s="4">
        <v>9</v>
      </c>
      <c r="E128" s="4">
        <v>2</v>
      </c>
      <c r="F128" s="16">
        <v>9.0016500000000015</v>
      </c>
      <c r="G128" s="4">
        <v>7</v>
      </c>
      <c r="H128" s="4">
        <v>3</v>
      </c>
      <c r="I128" s="4">
        <v>2</v>
      </c>
      <c r="J128" s="16">
        <v>30.736650000000001</v>
      </c>
      <c r="K128" s="4">
        <v>16</v>
      </c>
      <c r="L128" s="4">
        <v>12</v>
      </c>
      <c r="M128" s="4">
        <v>4</v>
      </c>
    </row>
    <row r="129" spans="1:13">
      <c r="A129" s="3" t="s">
        <v>530</v>
      </c>
      <c r="B129" s="16">
        <v>2.6074999999999999</v>
      </c>
      <c r="C129" s="4">
        <v>1</v>
      </c>
      <c r="D129" s="4">
        <v>1</v>
      </c>
      <c r="E129" s="4">
        <v>29</v>
      </c>
      <c r="F129" s="16">
        <v>5.2374999999999998</v>
      </c>
      <c r="G129" s="4">
        <v>0</v>
      </c>
      <c r="H129" s="4">
        <v>3</v>
      </c>
      <c r="I129" s="4">
        <v>25</v>
      </c>
      <c r="J129" s="16">
        <v>7.8449999999999998</v>
      </c>
      <c r="K129" s="4">
        <v>1</v>
      </c>
      <c r="L129" s="4">
        <v>4</v>
      </c>
      <c r="M129" s="4">
        <v>54</v>
      </c>
    </row>
    <row r="130" spans="1:13">
      <c r="A130" s="3" t="s">
        <v>500</v>
      </c>
      <c r="B130" s="16">
        <v>5.0503</v>
      </c>
      <c r="C130" s="4">
        <v>0</v>
      </c>
      <c r="D130" s="4">
        <v>3</v>
      </c>
      <c r="E130" s="4">
        <v>16</v>
      </c>
      <c r="F130" s="16">
        <v>5.4749999999999996</v>
      </c>
      <c r="G130" s="4">
        <v>1</v>
      </c>
      <c r="H130" s="4">
        <v>3</v>
      </c>
      <c r="I130" s="4">
        <v>10</v>
      </c>
      <c r="J130" s="16">
        <v>10.5253</v>
      </c>
      <c r="K130" s="4">
        <v>1</v>
      </c>
      <c r="L130" s="4">
        <v>6</v>
      </c>
      <c r="M130" s="4">
        <v>26</v>
      </c>
    </row>
    <row r="131" spans="1:13">
      <c r="A131" s="3" t="s">
        <v>163</v>
      </c>
      <c r="B131" s="16">
        <v>6.7963500000000003</v>
      </c>
      <c r="C131" s="4">
        <v>0</v>
      </c>
      <c r="D131" s="4">
        <v>4</v>
      </c>
      <c r="E131" s="4">
        <v>2</v>
      </c>
      <c r="F131" s="16">
        <v>5.1186000000000007</v>
      </c>
      <c r="G131" s="4">
        <v>0</v>
      </c>
      <c r="H131" s="4">
        <v>3</v>
      </c>
      <c r="I131" s="4">
        <v>15</v>
      </c>
      <c r="J131" s="16">
        <v>11.914950000000001</v>
      </c>
      <c r="K131" s="4">
        <v>0</v>
      </c>
      <c r="L131" s="4">
        <v>7</v>
      </c>
      <c r="M131" s="4">
        <v>17</v>
      </c>
    </row>
    <row r="132" spans="1:13">
      <c r="A132" s="3" t="s">
        <v>412</v>
      </c>
      <c r="B132" s="16">
        <v>14.4213</v>
      </c>
      <c r="C132" s="4">
        <v>1</v>
      </c>
      <c r="D132" s="4">
        <v>7</v>
      </c>
      <c r="E132" s="4">
        <v>144</v>
      </c>
      <c r="F132" s="16">
        <v>5.8150500000000003</v>
      </c>
      <c r="G132" s="4">
        <v>0</v>
      </c>
      <c r="H132" s="4">
        <v>3</v>
      </c>
      <c r="I132" s="4">
        <v>63</v>
      </c>
      <c r="J132" s="16">
        <v>20.236350000000002</v>
      </c>
      <c r="K132" s="4">
        <v>1</v>
      </c>
      <c r="L132" s="4">
        <v>10</v>
      </c>
      <c r="M132" s="4">
        <v>207</v>
      </c>
    </row>
    <row r="133" spans="1:13">
      <c r="A133" s="3" t="s">
        <v>165</v>
      </c>
      <c r="B133" s="16">
        <v>11.45045</v>
      </c>
      <c r="C133" s="4">
        <v>10</v>
      </c>
      <c r="D133" s="4">
        <v>3</v>
      </c>
      <c r="E133" s="4">
        <v>5</v>
      </c>
      <c r="F133" s="16">
        <v>12.2</v>
      </c>
      <c r="G133" s="4">
        <v>13</v>
      </c>
      <c r="H133" s="4">
        <v>3</v>
      </c>
      <c r="I133" s="4">
        <v>0</v>
      </c>
      <c r="J133" s="16">
        <v>23.650449999999999</v>
      </c>
      <c r="K133" s="4">
        <v>23</v>
      </c>
      <c r="L133" s="4">
        <v>6</v>
      </c>
      <c r="M133" s="4">
        <v>5</v>
      </c>
    </row>
    <row r="134" spans="1:13">
      <c r="A134" s="3" t="s">
        <v>502</v>
      </c>
      <c r="B134" s="16">
        <v>9.8475000000000001</v>
      </c>
      <c r="C134" s="4">
        <v>9</v>
      </c>
      <c r="D134" s="4">
        <v>3</v>
      </c>
      <c r="E134" s="4">
        <v>-3</v>
      </c>
      <c r="F134" s="16">
        <v>11.6829</v>
      </c>
      <c r="G134" s="4">
        <v>7</v>
      </c>
      <c r="H134" s="4">
        <v>3</v>
      </c>
      <c r="I134" s="4">
        <v>-3</v>
      </c>
      <c r="J134" s="16">
        <v>21.5304</v>
      </c>
      <c r="K134" s="4">
        <v>16</v>
      </c>
      <c r="L134" s="4">
        <v>6</v>
      </c>
      <c r="M134" s="4">
        <v>-6</v>
      </c>
    </row>
    <row r="135" spans="1:13">
      <c r="A135" s="3" t="s">
        <v>78</v>
      </c>
      <c r="B135" s="16">
        <v>6.8025000000000002</v>
      </c>
      <c r="C135" s="4">
        <v>0</v>
      </c>
      <c r="D135" s="4">
        <v>4</v>
      </c>
      <c r="E135" s="4">
        <v>23</v>
      </c>
      <c r="F135" s="16">
        <v>5.6610999999999994</v>
      </c>
      <c r="G135" s="4">
        <v>0</v>
      </c>
      <c r="H135" s="4">
        <v>3</v>
      </c>
      <c r="I135" s="4">
        <v>13</v>
      </c>
      <c r="J135" s="16">
        <v>12.4636</v>
      </c>
      <c r="K135" s="4">
        <v>0</v>
      </c>
      <c r="L135" s="4">
        <v>7</v>
      </c>
      <c r="M135" s="4">
        <v>36</v>
      </c>
    </row>
    <row r="136" spans="1:13">
      <c r="A136" s="3" t="s">
        <v>127</v>
      </c>
      <c r="B136" s="16">
        <v>7.9561500000000009</v>
      </c>
      <c r="C136" s="4">
        <v>0</v>
      </c>
      <c r="D136" s="4">
        <v>4</v>
      </c>
      <c r="E136" s="4">
        <v>86</v>
      </c>
      <c r="F136" s="16">
        <v>5.7450000000000001</v>
      </c>
      <c r="G136" s="4">
        <v>0</v>
      </c>
      <c r="H136" s="4">
        <v>3</v>
      </c>
      <c r="I136" s="4">
        <v>54</v>
      </c>
      <c r="J136" s="16">
        <v>13.701150000000002</v>
      </c>
      <c r="K136" s="4">
        <v>0</v>
      </c>
      <c r="L136" s="4">
        <v>7</v>
      </c>
      <c r="M136" s="4">
        <v>140</v>
      </c>
    </row>
    <row r="137" spans="1:13">
      <c r="A137" s="3" t="s">
        <v>180</v>
      </c>
      <c r="B137" s="16">
        <v>8.0527000000000015</v>
      </c>
      <c r="C137" s="4">
        <v>3</v>
      </c>
      <c r="D137" s="4">
        <v>4</v>
      </c>
      <c r="E137" s="4">
        <v>-9</v>
      </c>
      <c r="F137" s="16">
        <v>12.442499999999999</v>
      </c>
      <c r="G137" s="4">
        <v>13</v>
      </c>
      <c r="H137" s="4">
        <v>3</v>
      </c>
      <c r="I137" s="4">
        <v>-9</v>
      </c>
      <c r="J137" s="16">
        <v>20.495200000000001</v>
      </c>
      <c r="K137" s="4">
        <v>16</v>
      </c>
      <c r="L137" s="4">
        <v>7</v>
      </c>
      <c r="M137" s="4">
        <v>-18</v>
      </c>
    </row>
    <row r="138" spans="1:13">
      <c r="A138" s="3" t="s">
        <v>2808</v>
      </c>
      <c r="B138" s="16">
        <v>0</v>
      </c>
      <c r="C138" s="4">
        <v>0</v>
      </c>
      <c r="D138" s="4">
        <v>0</v>
      </c>
      <c r="E138" s="4">
        <v>0</v>
      </c>
      <c r="F138" s="16">
        <v>5.2725</v>
      </c>
      <c r="G138" s="4">
        <v>0</v>
      </c>
      <c r="H138" s="4">
        <v>3</v>
      </c>
      <c r="I138" s="4">
        <v>27</v>
      </c>
      <c r="J138" s="16">
        <v>5.2725</v>
      </c>
      <c r="K138" s="4">
        <v>0</v>
      </c>
      <c r="L138" s="4">
        <v>3</v>
      </c>
      <c r="M138" s="4">
        <v>27</v>
      </c>
    </row>
    <row r="139" spans="1:13">
      <c r="A139" s="3" t="s">
        <v>181</v>
      </c>
      <c r="B139" s="16">
        <v>6.3224999999999998</v>
      </c>
      <c r="C139" s="4">
        <v>0</v>
      </c>
      <c r="D139" s="4">
        <v>3</v>
      </c>
      <c r="E139" s="4">
        <v>87</v>
      </c>
      <c r="F139" s="16">
        <v>5.3949999999999996</v>
      </c>
      <c r="G139" s="4">
        <v>0</v>
      </c>
      <c r="H139" s="4">
        <v>3</v>
      </c>
      <c r="I139" s="4">
        <v>34</v>
      </c>
      <c r="J139" s="16">
        <v>11.717499999999999</v>
      </c>
      <c r="K139" s="4">
        <v>0</v>
      </c>
      <c r="L139" s="4">
        <v>6</v>
      </c>
      <c r="M139" s="4">
        <v>121</v>
      </c>
    </row>
    <row r="140" spans="1:13">
      <c r="A140" s="3" t="s">
        <v>130</v>
      </c>
      <c r="B140" s="16">
        <v>1.6875</v>
      </c>
      <c r="C140" s="4">
        <v>0</v>
      </c>
      <c r="D140" s="4">
        <v>1</v>
      </c>
      <c r="E140" s="4">
        <v>5</v>
      </c>
      <c r="F140" s="16">
        <v>5.4575000000000005</v>
      </c>
      <c r="G140" s="4">
        <v>1</v>
      </c>
      <c r="H140" s="4">
        <v>3</v>
      </c>
      <c r="I140" s="4">
        <v>9</v>
      </c>
      <c r="J140" s="16">
        <v>7.1450000000000005</v>
      </c>
      <c r="K140" s="4">
        <v>1</v>
      </c>
      <c r="L140" s="4">
        <v>4</v>
      </c>
      <c r="M140" s="4">
        <v>14</v>
      </c>
    </row>
    <row r="141" spans="1:13">
      <c r="A141" s="3" t="s">
        <v>582</v>
      </c>
      <c r="B141" s="16">
        <v>5.2</v>
      </c>
      <c r="C141" s="4">
        <v>4</v>
      </c>
      <c r="D141" s="4">
        <v>2</v>
      </c>
      <c r="E141" s="4">
        <v>0</v>
      </c>
      <c r="F141" s="16">
        <v>12.387500000000001</v>
      </c>
      <c r="G141" s="4">
        <v>12</v>
      </c>
      <c r="H141" s="4">
        <v>3</v>
      </c>
      <c r="I141" s="4">
        <v>5</v>
      </c>
      <c r="J141" s="16">
        <v>17.587500000000002</v>
      </c>
      <c r="K141" s="4">
        <v>16</v>
      </c>
      <c r="L141" s="4">
        <v>5</v>
      </c>
      <c r="M141" s="4">
        <v>5</v>
      </c>
    </row>
    <row r="142" spans="1:13">
      <c r="A142" s="3" t="s">
        <v>516</v>
      </c>
      <c r="B142" s="16">
        <v>7.7051500000000006</v>
      </c>
      <c r="C142" s="4">
        <v>1</v>
      </c>
      <c r="D142" s="4">
        <v>4</v>
      </c>
      <c r="E142" s="4">
        <v>28</v>
      </c>
      <c r="F142" s="16">
        <v>5.3250000000000002</v>
      </c>
      <c r="G142" s="4">
        <v>0</v>
      </c>
      <c r="H142" s="4">
        <v>3</v>
      </c>
      <c r="I142" s="4">
        <v>30</v>
      </c>
      <c r="J142" s="16">
        <v>13.030150000000001</v>
      </c>
      <c r="K142" s="4">
        <v>1</v>
      </c>
      <c r="L142" s="4">
        <v>7</v>
      </c>
      <c r="M142" s="4">
        <v>58</v>
      </c>
    </row>
    <row r="143" spans="1:13">
      <c r="A143" s="3" t="s">
        <v>2790</v>
      </c>
      <c r="B143" s="16">
        <v>0</v>
      </c>
      <c r="C143" s="4">
        <v>0</v>
      </c>
      <c r="D143" s="4">
        <v>0</v>
      </c>
      <c r="E143" s="4">
        <v>0</v>
      </c>
      <c r="F143" s="16">
        <v>4.7825000000000006</v>
      </c>
      <c r="G143" s="4">
        <v>0</v>
      </c>
      <c r="H143" s="4">
        <v>3</v>
      </c>
      <c r="I143" s="4">
        <v>-1</v>
      </c>
      <c r="J143" s="16">
        <v>4.7825000000000006</v>
      </c>
      <c r="K143" s="4">
        <v>0</v>
      </c>
      <c r="L143" s="4">
        <v>3</v>
      </c>
      <c r="M143" s="4">
        <v>-1</v>
      </c>
    </row>
    <row r="144" spans="1:13">
      <c r="A144" s="3" t="s">
        <v>69</v>
      </c>
      <c r="B144" s="16">
        <v>24.0425</v>
      </c>
      <c r="C144" s="4">
        <v>20</v>
      </c>
      <c r="D144" s="4">
        <v>7</v>
      </c>
      <c r="E144" s="4">
        <v>-9</v>
      </c>
      <c r="F144" s="16">
        <v>16.379150000000003</v>
      </c>
      <c r="G144" s="4">
        <v>23</v>
      </c>
      <c r="H144" s="4">
        <v>3</v>
      </c>
      <c r="I144" s="4">
        <v>-5</v>
      </c>
      <c r="J144" s="16">
        <v>40.42165</v>
      </c>
      <c r="K144" s="4">
        <v>43</v>
      </c>
      <c r="L144" s="4">
        <v>10</v>
      </c>
      <c r="M144" s="4">
        <v>-14</v>
      </c>
    </row>
    <row r="145" spans="1:13">
      <c r="A145" s="3" t="s">
        <v>2811</v>
      </c>
      <c r="B145" s="16">
        <v>0</v>
      </c>
      <c r="C145" s="4">
        <v>0</v>
      </c>
      <c r="D145" s="4">
        <v>0</v>
      </c>
      <c r="E145" s="4">
        <v>0</v>
      </c>
      <c r="F145" s="16">
        <v>5.2893500000000007</v>
      </c>
      <c r="G145" s="4">
        <v>0</v>
      </c>
      <c r="H145" s="4">
        <v>3</v>
      </c>
      <c r="I145" s="4">
        <v>29</v>
      </c>
      <c r="J145" s="16">
        <v>5.2893500000000007</v>
      </c>
      <c r="K145" s="4">
        <v>0</v>
      </c>
      <c r="L145" s="4">
        <v>3</v>
      </c>
      <c r="M145" s="4">
        <v>29</v>
      </c>
    </row>
    <row r="146" spans="1:13">
      <c r="A146" s="3" t="s">
        <v>524</v>
      </c>
      <c r="B146" s="16">
        <v>13.273850000000001</v>
      </c>
      <c r="C146" s="4">
        <v>0</v>
      </c>
      <c r="D146" s="4">
        <v>7</v>
      </c>
      <c r="E146" s="4">
        <v>79</v>
      </c>
      <c r="F146" s="16">
        <v>4.8875000000000002</v>
      </c>
      <c r="G146" s="4">
        <v>0</v>
      </c>
      <c r="H146" s="4">
        <v>3</v>
      </c>
      <c r="I146" s="4">
        <v>5</v>
      </c>
      <c r="J146" s="16">
        <v>18.161350000000002</v>
      </c>
      <c r="K146" s="4">
        <v>0</v>
      </c>
      <c r="L146" s="4">
        <v>10</v>
      </c>
      <c r="M146" s="4">
        <v>84</v>
      </c>
    </row>
    <row r="147" spans="1:13">
      <c r="A147" s="3" t="s">
        <v>476</v>
      </c>
      <c r="B147" s="16">
        <v>11.2</v>
      </c>
      <c r="C147" s="4">
        <v>6</v>
      </c>
      <c r="D147" s="4">
        <v>5</v>
      </c>
      <c r="E147" s="4">
        <v>0</v>
      </c>
      <c r="F147" s="16">
        <v>5.8174999999999999</v>
      </c>
      <c r="G147" s="4">
        <v>2</v>
      </c>
      <c r="H147" s="4">
        <v>3</v>
      </c>
      <c r="I147" s="4">
        <v>1</v>
      </c>
      <c r="J147" s="16">
        <v>17.017499999999998</v>
      </c>
      <c r="K147" s="4">
        <v>8</v>
      </c>
      <c r="L147" s="4">
        <v>8</v>
      </c>
      <c r="M147" s="4">
        <v>1</v>
      </c>
    </row>
    <row r="148" spans="1:13">
      <c r="A148" s="3" t="s">
        <v>478</v>
      </c>
      <c r="B148" s="16">
        <v>9.6</v>
      </c>
      <c r="C148" s="4">
        <v>19</v>
      </c>
      <c r="D148" s="4">
        <v>0</v>
      </c>
      <c r="E148" s="4">
        <v>0</v>
      </c>
      <c r="F148" s="16">
        <v>14.86</v>
      </c>
      <c r="G148" s="4">
        <v>18</v>
      </c>
      <c r="H148" s="4">
        <v>2</v>
      </c>
      <c r="I148" s="4">
        <v>-8</v>
      </c>
      <c r="J148" s="16">
        <v>24.46</v>
      </c>
      <c r="K148" s="4">
        <v>37</v>
      </c>
      <c r="L148" s="4">
        <v>2</v>
      </c>
      <c r="M148" s="4">
        <v>-8</v>
      </c>
    </row>
    <row r="149" spans="1:13">
      <c r="A149" s="3" t="s">
        <v>2815</v>
      </c>
      <c r="B149" s="16">
        <v>0</v>
      </c>
      <c r="C149" s="4">
        <v>0</v>
      </c>
      <c r="D149" s="4">
        <v>0</v>
      </c>
      <c r="E149" s="4">
        <v>0</v>
      </c>
      <c r="F149" s="16">
        <v>3.4975000000000001</v>
      </c>
      <c r="G149" s="4">
        <v>0</v>
      </c>
      <c r="H149" s="4">
        <v>2</v>
      </c>
      <c r="I149" s="4">
        <v>17</v>
      </c>
      <c r="J149" s="16">
        <v>3.4975000000000001</v>
      </c>
      <c r="K149" s="4">
        <v>0</v>
      </c>
      <c r="L149" s="4">
        <v>2</v>
      </c>
      <c r="M149" s="4">
        <v>17</v>
      </c>
    </row>
    <row r="150" spans="1:13">
      <c r="A150" s="3" t="s">
        <v>2786</v>
      </c>
      <c r="B150" s="16">
        <v>0</v>
      </c>
      <c r="C150" s="4">
        <v>0</v>
      </c>
      <c r="D150" s="4">
        <v>0</v>
      </c>
      <c r="E150" s="4">
        <v>0</v>
      </c>
      <c r="F150" s="16">
        <v>11.646149999999999</v>
      </c>
      <c r="G150" s="4">
        <v>8</v>
      </c>
      <c r="H150" s="4">
        <v>2</v>
      </c>
      <c r="I150" s="4">
        <v>-3</v>
      </c>
      <c r="J150" s="16">
        <v>11.646149999999999</v>
      </c>
      <c r="K150" s="4">
        <v>8</v>
      </c>
      <c r="L150" s="4">
        <v>2</v>
      </c>
      <c r="M150" s="4">
        <v>-3</v>
      </c>
    </row>
    <row r="151" spans="1:13">
      <c r="A151" s="3" t="s">
        <v>382</v>
      </c>
      <c r="B151" s="16">
        <v>3.2525000000000004</v>
      </c>
      <c r="C151" s="4">
        <v>0</v>
      </c>
      <c r="D151" s="4">
        <v>2</v>
      </c>
      <c r="E151" s="4">
        <v>3</v>
      </c>
      <c r="F151" s="16">
        <v>3.585</v>
      </c>
      <c r="G151" s="4">
        <v>0</v>
      </c>
      <c r="H151" s="4">
        <v>2</v>
      </c>
      <c r="I151" s="4">
        <v>22</v>
      </c>
      <c r="J151" s="16">
        <v>6.8375000000000004</v>
      </c>
      <c r="K151" s="4">
        <v>0</v>
      </c>
      <c r="L151" s="4">
        <v>4</v>
      </c>
      <c r="M151" s="4">
        <v>25</v>
      </c>
    </row>
    <row r="152" spans="1:13">
      <c r="A152" s="3" t="s">
        <v>2791</v>
      </c>
      <c r="B152" s="16">
        <v>0</v>
      </c>
      <c r="C152" s="4">
        <v>0</v>
      </c>
      <c r="D152" s="4">
        <v>0</v>
      </c>
      <c r="E152" s="4">
        <v>0</v>
      </c>
      <c r="F152" s="16">
        <v>3.5676500000000004</v>
      </c>
      <c r="G152" s="4">
        <v>0</v>
      </c>
      <c r="H152" s="4">
        <v>2</v>
      </c>
      <c r="I152" s="4">
        <v>3</v>
      </c>
      <c r="J152" s="16">
        <v>3.5676500000000004</v>
      </c>
      <c r="K152" s="4">
        <v>0</v>
      </c>
      <c r="L152" s="4">
        <v>2</v>
      </c>
      <c r="M152" s="4">
        <v>3</v>
      </c>
    </row>
    <row r="153" spans="1:13">
      <c r="A153" s="3" t="s">
        <v>88</v>
      </c>
      <c r="B153" s="16">
        <v>9.8450000000000006</v>
      </c>
      <c r="C153" s="4">
        <v>0</v>
      </c>
      <c r="D153" s="4">
        <v>6</v>
      </c>
      <c r="E153" s="4">
        <v>14</v>
      </c>
      <c r="F153" s="16">
        <v>3.3624500000000004</v>
      </c>
      <c r="G153" s="4">
        <v>0</v>
      </c>
      <c r="H153" s="4">
        <v>2</v>
      </c>
      <c r="I153" s="4">
        <v>9</v>
      </c>
      <c r="J153" s="16">
        <v>13.207450000000001</v>
      </c>
      <c r="K153" s="4">
        <v>0</v>
      </c>
      <c r="L153" s="4">
        <v>8</v>
      </c>
      <c r="M153" s="4">
        <v>23</v>
      </c>
    </row>
    <row r="154" spans="1:13">
      <c r="A154" s="3" t="s">
        <v>183</v>
      </c>
      <c r="B154" s="16">
        <v>3.7425000000000006</v>
      </c>
      <c r="C154" s="4">
        <v>0</v>
      </c>
      <c r="D154" s="4">
        <v>2</v>
      </c>
      <c r="E154" s="4">
        <v>31</v>
      </c>
      <c r="F154" s="16">
        <v>5.7050000000000001</v>
      </c>
      <c r="G154" s="4">
        <v>0</v>
      </c>
      <c r="H154" s="4">
        <v>2</v>
      </c>
      <c r="I154" s="4">
        <v>7</v>
      </c>
      <c r="J154" s="16">
        <v>9.4475000000000016</v>
      </c>
      <c r="K154" s="4">
        <v>0</v>
      </c>
      <c r="L154" s="4">
        <v>4</v>
      </c>
      <c r="M154" s="4">
        <v>38</v>
      </c>
    </row>
    <row r="155" spans="1:13">
      <c r="A155" s="3" t="s">
        <v>41</v>
      </c>
      <c r="B155" s="16">
        <v>18.138300000000001</v>
      </c>
      <c r="C155" s="4">
        <v>20</v>
      </c>
      <c r="D155" s="4">
        <v>5</v>
      </c>
      <c r="E155" s="4">
        <v>3</v>
      </c>
      <c r="F155" s="16">
        <v>9.6999999999999993</v>
      </c>
      <c r="G155" s="4">
        <v>13</v>
      </c>
      <c r="H155" s="4">
        <v>2</v>
      </c>
      <c r="I155" s="4">
        <v>0</v>
      </c>
      <c r="J155" s="16">
        <v>27.8383</v>
      </c>
      <c r="K155" s="4">
        <v>33</v>
      </c>
      <c r="L155" s="4">
        <v>7</v>
      </c>
      <c r="M155" s="4">
        <v>3</v>
      </c>
    </row>
    <row r="156" spans="1:13">
      <c r="A156" s="3" t="s">
        <v>2795</v>
      </c>
      <c r="B156" s="16">
        <v>0</v>
      </c>
      <c r="C156" s="4">
        <v>0</v>
      </c>
      <c r="D156" s="4">
        <v>0</v>
      </c>
      <c r="E156" s="4">
        <v>0</v>
      </c>
      <c r="F156" s="16">
        <v>3.1475</v>
      </c>
      <c r="G156" s="4">
        <v>0</v>
      </c>
      <c r="H156" s="4">
        <v>2</v>
      </c>
      <c r="I156" s="4">
        <v>-3</v>
      </c>
      <c r="J156" s="16">
        <v>3.1475</v>
      </c>
      <c r="K156" s="4">
        <v>0</v>
      </c>
      <c r="L156" s="4">
        <v>2</v>
      </c>
      <c r="M156" s="4">
        <v>-3</v>
      </c>
    </row>
    <row r="157" spans="1:13">
      <c r="A157" s="3" t="s">
        <v>102</v>
      </c>
      <c r="B157" s="16">
        <v>0.5</v>
      </c>
      <c r="C157" s="4">
        <v>1</v>
      </c>
      <c r="D157" s="4">
        <v>0</v>
      </c>
      <c r="E157" s="4">
        <v>0</v>
      </c>
      <c r="F157" s="16">
        <v>3.4625000000000004</v>
      </c>
      <c r="G157" s="4">
        <v>0</v>
      </c>
      <c r="H157" s="4">
        <v>2</v>
      </c>
      <c r="I157" s="4">
        <v>15</v>
      </c>
      <c r="J157" s="16">
        <v>3.9625000000000004</v>
      </c>
      <c r="K157" s="4">
        <v>1</v>
      </c>
      <c r="L157" s="4">
        <v>2</v>
      </c>
      <c r="M157" s="4">
        <v>15</v>
      </c>
    </row>
    <row r="158" spans="1:13">
      <c r="A158" s="3" t="s">
        <v>421</v>
      </c>
      <c r="B158" s="16">
        <v>3.4097000000000004</v>
      </c>
      <c r="C158" s="4">
        <v>0</v>
      </c>
      <c r="D158" s="4">
        <v>2</v>
      </c>
      <c r="E158" s="4">
        <v>15</v>
      </c>
      <c r="F158" s="16">
        <v>3.2525000000000004</v>
      </c>
      <c r="G158" s="4">
        <v>0</v>
      </c>
      <c r="H158" s="4">
        <v>2</v>
      </c>
      <c r="I158" s="4">
        <v>3</v>
      </c>
      <c r="J158" s="16">
        <v>6.6622000000000003</v>
      </c>
      <c r="K158" s="4">
        <v>0</v>
      </c>
      <c r="L158" s="4">
        <v>4</v>
      </c>
      <c r="M158" s="4">
        <v>18</v>
      </c>
    </row>
    <row r="159" spans="1:13">
      <c r="A159" s="3" t="s">
        <v>103</v>
      </c>
      <c r="B159" s="16">
        <v>3.7083500000000003</v>
      </c>
      <c r="C159" s="4">
        <v>0</v>
      </c>
      <c r="D159" s="4">
        <v>2</v>
      </c>
      <c r="E159" s="4">
        <v>15</v>
      </c>
      <c r="F159" s="16">
        <v>3.2907000000000002</v>
      </c>
      <c r="G159" s="4">
        <v>0</v>
      </c>
      <c r="H159" s="4">
        <v>2</v>
      </c>
      <c r="I159" s="4">
        <v>-5</v>
      </c>
      <c r="J159" s="16">
        <v>6.9990500000000004</v>
      </c>
      <c r="K159" s="4">
        <v>0</v>
      </c>
      <c r="L159" s="4">
        <v>4</v>
      </c>
      <c r="M159" s="4">
        <v>10</v>
      </c>
    </row>
    <row r="160" spans="1:13">
      <c r="A160" s="3" t="s">
        <v>174</v>
      </c>
      <c r="B160" s="16">
        <v>1.7750000000000001</v>
      </c>
      <c r="C160" s="4">
        <v>0</v>
      </c>
      <c r="D160" s="4">
        <v>1</v>
      </c>
      <c r="E160" s="4">
        <v>10</v>
      </c>
      <c r="F160" s="16">
        <v>3.27</v>
      </c>
      <c r="G160" s="4">
        <v>0</v>
      </c>
      <c r="H160" s="4">
        <v>2</v>
      </c>
      <c r="I160" s="4">
        <v>4</v>
      </c>
      <c r="J160" s="16">
        <v>5.0449999999999999</v>
      </c>
      <c r="K160" s="4">
        <v>0</v>
      </c>
      <c r="L160" s="4">
        <v>3</v>
      </c>
      <c r="M160" s="4">
        <v>14</v>
      </c>
    </row>
    <row r="161" spans="1:13">
      <c r="A161" s="3" t="s">
        <v>104</v>
      </c>
      <c r="B161" s="16">
        <v>4.4350500000000004</v>
      </c>
      <c r="C161" s="4">
        <v>0</v>
      </c>
      <c r="D161" s="4">
        <v>2</v>
      </c>
      <c r="E161" s="4">
        <v>19</v>
      </c>
      <c r="F161" s="16">
        <v>3.62</v>
      </c>
      <c r="G161" s="4">
        <v>0</v>
      </c>
      <c r="H161" s="4">
        <v>2</v>
      </c>
      <c r="I161" s="4">
        <v>24</v>
      </c>
      <c r="J161" s="16">
        <v>8.0550500000000014</v>
      </c>
      <c r="K161" s="4">
        <v>0</v>
      </c>
      <c r="L161" s="4">
        <v>4</v>
      </c>
      <c r="M161" s="4">
        <v>43</v>
      </c>
    </row>
    <row r="162" spans="1:13">
      <c r="A162" s="3" t="s">
        <v>117</v>
      </c>
      <c r="B162" s="16">
        <v>24.517499999999998</v>
      </c>
      <c r="C162" s="4">
        <v>29</v>
      </c>
      <c r="D162" s="4">
        <v>4</v>
      </c>
      <c r="E162" s="4">
        <v>1</v>
      </c>
      <c r="F162" s="16">
        <v>13.2</v>
      </c>
      <c r="G162" s="4">
        <v>20</v>
      </c>
      <c r="H162" s="4">
        <v>2</v>
      </c>
      <c r="I162" s="4">
        <v>0</v>
      </c>
      <c r="J162" s="16">
        <v>37.717500000000001</v>
      </c>
      <c r="K162" s="4">
        <v>49</v>
      </c>
      <c r="L162" s="4">
        <v>6</v>
      </c>
      <c r="M162" s="4">
        <v>1</v>
      </c>
    </row>
    <row r="163" spans="1:13">
      <c r="A163" s="3" t="s">
        <v>65</v>
      </c>
      <c r="B163" s="16">
        <v>3.4625000000000004</v>
      </c>
      <c r="C163" s="4">
        <v>0</v>
      </c>
      <c r="D163" s="4">
        <v>2</v>
      </c>
      <c r="E163" s="4">
        <v>15</v>
      </c>
      <c r="F163" s="16">
        <v>3.1825000000000001</v>
      </c>
      <c r="G163" s="4">
        <v>0</v>
      </c>
      <c r="H163" s="4">
        <v>2</v>
      </c>
      <c r="I163" s="4">
        <v>-1</v>
      </c>
      <c r="J163" s="16">
        <v>6.6450000000000005</v>
      </c>
      <c r="K163" s="4">
        <v>0</v>
      </c>
      <c r="L163" s="4">
        <v>4</v>
      </c>
      <c r="M163" s="4">
        <v>14</v>
      </c>
    </row>
    <row r="164" spans="1:13">
      <c r="A164" s="3" t="s">
        <v>373</v>
      </c>
      <c r="B164" s="16">
        <v>2.0614500000000002</v>
      </c>
      <c r="C164" s="4">
        <v>0</v>
      </c>
      <c r="D164" s="4">
        <v>1</v>
      </c>
      <c r="E164" s="4">
        <v>11</v>
      </c>
      <c r="F164" s="16">
        <v>3.375</v>
      </c>
      <c r="G164" s="4">
        <v>0</v>
      </c>
      <c r="H164" s="4">
        <v>2</v>
      </c>
      <c r="I164" s="4">
        <v>10</v>
      </c>
      <c r="J164" s="16">
        <v>5.4364500000000007</v>
      </c>
      <c r="K164" s="4">
        <v>0</v>
      </c>
      <c r="L164" s="4">
        <v>3</v>
      </c>
      <c r="M164" s="4">
        <v>21</v>
      </c>
    </row>
    <row r="165" spans="1:13">
      <c r="A165" s="3" t="s">
        <v>507</v>
      </c>
      <c r="B165" s="16">
        <v>7.7515999999999998</v>
      </c>
      <c r="C165" s="4">
        <v>1</v>
      </c>
      <c r="D165" s="4">
        <v>4</v>
      </c>
      <c r="E165" s="4">
        <v>53</v>
      </c>
      <c r="F165" s="16">
        <v>3.5753000000000004</v>
      </c>
      <c r="G165" s="4">
        <v>0</v>
      </c>
      <c r="H165" s="4">
        <v>2</v>
      </c>
      <c r="I165" s="4">
        <v>9</v>
      </c>
      <c r="J165" s="16">
        <v>11.3269</v>
      </c>
      <c r="K165" s="4">
        <v>1</v>
      </c>
      <c r="L165" s="4">
        <v>6</v>
      </c>
      <c r="M165" s="4">
        <v>62</v>
      </c>
    </row>
    <row r="166" spans="1:13">
      <c r="A166" s="3" t="s">
        <v>2827</v>
      </c>
      <c r="B166" s="16">
        <v>0</v>
      </c>
      <c r="C166" s="4">
        <v>0</v>
      </c>
      <c r="D166" s="4">
        <v>0</v>
      </c>
      <c r="E166" s="4">
        <v>0</v>
      </c>
      <c r="F166" s="16">
        <v>3.62</v>
      </c>
      <c r="G166" s="4">
        <v>0</v>
      </c>
      <c r="H166" s="4">
        <v>2</v>
      </c>
      <c r="I166" s="4">
        <v>24</v>
      </c>
      <c r="J166" s="16">
        <v>3.62</v>
      </c>
      <c r="K166" s="4">
        <v>0</v>
      </c>
      <c r="L166" s="4">
        <v>2</v>
      </c>
      <c r="M166" s="4">
        <v>24</v>
      </c>
    </row>
    <row r="167" spans="1:13">
      <c r="A167" s="3" t="s">
        <v>508</v>
      </c>
      <c r="B167" s="16">
        <v>9.3968999999999987</v>
      </c>
      <c r="C167" s="4">
        <v>0</v>
      </c>
      <c r="D167" s="4">
        <v>5</v>
      </c>
      <c r="E167" s="4">
        <v>34</v>
      </c>
      <c r="F167" s="16">
        <v>3.6025</v>
      </c>
      <c r="G167" s="4">
        <v>0</v>
      </c>
      <c r="H167" s="4">
        <v>2</v>
      </c>
      <c r="I167" s="4">
        <v>23</v>
      </c>
      <c r="J167" s="16">
        <v>12.999399999999998</v>
      </c>
      <c r="K167" s="4">
        <v>0</v>
      </c>
      <c r="L167" s="4">
        <v>7</v>
      </c>
      <c r="M167" s="4">
        <v>57</v>
      </c>
    </row>
    <row r="168" spans="1:13">
      <c r="A168" s="3" t="s">
        <v>2785</v>
      </c>
      <c r="B168" s="16">
        <v>0</v>
      </c>
      <c r="C168" s="4">
        <v>0</v>
      </c>
      <c r="D168" s="4">
        <v>0</v>
      </c>
      <c r="E168" s="4">
        <v>0</v>
      </c>
      <c r="F168" s="16">
        <v>3.3225000000000002</v>
      </c>
      <c r="G168" s="4">
        <v>0</v>
      </c>
      <c r="H168" s="4">
        <v>2</v>
      </c>
      <c r="I168" s="4">
        <v>7</v>
      </c>
      <c r="J168" s="16">
        <v>3.3225000000000002</v>
      </c>
      <c r="K168" s="4">
        <v>0</v>
      </c>
      <c r="L168" s="4">
        <v>2</v>
      </c>
      <c r="M168" s="4">
        <v>7</v>
      </c>
    </row>
    <row r="169" spans="1:13">
      <c r="A169" s="3" t="s">
        <v>66</v>
      </c>
      <c r="B169" s="16">
        <v>5.2018500000000003</v>
      </c>
      <c r="C169" s="4">
        <v>0</v>
      </c>
      <c r="D169" s="4">
        <v>3</v>
      </c>
      <c r="E169" s="4">
        <v>24</v>
      </c>
      <c r="F169" s="16">
        <v>3.665</v>
      </c>
      <c r="G169" s="4">
        <v>1</v>
      </c>
      <c r="H169" s="4">
        <v>2</v>
      </c>
      <c r="I169" s="4">
        <v>-2</v>
      </c>
      <c r="J169" s="16">
        <v>8.8668499999999995</v>
      </c>
      <c r="K169" s="4">
        <v>1</v>
      </c>
      <c r="L169" s="4">
        <v>5</v>
      </c>
      <c r="M169" s="4">
        <v>22</v>
      </c>
    </row>
    <row r="170" spans="1:13">
      <c r="A170" s="3" t="s">
        <v>484</v>
      </c>
      <c r="B170" s="16">
        <v>3.7478000000000007</v>
      </c>
      <c r="C170" s="4">
        <v>0</v>
      </c>
      <c r="D170" s="4">
        <v>2</v>
      </c>
      <c r="E170" s="4">
        <v>0</v>
      </c>
      <c r="F170" s="16">
        <v>3.4275000000000002</v>
      </c>
      <c r="G170" s="4">
        <v>0</v>
      </c>
      <c r="H170" s="4">
        <v>2</v>
      </c>
      <c r="I170" s="4">
        <v>13</v>
      </c>
      <c r="J170" s="16">
        <v>7.1753000000000009</v>
      </c>
      <c r="K170" s="4">
        <v>0</v>
      </c>
      <c r="L170" s="4">
        <v>4</v>
      </c>
      <c r="M170" s="4">
        <v>13</v>
      </c>
    </row>
    <row r="171" spans="1:13">
      <c r="A171" s="3" t="s">
        <v>134</v>
      </c>
      <c r="B171" s="16">
        <v>3.7075000000000005</v>
      </c>
      <c r="C171" s="4">
        <v>0</v>
      </c>
      <c r="D171" s="4">
        <v>2</v>
      </c>
      <c r="E171" s="4">
        <v>29</v>
      </c>
      <c r="F171" s="16">
        <v>3.3224999999999998</v>
      </c>
      <c r="G171" s="4">
        <v>0</v>
      </c>
      <c r="H171" s="4">
        <v>2</v>
      </c>
      <c r="I171" s="4">
        <v>7</v>
      </c>
      <c r="J171" s="16">
        <v>7.03</v>
      </c>
      <c r="K171" s="4">
        <v>0</v>
      </c>
      <c r="L171" s="4">
        <v>4</v>
      </c>
      <c r="M171" s="4">
        <v>36</v>
      </c>
    </row>
    <row r="172" spans="1:13">
      <c r="A172" s="3" t="s">
        <v>457</v>
      </c>
      <c r="B172" s="16">
        <v>7.665</v>
      </c>
      <c r="C172" s="4">
        <v>9</v>
      </c>
      <c r="D172" s="4">
        <v>2</v>
      </c>
      <c r="E172" s="4">
        <v>-2</v>
      </c>
      <c r="F172" s="16">
        <v>4.84</v>
      </c>
      <c r="G172" s="4">
        <v>3</v>
      </c>
      <c r="H172" s="4">
        <v>2</v>
      </c>
      <c r="I172" s="4">
        <v>8</v>
      </c>
      <c r="J172" s="16">
        <v>12.504999999999999</v>
      </c>
      <c r="K172" s="4">
        <v>12</v>
      </c>
      <c r="L172" s="4">
        <v>4</v>
      </c>
      <c r="M172" s="4">
        <v>6</v>
      </c>
    </row>
    <row r="173" spans="1:13">
      <c r="A173" s="3" t="s">
        <v>142</v>
      </c>
      <c r="B173" s="16">
        <v>10.265000000000001</v>
      </c>
      <c r="C173" s="4">
        <v>11</v>
      </c>
      <c r="D173" s="4">
        <v>3</v>
      </c>
      <c r="E173" s="4">
        <v>-2</v>
      </c>
      <c r="F173" s="16">
        <v>10.183900000000001</v>
      </c>
      <c r="G173" s="4">
        <v>13</v>
      </c>
      <c r="H173" s="4">
        <v>2</v>
      </c>
      <c r="I173" s="4">
        <v>10</v>
      </c>
      <c r="J173" s="16">
        <v>20.448900000000002</v>
      </c>
      <c r="K173" s="4">
        <v>24</v>
      </c>
      <c r="L173" s="4">
        <v>5</v>
      </c>
      <c r="M173" s="4">
        <v>8</v>
      </c>
    </row>
    <row r="174" spans="1:13">
      <c r="A174" s="3" t="s">
        <v>95</v>
      </c>
      <c r="B174" s="16">
        <v>12.414149999999999</v>
      </c>
      <c r="C174" s="4">
        <v>11</v>
      </c>
      <c r="D174" s="4">
        <v>2</v>
      </c>
      <c r="E174" s="4">
        <v>0</v>
      </c>
      <c r="F174" s="16">
        <v>12.317499999999999</v>
      </c>
      <c r="G174" s="4">
        <v>16</v>
      </c>
      <c r="H174" s="4">
        <v>2</v>
      </c>
      <c r="I174" s="4">
        <v>1</v>
      </c>
      <c r="J174" s="16">
        <v>24.731649999999998</v>
      </c>
      <c r="K174" s="4">
        <v>27</v>
      </c>
      <c r="L174" s="4">
        <v>4</v>
      </c>
      <c r="M174" s="4">
        <v>1</v>
      </c>
    </row>
    <row r="175" spans="1:13">
      <c r="A175" s="3" t="s">
        <v>517</v>
      </c>
      <c r="B175" s="16">
        <v>22.3325</v>
      </c>
      <c r="C175" s="4">
        <v>26</v>
      </c>
      <c r="D175" s="4">
        <v>1</v>
      </c>
      <c r="E175" s="4">
        <v>19</v>
      </c>
      <c r="F175" s="16">
        <v>15.68815</v>
      </c>
      <c r="G175" s="4">
        <v>14</v>
      </c>
      <c r="H175" s="4">
        <v>2</v>
      </c>
      <c r="I175" s="4">
        <v>6</v>
      </c>
      <c r="J175" s="16">
        <v>38.020650000000003</v>
      </c>
      <c r="K175" s="4">
        <v>40</v>
      </c>
      <c r="L175" s="4">
        <v>3</v>
      </c>
      <c r="M175" s="4">
        <v>25</v>
      </c>
    </row>
    <row r="176" spans="1:13">
      <c r="A176" s="3" t="s">
        <v>540</v>
      </c>
      <c r="B176" s="16">
        <v>8.2800000000000011</v>
      </c>
      <c r="C176" s="4">
        <v>0</v>
      </c>
      <c r="D176" s="4">
        <v>5</v>
      </c>
      <c r="E176" s="4">
        <v>16</v>
      </c>
      <c r="F176" s="16">
        <v>3.4625000000000004</v>
      </c>
      <c r="G176" s="4">
        <v>0</v>
      </c>
      <c r="H176" s="4">
        <v>2</v>
      </c>
      <c r="I176" s="4">
        <v>15</v>
      </c>
      <c r="J176" s="16">
        <v>11.742500000000001</v>
      </c>
      <c r="K176" s="4">
        <v>0</v>
      </c>
      <c r="L176" s="4">
        <v>7</v>
      </c>
      <c r="M176" s="4">
        <v>31</v>
      </c>
    </row>
    <row r="177" spans="1:13">
      <c r="A177" s="3" t="s">
        <v>146</v>
      </c>
      <c r="B177" s="16">
        <v>19.7502</v>
      </c>
      <c r="C177" s="4">
        <v>16</v>
      </c>
      <c r="D177" s="4">
        <v>5</v>
      </c>
      <c r="E177" s="4">
        <v>-10</v>
      </c>
      <c r="F177" s="16">
        <v>12.605</v>
      </c>
      <c r="G177" s="4">
        <v>13</v>
      </c>
      <c r="H177" s="4">
        <v>2</v>
      </c>
      <c r="I177" s="4">
        <v>6</v>
      </c>
      <c r="J177" s="16">
        <v>32.355199999999996</v>
      </c>
      <c r="K177" s="4">
        <v>29</v>
      </c>
      <c r="L177" s="4">
        <v>7</v>
      </c>
      <c r="M177" s="4">
        <v>-4</v>
      </c>
    </row>
    <row r="178" spans="1:13">
      <c r="A178" s="3" t="s">
        <v>452</v>
      </c>
      <c r="B178" s="16">
        <v>3.5500000000000003</v>
      </c>
      <c r="C178" s="4">
        <v>0</v>
      </c>
      <c r="D178" s="4">
        <v>2</v>
      </c>
      <c r="E178" s="4">
        <v>20</v>
      </c>
      <c r="F178" s="16">
        <v>3.41</v>
      </c>
      <c r="G178" s="4">
        <v>0</v>
      </c>
      <c r="H178" s="4">
        <v>2</v>
      </c>
      <c r="I178" s="4">
        <v>12</v>
      </c>
      <c r="J178" s="16">
        <v>6.9600000000000009</v>
      </c>
      <c r="K178" s="4">
        <v>0</v>
      </c>
      <c r="L178" s="4">
        <v>4</v>
      </c>
      <c r="M178" s="4">
        <v>32</v>
      </c>
    </row>
    <row r="179" spans="1:13">
      <c r="A179" s="3" t="s">
        <v>108</v>
      </c>
      <c r="B179" s="16">
        <v>9.1076999999999995</v>
      </c>
      <c r="C179" s="4">
        <v>0</v>
      </c>
      <c r="D179" s="4">
        <v>5</v>
      </c>
      <c r="E179" s="4">
        <v>22</v>
      </c>
      <c r="F179" s="16">
        <v>4.1898</v>
      </c>
      <c r="G179" s="4">
        <v>1</v>
      </c>
      <c r="H179" s="4">
        <v>2</v>
      </c>
      <c r="I179" s="4">
        <v>8</v>
      </c>
      <c r="J179" s="16">
        <v>13.297499999999999</v>
      </c>
      <c r="K179" s="4">
        <v>1</v>
      </c>
      <c r="L179" s="4">
        <v>7</v>
      </c>
      <c r="M179" s="4">
        <v>30</v>
      </c>
    </row>
    <row r="180" spans="1:13">
      <c r="A180" s="3" t="s">
        <v>544</v>
      </c>
      <c r="B180" s="16">
        <v>11.1089</v>
      </c>
      <c r="C180" s="4">
        <v>9</v>
      </c>
      <c r="D180" s="4">
        <v>4</v>
      </c>
      <c r="E180" s="4">
        <v>0</v>
      </c>
      <c r="F180" s="16">
        <v>12.345850000000002</v>
      </c>
      <c r="G180" s="4">
        <v>14</v>
      </c>
      <c r="H180" s="4">
        <v>2</v>
      </c>
      <c r="I180" s="4">
        <v>3</v>
      </c>
      <c r="J180" s="16">
        <v>23.454750000000004</v>
      </c>
      <c r="K180" s="4">
        <v>23</v>
      </c>
      <c r="L180" s="4">
        <v>6</v>
      </c>
      <c r="M180" s="4">
        <v>3</v>
      </c>
    </row>
    <row r="181" spans="1:13">
      <c r="A181" s="3" t="s">
        <v>153</v>
      </c>
      <c r="B181" s="16">
        <v>17.265000000000001</v>
      </c>
      <c r="C181" s="4">
        <v>9</v>
      </c>
      <c r="D181" s="4">
        <v>8</v>
      </c>
      <c r="E181" s="4">
        <v>-2</v>
      </c>
      <c r="F181" s="16">
        <v>3.8050000000000002</v>
      </c>
      <c r="G181" s="4">
        <v>1</v>
      </c>
      <c r="H181" s="4">
        <v>2</v>
      </c>
      <c r="I181" s="4">
        <v>6</v>
      </c>
      <c r="J181" s="16">
        <v>21.07</v>
      </c>
      <c r="K181" s="4">
        <v>10</v>
      </c>
      <c r="L181" s="4">
        <v>10</v>
      </c>
      <c r="M181" s="4">
        <v>4</v>
      </c>
    </row>
    <row r="182" spans="1:13">
      <c r="A182" s="3" t="s">
        <v>494</v>
      </c>
      <c r="B182" s="16">
        <v>1.8975</v>
      </c>
      <c r="C182" s="4">
        <v>0</v>
      </c>
      <c r="D182" s="4">
        <v>1</v>
      </c>
      <c r="E182" s="4">
        <v>17</v>
      </c>
      <c r="F182" s="16">
        <v>3.34</v>
      </c>
      <c r="G182" s="4">
        <v>0</v>
      </c>
      <c r="H182" s="4">
        <v>2</v>
      </c>
      <c r="I182" s="4">
        <v>8</v>
      </c>
      <c r="J182" s="16">
        <v>5.2374999999999998</v>
      </c>
      <c r="K182" s="4">
        <v>0</v>
      </c>
      <c r="L182" s="4">
        <v>3</v>
      </c>
      <c r="M182" s="4">
        <v>25</v>
      </c>
    </row>
    <row r="183" spans="1:13">
      <c r="A183" s="3" t="s">
        <v>2823</v>
      </c>
      <c r="B183" s="16">
        <v>0</v>
      </c>
      <c r="C183" s="4">
        <v>0</v>
      </c>
      <c r="D183" s="4">
        <v>0</v>
      </c>
      <c r="E183" s="4">
        <v>0</v>
      </c>
      <c r="F183" s="16">
        <v>3.2525000000000004</v>
      </c>
      <c r="G183" s="4">
        <v>0</v>
      </c>
      <c r="H183" s="4">
        <v>2</v>
      </c>
      <c r="I183" s="4">
        <v>3</v>
      </c>
      <c r="J183" s="16">
        <v>3.2525000000000004</v>
      </c>
      <c r="K183" s="4">
        <v>0</v>
      </c>
      <c r="L183" s="4">
        <v>2</v>
      </c>
      <c r="M183" s="4">
        <v>3</v>
      </c>
    </row>
    <row r="184" spans="1:13">
      <c r="A184" s="3" t="s">
        <v>2772</v>
      </c>
      <c r="B184" s="16">
        <v>0</v>
      </c>
      <c r="C184" s="4">
        <v>0</v>
      </c>
      <c r="D184" s="4">
        <v>0</v>
      </c>
      <c r="E184" s="4">
        <v>0</v>
      </c>
      <c r="F184" s="16">
        <v>3.5500000000000003</v>
      </c>
      <c r="G184" s="4">
        <v>0</v>
      </c>
      <c r="H184" s="4">
        <v>2</v>
      </c>
      <c r="I184" s="4">
        <v>20</v>
      </c>
      <c r="J184" s="16">
        <v>3.5500000000000003</v>
      </c>
      <c r="K184" s="4">
        <v>0</v>
      </c>
      <c r="L184" s="4">
        <v>2</v>
      </c>
      <c r="M184" s="4">
        <v>20</v>
      </c>
    </row>
    <row r="185" spans="1:13">
      <c r="A185" s="3" t="s">
        <v>2821</v>
      </c>
      <c r="B185" s="16">
        <v>0</v>
      </c>
      <c r="C185" s="4">
        <v>0</v>
      </c>
      <c r="D185" s="4">
        <v>0</v>
      </c>
      <c r="E185" s="4">
        <v>0</v>
      </c>
      <c r="F185" s="16">
        <v>3.2350000000000003</v>
      </c>
      <c r="G185" s="4">
        <v>0</v>
      </c>
      <c r="H185" s="4">
        <v>2</v>
      </c>
      <c r="I185" s="4">
        <v>2</v>
      </c>
      <c r="J185" s="16">
        <v>3.2350000000000003</v>
      </c>
      <c r="K185" s="4">
        <v>0</v>
      </c>
      <c r="L185" s="4">
        <v>2</v>
      </c>
      <c r="M185" s="4">
        <v>2</v>
      </c>
    </row>
    <row r="186" spans="1:13">
      <c r="A186" s="3" t="s">
        <v>121</v>
      </c>
      <c r="B186" s="16">
        <v>1.81</v>
      </c>
      <c r="C186" s="4">
        <v>0</v>
      </c>
      <c r="D186" s="4">
        <v>1</v>
      </c>
      <c r="E186" s="4">
        <v>12</v>
      </c>
      <c r="F186" s="16">
        <v>4.0049999999999999</v>
      </c>
      <c r="G186" s="4">
        <v>0</v>
      </c>
      <c r="H186" s="4">
        <v>2</v>
      </c>
      <c r="I186" s="4">
        <v>46</v>
      </c>
      <c r="J186" s="16">
        <v>5.8149999999999995</v>
      </c>
      <c r="K186" s="4">
        <v>0</v>
      </c>
      <c r="L186" s="4">
        <v>3</v>
      </c>
      <c r="M186" s="4">
        <v>58</v>
      </c>
    </row>
    <row r="187" spans="1:13">
      <c r="A187" s="3" t="s">
        <v>71</v>
      </c>
      <c r="B187" s="16">
        <v>9.2269500000000004</v>
      </c>
      <c r="C187" s="4">
        <v>0</v>
      </c>
      <c r="D187" s="4">
        <v>5</v>
      </c>
      <c r="E187" s="4">
        <v>34</v>
      </c>
      <c r="F187" s="16">
        <v>3.4419500000000003</v>
      </c>
      <c r="G187" s="4">
        <v>0</v>
      </c>
      <c r="H187" s="4">
        <v>2</v>
      </c>
      <c r="I187" s="4">
        <v>6</v>
      </c>
      <c r="J187" s="16">
        <v>12.668900000000001</v>
      </c>
      <c r="K187" s="4">
        <v>0</v>
      </c>
      <c r="L187" s="4">
        <v>7</v>
      </c>
      <c r="M187" s="4">
        <v>40</v>
      </c>
    </row>
    <row r="188" spans="1:13">
      <c r="A188" s="3" t="s">
        <v>2822</v>
      </c>
      <c r="B188" s="16">
        <v>0</v>
      </c>
      <c r="C188" s="4">
        <v>0</v>
      </c>
      <c r="D188" s="4">
        <v>0</v>
      </c>
      <c r="E188" s="4">
        <v>0</v>
      </c>
      <c r="F188" s="16">
        <v>3.62</v>
      </c>
      <c r="G188" s="4">
        <v>0</v>
      </c>
      <c r="H188" s="4">
        <v>2</v>
      </c>
      <c r="I188" s="4">
        <v>24</v>
      </c>
      <c r="J188" s="16">
        <v>3.62</v>
      </c>
      <c r="K188" s="4">
        <v>0</v>
      </c>
      <c r="L188" s="4">
        <v>2</v>
      </c>
      <c r="M188" s="4">
        <v>24</v>
      </c>
    </row>
    <row r="189" spans="1:13">
      <c r="A189" s="3" t="s">
        <v>422</v>
      </c>
      <c r="B189" s="16">
        <v>4.6775000000000002</v>
      </c>
      <c r="C189" s="4">
        <v>0</v>
      </c>
      <c r="D189" s="4">
        <v>3</v>
      </c>
      <c r="E189" s="4">
        <v>-7</v>
      </c>
      <c r="F189" s="16">
        <v>4.2324999999999999</v>
      </c>
      <c r="G189" s="4">
        <v>0</v>
      </c>
      <c r="H189" s="4">
        <v>2</v>
      </c>
      <c r="I189" s="4">
        <v>59</v>
      </c>
      <c r="J189" s="16">
        <v>8.91</v>
      </c>
      <c r="K189" s="4">
        <v>0</v>
      </c>
      <c r="L189" s="4">
        <v>5</v>
      </c>
      <c r="M189" s="4">
        <v>52</v>
      </c>
    </row>
    <row r="190" spans="1:13">
      <c r="A190" s="3" t="s">
        <v>2797</v>
      </c>
      <c r="B190" s="16">
        <v>0</v>
      </c>
      <c r="C190" s="4">
        <v>0</v>
      </c>
      <c r="D190" s="4">
        <v>0</v>
      </c>
      <c r="E190" s="4">
        <v>0</v>
      </c>
      <c r="F190" s="16">
        <v>3.7075000000000005</v>
      </c>
      <c r="G190" s="4">
        <v>0</v>
      </c>
      <c r="H190" s="4">
        <v>2</v>
      </c>
      <c r="I190" s="4">
        <v>29</v>
      </c>
      <c r="J190" s="16">
        <v>3.7075000000000005</v>
      </c>
      <c r="K190" s="4">
        <v>0</v>
      </c>
      <c r="L190" s="4">
        <v>2</v>
      </c>
      <c r="M190" s="4">
        <v>29</v>
      </c>
    </row>
    <row r="191" spans="1:13">
      <c r="A191" s="3" t="s">
        <v>482</v>
      </c>
      <c r="B191" s="16">
        <v>5.1325000000000003</v>
      </c>
      <c r="C191" s="4">
        <v>0</v>
      </c>
      <c r="D191" s="4">
        <v>3</v>
      </c>
      <c r="E191" s="4">
        <v>19</v>
      </c>
      <c r="F191" s="16">
        <v>3.2175000000000002</v>
      </c>
      <c r="G191" s="4">
        <v>0</v>
      </c>
      <c r="H191" s="4">
        <v>2</v>
      </c>
      <c r="I191" s="4">
        <v>1</v>
      </c>
      <c r="J191" s="16">
        <v>8.3500000000000014</v>
      </c>
      <c r="K191" s="4">
        <v>0</v>
      </c>
      <c r="L191" s="4">
        <v>5</v>
      </c>
      <c r="M191" s="4">
        <v>20</v>
      </c>
    </row>
    <row r="192" spans="1:13">
      <c r="A192" s="3" t="s">
        <v>2768</v>
      </c>
      <c r="B192" s="16">
        <v>0</v>
      </c>
      <c r="C192" s="4">
        <v>0</v>
      </c>
      <c r="D192" s="4">
        <v>0</v>
      </c>
      <c r="E192" s="4">
        <v>0</v>
      </c>
      <c r="F192" s="16">
        <v>3.83</v>
      </c>
      <c r="G192" s="4">
        <v>0</v>
      </c>
      <c r="H192" s="4">
        <v>2</v>
      </c>
      <c r="I192" s="4">
        <v>36</v>
      </c>
      <c r="J192" s="16">
        <v>3.83</v>
      </c>
      <c r="K192" s="4">
        <v>0</v>
      </c>
      <c r="L192" s="4">
        <v>2</v>
      </c>
      <c r="M192" s="4">
        <v>36</v>
      </c>
    </row>
    <row r="193" spans="1:13">
      <c r="A193" s="3" t="s">
        <v>159</v>
      </c>
      <c r="B193" s="16">
        <v>10.020000000000001</v>
      </c>
      <c r="C193" s="4">
        <v>0</v>
      </c>
      <c r="D193" s="4">
        <v>6</v>
      </c>
      <c r="E193" s="4">
        <v>24</v>
      </c>
      <c r="F193" s="16">
        <v>3.3050000000000002</v>
      </c>
      <c r="G193" s="4">
        <v>0</v>
      </c>
      <c r="H193" s="4">
        <v>2</v>
      </c>
      <c r="I193" s="4">
        <v>6</v>
      </c>
      <c r="J193" s="16">
        <v>13.325000000000001</v>
      </c>
      <c r="K193" s="4">
        <v>0</v>
      </c>
      <c r="L193" s="4">
        <v>8</v>
      </c>
      <c r="M193" s="4">
        <v>30</v>
      </c>
    </row>
    <row r="194" spans="1:13">
      <c r="A194" s="3" t="s">
        <v>2817</v>
      </c>
      <c r="B194" s="16">
        <v>0</v>
      </c>
      <c r="C194" s="4">
        <v>0</v>
      </c>
      <c r="D194" s="4">
        <v>0</v>
      </c>
      <c r="E194" s="4">
        <v>0</v>
      </c>
      <c r="F194" s="16">
        <v>3.6550000000000002</v>
      </c>
      <c r="G194" s="4">
        <v>0</v>
      </c>
      <c r="H194" s="4">
        <v>2</v>
      </c>
      <c r="I194" s="4">
        <v>26</v>
      </c>
      <c r="J194" s="16">
        <v>3.6550000000000002</v>
      </c>
      <c r="K194" s="4">
        <v>0</v>
      </c>
      <c r="L194" s="4">
        <v>2</v>
      </c>
      <c r="M194" s="4">
        <v>26</v>
      </c>
    </row>
    <row r="195" spans="1:13">
      <c r="A195" s="3" t="s">
        <v>387</v>
      </c>
      <c r="B195" s="16">
        <v>4.3550000000000004</v>
      </c>
      <c r="C195" s="4">
        <v>0</v>
      </c>
      <c r="D195" s="4">
        <v>2</v>
      </c>
      <c r="E195" s="4">
        <v>66</v>
      </c>
      <c r="F195" s="16">
        <v>4.3475000000000001</v>
      </c>
      <c r="G195" s="4">
        <v>1</v>
      </c>
      <c r="H195" s="4">
        <v>2</v>
      </c>
      <c r="I195" s="4">
        <v>37</v>
      </c>
      <c r="J195" s="16">
        <v>8.7025000000000006</v>
      </c>
      <c r="K195" s="4">
        <v>1</v>
      </c>
      <c r="L195" s="4">
        <v>4</v>
      </c>
      <c r="M195" s="4">
        <v>103</v>
      </c>
    </row>
    <row r="196" spans="1:13">
      <c r="A196" s="3" t="s">
        <v>76</v>
      </c>
      <c r="B196" s="16">
        <v>9.3940000000000001</v>
      </c>
      <c r="C196" s="4">
        <v>3</v>
      </c>
      <c r="D196" s="4">
        <v>4</v>
      </c>
      <c r="E196" s="4">
        <v>9</v>
      </c>
      <c r="F196" s="16">
        <v>6.0950000000000006</v>
      </c>
      <c r="G196" s="4">
        <v>6</v>
      </c>
      <c r="H196" s="4">
        <v>2</v>
      </c>
      <c r="I196" s="4">
        <v>-6</v>
      </c>
      <c r="J196" s="16">
        <v>15.489000000000001</v>
      </c>
      <c r="K196" s="4">
        <v>9</v>
      </c>
      <c r="L196" s="4">
        <v>6</v>
      </c>
      <c r="M196" s="4">
        <v>3</v>
      </c>
    </row>
    <row r="197" spans="1:13">
      <c r="A197" s="3" t="s">
        <v>465</v>
      </c>
      <c r="B197" s="16">
        <v>3.6349999999999998</v>
      </c>
      <c r="C197" s="4">
        <v>4</v>
      </c>
      <c r="D197" s="4">
        <v>1</v>
      </c>
      <c r="E197" s="4">
        <v>2</v>
      </c>
      <c r="F197" s="16">
        <v>2.6</v>
      </c>
      <c r="G197" s="4">
        <v>2</v>
      </c>
      <c r="H197" s="4">
        <v>1</v>
      </c>
      <c r="I197" s="4">
        <v>0</v>
      </c>
      <c r="J197" s="16">
        <v>6.2349999999999994</v>
      </c>
      <c r="K197" s="4">
        <v>6</v>
      </c>
      <c r="L197" s="4">
        <v>2</v>
      </c>
      <c r="M197" s="4">
        <v>2</v>
      </c>
    </row>
    <row r="198" spans="1:13">
      <c r="A198" s="3" t="s">
        <v>2803</v>
      </c>
      <c r="B198" s="16">
        <v>0</v>
      </c>
      <c r="C198" s="4">
        <v>0</v>
      </c>
      <c r="D198" s="4">
        <v>0</v>
      </c>
      <c r="E198" s="4">
        <v>0</v>
      </c>
      <c r="F198" s="16">
        <v>4.0999999999999996</v>
      </c>
      <c r="G198" s="4">
        <v>5</v>
      </c>
      <c r="H198" s="4">
        <v>1</v>
      </c>
      <c r="I198" s="4">
        <v>0</v>
      </c>
      <c r="J198" s="16">
        <v>4.0999999999999996</v>
      </c>
      <c r="K198" s="4">
        <v>5</v>
      </c>
      <c r="L198" s="4">
        <v>1</v>
      </c>
      <c r="M198" s="4">
        <v>0</v>
      </c>
    </row>
    <row r="199" spans="1:13">
      <c r="A199" s="3" t="s">
        <v>414</v>
      </c>
      <c r="B199" s="16">
        <v>1.6175000000000002</v>
      </c>
      <c r="C199" s="4">
        <v>0</v>
      </c>
      <c r="D199" s="4">
        <v>1</v>
      </c>
      <c r="E199" s="4">
        <v>1</v>
      </c>
      <c r="F199" s="16">
        <v>1.6</v>
      </c>
      <c r="G199" s="4">
        <v>0</v>
      </c>
      <c r="H199" s="4">
        <v>1</v>
      </c>
      <c r="I199" s="4">
        <v>0</v>
      </c>
      <c r="J199" s="16">
        <v>3.2175000000000002</v>
      </c>
      <c r="K199" s="4">
        <v>0</v>
      </c>
      <c r="L199" s="4">
        <v>2</v>
      </c>
      <c r="M199" s="4">
        <v>1</v>
      </c>
    </row>
    <row r="200" spans="1:13">
      <c r="A200" s="3" t="s">
        <v>377</v>
      </c>
      <c r="B200" s="16">
        <v>4.0475000000000003</v>
      </c>
      <c r="C200" s="4">
        <v>5</v>
      </c>
      <c r="D200" s="4">
        <v>1</v>
      </c>
      <c r="E200" s="4">
        <v>-3</v>
      </c>
      <c r="F200" s="16">
        <v>1.6</v>
      </c>
      <c r="G200" s="4">
        <v>0</v>
      </c>
      <c r="H200" s="4">
        <v>1</v>
      </c>
      <c r="I200" s="4">
        <v>0</v>
      </c>
      <c r="J200" s="16">
        <v>5.6475000000000009</v>
      </c>
      <c r="K200" s="4">
        <v>5</v>
      </c>
      <c r="L200" s="4">
        <v>2</v>
      </c>
      <c r="M200" s="4">
        <v>-3</v>
      </c>
    </row>
    <row r="201" spans="1:13">
      <c r="A201" s="3" t="s">
        <v>406</v>
      </c>
      <c r="B201" s="16">
        <v>5.9750000000000005</v>
      </c>
      <c r="C201" s="4">
        <v>2</v>
      </c>
      <c r="D201" s="4">
        <v>3</v>
      </c>
      <c r="E201" s="4">
        <v>10</v>
      </c>
      <c r="F201" s="16">
        <v>2.6524999999999999</v>
      </c>
      <c r="G201" s="4">
        <v>2</v>
      </c>
      <c r="H201" s="4">
        <v>1</v>
      </c>
      <c r="I201" s="4">
        <v>3</v>
      </c>
      <c r="J201" s="16">
        <v>8.6275000000000013</v>
      </c>
      <c r="K201" s="4">
        <v>4</v>
      </c>
      <c r="L201" s="4">
        <v>4</v>
      </c>
      <c r="M201" s="4">
        <v>13</v>
      </c>
    </row>
    <row r="202" spans="1:13">
      <c r="A202" s="3" t="s">
        <v>520</v>
      </c>
      <c r="B202" s="16">
        <v>2.0257500000000004</v>
      </c>
      <c r="C202" s="4">
        <v>0</v>
      </c>
      <c r="D202" s="4">
        <v>1</v>
      </c>
      <c r="E202" s="4">
        <v>5</v>
      </c>
      <c r="F202" s="16">
        <v>1.81</v>
      </c>
      <c r="G202" s="4">
        <v>0</v>
      </c>
      <c r="H202" s="4">
        <v>1</v>
      </c>
      <c r="I202" s="4">
        <v>12</v>
      </c>
      <c r="J202" s="16">
        <v>3.8357500000000004</v>
      </c>
      <c r="K202" s="4">
        <v>0</v>
      </c>
      <c r="L202" s="4">
        <v>2</v>
      </c>
      <c r="M202" s="4">
        <v>17</v>
      </c>
    </row>
    <row r="203" spans="1:13">
      <c r="A203" s="3" t="s">
        <v>2796</v>
      </c>
      <c r="B203" s="16">
        <v>0</v>
      </c>
      <c r="C203" s="4">
        <v>0</v>
      </c>
      <c r="D203" s="4">
        <v>0</v>
      </c>
      <c r="E203" s="4">
        <v>0</v>
      </c>
      <c r="F203" s="16">
        <v>2.0614500000000002</v>
      </c>
      <c r="G203" s="4">
        <v>0</v>
      </c>
      <c r="H203" s="4">
        <v>1</v>
      </c>
      <c r="I203" s="4">
        <v>11</v>
      </c>
      <c r="J203" s="16">
        <v>2.0614500000000002</v>
      </c>
      <c r="K203" s="4">
        <v>0</v>
      </c>
      <c r="L203" s="4">
        <v>1</v>
      </c>
      <c r="M203" s="4">
        <v>11</v>
      </c>
    </row>
    <row r="204" spans="1:13">
      <c r="A204" s="3" t="s">
        <v>124</v>
      </c>
      <c r="B204" s="16">
        <v>3.1124999999999998</v>
      </c>
      <c r="C204" s="4">
        <v>0</v>
      </c>
      <c r="D204" s="4">
        <v>2</v>
      </c>
      <c r="E204" s="4">
        <v>-5</v>
      </c>
      <c r="F204" s="16">
        <v>1.6700000000000002</v>
      </c>
      <c r="G204" s="4">
        <v>0</v>
      </c>
      <c r="H204" s="4">
        <v>1</v>
      </c>
      <c r="I204" s="4">
        <v>4</v>
      </c>
      <c r="J204" s="16">
        <v>4.7824999999999998</v>
      </c>
      <c r="K204" s="4">
        <v>0</v>
      </c>
      <c r="L204" s="4">
        <v>3</v>
      </c>
      <c r="M204" s="4">
        <v>-1</v>
      </c>
    </row>
    <row r="205" spans="1:13">
      <c r="A205" s="3" t="s">
        <v>450</v>
      </c>
      <c r="B205" s="16">
        <v>2.1175000000000002</v>
      </c>
      <c r="C205" s="4">
        <v>1</v>
      </c>
      <c r="D205" s="4">
        <v>1</v>
      </c>
      <c r="E205" s="4">
        <v>1</v>
      </c>
      <c r="F205" s="16">
        <v>1.5475000000000001</v>
      </c>
      <c r="G205" s="4">
        <v>0</v>
      </c>
      <c r="H205" s="4">
        <v>1</v>
      </c>
      <c r="I205" s="4">
        <v>-3</v>
      </c>
      <c r="J205" s="16">
        <v>3.665</v>
      </c>
      <c r="K205" s="4">
        <v>1</v>
      </c>
      <c r="L205" s="4">
        <v>2</v>
      </c>
      <c r="M205" s="4">
        <v>-2</v>
      </c>
    </row>
    <row r="206" spans="1:13">
      <c r="A206" s="3" t="s">
        <v>94</v>
      </c>
      <c r="B206" s="16">
        <v>4.3251999999999997</v>
      </c>
      <c r="C206" s="4">
        <v>0</v>
      </c>
      <c r="D206" s="4">
        <v>2</v>
      </c>
      <c r="E206" s="4">
        <v>23</v>
      </c>
      <c r="F206" s="16">
        <v>3.0330000000000004</v>
      </c>
      <c r="G206" s="4">
        <v>0</v>
      </c>
      <c r="H206" s="4">
        <v>1</v>
      </c>
      <c r="I206" s="4">
        <v>14</v>
      </c>
      <c r="J206" s="16">
        <v>7.3582000000000001</v>
      </c>
      <c r="K206" s="4">
        <v>0</v>
      </c>
      <c r="L206" s="4">
        <v>3</v>
      </c>
      <c r="M206" s="4">
        <v>37</v>
      </c>
    </row>
    <row r="207" spans="1:13">
      <c r="A207" s="3" t="s">
        <v>372</v>
      </c>
      <c r="B207" s="16">
        <v>5.165</v>
      </c>
      <c r="C207" s="4">
        <v>4</v>
      </c>
      <c r="D207" s="4">
        <v>2</v>
      </c>
      <c r="E207" s="4">
        <v>-2</v>
      </c>
      <c r="F207" s="16">
        <v>4.24</v>
      </c>
      <c r="G207" s="4">
        <v>5</v>
      </c>
      <c r="H207" s="4">
        <v>1</v>
      </c>
      <c r="I207" s="4">
        <v>8</v>
      </c>
      <c r="J207" s="16">
        <v>9.4050000000000011</v>
      </c>
      <c r="K207" s="4">
        <v>9</v>
      </c>
      <c r="L207" s="4">
        <v>3</v>
      </c>
      <c r="M207" s="4">
        <v>6</v>
      </c>
    </row>
    <row r="208" spans="1:13">
      <c r="A208" s="3" t="s">
        <v>169</v>
      </c>
      <c r="B208" s="16">
        <v>11.602499999999999</v>
      </c>
      <c r="C208" s="4">
        <v>0</v>
      </c>
      <c r="D208" s="4">
        <v>6</v>
      </c>
      <c r="E208" s="4">
        <v>28</v>
      </c>
      <c r="F208" s="16">
        <v>1.6875</v>
      </c>
      <c r="G208" s="4">
        <v>0</v>
      </c>
      <c r="H208" s="4">
        <v>1</v>
      </c>
      <c r="I208" s="4">
        <v>5</v>
      </c>
      <c r="J208" s="16">
        <v>13.29</v>
      </c>
      <c r="K208" s="4">
        <v>0</v>
      </c>
      <c r="L208" s="4">
        <v>7</v>
      </c>
      <c r="M208" s="4">
        <v>33</v>
      </c>
    </row>
    <row r="209" spans="1:13">
      <c r="A209" s="3" t="s">
        <v>2778</v>
      </c>
      <c r="B209" s="16">
        <v>0</v>
      </c>
      <c r="C209" s="4">
        <v>0</v>
      </c>
      <c r="D209" s="4">
        <v>0</v>
      </c>
      <c r="E209" s="4">
        <v>0</v>
      </c>
      <c r="F209" s="16">
        <v>1.9056500000000001</v>
      </c>
      <c r="G209" s="4">
        <v>0</v>
      </c>
      <c r="H209" s="4">
        <v>1</v>
      </c>
      <c r="I209" s="4">
        <v>7</v>
      </c>
      <c r="J209" s="16">
        <v>1.9056500000000001</v>
      </c>
      <c r="K209" s="4">
        <v>0</v>
      </c>
      <c r="L209" s="4">
        <v>1</v>
      </c>
      <c r="M209" s="4">
        <v>7</v>
      </c>
    </row>
    <row r="210" spans="1:13">
      <c r="A210" s="3" t="s">
        <v>523</v>
      </c>
      <c r="B210" s="16">
        <v>3.6550000000000002</v>
      </c>
      <c r="C210" s="4">
        <v>0</v>
      </c>
      <c r="D210" s="4">
        <v>2</v>
      </c>
      <c r="E210" s="4">
        <v>26</v>
      </c>
      <c r="F210" s="16">
        <v>2.09</v>
      </c>
      <c r="G210" s="4">
        <v>0</v>
      </c>
      <c r="H210" s="4">
        <v>1</v>
      </c>
      <c r="I210" s="4">
        <v>28</v>
      </c>
      <c r="J210" s="16">
        <v>5.7450000000000001</v>
      </c>
      <c r="K210" s="4">
        <v>0</v>
      </c>
      <c r="L210" s="4">
        <v>3</v>
      </c>
      <c r="M210" s="4">
        <v>54</v>
      </c>
    </row>
    <row r="211" spans="1:13">
      <c r="A211" s="3" t="s">
        <v>72</v>
      </c>
      <c r="B211" s="16">
        <v>17.1875</v>
      </c>
      <c r="C211" s="4">
        <v>23</v>
      </c>
      <c r="D211" s="4">
        <v>3</v>
      </c>
      <c r="E211" s="4">
        <v>5</v>
      </c>
      <c r="F211" s="16">
        <v>14.135</v>
      </c>
      <c r="G211" s="4">
        <v>16</v>
      </c>
      <c r="H211" s="4">
        <v>1</v>
      </c>
      <c r="I211" s="4">
        <v>2</v>
      </c>
      <c r="J211" s="16">
        <v>31.322499999999998</v>
      </c>
      <c r="K211" s="4">
        <v>39</v>
      </c>
      <c r="L211" s="4">
        <v>4</v>
      </c>
      <c r="M211" s="4">
        <v>7</v>
      </c>
    </row>
    <row r="212" spans="1:13">
      <c r="A212" s="3" t="s">
        <v>376</v>
      </c>
      <c r="B212" s="16">
        <v>1.6525000000000001</v>
      </c>
      <c r="C212" s="4">
        <v>0</v>
      </c>
      <c r="D212" s="4">
        <v>1</v>
      </c>
      <c r="E212" s="4">
        <v>3</v>
      </c>
      <c r="F212" s="16">
        <v>1.8625</v>
      </c>
      <c r="G212" s="4">
        <v>0</v>
      </c>
      <c r="H212" s="4">
        <v>1</v>
      </c>
      <c r="I212" s="4">
        <v>15</v>
      </c>
      <c r="J212" s="16">
        <v>3.5150000000000001</v>
      </c>
      <c r="K212" s="4">
        <v>0</v>
      </c>
      <c r="L212" s="4">
        <v>2</v>
      </c>
      <c r="M212" s="4">
        <v>18</v>
      </c>
    </row>
    <row r="213" spans="1:13">
      <c r="A213" s="3" t="s">
        <v>2804</v>
      </c>
      <c r="B213" s="16">
        <v>0</v>
      </c>
      <c r="C213" s="4">
        <v>0</v>
      </c>
      <c r="D213" s="4">
        <v>0</v>
      </c>
      <c r="E213" s="4">
        <v>0</v>
      </c>
      <c r="F213" s="16">
        <v>2.16</v>
      </c>
      <c r="G213" s="4">
        <v>0</v>
      </c>
      <c r="H213" s="4">
        <v>1</v>
      </c>
      <c r="I213" s="4">
        <v>32</v>
      </c>
      <c r="J213" s="16">
        <v>2.16</v>
      </c>
      <c r="K213" s="4">
        <v>0</v>
      </c>
      <c r="L213" s="4">
        <v>1</v>
      </c>
      <c r="M213" s="4">
        <v>32</v>
      </c>
    </row>
    <row r="214" spans="1:13">
      <c r="A214" s="3" t="s">
        <v>539</v>
      </c>
      <c r="B214" s="16">
        <v>1.5475000000000001</v>
      </c>
      <c r="C214" s="4">
        <v>0</v>
      </c>
      <c r="D214" s="4">
        <v>1</v>
      </c>
      <c r="E214" s="4">
        <v>-3</v>
      </c>
      <c r="F214" s="16">
        <v>2.37</v>
      </c>
      <c r="G214" s="4">
        <v>0</v>
      </c>
      <c r="H214" s="4">
        <v>1</v>
      </c>
      <c r="I214" s="4">
        <v>44</v>
      </c>
      <c r="J214" s="16">
        <v>3.9175000000000004</v>
      </c>
      <c r="K214" s="4">
        <v>0</v>
      </c>
      <c r="L214" s="4">
        <v>2</v>
      </c>
      <c r="M214" s="4">
        <v>41</v>
      </c>
    </row>
    <row r="215" spans="1:13">
      <c r="A215" s="3" t="s">
        <v>99</v>
      </c>
      <c r="B215" s="16">
        <v>6.9594500000000004</v>
      </c>
      <c r="C215" s="4">
        <v>0</v>
      </c>
      <c r="D215" s="4">
        <v>4</v>
      </c>
      <c r="E215" s="4">
        <v>10</v>
      </c>
      <c r="F215" s="16">
        <v>1.7050000000000001</v>
      </c>
      <c r="G215" s="4">
        <v>0</v>
      </c>
      <c r="H215" s="4">
        <v>1</v>
      </c>
      <c r="I215" s="4">
        <v>6</v>
      </c>
      <c r="J215" s="16">
        <v>8.6644500000000004</v>
      </c>
      <c r="K215" s="4">
        <v>0</v>
      </c>
      <c r="L215" s="4">
        <v>5</v>
      </c>
      <c r="M215" s="4">
        <v>16</v>
      </c>
    </row>
    <row r="216" spans="1:13">
      <c r="A216" s="3" t="s">
        <v>511</v>
      </c>
      <c r="B216" s="16">
        <v>4</v>
      </c>
      <c r="C216" s="4">
        <v>8</v>
      </c>
      <c r="D216" s="4">
        <v>0</v>
      </c>
      <c r="E216" s="4">
        <v>0</v>
      </c>
      <c r="F216" s="16">
        <v>2.5825</v>
      </c>
      <c r="G216" s="4">
        <v>2</v>
      </c>
      <c r="H216" s="4">
        <v>1</v>
      </c>
      <c r="I216" s="4">
        <v>-1</v>
      </c>
      <c r="J216" s="16">
        <v>6.5824999999999996</v>
      </c>
      <c r="K216" s="4">
        <v>10</v>
      </c>
      <c r="L216" s="4">
        <v>1</v>
      </c>
      <c r="M216" s="4">
        <v>-1</v>
      </c>
    </row>
    <row r="217" spans="1:13">
      <c r="A217" s="3" t="s">
        <v>2773</v>
      </c>
      <c r="B217" s="16">
        <v>0</v>
      </c>
      <c r="C217" s="4">
        <v>0</v>
      </c>
      <c r="D217" s="4">
        <v>0</v>
      </c>
      <c r="E217" s="4">
        <v>0</v>
      </c>
      <c r="F217" s="16">
        <v>1.8759000000000001</v>
      </c>
      <c r="G217" s="4">
        <v>0</v>
      </c>
      <c r="H217" s="4">
        <v>1</v>
      </c>
      <c r="I217" s="4">
        <v>2</v>
      </c>
      <c r="J217" s="16">
        <v>1.8759000000000001</v>
      </c>
      <c r="K217" s="4">
        <v>0</v>
      </c>
      <c r="L217" s="4">
        <v>1</v>
      </c>
      <c r="M217" s="4">
        <v>2</v>
      </c>
    </row>
    <row r="218" spans="1:13">
      <c r="A218" s="3" t="s">
        <v>374</v>
      </c>
      <c r="B218" s="16">
        <v>3.7350000000000003</v>
      </c>
      <c r="C218" s="4">
        <v>1</v>
      </c>
      <c r="D218" s="4">
        <v>2</v>
      </c>
      <c r="E218" s="4">
        <v>2</v>
      </c>
      <c r="F218" s="16">
        <v>1.6700000000000002</v>
      </c>
      <c r="G218" s="4">
        <v>0</v>
      </c>
      <c r="H218" s="4">
        <v>1</v>
      </c>
      <c r="I218" s="4">
        <v>4</v>
      </c>
      <c r="J218" s="16">
        <v>5.4050000000000002</v>
      </c>
      <c r="K218" s="4">
        <v>1</v>
      </c>
      <c r="L218" s="4">
        <v>3</v>
      </c>
      <c r="M218" s="4">
        <v>6</v>
      </c>
    </row>
    <row r="219" spans="1:13">
      <c r="A219" s="3" t="s">
        <v>110</v>
      </c>
      <c r="B219" s="16">
        <v>2.0650000000000004</v>
      </c>
      <c r="C219" s="4">
        <v>1</v>
      </c>
      <c r="D219" s="4">
        <v>1</v>
      </c>
      <c r="E219" s="4">
        <v>-2</v>
      </c>
      <c r="F219" s="16">
        <v>4.1349999999999998</v>
      </c>
      <c r="G219" s="4">
        <v>5</v>
      </c>
      <c r="H219" s="4">
        <v>1</v>
      </c>
      <c r="I219" s="4">
        <v>2</v>
      </c>
      <c r="J219" s="16">
        <v>6.2</v>
      </c>
      <c r="K219" s="4">
        <v>6</v>
      </c>
      <c r="L219" s="4">
        <v>2</v>
      </c>
      <c r="M219" s="4">
        <v>0</v>
      </c>
    </row>
    <row r="220" spans="1:13">
      <c r="A220" s="3" t="s">
        <v>151</v>
      </c>
      <c r="B220" s="16">
        <v>13.830000000000002</v>
      </c>
      <c r="C220" s="4">
        <v>15</v>
      </c>
      <c r="D220" s="4">
        <v>2</v>
      </c>
      <c r="E220" s="4">
        <v>-4</v>
      </c>
      <c r="F220" s="16">
        <v>10.012499999999999</v>
      </c>
      <c r="G220" s="4">
        <v>13</v>
      </c>
      <c r="H220" s="4">
        <v>1</v>
      </c>
      <c r="I220" s="4">
        <v>-5</v>
      </c>
      <c r="J220" s="16">
        <v>23.842500000000001</v>
      </c>
      <c r="K220" s="4">
        <v>28</v>
      </c>
      <c r="L220" s="4">
        <v>3</v>
      </c>
      <c r="M220" s="4">
        <v>-9</v>
      </c>
    </row>
    <row r="221" spans="1:13">
      <c r="A221" s="3" t="s">
        <v>2777</v>
      </c>
      <c r="B221" s="16">
        <v>0</v>
      </c>
      <c r="C221" s="4">
        <v>0</v>
      </c>
      <c r="D221" s="4">
        <v>0</v>
      </c>
      <c r="E221" s="4">
        <v>0</v>
      </c>
      <c r="F221" s="16">
        <v>1.9770500000000002</v>
      </c>
      <c r="G221" s="4">
        <v>0</v>
      </c>
      <c r="H221" s="4">
        <v>1</v>
      </c>
      <c r="I221" s="4">
        <v>19</v>
      </c>
      <c r="J221" s="16">
        <v>1.9770500000000002</v>
      </c>
      <c r="K221" s="4">
        <v>0</v>
      </c>
      <c r="L221" s="4">
        <v>1</v>
      </c>
      <c r="M221" s="4">
        <v>19</v>
      </c>
    </row>
    <row r="222" spans="1:13">
      <c r="A222" s="3" t="s">
        <v>60</v>
      </c>
      <c r="B222" s="16">
        <v>11.7425</v>
      </c>
      <c r="C222" s="4">
        <v>0</v>
      </c>
      <c r="D222" s="4">
        <v>7</v>
      </c>
      <c r="E222" s="4">
        <v>31</v>
      </c>
      <c r="F222" s="16">
        <v>1.6</v>
      </c>
      <c r="G222" s="4">
        <v>0</v>
      </c>
      <c r="H222" s="4">
        <v>1</v>
      </c>
      <c r="I222" s="4">
        <v>0</v>
      </c>
      <c r="J222" s="16">
        <v>13.342499999999999</v>
      </c>
      <c r="K222" s="4">
        <v>0</v>
      </c>
      <c r="L222" s="4">
        <v>8</v>
      </c>
      <c r="M222" s="4">
        <v>31</v>
      </c>
    </row>
    <row r="223" spans="1:13">
      <c r="A223" s="3" t="s">
        <v>2776</v>
      </c>
      <c r="B223" s="16">
        <v>0</v>
      </c>
      <c r="C223" s="4">
        <v>0</v>
      </c>
      <c r="D223" s="4">
        <v>0</v>
      </c>
      <c r="E223" s="4">
        <v>0</v>
      </c>
      <c r="F223" s="16">
        <v>1.74</v>
      </c>
      <c r="G223" s="4">
        <v>0</v>
      </c>
      <c r="H223" s="4">
        <v>1</v>
      </c>
      <c r="I223" s="4">
        <v>8</v>
      </c>
      <c r="J223" s="16">
        <v>1.74</v>
      </c>
      <c r="K223" s="4">
        <v>0</v>
      </c>
      <c r="L223" s="4">
        <v>1</v>
      </c>
      <c r="M223" s="4">
        <v>8</v>
      </c>
    </row>
    <row r="224" spans="1:13">
      <c r="A224" s="3" t="s">
        <v>525</v>
      </c>
      <c r="B224" s="16">
        <v>5.7776500000000004</v>
      </c>
      <c r="C224" s="4">
        <v>0</v>
      </c>
      <c r="D224" s="4">
        <v>3</v>
      </c>
      <c r="E224" s="4">
        <v>19</v>
      </c>
      <c r="F224" s="16">
        <v>1.7925</v>
      </c>
      <c r="G224" s="4">
        <v>0</v>
      </c>
      <c r="H224" s="4">
        <v>1</v>
      </c>
      <c r="I224" s="4">
        <v>11</v>
      </c>
      <c r="J224" s="16">
        <v>7.5701499999999999</v>
      </c>
      <c r="K224" s="4">
        <v>0</v>
      </c>
      <c r="L224" s="4">
        <v>4</v>
      </c>
      <c r="M224" s="4">
        <v>30</v>
      </c>
    </row>
    <row r="225" spans="1:13">
      <c r="A225" s="3" t="s">
        <v>2782</v>
      </c>
      <c r="B225" s="16">
        <v>0</v>
      </c>
      <c r="C225" s="4">
        <v>0</v>
      </c>
      <c r="D225" s="4">
        <v>0</v>
      </c>
      <c r="E225" s="4">
        <v>0</v>
      </c>
      <c r="F225" s="16">
        <v>1.6</v>
      </c>
      <c r="G225" s="4">
        <v>0</v>
      </c>
      <c r="H225" s="4">
        <v>1</v>
      </c>
      <c r="I225" s="4">
        <v>0</v>
      </c>
      <c r="J225" s="16">
        <v>1.6</v>
      </c>
      <c r="K225" s="4">
        <v>0</v>
      </c>
      <c r="L225" s="4">
        <v>1</v>
      </c>
      <c r="M225" s="4">
        <v>0</v>
      </c>
    </row>
    <row r="226" spans="1:13">
      <c r="A226" s="3" t="s">
        <v>178</v>
      </c>
      <c r="B226" s="16">
        <v>2.194</v>
      </c>
      <c r="C226" s="4">
        <v>0</v>
      </c>
      <c r="D226" s="4">
        <v>1</v>
      </c>
      <c r="E226" s="4">
        <v>0</v>
      </c>
      <c r="F226" s="16">
        <v>3.2</v>
      </c>
      <c r="G226" s="4">
        <v>0</v>
      </c>
      <c r="H226" s="4">
        <v>1</v>
      </c>
      <c r="I226" s="4">
        <v>1</v>
      </c>
      <c r="J226" s="16">
        <v>5.3940000000000001</v>
      </c>
      <c r="K226" s="4">
        <v>0</v>
      </c>
      <c r="L226" s="4">
        <v>2</v>
      </c>
      <c r="M226" s="4">
        <v>1</v>
      </c>
    </row>
    <row r="227" spans="1:13">
      <c r="A227" s="3" t="s">
        <v>2788</v>
      </c>
      <c r="B227" s="16">
        <v>0</v>
      </c>
      <c r="C227" s="4">
        <v>0</v>
      </c>
      <c r="D227" s="4">
        <v>0</v>
      </c>
      <c r="E227" s="4">
        <v>0</v>
      </c>
      <c r="F227" s="16">
        <v>2.0257500000000004</v>
      </c>
      <c r="G227" s="4">
        <v>0</v>
      </c>
      <c r="H227" s="4">
        <v>1</v>
      </c>
      <c r="I227" s="4">
        <v>5</v>
      </c>
      <c r="J227" s="16">
        <v>2.0257500000000004</v>
      </c>
      <c r="K227" s="4">
        <v>0</v>
      </c>
      <c r="L227" s="4">
        <v>1</v>
      </c>
      <c r="M227" s="4">
        <v>5</v>
      </c>
    </row>
    <row r="228" spans="1:13">
      <c r="A228" s="3" t="s">
        <v>447</v>
      </c>
      <c r="B228" s="16">
        <v>10.705</v>
      </c>
      <c r="C228" s="4">
        <v>1</v>
      </c>
      <c r="D228" s="4">
        <v>5</v>
      </c>
      <c r="E228" s="4">
        <v>126</v>
      </c>
      <c r="F228" s="16">
        <v>2.38</v>
      </c>
      <c r="G228" s="4">
        <v>1</v>
      </c>
      <c r="H228" s="4">
        <v>1</v>
      </c>
      <c r="I228" s="4">
        <v>16</v>
      </c>
      <c r="J228" s="16">
        <v>13.085000000000001</v>
      </c>
      <c r="K228" s="4">
        <v>2</v>
      </c>
      <c r="L228" s="4">
        <v>6</v>
      </c>
      <c r="M228" s="4">
        <v>142</v>
      </c>
    </row>
    <row r="229" spans="1:13">
      <c r="A229" s="3" t="s">
        <v>2792</v>
      </c>
      <c r="B229" s="16">
        <v>0</v>
      </c>
      <c r="C229" s="4">
        <v>0</v>
      </c>
      <c r="D229" s="4">
        <v>0</v>
      </c>
      <c r="E229" s="4">
        <v>0</v>
      </c>
      <c r="F229" s="16">
        <v>1.7225000000000001</v>
      </c>
      <c r="G229" s="4">
        <v>0</v>
      </c>
      <c r="H229" s="4">
        <v>1</v>
      </c>
      <c r="I229" s="4">
        <v>7</v>
      </c>
      <c r="J229" s="16">
        <v>1.7225000000000001</v>
      </c>
      <c r="K229" s="4">
        <v>0</v>
      </c>
      <c r="L229" s="4">
        <v>1</v>
      </c>
      <c r="M229" s="4">
        <v>7</v>
      </c>
    </row>
    <row r="230" spans="1:13">
      <c r="A230" s="3" t="s">
        <v>427</v>
      </c>
      <c r="B230" s="16">
        <v>3.7951500000000005</v>
      </c>
      <c r="C230" s="4">
        <v>0</v>
      </c>
      <c r="D230" s="4">
        <v>2</v>
      </c>
      <c r="E230" s="4">
        <v>16</v>
      </c>
      <c r="F230" s="16">
        <v>3.69</v>
      </c>
      <c r="G230" s="4">
        <v>0</v>
      </c>
      <c r="H230" s="4">
        <v>1</v>
      </c>
      <c r="I230" s="4">
        <v>28</v>
      </c>
      <c r="J230" s="16">
        <v>7.4851500000000009</v>
      </c>
      <c r="K230" s="4">
        <v>0</v>
      </c>
      <c r="L230" s="4">
        <v>3</v>
      </c>
      <c r="M230" s="4">
        <v>44</v>
      </c>
    </row>
    <row r="231" spans="1:13">
      <c r="A231" s="3" t="s">
        <v>2802</v>
      </c>
      <c r="B231" s="16">
        <v>0</v>
      </c>
      <c r="C231" s="4">
        <v>0</v>
      </c>
      <c r="D231" s="4">
        <v>0</v>
      </c>
      <c r="E231" s="4">
        <v>0</v>
      </c>
      <c r="F231" s="16">
        <v>1.6700000000000002</v>
      </c>
      <c r="G231" s="4">
        <v>0</v>
      </c>
      <c r="H231" s="4">
        <v>1</v>
      </c>
      <c r="I231" s="4">
        <v>4</v>
      </c>
      <c r="J231" s="16">
        <v>1.6700000000000002</v>
      </c>
      <c r="K231" s="4">
        <v>0</v>
      </c>
      <c r="L231" s="4">
        <v>1</v>
      </c>
      <c r="M231" s="4">
        <v>4</v>
      </c>
    </row>
    <row r="232" spans="1:13">
      <c r="A232" s="3" t="s">
        <v>493</v>
      </c>
      <c r="B232" s="16">
        <v>1.9473000000000003</v>
      </c>
      <c r="C232" s="4">
        <v>0</v>
      </c>
      <c r="D232" s="4">
        <v>1</v>
      </c>
      <c r="E232" s="4">
        <v>14</v>
      </c>
      <c r="F232" s="16">
        <v>2.0257500000000004</v>
      </c>
      <c r="G232" s="4">
        <v>0</v>
      </c>
      <c r="H232" s="4">
        <v>1</v>
      </c>
      <c r="I232" s="4">
        <v>5</v>
      </c>
      <c r="J232" s="16">
        <v>3.9730500000000006</v>
      </c>
      <c r="K232" s="4">
        <v>0</v>
      </c>
      <c r="L232" s="4">
        <v>2</v>
      </c>
      <c r="M232" s="4">
        <v>19</v>
      </c>
    </row>
    <row r="233" spans="1:13">
      <c r="A233" s="3" t="s">
        <v>2806</v>
      </c>
      <c r="B233" s="16">
        <v>0</v>
      </c>
      <c r="C233" s="4">
        <v>0</v>
      </c>
      <c r="D233" s="4">
        <v>0</v>
      </c>
      <c r="E233" s="4">
        <v>0</v>
      </c>
      <c r="F233" s="16">
        <v>1.7575000000000001</v>
      </c>
      <c r="G233" s="4">
        <v>0</v>
      </c>
      <c r="H233" s="4">
        <v>1</v>
      </c>
      <c r="I233" s="4">
        <v>9</v>
      </c>
      <c r="J233" s="16">
        <v>1.7575000000000001</v>
      </c>
      <c r="K233" s="4">
        <v>0</v>
      </c>
      <c r="L233" s="4">
        <v>1</v>
      </c>
      <c r="M233" s="4">
        <v>9</v>
      </c>
    </row>
    <row r="234" spans="1:13">
      <c r="A234" s="3" t="s">
        <v>498</v>
      </c>
      <c r="B234" s="16">
        <v>8.76</v>
      </c>
      <c r="C234" s="4">
        <v>14</v>
      </c>
      <c r="D234" s="4">
        <v>1</v>
      </c>
      <c r="E234" s="4">
        <v>-8</v>
      </c>
      <c r="F234" s="16">
        <v>8.3475000000000001</v>
      </c>
      <c r="G234" s="4">
        <v>13</v>
      </c>
      <c r="H234" s="4">
        <v>1</v>
      </c>
      <c r="I234" s="4">
        <v>-3</v>
      </c>
      <c r="J234" s="16">
        <v>17.107500000000002</v>
      </c>
      <c r="K234" s="4">
        <v>27</v>
      </c>
      <c r="L234" s="4">
        <v>2</v>
      </c>
      <c r="M234" s="4">
        <v>-11</v>
      </c>
    </row>
    <row r="235" spans="1:13">
      <c r="A235" s="3" t="s">
        <v>2818</v>
      </c>
      <c r="B235" s="16">
        <v>0</v>
      </c>
      <c r="C235" s="4">
        <v>0</v>
      </c>
      <c r="D235" s="4">
        <v>0</v>
      </c>
      <c r="E235" s="4">
        <v>0</v>
      </c>
      <c r="F235" s="16">
        <v>1.5825</v>
      </c>
      <c r="G235" s="4">
        <v>0</v>
      </c>
      <c r="H235" s="4">
        <v>1</v>
      </c>
      <c r="I235" s="4">
        <v>-1</v>
      </c>
      <c r="J235" s="16">
        <v>1.5825</v>
      </c>
      <c r="K235" s="4">
        <v>0</v>
      </c>
      <c r="L235" s="4">
        <v>1</v>
      </c>
      <c r="M235" s="4">
        <v>-1</v>
      </c>
    </row>
    <row r="236" spans="1:13">
      <c r="A236" s="3" t="s">
        <v>118</v>
      </c>
      <c r="B236" s="16">
        <v>13.482500000000002</v>
      </c>
      <c r="C236" s="4">
        <v>0</v>
      </c>
      <c r="D236" s="4">
        <v>8</v>
      </c>
      <c r="E236" s="4">
        <v>39</v>
      </c>
      <c r="F236" s="16">
        <v>1.9500000000000002</v>
      </c>
      <c r="G236" s="4">
        <v>0</v>
      </c>
      <c r="H236" s="4">
        <v>1</v>
      </c>
      <c r="I236" s="4">
        <v>20</v>
      </c>
      <c r="J236" s="16">
        <v>15.432500000000001</v>
      </c>
      <c r="K236" s="4">
        <v>0</v>
      </c>
      <c r="L236" s="4">
        <v>9</v>
      </c>
      <c r="M236" s="4">
        <v>59</v>
      </c>
    </row>
    <row r="237" spans="1:13">
      <c r="A237" s="3" t="s">
        <v>371</v>
      </c>
      <c r="B237" s="16">
        <v>1.5</v>
      </c>
      <c r="C237" s="4">
        <v>3</v>
      </c>
      <c r="D237" s="4">
        <v>0</v>
      </c>
      <c r="E237" s="4">
        <v>0</v>
      </c>
      <c r="F237" s="16">
        <v>9.6</v>
      </c>
      <c r="G237" s="4">
        <v>4</v>
      </c>
      <c r="H237" s="4">
        <v>1</v>
      </c>
      <c r="I237" s="4">
        <v>3</v>
      </c>
      <c r="J237" s="16">
        <v>11.1</v>
      </c>
      <c r="K237" s="4">
        <v>7</v>
      </c>
      <c r="L237" s="4">
        <v>1</v>
      </c>
      <c r="M237" s="4">
        <v>3</v>
      </c>
    </row>
    <row r="238" spans="1:13">
      <c r="A238" s="3" t="s">
        <v>546</v>
      </c>
      <c r="B238" s="16">
        <v>3.2</v>
      </c>
      <c r="C238" s="4">
        <v>0</v>
      </c>
      <c r="D238" s="4">
        <v>1</v>
      </c>
      <c r="E238" s="4">
        <v>5</v>
      </c>
      <c r="F238" s="16">
        <v>1.7225000000000001</v>
      </c>
      <c r="G238" s="4">
        <v>0</v>
      </c>
      <c r="H238" s="4">
        <v>1</v>
      </c>
      <c r="I238" s="4">
        <v>7</v>
      </c>
      <c r="J238" s="16">
        <v>4.9225000000000003</v>
      </c>
      <c r="K238" s="4">
        <v>0</v>
      </c>
      <c r="L238" s="4">
        <v>2</v>
      </c>
      <c r="M238" s="4">
        <v>12</v>
      </c>
    </row>
    <row r="239" spans="1:13">
      <c r="A239" s="3" t="s">
        <v>2799</v>
      </c>
      <c r="B239" s="16">
        <v>0</v>
      </c>
      <c r="C239" s="4">
        <v>0</v>
      </c>
      <c r="D239" s="4">
        <v>0</v>
      </c>
      <c r="E239" s="4">
        <v>0</v>
      </c>
      <c r="F239" s="16">
        <v>1.7225000000000001</v>
      </c>
      <c r="G239" s="4">
        <v>0</v>
      </c>
      <c r="H239" s="4">
        <v>1</v>
      </c>
      <c r="I239" s="4">
        <v>7</v>
      </c>
      <c r="J239" s="16">
        <v>1.7225000000000001</v>
      </c>
      <c r="K239" s="4">
        <v>0</v>
      </c>
      <c r="L239" s="4">
        <v>1</v>
      </c>
      <c r="M239" s="4">
        <v>7</v>
      </c>
    </row>
    <row r="240" spans="1:13">
      <c r="A240" s="3" t="s">
        <v>463</v>
      </c>
      <c r="B240" s="16">
        <v>9.0182500000000001</v>
      </c>
      <c r="C240" s="4">
        <v>0</v>
      </c>
      <c r="D240" s="4">
        <v>5</v>
      </c>
      <c r="E240" s="4">
        <v>20</v>
      </c>
      <c r="F240" s="16">
        <v>1.6700000000000002</v>
      </c>
      <c r="G240" s="4">
        <v>0</v>
      </c>
      <c r="H240" s="4">
        <v>1</v>
      </c>
      <c r="I240" s="4">
        <v>4</v>
      </c>
      <c r="J240" s="16">
        <v>10.68825</v>
      </c>
      <c r="K240" s="4">
        <v>0</v>
      </c>
      <c r="L240" s="4">
        <v>6</v>
      </c>
      <c r="M240" s="4">
        <v>24</v>
      </c>
    </row>
    <row r="241" spans="1:13">
      <c r="A241" s="3" t="s">
        <v>2783</v>
      </c>
      <c r="B241" s="16">
        <v>0</v>
      </c>
      <c r="C241" s="4">
        <v>0</v>
      </c>
      <c r="D241" s="4">
        <v>0</v>
      </c>
      <c r="E241" s="4">
        <v>0</v>
      </c>
      <c r="F241" s="16">
        <v>1.53</v>
      </c>
      <c r="G241" s="4">
        <v>0</v>
      </c>
      <c r="H241" s="4">
        <v>1</v>
      </c>
      <c r="I241" s="4">
        <v>-4</v>
      </c>
      <c r="J241" s="16">
        <v>1.53</v>
      </c>
      <c r="K241" s="4">
        <v>0</v>
      </c>
      <c r="L241" s="4">
        <v>1</v>
      </c>
      <c r="M241" s="4">
        <v>-4</v>
      </c>
    </row>
    <row r="242" spans="1:13">
      <c r="A242" s="3" t="s">
        <v>528</v>
      </c>
      <c r="B242" s="16">
        <v>8.6</v>
      </c>
      <c r="C242" s="4">
        <v>8</v>
      </c>
      <c r="D242" s="4">
        <v>1</v>
      </c>
      <c r="E242" s="4">
        <v>-3</v>
      </c>
      <c r="F242" s="16">
        <v>4.2081999999999997</v>
      </c>
      <c r="G242" s="4">
        <v>5</v>
      </c>
      <c r="H242" s="4">
        <v>1</v>
      </c>
      <c r="I242" s="4">
        <v>-4</v>
      </c>
      <c r="J242" s="16">
        <v>12.808199999999999</v>
      </c>
      <c r="K242" s="4">
        <v>13</v>
      </c>
      <c r="L242" s="4">
        <v>2</v>
      </c>
      <c r="M242" s="4">
        <v>-7</v>
      </c>
    </row>
    <row r="243" spans="1:13">
      <c r="A243" s="3" t="s">
        <v>458</v>
      </c>
      <c r="B243" s="16">
        <v>1.8391000000000002</v>
      </c>
      <c r="C243" s="4">
        <v>0</v>
      </c>
      <c r="D243" s="4">
        <v>1</v>
      </c>
      <c r="E243" s="4">
        <v>18</v>
      </c>
      <c r="F243" s="16">
        <v>1.7575000000000001</v>
      </c>
      <c r="G243" s="4">
        <v>0</v>
      </c>
      <c r="H243" s="4">
        <v>1</v>
      </c>
      <c r="I243" s="4">
        <v>9</v>
      </c>
      <c r="J243" s="16">
        <v>3.5966000000000005</v>
      </c>
      <c r="K243" s="4">
        <v>0</v>
      </c>
      <c r="L243" s="4">
        <v>2</v>
      </c>
      <c r="M243" s="4">
        <v>27</v>
      </c>
    </row>
    <row r="244" spans="1:13">
      <c r="A244" s="3" t="s">
        <v>514</v>
      </c>
      <c r="B244" s="16">
        <v>0.5</v>
      </c>
      <c r="C244" s="4">
        <v>1</v>
      </c>
      <c r="D244" s="4">
        <v>0</v>
      </c>
      <c r="E244" s="4">
        <v>0</v>
      </c>
      <c r="F244" s="16">
        <v>1.5650000000000002</v>
      </c>
      <c r="G244" s="4">
        <v>0</v>
      </c>
      <c r="H244" s="4">
        <v>1</v>
      </c>
      <c r="I244" s="4">
        <v>-2</v>
      </c>
      <c r="J244" s="16">
        <v>2.0650000000000004</v>
      </c>
      <c r="K244" s="4">
        <v>1</v>
      </c>
      <c r="L244" s="4">
        <v>1</v>
      </c>
      <c r="M244" s="4">
        <v>-2</v>
      </c>
    </row>
    <row r="245" spans="1:13">
      <c r="A245" s="3" t="s">
        <v>123</v>
      </c>
      <c r="B245" s="16">
        <v>23.113750000000003</v>
      </c>
      <c r="C245" s="4">
        <v>17</v>
      </c>
      <c r="D245" s="4">
        <v>7</v>
      </c>
      <c r="E245" s="4">
        <v>-8</v>
      </c>
      <c r="F245" s="16">
        <v>20.8825</v>
      </c>
      <c r="G245" s="4">
        <v>15</v>
      </c>
      <c r="H245" s="4">
        <v>1</v>
      </c>
      <c r="I245" s="4">
        <v>-1</v>
      </c>
      <c r="J245" s="16">
        <v>43.996250000000003</v>
      </c>
      <c r="K245" s="4">
        <v>32</v>
      </c>
      <c r="L245" s="4">
        <v>8</v>
      </c>
      <c r="M245" s="4">
        <v>-9</v>
      </c>
    </row>
    <row r="246" spans="1:13">
      <c r="A246" s="3" t="s">
        <v>46</v>
      </c>
      <c r="B246" s="16">
        <v>2.0475000000000003</v>
      </c>
      <c r="C246" s="4">
        <v>1</v>
      </c>
      <c r="D246" s="4">
        <v>1</v>
      </c>
      <c r="E246" s="4">
        <v>-3</v>
      </c>
      <c r="F246" s="16">
        <v>3.3650000000000002</v>
      </c>
      <c r="G246" s="4">
        <v>3</v>
      </c>
      <c r="H246" s="4">
        <v>1</v>
      </c>
      <c r="I246" s="4">
        <v>-2</v>
      </c>
      <c r="J246" s="16">
        <v>5.4125000000000005</v>
      </c>
      <c r="K246" s="4">
        <v>4</v>
      </c>
      <c r="L246" s="4">
        <v>2</v>
      </c>
      <c r="M246" s="4">
        <v>-5</v>
      </c>
    </row>
    <row r="247" spans="1:13">
      <c r="A247" s="3" t="s">
        <v>129</v>
      </c>
      <c r="B247" s="16">
        <v>14.412000000000001</v>
      </c>
      <c r="C247" s="4">
        <v>7</v>
      </c>
      <c r="D247" s="4">
        <v>3</v>
      </c>
      <c r="E247" s="4">
        <v>-2</v>
      </c>
      <c r="F247" s="16">
        <v>8.3350000000000009</v>
      </c>
      <c r="G247" s="4">
        <v>13</v>
      </c>
      <c r="H247" s="4">
        <v>1</v>
      </c>
      <c r="I247" s="4">
        <v>2</v>
      </c>
      <c r="J247" s="16">
        <v>22.747</v>
      </c>
      <c r="K247" s="4">
        <v>20</v>
      </c>
      <c r="L247" s="4">
        <v>4</v>
      </c>
      <c r="M247" s="4">
        <v>0</v>
      </c>
    </row>
    <row r="248" spans="1:13">
      <c r="A248" s="3" t="s">
        <v>2770</v>
      </c>
      <c r="B248" s="16">
        <v>0</v>
      </c>
      <c r="C248" s="4">
        <v>0</v>
      </c>
      <c r="D248" s="4">
        <v>0</v>
      </c>
      <c r="E248" s="4">
        <v>0</v>
      </c>
      <c r="F248" s="16">
        <v>1.7050000000000001</v>
      </c>
      <c r="G248" s="4">
        <v>0</v>
      </c>
      <c r="H248" s="4">
        <v>1</v>
      </c>
      <c r="I248" s="4">
        <v>6</v>
      </c>
      <c r="J248" s="16">
        <v>1.7050000000000001</v>
      </c>
      <c r="K248" s="4">
        <v>0</v>
      </c>
      <c r="L248" s="4">
        <v>1</v>
      </c>
      <c r="M248" s="4">
        <v>6</v>
      </c>
    </row>
    <row r="249" spans="1:13">
      <c r="A249" s="3" t="s">
        <v>481</v>
      </c>
      <c r="B249" s="16">
        <v>3.2</v>
      </c>
      <c r="C249" s="4">
        <v>0</v>
      </c>
      <c r="D249" s="4">
        <v>2</v>
      </c>
      <c r="E249" s="4">
        <v>0</v>
      </c>
      <c r="F249" s="16">
        <v>1.6</v>
      </c>
      <c r="G249" s="4">
        <v>0</v>
      </c>
      <c r="H249" s="4">
        <v>1</v>
      </c>
      <c r="I249" s="4">
        <v>0</v>
      </c>
      <c r="J249" s="16">
        <v>4.8000000000000007</v>
      </c>
      <c r="K249" s="4">
        <v>0</v>
      </c>
      <c r="L249" s="4">
        <v>3</v>
      </c>
      <c r="M249" s="4">
        <v>0</v>
      </c>
    </row>
    <row r="250" spans="1:13">
      <c r="A250" s="3" t="s">
        <v>393</v>
      </c>
      <c r="B250" s="16">
        <v>6.7304499999999994</v>
      </c>
      <c r="C250" s="4">
        <v>0</v>
      </c>
      <c r="D250" s="4">
        <v>4</v>
      </c>
      <c r="E250" s="4">
        <v>12</v>
      </c>
      <c r="F250" s="16">
        <v>1.8975</v>
      </c>
      <c r="G250" s="4">
        <v>0</v>
      </c>
      <c r="H250" s="4">
        <v>1</v>
      </c>
      <c r="I250" s="4">
        <v>17</v>
      </c>
      <c r="J250" s="16">
        <v>8.6279499999999985</v>
      </c>
      <c r="K250" s="4">
        <v>0</v>
      </c>
      <c r="L250" s="4">
        <v>5</v>
      </c>
      <c r="M250" s="4">
        <v>29</v>
      </c>
    </row>
    <row r="251" spans="1:13">
      <c r="A251" s="3" t="s">
        <v>2774</v>
      </c>
      <c r="B251" s="16">
        <v>0</v>
      </c>
      <c r="C251" s="4">
        <v>0</v>
      </c>
      <c r="D251" s="4">
        <v>0</v>
      </c>
      <c r="E251" s="4">
        <v>0</v>
      </c>
      <c r="F251" s="16">
        <v>1.9325000000000001</v>
      </c>
      <c r="G251" s="4">
        <v>0</v>
      </c>
      <c r="H251" s="4">
        <v>1</v>
      </c>
      <c r="I251" s="4">
        <v>19</v>
      </c>
      <c r="J251" s="16">
        <v>1.9325000000000001</v>
      </c>
      <c r="K251" s="4">
        <v>0</v>
      </c>
      <c r="L251" s="4">
        <v>1</v>
      </c>
      <c r="M251" s="4">
        <v>19</v>
      </c>
    </row>
    <row r="252" spans="1:13">
      <c r="A252" s="3" t="s">
        <v>114</v>
      </c>
      <c r="B252" s="16">
        <v>9.6800000000000015</v>
      </c>
      <c r="C252" s="4">
        <v>1</v>
      </c>
      <c r="D252" s="4">
        <v>5</v>
      </c>
      <c r="E252" s="4">
        <v>16</v>
      </c>
      <c r="F252" s="16">
        <v>1.5650000000000002</v>
      </c>
      <c r="G252" s="4">
        <v>0</v>
      </c>
      <c r="H252" s="4">
        <v>1</v>
      </c>
      <c r="I252" s="4">
        <v>-2</v>
      </c>
      <c r="J252" s="16">
        <v>11.245000000000001</v>
      </c>
      <c r="K252" s="4">
        <v>1</v>
      </c>
      <c r="L252" s="4">
        <v>6</v>
      </c>
      <c r="M252" s="4">
        <v>14</v>
      </c>
    </row>
    <row r="253" spans="1:13">
      <c r="A253" s="3" t="s">
        <v>154</v>
      </c>
      <c r="B253" s="16">
        <v>9.1550000000000011</v>
      </c>
      <c r="C253" s="4">
        <v>0</v>
      </c>
      <c r="D253" s="4">
        <v>5</v>
      </c>
      <c r="E253" s="4">
        <v>66</v>
      </c>
      <c r="F253" s="16">
        <v>1.6700000000000002</v>
      </c>
      <c r="G253" s="4">
        <v>0</v>
      </c>
      <c r="H253" s="4">
        <v>1</v>
      </c>
      <c r="I253" s="4">
        <v>4</v>
      </c>
      <c r="J253" s="16">
        <v>10.825000000000001</v>
      </c>
      <c r="K253" s="4">
        <v>0</v>
      </c>
      <c r="L253" s="4">
        <v>6</v>
      </c>
      <c r="M253" s="4">
        <v>70</v>
      </c>
    </row>
    <row r="254" spans="1:13">
      <c r="A254" s="3" t="s">
        <v>113</v>
      </c>
      <c r="B254" s="16">
        <v>12.6525</v>
      </c>
      <c r="C254" s="4">
        <v>0</v>
      </c>
      <c r="D254" s="4">
        <v>7</v>
      </c>
      <c r="E254" s="4">
        <v>83</v>
      </c>
      <c r="F254" s="16">
        <v>0</v>
      </c>
      <c r="G254" s="4">
        <v>0</v>
      </c>
      <c r="H254" s="4">
        <v>0</v>
      </c>
      <c r="I254" s="4">
        <v>0</v>
      </c>
      <c r="J254" s="16">
        <v>12.6525</v>
      </c>
      <c r="K254" s="4">
        <v>0</v>
      </c>
      <c r="L254" s="4">
        <v>7</v>
      </c>
      <c r="M254" s="4">
        <v>83</v>
      </c>
    </row>
    <row r="255" spans="1:13">
      <c r="A255" s="3" t="s">
        <v>2809</v>
      </c>
      <c r="B255" s="16">
        <v>0</v>
      </c>
      <c r="C255" s="4">
        <v>0</v>
      </c>
      <c r="D255" s="4">
        <v>0</v>
      </c>
      <c r="E255" s="4">
        <v>0</v>
      </c>
      <c r="F255" s="16">
        <v>0</v>
      </c>
      <c r="G255" s="4">
        <v>0</v>
      </c>
      <c r="H255" s="4">
        <v>0</v>
      </c>
      <c r="I255" s="4">
        <v>0</v>
      </c>
      <c r="J255" s="16">
        <v>0</v>
      </c>
      <c r="K255" s="4">
        <v>0</v>
      </c>
      <c r="L255" s="4">
        <v>0</v>
      </c>
      <c r="M255" s="4">
        <v>0</v>
      </c>
    </row>
    <row r="256" spans="1:13">
      <c r="A256" s="3" t="s">
        <v>2824</v>
      </c>
      <c r="B256" s="16">
        <v>0</v>
      </c>
      <c r="C256" s="4">
        <v>0</v>
      </c>
      <c r="D256" s="4">
        <v>0</v>
      </c>
      <c r="E256" s="4">
        <v>0</v>
      </c>
      <c r="F256" s="16">
        <v>0</v>
      </c>
      <c r="G256" s="4">
        <v>0</v>
      </c>
      <c r="H256" s="4">
        <v>0</v>
      </c>
      <c r="I256" s="4">
        <v>0</v>
      </c>
      <c r="J256" s="16">
        <v>0</v>
      </c>
      <c r="K256" s="4">
        <v>0</v>
      </c>
      <c r="L256" s="4">
        <v>0</v>
      </c>
      <c r="M256" s="4">
        <v>0</v>
      </c>
    </row>
    <row r="257" spans="1:13">
      <c r="A257" s="3" t="s">
        <v>532</v>
      </c>
      <c r="B257" s="16">
        <v>2.0825</v>
      </c>
      <c r="C257" s="4">
        <v>1</v>
      </c>
      <c r="D257" s="4">
        <v>1</v>
      </c>
      <c r="E257" s="4">
        <v>-1</v>
      </c>
      <c r="F257" s="16">
        <v>0</v>
      </c>
      <c r="G257" s="4">
        <v>0</v>
      </c>
      <c r="H257" s="4">
        <v>0</v>
      </c>
      <c r="I257" s="4">
        <v>0</v>
      </c>
      <c r="J257" s="16">
        <v>2.0825</v>
      </c>
      <c r="K257" s="4">
        <v>1</v>
      </c>
      <c r="L257" s="4">
        <v>1</v>
      </c>
      <c r="M257" s="4">
        <v>-1</v>
      </c>
    </row>
    <row r="258" spans="1:13">
      <c r="A258" s="3" t="s">
        <v>456</v>
      </c>
      <c r="B258" s="16">
        <v>3.2</v>
      </c>
      <c r="C258" s="4">
        <v>0</v>
      </c>
      <c r="D258" s="4">
        <v>2</v>
      </c>
      <c r="E258" s="4">
        <v>0</v>
      </c>
      <c r="F258" s="16">
        <v>4</v>
      </c>
      <c r="G258" s="4">
        <v>8</v>
      </c>
      <c r="H258" s="4">
        <v>0</v>
      </c>
      <c r="I258" s="4">
        <v>0</v>
      </c>
      <c r="J258" s="16">
        <v>7.2</v>
      </c>
      <c r="K258" s="4">
        <v>8</v>
      </c>
      <c r="L258" s="4">
        <v>2</v>
      </c>
      <c r="M258" s="4">
        <v>0</v>
      </c>
    </row>
    <row r="259" spans="1:13">
      <c r="A259" s="3" t="s">
        <v>91</v>
      </c>
      <c r="B259" s="16">
        <v>3.3225000000000002</v>
      </c>
      <c r="C259" s="4">
        <v>0</v>
      </c>
      <c r="D259" s="4">
        <v>2</v>
      </c>
      <c r="E259" s="4">
        <v>7</v>
      </c>
      <c r="F259" s="16">
        <v>0</v>
      </c>
      <c r="G259" s="4">
        <v>0</v>
      </c>
      <c r="H259" s="4">
        <v>0</v>
      </c>
      <c r="I259" s="4">
        <v>0</v>
      </c>
      <c r="J259" s="16">
        <v>3.3225000000000002</v>
      </c>
      <c r="K259" s="4">
        <v>0</v>
      </c>
      <c r="L259" s="4">
        <v>2</v>
      </c>
      <c r="M259" s="4">
        <v>7</v>
      </c>
    </row>
    <row r="260" spans="1:13">
      <c r="A260" s="3" t="s">
        <v>366</v>
      </c>
      <c r="B260" s="16">
        <v>1.8975</v>
      </c>
      <c r="C260" s="4">
        <v>0</v>
      </c>
      <c r="D260" s="4">
        <v>1</v>
      </c>
      <c r="E260" s="4">
        <v>17</v>
      </c>
      <c r="F260" s="16">
        <v>0</v>
      </c>
      <c r="G260" s="4">
        <v>0</v>
      </c>
      <c r="H260" s="4">
        <v>0</v>
      </c>
      <c r="I260" s="4">
        <v>0</v>
      </c>
      <c r="J260" s="16">
        <v>1.8975</v>
      </c>
      <c r="K260" s="4">
        <v>0</v>
      </c>
      <c r="L260" s="4">
        <v>1</v>
      </c>
      <c r="M260" s="4">
        <v>17</v>
      </c>
    </row>
    <row r="261" spans="1:13">
      <c r="A261" s="3" t="s">
        <v>392</v>
      </c>
      <c r="B261" s="16">
        <v>1</v>
      </c>
      <c r="C261" s="4">
        <v>2</v>
      </c>
      <c r="D261" s="4">
        <v>0</v>
      </c>
      <c r="E261" s="4">
        <v>0</v>
      </c>
      <c r="F261" s="16">
        <v>0.5</v>
      </c>
      <c r="G261" s="4">
        <v>1</v>
      </c>
      <c r="H261" s="4">
        <v>0</v>
      </c>
      <c r="I261" s="4">
        <v>0</v>
      </c>
      <c r="J261" s="16">
        <v>1.5</v>
      </c>
      <c r="K261" s="4">
        <v>3</v>
      </c>
      <c r="L261" s="4">
        <v>0</v>
      </c>
      <c r="M261" s="4">
        <v>0</v>
      </c>
    </row>
    <row r="262" spans="1:13">
      <c r="A262" s="3" t="s">
        <v>2801</v>
      </c>
      <c r="B262" s="16">
        <v>0</v>
      </c>
      <c r="C262" s="4">
        <v>0</v>
      </c>
      <c r="D262" s="4">
        <v>0</v>
      </c>
      <c r="E262" s="4">
        <v>0</v>
      </c>
      <c r="F262" s="16">
        <v>0</v>
      </c>
      <c r="G262" s="4">
        <v>0</v>
      </c>
      <c r="H262" s="4">
        <v>0</v>
      </c>
      <c r="I262" s="4">
        <v>0</v>
      </c>
      <c r="J262" s="16">
        <v>0</v>
      </c>
      <c r="K262" s="4">
        <v>0</v>
      </c>
      <c r="L262" s="4">
        <v>0</v>
      </c>
      <c r="M262" s="4">
        <v>0</v>
      </c>
    </row>
    <row r="263" spans="1:13">
      <c r="A263" s="3" t="s">
        <v>399</v>
      </c>
      <c r="B263" s="16">
        <v>3</v>
      </c>
      <c r="C263" s="4">
        <v>6</v>
      </c>
      <c r="D263" s="4">
        <v>0</v>
      </c>
      <c r="E263" s="4">
        <v>0</v>
      </c>
      <c r="F263" s="16">
        <v>13.600000000000001</v>
      </c>
      <c r="G263" s="4">
        <v>14</v>
      </c>
      <c r="H263" s="4">
        <v>0</v>
      </c>
      <c r="I263" s="4">
        <v>0</v>
      </c>
      <c r="J263" s="16">
        <v>16.600000000000001</v>
      </c>
      <c r="K263" s="4">
        <v>20</v>
      </c>
      <c r="L263" s="4">
        <v>0</v>
      </c>
      <c r="M263" s="4">
        <v>0</v>
      </c>
    </row>
    <row r="264" spans="1:13">
      <c r="A264" s="3" t="s">
        <v>403</v>
      </c>
      <c r="B264" s="16">
        <v>0.5</v>
      </c>
      <c r="C264" s="4">
        <v>1</v>
      </c>
      <c r="D264" s="4">
        <v>0</v>
      </c>
      <c r="E264" s="4">
        <v>0</v>
      </c>
      <c r="F264" s="16">
        <v>5.3</v>
      </c>
      <c r="G264" s="4">
        <v>5</v>
      </c>
      <c r="H264" s="4">
        <v>0</v>
      </c>
      <c r="I264" s="4">
        <v>0</v>
      </c>
      <c r="J264" s="16">
        <v>5.8</v>
      </c>
      <c r="K264" s="4">
        <v>6</v>
      </c>
      <c r="L264" s="4">
        <v>0</v>
      </c>
      <c r="M264" s="4">
        <v>0</v>
      </c>
    </row>
    <row r="265" spans="1:13">
      <c r="A265" s="3" t="s">
        <v>510</v>
      </c>
      <c r="B265" s="16">
        <v>5.6</v>
      </c>
      <c r="C265" s="4">
        <v>10</v>
      </c>
      <c r="D265" s="4">
        <v>0</v>
      </c>
      <c r="E265" s="4">
        <v>0</v>
      </c>
      <c r="F265" s="16">
        <v>5.9</v>
      </c>
      <c r="G265" s="4">
        <v>10</v>
      </c>
      <c r="H265" s="4">
        <v>0</v>
      </c>
      <c r="I265" s="4">
        <v>0</v>
      </c>
      <c r="J265" s="16">
        <v>11.5</v>
      </c>
      <c r="K265" s="4">
        <v>20</v>
      </c>
      <c r="L265" s="4">
        <v>0</v>
      </c>
      <c r="M265" s="4">
        <v>0</v>
      </c>
    </row>
    <row r="266" spans="1:13">
      <c r="A266" s="3" t="s">
        <v>2784</v>
      </c>
      <c r="B266" s="16">
        <v>0</v>
      </c>
      <c r="C266" s="4">
        <v>0</v>
      </c>
      <c r="D266" s="4">
        <v>0</v>
      </c>
      <c r="E266" s="4">
        <v>0</v>
      </c>
      <c r="F266" s="16">
        <v>0</v>
      </c>
      <c r="G266" s="4">
        <v>0</v>
      </c>
      <c r="H266" s="4">
        <v>0</v>
      </c>
      <c r="I266" s="4">
        <v>0</v>
      </c>
      <c r="J266" s="16">
        <v>0</v>
      </c>
      <c r="K266" s="4">
        <v>0</v>
      </c>
      <c r="L266" s="4">
        <v>0</v>
      </c>
      <c r="M266" s="4">
        <v>0</v>
      </c>
    </row>
    <row r="267" spans="1:13">
      <c r="A267" s="3" t="s">
        <v>495</v>
      </c>
      <c r="B267" s="16">
        <v>2.5475000000000003</v>
      </c>
      <c r="C267" s="4">
        <v>2</v>
      </c>
      <c r="D267" s="4">
        <v>1</v>
      </c>
      <c r="E267" s="4">
        <v>-3</v>
      </c>
      <c r="F267" s="16">
        <v>0</v>
      </c>
      <c r="G267" s="4">
        <v>0</v>
      </c>
      <c r="H267" s="4">
        <v>0</v>
      </c>
      <c r="I267" s="4">
        <v>0</v>
      </c>
      <c r="J267" s="16">
        <v>2.5475000000000003</v>
      </c>
      <c r="K267" s="4">
        <v>2</v>
      </c>
      <c r="L267" s="4">
        <v>1</v>
      </c>
      <c r="M267" s="4">
        <v>-3</v>
      </c>
    </row>
    <row r="268" spans="1:13">
      <c r="A268" s="3" t="s">
        <v>2800</v>
      </c>
      <c r="B268" s="16">
        <v>0</v>
      </c>
      <c r="C268" s="4">
        <v>0</v>
      </c>
      <c r="D268" s="4">
        <v>0</v>
      </c>
      <c r="E268" s="4">
        <v>0</v>
      </c>
      <c r="F268" s="16">
        <v>0</v>
      </c>
      <c r="G268" s="4">
        <v>0</v>
      </c>
      <c r="H268" s="4">
        <v>0</v>
      </c>
      <c r="I268" s="4">
        <v>0</v>
      </c>
      <c r="J268" s="16">
        <v>0</v>
      </c>
      <c r="K268" s="4">
        <v>0</v>
      </c>
      <c r="L268" s="4">
        <v>0</v>
      </c>
      <c r="M268" s="4">
        <v>0</v>
      </c>
    </row>
    <row r="269" spans="1:13">
      <c r="A269" s="3" t="s">
        <v>462</v>
      </c>
      <c r="B269" s="16">
        <v>3.9470000000000001</v>
      </c>
      <c r="C269" s="4">
        <v>2</v>
      </c>
      <c r="D269" s="4">
        <v>0</v>
      </c>
      <c r="E269" s="4">
        <v>0</v>
      </c>
      <c r="F269" s="16">
        <v>0</v>
      </c>
      <c r="G269" s="4">
        <v>0</v>
      </c>
      <c r="H269" s="4">
        <v>0</v>
      </c>
      <c r="I269" s="4">
        <v>0</v>
      </c>
      <c r="J269" s="16">
        <v>3.9470000000000001</v>
      </c>
      <c r="K269" s="4">
        <v>2</v>
      </c>
      <c r="L269" s="4">
        <v>0</v>
      </c>
      <c r="M269" s="4">
        <v>0</v>
      </c>
    </row>
    <row r="270" spans="1:13">
      <c r="A270" s="3" t="s">
        <v>2816</v>
      </c>
      <c r="B270" s="16">
        <v>0</v>
      </c>
      <c r="C270" s="4">
        <v>0</v>
      </c>
      <c r="D270" s="4">
        <v>0</v>
      </c>
      <c r="E270" s="4">
        <v>0</v>
      </c>
      <c r="F270" s="16">
        <v>1</v>
      </c>
      <c r="G270" s="4">
        <v>2</v>
      </c>
      <c r="H270" s="4">
        <v>0</v>
      </c>
      <c r="I270" s="4">
        <v>0</v>
      </c>
      <c r="J270" s="16">
        <v>1</v>
      </c>
      <c r="K270" s="4">
        <v>2</v>
      </c>
      <c r="L270" s="4">
        <v>0</v>
      </c>
      <c r="M270" s="4">
        <v>0</v>
      </c>
    </row>
    <row r="271" spans="1:13">
      <c r="A271" s="3" t="s">
        <v>533</v>
      </c>
      <c r="B271" s="16">
        <v>3.2</v>
      </c>
      <c r="C271" s="4">
        <v>2</v>
      </c>
      <c r="D271" s="4">
        <v>0</v>
      </c>
      <c r="E271" s="4">
        <v>0</v>
      </c>
      <c r="F271" s="16">
        <v>0</v>
      </c>
      <c r="G271" s="4">
        <v>0</v>
      </c>
      <c r="H271" s="4">
        <v>0</v>
      </c>
      <c r="I271" s="4">
        <v>0</v>
      </c>
      <c r="J271" s="16">
        <v>3.2</v>
      </c>
      <c r="K271" s="4">
        <v>2</v>
      </c>
      <c r="L271" s="4">
        <v>0</v>
      </c>
      <c r="M271" s="4">
        <v>0</v>
      </c>
    </row>
    <row r="272" spans="1:13">
      <c r="A272" s="3" t="s">
        <v>472</v>
      </c>
      <c r="B272" s="16">
        <v>1.1000000000000001</v>
      </c>
      <c r="C272" s="4">
        <v>1</v>
      </c>
      <c r="D272" s="4">
        <v>0</v>
      </c>
      <c r="E272" s="4">
        <v>0</v>
      </c>
      <c r="F272" s="16">
        <v>0</v>
      </c>
      <c r="G272" s="4">
        <v>0</v>
      </c>
      <c r="H272" s="4">
        <v>0</v>
      </c>
      <c r="I272" s="4">
        <v>0</v>
      </c>
      <c r="J272" s="16">
        <v>1.1000000000000001</v>
      </c>
      <c r="K272" s="4">
        <v>1</v>
      </c>
      <c r="L272" s="4">
        <v>0</v>
      </c>
      <c r="M272" s="4">
        <v>0</v>
      </c>
    </row>
    <row r="273" spans="1:13">
      <c r="A273" s="3" t="s">
        <v>477</v>
      </c>
      <c r="B273" s="16">
        <v>0.5</v>
      </c>
      <c r="C273" s="4">
        <v>1</v>
      </c>
      <c r="D273" s="4">
        <v>0</v>
      </c>
      <c r="E273" s="4">
        <v>0</v>
      </c>
      <c r="F273" s="16">
        <v>3.5</v>
      </c>
      <c r="G273" s="4">
        <v>3</v>
      </c>
      <c r="H273" s="4">
        <v>0</v>
      </c>
      <c r="I273" s="4">
        <v>0</v>
      </c>
      <c r="J273" s="16">
        <v>4</v>
      </c>
      <c r="K273" s="4">
        <v>4</v>
      </c>
      <c r="L273" s="4">
        <v>0</v>
      </c>
      <c r="M273" s="4">
        <v>0</v>
      </c>
    </row>
    <row r="274" spans="1:13">
      <c r="A274" s="3" t="s">
        <v>470</v>
      </c>
      <c r="B274" s="16">
        <v>6.75</v>
      </c>
      <c r="C274" s="4">
        <v>0</v>
      </c>
      <c r="D274" s="4">
        <v>3</v>
      </c>
      <c r="E274" s="4">
        <v>25</v>
      </c>
      <c r="F274" s="16">
        <v>0</v>
      </c>
      <c r="G274" s="4">
        <v>0</v>
      </c>
      <c r="H274" s="4">
        <v>0</v>
      </c>
      <c r="I274" s="4">
        <v>0</v>
      </c>
      <c r="J274" s="16">
        <v>6.75</v>
      </c>
      <c r="K274" s="4">
        <v>0</v>
      </c>
      <c r="L274" s="4">
        <v>3</v>
      </c>
      <c r="M274" s="4">
        <v>25</v>
      </c>
    </row>
    <row r="275" spans="1:13">
      <c r="A275" s="3" t="s">
        <v>534</v>
      </c>
      <c r="B275" s="16">
        <v>0.5</v>
      </c>
      <c r="C275" s="4">
        <v>1</v>
      </c>
      <c r="D275" s="4">
        <v>0</v>
      </c>
      <c r="E275" s="4">
        <v>0</v>
      </c>
      <c r="F275" s="16">
        <v>5</v>
      </c>
      <c r="G275" s="4">
        <v>10</v>
      </c>
      <c r="H275" s="4">
        <v>0</v>
      </c>
      <c r="I275" s="4">
        <v>0</v>
      </c>
      <c r="J275" s="16">
        <v>5.5</v>
      </c>
      <c r="K275" s="4">
        <v>11</v>
      </c>
      <c r="L275" s="4">
        <v>0</v>
      </c>
      <c r="M275" s="4">
        <v>0</v>
      </c>
    </row>
    <row r="276" spans="1:13">
      <c r="A276" s="3" t="s">
        <v>2813</v>
      </c>
      <c r="B276" s="16">
        <v>0</v>
      </c>
      <c r="C276" s="4">
        <v>0</v>
      </c>
      <c r="D276" s="4">
        <v>0</v>
      </c>
      <c r="E276" s="4">
        <v>0</v>
      </c>
      <c r="F276" s="16">
        <v>0.5</v>
      </c>
      <c r="G276" s="4">
        <v>1</v>
      </c>
      <c r="H276" s="4">
        <v>0</v>
      </c>
      <c r="I276" s="4">
        <v>0</v>
      </c>
      <c r="J276" s="16">
        <v>0.5</v>
      </c>
      <c r="K276" s="4">
        <v>1</v>
      </c>
      <c r="L276" s="4">
        <v>0</v>
      </c>
      <c r="M276" s="4">
        <v>0</v>
      </c>
    </row>
    <row r="277" spans="1:13">
      <c r="A277" s="3" t="s">
        <v>45</v>
      </c>
      <c r="B277" s="16">
        <v>7.2225000000000001</v>
      </c>
      <c r="C277" s="4">
        <v>0</v>
      </c>
      <c r="D277" s="4">
        <v>4</v>
      </c>
      <c r="E277" s="4">
        <v>47</v>
      </c>
      <c r="F277" s="16">
        <v>0</v>
      </c>
      <c r="G277" s="4">
        <v>0</v>
      </c>
      <c r="H277" s="4">
        <v>0</v>
      </c>
      <c r="I277" s="4">
        <v>0</v>
      </c>
      <c r="J277" s="16">
        <v>7.2225000000000001</v>
      </c>
      <c r="K277" s="4">
        <v>0</v>
      </c>
      <c r="L277" s="4">
        <v>4</v>
      </c>
      <c r="M277" s="4">
        <v>47</v>
      </c>
    </row>
    <row r="278" spans="1:13">
      <c r="A278" s="3" t="s">
        <v>162</v>
      </c>
      <c r="B278" s="16">
        <v>1</v>
      </c>
      <c r="C278" s="4">
        <v>2</v>
      </c>
      <c r="D278" s="4">
        <v>0</v>
      </c>
      <c r="E278" s="4">
        <v>0</v>
      </c>
      <c r="F278" s="16">
        <v>0</v>
      </c>
      <c r="G278" s="4">
        <v>0</v>
      </c>
      <c r="H278" s="4">
        <v>0</v>
      </c>
      <c r="I278" s="4">
        <v>0</v>
      </c>
      <c r="J278" s="16">
        <v>1</v>
      </c>
      <c r="K278" s="4">
        <v>2</v>
      </c>
      <c r="L278" s="4">
        <v>0</v>
      </c>
      <c r="M278" s="4">
        <v>0</v>
      </c>
    </row>
    <row r="279" spans="1:13">
      <c r="A279" s="3" t="s">
        <v>471</v>
      </c>
      <c r="B279" s="16">
        <v>3.4800000000000004</v>
      </c>
      <c r="C279" s="4">
        <v>0</v>
      </c>
      <c r="D279" s="4">
        <v>2</v>
      </c>
      <c r="E279" s="4">
        <v>16</v>
      </c>
      <c r="F279" s="16">
        <v>0</v>
      </c>
      <c r="G279" s="4">
        <v>0</v>
      </c>
      <c r="H279" s="4">
        <v>0</v>
      </c>
      <c r="I279" s="4">
        <v>0</v>
      </c>
      <c r="J279" s="16">
        <v>3.4800000000000004</v>
      </c>
      <c r="K279" s="4">
        <v>0</v>
      </c>
      <c r="L279" s="4">
        <v>2</v>
      </c>
      <c r="M279" s="4">
        <v>16</v>
      </c>
    </row>
    <row r="280" spans="1:13">
      <c r="A280" s="3" t="s">
        <v>2780</v>
      </c>
      <c r="B280" s="16">
        <v>0</v>
      </c>
      <c r="C280" s="4">
        <v>0</v>
      </c>
      <c r="D280" s="4">
        <v>0</v>
      </c>
      <c r="E280" s="4">
        <v>0</v>
      </c>
      <c r="F280" s="16">
        <v>0</v>
      </c>
      <c r="G280" s="4">
        <v>0</v>
      </c>
      <c r="H280" s="4">
        <v>0</v>
      </c>
      <c r="I280" s="4">
        <v>0</v>
      </c>
      <c r="J280" s="16">
        <v>0</v>
      </c>
      <c r="K280" s="4">
        <v>0</v>
      </c>
      <c r="L280" s="4">
        <v>0</v>
      </c>
      <c r="M280" s="4">
        <v>0</v>
      </c>
    </row>
    <row r="281" spans="1:13">
      <c r="A281" s="3" t="s">
        <v>491</v>
      </c>
      <c r="B281" s="16">
        <v>0.5</v>
      </c>
      <c r="C281" s="4">
        <v>1</v>
      </c>
      <c r="D281" s="4">
        <v>0</v>
      </c>
      <c r="E281" s="4">
        <v>0</v>
      </c>
      <c r="F281" s="16">
        <v>0</v>
      </c>
      <c r="G281" s="4">
        <v>0</v>
      </c>
      <c r="H281" s="4">
        <v>0</v>
      </c>
      <c r="I281" s="4">
        <v>0</v>
      </c>
      <c r="J281" s="16">
        <v>0.5</v>
      </c>
      <c r="K281" s="4">
        <v>1</v>
      </c>
      <c r="L281" s="4">
        <v>0</v>
      </c>
      <c r="M281" s="4">
        <v>0</v>
      </c>
    </row>
    <row r="282" spans="1:13">
      <c r="A282" s="3" t="s">
        <v>70</v>
      </c>
      <c r="B282" s="16">
        <v>2.0475000000000003</v>
      </c>
      <c r="C282" s="4">
        <v>1</v>
      </c>
      <c r="D282" s="4">
        <v>1</v>
      </c>
      <c r="E282" s="4">
        <v>-3</v>
      </c>
      <c r="F282" s="16">
        <v>0</v>
      </c>
      <c r="G282" s="4">
        <v>0</v>
      </c>
      <c r="H282" s="4">
        <v>0</v>
      </c>
      <c r="I282" s="4">
        <v>0</v>
      </c>
      <c r="J282" s="16">
        <v>2.0475000000000003</v>
      </c>
      <c r="K282" s="4">
        <v>1</v>
      </c>
      <c r="L282" s="4">
        <v>1</v>
      </c>
      <c r="M282" s="4">
        <v>-3</v>
      </c>
    </row>
    <row r="283" spans="1:13">
      <c r="A283" s="3" t="s">
        <v>445</v>
      </c>
      <c r="B283" s="16">
        <v>1.6700000000000002</v>
      </c>
      <c r="C283" s="4">
        <v>0</v>
      </c>
      <c r="D283" s="4">
        <v>1</v>
      </c>
      <c r="E283" s="4">
        <v>4</v>
      </c>
      <c r="F283" s="16">
        <v>0</v>
      </c>
      <c r="G283" s="4">
        <v>0</v>
      </c>
      <c r="H283" s="4">
        <v>0</v>
      </c>
      <c r="I283" s="4">
        <v>0</v>
      </c>
      <c r="J283" s="16">
        <v>1.6700000000000002</v>
      </c>
      <c r="K283" s="4">
        <v>0</v>
      </c>
      <c r="L283" s="4">
        <v>1</v>
      </c>
      <c r="M283" s="4">
        <v>4</v>
      </c>
    </row>
    <row r="284" spans="1:13">
      <c r="A284" s="3" t="s">
        <v>486</v>
      </c>
      <c r="B284" s="16">
        <v>1</v>
      </c>
      <c r="C284" s="4">
        <v>2</v>
      </c>
      <c r="D284" s="4">
        <v>0</v>
      </c>
      <c r="E284" s="4">
        <v>0</v>
      </c>
      <c r="F284" s="16">
        <v>0</v>
      </c>
      <c r="G284" s="4">
        <v>0</v>
      </c>
      <c r="H284" s="4">
        <v>0</v>
      </c>
      <c r="I284" s="4">
        <v>0</v>
      </c>
      <c r="J284" s="16">
        <v>1</v>
      </c>
      <c r="K284" s="4">
        <v>2</v>
      </c>
      <c r="L284" s="4">
        <v>0</v>
      </c>
      <c r="M284" s="4">
        <v>0</v>
      </c>
    </row>
    <row r="285" spans="1:13">
      <c r="A285" s="3" t="s">
        <v>451</v>
      </c>
      <c r="B285" s="16">
        <v>0.5</v>
      </c>
      <c r="C285" s="4">
        <v>1</v>
      </c>
      <c r="D285" s="4">
        <v>0</v>
      </c>
      <c r="E285" s="4">
        <v>0</v>
      </c>
      <c r="F285" s="16">
        <v>0</v>
      </c>
      <c r="G285" s="4">
        <v>0</v>
      </c>
      <c r="H285" s="4">
        <v>0</v>
      </c>
      <c r="I285" s="4">
        <v>0</v>
      </c>
      <c r="J285" s="16">
        <v>0.5</v>
      </c>
      <c r="K285" s="4">
        <v>1</v>
      </c>
      <c r="L285" s="4">
        <v>0</v>
      </c>
      <c r="M285" s="4">
        <v>0</v>
      </c>
    </row>
    <row r="286" spans="1:13">
      <c r="A286" s="3" t="s">
        <v>468</v>
      </c>
      <c r="B286" s="16">
        <v>2.7050000000000001</v>
      </c>
      <c r="C286" s="4">
        <v>2</v>
      </c>
      <c r="D286" s="4">
        <v>1</v>
      </c>
      <c r="E286" s="4">
        <v>6</v>
      </c>
      <c r="F286" s="16">
        <v>0</v>
      </c>
      <c r="G286" s="4">
        <v>0</v>
      </c>
      <c r="H286" s="4">
        <v>0</v>
      </c>
      <c r="I286" s="4">
        <v>0</v>
      </c>
      <c r="J286" s="16">
        <v>2.7050000000000001</v>
      </c>
      <c r="K286" s="4">
        <v>2</v>
      </c>
      <c r="L286" s="4">
        <v>1</v>
      </c>
      <c r="M286" s="4">
        <v>6</v>
      </c>
    </row>
    <row r="287" spans="1:13">
      <c r="A287" s="3" t="s">
        <v>537</v>
      </c>
      <c r="B287" s="16">
        <v>1</v>
      </c>
      <c r="C287" s="4">
        <v>2</v>
      </c>
      <c r="D287" s="4">
        <v>0</v>
      </c>
      <c r="E287" s="4">
        <v>0</v>
      </c>
      <c r="F287" s="16">
        <v>0</v>
      </c>
      <c r="G287" s="4">
        <v>0</v>
      </c>
      <c r="H287" s="4">
        <v>0</v>
      </c>
      <c r="I287" s="4">
        <v>0</v>
      </c>
      <c r="J287" s="16">
        <v>1</v>
      </c>
      <c r="K287" s="4">
        <v>2</v>
      </c>
      <c r="L287" s="4">
        <v>0</v>
      </c>
      <c r="M287" s="4">
        <v>0</v>
      </c>
    </row>
    <row r="288" spans="1:13">
      <c r="A288" s="3" t="s">
        <v>2812</v>
      </c>
      <c r="B288" s="16">
        <v>0</v>
      </c>
      <c r="C288" s="4">
        <v>0</v>
      </c>
      <c r="D288" s="4">
        <v>0</v>
      </c>
      <c r="E288" s="4">
        <v>0</v>
      </c>
      <c r="F288" s="16">
        <v>0.5</v>
      </c>
      <c r="G288" s="4">
        <v>1</v>
      </c>
      <c r="H288" s="4">
        <v>0</v>
      </c>
      <c r="I288" s="4">
        <v>0</v>
      </c>
      <c r="J288" s="16">
        <v>0.5</v>
      </c>
      <c r="K288" s="4">
        <v>1</v>
      </c>
      <c r="L288" s="4">
        <v>0</v>
      </c>
      <c r="M288" s="4">
        <v>0</v>
      </c>
    </row>
    <row r="289" spans="1:13">
      <c r="A289" s="3" t="s">
        <v>538</v>
      </c>
      <c r="B289" s="16">
        <v>4.5</v>
      </c>
      <c r="C289" s="4">
        <v>9</v>
      </c>
      <c r="D289" s="4">
        <v>0</v>
      </c>
      <c r="E289" s="4">
        <v>0</v>
      </c>
      <c r="F289" s="16">
        <v>2.5</v>
      </c>
      <c r="G289" s="4">
        <v>5</v>
      </c>
      <c r="H289" s="4">
        <v>0</v>
      </c>
      <c r="I289" s="4">
        <v>0</v>
      </c>
      <c r="J289" s="16">
        <v>7</v>
      </c>
      <c r="K289" s="4">
        <v>14</v>
      </c>
      <c r="L289" s="4">
        <v>0</v>
      </c>
      <c r="M289" s="4">
        <v>0</v>
      </c>
    </row>
    <row r="290" spans="1:13">
      <c r="A290" s="3" t="s">
        <v>2820</v>
      </c>
      <c r="B290" s="16">
        <v>0</v>
      </c>
      <c r="C290" s="4">
        <v>0</v>
      </c>
      <c r="D290" s="4">
        <v>0</v>
      </c>
      <c r="E290" s="4">
        <v>0</v>
      </c>
      <c r="F290" s="16">
        <v>0</v>
      </c>
      <c r="G290" s="4">
        <v>0</v>
      </c>
      <c r="H290" s="4">
        <v>0</v>
      </c>
      <c r="I290" s="4">
        <v>0</v>
      </c>
      <c r="J290" s="16">
        <v>0</v>
      </c>
      <c r="K290" s="4">
        <v>0</v>
      </c>
      <c r="L290" s="4">
        <v>0</v>
      </c>
      <c r="M290" s="4">
        <v>0</v>
      </c>
    </row>
    <row r="291" spans="1:13">
      <c r="A291" s="3" t="s">
        <v>512</v>
      </c>
      <c r="B291" s="16">
        <v>2</v>
      </c>
      <c r="C291" s="4">
        <v>4</v>
      </c>
      <c r="D291" s="4">
        <v>0</v>
      </c>
      <c r="E291" s="4">
        <v>0</v>
      </c>
      <c r="F291" s="16">
        <v>0</v>
      </c>
      <c r="G291" s="4">
        <v>0</v>
      </c>
      <c r="H291" s="4">
        <v>0</v>
      </c>
      <c r="I291" s="4">
        <v>0</v>
      </c>
      <c r="J291" s="16">
        <v>2</v>
      </c>
      <c r="K291" s="4">
        <v>4</v>
      </c>
      <c r="L291" s="4">
        <v>0</v>
      </c>
      <c r="M291" s="4">
        <v>0</v>
      </c>
    </row>
    <row r="292" spans="1:13">
      <c r="A292" s="3" t="s">
        <v>2779</v>
      </c>
      <c r="B292" s="16">
        <v>0</v>
      </c>
      <c r="C292" s="4">
        <v>0</v>
      </c>
      <c r="D292" s="4">
        <v>0</v>
      </c>
      <c r="E292" s="4">
        <v>0</v>
      </c>
      <c r="F292" s="16">
        <v>0.5</v>
      </c>
      <c r="G292" s="4">
        <v>1</v>
      </c>
      <c r="H292" s="4">
        <v>0</v>
      </c>
      <c r="I292" s="4">
        <v>0</v>
      </c>
      <c r="J292" s="16">
        <v>0.5</v>
      </c>
      <c r="K292" s="4">
        <v>1</v>
      </c>
      <c r="L292" s="4">
        <v>0</v>
      </c>
      <c r="M292" s="4">
        <v>0</v>
      </c>
    </row>
    <row r="293" spans="1:13">
      <c r="A293" s="3" t="s">
        <v>107</v>
      </c>
      <c r="B293" s="16">
        <v>3.5585000000000004</v>
      </c>
      <c r="C293" s="4">
        <v>0</v>
      </c>
      <c r="D293" s="4">
        <v>2</v>
      </c>
      <c r="E293" s="4">
        <v>12</v>
      </c>
      <c r="F293" s="16">
        <v>0</v>
      </c>
      <c r="G293" s="4">
        <v>0</v>
      </c>
      <c r="H293" s="4">
        <v>0</v>
      </c>
      <c r="I293" s="4">
        <v>0</v>
      </c>
      <c r="J293" s="16">
        <v>3.5585000000000004</v>
      </c>
      <c r="K293" s="4">
        <v>0</v>
      </c>
      <c r="L293" s="4">
        <v>2</v>
      </c>
      <c r="M293" s="4">
        <v>12</v>
      </c>
    </row>
    <row r="294" spans="1:13">
      <c r="A294" s="3" t="s">
        <v>96</v>
      </c>
      <c r="B294" s="16">
        <v>11.0025</v>
      </c>
      <c r="C294" s="4">
        <v>0</v>
      </c>
      <c r="D294" s="4">
        <v>5</v>
      </c>
      <c r="E294" s="4">
        <v>66</v>
      </c>
      <c r="F294" s="16">
        <v>0</v>
      </c>
      <c r="G294" s="4">
        <v>0</v>
      </c>
      <c r="H294" s="4">
        <v>0</v>
      </c>
      <c r="I294" s="4">
        <v>0</v>
      </c>
      <c r="J294" s="16">
        <v>11.0025</v>
      </c>
      <c r="K294" s="4">
        <v>0</v>
      </c>
      <c r="L294" s="4">
        <v>5</v>
      </c>
      <c r="M294" s="4">
        <v>66</v>
      </c>
    </row>
    <row r="295" spans="1:13">
      <c r="A295" s="3" t="s">
        <v>389</v>
      </c>
      <c r="B295" s="16">
        <v>1.8</v>
      </c>
      <c r="C295" s="4">
        <v>1</v>
      </c>
      <c r="D295" s="4">
        <v>0</v>
      </c>
      <c r="E295" s="4">
        <v>0</v>
      </c>
      <c r="F295" s="16">
        <v>3.8</v>
      </c>
      <c r="G295" s="4">
        <v>6</v>
      </c>
      <c r="H295" s="4">
        <v>0</v>
      </c>
      <c r="I295" s="4">
        <v>0</v>
      </c>
      <c r="J295" s="16">
        <v>5.6</v>
      </c>
      <c r="K295" s="4">
        <v>7</v>
      </c>
      <c r="L295" s="4">
        <v>0</v>
      </c>
      <c r="M295" s="4">
        <v>0</v>
      </c>
    </row>
    <row r="296" spans="1:13">
      <c r="A296" s="3" t="s">
        <v>381</v>
      </c>
      <c r="B296" s="16">
        <v>4</v>
      </c>
      <c r="C296" s="4">
        <v>4</v>
      </c>
      <c r="D296" s="4">
        <v>0</v>
      </c>
      <c r="E296" s="4">
        <v>0</v>
      </c>
      <c r="F296" s="16">
        <v>1</v>
      </c>
      <c r="G296" s="4">
        <v>2</v>
      </c>
      <c r="H296" s="4">
        <v>0</v>
      </c>
      <c r="I296" s="4">
        <v>0</v>
      </c>
      <c r="J296" s="16">
        <v>5</v>
      </c>
      <c r="K296" s="4">
        <v>6</v>
      </c>
      <c r="L296" s="4">
        <v>0</v>
      </c>
      <c r="M296" s="4">
        <v>0</v>
      </c>
    </row>
    <row r="297" spans="1:13">
      <c r="A297" s="3" t="s">
        <v>513</v>
      </c>
      <c r="B297" s="16">
        <v>3.2</v>
      </c>
      <c r="C297" s="4">
        <v>5</v>
      </c>
      <c r="D297" s="4">
        <v>0</v>
      </c>
      <c r="E297" s="4">
        <v>0</v>
      </c>
      <c r="F297" s="16">
        <v>2.5</v>
      </c>
      <c r="G297" s="4">
        <v>5</v>
      </c>
      <c r="H297" s="4">
        <v>0</v>
      </c>
      <c r="I297" s="4">
        <v>0</v>
      </c>
      <c r="J297" s="16">
        <v>5.7</v>
      </c>
      <c r="K297" s="4">
        <v>10</v>
      </c>
      <c r="L297" s="4">
        <v>0</v>
      </c>
      <c r="M297" s="4">
        <v>0</v>
      </c>
    </row>
    <row r="298" spans="1:13">
      <c r="A298" s="3" t="s">
        <v>2807</v>
      </c>
      <c r="B298" s="16">
        <v>0</v>
      </c>
      <c r="C298" s="4">
        <v>0</v>
      </c>
      <c r="D298" s="4">
        <v>0</v>
      </c>
      <c r="E298" s="4">
        <v>0</v>
      </c>
      <c r="F298" s="16">
        <v>6.5</v>
      </c>
      <c r="G298" s="4">
        <v>13</v>
      </c>
      <c r="H298" s="4">
        <v>0</v>
      </c>
      <c r="I298" s="4">
        <v>0</v>
      </c>
      <c r="J298" s="16">
        <v>6.5</v>
      </c>
      <c r="K298" s="4">
        <v>13</v>
      </c>
      <c r="L298" s="4">
        <v>0</v>
      </c>
      <c r="M298" s="4">
        <v>0</v>
      </c>
    </row>
    <row r="299" spans="1:13">
      <c r="A299" s="3" t="s">
        <v>172</v>
      </c>
      <c r="B299" s="16">
        <v>3</v>
      </c>
      <c r="C299" s="4">
        <v>2</v>
      </c>
      <c r="D299" s="4">
        <v>0</v>
      </c>
      <c r="E299" s="4">
        <v>0</v>
      </c>
      <c r="F299" s="16">
        <v>0.5</v>
      </c>
      <c r="G299" s="4">
        <v>1</v>
      </c>
      <c r="H299" s="4">
        <v>0</v>
      </c>
      <c r="I299" s="4">
        <v>0</v>
      </c>
      <c r="J299" s="16">
        <v>3.5</v>
      </c>
      <c r="K299" s="4">
        <v>3</v>
      </c>
      <c r="L299" s="4">
        <v>0</v>
      </c>
      <c r="M299" s="4">
        <v>0</v>
      </c>
    </row>
    <row r="300" spans="1:13">
      <c r="A300" s="3" t="s">
        <v>49</v>
      </c>
      <c r="B300" s="16">
        <v>10.124350000000002</v>
      </c>
      <c r="C300" s="4">
        <v>0</v>
      </c>
      <c r="D300" s="4">
        <v>6</v>
      </c>
      <c r="E300" s="4">
        <v>31</v>
      </c>
      <c r="F300" s="16">
        <v>0</v>
      </c>
      <c r="G300" s="4">
        <v>0</v>
      </c>
      <c r="H300" s="4">
        <v>0</v>
      </c>
      <c r="I300" s="4">
        <v>0</v>
      </c>
      <c r="J300" s="16">
        <v>10.124350000000002</v>
      </c>
      <c r="K300" s="4">
        <v>0</v>
      </c>
      <c r="L300" s="4">
        <v>6</v>
      </c>
      <c r="M300" s="4">
        <v>31</v>
      </c>
    </row>
    <row r="301" spans="1:13">
      <c r="A301" s="3" t="s">
        <v>40</v>
      </c>
      <c r="B301" s="16">
        <v>6.6974999999999998</v>
      </c>
      <c r="C301" s="4">
        <v>0</v>
      </c>
      <c r="D301" s="4">
        <v>4</v>
      </c>
      <c r="E301" s="4">
        <v>17</v>
      </c>
      <c r="F301" s="16">
        <v>0</v>
      </c>
      <c r="G301" s="4">
        <v>0</v>
      </c>
      <c r="H301" s="4">
        <v>0</v>
      </c>
      <c r="I301" s="4">
        <v>0</v>
      </c>
      <c r="J301" s="16">
        <v>6.6974999999999998</v>
      </c>
      <c r="K301" s="4">
        <v>0</v>
      </c>
      <c r="L301" s="4">
        <v>4</v>
      </c>
      <c r="M301" s="4">
        <v>17</v>
      </c>
    </row>
    <row r="302" spans="1:13">
      <c r="A302" s="3" t="s">
        <v>454</v>
      </c>
      <c r="B302" s="16">
        <v>3.4275000000000002</v>
      </c>
      <c r="C302" s="4">
        <v>0</v>
      </c>
      <c r="D302" s="4">
        <v>2</v>
      </c>
      <c r="E302" s="4">
        <v>13</v>
      </c>
      <c r="F302" s="16">
        <v>0</v>
      </c>
      <c r="G302" s="4">
        <v>0</v>
      </c>
      <c r="H302" s="4">
        <v>0</v>
      </c>
      <c r="I302" s="4">
        <v>0</v>
      </c>
      <c r="J302" s="16">
        <v>3.4275000000000002</v>
      </c>
      <c r="K302" s="4">
        <v>0</v>
      </c>
      <c r="L302" s="4">
        <v>2</v>
      </c>
      <c r="M302" s="4">
        <v>13</v>
      </c>
    </row>
    <row r="303" spans="1:13">
      <c r="A303" s="3" t="s">
        <v>54</v>
      </c>
      <c r="B303" s="16">
        <v>12.7475</v>
      </c>
      <c r="C303" s="4">
        <v>16</v>
      </c>
      <c r="D303" s="4">
        <v>3</v>
      </c>
      <c r="E303" s="4">
        <v>-3</v>
      </c>
      <c r="F303" s="16">
        <v>12.2</v>
      </c>
      <c r="G303" s="4">
        <v>13</v>
      </c>
      <c r="H303" s="4">
        <v>0</v>
      </c>
      <c r="I303" s="4">
        <v>0</v>
      </c>
      <c r="J303" s="16">
        <v>24.947499999999998</v>
      </c>
      <c r="K303" s="4">
        <v>29</v>
      </c>
      <c r="L303" s="4">
        <v>3</v>
      </c>
      <c r="M303" s="4">
        <v>-3</v>
      </c>
    </row>
    <row r="304" spans="1:13">
      <c r="A304" s="3" t="s">
        <v>2819</v>
      </c>
      <c r="B304" s="16">
        <v>0</v>
      </c>
      <c r="C304" s="4">
        <v>0</v>
      </c>
      <c r="D304" s="4">
        <v>0</v>
      </c>
      <c r="E304" s="4">
        <v>0</v>
      </c>
      <c r="F304" s="16">
        <v>0.5</v>
      </c>
      <c r="G304" s="4">
        <v>1</v>
      </c>
      <c r="H304" s="4">
        <v>0</v>
      </c>
      <c r="I304" s="4">
        <v>0</v>
      </c>
      <c r="J304" s="16">
        <v>0.5</v>
      </c>
      <c r="K304" s="4">
        <v>1</v>
      </c>
      <c r="L304" s="4">
        <v>0</v>
      </c>
      <c r="M304" s="4">
        <v>0</v>
      </c>
    </row>
    <row r="305" spans="1:13">
      <c r="A305" s="3" t="s">
        <v>369</v>
      </c>
      <c r="B305" s="16">
        <v>7.307500000000001</v>
      </c>
      <c r="C305" s="4">
        <v>4</v>
      </c>
      <c r="D305" s="4">
        <v>3</v>
      </c>
      <c r="E305" s="4">
        <v>29</v>
      </c>
      <c r="F305" s="16">
        <v>8</v>
      </c>
      <c r="G305" s="4">
        <v>12</v>
      </c>
      <c r="H305" s="4">
        <v>0</v>
      </c>
      <c r="I305" s="4">
        <v>0</v>
      </c>
      <c r="J305" s="16">
        <v>15.307500000000001</v>
      </c>
      <c r="K305" s="4">
        <v>16</v>
      </c>
      <c r="L305" s="4">
        <v>3</v>
      </c>
      <c r="M305" s="4">
        <v>29</v>
      </c>
    </row>
    <row r="306" spans="1:13">
      <c r="A306" s="3" t="s">
        <v>424</v>
      </c>
      <c r="B306" s="16">
        <v>1.1000000000000001</v>
      </c>
      <c r="C306" s="4">
        <v>2</v>
      </c>
      <c r="D306" s="4">
        <v>0</v>
      </c>
      <c r="E306" s="4">
        <v>0</v>
      </c>
      <c r="F306" s="16">
        <v>0</v>
      </c>
      <c r="G306" s="4">
        <v>0</v>
      </c>
      <c r="H306" s="4">
        <v>0</v>
      </c>
      <c r="I306" s="4">
        <v>0</v>
      </c>
      <c r="J306" s="16">
        <v>1.1000000000000001</v>
      </c>
      <c r="K306" s="4">
        <v>2</v>
      </c>
      <c r="L306" s="4">
        <v>0</v>
      </c>
      <c r="M306" s="4">
        <v>0</v>
      </c>
    </row>
    <row r="307" spans="1:13">
      <c r="A307" s="3" t="s">
        <v>483</v>
      </c>
      <c r="B307" s="16">
        <v>1.6175000000000002</v>
      </c>
      <c r="C307" s="4">
        <v>0</v>
      </c>
      <c r="D307" s="4">
        <v>1</v>
      </c>
      <c r="E307" s="4">
        <v>1</v>
      </c>
      <c r="F307" s="16">
        <v>0</v>
      </c>
      <c r="G307" s="4">
        <v>0</v>
      </c>
      <c r="H307" s="4">
        <v>0</v>
      </c>
      <c r="I307" s="4">
        <v>0</v>
      </c>
      <c r="J307" s="16">
        <v>1.6175000000000002</v>
      </c>
      <c r="K307" s="4">
        <v>0</v>
      </c>
      <c r="L307" s="4">
        <v>1</v>
      </c>
      <c r="M307" s="4">
        <v>1</v>
      </c>
    </row>
    <row r="308" spans="1:13">
      <c r="A308" s="3" t="s">
        <v>378</v>
      </c>
      <c r="B308" s="16">
        <v>5.9157000000000002</v>
      </c>
      <c r="C308" s="4">
        <v>0</v>
      </c>
      <c r="D308" s="4">
        <v>3</v>
      </c>
      <c r="E308" s="4">
        <v>30</v>
      </c>
      <c r="F308" s="16">
        <v>0</v>
      </c>
      <c r="G308" s="4">
        <v>0</v>
      </c>
      <c r="H308" s="4">
        <v>0</v>
      </c>
      <c r="I308" s="4">
        <v>0</v>
      </c>
      <c r="J308" s="16">
        <v>5.9157000000000002</v>
      </c>
      <c r="K308" s="4">
        <v>0</v>
      </c>
      <c r="L308" s="4">
        <v>3</v>
      </c>
      <c r="M308" s="4">
        <v>30</v>
      </c>
    </row>
    <row r="309" spans="1:13">
      <c r="A309" s="3" t="s">
        <v>426</v>
      </c>
      <c r="B309" s="16">
        <v>7.8919999999999995</v>
      </c>
      <c r="C309" s="4">
        <v>11</v>
      </c>
      <c r="D309" s="4">
        <v>1</v>
      </c>
      <c r="E309" s="4">
        <v>0</v>
      </c>
      <c r="F309" s="16">
        <v>1.5</v>
      </c>
      <c r="G309" s="4">
        <v>3</v>
      </c>
      <c r="H309" s="4">
        <v>0</v>
      </c>
      <c r="I309" s="4">
        <v>0</v>
      </c>
      <c r="J309" s="16">
        <v>9.3919999999999995</v>
      </c>
      <c r="K309" s="4">
        <v>14</v>
      </c>
      <c r="L309" s="4">
        <v>1</v>
      </c>
      <c r="M309" s="4">
        <v>0</v>
      </c>
    </row>
    <row r="310" spans="1:13">
      <c r="A310" s="3" t="s">
        <v>147</v>
      </c>
      <c r="B310" s="16">
        <v>5.29</v>
      </c>
      <c r="C310" s="4">
        <v>0</v>
      </c>
      <c r="D310" s="4">
        <v>3</v>
      </c>
      <c r="E310" s="4">
        <v>28</v>
      </c>
      <c r="F310" s="16">
        <v>0</v>
      </c>
      <c r="G310" s="4">
        <v>0</v>
      </c>
      <c r="H310" s="4">
        <v>0</v>
      </c>
      <c r="I310" s="4">
        <v>0</v>
      </c>
      <c r="J310" s="16">
        <v>5.29</v>
      </c>
      <c r="K310" s="4">
        <v>0</v>
      </c>
      <c r="L310" s="4">
        <v>3</v>
      </c>
      <c r="M310" s="4">
        <v>28</v>
      </c>
    </row>
    <row r="311" spans="1:13">
      <c r="A311" s="3" t="s">
        <v>109</v>
      </c>
      <c r="B311" s="16">
        <v>1.1000000000000001</v>
      </c>
      <c r="C311" s="4">
        <v>1</v>
      </c>
      <c r="D311" s="4">
        <v>0</v>
      </c>
      <c r="E311" s="4">
        <v>0</v>
      </c>
      <c r="F311" s="16">
        <v>1</v>
      </c>
      <c r="G311" s="4">
        <v>2</v>
      </c>
      <c r="H311" s="4">
        <v>0</v>
      </c>
      <c r="I311" s="4">
        <v>0</v>
      </c>
      <c r="J311" s="16">
        <v>2.1</v>
      </c>
      <c r="K311" s="4">
        <v>3</v>
      </c>
      <c r="L311" s="4">
        <v>0</v>
      </c>
      <c r="M311" s="4">
        <v>0</v>
      </c>
    </row>
    <row r="312" spans="1:13">
      <c r="A312" s="3" t="s">
        <v>84</v>
      </c>
      <c r="B312" s="16">
        <v>3.5</v>
      </c>
      <c r="C312" s="4">
        <v>0</v>
      </c>
      <c r="D312" s="4">
        <v>1</v>
      </c>
      <c r="E312" s="4">
        <v>3</v>
      </c>
      <c r="F312" s="16">
        <v>0</v>
      </c>
      <c r="G312" s="4">
        <v>0</v>
      </c>
      <c r="H312" s="4">
        <v>0</v>
      </c>
      <c r="I312" s="4">
        <v>0</v>
      </c>
      <c r="J312" s="16">
        <v>3.5</v>
      </c>
      <c r="K312" s="4">
        <v>0</v>
      </c>
      <c r="L312" s="4">
        <v>1</v>
      </c>
      <c r="M312" s="4">
        <v>3</v>
      </c>
    </row>
    <row r="313" spans="1:13">
      <c r="A313" s="3" t="s">
        <v>139</v>
      </c>
      <c r="B313" s="16">
        <v>12.002650000000001</v>
      </c>
      <c r="C313" s="4">
        <v>0</v>
      </c>
      <c r="D313" s="4">
        <v>7</v>
      </c>
      <c r="E313" s="4">
        <v>42</v>
      </c>
      <c r="F313" s="16">
        <v>0</v>
      </c>
      <c r="G313" s="4">
        <v>0</v>
      </c>
      <c r="H313" s="4">
        <v>0</v>
      </c>
      <c r="I313" s="4">
        <v>0</v>
      </c>
      <c r="J313" s="16">
        <v>12.002650000000001</v>
      </c>
      <c r="K313" s="4">
        <v>0</v>
      </c>
      <c r="L313" s="4">
        <v>7</v>
      </c>
      <c r="M313" s="4">
        <v>42</v>
      </c>
    </row>
    <row r="314" spans="1:13">
      <c r="A314" s="3" t="s">
        <v>368</v>
      </c>
      <c r="B314" s="16">
        <v>3.76</v>
      </c>
      <c r="C314" s="4">
        <v>0</v>
      </c>
      <c r="D314" s="4">
        <v>2</v>
      </c>
      <c r="E314" s="4">
        <v>32</v>
      </c>
      <c r="F314" s="16">
        <v>0</v>
      </c>
      <c r="G314" s="4">
        <v>0</v>
      </c>
      <c r="H314" s="4">
        <v>0</v>
      </c>
      <c r="I314" s="4">
        <v>0</v>
      </c>
      <c r="J314" s="16">
        <v>3.76</v>
      </c>
      <c r="K314" s="4">
        <v>0</v>
      </c>
      <c r="L314" s="4">
        <v>2</v>
      </c>
      <c r="M314" s="4">
        <v>32</v>
      </c>
    </row>
    <row r="315" spans="1:13">
      <c r="A315" s="3" t="s">
        <v>541</v>
      </c>
      <c r="B315" s="16">
        <v>1.5</v>
      </c>
      <c r="C315" s="4">
        <v>3</v>
      </c>
      <c r="D315" s="4">
        <v>0</v>
      </c>
      <c r="E315" s="4">
        <v>0</v>
      </c>
      <c r="F315" s="16">
        <v>0</v>
      </c>
      <c r="G315" s="4">
        <v>0</v>
      </c>
      <c r="H315" s="4">
        <v>0</v>
      </c>
      <c r="I315" s="4">
        <v>0</v>
      </c>
      <c r="J315" s="16">
        <v>1.5</v>
      </c>
      <c r="K315" s="4">
        <v>3</v>
      </c>
      <c r="L315" s="4">
        <v>0</v>
      </c>
      <c r="M315" s="4">
        <v>0</v>
      </c>
    </row>
    <row r="316" spans="1:13">
      <c r="A316" s="3" t="s">
        <v>2794</v>
      </c>
      <c r="B316" s="16">
        <v>0</v>
      </c>
      <c r="C316" s="4">
        <v>0</v>
      </c>
      <c r="D316" s="4">
        <v>0</v>
      </c>
      <c r="E316" s="4">
        <v>0</v>
      </c>
      <c r="F316" s="16">
        <v>1.2</v>
      </c>
      <c r="G316" s="4">
        <v>2</v>
      </c>
      <c r="H316" s="4">
        <v>0</v>
      </c>
      <c r="I316" s="4">
        <v>0</v>
      </c>
      <c r="J316" s="16">
        <v>1.2</v>
      </c>
      <c r="K316" s="4">
        <v>2</v>
      </c>
      <c r="L316" s="4">
        <v>0</v>
      </c>
      <c r="M316" s="4">
        <v>0</v>
      </c>
    </row>
    <row r="317" spans="1:13">
      <c r="A317" s="3" t="s">
        <v>390</v>
      </c>
      <c r="B317" s="16">
        <v>2.125</v>
      </c>
      <c r="C317" s="4">
        <v>0</v>
      </c>
      <c r="D317" s="4">
        <v>1</v>
      </c>
      <c r="E317" s="4">
        <v>30</v>
      </c>
      <c r="F317" s="16">
        <v>0</v>
      </c>
      <c r="G317" s="4">
        <v>0</v>
      </c>
      <c r="H317" s="4">
        <v>0</v>
      </c>
      <c r="I317" s="4">
        <v>0</v>
      </c>
      <c r="J317" s="16">
        <v>2.125</v>
      </c>
      <c r="K317" s="4">
        <v>0</v>
      </c>
      <c r="L317" s="4">
        <v>1</v>
      </c>
      <c r="M317" s="4">
        <v>30</v>
      </c>
    </row>
    <row r="318" spans="1:13">
      <c r="A318" s="3" t="s">
        <v>2798</v>
      </c>
      <c r="B318" s="16">
        <v>0</v>
      </c>
      <c r="C318" s="4">
        <v>0</v>
      </c>
      <c r="D318" s="4">
        <v>0</v>
      </c>
      <c r="E318" s="4">
        <v>0</v>
      </c>
      <c r="F318" s="16">
        <v>0</v>
      </c>
      <c r="G318" s="4">
        <v>0</v>
      </c>
      <c r="H318" s="4">
        <v>0</v>
      </c>
      <c r="I318" s="4">
        <v>0</v>
      </c>
      <c r="J318" s="16">
        <v>0</v>
      </c>
      <c r="K318" s="4">
        <v>0</v>
      </c>
      <c r="L318" s="4">
        <v>0</v>
      </c>
      <c r="M318" s="4">
        <v>0</v>
      </c>
    </row>
    <row r="319" spans="1:13">
      <c r="A319" s="3" t="s">
        <v>449</v>
      </c>
      <c r="B319" s="16">
        <v>1.845</v>
      </c>
      <c r="C319" s="4">
        <v>0</v>
      </c>
      <c r="D319" s="4">
        <v>1</v>
      </c>
      <c r="E319" s="4">
        <v>14</v>
      </c>
      <c r="F319" s="16">
        <v>0</v>
      </c>
      <c r="G319" s="4">
        <v>0</v>
      </c>
      <c r="H319" s="4">
        <v>0</v>
      </c>
      <c r="I319" s="4">
        <v>0</v>
      </c>
      <c r="J319" s="16">
        <v>1.845</v>
      </c>
      <c r="K319" s="4">
        <v>0</v>
      </c>
      <c r="L319" s="4">
        <v>1</v>
      </c>
      <c r="M319" s="4">
        <v>14</v>
      </c>
    </row>
    <row r="320" spans="1:13">
      <c r="A320" s="3" t="s">
        <v>391</v>
      </c>
      <c r="B320" s="16">
        <v>0.5</v>
      </c>
      <c r="C320" s="4">
        <v>1</v>
      </c>
      <c r="D320" s="4">
        <v>0</v>
      </c>
      <c r="E320" s="4">
        <v>0</v>
      </c>
      <c r="F320" s="16">
        <v>0</v>
      </c>
      <c r="G320" s="4">
        <v>0</v>
      </c>
      <c r="H320" s="4">
        <v>0</v>
      </c>
      <c r="I320" s="4">
        <v>0</v>
      </c>
      <c r="J320" s="16">
        <v>0.5</v>
      </c>
      <c r="K320" s="4">
        <v>1</v>
      </c>
      <c r="L320" s="4">
        <v>0</v>
      </c>
      <c r="M320" s="4">
        <v>0</v>
      </c>
    </row>
    <row r="321" spans="1:13">
      <c r="A321" s="3" t="s">
        <v>467</v>
      </c>
      <c r="B321" s="16">
        <v>5.0274999999999999</v>
      </c>
      <c r="C321" s="4">
        <v>0</v>
      </c>
      <c r="D321" s="4">
        <v>3</v>
      </c>
      <c r="E321" s="4">
        <v>13</v>
      </c>
      <c r="F321" s="16">
        <v>0</v>
      </c>
      <c r="G321" s="4">
        <v>0</v>
      </c>
      <c r="H321" s="4">
        <v>0</v>
      </c>
      <c r="I321" s="4">
        <v>0</v>
      </c>
      <c r="J321" s="16">
        <v>5.0274999999999999</v>
      </c>
      <c r="K321" s="4">
        <v>0</v>
      </c>
      <c r="L321" s="4">
        <v>3</v>
      </c>
      <c r="M321" s="4">
        <v>13</v>
      </c>
    </row>
    <row r="322" spans="1:13">
      <c r="A322" s="3" t="s">
        <v>469</v>
      </c>
      <c r="B322" s="16">
        <v>1.6</v>
      </c>
      <c r="C322" s="4">
        <v>0</v>
      </c>
      <c r="D322" s="4">
        <v>1</v>
      </c>
      <c r="E322" s="4">
        <v>0</v>
      </c>
      <c r="F322" s="16">
        <v>0</v>
      </c>
      <c r="G322" s="4">
        <v>0</v>
      </c>
      <c r="H322" s="4">
        <v>0</v>
      </c>
      <c r="I322" s="4">
        <v>0</v>
      </c>
      <c r="J322" s="16">
        <v>1.6</v>
      </c>
      <c r="K322" s="4">
        <v>0</v>
      </c>
      <c r="L322" s="4">
        <v>1</v>
      </c>
      <c r="M322" s="4">
        <v>0</v>
      </c>
    </row>
    <row r="323" spans="1:13">
      <c r="A323" s="3" t="s">
        <v>473</v>
      </c>
      <c r="B323" s="16">
        <v>1.9325000000000001</v>
      </c>
      <c r="C323" s="4">
        <v>0</v>
      </c>
      <c r="D323" s="4">
        <v>1</v>
      </c>
      <c r="E323" s="4">
        <v>19</v>
      </c>
      <c r="F323" s="16">
        <v>0</v>
      </c>
      <c r="G323" s="4">
        <v>0</v>
      </c>
      <c r="H323" s="4">
        <v>0</v>
      </c>
      <c r="I323" s="4">
        <v>0</v>
      </c>
      <c r="J323" s="16">
        <v>1.9325000000000001</v>
      </c>
      <c r="K323" s="4">
        <v>0</v>
      </c>
      <c r="L323" s="4">
        <v>1</v>
      </c>
      <c r="M323" s="4">
        <v>19</v>
      </c>
    </row>
    <row r="324" spans="1:13">
      <c r="A324" s="3" t="s">
        <v>2810</v>
      </c>
      <c r="B324" s="16">
        <v>0</v>
      </c>
      <c r="C324" s="4">
        <v>0</v>
      </c>
      <c r="D324" s="4">
        <v>0</v>
      </c>
      <c r="E324" s="4">
        <v>0</v>
      </c>
      <c r="F324" s="16">
        <v>0</v>
      </c>
      <c r="G324" s="4">
        <v>0</v>
      </c>
      <c r="H324" s="4">
        <v>0</v>
      </c>
      <c r="I324" s="4">
        <v>0</v>
      </c>
      <c r="J324" s="16">
        <v>0</v>
      </c>
      <c r="K324" s="4">
        <v>0</v>
      </c>
      <c r="L324" s="4">
        <v>0</v>
      </c>
      <c r="M324" s="4">
        <v>0</v>
      </c>
    </row>
    <row r="325" spans="1:13">
      <c r="A325" s="3" t="s">
        <v>394</v>
      </c>
      <c r="B325" s="16">
        <v>0.5</v>
      </c>
      <c r="C325" s="4">
        <v>1</v>
      </c>
      <c r="D325" s="4">
        <v>0</v>
      </c>
      <c r="E325" s="4">
        <v>0</v>
      </c>
      <c r="F325" s="16">
        <v>0</v>
      </c>
      <c r="G325" s="4">
        <v>0</v>
      </c>
      <c r="H325" s="4">
        <v>0</v>
      </c>
      <c r="I325" s="4">
        <v>0</v>
      </c>
      <c r="J325" s="16">
        <v>0.5</v>
      </c>
      <c r="K325" s="4">
        <v>1</v>
      </c>
      <c r="L325" s="4">
        <v>0</v>
      </c>
      <c r="M325" s="4">
        <v>0</v>
      </c>
    </row>
    <row r="326" spans="1:13">
      <c r="A326" s="3" t="s">
        <v>2814</v>
      </c>
      <c r="B326" s="16">
        <v>0</v>
      </c>
      <c r="C326" s="4">
        <v>0</v>
      </c>
      <c r="D326" s="4">
        <v>0</v>
      </c>
      <c r="E326" s="4">
        <v>0</v>
      </c>
      <c r="F326" s="16">
        <v>0</v>
      </c>
      <c r="G326" s="4">
        <v>0</v>
      </c>
      <c r="H326" s="4">
        <v>0</v>
      </c>
      <c r="I326" s="4">
        <v>0</v>
      </c>
      <c r="J326" s="16">
        <v>0</v>
      </c>
      <c r="K326" s="4">
        <v>0</v>
      </c>
      <c r="L326" s="4">
        <v>0</v>
      </c>
      <c r="M326" s="4">
        <v>0</v>
      </c>
    </row>
    <row r="327" spans="1:13">
      <c r="A327" s="3" t="s">
        <v>400</v>
      </c>
      <c r="B327" s="16">
        <v>4.3</v>
      </c>
      <c r="C327" s="4">
        <v>3</v>
      </c>
      <c r="D327" s="4">
        <v>0</v>
      </c>
      <c r="E327" s="4">
        <v>0</v>
      </c>
      <c r="F327" s="16">
        <v>2.1</v>
      </c>
      <c r="G327" s="4">
        <v>3</v>
      </c>
      <c r="H327" s="4">
        <v>0</v>
      </c>
      <c r="I327" s="4">
        <v>0</v>
      </c>
      <c r="J327" s="16">
        <v>6.4</v>
      </c>
      <c r="K327" s="4">
        <v>6</v>
      </c>
      <c r="L327" s="4">
        <v>0</v>
      </c>
      <c r="M327" s="4">
        <v>0</v>
      </c>
    </row>
    <row r="328" spans="1:13">
      <c r="A328" s="3" t="s">
        <v>57</v>
      </c>
      <c r="B328" s="16">
        <v>13.276999999999999</v>
      </c>
      <c r="C328" s="4">
        <v>14</v>
      </c>
      <c r="D328" s="4">
        <v>3</v>
      </c>
      <c r="E328" s="4">
        <v>-4</v>
      </c>
      <c r="F328" s="16">
        <v>7</v>
      </c>
      <c r="G328" s="4">
        <v>14</v>
      </c>
      <c r="H328" s="4">
        <v>0</v>
      </c>
      <c r="I328" s="4">
        <v>0</v>
      </c>
      <c r="J328" s="16">
        <v>20.277000000000001</v>
      </c>
      <c r="K328" s="4">
        <v>28</v>
      </c>
      <c r="L328" s="4">
        <v>3</v>
      </c>
      <c r="M328" s="4">
        <v>-4</v>
      </c>
    </row>
    <row r="329" spans="1:13">
      <c r="A329" s="3" t="s">
        <v>375</v>
      </c>
      <c r="B329" s="16">
        <v>2.0317000000000003</v>
      </c>
      <c r="C329" s="4">
        <v>0</v>
      </c>
      <c r="D329" s="4">
        <v>1</v>
      </c>
      <c r="E329" s="4">
        <v>6</v>
      </c>
      <c r="F329" s="16">
        <v>0.5</v>
      </c>
      <c r="G329" s="4">
        <v>1</v>
      </c>
      <c r="H329" s="4">
        <v>0</v>
      </c>
      <c r="I329" s="4">
        <v>0</v>
      </c>
      <c r="J329" s="16">
        <v>2.5317000000000003</v>
      </c>
      <c r="K329" s="4">
        <v>1</v>
      </c>
      <c r="L329" s="4">
        <v>1</v>
      </c>
      <c r="M329" s="4">
        <v>6</v>
      </c>
    </row>
    <row r="330" spans="1:13">
      <c r="A330" s="3" t="s">
        <v>504</v>
      </c>
      <c r="B330" s="16">
        <v>2.5</v>
      </c>
      <c r="C330" s="4">
        <v>5</v>
      </c>
      <c r="D330" s="4">
        <v>0</v>
      </c>
      <c r="E330" s="4">
        <v>0</v>
      </c>
      <c r="F330" s="16">
        <v>1</v>
      </c>
      <c r="G330" s="4">
        <v>2</v>
      </c>
      <c r="H330" s="4">
        <v>0</v>
      </c>
      <c r="I330" s="4">
        <v>0</v>
      </c>
      <c r="J330" s="16">
        <v>3.5</v>
      </c>
      <c r="K330" s="4">
        <v>7</v>
      </c>
      <c r="L330" s="4">
        <v>0</v>
      </c>
      <c r="M330" s="4">
        <v>0</v>
      </c>
    </row>
    <row r="331" spans="1:13">
      <c r="A331" s="3" t="s">
        <v>404</v>
      </c>
      <c r="B331" s="16">
        <v>2.1</v>
      </c>
      <c r="C331" s="4">
        <v>1</v>
      </c>
      <c r="D331" s="4">
        <v>0</v>
      </c>
      <c r="E331" s="4">
        <v>0</v>
      </c>
      <c r="F331" s="16">
        <v>0</v>
      </c>
      <c r="G331" s="4">
        <v>0</v>
      </c>
      <c r="H331" s="4">
        <v>0</v>
      </c>
      <c r="I331" s="4">
        <v>0</v>
      </c>
      <c r="J331" s="16">
        <v>2.1</v>
      </c>
      <c r="K331" s="4">
        <v>1</v>
      </c>
      <c r="L331" s="4">
        <v>0</v>
      </c>
      <c r="M331" s="4">
        <v>0</v>
      </c>
    </row>
    <row r="332" spans="1:13">
      <c r="A332" s="3" t="s">
        <v>2826</v>
      </c>
      <c r="B332" s="16">
        <v>0</v>
      </c>
      <c r="C332" s="4">
        <v>0</v>
      </c>
      <c r="D332" s="4">
        <v>0</v>
      </c>
      <c r="E332" s="4">
        <v>0</v>
      </c>
      <c r="F332" s="16">
        <v>0</v>
      </c>
      <c r="G332" s="4">
        <v>0</v>
      </c>
      <c r="H332" s="4">
        <v>0</v>
      </c>
      <c r="I332" s="4">
        <v>0</v>
      </c>
      <c r="J332" s="16">
        <v>0</v>
      </c>
      <c r="K332" s="4">
        <v>0</v>
      </c>
      <c r="L332" s="4">
        <v>0</v>
      </c>
      <c r="M332" s="4">
        <v>0</v>
      </c>
    </row>
    <row r="333" spans="1:13">
      <c r="A333" s="3" t="s">
        <v>475</v>
      </c>
      <c r="B333" s="16">
        <v>1.7225000000000001</v>
      </c>
      <c r="C333" s="4">
        <v>0</v>
      </c>
      <c r="D333" s="4">
        <v>1</v>
      </c>
      <c r="E333" s="4">
        <v>7</v>
      </c>
      <c r="F333" s="16">
        <v>0</v>
      </c>
      <c r="G333" s="4">
        <v>0</v>
      </c>
      <c r="H333" s="4">
        <v>0</v>
      </c>
      <c r="I333" s="4">
        <v>0</v>
      </c>
      <c r="J333" s="16">
        <v>1.7225000000000001</v>
      </c>
      <c r="K333" s="4">
        <v>0</v>
      </c>
      <c r="L333" s="4">
        <v>1</v>
      </c>
      <c r="M333" s="4">
        <v>7</v>
      </c>
    </row>
    <row r="334" spans="1:13">
      <c r="A334" s="3" t="s">
        <v>2767</v>
      </c>
      <c r="B334" s="16">
        <v>0</v>
      </c>
      <c r="C334" s="4">
        <v>0</v>
      </c>
      <c r="D334" s="4">
        <v>0</v>
      </c>
      <c r="E334" s="4">
        <v>0</v>
      </c>
      <c r="F334" s="16">
        <v>1</v>
      </c>
      <c r="G334" s="4">
        <v>2</v>
      </c>
      <c r="H334" s="4">
        <v>0</v>
      </c>
      <c r="I334" s="4">
        <v>0</v>
      </c>
      <c r="J334" s="16">
        <v>1</v>
      </c>
      <c r="K334" s="4">
        <v>2</v>
      </c>
      <c r="L334" s="4">
        <v>0</v>
      </c>
      <c r="M334" s="4">
        <v>0</v>
      </c>
    </row>
    <row r="335" spans="1:13">
      <c r="A335" s="3" t="s">
        <v>545</v>
      </c>
      <c r="B335" s="16">
        <v>5.25685</v>
      </c>
      <c r="C335" s="4">
        <v>0</v>
      </c>
      <c r="D335" s="4">
        <v>3</v>
      </c>
      <c r="E335" s="4">
        <v>13</v>
      </c>
      <c r="F335" s="16">
        <v>0</v>
      </c>
      <c r="G335" s="4">
        <v>0</v>
      </c>
      <c r="H335" s="4">
        <v>0</v>
      </c>
      <c r="I335" s="4">
        <v>0</v>
      </c>
      <c r="J335" s="16">
        <v>5.25685</v>
      </c>
      <c r="K335" s="4">
        <v>0</v>
      </c>
      <c r="L335" s="4">
        <v>3</v>
      </c>
      <c r="M335" s="4">
        <v>13</v>
      </c>
    </row>
    <row r="336" spans="1:13">
      <c r="A336" s="3" t="s">
        <v>2781</v>
      </c>
      <c r="B336" s="16">
        <v>0</v>
      </c>
      <c r="C336" s="4">
        <v>0</v>
      </c>
      <c r="D336" s="4">
        <v>0</v>
      </c>
      <c r="E336" s="4">
        <v>0</v>
      </c>
      <c r="F336" s="16">
        <v>1</v>
      </c>
      <c r="G336" s="4">
        <v>2</v>
      </c>
      <c r="H336" s="4">
        <v>0</v>
      </c>
      <c r="I336" s="4">
        <v>0</v>
      </c>
      <c r="J336" s="16">
        <v>1</v>
      </c>
      <c r="K336" s="4">
        <v>2</v>
      </c>
      <c r="L336" s="4">
        <v>0</v>
      </c>
      <c r="M336" s="4">
        <v>0</v>
      </c>
    </row>
    <row r="337" spans="1:13">
      <c r="A337" s="3" t="s">
        <v>144</v>
      </c>
      <c r="B337" s="16">
        <v>1.6875</v>
      </c>
      <c r="C337" s="4">
        <v>0</v>
      </c>
      <c r="D337" s="4">
        <v>1</v>
      </c>
      <c r="E337" s="4">
        <v>5</v>
      </c>
      <c r="F337" s="16">
        <v>0</v>
      </c>
      <c r="G337" s="4">
        <v>0</v>
      </c>
      <c r="H337" s="4">
        <v>0</v>
      </c>
      <c r="I337" s="4">
        <v>0</v>
      </c>
      <c r="J337" s="16">
        <v>1.6875</v>
      </c>
      <c r="K337" s="4">
        <v>0</v>
      </c>
      <c r="L337" s="4">
        <v>1</v>
      </c>
      <c r="M337" s="4">
        <v>5</v>
      </c>
    </row>
    <row r="338" spans="1:13">
      <c r="A338" s="3" t="s">
        <v>408</v>
      </c>
      <c r="B338" s="16">
        <v>4.9750000000000005</v>
      </c>
      <c r="C338" s="4">
        <v>0</v>
      </c>
      <c r="D338" s="4">
        <v>3</v>
      </c>
      <c r="E338" s="4">
        <v>10</v>
      </c>
      <c r="F338" s="16">
        <v>0.5</v>
      </c>
      <c r="G338" s="4">
        <v>1</v>
      </c>
      <c r="H338" s="4">
        <v>0</v>
      </c>
      <c r="I338" s="4">
        <v>0</v>
      </c>
      <c r="J338" s="16">
        <v>5.4750000000000005</v>
      </c>
      <c r="K338" s="4">
        <v>1</v>
      </c>
      <c r="L338" s="4">
        <v>3</v>
      </c>
      <c r="M338" s="4">
        <v>10</v>
      </c>
    </row>
    <row r="339" spans="1:13">
      <c r="A339" s="3" t="s">
        <v>182</v>
      </c>
      <c r="B339" s="16">
        <v>5.15</v>
      </c>
      <c r="C339" s="4">
        <v>0</v>
      </c>
      <c r="D339" s="4">
        <v>3</v>
      </c>
      <c r="E339" s="4">
        <v>20</v>
      </c>
      <c r="F339" s="16">
        <v>0</v>
      </c>
      <c r="G339" s="4">
        <v>0</v>
      </c>
      <c r="H339" s="4">
        <v>0</v>
      </c>
      <c r="I339" s="4">
        <v>0</v>
      </c>
      <c r="J339" s="16">
        <v>5.15</v>
      </c>
      <c r="K339" s="4">
        <v>0</v>
      </c>
      <c r="L339" s="4">
        <v>3</v>
      </c>
      <c r="M339" s="4">
        <v>20</v>
      </c>
    </row>
    <row r="340" spans="1:13">
      <c r="A340" s="3" t="s">
        <v>488</v>
      </c>
      <c r="B340" s="16">
        <v>8.6999999999999993</v>
      </c>
      <c r="C340" s="4">
        <v>16</v>
      </c>
      <c r="D340" s="4">
        <v>0</v>
      </c>
      <c r="E340" s="4">
        <v>0</v>
      </c>
      <c r="F340" s="16">
        <v>4.8</v>
      </c>
      <c r="G340" s="4">
        <v>8</v>
      </c>
      <c r="H340" s="4">
        <v>0</v>
      </c>
      <c r="I340" s="4">
        <v>0</v>
      </c>
      <c r="J340" s="16">
        <v>13.5</v>
      </c>
      <c r="K340" s="4">
        <v>24</v>
      </c>
      <c r="L340" s="4">
        <v>0</v>
      </c>
      <c r="M340" s="4">
        <v>0</v>
      </c>
    </row>
    <row r="341" spans="1:13">
      <c r="A341" s="3" t="s">
        <v>423</v>
      </c>
      <c r="B341" s="16">
        <v>0.5</v>
      </c>
      <c r="C341" s="4">
        <v>1</v>
      </c>
      <c r="D341" s="4">
        <v>0</v>
      </c>
      <c r="E341" s="4">
        <v>0</v>
      </c>
      <c r="F341" s="16">
        <v>0</v>
      </c>
      <c r="G341" s="4">
        <v>0</v>
      </c>
      <c r="H341" s="4">
        <v>0</v>
      </c>
      <c r="I341" s="4">
        <v>0</v>
      </c>
      <c r="J341" s="16">
        <v>0.5</v>
      </c>
      <c r="K341" s="4">
        <v>1</v>
      </c>
      <c r="L341" s="4">
        <v>0</v>
      </c>
      <c r="M341" s="4">
        <v>0</v>
      </c>
    </row>
    <row r="342" spans="1:13">
      <c r="A342" s="3" t="s">
        <v>2769</v>
      </c>
      <c r="B342" s="16">
        <v>0</v>
      </c>
      <c r="C342" s="4">
        <v>0</v>
      </c>
      <c r="D342" s="4">
        <v>0</v>
      </c>
      <c r="E342" s="4">
        <v>0</v>
      </c>
      <c r="F342" s="16">
        <v>0.5</v>
      </c>
      <c r="G342" s="4">
        <v>1</v>
      </c>
      <c r="H342" s="4">
        <v>0</v>
      </c>
      <c r="I342" s="4">
        <v>0</v>
      </c>
      <c r="J342" s="16">
        <v>0.5</v>
      </c>
      <c r="K342" s="4">
        <v>1</v>
      </c>
      <c r="L342" s="4">
        <v>0</v>
      </c>
      <c r="M342" s="4">
        <v>0</v>
      </c>
    </row>
    <row r="343" spans="1:13">
      <c r="A343" s="3" t="s">
        <v>105</v>
      </c>
      <c r="B343" s="16">
        <v>5.3999999999999995</v>
      </c>
      <c r="C343" s="4">
        <v>8</v>
      </c>
      <c r="D343" s="4">
        <v>0</v>
      </c>
      <c r="E343" s="4">
        <v>0</v>
      </c>
      <c r="F343" s="16">
        <v>1.5</v>
      </c>
      <c r="G343" s="4">
        <v>3</v>
      </c>
      <c r="H343" s="4">
        <v>0</v>
      </c>
      <c r="I343" s="4">
        <v>0</v>
      </c>
      <c r="J343" s="16">
        <v>6.8999999999999995</v>
      </c>
      <c r="K343" s="4">
        <v>11</v>
      </c>
      <c r="L343" s="4">
        <v>0</v>
      </c>
      <c r="M343" s="4">
        <v>0</v>
      </c>
    </row>
    <row r="344" spans="1:13">
      <c r="A344" s="3" t="s">
        <v>529</v>
      </c>
      <c r="B344" s="16">
        <v>3.2389000000000001</v>
      </c>
      <c r="C344" s="4">
        <v>0</v>
      </c>
      <c r="D344" s="4">
        <v>2</v>
      </c>
      <c r="E344" s="4">
        <v>-4</v>
      </c>
      <c r="F344" s="16">
        <v>0</v>
      </c>
      <c r="G344" s="4">
        <v>0</v>
      </c>
      <c r="H344" s="4">
        <v>0</v>
      </c>
      <c r="I344" s="4">
        <v>0</v>
      </c>
      <c r="J344" s="16">
        <v>3.2389000000000001</v>
      </c>
      <c r="K344" s="4">
        <v>0</v>
      </c>
      <c r="L344" s="4">
        <v>2</v>
      </c>
      <c r="M344" s="4">
        <v>-4</v>
      </c>
    </row>
    <row r="345" spans="1:13">
      <c r="A345" s="3" t="s">
        <v>547</v>
      </c>
      <c r="B345" s="16">
        <v>1.5650000000000002</v>
      </c>
      <c r="C345" s="4">
        <v>0</v>
      </c>
      <c r="D345" s="4">
        <v>1</v>
      </c>
      <c r="E345" s="4">
        <v>-2</v>
      </c>
      <c r="F345" s="16">
        <v>0</v>
      </c>
      <c r="G345" s="4">
        <v>0</v>
      </c>
      <c r="H345" s="4">
        <v>0</v>
      </c>
      <c r="I345" s="4">
        <v>0</v>
      </c>
      <c r="J345" s="16">
        <v>1.5650000000000002</v>
      </c>
      <c r="K345" s="4">
        <v>0</v>
      </c>
      <c r="L345" s="4">
        <v>1</v>
      </c>
      <c r="M345" s="4">
        <v>-2</v>
      </c>
    </row>
    <row r="346" spans="1:13">
      <c r="A346" s="3" t="s">
        <v>2775</v>
      </c>
      <c r="B346" s="16">
        <v>0</v>
      </c>
      <c r="C346" s="4">
        <v>0</v>
      </c>
      <c r="D346" s="4">
        <v>0</v>
      </c>
      <c r="E346" s="4">
        <v>0</v>
      </c>
      <c r="F346" s="16">
        <v>1</v>
      </c>
      <c r="G346" s="4">
        <v>2</v>
      </c>
      <c r="H346" s="4">
        <v>0</v>
      </c>
      <c r="I346" s="4">
        <v>0</v>
      </c>
      <c r="J346" s="16">
        <v>1</v>
      </c>
      <c r="K346" s="4">
        <v>2</v>
      </c>
      <c r="L346" s="4">
        <v>0</v>
      </c>
      <c r="M346" s="4">
        <v>0</v>
      </c>
    </row>
    <row r="347" spans="1:13">
      <c r="A347" s="3" t="s">
        <v>184</v>
      </c>
      <c r="B347" s="16">
        <v>3.9175000000000004</v>
      </c>
      <c r="C347" s="4">
        <v>0</v>
      </c>
      <c r="D347" s="4">
        <v>2</v>
      </c>
      <c r="E347" s="4">
        <v>41</v>
      </c>
      <c r="F347" s="16">
        <v>0</v>
      </c>
      <c r="G347" s="4">
        <v>0</v>
      </c>
      <c r="H347" s="4">
        <v>0</v>
      </c>
      <c r="I347" s="4">
        <v>0</v>
      </c>
      <c r="J347" s="16">
        <v>3.9175000000000004</v>
      </c>
      <c r="K347" s="4">
        <v>0</v>
      </c>
      <c r="L347" s="4">
        <v>2</v>
      </c>
      <c r="M347" s="4">
        <v>41</v>
      </c>
    </row>
    <row r="348" spans="1:13">
      <c r="A348" s="3" t="s">
        <v>2787</v>
      </c>
      <c r="B348" s="16">
        <v>0</v>
      </c>
      <c r="C348" s="4">
        <v>0</v>
      </c>
      <c r="D348" s="4">
        <v>0</v>
      </c>
      <c r="E348" s="4">
        <v>0</v>
      </c>
      <c r="F348" s="16">
        <v>1.1000000000000001</v>
      </c>
      <c r="G348" s="4">
        <v>2</v>
      </c>
      <c r="H348" s="4">
        <v>0</v>
      </c>
      <c r="I348" s="4">
        <v>0</v>
      </c>
      <c r="J348" s="16">
        <v>1.1000000000000001</v>
      </c>
      <c r="K348" s="4">
        <v>2</v>
      </c>
      <c r="L348" s="4">
        <v>0</v>
      </c>
      <c r="M348" s="4">
        <v>0</v>
      </c>
    </row>
    <row r="349" spans="1:13">
      <c r="A349" s="3" t="s">
        <v>519</v>
      </c>
      <c r="B349" s="16">
        <v>3.5</v>
      </c>
      <c r="C349" s="4">
        <v>0</v>
      </c>
      <c r="D349" s="4">
        <v>1</v>
      </c>
      <c r="E349" s="4">
        <v>0</v>
      </c>
      <c r="F349" s="16">
        <v>0</v>
      </c>
      <c r="G349" s="4">
        <v>0</v>
      </c>
      <c r="H349" s="4">
        <v>0</v>
      </c>
      <c r="I349" s="4">
        <v>0</v>
      </c>
      <c r="J349" s="16">
        <v>3.5</v>
      </c>
      <c r="K349" s="4">
        <v>0</v>
      </c>
      <c r="L349" s="4">
        <v>1</v>
      </c>
      <c r="M349" s="4">
        <v>0</v>
      </c>
    </row>
    <row r="350" spans="1:13">
      <c r="A350" s="3" t="s">
        <v>405</v>
      </c>
      <c r="B350" s="16">
        <v>3.2875000000000001</v>
      </c>
      <c r="C350" s="4">
        <v>0</v>
      </c>
      <c r="D350" s="4">
        <v>2</v>
      </c>
      <c r="E350" s="4">
        <v>5</v>
      </c>
      <c r="F350" s="16">
        <v>0</v>
      </c>
      <c r="G350" s="4">
        <v>0</v>
      </c>
      <c r="H350" s="4">
        <v>0</v>
      </c>
      <c r="I350" s="4">
        <v>0</v>
      </c>
      <c r="J350" s="16">
        <v>3.2875000000000001</v>
      </c>
      <c r="K350" s="4">
        <v>0</v>
      </c>
      <c r="L350" s="4">
        <v>2</v>
      </c>
      <c r="M350" s="4">
        <v>5</v>
      </c>
    </row>
    <row r="351" spans="1:13">
      <c r="A351" s="3" t="s">
        <v>548</v>
      </c>
      <c r="B351" s="16">
        <v>3.4470000000000001</v>
      </c>
      <c r="C351" s="4">
        <v>1</v>
      </c>
      <c r="D351" s="4">
        <v>0</v>
      </c>
      <c r="E351" s="4">
        <v>0</v>
      </c>
      <c r="F351" s="16">
        <v>0</v>
      </c>
      <c r="G351" s="4">
        <v>0</v>
      </c>
      <c r="H351" s="4">
        <v>0</v>
      </c>
      <c r="I351" s="4">
        <v>0</v>
      </c>
      <c r="J351" s="16">
        <v>3.4470000000000001</v>
      </c>
      <c r="K351" s="4">
        <v>1</v>
      </c>
      <c r="L351" s="4">
        <v>0</v>
      </c>
      <c r="M351" s="4">
        <v>0</v>
      </c>
    </row>
    <row r="352" spans="1:13">
      <c r="A352" s="3" t="s">
        <v>2789</v>
      </c>
      <c r="B352" s="16">
        <v>0</v>
      </c>
      <c r="C352" s="4">
        <v>0</v>
      </c>
      <c r="D352" s="4">
        <v>0</v>
      </c>
      <c r="E352" s="4">
        <v>0</v>
      </c>
      <c r="F352" s="16">
        <v>0.5</v>
      </c>
      <c r="G352" s="4">
        <v>1</v>
      </c>
      <c r="H352" s="4">
        <v>0</v>
      </c>
      <c r="I352" s="4">
        <v>0</v>
      </c>
      <c r="J352" s="16">
        <v>0.5</v>
      </c>
      <c r="K352" s="4">
        <v>1</v>
      </c>
      <c r="L352" s="4">
        <v>0</v>
      </c>
      <c r="M352" s="4">
        <v>0</v>
      </c>
    </row>
    <row r="353" spans="1:13">
      <c r="A353" s="3" t="s">
        <v>398</v>
      </c>
      <c r="B353" s="16">
        <v>0.5</v>
      </c>
      <c r="C353" s="4">
        <v>1</v>
      </c>
      <c r="D353" s="4">
        <v>0</v>
      </c>
      <c r="E353" s="4">
        <v>0</v>
      </c>
      <c r="F353" s="16">
        <v>3.9470000000000001</v>
      </c>
      <c r="G353" s="4">
        <v>2</v>
      </c>
      <c r="H353" s="4">
        <v>0</v>
      </c>
      <c r="I353" s="4">
        <v>0</v>
      </c>
      <c r="J353" s="16">
        <v>4.4470000000000001</v>
      </c>
      <c r="K353" s="4">
        <v>3</v>
      </c>
      <c r="L353" s="4">
        <v>0</v>
      </c>
      <c r="M353" s="4">
        <v>0</v>
      </c>
    </row>
    <row r="354" spans="1:13">
      <c r="A354" s="3" t="s">
        <v>490</v>
      </c>
      <c r="B354" s="16">
        <v>2.1</v>
      </c>
      <c r="C354" s="4">
        <v>1</v>
      </c>
      <c r="D354" s="4">
        <v>0</v>
      </c>
      <c r="E354" s="4">
        <v>0</v>
      </c>
      <c r="F354" s="16">
        <v>1.8</v>
      </c>
      <c r="G354" s="4">
        <v>3</v>
      </c>
      <c r="H354" s="4">
        <v>0</v>
      </c>
      <c r="I354" s="4">
        <v>0</v>
      </c>
      <c r="J354" s="16">
        <v>3.9000000000000004</v>
      </c>
      <c r="K354" s="4">
        <v>4</v>
      </c>
      <c r="L354" s="4">
        <v>0</v>
      </c>
      <c r="M354" s="4">
        <v>0</v>
      </c>
    </row>
    <row r="355" spans="1:13">
      <c r="A355" s="3" t="s">
        <v>111</v>
      </c>
      <c r="B355" s="16">
        <v>10.44</v>
      </c>
      <c r="C355" s="4">
        <v>10</v>
      </c>
      <c r="D355" s="4">
        <v>2</v>
      </c>
      <c r="E355" s="4">
        <v>8</v>
      </c>
      <c r="F355" s="16">
        <v>0</v>
      </c>
      <c r="G355" s="4">
        <v>0</v>
      </c>
      <c r="H355" s="4">
        <v>0</v>
      </c>
      <c r="I355" s="4">
        <v>0</v>
      </c>
      <c r="J355" s="16">
        <v>10.44</v>
      </c>
      <c r="K355" s="4">
        <v>10</v>
      </c>
      <c r="L355" s="4">
        <v>2</v>
      </c>
      <c r="M355" s="4">
        <v>8</v>
      </c>
    </row>
    <row r="356" spans="1:13">
      <c r="A356" s="3" t="s">
        <v>509</v>
      </c>
      <c r="B356" s="16">
        <v>3.0250000000000004</v>
      </c>
      <c r="C356" s="4">
        <v>0</v>
      </c>
      <c r="D356" s="4">
        <v>2</v>
      </c>
      <c r="E356" s="4">
        <v>-10</v>
      </c>
      <c r="F356" s="16">
        <v>0</v>
      </c>
      <c r="G356" s="4">
        <v>0</v>
      </c>
      <c r="H356" s="4">
        <v>0</v>
      </c>
      <c r="I356" s="4">
        <v>0</v>
      </c>
      <c r="J356" s="16">
        <v>3.0250000000000004</v>
      </c>
      <c r="K356" s="4">
        <v>0</v>
      </c>
      <c r="L356" s="4">
        <v>2</v>
      </c>
      <c r="M356" s="4">
        <v>-10</v>
      </c>
    </row>
    <row r="357" spans="1:13">
      <c r="A357" s="3" t="s">
        <v>401</v>
      </c>
      <c r="B357" s="16">
        <v>1.6175000000000002</v>
      </c>
      <c r="C357" s="4">
        <v>0</v>
      </c>
      <c r="D357" s="4">
        <v>1</v>
      </c>
      <c r="E357" s="4">
        <v>1</v>
      </c>
      <c r="F357" s="16">
        <v>1</v>
      </c>
      <c r="G357" s="4">
        <v>2</v>
      </c>
      <c r="H357" s="4">
        <v>0</v>
      </c>
      <c r="I357" s="4">
        <v>0</v>
      </c>
      <c r="J357" s="16">
        <v>2.6175000000000002</v>
      </c>
      <c r="K357" s="4">
        <v>2</v>
      </c>
      <c r="L357" s="4">
        <v>1</v>
      </c>
      <c r="M357" s="4">
        <v>1</v>
      </c>
    </row>
    <row r="358" spans="1:13">
      <c r="A358" s="3" t="s">
        <v>2771</v>
      </c>
      <c r="B358" s="16">
        <v>0</v>
      </c>
      <c r="C358" s="4">
        <v>0</v>
      </c>
      <c r="D358" s="4">
        <v>0</v>
      </c>
      <c r="E358" s="4">
        <v>0</v>
      </c>
      <c r="F358" s="16">
        <v>0.5</v>
      </c>
      <c r="G358" s="4">
        <v>1</v>
      </c>
      <c r="H358" s="4">
        <v>0</v>
      </c>
      <c r="I358" s="4">
        <v>0</v>
      </c>
      <c r="J358" s="16">
        <v>0.5</v>
      </c>
      <c r="K358" s="4">
        <v>1</v>
      </c>
      <c r="L358" s="4">
        <v>0</v>
      </c>
      <c r="M358" s="4">
        <v>0</v>
      </c>
    </row>
    <row r="359" spans="1:13">
      <c r="A359" s="3" t="s">
        <v>499</v>
      </c>
      <c r="B359" s="16">
        <v>0.5</v>
      </c>
      <c r="C359" s="4">
        <v>1</v>
      </c>
      <c r="D359" s="4">
        <v>0</v>
      </c>
      <c r="E359" s="4">
        <v>0</v>
      </c>
      <c r="F359" s="16">
        <v>0</v>
      </c>
      <c r="G359" s="4">
        <v>0</v>
      </c>
      <c r="H359" s="4">
        <v>0</v>
      </c>
      <c r="I359" s="4">
        <v>0</v>
      </c>
      <c r="J359" s="16">
        <v>0.5</v>
      </c>
      <c r="K359" s="4">
        <v>1</v>
      </c>
      <c r="L359" s="4">
        <v>0</v>
      </c>
      <c r="M359" s="4">
        <v>0</v>
      </c>
    </row>
    <row r="360" spans="1:13">
      <c r="A360" s="3" t="s">
        <v>2793</v>
      </c>
      <c r="B360" s="16">
        <v>0</v>
      </c>
      <c r="C360" s="4">
        <v>0</v>
      </c>
      <c r="D360" s="4">
        <v>0</v>
      </c>
      <c r="E360" s="4">
        <v>0</v>
      </c>
      <c r="F360" s="16">
        <v>0.5</v>
      </c>
      <c r="G360" s="4">
        <v>1</v>
      </c>
      <c r="H360" s="4">
        <v>0</v>
      </c>
      <c r="I360" s="4">
        <v>0</v>
      </c>
      <c r="J360" s="16">
        <v>0.5</v>
      </c>
      <c r="K360" s="4">
        <v>1</v>
      </c>
      <c r="L360" s="4">
        <v>0</v>
      </c>
      <c r="M360" s="4">
        <v>0</v>
      </c>
    </row>
    <row r="361" spans="1:13">
      <c r="A361" s="3" t="s">
        <v>521</v>
      </c>
      <c r="B361" s="16">
        <v>0.5</v>
      </c>
      <c r="C361" s="4">
        <v>1</v>
      </c>
      <c r="D361" s="4">
        <v>0</v>
      </c>
      <c r="E361" s="4">
        <v>0</v>
      </c>
      <c r="F361" s="16">
        <v>0</v>
      </c>
      <c r="G361" s="4">
        <v>0</v>
      </c>
      <c r="H361" s="4">
        <v>0</v>
      </c>
      <c r="I361" s="4">
        <v>0</v>
      </c>
      <c r="J361" s="16">
        <v>0.5</v>
      </c>
      <c r="K361" s="4">
        <v>1</v>
      </c>
      <c r="L361" s="4">
        <v>0</v>
      </c>
      <c r="M361" s="4">
        <v>0</v>
      </c>
    </row>
    <row r="362" spans="1:13">
      <c r="A362" s="3" t="s">
        <v>522</v>
      </c>
      <c r="B362" s="16">
        <v>0.5</v>
      </c>
      <c r="C362" s="4">
        <v>1</v>
      </c>
      <c r="D362" s="4">
        <v>0</v>
      </c>
      <c r="E362" s="4">
        <v>0</v>
      </c>
      <c r="F362" s="16">
        <v>2.2575000000000003</v>
      </c>
      <c r="G362" s="4">
        <v>1</v>
      </c>
      <c r="H362" s="4">
        <v>0</v>
      </c>
      <c r="I362" s="4">
        <v>9</v>
      </c>
      <c r="J362" s="16">
        <v>2.7575000000000003</v>
      </c>
      <c r="K362" s="4">
        <v>2</v>
      </c>
      <c r="L362" s="4">
        <v>0</v>
      </c>
      <c r="M362" s="4">
        <v>9</v>
      </c>
    </row>
    <row r="363" spans="1:13">
      <c r="A363" s="3" t="s">
        <v>407</v>
      </c>
      <c r="B363" s="16">
        <v>1.6700000000000002</v>
      </c>
      <c r="C363" s="4">
        <v>0</v>
      </c>
      <c r="D363" s="4">
        <v>1</v>
      </c>
      <c r="E363" s="4">
        <v>4</v>
      </c>
      <c r="F363" s="16">
        <v>4</v>
      </c>
      <c r="G363" s="4">
        <v>2</v>
      </c>
      <c r="H363" s="4">
        <v>0</v>
      </c>
      <c r="I363" s="4">
        <v>0</v>
      </c>
      <c r="J363" s="16">
        <v>5.67</v>
      </c>
      <c r="K363" s="4">
        <v>2</v>
      </c>
      <c r="L363" s="4">
        <v>1</v>
      </c>
      <c r="M363" s="4">
        <v>4</v>
      </c>
    </row>
    <row r="364" spans="1:13">
      <c r="A364" s="3" t="s">
        <v>155</v>
      </c>
      <c r="B364" s="16">
        <v>5.6750000000000007</v>
      </c>
      <c r="C364" s="4">
        <v>0</v>
      </c>
      <c r="D364" s="4">
        <v>3</v>
      </c>
      <c r="E364" s="4">
        <v>50</v>
      </c>
      <c r="F364" s="16">
        <v>0</v>
      </c>
      <c r="G364" s="4">
        <v>0</v>
      </c>
      <c r="H364" s="4">
        <v>0</v>
      </c>
      <c r="I364" s="4">
        <v>0</v>
      </c>
      <c r="J364" s="16">
        <v>5.6750000000000007</v>
      </c>
      <c r="K364" s="4">
        <v>0</v>
      </c>
      <c r="L364" s="4">
        <v>3</v>
      </c>
      <c r="M364" s="4">
        <v>50</v>
      </c>
    </row>
    <row r="365" spans="1:13">
      <c r="A365" s="3" t="s">
        <v>128</v>
      </c>
      <c r="B365" s="16">
        <v>5.1150000000000002</v>
      </c>
      <c r="C365" s="4">
        <v>0</v>
      </c>
      <c r="D365" s="4">
        <v>3</v>
      </c>
      <c r="E365" s="4">
        <v>18</v>
      </c>
      <c r="F365" s="16">
        <v>0</v>
      </c>
      <c r="G365" s="4">
        <v>0</v>
      </c>
      <c r="H365" s="4">
        <v>0</v>
      </c>
      <c r="I365" s="4">
        <v>0</v>
      </c>
      <c r="J365" s="16">
        <v>5.1150000000000002</v>
      </c>
      <c r="K365" s="4">
        <v>0</v>
      </c>
      <c r="L365" s="4">
        <v>3</v>
      </c>
      <c r="M365" s="4">
        <v>18</v>
      </c>
    </row>
    <row r="366" spans="1:13">
      <c r="A366" s="31" t="s">
        <v>32</v>
      </c>
      <c r="B366" s="32">
        <v>2547.9227500000025</v>
      </c>
      <c r="C366" s="33">
        <v>748</v>
      </c>
      <c r="D366" s="33">
        <v>1139</v>
      </c>
      <c r="E366" s="33">
        <v>8829</v>
      </c>
      <c r="F366" s="32">
        <v>2371.0481999999993</v>
      </c>
      <c r="G366" s="33">
        <v>763</v>
      </c>
      <c r="H366" s="33">
        <v>1026</v>
      </c>
      <c r="I366" s="33">
        <v>8464</v>
      </c>
      <c r="J366" s="32">
        <v>4918.9709499999981</v>
      </c>
      <c r="K366" s="33">
        <v>1511</v>
      </c>
      <c r="L366" s="33">
        <v>2165</v>
      </c>
      <c r="M366" s="33">
        <v>17293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445614-A816-4B72-A442-277DFA0576D7}">
  <dimension ref="A1:AA301"/>
  <sheetViews>
    <sheetView topLeftCell="A289" workbookViewId="0">
      <selection activeCell="A2" sqref="A2:B301"/>
    </sheetView>
  </sheetViews>
  <sheetFormatPr defaultRowHeight="14.4"/>
  <cols>
    <col min="2" max="2" width="22.109375" bestFit="1" customWidth="1"/>
    <col min="9" max="9" width="13.109375" customWidth="1"/>
    <col min="10" max="10" width="22.109375" bestFit="1" customWidth="1"/>
    <col min="11" max="11" width="23.109375" bestFit="1" customWidth="1"/>
  </cols>
  <sheetData>
    <row r="1" spans="1:27">
      <c r="G1" t="s">
        <v>396</v>
      </c>
      <c r="H1" t="s">
        <v>396</v>
      </c>
      <c r="I1" t="s">
        <v>396</v>
      </c>
      <c r="J1" t="s">
        <v>396</v>
      </c>
      <c r="K1" t="s">
        <v>396</v>
      </c>
      <c r="L1" t="s">
        <v>396</v>
      </c>
    </row>
    <row r="2" spans="1:27" ht="28.8">
      <c r="A2" s="34">
        <v>1</v>
      </c>
      <c r="B2" s="17" t="s">
        <v>247</v>
      </c>
      <c r="C2" s="10" t="s">
        <v>25</v>
      </c>
      <c r="D2" s="8" t="s">
        <v>191</v>
      </c>
      <c r="E2" s="8">
        <v>3</v>
      </c>
      <c r="F2" s="11">
        <v>33.200000000000003</v>
      </c>
      <c r="G2" s="15" t="str">
        <f>IF(C2="LAR","LA",C2)</f>
        <v>LAC</v>
      </c>
      <c r="H2" s="14" t="str">
        <f>SUBSTITUTE(B2,CHAR(160)," ")</f>
        <v>Mike Williams</v>
      </c>
      <c r="I2" s="14" t="str">
        <f>TRIM(SUBSTITUTE(SUBSTITUTE(SUBSTITUTE(H2,"III",""),"III",""),"Jr.",""))</f>
        <v>Mike Williams</v>
      </c>
      <c r="J2" t="str">
        <f>IFERROR(TRIM(IF(FIND(" ",I2,1+FIND(" ",I2))&gt;0,LEFT(I2,LEN(I2)-2))),I2)</f>
        <v>Mike Williams</v>
      </c>
      <c r="K2" t="str">
        <f>IF(I2="Amon-Ra St. Brown","A. ST. BROWN, DET",TRIM(UPPER(LEFT(J2,1)&amp;"."&amp;RIGHT(J2,LEN(J2)-FIND(" ",J2)))&amp;", "&amp;G2))</f>
        <v>M.WILLIAMS, LAC</v>
      </c>
      <c r="L2">
        <f>F2</f>
        <v>33.200000000000003</v>
      </c>
      <c r="O2" s="34">
        <v>1</v>
      </c>
      <c r="P2" s="17" t="s">
        <v>296</v>
      </c>
      <c r="Q2" s="10" t="s">
        <v>30</v>
      </c>
      <c r="R2" s="8" t="s">
        <v>190</v>
      </c>
      <c r="S2" s="8">
        <v>2</v>
      </c>
      <c r="T2" s="11">
        <v>47.7</v>
      </c>
      <c r="V2" s="34">
        <v>1</v>
      </c>
      <c r="W2" s="17" t="s">
        <v>247</v>
      </c>
      <c r="X2" s="10" t="s">
        <v>25</v>
      </c>
      <c r="Y2" s="8" t="s">
        <v>191</v>
      </c>
      <c r="Z2" s="8">
        <v>3</v>
      </c>
      <c r="AA2" s="11">
        <v>33.200000000000003</v>
      </c>
    </row>
    <row r="3" spans="1:27" ht="28.8">
      <c r="A3" s="35">
        <v>2</v>
      </c>
      <c r="B3" s="18" t="s">
        <v>252</v>
      </c>
      <c r="C3" s="12" t="s">
        <v>24</v>
      </c>
      <c r="D3" s="9" t="s">
        <v>191</v>
      </c>
      <c r="E3" s="9">
        <v>3</v>
      </c>
      <c r="F3" s="13">
        <v>31.2</v>
      </c>
      <c r="G3" s="15" t="str">
        <f>IF(C3="LAR","LA",C3)</f>
        <v>GB</v>
      </c>
      <c r="H3" s="14" t="str">
        <f>SUBSTITUTE(B3,CHAR(160)," ")</f>
        <v>Davante Adams</v>
      </c>
      <c r="I3" s="14" t="str">
        <f t="shared" ref="I3:I66" si="0">TRIM(SUBSTITUTE(SUBSTITUTE(SUBSTITUTE(H3,"III",""),"III",""),"Jr.",""))</f>
        <v>Davante Adams</v>
      </c>
      <c r="J3" t="str">
        <f t="shared" ref="J3:J35" si="1">IFERROR(TRIM(IF(FIND(" ",I3,1+FIND(" ",I3))&gt;0,LEFT(I3,LEN(I3)-2))),I3)</f>
        <v>Davante Adams</v>
      </c>
      <c r="K3" t="str">
        <f>IF(I3="Amon-Ra St. Brown","A. ST. BROWN, DET",TRIM(UPPER(LEFT(J3,1)&amp;"."&amp;RIGHT(J3,LEN(J3)-FIND(" ",J3)))&amp;", "&amp;G3))</f>
        <v>D.ADAMS, GB</v>
      </c>
      <c r="L3">
        <f>F3</f>
        <v>31.2</v>
      </c>
      <c r="O3" s="35">
        <v>2</v>
      </c>
      <c r="P3" s="18" t="s">
        <v>270</v>
      </c>
      <c r="Q3" s="12" t="s">
        <v>24</v>
      </c>
      <c r="R3" s="9" t="s">
        <v>190</v>
      </c>
      <c r="S3" s="9">
        <v>2</v>
      </c>
      <c r="T3" s="13">
        <v>41.5</v>
      </c>
      <c r="V3" s="35">
        <v>2</v>
      </c>
      <c r="W3" s="18" t="s">
        <v>252</v>
      </c>
      <c r="X3" s="12" t="s">
        <v>24</v>
      </c>
      <c r="Y3" s="9" t="s">
        <v>191</v>
      </c>
      <c r="Z3" s="9">
        <v>3</v>
      </c>
      <c r="AA3" s="13">
        <v>31.2</v>
      </c>
    </row>
    <row r="4" spans="1:27" ht="28.8">
      <c r="A4" s="34">
        <v>3</v>
      </c>
      <c r="B4" s="17" t="s">
        <v>227</v>
      </c>
      <c r="C4" s="10" t="s">
        <v>362</v>
      </c>
      <c r="D4" s="8" t="s">
        <v>191</v>
      </c>
      <c r="E4" s="8">
        <v>3</v>
      </c>
      <c r="F4" s="11">
        <v>30.6</v>
      </c>
      <c r="G4" s="15" t="str">
        <f>IF(C4="LAR","LA",C4)</f>
        <v>LA</v>
      </c>
      <c r="H4" s="14" t="str">
        <f>SUBSTITUTE(B4,CHAR(160)," ")</f>
        <v>Cooper Kupp</v>
      </c>
      <c r="I4" s="14" t="str">
        <f t="shared" si="0"/>
        <v>Cooper Kupp</v>
      </c>
      <c r="J4" t="str">
        <f t="shared" si="1"/>
        <v>Cooper Kupp</v>
      </c>
      <c r="K4" t="str">
        <f t="shared" ref="K4:K66" si="2">IF(I4="Amon-Ra St. Brown","A. ST. BROWN, DET",TRIM(UPPER(LEFT(J4,1)&amp;"."&amp;RIGHT(J4,LEN(J4)-FIND(" ",J4)))&amp;", "&amp;G4))</f>
        <v>C.KUPP, LA</v>
      </c>
      <c r="L4">
        <f>F4</f>
        <v>30.6</v>
      </c>
      <c r="O4" s="34">
        <v>3</v>
      </c>
      <c r="P4" s="17" t="s">
        <v>227</v>
      </c>
      <c r="Q4" s="10" t="s">
        <v>362</v>
      </c>
      <c r="R4" s="8" t="s">
        <v>191</v>
      </c>
      <c r="S4" s="8">
        <v>2</v>
      </c>
      <c r="T4" s="11">
        <v>36.799999999999997</v>
      </c>
      <c r="V4" s="34">
        <v>3</v>
      </c>
      <c r="W4" s="17" t="s">
        <v>227</v>
      </c>
      <c r="X4" s="10" t="s">
        <v>362</v>
      </c>
      <c r="Y4" s="8" t="s">
        <v>191</v>
      </c>
      <c r="Z4" s="8">
        <v>3</v>
      </c>
      <c r="AA4" s="11">
        <v>30.6</v>
      </c>
    </row>
    <row r="5" spans="1:27" ht="28.8">
      <c r="A5" s="35">
        <v>4</v>
      </c>
      <c r="B5" s="18" t="s">
        <v>570</v>
      </c>
      <c r="C5" s="12" t="s">
        <v>15</v>
      </c>
      <c r="D5" s="9" t="s">
        <v>190</v>
      </c>
      <c r="E5" s="9">
        <v>3</v>
      </c>
      <c r="F5" s="13">
        <v>28.2</v>
      </c>
      <c r="G5" s="15" t="str">
        <f>IF(C5="LAR","LA",C5)</f>
        <v>PIT</v>
      </c>
      <c r="H5" s="14" t="str">
        <f>SUBSTITUTE(B5,CHAR(160)," ")</f>
        <v>Najee Harris</v>
      </c>
      <c r="I5" s="14" t="str">
        <f t="shared" si="0"/>
        <v>Najee Harris</v>
      </c>
      <c r="J5" t="str">
        <f t="shared" si="1"/>
        <v>Najee Harris</v>
      </c>
      <c r="K5" t="str">
        <f t="shared" si="2"/>
        <v>N.HARRIS, PIT</v>
      </c>
      <c r="L5">
        <f>F5</f>
        <v>28.2</v>
      </c>
      <c r="O5" s="35">
        <v>4</v>
      </c>
      <c r="P5" s="18" t="s">
        <v>225</v>
      </c>
      <c r="Q5" s="12" t="s">
        <v>6</v>
      </c>
      <c r="R5" s="9" t="s">
        <v>191</v>
      </c>
      <c r="S5" s="9">
        <v>2</v>
      </c>
      <c r="T5" s="13">
        <v>31.8</v>
      </c>
      <c r="V5" s="35">
        <v>4</v>
      </c>
      <c r="W5" s="18" t="s">
        <v>570</v>
      </c>
      <c r="X5" s="12" t="s">
        <v>15</v>
      </c>
      <c r="Y5" s="9" t="s">
        <v>190</v>
      </c>
      <c r="Z5" s="9">
        <v>3</v>
      </c>
      <c r="AA5" s="13">
        <v>28.2</v>
      </c>
    </row>
    <row r="6" spans="1:27" ht="41.4">
      <c r="A6" s="34">
        <v>5</v>
      </c>
      <c r="B6" s="17" t="s">
        <v>285</v>
      </c>
      <c r="C6" s="10" t="s">
        <v>4</v>
      </c>
      <c r="D6" s="8" t="s">
        <v>190</v>
      </c>
      <c r="E6" s="8">
        <v>3</v>
      </c>
      <c r="F6" s="11">
        <v>27.5</v>
      </c>
      <c r="G6" s="15" t="str">
        <f>IF(C6="LAR","LA",C6)</f>
        <v>CLE</v>
      </c>
      <c r="H6" s="14" t="str">
        <f>SUBSTITUTE(B6,CHAR(160)," ")</f>
        <v>Kareem Hunt</v>
      </c>
      <c r="I6" s="14" t="str">
        <f t="shared" si="0"/>
        <v>Kareem Hunt</v>
      </c>
      <c r="J6" t="str">
        <f t="shared" si="1"/>
        <v>Kareem Hunt</v>
      </c>
      <c r="K6" t="str">
        <f t="shared" si="2"/>
        <v>K.HUNT, CLE</v>
      </c>
      <c r="L6">
        <f>F6</f>
        <v>27.5</v>
      </c>
      <c r="O6" s="34">
        <v>5</v>
      </c>
      <c r="P6" s="17" t="s">
        <v>219</v>
      </c>
      <c r="Q6" s="10" t="s">
        <v>14</v>
      </c>
      <c r="R6" s="8" t="s">
        <v>191</v>
      </c>
      <c r="S6" s="8">
        <v>2</v>
      </c>
      <c r="T6" s="11">
        <v>27.7</v>
      </c>
      <c r="V6" s="34">
        <v>5</v>
      </c>
      <c r="W6" s="17" t="s">
        <v>285</v>
      </c>
      <c r="X6" s="10" t="s">
        <v>4</v>
      </c>
      <c r="Y6" s="8" t="s">
        <v>190</v>
      </c>
      <c r="Z6" s="8">
        <v>3</v>
      </c>
      <c r="AA6" s="11">
        <v>27.5</v>
      </c>
    </row>
    <row r="7" spans="1:27" ht="41.4">
      <c r="A7" s="35">
        <v>6</v>
      </c>
      <c r="B7" s="18" t="s">
        <v>241</v>
      </c>
      <c r="C7" s="12" t="s">
        <v>7</v>
      </c>
      <c r="D7" s="9" t="s">
        <v>191</v>
      </c>
      <c r="E7" s="9">
        <v>3</v>
      </c>
      <c r="F7" s="13">
        <v>26.8</v>
      </c>
      <c r="G7" s="15" t="str">
        <f>IF(C7="LAR","LA",C7)</f>
        <v>MIN</v>
      </c>
      <c r="H7" s="14" t="str">
        <f>SUBSTITUTE(B7,CHAR(160)," ")</f>
        <v>Justin Jefferson</v>
      </c>
      <c r="I7" s="14" t="str">
        <f t="shared" si="0"/>
        <v>Justin Jefferson</v>
      </c>
      <c r="J7" t="str">
        <f t="shared" si="1"/>
        <v>Justin Jefferson</v>
      </c>
      <c r="K7" t="str">
        <f t="shared" si="2"/>
        <v>J.JEFFERSON, MIN</v>
      </c>
      <c r="L7">
        <f>F7</f>
        <v>26.8</v>
      </c>
      <c r="O7" s="35">
        <v>6</v>
      </c>
      <c r="P7" s="18" t="s">
        <v>352</v>
      </c>
      <c r="Q7" s="12" t="s">
        <v>27</v>
      </c>
      <c r="R7" s="9" t="s">
        <v>191</v>
      </c>
      <c r="S7" s="9">
        <v>2</v>
      </c>
      <c r="T7" s="13">
        <v>24.9</v>
      </c>
      <c r="V7" s="35">
        <v>6</v>
      </c>
      <c r="W7" s="18" t="s">
        <v>241</v>
      </c>
      <c r="X7" s="12" t="s">
        <v>7</v>
      </c>
      <c r="Y7" s="9" t="s">
        <v>191</v>
      </c>
      <c r="Z7" s="9">
        <v>3</v>
      </c>
      <c r="AA7" s="13">
        <v>26.8</v>
      </c>
    </row>
    <row r="8" spans="1:27" ht="55.2">
      <c r="A8" s="34">
        <v>7</v>
      </c>
      <c r="B8" s="17" t="s">
        <v>266</v>
      </c>
      <c r="C8" s="10" t="s">
        <v>2</v>
      </c>
      <c r="D8" s="8" t="s">
        <v>190</v>
      </c>
      <c r="E8" s="8">
        <v>3</v>
      </c>
      <c r="F8" s="11">
        <v>26.6</v>
      </c>
      <c r="G8" s="15" t="str">
        <f>IF(C8="LAR","LA",C8)</f>
        <v>DAL</v>
      </c>
      <c r="H8" s="14" t="str">
        <f>SUBSTITUTE(B8,CHAR(160)," ")</f>
        <v>Ezekiel Elliott</v>
      </c>
      <c r="I8" s="14" t="str">
        <f t="shared" si="0"/>
        <v>Ezekiel Elliott</v>
      </c>
      <c r="J8" t="str">
        <f t="shared" si="1"/>
        <v>Ezekiel Elliott</v>
      </c>
      <c r="K8" t="str">
        <f t="shared" si="2"/>
        <v>E.ELLIOTT, DAL</v>
      </c>
      <c r="L8">
        <f>F8</f>
        <v>26.6</v>
      </c>
      <c r="O8" s="34">
        <v>7</v>
      </c>
      <c r="P8" s="17" t="s">
        <v>293</v>
      </c>
      <c r="Q8" s="10" t="s">
        <v>21</v>
      </c>
      <c r="R8" s="8" t="s">
        <v>190</v>
      </c>
      <c r="S8" s="8">
        <v>2</v>
      </c>
      <c r="T8" s="11">
        <v>24.7</v>
      </c>
      <c r="V8" s="34">
        <v>7</v>
      </c>
      <c r="W8" s="17" t="s">
        <v>266</v>
      </c>
      <c r="X8" s="10" t="s">
        <v>2</v>
      </c>
      <c r="Y8" s="8" t="s">
        <v>190</v>
      </c>
      <c r="Z8" s="8">
        <v>3</v>
      </c>
      <c r="AA8" s="11">
        <v>26.6</v>
      </c>
    </row>
    <row r="9" spans="1:27" ht="43.2">
      <c r="A9" s="35">
        <v>8</v>
      </c>
      <c r="B9" s="18" t="s">
        <v>226</v>
      </c>
      <c r="C9" s="12" t="s">
        <v>26</v>
      </c>
      <c r="D9" s="9" t="s">
        <v>191</v>
      </c>
      <c r="E9" s="9">
        <v>3</v>
      </c>
      <c r="F9" s="13">
        <v>26.4</v>
      </c>
      <c r="G9" s="15" t="str">
        <f>IF(C9="LAR","LA",C9)</f>
        <v>BUF</v>
      </c>
      <c r="H9" s="14" t="str">
        <f>SUBSTITUTE(B9,CHAR(160)," ")</f>
        <v>Emmanuel Sanders</v>
      </c>
      <c r="I9" s="14" t="str">
        <f t="shared" si="0"/>
        <v>Emmanuel Sanders</v>
      </c>
      <c r="J9" t="str">
        <f t="shared" si="1"/>
        <v>Emmanuel Sanders</v>
      </c>
      <c r="K9" t="str">
        <f t="shared" si="2"/>
        <v>E.SANDERS, BUF</v>
      </c>
      <c r="L9">
        <f>F9</f>
        <v>26.4</v>
      </c>
      <c r="O9" s="35">
        <v>8</v>
      </c>
      <c r="P9" s="18" t="s">
        <v>229</v>
      </c>
      <c r="Q9" s="12" t="s">
        <v>18</v>
      </c>
      <c r="R9" s="9" t="s">
        <v>191</v>
      </c>
      <c r="S9" s="9">
        <v>2</v>
      </c>
      <c r="T9" s="13">
        <v>24.5</v>
      </c>
      <c r="V9" s="35">
        <v>8</v>
      </c>
      <c r="W9" s="18" t="s">
        <v>226</v>
      </c>
      <c r="X9" s="12" t="s">
        <v>26</v>
      </c>
      <c r="Y9" s="9" t="s">
        <v>191</v>
      </c>
      <c r="Z9" s="9">
        <v>3</v>
      </c>
      <c r="AA9" s="13">
        <v>26.4</v>
      </c>
    </row>
    <row r="10" spans="1:27" ht="28.8">
      <c r="A10" s="34">
        <v>9</v>
      </c>
      <c r="B10" s="17" t="s">
        <v>312</v>
      </c>
      <c r="C10" s="10" t="s">
        <v>2</v>
      </c>
      <c r="D10" s="8" t="s">
        <v>192</v>
      </c>
      <c r="E10" s="8">
        <v>3</v>
      </c>
      <c r="F10" s="11">
        <v>26</v>
      </c>
      <c r="G10" s="15" t="str">
        <f>IF(C10="LAR","LA",C10)</f>
        <v>DAL</v>
      </c>
      <c r="H10" s="14" t="str">
        <f>SUBSTITUTE(B10,CHAR(160)," ")</f>
        <v>Dalton Schultz</v>
      </c>
      <c r="I10" s="14" t="str">
        <f t="shared" si="0"/>
        <v>Dalton Schultz</v>
      </c>
      <c r="J10" t="str">
        <f t="shared" si="1"/>
        <v>Dalton Schultz</v>
      </c>
      <c r="K10" t="str">
        <f t="shared" si="2"/>
        <v>D.SCHULTZ, DAL</v>
      </c>
      <c r="L10">
        <f>F10</f>
        <v>26</v>
      </c>
      <c r="O10" s="34">
        <v>9</v>
      </c>
      <c r="P10" s="17" t="s">
        <v>563</v>
      </c>
      <c r="Q10" s="10" t="s">
        <v>13</v>
      </c>
      <c r="R10" s="8" t="s">
        <v>191</v>
      </c>
      <c r="S10" s="8">
        <v>2</v>
      </c>
      <c r="T10" s="11">
        <v>24.4</v>
      </c>
      <c r="V10" s="34">
        <v>9</v>
      </c>
      <c r="W10" s="17" t="s">
        <v>312</v>
      </c>
      <c r="X10" s="10" t="s">
        <v>2</v>
      </c>
      <c r="Y10" s="8" t="s">
        <v>192</v>
      </c>
      <c r="Z10" s="8">
        <v>3</v>
      </c>
      <c r="AA10" s="11">
        <v>26</v>
      </c>
    </row>
    <row r="11" spans="1:27" ht="55.2">
      <c r="A11" s="35">
        <v>10</v>
      </c>
      <c r="B11" s="18" t="s">
        <v>276</v>
      </c>
      <c r="C11" s="12" t="s">
        <v>20</v>
      </c>
      <c r="D11" s="9" t="s">
        <v>190</v>
      </c>
      <c r="E11" s="9">
        <v>3</v>
      </c>
      <c r="F11" s="13">
        <v>25.4</v>
      </c>
      <c r="G11" s="15" t="str">
        <f>IF(C11="LAR","LA",C11)</f>
        <v>JAX</v>
      </c>
      <c r="H11" s="14" t="str">
        <f>SUBSTITUTE(B11,CHAR(160)," ")</f>
        <v>James Robinson</v>
      </c>
      <c r="I11" s="14" t="str">
        <f t="shared" si="0"/>
        <v>James Robinson</v>
      </c>
      <c r="J11" t="str">
        <f t="shared" si="1"/>
        <v>James Robinson</v>
      </c>
      <c r="K11" t="str">
        <f t="shared" si="2"/>
        <v>J.ROBINSON, JAX</v>
      </c>
      <c r="L11">
        <f>F11</f>
        <v>25.4</v>
      </c>
      <c r="O11" s="35">
        <v>10</v>
      </c>
      <c r="P11" s="18" t="s">
        <v>346</v>
      </c>
      <c r="Q11" s="12" t="s">
        <v>22</v>
      </c>
      <c r="R11" s="9" t="s">
        <v>190</v>
      </c>
      <c r="S11" s="9">
        <v>2</v>
      </c>
      <c r="T11" s="13">
        <v>23.9</v>
      </c>
      <c r="V11" s="35">
        <v>10</v>
      </c>
      <c r="W11" s="18" t="s">
        <v>276</v>
      </c>
      <c r="X11" s="12" t="s">
        <v>20</v>
      </c>
      <c r="Y11" s="9" t="s">
        <v>190</v>
      </c>
      <c r="Z11" s="9">
        <v>3</v>
      </c>
      <c r="AA11" s="13">
        <v>25.4</v>
      </c>
    </row>
    <row r="12" spans="1:27" ht="28.8">
      <c r="A12" s="34">
        <v>11</v>
      </c>
      <c r="B12" s="17" t="s">
        <v>284</v>
      </c>
      <c r="C12" s="10" t="s">
        <v>28</v>
      </c>
      <c r="D12" s="8" t="s">
        <v>190</v>
      </c>
      <c r="E12" s="8">
        <v>3</v>
      </c>
      <c r="F12" s="11">
        <v>23.7</v>
      </c>
      <c r="G12" s="15" t="str">
        <f>IF(C12="LAR","LA",C12)</f>
        <v>DET</v>
      </c>
      <c r="H12" s="14" t="str">
        <f>SUBSTITUTE(B12,CHAR(160)," ")</f>
        <v>D'Andre Swift</v>
      </c>
      <c r="I12" s="14" t="str">
        <f t="shared" si="0"/>
        <v>D'Andre Swift</v>
      </c>
      <c r="J12" t="str">
        <f t="shared" si="1"/>
        <v>D'Andre Swift</v>
      </c>
      <c r="K12" t="str">
        <f t="shared" si="2"/>
        <v>D.SWIFT, DET</v>
      </c>
      <c r="L12">
        <f>F12</f>
        <v>23.7</v>
      </c>
      <c r="O12" s="34">
        <v>10</v>
      </c>
      <c r="P12" s="17" t="s">
        <v>309</v>
      </c>
      <c r="Q12" s="10" t="s">
        <v>9</v>
      </c>
      <c r="R12" s="8" t="s">
        <v>192</v>
      </c>
      <c r="S12" s="8">
        <v>2</v>
      </c>
      <c r="T12" s="11">
        <v>23.9</v>
      </c>
      <c r="V12" s="34">
        <v>11</v>
      </c>
      <c r="W12" s="17" t="s">
        <v>284</v>
      </c>
      <c r="X12" s="10" t="s">
        <v>28</v>
      </c>
      <c r="Y12" s="8" t="s">
        <v>190</v>
      </c>
      <c r="Z12" s="8">
        <v>3</v>
      </c>
      <c r="AA12" s="11">
        <v>23.7</v>
      </c>
    </row>
    <row r="13" spans="1:27" ht="41.4">
      <c r="A13" s="35">
        <v>12</v>
      </c>
      <c r="B13" s="18" t="s">
        <v>4867</v>
      </c>
      <c r="C13" s="12" t="s">
        <v>8</v>
      </c>
      <c r="D13" s="9" t="s">
        <v>190</v>
      </c>
      <c r="E13" s="9">
        <v>3</v>
      </c>
      <c r="F13" s="13">
        <v>23.2</v>
      </c>
      <c r="G13" s="15" t="str">
        <f>IF(C13="LAR","LA",C13)</f>
        <v>LV</v>
      </c>
      <c r="H13" s="14" t="str">
        <f>SUBSTITUTE(B13,CHAR(160)," ")</f>
        <v>Peyton Barber</v>
      </c>
      <c r="I13" s="14" t="str">
        <f t="shared" si="0"/>
        <v>Peyton Barber</v>
      </c>
      <c r="J13" t="str">
        <f t="shared" si="1"/>
        <v>Peyton Barber</v>
      </c>
      <c r="K13" t="str">
        <f t="shared" si="2"/>
        <v>P.BARBER, LV</v>
      </c>
      <c r="L13">
        <f>F13</f>
        <v>23.2</v>
      </c>
      <c r="O13" s="35">
        <v>12</v>
      </c>
      <c r="P13" s="18" t="s">
        <v>228</v>
      </c>
      <c r="Q13" s="12" t="s">
        <v>0</v>
      </c>
      <c r="R13" s="9" t="s">
        <v>191</v>
      </c>
      <c r="S13" s="9">
        <v>2</v>
      </c>
      <c r="T13" s="13">
        <v>23.3</v>
      </c>
      <c r="V13" s="35">
        <v>12</v>
      </c>
      <c r="W13" s="18" t="s">
        <v>4867</v>
      </c>
      <c r="X13" s="12" t="s">
        <v>8</v>
      </c>
      <c r="Y13" s="9" t="s">
        <v>190</v>
      </c>
      <c r="Z13" s="9">
        <v>3</v>
      </c>
      <c r="AA13" s="13">
        <v>23.2</v>
      </c>
    </row>
    <row r="14" spans="1:27" ht="43.2">
      <c r="A14" s="34">
        <v>13</v>
      </c>
      <c r="B14" s="17" t="s">
        <v>294</v>
      </c>
      <c r="C14" s="10" t="s">
        <v>7</v>
      </c>
      <c r="D14" s="8" t="s">
        <v>190</v>
      </c>
      <c r="E14" s="8">
        <v>3</v>
      </c>
      <c r="F14" s="11">
        <v>23.1</v>
      </c>
      <c r="G14" s="15" t="str">
        <f>IF(C14="LAR","LA",C14)</f>
        <v>MIN</v>
      </c>
      <c r="H14" s="14" t="str">
        <f>SUBSTITUTE(B14,CHAR(160)," ")</f>
        <v>Alexander Mattison</v>
      </c>
      <c r="I14" s="14" t="str">
        <f t="shared" si="0"/>
        <v>Alexander Mattison</v>
      </c>
      <c r="J14" t="str">
        <f t="shared" si="1"/>
        <v>Alexander Mattison</v>
      </c>
      <c r="K14" t="str">
        <f t="shared" si="2"/>
        <v>A.MATTISON, MIN</v>
      </c>
      <c r="L14">
        <f>F14</f>
        <v>23.1</v>
      </c>
      <c r="O14" s="34">
        <v>13</v>
      </c>
      <c r="P14" s="17" t="s">
        <v>292</v>
      </c>
      <c r="Q14" s="10" t="s">
        <v>2</v>
      </c>
      <c r="R14" s="8" t="s">
        <v>190</v>
      </c>
      <c r="S14" s="8">
        <v>2</v>
      </c>
      <c r="T14" s="11">
        <v>23</v>
      </c>
      <c r="V14" s="34">
        <v>13</v>
      </c>
      <c r="W14" s="17" t="s">
        <v>294</v>
      </c>
      <c r="X14" s="10" t="s">
        <v>7</v>
      </c>
      <c r="Y14" s="8" t="s">
        <v>190</v>
      </c>
      <c r="Z14" s="8">
        <v>3</v>
      </c>
      <c r="AA14" s="11">
        <v>23.1</v>
      </c>
    </row>
    <row r="15" spans="1:27" ht="28.8">
      <c r="A15" s="35">
        <v>14</v>
      </c>
      <c r="B15" s="18" t="s">
        <v>281</v>
      </c>
      <c r="C15" s="12" t="s">
        <v>25</v>
      </c>
      <c r="D15" s="9" t="s">
        <v>190</v>
      </c>
      <c r="E15" s="9">
        <v>3</v>
      </c>
      <c r="F15" s="13">
        <v>22.7</v>
      </c>
      <c r="G15" s="15" t="str">
        <f>IF(C15="LAR","LA",C15)</f>
        <v>LAC</v>
      </c>
      <c r="H15" s="14" t="str">
        <f>SUBSTITUTE(B15,CHAR(160)," ")</f>
        <v>Austin Ekeler</v>
      </c>
      <c r="I15" s="14" t="str">
        <f t="shared" si="0"/>
        <v>Austin Ekeler</v>
      </c>
      <c r="J15" t="str">
        <f t="shared" si="1"/>
        <v>Austin Ekeler</v>
      </c>
      <c r="K15" t="str">
        <f t="shared" si="2"/>
        <v>A.EKELER, LAC</v>
      </c>
      <c r="L15">
        <f>F15</f>
        <v>22.7</v>
      </c>
      <c r="O15" s="35">
        <v>14</v>
      </c>
      <c r="P15" s="18" t="s">
        <v>233</v>
      </c>
      <c r="Q15" s="12" t="s">
        <v>19</v>
      </c>
      <c r="R15" s="9" t="s">
        <v>191</v>
      </c>
      <c r="S15" s="9">
        <v>2</v>
      </c>
      <c r="T15" s="13">
        <v>22.8</v>
      </c>
      <c r="V15" s="35">
        <v>14</v>
      </c>
      <c r="W15" s="18" t="s">
        <v>281</v>
      </c>
      <c r="X15" s="12" t="s">
        <v>25</v>
      </c>
      <c r="Y15" s="9" t="s">
        <v>190</v>
      </c>
      <c r="Z15" s="9">
        <v>3</v>
      </c>
      <c r="AA15" s="13">
        <v>22.7</v>
      </c>
    </row>
    <row r="16" spans="1:27" ht="41.4">
      <c r="A16" s="34">
        <v>14</v>
      </c>
      <c r="B16" s="17" t="s">
        <v>224</v>
      </c>
      <c r="C16" s="10" t="s">
        <v>6</v>
      </c>
      <c r="D16" s="8" t="s">
        <v>191</v>
      </c>
      <c r="E16" s="8">
        <v>3</v>
      </c>
      <c r="F16" s="11">
        <v>22.7</v>
      </c>
      <c r="G16" s="15" t="str">
        <f>IF(C16="LAR","LA",C16)</f>
        <v>SEA</v>
      </c>
      <c r="H16" s="14" t="str">
        <f>SUBSTITUTE(B16,CHAR(160)," ")</f>
        <v>DK Metcalf</v>
      </c>
      <c r="I16" s="14" t="str">
        <f t="shared" si="0"/>
        <v>DK Metcalf</v>
      </c>
      <c r="J16" t="str">
        <f t="shared" si="1"/>
        <v>DK Metcalf</v>
      </c>
      <c r="K16" t="str">
        <f t="shared" si="2"/>
        <v>D.METCALF, SEA</v>
      </c>
      <c r="L16">
        <f>F16</f>
        <v>22.7</v>
      </c>
      <c r="O16" s="34">
        <v>15</v>
      </c>
      <c r="P16" s="17" t="s">
        <v>384</v>
      </c>
      <c r="Q16" s="10" t="s">
        <v>8</v>
      </c>
      <c r="R16" s="8" t="s">
        <v>191</v>
      </c>
      <c r="S16" s="8">
        <v>2</v>
      </c>
      <c r="T16" s="11">
        <v>22.5</v>
      </c>
      <c r="V16" s="34">
        <v>14</v>
      </c>
      <c r="W16" s="17" t="s">
        <v>224</v>
      </c>
      <c r="X16" s="10" t="s">
        <v>6</v>
      </c>
      <c r="Y16" s="8" t="s">
        <v>191</v>
      </c>
      <c r="Z16" s="8">
        <v>3</v>
      </c>
      <c r="AA16" s="11">
        <v>22.7</v>
      </c>
    </row>
    <row r="17" spans="1:27" ht="28.8">
      <c r="A17" s="35">
        <v>16</v>
      </c>
      <c r="B17" s="18" t="s">
        <v>557</v>
      </c>
      <c r="C17" s="12" t="s">
        <v>1</v>
      </c>
      <c r="D17" s="9" t="s">
        <v>191</v>
      </c>
      <c r="E17" s="9">
        <v>3</v>
      </c>
      <c r="F17" s="13">
        <v>22.5</v>
      </c>
      <c r="G17" s="15" t="str">
        <f>IF(C17="LAR","LA",C17)</f>
        <v>CIN</v>
      </c>
      <c r="H17" s="14" t="str">
        <f>SUBSTITUTE(B17,CHAR(160)," ")</f>
        <v>Ja'Marr Chase</v>
      </c>
      <c r="I17" s="14" t="str">
        <f t="shared" si="0"/>
        <v>Ja'Marr Chase</v>
      </c>
      <c r="J17" t="str">
        <f t="shared" si="1"/>
        <v>Ja'Marr Chase</v>
      </c>
      <c r="K17" t="str">
        <f t="shared" si="2"/>
        <v>J.CHASE, CIN</v>
      </c>
      <c r="L17">
        <f>F17</f>
        <v>22.5</v>
      </c>
      <c r="O17" s="35">
        <v>15</v>
      </c>
      <c r="P17" s="18" t="s">
        <v>281</v>
      </c>
      <c r="Q17" s="12" t="s">
        <v>25</v>
      </c>
      <c r="R17" s="9" t="s">
        <v>190</v>
      </c>
      <c r="S17" s="9">
        <v>2</v>
      </c>
      <c r="T17" s="13">
        <v>22.5</v>
      </c>
      <c r="V17" s="35">
        <v>16</v>
      </c>
      <c r="W17" s="18" t="s">
        <v>557</v>
      </c>
      <c r="X17" s="12" t="s">
        <v>1</v>
      </c>
      <c r="Y17" s="9" t="s">
        <v>191</v>
      </c>
      <c r="Z17" s="9">
        <v>3</v>
      </c>
      <c r="AA17" s="13">
        <v>22.5</v>
      </c>
    </row>
    <row r="18" spans="1:27" ht="41.4">
      <c r="A18" s="34">
        <v>17</v>
      </c>
      <c r="B18" s="17" t="s">
        <v>239</v>
      </c>
      <c r="C18" s="10" t="s">
        <v>23</v>
      </c>
      <c r="D18" s="8" t="s">
        <v>191</v>
      </c>
      <c r="E18" s="8">
        <v>3</v>
      </c>
      <c r="F18" s="11">
        <v>21.6</v>
      </c>
      <c r="G18" s="15" t="str">
        <f>IF(C18="LAR","LA",C18)</f>
        <v>NE</v>
      </c>
      <c r="H18" s="14" t="str">
        <f>SUBSTITUTE(B18,CHAR(160)," ")</f>
        <v>Kendrick Bourne</v>
      </c>
      <c r="I18" s="14" t="str">
        <f t="shared" si="0"/>
        <v>Kendrick Bourne</v>
      </c>
      <c r="J18" t="str">
        <f t="shared" si="1"/>
        <v>Kendrick Bourne</v>
      </c>
      <c r="K18" t="str">
        <f t="shared" si="2"/>
        <v>K.BOURNE, NE</v>
      </c>
      <c r="L18">
        <f>F18</f>
        <v>21.6</v>
      </c>
      <c r="O18" s="34">
        <v>17</v>
      </c>
      <c r="P18" s="17" t="s">
        <v>247</v>
      </c>
      <c r="Q18" s="10" t="s">
        <v>25</v>
      </c>
      <c r="R18" s="8" t="s">
        <v>191</v>
      </c>
      <c r="S18" s="8">
        <v>2</v>
      </c>
      <c r="T18" s="11">
        <v>22.1</v>
      </c>
      <c r="V18" s="34">
        <v>17</v>
      </c>
      <c r="W18" s="17" t="s">
        <v>239</v>
      </c>
      <c r="X18" s="10" t="s">
        <v>23</v>
      </c>
      <c r="Y18" s="8" t="s">
        <v>191</v>
      </c>
      <c r="Z18" s="8">
        <v>3</v>
      </c>
      <c r="AA18" s="11">
        <v>21.6</v>
      </c>
    </row>
    <row r="19" spans="1:27" ht="28.8">
      <c r="A19" s="35">
        <v>18</v>
      </c>
      <c r="B19" s="18" t="s">
        <v>4848</v>
      </c>
      <c r="C19" s="12" t="s">
        <v>3</v>
      </c>
      <c r="D19" s="9" t="s">
        <v>190</v>
      </c>
      <c r="E19" s="9">
        <v>3</v>
      </c>
      <c r="F19" s="13">
        <v>21.4</v>
      </c>
      <c r="G19" s="15" t="str">
        <f>IF(C19="LAR","LA",C19)</f>
        <v>NYG</v>
      </c>
      <c r="H19" s="14" t="str">
        <f>SUBSTITUTE(B19,CHAR(160)," ")</f>
        <v>Saquon Barkley</v>
      </c>
      <c r="I19" s="14" t="str">
        <f t="shared" si="0"/>
        <v>Saquon Barkley</v>
      </c>
      <c r="J19" t="str">
        <f t="shared" si="1"/>
        <v>Saquon Barkley</v>
      </c>
      <c r="K19" t="str">
        <f t="shared" si="2"/>
        <v>S.BARKLEY, NYG</v>
      </c>
      <c r="L19">
        <f>F19</f>
        <v>21.4</v>
      </c>
      <c r="O19" s="35">
        <v>18</v>
      </c>
      <c r="P19" s="18" t="s">
        <v>428</v>
      </c>
      <c r="Q19" s="12" t="s">
        <v>21</v>
      </c>
      <c r="R19" s="9" t="s">
        <v>191</v>
      </c>
      <c r="S19" s="9">
        <v>2</v>
      </c>
      <c r="T19" s="13">
        <v>21.9</v>
      </c>
      <c r="V19" s="35">
        <v>18</v>
      </c>
      <c r="W19" s="18" t="s">
        <v>4848</v>
      </c>
      <c r="X19" s="12" t="s">
        <v>3</v>
      </c>
      <c r="Y19" s="9" t="s">
        <v>190</v>
      </c>
      <c r="Z19" s="9">
        <v>3</v>
      </c>
      <c r="AA19" s="13">
        <v>21.4</v>
      </c>
    </row>
    <row r="20" spans="1:27" ht="28.8">
      <c r="A20" s="34">
        <v>19</v>
      </c>
      <c r="B20" s="17" t="s">
        <v>6950</v>
      </c>
      <c r="C20" s="10" t="s">
        <v>362</v>
      </c>
      <c r="D20" s="8" t="s">
        <v>191</v>
      </c>
      <c r="E20" s="8">
        <v>3</v>
      </c>
      <c r="F20" s="11">
        <v>21</v>
      </c>
      <c r="G20" s="15" t="str">
        <f>IF(C20="LAR","LA",C20)</f>
        <v>LA</v>
      </c>
      <c r="H20" s="14" t="str">
        <f>SUBSTITUTE(B20,CHAR(160)," ")</f>
        <v>DeSean Jackson</v>
      </c>
      <c r="I20" s="14" t="str">
        <f t="shared" si="0"/>
        <v>DeSean Jackson</v>
      </c>
      <c r="J20" t="str">
        <f t="shared" si="1"/>
        <v>DeSean Jackson</v>
      </c>
      <c r="K20" t="str">
        <f t="shared" si="2"/>
        <v>D.JACKSON, LA</v>
      </c>
      <c r="L20">
        <f>F20</f>
        <v>21</v>
      </c>
      <c r="O20" s="34">
        <v>19</v>
      </c>
      <c r="P20" s="17" t="s">
        <v>349</v>
      </c>
      <c r="Q20" s="10" t="s">
        <v>6</v>
      </c>
      <c r="R20" s="8" t="s">
        <v>191</v>
      </c>
      <c r="S20" s="8">
        <v>2</v>
      </c>
      <c r="T20" s="11">
        <v>21</v>
      </c>
      <c r="V20" s="34">
        <v>19</v>
      </c>
      <c r="W20" s="17" t="s">
        <v>6950</v>
      </c>
      <c r="X20" s="10" t="s">
        <v>362</v>
      </c>
      <c r="Y20" s="8" t="s">
        <v>191</v>
      </c>
      <c r="Z20" s="8">
        <v>3</v>
      </c>
      <c r="AA20" s="11">
        <v>21</v>
      </c>
    </row>
    <row r="21" spans="1:27" ht="43.2">
      <c r="A21" s="35">
        <v>20</v>
      </c>
      <c r="B21" s="18" t="s">
        <v>264</v>
      </c>
      <c r="C21" s="12" t="s">
        <v>29</v>
      </c>
      <c r="D21" s="9" t="s">
        <v>190</v>
      </c>
      <c r="E21" s="9">
        <v>3</v>
      </c>
      <c r="F21" s="13">
        <v>20.8</v>
      </c>
      <c r="G21" s="15" t="str">
        <f>IF(C21="LAR","LA",C21)</f>
        <v>NO</v>
      </c>
      <c r="H21" s="14" t="str">
        <f>SUBSTITUTE(B21,CHAR(160)," ")</f>
        <v>Alvin Kamara</v>
      </c>
      <c r="I21" s="14" t="str">
        <f t="shared" si="0"/>
        <v>Alvin Kamara</v>
      </c>
      <c r="J21" t="str">
        <f t="shared" si="1"/>
        <v>Alvin Kamara</v>
      </c>
      <c r="K21" t="str">
        <f t="shared" si="2"/>
        <v>A.KAMARA, NO</v>
      </c>
      <c r="L21">
        <f>F21</f>
        <v>20.8</v>
      </c>
      <c r="O21" s="35">
        <v>20</v>
      </c>
      <c r="P21" s="18" t="s">
        <v>320</v>
      </c>
      <c r="Q21" s="12" t="s">
        <v>28</v>
      </c>
      <c r="R21" s="9" t="s">
        <v>192</v>
      </c>
      <c r="S21" s="9">
        <v>2</v>
      </c>
      <c r="T21" s="13">
        <v>20.6</v>
      </c>
      <c r="V21" s="35">
        <v>20</v>
      </c>
      <c r="W21" s="18" t="s">
        <v>264</v>
      </c>
      <c r="X21" s="12" t="s">
        <v>29</v>
      </c>
      <c r="Y21" s="9" t="s">
        <v>190</v>
      </c>
      <c r="Z21" s="9">
        <v>3</v>
      </c>
      <c r="AA21" s="13">
        <v>20.8</v>
      </c>
    </row>
    <row r="22" spans="1:27" ht="41.4">
      <c r="A22" s="34">
        <v>20</v>
      </c>
      <c r="B22" s="17" t="s">
        <v>243</v>
      </c>
      <c r="C22" s="10" t="s">
        <v>26</v>
      </c>
      <c r="D22" s="8" t="s">
        <v>191</v>
      </c>
      <c r="E22" s="8">
        <v>3</v>
      </c>
      <c r="F22" s="11">
        <v>20.8</v>
      </c>
      <c r="G22" s="15" t="str">
        <f>IF(C22="LAR","LA",C22)</f>
        <v>BUF</v>
      </c>
      <c r="H22" s="14" t="str">
        <f>SUBSTITUTE(B22,CHAR(160)," ")</f>
        <v>Cole Beasley</v>
      </c>
      <c r="I22" s="14" t="str">
        <f t="shared" si="0"/>
        <v>Cole Beasley</v>
      </c>
      <c r="J22" t="str">
        <f t="shared" si="1"/>
        <v>Cole Beasley</v>
      </c>
      <c r="K22" t="str">
        <f t="shared" si="2"/>
        <v>C.BEASLEY, BUF</v>
      </c>
      <c r="L22">
        <f>F22</f>
        <v>20.8</v>
      </c>
      <c r="O22" s="34">
        <v>21</v>
      </c>
      <c r="P22" s="17" t="s">
        <v>268</v>
      </c>
      <c r="Q22" s="10" t="s">
        <v>14</v>
      </c>
      <c r="R22" s="8" t="s">
        <v>190</v>
      </c>
      <c r="S22" s="8">
        <v>2</v>
      </c>
      <c r="T22" s="11">
        <v>20.3</v>
      </c>
      <c r="V22" s="34">
        <v>20</v>
      </c>
      <c r="W22" s="17" t="s">
        <v>243</v>
      </c>
      <c r="X22" s="10" t="s">
        <v>26</v>
      </c>
      <c r="Y22" s="8" t="s">
        <v>191</v>
      </c>
      <c r="Z22" s="8">
        <v>3</v>
      </c>
      <c r="AA22" s="11">
        <v>20.8</v>
      </c>
    </row>
    <row r="23" spans="1:27" ht="43.2">
      <c r="A23" s="35">
        <v>22</v>
      </c>
      <c r="B23" s="18" t="s">
        <v>233</v>
      </c>
      <c r="C23" s="12" t="s">
        <v>19</v>
      </c>
      <c r="D23" s="9" t="s">
        <v>191</v>
      </c>
      <c r="E23" s="9">
        <v>3</v>
      </c>
      <c r="F23" s="13">
        <v>20.7</v>
      </c>
      <c r="G23" s="15" t="str">
        <f>IF(C23="LAR","LA",C23)</f>
        <v>HOU</v>
      </c>
      <c r="H23" s="14" t="str">
        <f>SUBSTITUTE(B23,CHAR(160)," ")</f>
        <v>Brandin Cooks</v>
      </c>
      <c r="I23" s="14" t="str">
        <f t="shared" si="0"/>
        <v>Brandin Cooks</v>
      </c>
      <c r="J23" t="str">
        <f t="shared" si="1"/>
        <v>Brandin Cooks</v>
      </c>
      <c r="K23" t="str">
        <f t="shared" si="2"/>
        <v>B.COOKS, HOU</v>
      </c>
      <c r="L23">
        <f>F23</f>
        <v>20.7</v>
      </c>
      <c r="O23" s="35">
        <v>21</v>
      </c>
      <c r="P23" s="18" t="s">
        <v>430</v>
      </c>
      <c r="Q23" s="12" t="s">
        <v>5</v>
      </c>
      <c r="R23" s="9" t="s">
        <v>191</v>
      </c>
      <c r="S23" s="9">
        <v>2</v>
      </c>
      <c r="T23" s="13">
        <v>20.3</v>
      </c>
      <c r="V23" s="35">
        <v>22</v>
      </c>
      <c r="W23" s="18" t="s">
        <v>233</v>
      </c>
      <c r="X23" s="12" t="s">
        <v>19</v>
      </c>
      <c r="Y23" s="9" t="s">
        <v>191</v>
      </c>
      <c r="Z23" s="9">
        <v>3</v>
      </c>
      <c r="AA23" s="13">
        <v>20.7</v>
      </c>
    </row>
    <row r="24" spans="1:27" ht="28.8">
      <c r="A24" s="34">
        <v>23</v>
      </c>
      <c r="B24" s="17" t="s">
        <v>428</v>
      </c>
      <c r="C24" s="10" t="s">
        <v>21</v>
      </c>
      <c r="D24" s="8" t="s">
        <v>191</v>
      </c>
      <c r="E24" s="8">
        <v>3</v>
      </c>
      <c r="F24" s="11">
        <v>20.5</v>
      </c>
      <c r="G24" s="15" t="str">
        <f>IF(C24="LAR","LA",C24)</f>
        <v>CAR</v>
      </c>
      <c r="H24" s="14" t="str">
        <f>SUBSTITUTE(B24,CHAR(160)," ")</f>
        <v>DJ Moore</v>
      </c>
      <c r="I24" s="14" t="str">
        <f t="shared" si="0"/>
        <v>DJ Moore</v>
      </c>
      <c r="J24" t="str">
        <f t="shared" si="1"/>
        <v>DJ Moore</v>
      </c>
      <c r="K24" t="str">
        <f t="shared" si="2"/>
        <v>D.MOORE, CAR</v>
      </c>
      <c r="L24">
        <f>F24</f>
        <v>20.5</v>
      </c>
      <c r="O24" s="34">
        <v>23</v>
      </c>
      <c r="P24" s="17" t="s">
        <v>561</v>
      </c>
      <c r="Q24" s="10" t="s">
        <v>7</v>
      </c>
      <c r="R24" s="8" t="s">
        <v>191</v>
      </c>
      <c r="S24" s="8">
        <v>2</v>
      </c>
      <c r="T24" s="11">
        <v>20.100000000000001</v>
      </c>
      <c r="V24" s="34">
        <v>23</v>
      </c>
      <c r="W24" s="17" t="s">
        <v>428</v>
      </c>
      <c r="X24" s="10" t="s">
        <v>21</v>
      </c>
      <c r="Y24" s="8" t="s">
        <v>191</v>
      </c>
      <c r="Z24" s="8">
        <v>3</v>
      </c>
      <c r="AA24" s="11">
        <v>20.5</v>
      </c>
    </row>
    <row r="25" spans="1:27" ht="41.4">
      <c r="A25" s="35">
        <v>24</v>
      </c>
      <c r="B25" s="18" t="s">
        <v>280</v>
      </c>
      <c r="C25" s="12" t="s">
        <v>18</v>
      </c>
      <c r="D25" s="9" t="s">
        <v>190</v>
      </c>
      <c r="E25" s="9">
        <v>3</v>
      </c>
      <c r="F25" s="13">
        <v>20.100000000000001</v>
      </c>
      <c r="G25" s="15" t="str">
        <f>IF(C25="LAR","LA",C25)</f>
        <v>TB</v>
      </c>
      <c r="H25" s="14" t="str">
        <f>SUBSTITUTE(B25,CHAR(160)," ")</f>
        <v>Giovani Bernard</v>
      </c>
      <c r="I25" s="14" t="str">
        <f t="shared" si="0"/>
        <v>Giovani Bernard</v>
      </c>
      <c r="J25" t="str">
        <f t="shared" si="1"/>
        <v>Giovani Bernard</v>
      </c>
      <c r="K25" t="str">
        <f t="shared" si="2"/>
        <v>G.BERNARD, TB</v>
      </c>
      <c r="L25">
        <f>F25</f>
        <v>20.100000000000001</v>
      </c>
      <c r="O25" s="35">
        <v>23</v>
      </c>
      <c r="P25" s="18" t="s">
        <v>252</v>
      </c>
      <c r="Q25" s="12" t="s">
        <v>24</v>
      </c>
      <c r="R25" s="9" t="s">
        <v>191</v>
      </c>
      <c r="S25" s="9">
        <v>2</v>
      </c>
      <c r="T25" s="13">
        <v>20.100000000000001</v>
      </c>
      <c r="V25" s="35">
        <v>24</v>
      </c>
      <c r="W25" s="18" t="s">
        <v>280</v>
      </c>
      <c r="X25" s="12" t="s">
        <v>18</v>
      </c>
      <c r="Y25" s="9" t="s">
        <v>190</v>
      </c>
      <c r="Z25" s="9">
        <v>3</v>
      </c>
      <c r="AA25" s="13">
        <v>20.100000000000001</v>
      </c>
    </row>
    <row r="26" spans="1:27" ht="43.2">
      <c r="A26" s="34">
        <v>25</v>
      </c>
      <c r="B26" s="17" t="s">
        <v>333</v>
      </c>
      <c r="C26" s="10" t="s">
        <v>7</v>
      </c>
      <c r="D26" s="8" t="s">
        <v>192</v>
      </c>
      <c r="E26" s="8">
        <v>3</v>
      </c>
      <c r="F26" s="11">
        <v>20</v>
      </c>
      <c r="G26" s="15" t="str">
        <f>IF(C26="LAR","LA",C26)</f>
        <v>MIN</v>
      </c>
      <c r="H26" s="14" t="str">
        <f>SUBSTITUTE(B26,CHAR(160)," ")</f>
        <v>Tyler Conklin</v>
      </c>
      <c r="I26" s="14" t="str">
        <f t="shared" si="0"/>
        <v>Tyler Conklin</v>
      </c>
      <c r="J26" t="str">
        <f t="shared" si="1"/>
        <v>Tyler Conklin</v>
      </c>
      <c r="K26" t="str">
        <f t="shared" si="2"/>
        <v>T.CONKLIN, MIN</v>
      </c>
      <c r="L26">
        <f>F26</f>
        <v>20</v>
      </c>
      <c r="O26" s="34">
        <v>25</v>
      </c>
      <c r="P26" s="17" t="s">
        <v>318</v>
      </c>
      <c r="Q26" s="10" t="s">
        <v>18</v>
      </c>
      <c r="R26" s="8" t="s">
        <v>192</v>
      </c>
      <c r="S26" s="8">
        <v>2</v>
      </c>
      <c r="T26" s="11">
        <v>19.899999999999999</v>
      </c>
      <c r="V26" s="34">
        <v>25</v>
      </c>
      <c r="W26" s="17" t="s">
        <v>333</v>
      </c>
      <c r="X26" s="10" t="s">
        <v>7</v>
      </c>
      <c r="Y26" s="8" t="s">
        <v>192</v>
      </c>
      <c r="Z26" s="8">
        <v>3</v>
      </c>
      <c r="AA26" s="11">
        <v>20</v>
      </c>
    </row>
    <row r="27" spans="1:27" ht="43.2">
      <c r="A27" s="35">
        <v>26</v>
      </c>
      <c r="B27" s="18" t="s">
        <v>261</v>
      </c>
      <c r="C27" s="12" t="s">
        <v>18</v>
      </c>
      <c r="D27" s="9" t="s">
        <v>191</v>
      </c>
      <c r="E27" s="9">
        <v>3</v>
      </c>
      <c r="F27" s="13">
        <v>19.600000000000001</v>
      </c>
      <c r="G27" s="15" t="str">
        <f>IF(C27="LAR","LA",C27)</f>
        <v>TB</v>
      </c>
      <c r="H27" s="14" t="str">
        <f>SUBSTITUTE(B27,CHAR(160)," ")</f>
        <v>Chris Godwin</v>
      </c>
      <c r="I27" s="14" t="str">
        <f t="shared" si="0"/>
        <v>Chris Godwin</v>
      </c>
      <c r="J27" t="str">
        <f t="shared" si="1"/>
        <v>Chris Godwin</v>
      </c>
      <c r="K27" t="str">
        <f t="shared" si="2"/>
        <v>C.GODWIN, TB</v>
      </c>
      <c r="L27">
        <f>F27</f>
        <v>19.600000000000001</v>
      </c>
      <c r="O27" s="35">
        <v>26</v>
      </c>
      <c r="P27" s="18" t="s">
        <v>4835</v>
      </c>
      <c r="Q27" s="12" t="s">
        <v>15</v>
      </c>
      <c r="R27" s="9" t="s">
        <v>191</v>
      </c>
      <c r="S27" s="9">
        <v>2</v>
      </c>
      <c r="T27" s="13">
        <v>19.5</v>
      </c>
      <c r="V27" s="35">
        <v>26</v>
      </c>
      <c r="W27" s="18" t="s">
        <v>261</v>
      </c>
      <c r="X27" s="12" t="s">
        <v>18</v>
      </c>
      <c r="Y27" s="9" t="s">
        <v>191</v>
      </c>
      <c r="Z27" s="9">
        <v>3</v>
      </c>
      <c r="AA27" s="13">
        <v>19.600000000000001</v>
      </c>
    </row>
    <row r="28" spans="1:27" ht="28.8">
      <c r="A28" s="34">
        <v>27</v>
      </c>
      <c r="B28" s="17" t="s">
        <v>296</v>
      </c>
      <c r="C28" s="10" t="s">
        <v>30</v>
      </c>
      <c r="D28" s="8" t="s">
        <v>190</v>
      </c>
      <c r="E28" s="8">
        <v>3</v>
      </c>
      <c r="F28" s="11">
        <v>19.399999999999999</v>
      </c>
      <c r="G28" s="15" t="str">
        <f>IF(C28="LAR","LA",C28)</f>
        <v>TEN</v>
      </c>
      <c r="H28" s="14" t="str">
        <f>SUBSTITUTE(B28,CHAR(160)," ")</f>
        <v>Derrick Henry</v>
      </c>
      <c r="I28" s="14" t="str">
        <f t="shared" si="0"/>
        <v>Derrick Henry</v>
      </c>
      <c r="J28" t="str">
        <f t="shared" si="1"/>
        <v>Derrick Henry</v>
      </c>
      <c r="K28" t="str">
        <f t="shared" si="2"/>
        <v>D.HENRY, TEN</v>
      </c>
      <c r="L28">
        <f>F28</f>
        <v>19.399999999999999</v>
      </c>
      <c r="O28" s="34">
        <v>27</v>
      </c>
      <c r="P28" s="17" t="s">
        <v>217</v>
      </c>
      <c r="Q28" s="10" t="s">
        <v>22</v>
      </c>
      <c r="R28" s="8" t="s">
        <v>191</v>
      </c>
      <c r="S28" s="8">
        <v>2</v>
      </c>
      <c r="T28" s="11">
        <v>19.3</v>
      </c>
      <c r="V28" s="34">
        <v>27</v>
      </c>
      <c r="W28" s="17" t="s">
        <v>296</v>
      </c>
      <c r="X28" s="10" t="s">
        <v>30</v>
      </c>
      <c r="Y28" s="8" t="s">
        <v>190</v>
      </c>
      <c r="Z28" s="8">
        <v>3</v>
      </c>
      <c r="AA28" s="11">
        <v>19.399999999999999</v>
      </c>
    </row>
    <row r="29" spans="1:27" ht="28.8">
      <c r="A29" s="35">
        <v>28</v>
      </c>
      <c r="B29" s="18" t="s">
        <v>216</v>
      </c>
      <c r="C29" s="12" t="s">
        <v>25</v>
      </c>
      <c r="D29" s="9" t="s">
        <v>191</v>
      </c>
      <c r="E29" s="9">
        <v>3</v>
      </c>
      <c r="F29" s="13">
        <v>19</v>
      </c>
      <c r="G29" s="15" t="str">
        <f>IF(C29="LAR","LA",C29)</f>
        <v>LAC</v>
      </c>
      <c r="H29" s="14" t="str">
        <f>SUBSTITUTE(B29,CHAR(160)," ")</f>
        <v>Keenan Allen</v>
      </c>
      <c r="I29" s="14" t="str">
        <f t="shared" si="0"/>
        <v>Keenan Allen</v>
      </c>
      <c r="J29" t="str">
        <f t="shared" si="1"/>
        <v>Keenan Allen</v>
      </c>
      <c r="K29" t="str">
        <f t="shared" si="2"/>
        <v>K.ALLEN, LAC</v>
      </c>
      <c r="L29">
        <f>F29</f>
        <v>19</v>
      </c>
      <c r="O29" s="35">
        <v>28</v>
      </c>
      <c r="P29" s="18" t="s">
        <v>570</v>
      </c>
      <c r="Q29" s="12" t="s">
        <v>15</v>
      </c>
      <c r="R29" s="9" t="s">
        <v>190</v>
      </c>
      <c r="S29" s="9">
        <v>2</v>
      </c>
      <c r="T29" s="13">
        <v>19.100000000000001</v>
      </c>
      <c r="V29" s="35">
        <v>28</v>
      </c>
      <c r="W29" s="18" t="s">
        <v>216</v>
      </c>
      <c r="X29" s="12" t="s">
        <v>25</v>
      </c>
      <c r="Y29" s="9" t="s">
        <v>191</v>
      </c>
      <c r="Z29" s="9">
        <v>3</v>
      </c>
      <c r="AA29" s="13">
        <v>19</v>
      </c>
    </row>
    <row r="30" spans="1:27" ht="28.8">
      <c r="A30" s="34">
        <v>29</v>
      </c>
      <c r="B30" s="17" t="s">
        <v>277</v>
      </c>
      <c r="C30" s="10" t="s">
        <v>5</v>
      </c>
      <c r="D30" s="8" t="s">
        <v>190</v>
      </c>
      <c r="E30" s="8">
        <v>3</v>
      </c>
      <c r="F30" s="11">
        <v>18.899999999999999</v>
      </c>
      <c r="G30" s="15" t="str">
        <f>IF(C30="LAR","LA",C30)</f>
        <v>IND</v>
      </c>
      <c r="H30" s="14" t="str">
        <f>SUBSTITUTE(B30,CHAR(160)," ")</f>
        <v>Nyheim Hines</v>
      </c>
      <c r="I30" s="14" t="str">
        <f t="shared" si="0"/>
        <v>Nyheim Hines</v>
      </c>
      <c r="J30" t="str">
        <f t="shared" si="1"/>
        <v>Nyheim Hines</v>
      </c>
      <c r="K30" t="str">
        <f t="shared" si="2"/>
        <v>N.HINES, IND</v>
      </c>
      <c r="L30">
        <f>F30</f>
        <v>18.899999999999999</v>
      </c>
      <c r="O30" s="34">
        <v>29</v>
      </c>
      <c r="P30" s="17" t="s">
        <v>251</v>
      </c>
      <c r="Q30" s="10" t="s">
        <v>30</v>
      </c>
      <c r="R30" s="8" t="s">
        <v>191</v>
      </c>
      <c r="S30" s="8">
        <v>2</v>
      </c>
      <c r="T30" s="11">
        <v>18.8</v>
      </c>
      <c r="V30" s="34">
        <v>29</v>
      </c>
      <c r="W30" s="17" t="s">
        <v>277</v>
      </c>
      <c r="X30" s="10" t="s">
        <v>5</v>
      </c>
      <c r="Y30" s="8" t="s">
        <v>190</v>
      </c>
      <c r="Z30" s="8">
        <v>3</v>
      </c>
      <c r="AA30" s="11">
        <v>18.899999999999999</v>
      </c>
    </row>
    <row r="31" spans="1:27" ht="28.8">
      <c r="A31" s="35">
        <v>30</v>
      </c>
      <c r="B31" s="18" t="s">
        <v>245</v>
      </c>
      <c r="C31" s="12" t="s">
        <v>8</v>
      </c>
      <c r="D31" s="9" t="s">
        <v>191</v>
      </c>
      <c r="E31" s="9">
        <v>3</v>
      </c>
      <c r="F31" s="13">
        <v>18.7</v>
      </c>
      <c r="G31" s="15" t="str">
        <f>IF(C31="LAR","LA",C31)</f>
        <v>LV</v>
      </c>
      <c r="H31" s="14" t="str">
        <f>SUBSTITUTE(B31,CHAR(160)," ")</f>
        <v>Hunter Renfrow</v>
      </c>
      <c r="I31" s="14" t="str">
        <f t="shared" si="0"/>
        <v>Hunter Renfrow</v>
      </c>
      <c r="J31" t="str">
        <f t="shared" si="1"/>
        <v>Hunter Renfrow</v>
      </c>
      <c r="K31" t="str">
        <f t="shared" si="2"/>
        <v>H.RENFROW, LV</v>
      </c>
      <c r="L31">
        <f>F31</f>
        <v>18.7</v>
      </c>
      <c r="O31" s="35">
        <v>30</v>
      </c>
      <c r="P31" s="18" t="s">
        <v>290</v>
      </c>
      <c r="Q31" s="12" t="s">
        <v>23</v>
      </c>
      <c r="R31" s="9" t="s">
        <v>190</v>
      </c>
      <c r="S31" s="9">
        <v>2</v>
      </c>
      <c r="T31" s="13">
        <v>18.5</v>
      </c>
      <c r="V31" s="35">
        <v>30</v>
      </c>
      <c r="W31" s="18" t="s">
        <v>245</v>
      </c>
      <c r="X31" s="12" t="s">
        <v>8</v>
      </c>
      <c r="Y31" s="9" t="s">
        <v>191</v>
      </c>
      <c r="Z31" s="9">
        <v>3</v>
      </c>
      <c r="AA31" s="13">
        <v>18.7</v>
      </c>
    </row>
    <row r="32" spans="1:27" ht="41.4">
      <c r="A32" s="34">
        <v>31</v>
      </c>
      <c r="B32" s="17" t="s">
        <v>229</v>
      </c>
      <c r="C32" s="10" t="s">
        <v>18</v>
      </c>
      <c r="D32" s="8" t="s">
        <v>191</v>
      </c>
      <c r="E32" s="8">
        <v>3</v>
      </c>
      <c r="F32" s="11">
        <v>18.600000000000001</v>
      </c>
      <c r="G32" s="15" t="str">
        <f>IF(C32="LAR","LA",C32)</f>
        <v>TB</v>
      </c>
      <c r="H32" s="14" t="str">
        <f>SUBSTITUTE(B32,CHAR(160)," ")</f>
        <v>Mike Evans</v>
      </c>
      <c r="I32" s="14" t="str">
        <f t="shared" si="0"/>
        <v>Mike Evans</v>
      </c>
      <c r="J32" t="str">
        <f t="shared" si="1"/>
        <v>Mike Evans</v>
      </c>
      <c r="K32" t="str">
        <f t="shared" si="2"/>
        <v>M.EVANS, TB</v>
      </c>
      <c r="L32">
        <f>F32</f>
        <v>18.600000000000001</v>
      </c>
      <c r="O32" s="34">
        <v>30</v>
      </c>
      <c r="P32" s="17" t="s">
        <v>241</v>
      </c>
      <c r="Q32" s="10" t="s">
        <v>7</v>
      </c>
      <c r="R32" s="8" t="s">
        <v>191</v>
      </c>
      <c r="S32" s="8">
        <v>2</v>
      </c>
      <c r="T32" s="11">
        <v>18.5</v>
      </c>
      <c r="V32" s="34">
        <v>31</v>
      </c>
      <c r="W32" s="17" t="s">
        <v>229</v>
      </c>
      <c r="X32" s="10" t="s">
        <v>18</v>
      </c>
      <c r="Y32" s="8" t="s">
        <v>191</v>
      </c>
      <c r="Z32" s="8">
        <v>3</v>
      </c>
      <c r="AA32" s="11">
        <v>18.600000000000001</v>
      </c>
    </row>
    <row r="33" spans="1:27" ht="28.8">
      <c r="A33" s="35">
        <v>31</v>
      </c>
      <c r="B33" s="18" t="s">
        <v>254</v>
      </c>
      <c r="C33" s="12" t="s">
        <v>15</v>
      </c>
      <c r="D33" s="9" t="s">
        <v>191</v>
      </c>
      <c r="E33" s="9">
        <v>3</v>
      </c>
      <c r="F33" s="13">
        <v>18.600000000000001</v>
      </c>
      <c r="G33" s="15" t="str">
        <f>IF(C33="LAR","LA",C33)</f>
        <v>PIT</v>
      </c>
      <c r="H33" s="14" t="str">
        <f>SUBSTITUTE(B33,CHAR(160)," ")</f>
        <v>Chase Claypool</v>
      </c>
      <c r="I33" s="14" t="str">
        <f t="shared" si="0"/>
        <v>Chase Claypool</v>
      </c>
      <c r="J33" t="str">
        <f t="shared" si="1"/>
        <v>Chase Claypool</v>
      </c>
      <c r="K33" t="str">
        <f t="shared" si="2"/>
        <v>C.CLAYPOOL, PIT</v>
      </c>
      <c r="L33">
        <f>F33</f>
        <v>18.600000000000001</v>
      </c>
      <c r="O33" s="35">
        <v>32</v>
      </c>
      <c r="P33" s="18" t="s">
        <v>266</v>
      </c>
      <c r="Q33" s="12" t="s">
        <v>2</v>
      </c>
      <c r="R33" s="9" t="s">
        <v>190</v>
      </c>
      <c r="S33" s="9">
        <v>2</v>
      </c>
      <c r="T33" s="13">
        <v>17.7</v>
      </c>
      <c r="V33" s="35">
        <v>31</v>
      </c>
      <c r="W33" s="18" t="s">
        <v>254</v>
      </c>
      <c r="X33" s="12" t="s">
        <v>15</v>
      </c>
      <c r="Y33" s="9" t="s">
        <v>191</v>
      </c>
      <c r="Z33" s="9">
        <v>3</v>
      </c>
      <c r="AA33" s="13">
        <v>18.600000000000001</v>
      </c>
    </row>
    <row r="34" spans="1:27" ht="41.4">
      <c r="A34" s="34">
        <v>31</v>
      </c>
      <c r="B34" s="17" t="s">
        <v>4855</v>
      </c>
      <c r="C34" s="10" t="s">
        <v>10</v>
      </c>
      <c r="D34" s="8" t="s">
        <v>192</v>
      </c>
      <c r="E34" s="8">
        <v>3</v>
      </c>
      <c r="F34" s="11">
        <v>18.600000000000001</v>
      </c>
      <c r="G34" s="15" t="str">
        <f>IF(C34="LAR","LA",C34)</f>
        <v>MIA</v>
      </c>
      <c r="H34" s="14" t="str">
        <f>SUBSTITUTE(B34,CHAR(160)," ")</f>
        <v>Mike Gesicki</v>
      </c>
      <c r="I34" s="14" t="str">
        <f t="shared" si="0"/>
        <v>Mike Gesicki</v>
      </c>
      <c r="J34" t="str">
        <f t="shared" si="1"/>
        <v>Mike Gesicki</v>
      </c>
      <c r="K34" t="str">
        <f t="shared" si="2"/>
        <v>M.GESICKI, MIA</v>
      </c>
      <c r="L34">
        <f>F34</f>
        <v>18.600000000000001</v>
      </c>
      <c r="O34" s="34">
        <v>33</v>
      </c>
      <c r="P34" s="17" t="s">
        <v>383</v>
      </c>
      <c r="Q34" s="10" t="s">
        <v>20</v>
      </c>
      <c r="R34" s="8" t="s">
        <v>191</v>
      </c>
      <c r="S34" s="8">
        <v>2</v>
      </c>
      <c r="T34" s="11">
        <v>17.5</v>
      </c>
      <c r="V34" s="34">
        <v>31</v>
      </c>
      <c r="W34" s="17" t="s">
        <v>4855</v>
      </c>
      <c r="X34" s="10" t="s">
        <v>10</v>
      </c>
      <c r="Y34" s="8" t="s">
        <v>192</v>
      </c>
      <c r="Z34" s="8">
        <v>3</v>
      </c>
      <c r="AA34" s="11">
        <v>18.600000000000001</v>
      </c>
    </row>
    <row r="35" spans="1:27" ht="41.4">
      <c r="A35" s="35">
        <v>34</v>
      </c>
      <c r="B35" s="18" t="s">
        <v>358</v>
      </c>
      <c r="C35" s="12" t="s">
        <v>23</v>
      </c>
      <c r="D35" s="9" t="s">
        <v>191</v>
      </c>
      <c r="E35" s="9">
        <v>3</v>
      </c>
      <c r="F35" s="13">
        <v>18.399999999999999</v>
      </c>
      <c r="G35" s="15" t="str">
        <f>IF(C35="LAR","LA",C35)</f>
        <v>NE</v>
      </c>
      <c r="H35" s="14" t="str">
        <f>SUBSTITUTE(B35,CHAR(160)," ")</f>
        <v>Jakobi Meyers</v>
      </c>
      <c r="I35" s="14" t="str">
        <f t="shared" si="0"/>
        <v>Jakobi Meyers</v>
      </c>
      <c r="J35" t="str">
        <f t="shared" si="1"/>
        <v>Jakobi Meyers</v>
      </c>
      <c r="K35" t="str">
        <f t="shared" si="2"/>
        <v>J.MEYERS, NE</v>
      </c>
      <c r="L35">
        <f>F35</f>
        <v>18.399999999999999</v>
      </c>
      <c r="O35" s="35">
        <v>33</v>
      </c>
      <c r="P35" s="18" t="s">
        <v>342</v>
      </c>
      <c r="Q35" s="12" t="s">
        <v>3</v>
      </c>
      <c r="R35" s="9" t="s">
        <v>191</v>
      </c>
      <c r="S35" s="9">
        <v>2</v>
      </c>
      <c r="T35" s="13">
        <v>17.5</v>
      </c>
      <c r="V35" s="35">
        <v>34</v>
      </c>
      <c r="W35" s="18" t="s">
        <v>358</v>
      </c>
      <c r="X35" s="12" t="s">
        <v>23</v>
      </c>
      <c r="Y35" s="9" t="s">
        <v>191</v>
      </c>
      <c r="Z35" s="9">
        <v>3</v>
      </c>
      <c r="AA35" s="13">
        <v>18.399999999999999</v>
      </c>
    </row>
    <row r="36" spans="1:27" ht="28.8">
      <c r="A36" s="34">
        <v>35</v>
      </c>
      <c r="B36" s="17" t="s">
        <v>287</v>
      </c>
      <c r="C36" s="10" t="s">
        <v>13</v>
      </c>
      <c r="D36" s="8" t="s">
        <v>190</v>
      </c>
      <c r="E36" s="8">
        <v>3</v>
      </c>
      <c r="F36" s="11">
        <v>18.3</v>
      </c>
      <c r="G36" s="15" t="str">
        <f>IF(C36="LAR","LA",C36)</f>
        <v>ARI</v>
      </c>
      <c r="H36" s="14" t="str">
        <f>SUBSTITUTE(B36,CHAR(160)," ")</f>
        <v>James Conner</v>
      </c>
      <c r="I36" s="14" t="str">
        <f t="shared" si="0"/>
        <v>James Conner</v>
      </c>
      <c r="J36" t="str">
        <f>IFERROR(TRIM(IF(FIND(" ",I36,1+FIND(" ",I36))&gt;0,LEFT(I36,LEN(I36)-2))),I36)</f>
        <v>James Conner</v>
      </c>
      <c r="K36" t="str">
        <f t="shared" si="2"/>
        <v>J.CONNER, ARI</v>
      </c>
      <c r="L36">
        <f>F36</f>
        <v>18.3</v>
      </c>
      <c r="O36" s="34">
        <v>35</v>
      </c>
      <c r="P36" s="17" t="s">
        <v>223</v>
      </c>
      <c r="Q36" s="10" t="s">
        <v>2</v>
      </c>
      <c r="R36" s="8" t="s">
        <v>191</v>
      </c>
      <c r="S36" s="8">
        <v>2</v>
      </c>
      <c r="T36" s="11">
        <v>17.399999999999999</v>
      </c>
      <c r="V36" s="34">
        <v>35</v>
      </c>
      <c r="W36" s="17" t="s">
        <v>287</v>
      </c>
      <c r="X36" s="10" t="s">
        <v>13</v>
      </c>
      <c r="Y36" s="8" t="s">
        <v>190</v>
      </c>
      <c r="Z36" s="8">
        <v>3</v>
      </c>
      <c r="AA36" s="11">
        <v>18.3</v>
      </c>
    </row>
    <row r="37" spans="1:27" ht="55.2">
      <c r="A37" s="35">
        <v>36</v>
      </c>
      <c r="B37" s="18" t="s">
        <v>4842</v>
      </c>
      <c r="C37" s="12" t="s">
        <v>26</v>
      </c>
      <c r="D37" s="9" t="s">
        <v>190</v>
      </c>
      <c r="E37" s="9">
        <v>3</v>
      </c>
      <c r="F37" s="13">
        <v>18.100000000000001</v>
      </c>
      <c r="G37" s="15" t="str">
        <f>IF(C37="LAR","LA",C37)</f>
        <v>BUF</v>
      </c>
      <c r="H37" s="14" t="str">
        <f>SUBSTITUTE(B37,CHAR(160)," ")</f>
        <v>Zack Moss</v>
      </c>
      <c r="I37" s="14" t="str">
        <f t="shared" si="0"/>
        <v>Zack Moss</v>
      </c>
      <c r="J37" t="str">
        <f t="shared" ref="J37:J100" si="3">IFERROR(TRIM(IF(FIND(" ",I37,1+FIND(" ",I37))&gt;0,LEFT(I37,LEN(I37)-2))),I37)</f>
        <v>Zack Moss</v>
      </c>
      <c r="K37" t="str">
        <f t="shared" si="2"/>
        <v>Z.MOSS, BUF</v>
      </c>
      <c r="L37">
        <f>F37</f>
        <v>18.100000000000001</v>
      </c>
      <c r="O37" s="35">
        <v>36</v>
      </c>
      <c r="P37" s="18" t="s">
        <v>4836</v>
      </c>
      <c r="Q37" s="12" t="s">
        <v>362</v>
      </c>
      <c r="R37" s="9" t="s">
        <v>190</v>
      </c>
      <c r="S37" s="9">
        <v>2</v>
      </c>
      <c r="T37" s="13">
        <v>17.2</v>
      </c>
      <c r="V37" s="35">
        <v>36</v>
      </c>
      <c r="W37" s="18" t="s">
        <v>4842</v>
      </c>
      <c r="X37" s="12" t="s">
        <v>26</v>
      </c>
      <c r="Y37" s="9" t="s">
        <v>190</v>
      </c>
      <c r="Z37" s="9">
        <v>3</v>
      </c>
      <c r="AA37" s="13">
        <v>18.100000000000001</v>
      </c>
    </row>
    <row r="38" spans="1:27" ht="41.4">
      <c r="A38" s="34">
        <v>37</v>
      </c>
      <c r="B38" s="17" t="s">
        <v>560</v>
      </c>
      <c r="C38" s="10" t="s">
        <v>10</v>
      </c>
      <c r="D38" s="8" t="s">
        <v>191</v>
      </c>
      <c r="E38" s="8">
        <v>3</v>
      </c>
      <c r="F38" s="11">
        <v>17.8</v>
      </c>
      <c r="G38" s="15" t="str">
        <f>IF(C38="LAR","LA",C38)</f>
        <v>MIA</v>
      </c>
      <c r="H38" s="14" t="str">
        <f>SUBSTITUTE(B38,CHAR(160)," ")</f>
        <v>Jaylen Waddle</v>
      </c>
      <c r="I38" s="14" t="str">
        <f t="shared" si="0"/>
        <v>Jaylen Waddle</v>
      </c>
      <c r="J38" t="str">
        <f t="shared" si="3"/>
        <v>Jaylen Waddle</v>
      </c>
      <c r="K38" t="str">
        <f t="shared" si="2"/>
        <v>J.WADDLE, MIA</v>
      </c>
      <c r="L38">
        <f>F38</f>
        <v>17.8</v>
      </c>
      <c r="O38" s="34">
        <v>37</v>
      </c>
      <c r="P38" s="17" t="s">
        <v>278</v>
      </c>
      <c r="Q38" s="10" t="s">
        <v>26</v>
      </c>
      <c r="R38" s="8" t="s">
        <v>190</v>
      </c>
      <c r="S38" s="8">
        <v>2</v>
      </c>
      <c r="T38" s="11">
        <v>17.100000000000001</v>
      </c>
      <c r="V38" s="34">
        <v>37</v>
      </c>
      <c r="W38" s="17" t="s">
        <v>560</v>
      </c>
      <c r="X38" s="10" t="s">
        <v>10</v>
      </c>
      <c r="Y38" s="8" t="s">
        <v>191</v>
      </c>
      <c r="Z38" s="8">
        <v>3</v>
      </c>
      <c r="AA38" s="11">
        <v>17.8</v>
      </c>
    </row>
    <row r="39" spans="1:27" ht="28.8">
      <c r="A39" s="35">
        <v>38</v>
      </c>
      <c r="B39" s="18" t="s">
        <v>270</v>
      </c>
      <c r="C39" s="12" t="s">
        <v>24</v>
      </c>
      <c r="D39" s="9" t="s">
        <v>190</v>
      </c>
      <c r="E39" s="9">
        <v>3</v>
      </c>
      <c r="F39" s="13">
        <v>17.600000000000001</v>
      </c>
      <c r="G39" s="15" t="str">
        <f>IF(C39="LAR","LA",C39)</f>
        <v>GB</v>
      </c>
      <c r="H39" s="14" t="str">
        <f>SUBSTITUTE(B39,CHAR(160)," ")</f>
        <v>Aaron Jones</v>
      </c>
      <c r="I39" s="14" t="str">
        <f t="shared" si="0"/>
        <v>Aaron Jones</v>
      </c>
      <c r="J39" t="str">
        <f t="shared" si="3"/>
        <v>Aaron Jones</v>
      </c>
      <c r="K39" t="str">
        <f t="shared" si="2"/>
        <v>A.JONES, GB</v>
      </c>
      <c r="L39">
        <f>F39</f>
        <v>17.600000000000001</v>
      </c>
      <c r="O39" s="35">
        <v>38</v>
      </c>
      <c r="P39" s="18" t="s">
        <v>304</v>
      </c>
      <c r="Q39" s="12" t="s">
        <v>4</v>
      </c>
      <c r="R39" s="9" t="s">
        <v>190</v>
      </c>
      <c r="S39" s="9">
        <v>2</v>
      </c>
      <c r="T39" s="13">
        <v>16.8</v>
      </c>
      <c r="V39" s="35">
        <v>38</v>
      </c>
      <c r="W39" s="18" t="s">
        <v>270</v>
      </c>
      <c r="X39" s="12" t="s">
        <v>24</v>
      </c>
      <c r="Y39" s="9" t="s">
        <v>190</v>
      </c>
      <c r="Z39" s="9">
        <v>3</v>
      </c>
      <c r="AA39" s="13">
        <v>17.600000000000001</v>
      </c>
    </row>
    <row r="40" spans="1:27" ht="28.8">
      <c r="A40" s="34">
        <v>39</v>
      </c>
      <c r="B40" s="17" t="s">
        <v>282</v>
      </c>
      <c r="C40" s="10" t="s">
        <v>14</v>
      </c>
      <c r="D40" s="8" t="s">
        <v>190</v>
      </c>
      <c r="E40" s="8">
        <v>3</v>
      </c>
      <c r="F40" s="11">
        <v>17.399999999999999</v>
      </c>
      <c r="G40" s="15" t="str">
        <f>IF(C40="LAR","LA",C40)</f>
        <v>WAS</v>
      </c>
      <c r="H40" s="14" t="str">
        <f>SUBSTITUTE(B40,CHAR(160)," ")</f>
        <v>Antonio Gibson</v>
      </c>
      <c r="I40" s="14" t="str">
        <f t="shared" si="0"/>
        <v>Antonio Gibson</v>
      </c>
      <c r="J40" t="str">
        <f t="shared" si="3"/>
        <v>Antonio Gibson</v>
      </c>
      <c r="K40" t="str">
        <f t="shared" si="2"/>
        <v>A.GIBSON, WAS</v>
      </c>
      <c r="L40">
        <f>F40</f>
        <v>17.399999999999999</v>
      </c>
      <c r="O40" s="34">
        <v>38</v>
      </c>
      <c r="P40" s="17" t="s">
        <v>283</v>
      </c>
      <c r="Q40" s="10" t="s">
        <v>7</v>
      </c>
      <c r="R40" s="8" t="s">
        <v>190</v>
      </c>
      <c r="S40" s="8">
        <v>2</v>
      </c>
      <c r="T40" s="11">
        <v>16.8</v>
      </c>
      <c r="V40" s="34">
        <v>39</v>
      </c>
      <c r="W40" s="17" t="s">
        <v>282</v>
      </c>
      <c r="X40" s="10" t="s">
        <v>14</v>
      </c>
      <c r="Y40" s="8" t="s">
        <v>190</v>
      </c>
      <c r="Z40" s="8">
        <v>3</v>
      </c>
      <c r="AA40" s="11">
        <v>17.399999999999999</v>
      </c>
    </row>
    <row r="41" spans="1:27" ht="55.2">
      <c r="A41" s="35">
        <v>39</v>
      </c>
      <c r="B41" s="18" t="s">
        <v>250</v>
      </c>
      <c r="C41" s="12" t="s">
        <v>13</v>
      </c>
      <c r="D41" s="9" t="s">
        <v>191</v>
      </c>
      <c r="E41" s="9">
        <v>3</v>
      </c>
      <c r="F41" s="13">
        <v>17.399999999999999</v>
      </c>
      <c r="G41" s="15" t="str">
        <f>IF(C41="LAR","LA",C41)</f>
        <v>ARI</v>
      </c>
      <c r="H41" s="14" t="str">
        <f>SUBSTITUTE(B41,CHAR(160)," ")</f>
        <v>Christian Kirk</v>
      </c>
      <c r="I41" s="14" t="str">
        <f t="shared" si="0"/>
        <v>Christian Kirk</v>
      </c>
      <c r="J41" t="str">
        <f t="shared" si="3"/>
        <v>Christian Kirk</v>
      </c>
      <c r="K41" t="str">
        <f t="shared" si="2"/>
        <v>C.KIRK, ARI</v>
      </c>
      <c r="L41">
        <f>F41</f>
        <v>17.399999999999999</v>
      </c>
      <c r="O41" s="35">
        <v>40</v>
      </c>
      <c r="P41" s="18" t="s">
        <v>244</v>
      </c>
      <c r="Q41" s="12" t="s">
        <v>15</v>
      </c>
      <c r="R41" s="9" t="s">
        <v>191</v>
      </c>
      <c r="S41" s="9">
        <v>2</v>
      </c>
      <c r="T41" s="13">
        <v>16.399999999999999</v>
      </c>
      <c r="V41" s="35">
        <v>39</v>
      </c>
      <c r="W41" s="18" t="s">
        <v>250</v>
      </c>
      <c r="X41" s="12" t="s">
        <v>13</v>
      </c>
      <c r="Y41" s="9" t="s">
        <v>191</v>
      </c>
      <c r="Z41" s="9">
        <v>3</v>
      </c>
      <c r="AA41" s="13">
        <v>17.399999999999999</v>
      </c>
    </row>
    <row r="42" spans="1:27" ht="41.4">
      <c r="A42" s="34">
        <v>39</v>
      </c>
      <c r="B42" s="17" t="s">
        <v>309</v>
      </c>
      <c r="C42" s="10" t="s">
        <v>9</v>
      </c>
      <c r="D42" s="8" t="s">
        <v>192</v>
      </c>
      <c r="E42" s="8">
        <v>3</v>
      </c>
      <c r="F42" s="11">
        <v>17.399999999999999</v>
      </c>
      <c r="G42" s="15" t="str">
        <f>IF(C42="LAR","LA",C42)</f>
        <v>KC</v>
      </c>
      <c r="H42" s="14" t="str">
        <f>SUBSTITUTE(B42,CHAR(160)," ")</f>
        <v>Travis Kelce</v>
      </c>
      <c r="I42" s="14" t="str">
        <f t="shared" si="0"/>
        <v>Travis Kelce</v>
      </c>
      <c r="J42" t="str">
        <f t="shared" si="3"/>
        <v>Travis Kelce</v>
      </c>
      <c r="K42" t="str">
        <f t="shared" si="2"/>
        <v>T.KELCE, KC</v>
      </c>
      <c r="L42">
        <f>F42</f>
        <v>17.399999999999999</v>
      </c>
      <c r="O42" s="34">
        <v>40</v>
      </c>
      <c r="P42" s="17" t="s">
        <v>4840</v>
      </c>
      <c r="Q42" s="10" t="s">
        <v>13</v>
      </c>
      <c r="R42" s="8" t="s">
        <v>192</v>
      </c>
      <c r="S42" s="8">
        <v>2</v>
      </c>
      <c r="T42" s="11">
        <v>16.399999999999999</v>
      </c>
      <c r="V42" s="34">
        <v>39</v>
      </c>
      <c r="W42" s="17" t="s">
        <v>309</v>
      </c>
      <c r="X42" s="10" t="s">
        <v>9</v>
      </c>
      <c r="Y42" s="8" t="s">
        <v>192</v>
      </c>
      <c r="Z42" s="8">
        <v>3</v>
      </c>
      <c r="AA42" s="11">
        <v>17.399999999999999</v>
      </c>
    </row>
    <row r="43" spans="1:27" ht="28.8">
      <c r="A43" s="35">
        <v>42</v>
      </c>
      <c r="B43" s="18" t="s">
        <v>314</v>
      </c>
      <c r="C43" s="12" t="s">
        <v>11</v>
      </c>
      <c r="D43" s="9" t="s">
        <v>192</v>
      </c>
      <c r="E43" s="9">
        <v>3</v>
      </c>
      <c r="F43" s="13">
        <v>17.100000000000001</v>
      </c>
      <c r="G43" s="15" t="str">
        <f>IF(C43="LAR","LA",C43)</f>
        <v>SF</v>
      </c>
      <c r="H43" s="14" t="str">
        <f>SUBSTITUTE(B43,CHAR(160)," ")</f>
        <v>George Kittle</v>
      </c>
      <c r="I43" s="14" t="str">
        <f t="shared" si="0"/>
        <v>George Kittle</v>
      </c>
      <c r="J43" t="str">
        <f t="shared" si="3"/>
        <v>George Kittle</v>
      </c>
      <c r="K43" t="str">
        <f t="shared" si="2"/>
        <v>G.KITTLE, SF</v>
      </c>
      <c r="L43">
        <f>F43</f>
        <v>17.100000000000001</v>
      </c>
      <c r="O43" s="35">
        <v>42</v>
      </c>
      <c r="P43" s="18" t="s">
        <v>262</v>
      </c>
      <c r="Q43" s="12" t="s">
        <v>28</v>
      </c>
      <c r="R43" s="9" t="s">
        <v>191</v>
      </c>
      <c r="S43" s="9">
        <v>2</v>
      </c>
      <c r="T43" s="13">
        <v>16.3</v>
      </c>
      <c r="V43" s="35">
        <v>42</v>
      </c>
      <c r="W43" s="18" t="s">
        <v>314</v>
      </c>
      <c r="X43" s="12" t="s">
        <v>11</v>
      </c>
      <c r="Y43" s="9" t="s">
        <v>192</v>
      </c>
      <c r="Z43" s="9">
        <v>3</v>
      </c>
      <c r="AA43" s="13">
        <v>17.100000000000001</v>
      </c>
    </row>
    <row r="44" spans="1:27" ht="28.8">
      <c r="A44" s="34">
        <v>43</v>
      </c>
      <c r="B44" s="17" t="s">
        <v>220</v>
      </c>
      <c r="C44" s="10" t="s">
        <v>7</v>
      </c>
      <c r="D44" s="8" t="s">
        <v>191</v>
      </c>
      <c r="E44" s="8">
        <v>3</v>
      </c>
      <c r="F44" s="11">
        <v>17</v>
      </c>
      <c r="G44" s="15" t="str">
        <f>IF(C44="LAR","LA",C44)</f>
        <v>MIN</v>
      </c>
      <c r="H44" s="14" t="str">
        <f>SUBSTITUTE(B44,CHAR(160)," ")</f>
        <v>Adam Thielen</v>
      </c>
      <c r="I44" s="14" t="str">
        <f t="shared" si="0"/>
        <v>Adam Thielen</v>
      </c>
      <c r="J44" t="str">
        <f t="shared" si="3"/>
        <v>Adam Thielen</v>
      </c>
      <c r="K44" t="str">
        <f t="shared" si="2"/>
        <v>A.THIELEN, MIN</v>
      </c>
      <c r="L44">
        <f>F44</f>
        <v>17</v>
      </c>
      <c r="O44" s="34">
        <v>43</v>
      </c>
      <c r="P44" s="17" t="s">
        <v>261</v>
      </c>
      <c r="Q44" s="10" t="s">
        <v>18</v>
      </c>
      <c r="R44" s="8" t="s">
        <v>191</v>
      </c>
      <c r="S44" s="8">
        <v>2</v>
      </c>
      <c r="T44" s="11">
        <v>16.2</v>
      </c>
      <c r="V44" s="34">
        <v>43</v>
      </c>
      <c r="W44" s="17" t="s">
        <v>220</v>
      </c>
      <c r="X44" s="10" t="s">
        <v>7</v>
      </c>
      <c r="Y44" s="8" t="s">
        <v>191</v>
      </c>
      <c r="Z44" s="8">
        <v>3</v>
      </c>
      <c r="AA44" s="11">
        <v>17</v>
      </c>
    </row>
    <row r="45" spans="1:27" ht="43.2">
      <c r="A45" s="35">
        <v>44</v>
      </c>
      <c r="B45" s="18" t="s">
        <v>267</v>
      </c>
      <c r="C45" s="12" t="s">
        <v>9</v>
      </c>
      <c r="D45" s="9" t="s">
        <v>190</v>
      </c>
      <c r="E45" s="9">
        <v>3</v>
      </c>
      <c r="F45" s="13">
        <v>16.899999999999999</v>
      </c>
      <c r="G45" s="15" t="str">
        <f>IF(C45="LAR","LA",C45)</f>
        <v>KC</v>
      </c>
      <c r="H45" s="14" t="str">
        <f>SUBSTITUTE(B45,CHAR(160)," ")</f>
        <v>Clyde Edwards-Helaire</v>
      </c>
      <c r="I45" s="14" t="str">
        <f t="shared" si="0"/>
        <v>Clyde Edwards-Helaire</v>
      </c>
      <c r="J45" t="str">
        <f t="shared" si="3"/>
        <v>Clyde Edwards-Helaire</v>
      </c>
      <c r="K45" t="str">
        <f t="shared" si="2"/>
        <v>C.EDWARDS-HELAIRE, KC</v>
      </c>
      <c r="L45">
        <f>F45</f>
        <v>16.899999999999999</v>
      </c>
      <c r="O45" s="35">
        <v>44</v>
      </c>
      <c r="P45" s="18" t="s">
        <v>341</v>
      </c>
      <c r="Q45" s="12" t="s">
        <v>11</v>
      </c>
      <c r="R45" s="9" t="s">
        <v>191</v>
      </c>
      <c r="S45" s="9">
        <v>2</v>
      </c>
      <c r="T45" s="13">
        <v>16.100000000000001</v>
      </c>
      <c r="V45" s="35">
        <v>44</v>
      </c>
      <c r="W45" s="18" t="s">
        <v>267</v>
      </c>
      <c r="X45" s="12" t="s">
        <v>9</v>
      </c>
      <c r="Y45" s="9" t="s">
        <v>190</v>
      </c>
      <c r="Z45" s="9">
        <v>3</v>
      </c>
      <c r="AA45" s="13">
        <v>16.899999999999999</v>
      </c>
    </row>
    <row r="46" spans="1:27" ht="28.8">
      <c r="A46" s="34">
        <v>45</v>
      </c>
      <c r="B46" s="17" t="s">
        <v>271</v>
      </c>
      <c r="C46" s="10" t="s">
        <v>6</v>
      </c>
      <c r="D46" s="8" t="s">
        <v>190</v>
      </c>
      <c r="E46" s="8">
        <v>3</v>
      </c>
      <c r="F46" s="11">
        <v>16.2</v>
      </c>
      <c r="G46" s="15" t="str">
        <f>IF(C46="LAR","LA",C46)</f>
        <v>SEA</v>
      </c>
      <c r="H46" s="14" t="str">
        <f>SUBSTITUTE(B46,CHAR(160)," ")</f>
        <v>Chris Carson</v>
      </c>
      <c r="I46" s="14" t="str">
        <f t="shared" si="0"/>
        <v>Chris Carson</v>
      </c>
      <c r="J46" t="str">
        <f t="shared" si="3"/>
        <v>Chris Carson</v>
      </c>
      <c r="K46" t="str">
        <f t="shared" si="2"/>
        <v>C.CARSON, SEA</v>
      </c>
      <c r="L46">
        <f>F46</f>
        <v>16.2</v>
      </c>
      <c r="O46" s="34">
        <v>45</v>
      </c>
      <c r="P46" s="17" t="s">
        <v>230</v>
      </c>
      <c r="Q46" s="10" t="s">
        <v>26</v>
      </c>
      <c r="R46" s="8" t="s">
        <v>191</v>
      </c>
      <c r="S46" s="8">
        <v>2</v>
      </c>
      <c r="T46" s="11">
        <v>16</v>
      </c>
      <c r="V46" s="34">
        <v>45</v>
      </c>
      <c r="W46" s="17" t="s">
        <v>271</v>
      </c>
      <c r="X46" s="10" t="s">
        <v>6</v>
      </c>
      <c r="Y46" s="8" t="s">
        <v>190</v>
      </c>
      <c r="Z46" s="8">
        <v>3</v>
      </c>
      <c r="AA46" s="11">
        <v>16.2</v>
      </c>
    </row>
    <row r="47" spans="1:27" ht="28.8">
      <c r="A47" s="35">
        <v>45</v>
      </c>
      <c r="B47" s="18" t="s">
        <v>232</v>
      </c>
      <c r="C47" s="12" t="s">
        <v>13</v>
      </c>
      <c r="D47" s="9" t="s">
        <v>191</v>
      </c>
      <c r="E47" s="9">
        <v>3</v>
      </c>
      <c r="F47" s="13">
        <v>16.2</v>
      </c>
      <c r="G47" s="15" t="str">
        <f>IF(C47="LAR","LA",C47)</f>
        <v>ARI</v>
      </c>
      <c r="H47" s="14" t="str">
        <f>SUBSTITUTE(B47,CHAR(160)," ")</f>
        <v>A.J. Green</v>
      </c>
      <c r="I47" s="14" t="str">
        <f t="shared" si="0"/>
        <v>A.J. Green</v>
      </c>
      <c r="J47" t="str">
        <f t="shared" si="3"/>
        <v>A.J. Green</v>
      </c>
      <c r="K47" t="str">
        <f t="shared" si="2"/>
        <v>A.GREEN, ARI</v>
      </c>
      <c r="L47">
        <f>F47</f>
        <v>16.2</v>
      </c>
      <c r="O47" s="35">
        <v>45</v>
      </c>
      <c r="P47" s="18" t="s">
        <v>236</v>
      </c>
      <c r="Q47" s="12" t="s">
        <v>1</v>
      </c>
      <c r="R47" s="9" t="s">
        <v>191</v>
      </c>
      <c r="S47" s="9">
        <v>2</v>
      </c>
      <c r="T47" s="13">
        <v>16</v>
      </c>
      <c r="V47" s="35">
        <v>45</v>
      </c>
      <c r="W47" s="18" t="s">
        <v>232</v>
      </c>
      <c r="X47" s="12" t="s">
        <v>13</v>
      </c>
      <c r="Y47" s="9" t="s">
        <v>191</v>
      </c>
      <c r="Z47" s="9">
        <v>3</v>
      </c>
      <c r="AA47" s="13">
        <v>16.2</v>
      </c>
    </row>
    <row r="48" spans="1:27" ht="43.2">
      <c r="A48" s="34">
        <v>45</v>
      </c>
      <c r="B48" s="17" t="s">
        <v>346</v>
      </c>
      <c r="C48" s="10" t="s">
        <v>22</v>
      </c>
      <c r="D48" s="8" t="s">
        <v>190</v>
      </c>
      <c r="E48" s="8">
        <v>3</v>
      </c>
      <c r="F48" s="11">
        <v>16.2</v>
      </c>
      <c r="G48" s="15" t="str">
        <f>IF(C48="LAR","LA",C48)</f>
        <v>ATL</v>
      </c>
      <c r="H48" s="14" t="str">
        <f>SUBSTITUTE(B48,CHAR(160)," ")</f>
        <v>Cordarrelle Patterson</v>
      </c>
      <c r="I48" s="14" t="str">
        <f t="shared" si="0"/>
        <v>Cordarrelle Patterson</v>
      </c>
      <c r="J48" t="str">
        <f t="shared" si="3"/>
        <v>Cordarrelle Patterson</v>
      </c>
      <c r="K48" t="str">
        <f t="shared" si="2"/>
        <v>C.PATTERSON, ATL</v>
      </c>
      <c r="L48">
        <f>F48</f>
        <v>16.2</v>
      </c>
      <c r="O48" s="34">
        <v>47</v>
      </c>
      <c r="P48" s="17" t="s">
        <v>220</v>
      </c>
      <c r="Q48" s="10" t="s">
        <v>7</v>
      </c>
      <c r="R48" s="8" t="s">
        <v>191</v>
      </c>
      <c r="S48" s="8">
        <v>2</v>
      </c>
      <c r="T48" s="11">
        <v>15.9</v>
      </c>
      <c r="V48" s="34">
        <v>45</v>
      </c>
      <c r="W48" s="17" t="s">
        <v>346</v>
      </c>
      <c r="X48" s="10" t="s">
        <v>22</v>
      </c>
      <c r="Y48" s="8" t="s">
        <v>190</v>
      </c>
      <c r="Z48" s="8">
        <v>3</v>
      </c>
      <c r="AA48" s="11">
        <v>16.2</v>
      </c>
    </row>
    <row r="49" spans="1:27" ht="28.8">
      <c r="A49" s="35">
        <v>48</v>
      </c>
      <c r="B49" s="18" t="s">
        <v>313</v>
      </c>
      <c r="C49" s="12" t="s">
        <v>0</v>
      </c>
      <c r="D49" s="9" t="s">
        <v>192</v>
      </c>
      <c r="E49" s="9">
        <v>3</v>
      </c>
      <c r="F49" s="13">
        <v>15.9</v>
      </c>
      <c r="G49" s="15" t="str">
        <f>IF(C49="LAR","LA",C49)</f>
        <v>BAL</v>
      </c>
      <c r="H49" s="14" t="str">
        <f>SUBSTITUTE(B49,CHAR(160)," ")</f>
        <v>Mark Andrews</v>
      </c>
      <c r="I49" s="14" t="str">
        <f t="shared" si="0"/>
        <v>Mark Andrews</v>
      </c>
      <c r="J49" t="str">
        <f t="shared" si="3"/>
        <v>Mark Andrews</v>
      </c>
      <c r="K49" t="str">
        <f t="shared" si="2"/>
        <v>M.ANDREWS, BAL</v>
      </c>
      <c r="L49">
        <f>F49</f>
        <v>15.9</v>
      </c>
      <c r="O49" s="35">
        <v>48</v>
      </c>
      <c r="P49" s="18" t="s">
        <v>4842</v>
      </c>
      <c r="Q49" s="12" t="s">
        <v>26</v>
      </c>
      <c r="R49" s="9" t="s">
        <v>190</v>
      </c>
      <c r="S49" s="9">
        <v>2</v>
      </c>
      <c r="T49" s="13">
        <v>15.4</v>
      </c>
      <c r="V49" s="35">
        <v>48</v>
      </c>
      <c r="W49" s="18" t="s">
        <v>313</v>
      </c>
      <c r="X49" s="12" t="s">
        <v>0</v>
      </c>
      <c r="Y49" s="9" t="s">
        <v>192</v>
      </c>
      <c r="Z49" s="9">
        <v>3</v>
      </c>
      <c r="AA49" s="13">
        <v>15.9</v>
      </c>
    </row>
    <row r="50" spans="1:27" ht="41.4">
      <c r="A50" s="34">
        <v>49</v>
      </c>
      <c r="B50" s="17" t="s">
        <v>6951</v>
      </c>
      <c r="C50" s="10" t="s">
        <v>16</v>
      </c>
      <c r="D50" s="8" t="s">
        <v>192</v>
      </c>
      <c r="E50" s="8">
        <v>3</v>
      </c>
      <c r="F50" s="11">
        <v>15.3</v>
      </c>
      <c r="G50" s="15" t="str">
        <f>IF(C50="LAR","LA",C50)</f>
        <v>PHI</v>
      </c>
      <c r="H50" s="14" t="str">
        <f>SUBSTITUTE(B50,CHAR(160)," ")</f>
        <v>Zach Ertz</v>
      </c>
      <c r="I50" s="14" t="str">
        <f t="shared" si="0"/>
        <v>Zach Ertz</v>
      </c>
      <c r="J50" t="str">
        <f t="shared" si="3"/>
        <v>Zach Ertz</v>
      </c>
      <c r="K50" t="str">
        <f t="shared" si="2"/>
        <v>Z.ERTZ, PHI</v>
      </c>
      <c r="L50">
        <f>F50</f>
        <v>15.3</v>
      </c>
      <c r="O50" s="34">
        <v>48</v>
      </c>
      <c r="P50" s="17" t="s">
        <v>215</v>
      </c>
      <c r="Q50" s="10" t="s">
        <v>13</v>
      </c>
      <c r="R50" s="8" t="s">
        <v>191</v>
      </c>
      <c r="S50" s="8">
        <v>2</v>
      </c>
      <c r="T50" s="11">
        <v>15.4</v>
      </c>
      <c r="V50" s="34">
        <v>49</v>
      </c>
      <c r="W50" s="17" t="s">
        <v>6951</v>
      </c>
      <c r="X50" s="10" t="s">
        <v>16</v>
      </c>
      <c r="Y50" s="8" t="s">
        <v>192</v>
      </c>
      <c r="Z50" s="8">
        <v>3</v>
      </c>
      <c r="AA50" s="11">
        <v>15.3</v>
      </c>
    </row>
    <row r="51" spans="1:27" ht="43.2">
      <c r="A51" s="35">
        <v>50</v>
      </c>
      <c r="B51" s="18" t="s">
        <v>425</v>
      </c>
      <c r="C51" s="12" t="s">
        <v>27</v>
      </c>
      <c r="D51" s="9" t="s">
        <v>190</v>
      </c>
      <c r="E51" s="9">
        <v>3</v>
      </c>
      <c r="F51" s="13">
        <v>15.2</v>
      </c>
      <c r="G51" s="15" t="str">
        <f>IF(C51="LAR","LA",C51)</f>
        <v>DEN</v>
      </c>
      <c r="H51" s="14" t="str">
        <f>SUBSTITUTE(B51,CHAR(160)," ")</f>
        <v>Melvin Gordon III</v>
      </c>
      <c r="I51" s="14" t="str">
        <f t="shared" si="0"/>
        <v>Melvin Gordon</v>
      </c>
      <c r="J51" t="str">
        <f t="shared" si="3"/>
        <v>Melvin Gordon</v>
      </c>
      <c r="K51" t="str">
        <f t="shared" si="2"/>
        <v>M.GORDON, DEN</v>
      </c>
      <c r="L51">
        <f>F51</f>
        <v>15.2</v>
      </c>
      <c r="O51" s="35">
        <v>50</v>
      </c>
      <c r="P51" s="18" t="s">
        <v>271</v>
      </c>
      <c r="Q51" s="12" t="s">
        <v>6</v>
      </c>
      <c r="R51" s="9" t="s">
        <v>190</v>
      </c>
      <c r="S51" s="9">
        <v>2</v>
      </c>
      <c r="T51" s="13">
        <v>15.1</v>
      </c>
      <c r="V51" s="35">
        <v>50</v>
      </c>
      <c r="W51" s="18" t="s">
        <v>425</v>
      </c>
      <c r="X51" s="12" t="s">
        <v>27</v>
      </c>
      <c r="Y51" s="9" t="s">
        <v>190</v>
      </c>
      <c r="Z51" s="9">
        <v>3</v>
      </c>
      <c r="AA51" s="13">
        <v>15.2</v>
      </c>
    </row>
    <row r="52" spans="1:27" ht="28.8">
      <c r="A52" s="34">
        <v>51</v>
      </c>
      <c r="B52" s="17" t="s">
        <v>323</v>
      </c>
      <c r="C52" s="10" t="s">
        <v>362</v>
      </c>
      <c r="D52" s="8" t="s">
        <v>192</v>
      </c>
      <c r="E52" s="8">
        <v>3</v>
      </c>
      <c r="F52" s="11">
        <v>15</v>
      </c>
      <c r="G52" s="15" t="str">
        <f>IF(C52="LAR","LA",C52)</f>
        <v>LA</v>
      </c>
      <c r="H52" s="14" t="str">
        <f>SUBSTITUTE(B52,CHAR(160)," ")</f>
        <v>Tyler Higbee</v>
      </c>
      <c r="I52" s="14" t="str">
        <f t="shared" si="0"/>
        <v>Tyler Higbee</v>
      </c>
      <c r="J52" t="str">
        <f t="shared" si="3"/>
        <v>Tyler Higbee</v>
      </c>
      <c r="K52" t="str">
        <f t="shared" si="2"/>
        <v>T.HIGBEE, LA</v>
      </c>
      <c r="L52">
        <f>F52</f>
        <v>15</v>
      </c>
      <c r="O52" s="34">
        <v>51</v>
      </c>
      <c r="P52" s="17" t="s">
        <v>216</v>
      </c>
      <c r="Q52" s="10" t="s">
        <v>25</v>
      </c>
      <c r="R52" s="8" t="s">
        <v>191</v>
      </c>
      <c r="S52" s="8">
        <v>2</v>
      </c>
      <c r="T52" s="11">
        <v>14.8</v>
      </c>
      <c r="V52" s="34">
        <v>51</v>
      </c>
      <c r="W52" s="17" t="s">
        <v>323</v>
      </c>
      <c r="X52" s="10" t="s">
        <v>362</v>
      </c>
      <c r="Y52" s="8" t="s">
        <v>192</v>
      </c>
      <c r="Z52" s="8">
        <v>3</v>
      </c>
      <c r="AA52" s="11">
        <v>15</v>
      </c>
    </row>
    <row r="53" spans="1:27" ht="57.6">
      <c r="A53" s="35">
        <v>52</v>
      </c>
      <c r="B53" s="18" t="s">
        <v>6952</v>
      </c>
      <c r="C53" s="12" t="s">
        <v>24</v>
      </c>
      <c r="D53" s="9" t="s">
        <v>191</v>
      </c>
      <c r="E53" s="9">
        <v>3</v>
      </c>
      <c r="F53" s="13">
        <v>14.9</v>
      </c>
      <c r="G53" s="15" t="str">
        <f>IF(C53="LAR","LA",C53)</f>
        <v>GB</v>
      </c>
      <c r="H53" s="14" t="str">
        <f>SUBSTITUTE(B53,CHAR(160)," ")</f>
        <v>Marquez Valdes-Scantling Q</v>
      </c>
      <c r="I53" s="14" t="str">
        <f t="shared" si="0"/>
        <v>Marquez Valdes-Scantling Q</v>
      </c>
      <c r="J53" t="str">
        <f t="shared" si="3"/>
        <v>Marquez Valdes-Scantling</v>
      </c>
      <c r="K53" t="str">
        <f t="shared" si="2"/>
        <v>M.VALDES-SCANTLING, GB</v>
      </c>
      <c r="L53">
        <f>F53</f>
        <v>14.9</v>
      </c>
      <c r="O53" s="35">
        <v>51</v>
      </c>
      <c r="P53" s="18" t="s">
        <v>248</v>
      </c>
      <c r="Q53" s="12" t="s">
        <v>5</v>
      </c>
      <c r="R53" s="9" t="s">
        <v>191</v>
      </c>
      <c r="S53" s="9">
        <v>2</v>
      </c>
      <c r="T53" s="13">
        <v>14.8</v>
      </c>
      <c r="V53" s="35">
        <v>52</v>
      </c>
      <c r="W53" s="18" t="s">
        <v>6952</v>
      </c>
      <c r="X53" s="12" t="s">
        <v>24</v>
      </c>
      <c r="Y53" s="9" t="s">
        <v>191</v>
      </c>
      <c r="Z53" s="9">
        <v>3</v>
      </c>
      <c r="AA53" s="13">
        <v>14.9</v>
      </c>
    </row>
    <row r="54" spans="1:27" ht="28.8">
      <c r="A54" s="34">
        <v>52</v>
      </c>
      <c r="B54" s="17" t="s">
        <v>331</v>
      </c>
      <c r="C54" s="10" t="s">
        <v>26</v>
      </c>
      <c r="D54" s="8" t="s">
        <v>192</v>
      </c>
      <c r="E54" s="8">
        <v>3</v>
      </c>
      <c r="F54" s="11">
        <v>14.9</v>
      </c>
      <c r="G54" s="15" t="str">
        <f>IF(C54="LAR","LA",C54)</f>
        <v>BUF</v>
      </c>
      <c r="H54" s="14" t="str">
        <f>SUBSTITUTE(B54,CHAR(160)," ")</f>
        <v>Dawson Knox</v>
      </c>
      <c r="I54" s="14" t="str">
        <f t="shared" si="0"/>
        <v>Dawson Knox</v>
      </c>
      <c r="J54" t="str">
        <f t="shared" si="3"/>
        <v>Dawson Knox</v>
      </c>
      <c r="K54" t="str">
        <f t="shared" si="2"/>
        <v>D.KNOX, BUF</v>
      </c>
      <c r="L54">
        <f>F54</f>
        <v>14.9</v>
      </c>
      <c r="O54" s="34">
        <v>53</v>
      </c>
      <c r="P54" s="17" t="s">
        <v>222</v>
      </c>
      <c r="Q54" s="10" t="s">
        <v>3</v>
      </c>
      <c r="R54" s="8" t="s">
        <v>191</v>
      </c>
      <c r="S54" s="8">
        <v>2</v>
      </c>
      <c r="T54" s="11">
        <v>14.4</v>
      </c>
      <c r="V54" s="34">
        <v>52</v>
      </c>
      <c r="W54" s="17" t="s">
        <v>331</v>
      </c>
      <c r="X54" s="10" t="s">
        <v>26</v>
      </c>
      <c r="Y54" s="8" t="s">
        <v>192</v>
      </c>
      <c r="Z54" s="8">
        <v>3</v>
      </c>
      <c r="AA54" s="11">
        <v>14.9</v>
      </c>
    </row>
    <row r="55" spans="1:27" ht="28.8">
      <c r="A55" s="35">
        <v>54</v>
      </c>
      <c r="B55" s="18" t="s">
        <v>249</v>
      </c>
      <c r="C55" s="12" t="s">
        <v>27</v>
      </c>
      <c r="D55" s="9" t="s">
        <v>191</v>
      </c>
      <c r="E55" s="9">
        <v>3</v>
      </c>
      <c r="F55" s="13">
        <v>14.8</v>
      </c>
      <c r="G55" s="15" t="str">
        <f>IF(C55="LAR","LA",C55)</f>
        <v>DEN</v>
      </c>
      <c r="H55" s="14" t="str">
        <f>SUBSTITUTE(B55,CHAR(160)," ")</f>
        <v>Tim Patrick</v>
      </c>
      <c r="I55" s="14" t="str">
        <f t="shared" si="0"/>
        <v>Tim Patrick</v>
      </c>
      <c r="J55" t="str">
        <f t="shared" si="3"/>
        <v>Tim Patrick</v>
      </c>
      <c r="K55" t="str">
        <f t="shared" si="2"/>
        <v>T.PATRICK, DEN</v>
      </c>
      <c r="L55">
        <f>F55</f>
        <v>14.8</v>
      </c>
      <c r="O55" s="35">
        <v>54</v>
      </c>
      <c r="P55" s="18" t="s">
        <v>356</v>
      </c>
      <c r="Q55" s="12" t="s">
        <v>9</v>
      </c>
      <c r="R55" s="9" t="s">
        <v>191</v>
      </c>
      <c r="S55" s="9">
        <v>2</v>
      </c>
      <c r="T55" s="13">
        <v>14.3</v>
      </c>
      <c r="V55" s="35">
        <v>54</v>
      </c>
      <c r="W55" s="18" t="s">
        <v>249</v>
      </c>
      <c r="X55" s="12" t="s">
        <v>27</v>
      </c>
      <c r="Y55" s="9" t="s">
        <v>191</v>
      </c>
      <c r="Z55" s="9">
        <v>3</v>
      </c>
      <c r="AA55" s="13">
        <v>14.8</v>
      </c>
    </row>
    <row r="56" spans="1:27" ht="28.8">
      <c r="A56" s="34">
        <v>55</v>
      </c>
      <c r="B56" s="17" t="s">
        <v>288</v>
      </c>
      <c r="C56" s="10" t="s">
        <v>28</v>
      </c>
      <c r="D56" s="8" t="s">
        <v>190</v>
      </c>
      <c r="E56" s="8">
        <v>3</v>
      </c>
      <c r="F56" s="11">
        <v>14.7</v>
      </c>
      <c r="G56" s="15" t="str">
        <f>IF(C56="LAR","LA",C56)</f>
        <v>DET</v>
      </c>
      <c r="H56" s="14" t="str">
        <f>SUBSTITUTE(B56,CHAR(160)," ")</f>
        <v>Jamaal Williams</v>
      </c>
      <c r="I56" s="14" t="str">
        <f t="shared" si="0"/>
        <v>Jamaal Williams</v>
      </c>
      <c r="J56" t="str">
        <f t="shared" si="3"/>
        <v>Jamaal Williams</v>
      </c>
      <c r="K56" t="str">
        <f t="shared" si="2"/>
        <v>J.WILLIAMS, DET</v>
      </c>
      <c r="L56">
        <f>F56</f>
        <v>14.7</v>
      </c>
      <c r="O56" s="34">
        <v>54</v>
      </c>
      <c r="P56" s="17" t="s">
        <v>221</v>
      </c>
      <c r="Q56" s="10" t="s">
        <v>1</v>
      </c>
      <c r="R56" s="8" t="s">
        <v>191</v>
      </c>
      <c r="S56" s="8">
        <v>2</v>
      </c>
      <c r="T56" s="11">
        <v>14.3</v>
      </c>
      <c r="V56" s="34">
        <v>55</v>
      </c>
      <c r="W56" s="17" t="s">
        <v>288</v>
      </c>
      <c r="X56" s="10" t="s">
        <v>28</v>
      </c>
      <c r="Y56" s="8" t="s">
        <v>190</v>
      </c>
      <c r="Z56" s="8">
        <v>3</v>
      </c>
      <c r="AA56" s="11">
        <v>14.7</v>
      </c>
    </row>
    <row r="57" spans="1:27" ht="28.8">
      <c r="A57" s="35">
        <v>56</v>
      </c>
      <c r="B57" s="18" t="s">
        <v>4890</v>
      </c>
      <c r="C57" s="12" t="s">
        <v>11</v>
      </c>
      <c r="D57" s="9" t="s">
        <v>191</v>
      </c>
      <c r="E57" s="9">
        <v>3</v>
      </c>
      <c r="F57" s="13">
        <v>14.5</v>
      </c>
      <c r="G57" s="15" t="str">
        <f>IF(C57="LAR","LA",C57)</f>
        <v>SF</v>
      </c>
      <c r="H57" s="14" t="str">
        <f>SUBSTITUTE(B57,CHAR(160)," ")</f>
        <v>Brandon Aiyuk</v>
      </c>
      <c r="I57" s="14" t="str">
        <f t="shared" si="0"/>
        <v>Brandon Aiyuk</v>
      </c>
      <c r="J57" t="str">
        <f t="shared" si="3"/>
        <v>Brandon Aiyuk</v>
      </c>
      <c r="K57" t="str">
        <f t="shared" si="2"/>
        <v>B.AIYUK, SF</v>
      </c>
      <c r="L57">
        <f>F57</f>
        <v>14.5</v>
      </c>
      <c r="O57" s="35">
        <v>54</v>
      </c>
      <c r="P57" s="18" t="s">
        <v>257</v>
      </c>
      <c r="Q57" s="12" t="s">
        <v>12</v>
      </c>
      <c r="R57" s="9" t="s">
        <v>191</v>
      </c>
      <c r="S57" s="9">
        <v>2</v>
      </c>
      <c r="T57" s="13">
        <v>14.3</v>
      </c>
      <c r="V57" s="35">
        <v>56</v>
      </c>
      <c r="W57" s="18" t="s">
        <v>4890</v>
      </c>
      <c r="X57" s="12" t="s">
        <v>11</v>
      </c>
      <c r="Y57" s="9" t="s">
        <v>191</v>
      </c>
      <c r="Z57" s="9">
        <v>3</v>
      </c>
      <c r="AA57" s="13">
        <v>14.5</v>
      </c>
    </row>
    <row r="58" spans="1:27" ht="28.8">
      <c r="A58" s="34">
        <v>56</v>
      </c>
      <c r="B58" s="17" t="s">
        <v>273</v>
      </c>
      <c r="C58" s="10" t="s">
        <v>13</v>
      </c>
      <c r="D58" s="8" t="s">
        <v>190</v>
      </c>
      <c r="E58" s="8">
        <v>3</v>
      </c>
      <c r="F58" s="11">
        <v>14.5</v>
      </c>
      <c r="G58" s="15" t="str">
        <f>IF(C58="LAR","LA",C58)</f>
        <v>ARI</v>
      </c>
      <c r="H58" s="14" t="str">
        <f>SUBSTITUTE(B58,CHAR(160)," ")</f>
        <v>Chase Edmonds</v>
      </c>
      <c r="I58" s="14" t="str">
        <f t="shared" si="0"/>
        <v>Chase Edmonds</v>
      </c>
      <c r="J58" t="str">
        <f t="shared" si="3"/>
        <v>Chase Edmonds</v>
      </c>
      <c r="K58" t="str">
        <f t="shared" si="2"/>
        <v>C.EDMONDS, ARI</v>
      </c>
      <c r="L58">
        <f>F58</f>
        <v>14.5</v>
      </c>
      <c r="O58" s="34">
        <v>57</v>
      </c>
      <c r="P58" s="17" t="s">
        <v>324</v>
      </c>
      <c r="Q58" s="10" t="s">
        <v>24</v>
      </c>
      <c r="R58" s="8" t="s">
        <v>192</v>
      </c>
      <c r="S58" s="8">
        <v>2</v>
      </c>
      <c r="T58" s="11">
        <v>14.2</v>
      </c>
      <c r="V58" s="34">
        <v>56</v>
      </c>
      <c r="W58" s="17" t="s">
        <v>273</v>
      </c>
      <c r="X58" s="10" t="s">
        <v>13</v>
      </c>
      <c r="Y58" s="8" t="s">
        <v>190</v>
      </c>
      <c r="Z58" s="8">
        <v>3</v>
      </c>
      <c r="AA58" s="11">
        <v>14.5</v>
      </c>
    </row>
    <row r="59" spans="1:27" ht="28.8">
      <c r="A59" s="35">
        <v>58</v>
      </c>
      <c r="B59" s="18" t="s">
        <v>351</v>
      </c>
      <c r="C59" s="12" t="s">
        <v>29</v>
      </c>
      <c r="D59" s="9" t="s">
        <v>191</v>
      </c>
      <c r="E59" s="9">
        <v>3</v>
      </c>
      <c r="F59" s="13">
        <v>14.1</v>
      </c>
      <c r="G59" s="15" t="str">
        <f>IF(C59="LAR","LA",C59)</f>
        <v>NO</v>
      </c>
      <c r="H59" s="14" t="str">
        <f>SUBSTITUTE(B59,CHAR(160)," ")</f>
        <v>Marquez Callaway</v>
      </c>
      <c r="I59" s="14" t="str">
        <f t="shared" si="0"/>
        <v>Marquez Callaway</v>
      </c>
      <c r="J59" t="str">
        <f t="shared" si="3"/>
        <v>Marquez Callaway</v>
      </c>
      <c r="K59" t="str">
        <f t="shared" si="2"/>
        <v>M.CALLAWAY, NO</v>
      </c>
      <c r="L59">
        <f>F59</f>
        <v>14.1</v>
      </c>
      <c r="O59" s="35">
        <v>58</v>
      </c>
      <c r="P59" s="18" t="s">
        <v>420</v>
      </c>
      <c r="Q59" s="12" t="s">
        <v>16</v>
      </c>
      <c r="R59" s="9" t="s">
        <v>191</v>
      </c>
      <c r="S59" s="9">
        <v>2</v>
      </c>
      <c r="T59" s="13">
        <v>13.7</v>
      </c>
      <c r="V59" s="35">
        <v>58</v>
      </c>
      <c r="W59" s="18" t="s">
        <v>351</v>
      </c>
      <c r="X59" s="12" t="s">
        <v>29</v>
      </c>
      <c r="Y59" s="9" t="s">
        <v>191</v>
      </c>
      <c r="Z59" s="9">
        <v>3</v>
      </c>
      <c r="AA59" s="13">
        <v>14.1</v>
      </c>
    </row>
    <row r="60" spans="1:27" ht="55.2">
      <c r="A60" s="34">
        <v>58</v>
      </c>
      <c r="B60" s="17" t="s">
        <v>217</v>
      </c>
      <c r="C60" s="10" t="s">
        <v>22</v>
      </c>
      <c r="D60" s="8" t="s">
        <v>191</v>
      </c>
      <c r="E60" s="8">
        <v>3</v>
      </c>
      <c r="F60" s="11">
        <v>14.1</v>
      </c>
      <c r="G60" s="15" t="str">
        <f>IF(C60="LAR","LA",C60)</f>
        <v>ATL</v>
      </c>
      <c r="H60" s="14" t="str">
        <f>SUBSTITUTE(B60,CHAR(160)," ")</f>
        <v>Calvin Ridley</v>
      </c>
      <c r="I60" s="14" t="str">
        <f t="shared" si="0"/>
        <v>Calvin Ridley</v>
      </c>
      <c r="J60" t="str">
        <f t="shared" si="3"/>
        <v>Calvin Ridley</v>
      </c>
      <c r="K60" t="str">
        <f t="shared" si="2"/>
        <v>C.RIDLEY, ATL</v>
      </c>
      <c r="L60">
        <f>F60</f>
        <v>14.1</v>
      </c>
      <c r="O60" s="34">
        <v>59</v>
      </c>
      <c r="P60" s="17" t="s">
        <v>259</v>
      </c>
      <c r="Q60" s="10" t="s">
        <v>9</v>
      </c>
      <c r="R60" s="8" t="s">
        <v>191</v>
      </c>
      <c r="S60" s="8">
        <v>2</v>
      </c>
      <c r="T60" s="11">
        <v>13.6</v>
      </c>
      <c r="V60" s="34">
        <v>58</v>
      </c>
      <c r="W60" s="17" t="s">
        <v>217</v>
      </c>
      <c r="X60" s="10" t="s">
        <v>22</v>
      </c>
      <c r="Y60" s="8" t="s">
        <v>191</v>
      </c>
      <c r="Z60" s="8">
        <v>3</v>
      </c>
      <c r="AA60" s="11">
        <v>14.1</v>
      </c>
    </row>
    <row r="61" spans="1:27" ht="28.8">
      <c r="A61" s="35">
        <v>60</v>
      </c>
      <c r="B61" s="18" t="s">
        <v>429</v>
      </c>
      <c r="C61" s="12" t="s">
        <v>20</v>
      </c>
      <c r="D61" s="9" t="s">
        <v>191</v>
      </c>
      <c r="E61" s="9">
        <v>3</v>
      </c>
      <c r="F61" s="13">
        <v>13.9</v>
      </c>
      <c r="G61" s="15" t="str">
        <f>IF(C61="LAR","LA",C61)</f>
        <v>JAX</v>
      </c>
      <c r="H61" s="14" t="str">
        <f>SUBSTITUTE(B61,CHAR(160)," ")</f>
        <v>DJ Chark Jr.</v>
      </c>
      <c r="I61" s="14" t="str">
        <f t="shared" si="0"/>
        <v>DJ Chark</v>
      </c>
      <c r="J61" t="str">
        <f t="shared" si="3"/>
        <v>DJ Chark</v>
      </c>
      <c r="K61" t="str">
        <f t="shared" si="2"/>
        <v>D.CHARK, JAX</v>
      </c>
      <c r="L61">
        <f>F61</f>
        <v>13.9</v>
      </c>
      <c r="O61" s="35">
        <v>60</v>
      </c>
      <c r="P61" s="18" t="s">
        <v>359</v>
      </c>
      <c r="Q61" s="12" t="s">
        <v>23</v>
      </c>
      <c r="R61" s="9" t="s">
        <v>190</v>
      </c>
      <c r="S61" s="9">
        <v>2</v>
      </c>
      <c r="T61" s="13">
        <v>13.4</v>
      </c>
      <c r="V61" s="35">
        <v>60</v>
      </c>
      <c r="W61" s="18" t="s">
        <v>429</v>
      </c>
      <c r="X61" s="12" t="s">
        <v>20</v>
      </c>
      <c r="Y61" s="9" t="s">
        <v>191</v>
      </c>
      <c r="Z61" s="9">
        <v>3</v>
      </c>
      <c r="AA61" s="13">
        <v>13.9</v>
      </c>
    </row>
    <row r="62" spans="1:27" ht="43.2">
      <c r="A62" s="34">
        <v>61</v>
      </c>
      <c r="B62" s="17" t="s">
        <v>6953</v>
      </c>
      <c r="C62" s="10" t="s">
        <v>4</v>
      </c>
      <c r="D62" s="8" t="s">
        <v>191</v>
      </c>
      <c r="E62" s="8">
        <v>3</v>
      </c>
      <c r="F62" s="11">
        <v>13.7</v>
      </c>
      <c r="G62" s="15" t="str">
        <f>IF(C62="LAR","LA",C62)</f>
        <v>CLE</v>
      </c>
      <c r="H62" s="14" t="str">
        <f>SUBSTITUTE(B62,CHAR(160)," ")</f>
        <v>Odell Beckham Jr.</v>
      </c>
      <c r="I62" s="14" t="str">
        <f t="shared" si="0"/>
        <v>Odell Beckham</v>
      </c>
      <c r="J62" t="str">
        <f t="shared" si="3"/>
        <v>Odell Beckham</v>
      </c>
      <c r="K62" t="str">
        <f t="shared" si="2"/>
        <v>O.BECKHAM, CLE</v>
      </c>
      <c r="L62">
        <f>F62</f>
        <v>13.7</v>
      </c>
      <c r="O62" s="34">
        <v>60</v>
      </c>
      <c r="P62" s="17" t="s">
        <v>557</v>
      </c>
      <c r="Q62" s="10" t="s">
        <v>1</v>
      </c>
      <c r="R62" s="8" t="s">
        <v>191</v>
      </c>
      <c r="S62" s="8">
        <v>2</v>
      </c>
      <c r="T62" s="11">
        <v>13.4</v>
      </c>
      <c r="V62" s="34">
        <v>61</v>
      </c>
      <c r="W62" s="17" t="s">
        <v>6953</v>
      </c>
      <c r="X62" s="10" t="s">
        <v>4</v>
      </c>
      <c r="Y62" s="8" t="s">
        <v>191</v>
      </c>
      <c r="Z62" s="8">
        <v>3</v>
      </c>
      <c r="AA62" s="11">
        <v>13.7</v>
      </c>
    </row>
    <row r="63" spans="1:27" ht="28.8">
      <c r="A63" s="35">
        <v>62</v>
      </c>
      <c r="B63" s="18" t="s">
        <v>221</v>
      </c>
      <c r="C63" s="12" t="s">
        <v>1</v>
      </c>
      <c r="D63" s="9" t="s">
        <v>191</v>
      </c>
      <c r="E63" s="9">
        <v>3</v>
      </c>
      <c r="F63" s="13">
        <v>13.6</v>
      </c>
      <c r="G63" s="15" t="str">
        <f>IF(C63="LAR","LA",C63)</f>
        <v>CIN</v>
      </c>
      <c r="H63" s="14" t="str">
        <f>SUBSTITUTE(B63,CHAR(160)," ")</f>
        <v>Tyler Boyd</v>
      </c>
      <c r="I63" s="14" t="str">
        <f t="shared" si="0"/>
        <v>Tyler Boyd</v>
      </c>
      <c r="J63" t="str">
        <f t="shared" si="3"/>
        <v>Tyler Boyd</v>
      </c>
      <c r="K63" t="str">
        <f t="shared" si="2"/>
        <v>T.BOYD, CIN</v>
      </c>
      <c r="L63">
        <f>F63</f>
        <v>13.6</v>
      </c>
      <c r="O63" s="35">
        <v>60</v>
      </c>
      <c r="P63" s="18" t="s">
        <v>232</v>
      </c>
      <c r="Q63" s="12" t="s">
        <v>13</v>
      </c>
      <c r="R63" s="9" t="s">
        <v>191</v>
      </c>
      <c r="S63" s="9">
        <v>2</v>
      </c>
      <c r="T63" s="13">
        <v>13.4</v>
      </c>
      <c r="V63" s="35">
        <v>62</v>
      </c>
      <c r="W63" s="18" t="s">
        <v>221</v>
      </c>
      <c r="X63" s="12" t="s">
        <v>1</v>
      </c>
      <c r="Y63" s="9" t="s">
        <v>191</v>
      </c>
      <c r="Z63" s="9">
        <v>3</v>
      </c>
      <c r="AA63" s="13">
        <v>13.6</v>
      </c>
    </row>
    <row r="64" spans="1:27" ht="43.2">
      <c r="A64" s="34">
        <v>63</v>
      </c>
      <c r="B64" s="17" t="s">
        <v>355</v>
      </c>
      <c r="C64" s="10" t="s">
        <v>30</v>
      </c>
      <c r="D64" s="8" t="s">
        <v>191</v>
      </c>
      <c r="E64" s="8">
        <v>3</v>
      </c>
      <c r="F64" s="11">
        <v>13.3</v>
      </c>
      <c r="G64" s="15" t="str">
        <f>IF(C64="LAR","LA",C64)</f>
        <v>TEN</v>
      </c>
      <c r="H64" s="14" t="str">
        <f>SUBSTITUTE(B64,CHAR(160)," ")</f>
        <v>Nick Westbrook-Ikhine</v>
      </c>
      <c r="I64" s="14" t="str">
        <f t="shared" si="0"/>
        <v>Nick Westbrook-Ikhine</v>
      </c>
      <c r="J64" t="str">
        <f t="shared" si="3"/>
        <v>Nick Westbrook-Ikhine</v>
      </c>
      <c r="K64" t="str">
        <f t="shared" si="2"/>
        <v>N.WESTBROOK-IKHINE, TEN</v>
      </c>
      <c r="L64">
        <f>F64</f>
        <v>13.3</v>
      </c>
      <c r="O64" s="34">
        <v>60</v>
      </c>
      <c r="P64" s="17" t="s">
        <v>4846</v>
      </c>
      <c r="Q64" s="10" t="s">
        <v>21</v>
      </c>
      <c r="R64" s="8" t="s">
        <v>191</v>
      </c>
      <c r="S64" s="8">
        <v>2</v>
      </c>
      <c r="T64" s="11">
        <v>13.4</v>
      </c>
      <c r="V64" s="34">
        <v>63</v>
      </c>
      <c r="W64" s="17" t="s">
        <v>355</v>
      </c>
      <c r="X64" s="10" t="s">
        <v>30</v>
      </c>
      <c r="Y64" s="8" t="s">
        <v>191</v>
      </c>
      <c r="Z64" s="8">
        <v>3</v>
      </c>
      <c r="AA64" s="11">
        <v>13.3</v>
      </c>
    </row>
    <row r="65" spans="1:27" ht="43.2">
      <c r="A65" s="35">
        <v>63</v>
      </c>
      <c r="B65" s="18" t="s">
        <v>430</v>
      </c>
      <c r="C65" s="12" t="s">
        <v>5</v>
      </c>
      <c r="D65" s="9" t="s">
        <v>191</v>
      </c>
      <c r="E65" s="9">
        <v>3</v>
      </c>
      <c r="F65" s="13">
        <v>13.3</v>
      </c>
      <c r="G65" s="15" t="str">
        <f>IF(C65="LAR","LA",C65)</f>
        <v>IND</v>
      </c>
      <c r="H65" s="14" t="str">
        <f>SUBSTITUTE(B65,CHAR(160)," ")</f>
        <v>Michael Pittman Jr.</v>
      </c>
      <c r="I65" s="14" t="str">
        <f t="shared" si="0"/>
        <v>Michael Pittman</v>
      </c>
      <c r="J65" t="str">
        <f t="shared" si="3"/>
        <v>Michael Pittman</v>
      </c>
      <c r="K65" t="str">
        <f t="shared" si="2"/>
        <v>M.PITTMAN, IND</v>
      </c>
      <c r="L65">
        <f>F65</f>
        <v>13.3</v>
      </c>
      <c r="O65" s="35">
        <v>60</v>
      </c>
      <c r="P65" s="18" t="s">
        <v>334</v>
      </c>
      <c r="Q65" s="12" t="s">
        <v>5</v>
      </c>
      <c r="R65" s="9" t="s">
        <v>192</v>
      </c>
      <c r="S65" s="9">
        <v>2</v>
      </c>
      <c r="T65" s="13">
        <v>13.4</v>
      </c>
      <c r="V65" s="35">
        <v>63</v>
      </c>
      <c r="W65" s="18" t="s">
        <v>430</v>
      </c>
      <c r="X65" s="12" t="s">
        <v>5</v>
      </c>
      <c r="Y65" s="9" t="s">
        <v>191</v>
      </c>
      <c r="Z65" s="9">
        <v>3</v>
      </c>
      <c r="AA65" s="13">
        <v>13.3</v>
      </c>
    </row>
    <row r="66" spans="1:27" ht="28.8">
      <c r="A66" s="34">
        <v>65</v>
      </c>
      <c r="B66" s="17" t="s">
        <v>6954</v>
      </c>
      <c r="C66" s="10" t="s">
        <v>27</v>
      </c>
      <c r="D66" s="8" t="s">
        <v>190</v>
      </c>
      <c r="E66" s="8">
        <v>3</v>
      </c>
      <c r="F66" s="11">
        <v>13.2</v>
      </c>
      <c r="G66" s="15" t="str">
        <f>IF(C66="LAR","LA",C66)</f>
        <v>DEN</v>
      </c>
      <c r="H66" s="14" t="str">
        <f>SUBSTITUTE(B66,CHAR(160)," ")</f>
        <v>Javonte Williams</v>
      </c>
      <c r="I66" s="14" t="str">
        <f t="shared" si="0"/>
        <v>Javonte Williams</v>
      </c>
      <c r="J66" t="str">
        <f t="shared" si="3"/>
        <v>Javonte Williams</v>
      </c>
      <c r="K66" t="str">
        <f t="shared" si="2"/>
        <v>J.WILLIAMS, DEN</v>
      </c>
      <c r="L66">
        <f>F66</f>
        <v>13.2</v>
      </c>
      <c r="O66" s="34">
        <v>65</v>
      </c>
      <c r="P66" s="17" t="s">
        <v>317</v>
      </c>
      <c r="Q66" s="10" t="s">
        <v>27</v>
      </c>
      <c r="R66" s="8" t="s">
        <v>192</v>
      </c>
      <c r="S66" s="8">
        <v>2</v>
      </c>
      <c r="T66" s="11">
        <v>13.3</v>
      </c>
      <c r="V66" s="34">
        <v>65</v>
      </c>
      <c r="W66" s="17" t="s">
        <v>6954</v>
      </c>
      <c r="X66" s="10" t="s">
        <v>27</v>
      </c>
      <c r="Y66" s="8" t="s">
        <v>190</v>
      </c>
      <c r="Z66" s="8">
        <v>3</v>
      </c>
      <c r="AA66" s="11">
        <v>13.2</v>
      </c>
    </row>
    <row r="67" spans="1:27" ht="28.8">
      <c r="A67" s="35">
        <v>66</v>
      </c>
      <c r="B67" s="18" t="s">
        <v>354</v>
      </c>
      <c r="C67" s="12" t="s">
        <v>28</v>
      </c>
      <c r="D67" s="9" t="s">
        <v>191</v>
      </c>
      <c r="E67" s="9">
        <v>3</v>
      </c>
      <c r="F67" s="13">
        <v>12.8</v>
      </c>
      <c r="G67" s="15" t="str">
        <f>IF(C67="LAR","LA",C67)</f>
        <v>DET</v>
      </c>
      <c r="H67" s="14" t="str">
        <f>SUBSTITUTE(B67,CHAR(160)," ")</f>
        <v>Kalif Raymond</v>
      </c>
      <c r="I67" s="14" t="str">
        <f t="shared" ref="I67:I130" si="4">TRIM(SUBSTITUTE(SUBSTITUTE(SUBSTITUTE(H67,"III",""),"III",""),"Jr.",""))</f>
        <v>Kalif Raymond</v>
      </c>
      <c r="J67" t="str">
        <f t="shared" si="3"/>
        <v>Kalif Raymond</v>
      </c>
      <c r="K67" t="str">
        <f t="shared" ref="K67:K130" si="5">IF(I67="Amon-Ra St. Brown","A. ST. BROWN, DET",TRIM(UPPER(LEFT(J67,1)&amp;"."&amp;RIGHT(J67,LEN(J67)-FIND(" ",J67)))&amp;", "&amp;G67))</f>
        <v>K.RAYMOND, DET</v>
      </c>
      <c r="L67">
        <f>F67</f>
        <v>12.8</v>
      </c>
      <c r="O67" s="35">
        <v>65</v>
      </c>
      <c r="P67" s="18" t="s">
        <v>265</v>
      </c>
      <c r="Q67" s="12" t="s">
        <v>22</v>
      </c>
      <c r="R67" s="9" t="s">
        <v>190</v>
      </c>
      <c r="S67" s="9">
        <v>2</v>
      </c>
      <c r="T67" s="13">
        <v>13.3</v>
      </c>
      <c r="V67" s="35">
        <v>66</v>
      </c>
      <c r="W67" s="18" t="s">
        <v>354</v>
      </c>
      <c r="X67" s="12" t="s">
        <v>28</v>
      </c>
      <c r="Y67" s="9" t="s">
        <v>191</v>
      </c>
      <c r="Z67" s="9">
        <v>3</v>
      </c>
      <c r="AA67" s="13">
        <v>12.8</v>
      </c>
    </row>
    <row r="68" spans="1:27" ht="28.8">
      <c r="A68" s="34">
        <v>67</v>
      </c>
      <c r="B68" s="17" t="s">
        <v>258</v>
      </c>
      <c r="C68" s="10" t="s">
        <v>9</v>
      </c>
      <c r="D68" s="8" t="s">
        <v>191</v>
      </c>
      <c r="E68" s="8">
        <v>3</v>
      </c>
      <c r="F68" s="11">
        <v>12.5</v>
      </c>
      <c r="G68" s="15" t="str">
        <f>IF(C68="LAR","LA",C68)</f>
        <v>KC</v>
      </c>
      <c r="H68" s="14" t="str">
        <f>SUBSTITUTE(B68,CHAR(160)," ")</f>
        <v>Mecole Hardman</v>
      </c>
      <c r="I68" s="14" t="str">
        <f t="shared" si="4"/>
        <v>Mecole Hardman</v>
      </c>
      <c r="J68" t="str">
        <f t="shared" si="3"/>
        <v>Mecole Hardman</v>
      </c>
      <c r="K68" t="str">
        <f t="shared" si="5"/>
        <v>M.HARDMAN, KC</v>
      </c>
      <c r="L68">
        <f>F68</f>
        <v>12.5</v>
      </c>
      <c r="O68" s="34">
        <v>67</v>
      </c>
      <c r="P68" s="17" t="s">
        <v>4847</v>
      </c>
      <c r="Q68" s="10" t="s">
        <v>4</v>
      </c>
      <c r="R68" s="8" t="s">
        <v>190</v>
      </c>
      <c r="S68" s="8">
        <v>2</v>
      </c>
      <c r="T68" s="11">
        <v>13.1</v>
      </c>
      <c r="V68" s="34">
        <v>67</v>
      </c>
      <c r="W68" s="17" t="s">
        <v>258</v>
      </c>
      <c r="X68" s="10" t="s">
        <v>9</v>
      </c>
      <c r="Y68" s="8" t="s">
        <v>191</v>
      </c>
      <c r="Z68" s="8">
        <v>3</v>
      </c>
      <c r="AA68" s="11">
        <v>12.5</v>
      </c>
    </row>
    <row r="69" spans="1:27" ht="28.8">
      <c r="A69" s="35">
        <v>67</v>
      </c>
      <c r="B69" s="18" t="s">
        <v>384</v>
      </c>
      <c r="C69" s="12" t="s">
        <v>8</v>
      </c>
      <c r="D69" s="9" t="s">
        <v>191</v>
      </c>
      <c r="E69" s="9">
        <v>3</v>
      </c>
      <c r="F69" s="13">
        <v>12.5</v>
      </c>
      <c r="G69" s="15" t="str">
        <f>IF(C69="LAR","LA",C69)</f>
        <v>LV</v>
      </c>
      <c r="H69" s="14" t="str">
        <f>SUBSTITUTE(B69,CHAR(160)," ")</f>
        <v>Henry Ruggs III</v>
      </c>
      <c r="I69" s="14" t="str">
        <f t="shared" si="4"/>
        <v>Henry Ruggs</v>
      </c>
      <c r="J69" t="str">
        <f t="shared" si="3"/>
        <v>Henry Ruggs</v>
      </c>
      <c r="K69" t="str">
        <f t="shared" si="5"/>
        <v>H.RUGGS, LV</v>
      </c>
      <c r="L69">
        <f>F69</f>
        <v>12.5</v>
      </c>
      <c r="O69" s="35">
        <v>68</v>
      </c>
      <c r="P69" s="18" t="s">
        <v>249</v>
      </c>
      <c r="Q69" s="12" t="s">
        <v>27</v>
      </c>
      <c r="R69" s="9" t="s">
        <v>191</v>
      </c>
      <c r="S69" s="9">
        <v>2</v>
      </c>
      <c r="T69" s="13">
        <v>12.7</v>
      </c>
      <c r="V69" s="35">
        <v>67</v>
      </c>
      <c r="W69" s="18" t="s">
        <v>384</v>
      </c>
      <c r="X69" s="12" t="s">
        <v>8</v>
      </c>
      <c r="Y69" s="9" t="s">
        <v>191</v>
      </c>
      <c r="Z69" s="9">
        <v>3</v>
      </c>
      <c r="AA69" s="13">
        <v>12.5</v>
      </c>
    </row>
    <row r="70" spans="1:27" ht="43.2">
      <c r="A70" s="34">
        <v>69</v>
      </c>
      <c r="B70" s="17" t="s">
        <v>4862</v>
      </c>
      <c r="C70" s="10" t="s">
        <v>22</v>
      </c>
      <c r="D70" s="8" t="s">
        <v>191</v>
      </c>
      <c r="E70" s="8">
        <v>3</v>
      </c>
      <c r="F70" s="11">
        <v>12.2</v>
      </c>
      <c r="G70" s="15" t="str">
        <f>IF(C70="LAR","LA",C70)</f>
        <v>ATL</v>
      </c>
      <c r="H70" s="14" t="str">
        <f>SUBSTITUTE(B70,CHAR(160)," ")</f>
        <v>Olamide Zaccheaus</v>
      </c>
      <c r="I70" s="14" t="str">
        <f t="shared" si="4"/>
        <v>Olamide Zaccheaus</v>
      </c>
      <c r="J70" t="str">
        <f t="shared" si="3"/>
        <v>Olamide Zaccheaus</v>
      </c>
      <c r="K70" t="str">
        <f t="shared" si="5"/>
        <v>O.ZACCHEAUS, ATL</v>
      </c>
      <c r="L70">
        <f>F70</f>
        <v>12.2</v>
      </c>
      <c r="O70" s="34">
        <v>69</v>
      </c>
      <c r="P70" s="17" t="s">
        <v>240</v>
      </c>
      <c r="Q70" s="10" t="s">
        <v>17</v>
      </c>
      <c r="R70" s="8" t="s">
        <v>191</v>
      </c>
      <c r="S70" s="8">
        <v>2</v>
      </c>
      <c r="T70" s="11">
        <v>12.6</v>
      </c>
      <c r="V70" s="34">
        <v>69</v>
      </c>
      <c r="W70" s="17" t="s">
        <v>4862</v>
      </c>
      <c r="X70" s="10" t="s">
        <v>22</v>
      </c>
      <c r="Y70" s="8" t="s">
        <v>191</v>
      </c>
      <c r="Z70" s="8">
        <v>3</v>
      </c>
      <c r="AA70" s="11">
        <v>12.2</v>
      </c>
    </row>
    <row r="71" spans="1:27" ht="41.4">
      <c r="A71" s="35">
        <v>69</v>
      </c>
      <c r="B71" s="18" t="s">
        <v>311</v>
      </c>
      <c r="C71" s="12" t="s">
        <v>14</v>
      </c>
      <c r="D71" s="9" t="s">
        <v>192</v>
      </c>
      <c r="E71" s="9">
        <v>3</v>
      </c>
      <c r="F71" s="13">
        <v>12.2</v>
      </c>
      <c r="G71" s="15" t="str">
        <f>IF(C71="LAR","LA",C71)</f>
        <v>WAS</v>
      </c>
      <c r="H71" s="14" t="str">
        <f>SUBSTITUTE(B71,CHAR(160)," ")</f>
        <v>Logan Thomas</v>
      </c>
      <c r="I71" s="14" t="str">
        <f t="shared" si="4"/>
        <v>Logan Thomas</v>
      </c>
      <c r="J71" t="str">
        <f t="shared" si="3"/>
        <v>Logan Thomas</v>
      </c>
      <c r="K71" t="str">
        <f t="shared" si="5"/>
        <v>L.THOMAS, WAS</v>
      </c>
      <c r="L71">
        <f>F71</f>
        <v>12.2</v>
      </c>
      <c r="O71" s="35">
        <v>70</v>
      </c>
      <c r="P71" s="18" t="s">
        <v>273</v>
      </c>
      <c r="Q71" s="12" t="s">
        <v>13</v>
      </c>
      <c r="R71" s="9" t="s">
        <v>190</v>
      </c>
      <c r="S71" s="9">
        <v>2</v>
      </c>
      <c r="T71" s="13">
        <v>12.5</v>
      </c>
      <c r="V71" s="35">
        <v>69</v>
      </c>
      <c r="W71" s="18" t="s">
        <v>311</v>
      </c>
      <c r="X71" s="12" t="s">
        <v>14</v>
      </c>
      <c r="Y71" s="9" t="s">
        <v>192</v>
      </c>
      <c r="Z71" s="9">
        <v>3</v>
      </c>
      <c r="AA71" s="13">
        <v>12.2</v>
      </c>
    </row>
    <row r="72" spans="1:27" ht="28.8">
      <c r="A72" s="34">
        <v>69</v>
      </c>
      <c r="B72" s="17" t="s">
        <v>230</v>
      </c>
      <c r="C72" s="10" t="s">
        <v>26</v>
      </c>
      <c r="D72" s="8" t="s">
        <v>191</v>
      </c>
      <c r="E72" s="8">
        <v>3</v>
      </c>
      <c r="F72" s="11">
        <v>12.2</v>
      </c>
      <c r="G72" s="15" t="str">
        <f>IF(C72="LAR","LA",C72)</f>
        <v>BUF</v>
      </c>
      <c r="H72" s="14" t="str">
        <f>SUBSTITUTE(B72,CHAR(160)," ")</f>
        <v>Stefon Diggs</v>
      </c>
      <c r="I72" s="14" t="str">
        <f t="shared" si="4"/>
        <v>Stefon Diggs</v>
      </c>
      <c r="J72" t="str">
        <f t="shared" si="3"/>
        <v>Stefon Diggs</v>
      </c>
      <c r="K72" t="str">
        <f t="shared" si="5"/>
        <v>S.DIGGS, BUF</v>
      </c>
      <c r="L72">
        <f>F72</f>
        <v>12.2</v>
      </c>
      <c r="O72" s="34">
        <v>71</v>
      </c>
      <c r="P72" s="17" t="s">
        <v>568</v>
      </c>
      <c r="Q72" s="10" t="s">
        <v>22</v>
      </c>
      <c r="R72" s="8" t="s">
        <v>192</v>
      </c>
      <c r="S72" s="8">
        <v>2</v>
      </c>
      <c r="T72" s="11">
        <v>12.3</v>
      </c>
      <c r="V72" s="34">
        <v>69</v>
      </c>
      <c r="W72" s="17" t="s">
        <v>230</v>
      </c>
      <c r="X72" s="10" t="s">
        <v>26</v>
      </c>
      <c r="Y72" s="8" t="s">
        <v>191</v>
      </c>
      <c r="Z72" s="8">
        <v>3</v>
      </c>
      <c r="AA72" s="11">
        <v>12.2</v>
      </c>
    </row>
    <row r="73" spans="1:27" ht="28.8">
      <c r="A73" s="35">
        <v>69</v>
      </c>
      <c r="B73" s="18" t="s">
        <v>383</v>
      </c>
      <c r="C73" s="12" t="s">
        <v>20</v>
      </c>
      <c r="D73" s="9" t="s">
        <v>191</v>
      </c>
      <c r="E73" s="9">
        <v>3</v>
      </c>
      <c r="F73" s="13">
        <v>12.2</v>
      </c>
      <c r="G73" s="15" t="str">
        <f>IF(C73="LAR","LA",C73)</f>
        <v>JAX</v>
      </c>
      <c r="H73" s="14" t="str">
        <f>SUBSTITUTE(B73,CHAR(160)," ")</f>
        <v>Marvin Jones Jr.</v>
      </c>
      <c r="I73" s="14" t="str">
        <f t="shared" si="4"/>
        <v>Marvin Jones</v>
      </c>
      <c r="J73" t="str">
        <f t="shared" si="3"/>
        <v>Marvin Jones</v>
      </c>
      <c r="K73" t="str">
        <f t="shared" si="5"/>
        <v>M.JONES, JAX</v>
      </c>
      <c r="L73">
        <f>F73</f>
        <v>12.2</v>
      </c>
      <c r="O73" s="35">
        <v>72</v>
      </c>
      <c r="P73" s="18" t="s">
        <v>235</v>
      </c>
      <c r="Q73" s="12" t="s">
        <v>362</v>
      </c>
      <c r="R73" s="9" t="s">
        <v>191</v>
      </c>
      <c r="S73" s="9">
        <v>2</v>
      </c>
      <c r="T73" s="13">
        <v>12</v>
      </c>
      <c r="V73" s="35">
        <v>69</v>
      </c>
      <c r="W73" s="18" t="s">
        <v>383</v>
      </c>
      <c r="X73" s="12" t="s">
        <v>20</v>
      </c>
      <c r="Y73" s="9" t="s">
        <v>191</v>
      </c>
      <c r="Z73" s="9">
        <v>3</v>
      </c>
      <c r="AA73" s="13">
        <v>12.2</v>
      </c>
    </row>
    <row r="74" spans="1:27" ht="28.8">
      <c r="A74" s="34">
        <v>73</v>
      </c>
      <c r="B74" s="17" t="s">
        <v>6955</v>
      </c>
      <c r="C74" s="10" t="s">
        <v>19</v>
      </c>
      <c r="D74" s="8" t="s">
        <v>191</v>
      </c>
      <c r="E74" s="8">
        <v>3</v>
      </c>
      <c r="F74" s="11">
        <v>12</v>
      </c>
      <c r="G74" s="15" t="str">
        <f>IF(C74="LAR","LA",C74)</f>
        <v>HOU</v>
      </c>
      <c r="H74" s="14" t="str">
        <f>SUBSTITUTE(B74,CHAR(160)," ")</f>
        <v>Anthony Miller</v>
      </c>
      <c r="I74" s="14" t="str">
        <f t="shared" si="4"/>
        <v>Anthony Miller</v>
      </c>
      <c r="J74" t="str">
        <f t="shared" si="3"/>
        <v>Anthony Miller</v>
      </c>
      <c r="K74" t="str">
        <f t="shared" si="5"/>
        <v>A.MILLER, HOU</v>
      </c>
      <c r="L74">
        <f>F74</f>
        <v>12</v>
      </c>
      <c r="O74" s="34">
        <v>73</v>
      </c>
      <c r="P74" s="17" t="s">
        <v>284</v>
      </c>
      <c r="Q74" s="10" t="s">
        <v>28</v>
      </c>
      <c r="R74" s="8" t="s">
        <v>190</v>
      </c>
      <c r="S74" s="8">
        <v>2</v>
      </c>
      <c r="T74" s="11">
        <v>11.8</v>
      </c>
      <c r="V74" s="34">
        <v>73</v>
      </c>
      <c r="W74" s="17" t="s">
        <v>6955</v>
      </c>
      <c r="X74" s="10" t="s">
        <v>19</v>
      </c>
      <c r="Y74" s="8" t="s">
        <v>191</v>
      </c>
      <c r="Z74" s="8">
        <v>3</v>
      </c>
      <c r="AA74" s="11">
        <v>12</v>
      </c>
    </row>
    <row r="75" spans="1:27" ht="55.2">
      <c r="A75" s="35">
        <v>74</v>
      </c>
      <c r="B75" s="18" t="s">
        <v>353</v>
      </c>
      <c r="C75" s="12" t="s">
        <v>8</v>
      </c>
      <c r="D75" s="9" t="s">
        <v>191</v>
      </c>
      <c r="E75" s="9">
        <v>3</v>
      </c>
      <c r="F75" s="13">
        <v>11.9</v>
      </c>
      <c r="G75" s="15" t="str">
        <f>IF(C75="LAR","LA",C75)</f>
        <v>LV</v>
      </c>
      <c r="H75" s="14" t="str">
        <f>SUBSTITUTE(B75,CHAR(160)," ")</f>
        <v>Bryan Edwards</v>
      </c>
      <c r="I75" s="14" t="str">
        <f t="shared" si="4"/>
        <v>Bryan Edwards</v>
      </c>
      <c r="J75" t="str">
        <f t="shared" si="3"/>
        <v>Bryan Edwards</v>
      </c>
      <c r="K75" t="str">
        <f t="shared" si="5"/>
        <v>B.EDWARDS, LV</v>
      </c>
      <c r="L75">
        <f>F75</f>
        <v>11.9</v>
      </c>
      <c r="O75" s="35">
        <v>74</v>
      </c>
      <c r="P75" s="18" t="s">
        <v>297</v>
      </c>
      <c r="Q75" s="12" t="s">
        <v>18</v>
      </c>
      <c r="R75" s="9" t="s">
        <v>190</v>
      </c>
      <c r="S75" s="9">
        <v>2</v>
      </c>
      <c r="T75" s="13">
        <v>11.6</v>
      </c>
      <c r="V75" s="35">
        <v>74</v>
      </c>
      <c r="W75" s="18" t="s">
        <v>353</v>
      </c>
      <c r="X75" s="12" t="s">
        <v>8</v>
      </c>
      <c r="Y75" s="9" t="s">
        <v>191</v>
      </c>
      <c r="Z75" s="9">
        <v>3</v>
      </c>
      <c r="AA75" s="13">
        <v>11.9</v>
      </c>
    </row>
    <row r="76" spans="1:27" ht="28.8">
      <c r="A76" s="34">
        <v>75</v>
      </c>
      <c r="B76" s="17" t="s">
        <v>6956</v>
      </c>
      <c r="C76" s="10" t="s">
        <v>11</v>
      </c>
      <c r="D76" s="8" t="s">
        <v>190</v>
      </c>
      <c r="E76" s="8">
        <v>3</v>
      </c>
      <c r="F76" s="11">
        <v>11.4</v>
      </c>
      <c r="G76" s="15" t="str">
        <f>IF(C76="LAR","LA",C76)</f>
        <v>SF</v>
      </c>
      <c r="H76" s="14" t="str">
        <f>SUBSTITUTE(B76,CHAR(160)," ")</f>
        <v>Trey Sermon</v>
      </c>
      <c r="I76" s="14" t="str">
        <f t="shared" si="4"/>
        <v>Trey Sermon</v>
      </c>
      <c r="J76" t="str">
        <f t="shared" si="3"/>
        <v>Trey Sermon</v>
      </c>
      <c r="K76" t="str">
        <f t="shared" si="5"/>
        <v>T.SERMON, SF</v>
      </c>
      <c r="L76">
        <f>F76</f>
        <v>11.4</v>
      </c>
      <c r="O76" s="34">
        <v>75</v>
      </c>
      <c r="P76" s="17" t="s">
        <v>308</v>
      </c>
      <c r="Q76" s="10" t="s">
        <v>8</v>
      </c>
      <c r="R76" s="8" t="s">
        <v>192</v>
      </c>
      <c r="S76" s="8">
        <v>2</v>
      </c>
      <c r="T76" s="11">
        <v>11.5</v>
      </c>
      <c r="V76" s="34">
        <v>75</v>
      </c>
      <c r="W76" s="17" t="s">
        <v>6956</v>
      </c>
      <c r="X76" s="10" t="s">
        <v>11</v>
      </c>
      <c r="Y76" s="8" t="s">
        <v>190</v>
      </c>
      <c r="Z76" s="8">
        <v>3</v>
      </c>
      <c r="AA76" s="11">
        <v>11.4</v>
      </c>
    </row>
    <row r="77" spans="1:27" ht="43.2">
      <c r="A77" s="35">
        <v>76</v>
      </c>
      <c r="B77" s="18" t="s">
        <v>574</v>
      </c>
      <c r="C77" s="12" t="s">
        <v>15</v>
      </c>
      <c r="D77" s="9" t="s">
        <v>192</v>
      </c>
      <c r="E77" s="9">
        <v>3</v>
      </c>
      <c r="F77" s="13">
        <v>11.2</v>
      </c>
      <c r="G77" s="15" t="str">
        <f>IF(C77="LAR","LA",C77)</f>
        <v>PIT</v>
      </c>
      <c r="H77" s="14" t="str">
        <f>SUBSTITUTE(B77,CHAR(160)," ")</f>
        <v>Pat Freiermuth</v>
      </c>
      <c r="I77" s="14" t="str">
        <f t="shared" si="4"/>
        <v>Pat Freiermuth</v>
      </c>
      <c r="J77" t="str">
        <f t="shared" si="3"/>
        <v>Pat Freiermuth</v>
      </c>
      <c r="K77" t="str">
        <f t="shared" si="5"/>
        <v>P.FREIERMUTH, PIT</v>
      </c>
      <c r="L77">
        <f>F77</f>
        <v>11.2</v>
      </c>
      <c r="O77" s="35">
        <v>76</v>
      </c>
      <c r="P77" s="18" t="s">
        <v>4849</v>
      </c>
      <c r="Q77" s="12" t="s">
        <v>8</v>
      </c>
      <c r="R77" s="9" t="s">
        <v>192</v>
      </c>
      <c r="S77" s="9">
        <v>2</v>
      </c>
      <c r="T77" s="13">
        <v>11.4</v>
      </c>
      <c r="V77" s="35">
        <v>76</v>
      </c>
      <c r="W77" s="18" t="s">
        <v>574</v>
      </c>
      <c r="X77" s="12" t="s">
        <v>15</v>
      </c>
      <c r="Y77" s="9" t="s">
        <v>192</v>
      </c>
      <c r="Z77" s="9">
        <v>3</v>
      </c>
      <c r="AA77" s="13">
        <v>11.2</v>
      </c>
    </row>
    <row r="78" spans="1:27" ht="43.2">
      <c r="A78" s="34">
        <v>77</v>
      </c>
      <c r="B78" s="17" t="s">
        <v>265</v>
      </c>
      <c r="C78" s="10" t="s">
        <v>22</v>
      </c>
      <c r="D78" s="8" t="s">
        <v>190</v>
      </c>
      <c r="E78" s="8">
        <v>3</v>
      </c>
      <c r="F78" s="11">
        <v>11</v>
      </c>
      <c r="G78" s="15" t="str">
        <f>IF(C78="LAR","LA",C78)</f>
        <v>ATL</v>
      </c>
      <c r="H78" s="14" t="str">
        <f>SUBSTITUTE(B78,CHAR(160)," ")</f>
        <v>Mike Davis</v>
      </c>
      <c r="I78" s="14" t="str">
        <f t="shared" si="4"/>
        <v>Mike Davis</v>
      </c>
      <c r="J78" t="str">
        <f t="shared" si="3"/>
        <v>Mike Davis</v>
      </c>
      <c r="K78" t="str">
        <f t="shared" si="5"/>
        <v>M.DAVIS, ATL</v>
      </c>
      <c r="L78">
        <f>F78</f>
        <v>11</v>
      </c>
      <c r="O78" s="34">
        <v>76</v>
      </c>
      <c r="P78" s="17" t="s">
        <v>253</v>
      </c>
      <c r="Q78" s="10" t="s">
        <v>14</v>
      </c>
      <c r="R78" s="8" t="s">
        <v>191</v>
      </c>
      <c r="S78" s="8">
        <v>2</v>
      </c>
      <c r="T78" s="11">
        <v>11.4</v>
      </c>
      <c r="V78" s="34">
        <v>77</v>
      </c>
      <c r="W78" s="17" t="s">
        <v>265</v>
      </c>
      <c r="X78" s="10" t="s">
        <v>22</v>
      </c>
      <c r="Y78" s="8" t="s">
        <v>190</v>
      </c>
      <c r="Z78" s="8">
        <v>3</v>
      </c>
      <c r="AA78" s="11">
        <v>11</v>
      </c>
    </row>
    <row r="79" spans="1:27" ht="41.4">
      <c r="A79" s="35">
        <v>78</v>
      </c>
      <c r="B79" s="18" t="s">
        <v>578</v>
      </c>
      <c r="C79" s="12" t="s">
        <v>21</v>
      </c>
      <c r="D79" s="9" t="s">
        <v>190</v>
      </c>
      <c r="E79" s="9">
        <v>3</v>
      </c>
      <c r="F79" s="13">
        <v>10.9</v>
      </c>
      <c r="G79" s="15" t="str">
        <f>IF(C79="LAR","LA",C79)</f>
        <v>CAR</v>
      </c>
      <c r="H79" s="14" t="str">
        <f>SUBSTITUTE(B79,CHAR(160)," ")</f>
        <v>Chuba Hubbard</v>
      </c>
      <c r="I79" s="14" t="str">
        <f t="shared" si="4"/>
        <v>Chuba Hubbard</v>
      </c>
      <c r="J79" t="str">
        <f t="shared" si="3"/>
        <v>Chuba Hubbard</v>
      </c>
      <c r="K79" t="str">
        <f t="shared" si="5"/>
        <v>C.HUBBARD, CAR</v>
      </c>
      <c r="L79">
        <f>F79</f>
        <v>10.9</v>
      </c>
      <c r="O79" s="35">
        <v>78</v>
      </c>
      <c r="P79" s="18" t="s">
        <v>559</v>
      </c>
      <c r="Q79" s="12" t="s">
        <v>0</v>
      </c>
      <c r="R79" s="9" t="s">
        <v>190</v>
      </c>
      <c r="S79" s="9">
        <v>2</v>
      </c>
      <c r="T79" s="13">
        <v>11.3</v>
      </c>
      <c r="V79" s="35">
        <v>78</v>
      </c>
      <c r="W79" s="18" t="s">
        <v>578</v>
      </c>
      <c r="X79" s="12" t="s">
        <v>21</v>
      </c>
      <c r="Y79" s="9" t="s">
        <v>190</v>
      </c>
      <c r="Z79" s="9">
        <v>3</v>
      </c>
      <c r="AA79" s="13">
        <v>10.9</v>
      </c>
    </row>
    <row r="80" spans="1:27" ht="28.8">
      <c r="A80" s="34">
        <v>78</v>
      </c>
      <c r="B80" s="17" t="s">
        <v>305</v>
      </c>
      <c r="C80" s="10" t="s">
        <v>362</v>
      </c>
      <c r="D80" s="8" t="s">
        <v>190</v>
      </c>
      <c r="E80" s="8">
        <v>3</v>
      </c>
      <c r="F80" s="11">
        <v>10.9</v>
      </c>
      <c r="G80" s="15" t="str">
        <f>IF(C80="LAR","LA",C80)</f>
        <v>LA</v>
      </c>
      <c r="H80" s="14" t="str">
        <f>SUBSTITUTE(B80,CHAR(160)," ")</f>
        <v>Sony Michel</v>
      </c>
      <c r="I80" s="14" t="str">
        <f t="shared" si="4"/>
        <v>Sony Michel</v>
      </c>
      <c r="J80" t="str">
        <f t="shared" si="3"/>
        <v>Sony Michel</v>
      </c>
      <c r="K80" t="str">
        <f t="shared" si="5"/>
        <v>S.MICHEL, LA</v>
      </c>
      <c r="L80">
        <f>F80</f>
        <v>10.9</v>
      </c>
      <c r="O80" s="34">
        <v>78</v>
      </c>
      <c r="P80" s="17" t="s">
        <v>224</v>
      </c>
      <c r="Q80" s="10" t="s">
        <v>6</v>
      </c>
      <c r="R80" s="8" t="s">
        <v>191</v>
      </c>
      <c r="S80" s="8">
        <v>2</v>
      </c>
      <c r="T80" s="11">
        <v>11.3</v>
      </c>
      <c r="V80" s="34">
        <v>78</v>
      </c>
      <c r="W80" s="17" t="s">
        <v>305</v>
      </c>
      <c r="X80" s="10" t="s">
        <v>362</v>
      </c>
      <c r="Y80" s="8" t="s">
        <v>190</v>
      </c>
      <c r="Z80" s="8">
        <v>3</v>
      </c>
      <c r="AA80" s="11">
        <v>10.9</v>
      </c>
    </row>
    <row r="81" spans="1:27" ht="43.2">
      <c r="A81" s="35">
        <v>80</v>
      </c>
      <c r="B81" s="18" t="s">
        <v>237</v>
      </c>
      <c r="C81" s="12" t="s">
        <v>0</v>
      </c>
      <c r="D81" s="9" t="s">
        <v>191</v>
      </c>
      <c r="E81" s="9">
        <v>3</v>
      </c>
      <c r="F81" s="13">
        <v>10.8</v>
      </c>
      <c r="G81" s="15" t="str">
        <f>IF(C81="LAR","LA",C81)</f>
        <v>BAL</v>
      </c>
      <c r="H81" s="14" t="str">
        <f>SUBSTITUTE(B81,CHAR(160)," ")</f>
        <v>Sammy Watkins</v>
      </c>
      <c r="I81" s="14" t="str">
        <f t="shared" si="4"/>
        <v>Sammy Watkins</v>
      </c>
      <c r="J81" t="str">
        <f t="shared" si="3"/>
        <v>Sammy Watkins</v>
      </c>
      <c r="K81" t="str">
        <f t="shared" si="5"/>
        <v>S.WATKINS, BAL</v>
      </c>
      <c r="L81">
        <f>F81</f>
        <v>10.8</v>
      </c>
      <c r="O81" s="35">
        <v>80</v>
      </c>
      <c r="P81" s="18" t="s">
        <v>275</v>
      </c>
      <c r="Q81" s="12" t="s">
        <v>17</v>
      </c>
      <c r="R81" s="9" t="s">
        <v>190</v>
      </c>
      <c r="S81" s="9">
        <v>2</v>
      </c>
      <c r="T81" s="13">
        <v>10.9</v>
      </c>
      <c r="V81" s="35">
        <v>80</v>
      </c>
      <c r="W81" s="18" t="s">
        <v>237</v>
      </c>
      <c r="X81" s="12" t="s">
        <v>0</v>
      </c>
      <c r="Y81" s="9" t="s">
        <v>191</v>
      </c>
      <c r="Z81" s="9">
        <v>3</v>
      </c>
      <c r="AA81" s="13">
        <v>10.8</v>
      </c>
    </row>
    <row r="82" spans="1:27" ht="28.8">
      <c r="A82" s="34">
        <v>81</v>
      </c>
      <c r="B82" s="17" t="s">
        <v>6957</v>
      </c>
      <c r="C82" s="10" t="s">
        <v>21</v>
      </c>
      <c r="D82" s="8" t="s">
        <v>192</v>
      </c>
      <c r="E82" s="8">
        <v>3</v>
      </c>
      <c r="F82" s="11">
        <v>10.7</v>
      </c>
      <c r="G82" s="15" t="str">
        <f>IF(C82="LAR","LA",C82)</f>
        <v>CAR</v>
      </c>
      <c r="H82" s="14" t="str">
        <f>SUBSTITUTE(B82,CHAR(160)," ")</f>
        <v>Tommy Tremble</v>
      </c>
      <c r="I82" s="14" t="str">
        <f t="shared" si="4"/>
        <v>Tommy Tremble</v>
      </c>
      <c r="J82" t="str">
        <f t="shared" si="3"/>
        <v>Tommy Tremble</v>
      </c>
      <c r="K82" t="str">
        <f t="shared" si="5"/>
        <v>T.TREMBLE, CAR</v>
      </c>
      <c r="L82">
        <f>F82</f>
        <v>10.7</v>
      </c>
      <c r="O82" s="34">
        <v>81</v>
      </c>
      <c r="P82" s="17" t="s">
        <v>575</v>
      </c>
      <c r="Q82" s="10" t="s">
        <v>12</v>
      </c>
      <c r="R82" s="8" t="s">
        <v>190</v>
      </c>
      <c r="S82" s="8">
        <v>2</v>
      </c>
      <c r="T82" s="11">
        <v>10.8</v>
      </c>
      <c r="V82" s="34">
        <v>81</v>
      </c>
      <c r="W82" s="17" t="s">
        <v>6957</v>
      </c>
      <c r="X82" s="10" t="s">
        <v>21</v>
      </c>
      <c r="Y82" s="8" t="s">
        <v>192</v>
      </c>
      <c r="Z82" s="8">
        <v>3</v>
      </c>
      <c r="AA82" s="11">
        <v>10.7</v>
      </c>
    </row>
    <row r="83" spans="1:27" ht="41.4">
      <c r="A83" s="35">
        <v>82</v>
      </c>
      <c r="B83" s="18" t="s">
        <v>272</v>
      </c>
      <c r="C83" s="12" t="s">
        <v>1</v>
      </c>
      <c r="D83" s="9" t="s">
        <v>190</v>
      </c>
      <c r="E83" s="9">
        <v>3</v>
      </c>
      <c r="F83" s="13">
        <v>10.4</v>
      </c>
      <c r="G83" s="15" t="str">
        <f>IF(C83="LAR","LA",C83)</f>
        <v>CIN</v>
      </c>
      <c r="H83" s="14" t="str">
        <f>SUBSTITUTE(B83,CHAR(160)," ")</f>
        <v>Joe Mixon</v>
      </c>
      <c r="I83" s="14" t="str">
        <f t="shared" si="4"/>
        <v>Joe Mixon</v>
      </c>
      <c r="J83" t="str">
        <f t="shared" si="3"/>
        <v>Joe Mixon</v>
      </c>
      <c r="K83" t="str">
        <f t="shared" si="5"/>
        <v>J.MIXON, CIN</v>
      </c>
      <c r="L83">
        <f>F83</f>
        <v>10.4</v>
      </c>
      <c r="O83" s="35">
        <v>82</v>
      </c>
      <c r="P83" s="18" t="s">
        <v>245</v>
      </c>
      <c r="Q83" s="12" t="s">
        <v>8</v>
      </c>
      <c r="R83" s="9" t="s">
        <v>191</v>
      </c>
      <c r="S83" s="9">
        <v>2</v>
      </c>
      <c r="T83" s="13">
        <v>10.7</v>
      </c>
      <c r="V83" s="35">
        <v>82</v>
      </c>
      <c r="W83" s="18" t="s">
        <v>272</v>
      </c>
      <c r="X83" s="12" t="s">
        <v>1</v>
      </c>
      <c r="Y83" s="9" t="s">
        <v>190</v>
      </c>
      <c r="Z83" s="9">
        <v>3</v>
      </c>
      <c r="AA83" s="13">
        <v>10.4</v>
      </c>
    </row>
    <row r="84" spans="1:27" ht="41.4">
      <c r="A84" s="34">
        <v>82</v>
      </c>
      <c r="B84" s="17" t="s">
        <v>269</v>
      </c>
      <c r="C84" s="10" t="s">
        <v>10</v>
      </c>
      <c r="D84" s="8" t="s">
        <v>190</v>
      </c>
      <c r="E84" s="8">
        <v>3</v>
      </c>
      <c r="F84" s="11">
        <v>10.4</v>
      </c>
      <c r="G84" s="15" t="str">
        <f>IF(C84="LAR","LA",C84)</f>
        <v>MIA</v>
      </c>
      <c r="H84" s="14" t="str">
        <f>SUBSTITUTE(B84,CHAR(160)," ")</f>
        <v>Myles Gaskin</v>
      </c>
      <c r="I84" s="14" t="str">
        <f t="shared" si="4"/>
        <v>Myles Gaskin</v>
      </c>
      <c r="J84" t="str">
        <f t="shared" si="3"/>
        <v>Myles Gaskin</v>
      </c>
      <c r="K84" t="str">
        <f t="shared" si="5"/>
        <v>M.GASKIN, MIA</v>
      </c>
      <c r="L84">
        <f>F84</f>
        <v>10.4</v>
      </c>
      <c r="O84" s="34">
        <v>82</v>
      </c>
      <c r="P84" s="17" t="s">
        <v>313</v>
      </c>
      <c r="Q84" s="10" t="s">
        <v>0</v>
      </c>
      <c r="R84" s="8" t="s">
        <v>192</v>
      </c>
      <c r="S84" s="8">
        <v>2</v>
      </c>
      <c r="T84" s="11">
        <v>10.7</v>
      </c>
      <c r="V84" s="34">
        <v>82</v>
      </c>
      <c r="W84" s="17" t="s">
        <v>269</v>
      </c>
      <c r="X84" s="10" t="s">
        <v>10</v>
      </c>
      <c r="Y84" s="8" t="s">
        <v>190</v>
      </c>
      <c r="Z84" s="8">
        <v>3</v>
      </c>
      <c r="AA84" s="11">
        <v>10.4</v>
      </c>
    </row>
    <row r="85" spans="1:27" ht="28.8">
      <c r="A85" s="35">
        <v>82</v>
      </c>
      <c r="B85" s="18" t="s">
        <v>260</v>
      </c>
      <c r="C85" s="12" t="s">
        <v>3</v>
      </c>
      <c r="D85" s="9" t="s">
        <v>191</v>
      </c>
      <c r="E85" s="9">
        <v>3</v>
      </c>
      <c r="F85" s="13">
        <v>10.4</v>
      </c>
      <c r="G85" s="15" t="str">
        <f>IF(C85="LAR","LA",C85)</f>
        <v>NYG</v>
      </c>
      <c r="H85" s="14" t="str">
        <f>SUBSTITUTE(B85,CHAR(160)," ")</f>
        <v>Kenny Golladay</v>
      </c>
      <c r="I85" s="14" t="str">
        <f t="shared" si="4"/>
        <v>Kenny Golladay</v>
      </c>
      <c r="J85" t="str">
        <f t="shared" si="3"/>
        <v>Kenny Golladay</v>
      </c>
      <c r="K85" t="str">
        <f t="shared" si="5"/>
        <v>K.GOLLADAY, NYG</v>
      </c>
      <c r="L85">
        <f>F85</f>
        <v>10.4</v>
      </c>
      <c r="O85" s="35">
        <v>84</v>
      </c>
      <c r="P85" s="18" t="s">
        <v>299</v>
      </c>
      <c r="Q85" s="12" t="s">
        <v>8</v>
      </c>
      <c r="R85" s="9" t="s">
        <v>190</v>
      </c>
      <c r="S85" s="9">
        <v>2</v>
      </c>
      <c r="T85" s="13">
        <v>10.5</v>
      </c>
      <c r="V85" s="35">
        <v>82</v>
      </c>
      <c r="W85" s="18" t="s">
        <v>260</v>
      </c>
      <c r="X85" s="12" t="s">
        <v>3</v>
      </c>
      <c r="Y85" s="9" t="s">
        <v>191</v>
      </c>
      <c r="Z85" s="9">
        <v>3</v>
      </c>
      <c r="AA85" s="13">
        <v>10.4</v>
      </c>
    </row>
    <row r="86" spans="1:27" ht="41.4">
      <c r="A86" s="34">
        <v>82</v>
      </c>
      <c r="B86" s="17" t="s">
        <v>308</v>
      </c>
      <c r="C86" s="10" t="s">
        <v>8</v>
      </c>
      <c r="D86" s="8" t="s">
        <v>192</v>
      </c>
      <c r="E86" s="8">
        <v>3</v>
      </c>
      <c r="F86" s="11">
        <v>10.4</v>
      </c>
      <c r="G86" s="15" t="str">
        <f>IF(C86="LAR","LA",C86)</f>
        <v>LV</v>
      </c>
      <c r="H86" s="14" t="str">
        <f>SUBSTITUTE(B86,CHAR(160)," ")</f>
        <v>Darren Waller</v>
      </c>
      <c r="I86" s="14" t="str">
        <f t="shared" si="4"/>
        <v>Darren Waller</v>
      </c>
      <c r="J86" t="str">
        <f t="shared" si="3"/>
        <v>Darren Waller</v>
      </c>
      <c r="K86" t="str">
        <f t="shared" si="5"/>
        <v>D.WALLER, LV</v>
      </c>
      <c r="L86">
        <f>F86</f>
        <v>10.4</v>
      </c>
      <c r="O86" s="34">
        <v>84</v>
      </c>
      <c r="P86" s="17" t="s">
        <v>258</v>
      </c>
      <c r="Q86" s="10" t="s">
        <v>9</v>
      </c>
      <c r="R86" s="8" t="s">
        <v>191</v>
      </c>
      <c r="S86" s="8">
        <v>2</v>
      </c>
      <c r="T86" s="11">
        <v>10.5</v>
      </c>
      <c r="V86" s="34">
        <v>82</v>
      </c>
      <c r="W86" s="17" t="s">
        <v>308</v>
      </c>
      <c r="X86" s="10" t="s">
        <v>8</v>
      </c>
      <c r="Y86" s="8" t="s">
        <v>192</v>
      </c>
      <c r="Z86" s="8">
        <v>3</v>
      </c>
      <c r="AA86" s="11">
        <v>10.4</v>
      </c>
    </row>
    <row r="87" spans="1:27" ht="43.2">
      <c r="A87" s="35">
        <v>82</v>
      </c>
      <c r="B87" s="18" t="s">
        <v>330</v>
      </c>
      <c r="C87" s="12" t="s">
        <v>6</v>
      </c>
      <c r="D87" s="9" t="s">
        <v>192</v>
      </c>
      <c r="E87" s="9">
        <v>3</v>
      </c>
      <c r="F87" s="13">
        <v>10.4</v>
      </c>
      <c r="G87" s="15" t="str">
        <f>IF(C87="LAR","LA",C87)</f>
        <v>SEA</v>
      </c>
      <c r="H87" s="14" t="str">
        <f>SUBSTITUTE(B87,CHAR(160)," ")</f>
        <v>Gerald Everett</v>
      </c>
      <c r="I87" s="14" t="str">
        <f t="shared" si="4"/>
        <v>Gerald Everett</v>
      </c>
      <c r="J87" t="str">
        <f t="shared" si="3"/>
        <v>Gerald Everett</v>
      </c>
      <c r="K87" t="str">
        <f t="shared" si="5"/>
        <v>G.EVERETT, SEA</v>
      </c>
      <c r="L87">
        <f>F87</f>
        <v>10.4</v>
      </c>
      <c r="O87" s="35">
        <v>86</v>
      </c>
      <c r="P87" s="18" t="s">
        <v>361</v>
      </c>
      <c r="Q87" s="12" t="s">
        <v>17</v>
      </c>
      <c r="R87" s="9" t="s">
        <v>191</v>
      </c>
      <c r="S87" s="9">
        <v>2</v>
      </c>
      <c r="T87" s="13">
        <v>10.4</v>
      </c>
      <c r="V87" s="35">
        <v>82</v>
      </c>
      <c r="W87" s="18" t="s">
        <v>330</v>
      </c>
      <c r="X87" s="12" t="s">
        <v>6</v>
      </c>
      <c r="Y87" s="9" t="s">
        <v>192</v>
      </c>
      <c r="Z87" s="9">
        <v>3</v>
      </c>
      <c r="AA87" s="13">
        <v>10.4</v>
      </c>
    </row>
    <row r="88" spans="1:27" ht="28.8">
      <c r="A88" s="34">
        <v>87</v>
      </c>
      <c r="B88" s="17" t="s">
        <v>350</v>
      </c>
      <c r="C88" s="10" t="s">
        <v>16</v>
      </c>
      <c r="D88" s="8" t="s">
        <v>191</v>
      </c>
      <c r="E88" s="8">
        <v>3</v>
      </c>
      <c r="F88" s="11">
        <v>10.3</v>
      </c>
      <c r="G88" s="15" t="str">
        <f>IF(C88="LAR","LA",C88)</f>
        <v>PHI</v>
      </c>
      <c r="H88" s="14" t="str">
        <f>SUBSTITUTE(B88,CHAR(160)," ")</f>
        <v>Jalen Reagor</v>
      </c>
      <c r="I88" s="14" t="str">
        <f t="shared" si="4"/>
        <v>Jalen Reagor</v>
      </c>
      <c r="J88" t="str">
        <f t="shared" si="3"/>
        <v>Jalen Reagor</v>
      </c>
      <c r="K88" t="str">
        <f t="shared" si="5"/>
        <v>J.REAGOR, PHI</v>
      </c>
      <c r="L88">
        <f>F88</f>
        <v>10.3</v>
      </c>
      <c r="O88" s="34">
        <v>87</v>
      </c>
      <c r="P88" s="17" t="s">
        <v>4839</v>
      </c>
      <c r="Q88" s="10" t="s">
        <v>11</v>
      </c>
      <c r="R88" s="8" t="s">
        <v>190</v>
      </c>
      <c r="S88" s="8">
        <v>2</v>
      </c>
      <c r="T88" s="11">
        <v>9.9</v>
      </c>
      <c r="V88" s="34">
        <v>87</v>
      </c>
      <c r="W88" s="17" t="s">
        <v>350</v>
      </c>
      <c r="X88" s="10" t="s">
        <v>16</v>
      </c>
      <c r="Y88" s="8" t="s">
        <v>191</v>
      </c>
      <c r="Z88" s="8">
        <v>3</v>
      </c>
      <c r="AA88" s="11">
        <v>10.3</v>
      </c>
    </row>
    <row r="89" spans="1:27" ht="28.8">
      <c r="A89" s="35">
        <v>88</v>
      </c>
      <c r="B89" s="18" t="s">
        <v>345</v>
      </c>
      <c r="C89" s="12" t="s">
        <v>0</v>
      </c>
      <c r="D89" s="9" t="s">
        <v>191</v>
      </c>
      <c r="E89" s="9">
        <v>3</v>
      </c>
      <c r="F89" s="13">
        <v>10.199999999999999</v>
      </c>
      <c r="G89" s="15" t="str">
        <f>IF(C89="LAR","LA",C89)</f>
        <v>BAL</v>
      </c>
      <c r="H89" s="14" t="str">
        <f>SUBSTITUTE(B89,CHAR(160)," ")</f>
        <v>Devin Duvernay</v>
      </c>
      <c r="I89" s="14" t="str">
        <f t="shared" si="4"/>
        <v>Devin Duvernay</v>
      </c>
      <c r="J89" t="str">
        <f t="shared" si="3"/>
        <v>Devin Duvernay</v>
      </c>
      <c r="K89" t="str">
        <f t="shared" si="5"/>
        <v>D.DUVERNAY, BAL</v>
      </c>
      <c r="L89">
        <f>F89</f>
        <v>10.199999999999999</v>
      </c>
      <c r="O89" s="35">
        <v>88</v>
      </c>
      <c r="P89" s="18" t="s">
        <v>331</v>
      </c>
      <c r="Q89" s="12" t="s">
        <v>26</v>
      </c>
      <c r="R89" s="9" t="s">
        <v>192</v>
      </c>
      <c r="S89" s="9">
        <v>2</v>
      </c>
      <c r="T89" s="13">
        <v>9.6999999999999993</v>
      </c>
      <c r="V89" s="35">
        <v>88</v>
      </c>
      <c r="W89" s="18" t="s">
        <v>345</v>
      </c>
      <c r="X89" s="12" t="s">
        <v>0</v>
      </c>
      <c r="Y89" s="9" t="s">
        <v>191</v>
      </c>
      <c r="Z89" s="9">
        <v>3</v>
      </c>
      <c r="AA89" s="13">
        <v>10.199999999999999</v>
      </c>
    </row>
    <row r="90" spans="1:27" ht="41.4">
      <c r="A90" s="34">
        <v>88</v>
      </c>
      <c r="B90" s="17" t="s">
        <v>219</v>
      </c>
      <c r="C90" s="10" t="s">
        <v>14</v>
      </c>
      <c r="D90" s="8" t="s">
        <v>191</v>
      </c>
      <c r="E90" s="8">
        <v>3</v>
      </c>
      <c r="F90" s="11">
        <v>10.199999999999999</v>
      </c>
      <c r="G90" s="15" t="str">
        <f>IF(C90="LAR","LA",C90)</f>
        <v>WAS</v>
      </c>
      <c r="H90" s="14" t="str">
        <f>SUBSTITUTE(B90,CHAR(160)," ")</f>
        <v>Terry McLaurin</v>
      </c>
      <c r="I90" s="14" t="str">
        <f t="shared" si="4"/>
        <v>Terry McLaurin</v>
      </c>
      <c r="J90" t="str">
        <f t="shared" si="3"/>
        <v>Terry McLaurin</v>
      </c>
      <c r="K90" t="str">
        <f t="shared" si="5"/>
        <v>T.MCLAURIN, WAS</v>
      </c>
      <c r="L90">
        <f>F90</f>
        <v>10.199999999999999</v>
      </c>
      <c r="O90" s="34">
        <v>88</v>
      </c>
      <c r="P90" s="17" t="s">
        <v>4850</v>
      </c>
      <c r="Q90" s="10" t="s">
        <v>11</v>
      </c>
      <c r="R90" s="8" t="s">
        <v>191</v>
      </c>
      <c r="S90" s="8">
        <v>2</v>
      </c>
      <c r="T90" s="11">
        <v>9.6999999999999993</v>
      </c>
      <c r="V90" s="34">
        <v>88</v>
      </c>
      <c r="W90" s="17" t="s">
        <v>219</v>
      </c>
      <c r="X90" s="10" t="s">
        <v>14</v>
      </c>
      <c r="Y90" s="8" t="s">
        <v>191</v>
      </c>
      <c r="Z90" s="8">
        <v>3</v>
      </c>
      <c r="AA90" s="11">
        <v>10.199999999999999</v>
      </c>
    </row>
    <row r="91" spans="1:27" ht="41.4">
      <c r="A91" s="35">
        <v>88</v>
      </c>
      <c r="B91" s="18" t="s">
        <v>341</v>
      </c>
      <c r="C91" s="12" t="s">
        <v>11</v>
      </c>
      <c r="D91" s="9" t="s">
        <v>191</v>
      </c>
      <c r="E91" s="9">
        <v>3</v>
      </c>
      <c r="F91" s="13">
        <v>10.199999999999999</v>
      </c>
      <c r="G91" s="15" t="str">
        <f>IF(C91="LAR","LA",C91)</f>
        <v>SF</v>
      </c>
      <c r="H91" s="14" t="str">
        <f>SUBSTITUTE(B91,CHAR(160)," ")</f>
        <v>Deebo Samuel</v>
      </c>
      <c r="I91" s="14" t="str">
        <f t="shared" si="4"/>
        <v>Deebo Samuel</v>
      </c>
      <c r="J91" t="str">
        <f t="shared" si="3"/>
        <v>Deebo Samuel</v>
      </c>
      <c r="K91" t="str">
        <f t="shared" si="5"/>
        <v>D.SAMUEL, SF</v>
      </c>
      <c r="L91">
        <f>F91</f>
        <v>10.199999999999999</v>
      </c>
      <c r="O91" s="35">
        <v>88</v>
      </c>
      <c r="P91" s="18" t="s">
        <v>254</v>
      </c>
      <c r="Q91" s="12" t="s">
        <v>15</v>
      </c>
      <c r="R91" s="9" t="s">
        <v>191</v>
      </c>
      <c r="S91" s="9">
        <v>2</v>
      </c>
      <c r="T91" s="13">
        <v>9.6999999999999993</v>
      </c>
      <c r="V91" s="35">
        <v>88</v>
      </c>
      <c r="W91" s="18" t="s">
        <v>341</v>
      </c>
      <c r="X91" s="12" t="s">
        <v>11</v>
      </c>
      <c r="Y91" s="9" t="s">
        <v>191</v>
      </c>
      <c r="Z91" s="9">
        <v>3</v>
      </c>
      <c r="AA91" s="13">
        <v>10.199999999999999</v>
      </c>
    </row>
    <row r="92" spans="1:27" ht="41.4">
      <c r="A92" s="34">
        <v>91</v>
      </c>
      <c r="B92" s="17" t="s">
        <v>6958</v>
      </c>
      <c r="C92" s="10" t="s">
        <v>3</v>
      </c>
      <c r="D92" s="8" t="s">
        <v>191</v>
      </c>
      <c r="E92" s="8">
        <v>3</v>
      </c>
      <c r="F92" s="11">
        <v>10.1</v>
      </c>
      <c r="G92" s="15" t="str">
        <f>IF(C92="LAR","LA",C92)</f>
        <v>NYG</v>
      </c>
      <c r="H92" s="14" t="str">
        <f>SUBSTITUTE(B92,CHAR(160)," ")</f>
        <v>Collin Johnson</v>
      </c>
      <c r="I92" s="14" t="str">
        <f t="shared" si="4"/>
        <v>Collin Johnson</v>
      </c>
      <c r="J92" t="str">
        <f t="shared" si="3"/>
        <v>Collin Johnson</v>
      </c>
      <c r="K92" t="str">
        <f t="shared" si="5"/>
        <v>C.JOHNSON, NYG</v>
      </c>
      <c r="L92">
        <f>F92</f>
        <v>10.1</v>
      </c>
      <c r="O92" s="34">
        <v>91</v>
      </c>
      <c r="P92" s="17" t="s">
        <v>295</v>
      </c>
      <c r="Q92" s="10" t="s">
        <v>0</v>
      </c>
      <c r="R92" s="8" t="s">
        <v>190</v>
      </c>
      <c r="S92" s="8">
        <v>2</v>
      </c>
      <c r="T92" s="11">
        <v>9.6</v>
      </c>
      <c r="V92" s="34">
        <v>91</v>
      </c>
      <c r="W92" s="17" t="s">
        <v>6958</v>
      </c>
      <c r="X92" s="10" t="s">
        <v>3</v>
      </c>
      <c r="Y92" s="8" t="s">
        <v>191</v>
      </c>
      <c r="Z92" s="8">
        <v>3</v>
      </c>
      <c r="AA92" s="11">
        <v>10.1</v>
      </c>
    </row>
    <row r="93" spans="1:27" ht="28.8">
      <c r="A93" s="35">
        <v>92</v>
      </c>
      <c r="B93" s="18" t="s">
        <v>316</v>
      </c>
      <c r="C93" s="12" t="s">
        <v>4</v>
      </c>
      <c r="D93" s="9" t="s">
        <v>192</v>
      </c>
      <c r="E93" s="9">
        <v>3</v>
      </c>
      <c r="F93" s="13">
        <v>9.9</v>
      </c>
      <c r="G93" s="15" t="str">
        <f>IF(C93="LAR","LA",C93)</f>
        <v>CLE</v>
      </c>
      <c r="H93" s="14" t="str">
        <f>SUBSTITUTE(B93,CHAR(160)," ")</f>
        <v>Austin Hooper</v>
      </c>
      <c r="I93" s="14" t="str">
        <f t="shared" si="4"/>
        <v>Austin Hooper</v>
      </c>
      <c r="J93" t="str">
        <f t="shared" si="3"/>
        <v>Austin Hooper</v>
      </c>
      <c r="K93" t="str">
        <f t="shared" si="5"/>
        <v>A.HOOPER, CLE</v>
      </c>
      <c r="L93">
        <f>F93</f>
        <v>9.9</v>
      </c>
      <c r="O93" s="35">
        <v>92</v>
      </c>
      <c r="P93" s="18" t="s">
        <v>250</v>
      </c>
      <c r="Q93" s="12" t="s">
        <v>13</v>
      </c>
      <c r="R93" s="9" t="s">
        <v>191</v>
      </c>
      <c r="S93" s="9">
        <v>2</v>
      </c>
      <c r="T93" s="13">
        <v>9.5</v>
      </c>
      <c r="V93" s="35">
        <v>92</v>
      </c>
      <c r="W93" s="18" t="s">
        <v>316</v>
      </c>
      <c r="X93" s="12" t="s">
        <v>4</v>
      </c>
      <c r="Y93" s="9" t="s">
        <v>192</v>
      </c>
      <c r="Z93" s="9">
        <v>3</v>
      </c>
      <c r="AA93" s="13">
        <v>9.9</v>
      </c>
    </row>
    <row r="94" spans="1:27" ht="28.8">
      <c r="A94" s="34">
        <v>93</v>
      </c>
      <c r="B94" s="17" t="s">
        <v>256</v>
      </c>
      <c r="C94" s="10" t="s">
        <v>2</v>
      </c>
      <c r="D94" s="8" t="s">
        <v>191</v>
      </c>
      <c r="E94" s="8">
        <v>3</v>
      </c>
      <c r="F94" s="11">
        <v>9.6999999999999993</v>
      </c>
      <c r="G94" s="15" t="str">
        <f>IF(C94="LAR","LA",C94)</f>
        <v>DAL</v>
      </c>
      <c r="H94" s="14" t="str">
        <f>SUBSTITUTE(B94,CHAR(160)," ")</f>
        <v>Cedrick Wilson</v>
      </c>
      <c r="I94" s="14" t="str">
        <f t="shared" si="4"/>
        <v>Cedrick Wilson</v>
      </c>
      <c r="J94" t="str">
        <f t="shared" si="3"/>
        <v>Cedrick Wilson</v>
      </c>
      <c r="K94" t="str">
        <f t="shared" si="5"/>
        <v>C.WILSON, DAL</v>
      </c>
      <c r="L94">
        <f>F94</f>
        <v>9.6999999999999993</v>
      </c>
      <c r="O94" s="34">
        <v>92</v>
      </c>
      <c r="P94" s="17" t="s">
        <v>311</v>
      </c>
      <c r="Q94" s="10" t="s">
        <v>14</v>
      </c>
      <c r="R94" s="8" t="s">
        <v>192</v>
      </c>
      <c r="S94" s="8">
        <v>2</v>
      </c>
      <c r="T94" s="11">
        <v>9.5</v>
      </c>
      <c r="V94" s="34">
        <v>93</v>
      </c>
      <c r="W94" s="17" t="s">
        <v>256</v>
      </c>
      <c r="X94" s="10" t="s">
        <v>2</v>
      </c>
      <c r="Y94" s="8" t="s">
        <v>191</v>
      </c>
      <c r="Z94" s="8">
        <v>3</v>
      </c>
      <c r="AA94" s="11">
        <v>9.6999999999999993</v>
      </c>
    </row>
    <row r="95" spans="1:27" ht="28.8">
      <c r="A95" s="35">
        <v>93</v>
      </c>
      <c r="B95" s="18" t="s">
        <v>4882</v>
      </c>
      <c r="C95" s="12" t="s">
        <v>22</v>
      </c>
      <c r="D95" s="9" t="s">
        <v>192</v>
      </c>
      <c r="E95" s="9">
        <v>3</v>
      </c>
      <c r="F95" s="13">
        <v>9.6999999999999993</v>
      </c>
      <c r="G95" s="15" t="str">
        <f>IF(C95="LAR","LA",C95)</f>
        <v>ATL</v>
      </c>
      <c r="H95" s="14" t="str">
        <f>SUBSTITUTE(B95,CHAR(160)," ")</f>
        <v>Lee Smith</v>
      </c>
      <c r="I95" s="14" t="str">
        <f t="shared" si="4"/>
        <v>Lee Smith</v>
      </c>
      <c r="J95" t="str">
        <f t="shared" si="3"/>
        <v>Lee Smith</v>
      </c>
      <c r="K95" t="str">
        <f t="shared" si="5"/>
        <v>L.SMITH, ATL</v>
      </c>
      <c r="L95">
        <f>F95</f>
        <v>9.6999999999999993</v>
      </c>
      <c r="O95" s="35">
        <v>94</v>
      </c>
      <c r="P95" s="18" t="s">
        <v>307</v>
      </c>
      <c r="Q95" s="12" t="s">
        <v>19</v>
      </c>
      <c r="R95" s="9" t="s">
        <v>190</v>
      </c>
      <c r="S95" s="9">
        <v>2</v>
      </c>
      <c r="T95" s="13">
        <v>9.4</v>
      </c>
      <c r="V95" s="35">
        <v>93</v>
      </c>
      <c r="W95" s="18" t="s">
        <v>4882</v>
      </c>
      <c r="X95" s="12" t="s">
        <v>22</v>
      </c>
      <c r="Y95" s="9" t="s">
        <v>192</v>
      </c>
      <c r="Z95" s="9">
        <v>3</v>
      </c>
      <c r="AA95" s="13">
        <v>9.6999999999999993</v>
      </c>
    </row>
    <row r="96" spans="1:27" ht="41.4">
      <c r="A96" s="34">
        <v>93</v>
      </c>
      <c r="B96" s="17" t="s">
        <v>231</v>
      </c>
      <c r="C96" s="10" t="s">
        <v>9</v>
      </c>
      <c r="D96" s="8" t="s">
        <v>191</v>
      </c>
      <c r="E96" s="8">
        <v>3</v>
      </c>
      <c r="F96" s="11">
        <v>9.6999999999999993</v>
      </c>
      <c r="G96" s="15" t="str">
        <f>IF(C96="LAR","LA",C96)</f>
        <v>KC</v>
      </c>
      <c r="H96" s="14" t="str">
        <f>SUBSTITUTE(B96,CHAR(160)," ")</f>
        <v>Tyreek Hill</v>
      </c>
      <c r="I96" s="14" t="str">
        <f t="shared" si="4"/>
        <v>Tyreek Hill</v>
      </c>
      <c r="J96" t="str">
        <f t="shared" si="3"/>
        <v>Tyreek Hill</v>
      </c>
      <c r="K96" t="str">
        <f t="shared" si="5"/>
        <v>T.HILL, KC</v>
      </c>
      <c r="L96">
        <f>F96</f>
        <v>9.6999999999999993</v>
      </c>
      <c r="O96" s="34">
        <v>94</v>
      </c>
      <c r="P96" s="17" t="s">
        <v>276</v>
      </c>
      <c r="Q96" s="10" t="s">
        <v>20</v>
      </c>
      <c r="R96" s="8" t="s">
        <v>190</v>
      </c>
      <c r="S96" s="8">
        <v>2</v>
      </c>
      <c r="T96" s="11">
        <v>9.4</v>
      </c>
      <c r="V96" s="34">
        <v>93</v>
      </c>
      <c r="W96" s="17" t="s">
        <v>231</v>
      </c>
      <c r="X96" s="10" t="s">
        <v>9</v>
      </c>
      <c r="Y96" s="8" t="s">
        <v>191</v>
      </c>
      <c r="Z96" s="8">
        <v>3</v>
      </c>
      <c r="AA96" s="11">
        <v>9.6999999999999993</v>
      </c>
    </row>
    <row r="97" spans="1:27" ht="28.8">
      <c r="A97" s="35">
        <v>96</v>
      </c>
      <c r="B97" s="18" t="s">
        <v>223</v>
      </c>
      <c r="C97" s="12" t="s">
        <v>2</v>
      </c>
      <c r="D97" s="9" t="s">
        <v>191</v>
      </c>
      <c r="E97" s="9">
        <v>3</v>
      </c>
      <c r="F97" s="13">
        <v>9.5</v>
      </c>
      <c r="G97" s="15" t="str">
        <f>IF(C97="LAR","LA",C97)</f>
        <v>DAL</v>
      </c>
      <c r="H97" s="14" t="str">
        <f>SUBSTITUTE(B97,CHAR(160)," ")</f>
        <v>CeeDee Lamb</v>
      </c>
      <c r="I97" s="14" t="str">
        <f t="shared" si="4"/>
        <v>CeeDee Lamb</v>
      </c>
      <c r="J97" t="str">
        <f t="shared" si="3"/>
        <v>CeeDee Lamb</v>
      </c>
      <c r="K97" t="str">
        <f t="shared" si="5"/>
        <v>C.LAMB, DAL</v>
      </c>
      <c r="L97">
        <f>F97</f>
        <v>9.5</v>
      </c>
      <c r="O97" s="35">
        <v>96</v>
      </c>
      <c r="P97" s="18" t="s">
        <v>282</v>
      </c>
      <c r="Q97" s="12" t="s">
        <v>14</v>
      </c>
      <c r="R97" s="9" t="s">
        <v>190</v>
      </c>
      <c r="S97" s="9">
        <v>2</v>
      </c>
      <c r="T97" s="13">
        <v>9.3000000000000007</v>
      </c>
      <c r="V97" s="35">
        <v>96</v>
      </c>
      <c r="W97" s="18" t="s">
        <v>223</v>
      </c>
      <c r="X97" s="12" t="s">
        <v>2</v>
      </c>
      <c r="Y97" s="9" t="s">
        <v>191</v>
      </c>
      <c r="Z97" s="9">
        <v>3</v>
      </c>
      <c r="AA97" s="13">
        <v>9.5</v>
      </c>
    </row>
    <row r="98" spans="1:27" ht="43.2">
      <c r="A98" s="34">
        <v>96</v>
      </c>
      <c r="B98" s="17" t="s">
        <v>318</v>
      </c>
      <c r="C98" s="10" t="s">
        <v>18</v>
      </c>
      <c r="D98" s="8" t="s">
        <v>192</v>
      </c>
      <c r="E98" s="8">
        <v>3</v>
      </c>
      <c r="F98" s="11">
        <v>9.5</v>
      </c>
      <c r="G98" s="15" t="str">
        <f>IF(C98="LAR","LA",C98)</f>
        <v>TB</v>
      </c>
      <c r="H98" s="14" t="str">
        <f>SUBSTITUTE(B98,CHAR(160)," ")</f>
        <v>Rob Gronkowski</v>
      </c>
      <c r="I98" s="14" t="str">
        <f t="shared" si="4"/>
        <v>Rob Gronkowski</v>
      </c>
      <c r="J98" t="str">
        <f t="shared" si="3"/>
        <v>Rob Gronkowski</v>
      </c>
      <c r="K98" t="str">
        <f t="shared" si="5"/>
        <v>R.GRONKOWSKI, TB</v>
      </c>
      <c r="L98">
        <f>F98</f>
        <v>9.5</v>
      </c>
      <c r="O98" s="34">
        <v>97</v>
      </c>
      <c r="P98" s="17" t="s">
        <v>234</v>
      </c>
      <c r="Q98" s="10" t="s">
        <v>10</v>
      </c>
      <c r="R98" s="8" t="s">
        <v>191</v>
      </c>
      <c r="S98" s="8">
        <v>2</v>
      </c>
      <c r="T98" s="11">
        <v>9.1999999999999993</v>
      </c>
      <c r="V98" s="34">
        <v>96</v>
      </c>
      <c r="W98" s="17" t="s">
        <v>318</v>
      </c>
      <c r="X98" s="10" t="s">
        <v>18</v>
      </c>
      <c r="Y98" s="8" t="s">
        <v>192</v>
      </c>
      <c r="Z98" s="8">
        <v>3</v>
      </c>
      <c r="AA98" s="11">
        <v>9.5</v>
      </c>
    </row>
    <row r="99" spans="1:27" ht="28.8">
      <c r="A99" s="35">
        <v>98</v>
      </c>
      <c r="B99" s="18" t="s">
        <v>4891</v>
      </c>
      <c r="C99" s="12" t="s">
        <v>18</v>
      </c>
      <c r="D99" s="9" t="s">
        <v>191</v>
      </c>
      <c r="E99" s="9">
        <v>3</v>
      </c>
      <c r="F99" s="13">
        <v>9.3000000000000007</v>
      </c>
      <c r="G99" s="15" t="str">
        <f>IF(C99="LAR","LA",C99)</f>
        <v>TB</v>
      </c>
      <c r="H99" s="14" t="str">
        <f>SUBSTITUTE(B99,CHAR(160)," ")</f>
        <v>Tyler Johnson</v>
      </c>
      <c r="I99" s="14" t="str">
        <f t="shared" si="4"/>
        <v>Tyler Johnson</v>
      </c>
      <c r="J99" t="str">
        <f t="shared" si="3"/>
        <v>Tyler Johnson</v>
      </c>
      <c r="K99" t="str">
        <f t="shared" si="5"/>
        <v>T.JOHNSON, TB</v>
      </c>
      <c r="L99">
        <f>F99</f>
        <v>9.3000000000000007</v>
      </c>
      <c r="O99" s="35">
        <v>98</v>
      </c>
      <c r="P99" s="18" t="s">
        <v>316</v>
      </c>
      <c r="Q99" s="12" t="s">
        <v>4</v>
      </c>
      <c r="R99" s="9" t="s">
        <v>192</v>
      </c>
      <c r="S99" s="9">
        <v>2</v>
      </c>
      <c r="T99" s="13">
        <v>9</v>
      </c>
      <c r="V99" s="35">
        <v>98</v>
      </c>
      <c r="W99" s="18" t="s">
        <v>4891</v>
      </c>
      <c r="X99" s="12" t="s">
        <v>18</v>
      </c>
      <c r="Y99" s="9" t="s">
        <v>191</v>
      </c>
      <c r="Z99" s="9">
        <v>3</v>
      </c>
      <c r="AA99" s="13">
        <v>9.3000000000000007</v>
      </c>
    </row>
    <row r="100" spans="1:27" ht="43.2">
      <c r="A100" s="34">
        <v>99</v>
      </c>
      <c r="B100" s="17" t="s">
        <v>286</v>
      </c>
      <c r="C100" s="10" t="s">
        <v>10</v>
      </c>
      <c r="D100" s="8" t="s">
        <v>190</v>
      </c>
      <c r="E100" s="8">
        <v>3</v>
      </c>
      <c r="F100" s="11">
        <v>9.1</v>
      </c>
      <c r="G100" s="15" t="str">
        <f>IF(C100="LAR","LA",C100)</f>
        <v>MIA</v>
      </c>
      <c r="H100" s="14" t="str">
        <f>SUBSTITUTE(B100,CHAR(160)," ")</f>
        <v>Malcolm Brown</v>
      </c>
      <c r="I100" s="14" t="str">
        <f t="shared" si="4"/>
        <v>Malcolm Brown</v>
      </c>
      <c r="J100" t="str">
        <f t="shared" si="3"/>
        <v>Malcolm Brown</v>
      </c>
      <c r="K100" t="str">
        <f t="shared" si="5"/>
        <v>M.BROWN, MIA</v>
      </c>
      <c r="L100">
        <f>F100</f>
        <v>9.1</v>
      </c>
      <c r="O100" s="34">
        <v>99</v>
      </c>
      <c r="P100" s="17" t="s">
        <v>4851</v>
      </c>
      <c r="Q100" s="10" t="s">
        <v>14</v>
      </c>
      <c r="R100" s="8" t="s">
        <v>192</v>
      </c>
      <c r="S100" s="8">
        <v>2</v>
      </c>
      <c r="T100" s="11">
        <v>8.9</v>
      </c>
      <c r="V100" s="34">
        <v>99</v>
      </c>
      <c r="W100" s="17" t="s">
        <v>286</v>
      </c>
      <c r="X100" s="10" t="s">
        <v>10</v>
      </c>
      <c r="Y100" s="8" t="s">
        <v>190</v>
      </c>
      <c r="Z100" s="8">
        <v>3</v>
      </c>
      <c r="AA100" s="11">
        <v>9.1</v>
      </c>
    </row>
    <row r="101" spans="1:27" ht="28.8">
      <c r="A101" s="35">
        <v>99</v>
      </c>
      <c r="B101" s="18" t="s">
        <v>255</v>
      </c>
      <c r="C101" s="12" t="s">
        <v>12</v>
      </c>
      <c r="D101" s="9" t="s">
        <v>191</v>
      </c>
      <c r="E101" s="9">
        <v>3</v>
      </c>
      <c r="F101" s="13">
        <v>9.1</v>
      </c>
      <c r="G101" s="15" t="str">
        <f>IF(C101="LAR","LA",C101)</f>
        <v>NYJ</v>
      </c>
      <c r="H101" s="14" t="str">
        <f>SUBSTITUTE(B101,CHAR(160)," ")</f>
        <v>Corey Davis</v>
      </c>
      <c r="I101" s="14" t="str">
        <f t="shared" si="4"/>
        <v>Corey Davis</v>
      </c>
      <c r="J101" t="str">
        <f t="shared" ref="J101:J164" si="6">IFERROR(TRIM(IF(FIND(" ",I101,1+FIND(" ",I101))&gt;0,LEFT(I101,LEN(I101)-2))),I101)</f>
        <v>Corey Davis</v>
      </c>
      <c r="K101" t="str">
        <f t="shared" si="5"/>
        <v>C.DAVIS, NYJ</v>
      </c>
      <c r="L101">
        <f>F101</f>
        <v>9.1</v>
      </c>
      <c r="O101" s="35">
        <v>99</v>
      </c>
      <c r="P101" s="18" t="s">
        <v>4848</v>
      </c>
      <c r="Q101" s="12" t="s">
        <v>3</v>
      </c>
      <c r="R101" s="9" t="s">
        <v>190</v>
      </c>
      <c r="S101" s="9">
        <v>2</v>
      </c>
      <c r="T101" s="13">
        <v>8.9</v>
      </c>
      <c r="V101" s="35">
        <v>99</v>
      </c>
      <c r="W101" s="18" t="s">
        <v>255</v>
      </c>
      <c r="X101" s="12" t="s">
        <v>12</v>
      </c>
      <c r="Y101" s="9" t="s">
        <v>191</v>
      </c>
      <c r="Z101" s="9">
        <v>3</v>
      </c>
      <c r="AA101" s="13">
        <v>9.1</v>
      </c>
    </row>
    <row r="102" spans="1:27" ht="43.2">
      <c r="A102" s="34">
        <v>101</v>
      </c>
      <c r="B102" s="17" t="s">
        <v>571</v>
      </c>
      <c r="C102" s="10" t="s">
        <v>21</v>
      </c>
      <c r="D102" s="8" t="s">
        <v>191</v>
      </c>
      <c r="E102" s="8">
        <v>3</v>
      </c>
      <c r="F102" s="11">
        <v>8.8000000000000007</v>
      </c>
      <c r="G102" s="15" t="str">
        <f>IF(C102="LAR","LA",C102)</f>
        <v>CAR</v>
      </c>
      <c r="H102" s="14" t="str">
        <f>SUBSTITUTE(B102,CHAR(160)," ")</f>
        <v>Terrace Marshall Jr.</v>
      </c>
      <c r="I102" s="14" t="str">
        <f t="shared" si="4"/>
        <v>Terrace Marshall</v>
      </c>
      <c r="J102" t="str">
        <f t="shared" si="6"/>
        <v>Terrace Marshall</v>
      </c>
      <c r="K102" t="str">
        <f t="shared" si="5"/>
        <v>T.MARSHALL, CAR</v>
      </c>
      <c r="L102">
        <f>F102</f>
        <v>8.8000000000000007</v>
      </c>
      <c r="O102" s="34">
        <v>99</v>
      </c>
      <c r="P102" s="17" t="s">
        <v>425</v>
      </c>
      <c r="Q102" s="10" t="s">
        <v>27</v>
      </c>
      <c r="R102" s="8" t="s">
        <v>190</v>
      </c>
      <c r="S102" s="8">
        <v>2</v>
      </c>
      <c r="T102" s="11">
        <v>8.9</v>
      </c>
      <c r="V102" s="34">
        <v>101</v>
      </c>
      <c r="W102" s="17" t="s">
        <v>571</v>
      </c>
      <c r="X102" s="10" t="s">
        <v>21</v>
      </c>
      <c r="Y102" s="8" t="s">
        <v>191</v>
      </c>
      <c r="Z102" s="8">
        <v>3</v>
      </c>
      <c r="AA102" s="11">
        <v>8.8000000000000007</v>
      </c>
    </row>
    <row r="103" spans="1:27" ht="43.2">
      <c r="A103" s="35">
        <v>101</v>
      </c>
      <c r="B103" s="18" t="s">
        <v>6959</v>
      </c>
      <c r="C103" s="12" t="s">
        <v>20</v>
      </c>
      <c r="D103" s="9" t="s">
        <v>191</v>
      </c>
      <c r="E103" s="9">
        <v>3</v>
      </c>
      <c r="F103" s="13">
        <v>8.8000000000000007</v>
      </c>
      <c r="G103" s="15" t="str">
        <f>IF(C103="LAR","LA",C103)</f>
        <v>JAX</v>
      </c>
      <c r="H103" s="14" t="str">
        <f>SUBSTITUTE(B103,CHAR(160)," ")</f>
        <v>Laviska Shenault Jr.</v>
      </c>
      <c r="I103" s="14" t="str">
        <f t="shared" si="4"/>
        <v>Laviska Shenault</v>
      </c>
      <c r="J103" t="str">
        <f t="shared" si="6"/>
        <v>Laviska Shenault</v>
      </c>
      <c r="K103" t="str">
        <f t="shared" si="5"/>
        <v>L.SHENAULT, JAX</v>
      </c>
      <c r="L103">
        <f>F103</f>
        <v>8.8000000000000007</v>
      </c>
      <c r="O103" s="35">
        <v>99</v>
      </c>
      <c r="P103" s="18" t="s">
        <v>327</v>
      </c>
      <c r="Q103" s="12" t="s">
        <v>4</v>
      </c>
      <c r="R103" s="9" t="s">
        <v>192</v>
      </c>
      <c r="S103" s="9">
        <v>2</v>
      </c>
      <c r="T103" s="13">
        <v>8.9</v>
      </c>
      <c r="V103" s="35">
        <v>101</v>
      </c>
      <c r="W103" s="18" t="s">
        <v>6959</v>
      </c>
      <c r="X103" s="12" t="s">
        <v>20</v>
      </c>
      <c r="Y103" s="9" t="s">
        <v>191</v>
      </c>
      <c r="Z103" s="9">
        <v>3</v>
      </c>
      <c r="AA103" s="13">
        <v>8.8000000000000007</v>
      </c>
    </row>
    <row r="104" spans="1:27" ht="28.8">
      <c r="A104" s="34">
        <v>103</v>
      </c>
      <c r="B104" s="17" t="s">
        <v>4880</v>
      </c>
      <c r="C104" s="10" t="s">
        <v>9</v>
      </c>
      <c r="D104" s="8" t="s">
        <v>191</v>
      </c>
      <c r="E104" s="8">
        <v>3</v>
      </c>
      <c r="F104" s="11">
        <v>8.6999999999999993</v>
      </c>
      <c r="G104" s="15" t="str">
        <f>IF(C104="LAR","LA",C104)</f>
        <v>KC</v>
      </c>
      <c r="H104" s="14" t="str">
        <f>SUBSTITUTE(B104,CHAR(160)," ")</f>
        <v>Jody Fortson</v>
      </c>
      <c r="I104" s="14" t="str">
        <f t="shared" si="4"/>
        <v>Jody Fortson</v>
      </c>
      <c r="J104" t="str">
        <f t="shared" si="6"/>
        <v>Jody Fortson</v>
      </c>
      <c r="K104" t="str">
        <f t="shared" si="5"/>
        <v>J.FORTSON, KC</v>
      </c>
      <c r="L104">
        <f>F104</f>
        <v>8.6999999999999993</v>
      </c>
      <c r="O104" s="34">
        <v>103</v>
      </c>
      <c r="P104" s="17" t="s">
        <v>560</v>
      </c>
      <c r="Q104" s="10" t="s">
        <v>10</v>
      </c>
      <c r="R104" s="8" t="s">
        <v>191</v>
      </c>
      <c r="S104" s="8">
        <v>2</v>
      </c>
      <c r="T104" s="11">
        <v>8.8000000000000007</v>
      </c>
      <c r="V104" s="34">
        <v>103</v>
      </c>
      <c r="W104" s="17" t="s">
        <v>4880</v>
      </c>
      <c r="X104" s="10" t="s">
        <v>9</v>
      </c>
      <c r="Y104" s="8" t="s">
        <v>191</v>
      </c>
      <c r="Z104" s="8">
        <v>3</v>
      </c>
      <c r="AA104" s="11">
        <v>8.6999999999999993</v>
      </c>
    </row>
    <row r="105" spans="1:27" ht="28.8">
      <c r="A105" s="35">
        <v>103</v>
      </c>
      <c r="B105" s="18" t="s">
        <v>299</v>
      </c>
      <c r="C105" s="12" t="s">
        <v>8</v>
      </c>
      <c r="D105" s="9" t="s">
        <v>190</v>
      </c>
      <c r="E105" s="9">
        <v>3</v>
      </c>
      <c r="F105" s="13">
        <v>8.6999999999999993</v>
      </c>
      <c r="G105" s="15" t="str">
        <f>IF(C105="LAR","LA",C105)</f>
        <v>LV</v>
      </c>
      <c r="H105" s="14" t="str">
        <f>SUBSTITUTE(B105,CHAR(160)," ")</f>
        <v>Kenyan Drake</v>
      </c>
      <c r="I105" s="14" t="str">
        <f t="shared" si="4"/>
        <v>Kenyan Drake</v>
      </c>
      <c r="J105" t="str">
        <f t="shared" si="6"/>
        <v>Kenyan Drake</v>
      </c>
      <c r="K105" t="str">
        <f t="shared" si="5"/>
        <v>K.DRAKE, LV</v>
      </c>
      <c r="L105">
        <f>F105</f>
        <v>8.6999999999999993</v>
      </c>
      <c r="O105" s="35">
        <v>104</v>
      </c>
      <c r="P105" s="18" t="s">
        <v>581</v>
      </c>
      <c r="Q105" s="12" t="s">
        <v>12</v>
      </c>
      <c r="R105" s="9" t="s">
        <v>191</v>
      </c>
      <c r="S105" s="9">
        <v>2</v>
      </c>
      <c r="T105" s="13">
        <v>8.6999999999999993</v>
      </c>
      <c r="V105" s="35">
        <v>103</v>
      </c>
      <c r="W105" s="18" t="s">
        <v>299</v>
      </c>
      <c r="X105" s="12" t="s">
        <v>8</v>
      </c>
      <c r="Y105" s="9" t="s">
        <v>190</v>
      </c>
      <c r="Z105" s="9">
        <v>3</v>
      </c>
      <c r="AA105" s="13">
        <v>8.6999999999999993</v>
      </c>
    </row>
    <row r="106" spans="1:27" ht="28.8">
      <c r="A106" s="34">
        <v>103</v>
      </c>
      <c r="B106" s="17" t="s">
        <v>352</v>
      </c>
      <c r="C106" s="10" t="s">
        <v>27</v>
      </c>
      <c r="D106" s="8" t="s">
        <v>191</v>
      </c>
      <c r="E106" s="8">
        <v>3</v>
      </c>
      <c r="F106" s="11">
        <v>8.6999999999999993</v>
      </c>
      <c r="G106" s="15" t="str">
        <f>IF(C106="LAR","LA",C106)</f>
        <v>DEN</v>
      </c>
      <c r="H106" s="14" t="str">
        <f>SUBSTITUTE(B106,CHAR(160)," ")</f>
        <v>Courtland Sutton</v>
      </c>
      <c r="I106" s="14" t="str">
        <f t="shared" si="4"/>
        <v>Courtland Sutton</v>
      </c>
      <c r="J106" t="str">
        <f t="shared" si="6"/>
        <v>Courtland Sutton</v>
      </c>
      <c r="K106" t="str">
        <f t="shared" si="5"/>
        <v>C.SUTTON, DEN</v>
      </c>
      <c r="L106">
        <f>F106</f>
        <v>8.6999999999999993</v>
      </c>
      <c r="O106" s="34">
        <v>105</v>
      </c>
      <c r="P106" s="17" t="s">
        <v>269</v>
      </c>
      <c r="Q106" s="10" t="s">
        <v>10</v>
      </c>
      <c r="R106" s="8" t="s">
        <v>190</v>
      </c>
      <c r="S106" s="8">
        <v>2</v>
      </c>
      <c r="T106" s="11">
        <v>8.6</v>
      </c>
      <c r="V106" s="34">
        <v>103</v>
      </c>
      <c r="W106" s="17" t="s">
        <v>352</v>
      </c>
      <c r="X106" s="10" t="s">
        <v>27</v>
      </c>
      <c r="Y106" s="8" t="s">
        <v>191</v>
      </c>
      <c r="Z106" s="8">
        <v>3</v>
      </c>
      <c r="AA106" s="11">
        <v>8.6999999999999993</v>
      </c>
    </row>
    <row r="107" spans="1:27" ht="43.2">
      <c r="A107" s="35">
        <v>106</v>
      </c>
      <c r="B107" s="18" t="s">
        <v>306</v>
      </c>
      <c r="C107" s="12" t="s">
        <v>30</v>
      </c>
      <c r="D107" s="9" t="s">
        <v>190</v>
      </c>
      <c r="E107" s="9">
        <v>3</v>
      </c>
      <c r="F107" s="13">
        <v>8.6</v>
      </c>
      <c r="G107" s="15" t="str">
        <f>IF(C107="LAR","LA",C107)</f>
        <v>TEN</v>
      </c>
      <c r="H107" s="14" t="str">
        <f>SUBSTITUTE(B107,CHAR(160)," ")</f>
        <v>Jeremy McNichols</v>
      </c>
      <c r="I107" s="14" t="str">
        <f t="shared" si="4"/>
        <v>Jeremy McNichols</v>
      </c>
      <c r="J107" t="str">
        <f t="shared" si="6"/>
        <v>Jeremy McNichols</v>
      </c>
      <c r="K107" t="str">
        <f t="shared" si="5"/>
        <v>J.MCNICHOLS, TEN</v>
      </c>
      <c r="L107">
        <f>F107</f>
        <v>8.6</v>
      </c>
      <c r="O107" s="35">
        <v>106</v>
      </c>
      <c r="P107" s="18" t="s">
        <v>325</v>
      </c>
      <c r="Q107" s="12" t="s">
        <v>21</v>
      </c>
      <c r="R107" s="9" t="s">
        <v>192</v>
      </c>
      <c r="S107" s="9">
        <v>2</v>
      </c>
      <c r="T107" s="13">
        <v>8.5</v>
      </c>
      <c r="V107" s="35">
        <v>106</v>
      </c>
      <c r="W107" s="18" t="s">
        <v>306</v>
      </c>
      <c r="X107" s="12" t="s">
        <v>30</v>
      </c>
      <c r="Y107" s="9" t="s">
        <v>190</v>
      </c>
      <c r="Z107" s="9">
        <v>3</v>
      </c>
      <c r="AA107" s="13">
        <v>8.6</v>
      </c>
    </row>
    <row r="108" spans="1:27" ht="43.2">
      <c r="A108" s="34">
        <v>106</v>
      </c>
      <c r="B108" s="17" t="s">
        <v>322</v>
      </c>
      <c r="C108" s="10" t="s">
        <v>16</v>
      </c>
      <c r="D108" s="8" t="s">
        <v>192</v>
      </c>
      <c r="E108" s="8">
        <v>3</v>
      </c>
      <c r="F108" s="11">
        <v>8.6</v>
      </c>
      <c r="G108" s="15" t="str">
        <f>IF(C108="LAR","LA",C108)</f>
        <v>PHI</v>
      </c>
      <c r="H108" s="14" t="str">
        <f>SUBSTITUTE(B108,CHAR(160)," ")</f>
        <v>Dallas Goedert</v>
      </c>
      <c r="I108" s="14" t="str">
        <f t="shared" si="4"/>
        <v>Dallas Goedert</v>
      </c>
      <c r="J108" t="str">
        <f t="shared" si="6"/>
        <v>Dallas Goedert</v>
      </c>
      <c r="K108" t="str">
        <f t="shared" si="5"/>
        <v>D.GOEDERT, PHI</v>
      </c>
      <c r="L108">
        <f>F108</f>
        <v>8.6</v>
      </c>
      <c r="O108" s="34">
        <v>107</v>
      </c>
      <c r="P108" s="17" t="s">
        <v>4845</v>
      </c>
      <c r="Q108" s="10" t="s">
        <v>27</v>
      </c>
      <c r="R108" s="8" t="s">
        <v>190</v>
      </c>
      <c r="S108" s="8">
        <v>2</v>
      </c>
      <c r="T108" s="11">
        <v>8.4</v>
      </c>
      <c r="V108" s="34">
        <v>106</v>
      </c>
      <c r="W108" s="17" t="s">
        <v>322</v>
      </c>
      <c r="X108" s="10" t="s">
        <v>16</v>
      </c>
      <c r="Y108" s="8" t="s">
        <v>192</v>
      </c>
      <c r="Z108" s="8">
        <v>3</v>
      </c>
      <c r="AA108" s="11">
        <v>8.6</v>
      </c>
    </row>
    <row r="109" spans="1:27" ht="28.8">
      <c r="A109" s="35">
        <v>106</v>
      </c>
      <c r="B109" s="18" t="s">
        <v>310</v>
      </c>
      <c r="C109" s="12" t="s">
        <v>23</v>
      </c>
      <c r="D109" s="9" t="s">
        <v>192</v>
      </c>
      <c r="E109" s="9">
        <v>3</v>
      </c>
      <c r="F109" s="13">
        <v>8.6</v>
      </c>
      <c r="G109" s="15" t="str">
        <f>IF(C109="LAR","LA",C109)</f>
        <v>NE</v>
      </c>
      <c r="H109" s="14" t="str">
        <f>SUBSTITUTE(B109,CHAR(160)," ")</f>
        <v>Hunter Henry</v>
      </c>
      <c r="I109" s="14" t="str">
        <f t="shared" si="4"/>
        <v>Hunter Henry</v>
      </c>
      <c r="J109" t="str">
        <f t="shared" si="6"/>
        <v>Hunter Henry</v>
      </c>
      <c r="K109" t="str">
        <f t="shared" si="5"/>
        <v>H.HENRY, NE</v>
      </c>
      <c r="L109">
        <f>F109</f>
        <v>8.6</v>
      </c>
      <c r="O109" s="35">
        <v>107</v>
      </c>
      <c r="P109" s="18" t="s">
        <v>237</v>
      </c>
      <c r="Q109" s="12" t="s">
        <v>0</v>
      </c>
      <c r="R109" s="9" t="s">
        <v>191</v>
      </c>
      <c r="S109" s="9">
        <v>2</v>
      </c>
      <c r="T109" s="13">
        <v>8.4</v>
      </c>
      <c r="V109" s="35">
        <v>106</v>
      </c>
      <c r="W109" s="18" t="s">
        <v>310</v>
      </c>
      <c r="X109" s="12" t="s">
        <v>23</v>
      </c>
      <c r="Y109" s="9" t="s">
        <v>192</v>
      </c>
      <c r="Z109" s="9">
        <v>3</v>
      </c>
      <c r="AA109" s="13">
        <v>8.6</v>
      </c>
    </row>
    <row r="110" spans="1:27" ht="28.8">
      <c r="A110" s="34">
        <v>109</v>
      </c>
      <c r="B110" s="17" t="s">
        <v>6960</v>
      </c>
      <c r="C110" s="10" t="s">
        <v>16</v>
      </c>
      <c r="D110" s="8" t="s">
        <v>191</v>
      </c>
      <c r="E110" s="8">
        <v>3</v>
      </c>
      <c r="F110" s="11">
        <v>8.5</v>
      </c>
      <c r="G110" s="15" t="str">
        <f>IF(C110="LAR","LA",C110)</f>
        <v>PHI</v>
      </c>
      <c r="H110" s="14" t="str">
        <f>SUBSTITUTE(B110,CHAR(160)," ")</f>
        <v>Greg Ward</v>
      </c>
      <c r="I110" s="14" t="str">
        <f t="shared" si="4"/>
        <v>Greg Ward</v>
      </c>
      <c r="J110" t="str">
        <f t="shared" si="6"/>
        <v>Greg Ward</v>
      </c>
      <c r="K110" t="str">
        <f t="shared" si="5"/>
        <v>G.WARD, PHI</v>
      </c>
      <c r="L110">
        <f>F110</f>
        <v>8.5</v>
      </c>
      <c r="O110" s="34">
        <v>109</v>
      </c>
      <c r="P110" s="17" t="s">
        <v>272</v>
      </c>
      <c r="Q110" s="10" t="s">
        <v>1</v>
      </c>
      <c r="R110" s="8" t="s">
        <v>190</v>
      </c>
      <c r="S110" s="8">
        <v>2</v>
      </c>
      <c r="T110" s="11">
        <v>8.1</v>
      </c>
      <c r="V110" s="34">
        <v>109</v>
      </c>
      <c r="W110" s="17" t="s">
        <v>6960</v>
      </c>
      <c r="X110" s="10" t="s">
        <v>16</v>
      </c>
      <c r="Y110" s="8" t="s">
        <v>191</v>
      </c>
      <c r="Z110" s="8">
        <v>3</v>
      </c>
      <c r="AA110" s="11">
        <v>8.5</v>
      </c>
    </row>
    <row r="111" spans="1:27" ht="28.8">
      <c r="A111" s="35">
        <v>109</v>
      </c>
      <c r="B111" s="18" t="s">
        <v>274</v>
      </c>
      <c r="C111" s="12" t="s">
        <v>16</v>
      </c>
      <c r="D111" s="9" t="s">
        <v>190</v>
      </c>
      <c r="E111" s="9">
        <v>3</v>
      </c>
      <c r="F111" s="13">
        <v>8.5</v>
      </c>
      <c r="G111" s="15" t="str">
        <f>IF(C111="LAR","LA",C111)</f>
        <v>PHI</v>
      </c>
      <c r="H111" s="14" t="str">
        <f>SUBSTITUTE(B111,CHAR(160)," ")</f>
        <v>Miles Sanders</v>
      </c>
      <c r="I111" s="14" t="str">
        <f t="shared" si="4"/>
        <v>Miles Sanders</v>
      </c>
      <c r="J111" t="str">
        <f t="shared" si="6"/>
        <v>Miles Sanders</v>
      </c>
      <c r="K111" t="str">
        <f t="shared" si="5"/>
        <v>M.SANDERS, PHI</v>
      </c>
      <c r="L111">
        <f>F111</f>
        <v>8.5</v>
      </c>
      <c r="O111" s="35">
        <v>110</v>
      </c>
      <c r="P111" s="18" t="s">
        <v>358</v>
      </c>
      <c r="Q111" s="12" t="s">
        <v>23</v>
      </c>
      <c r="R111" s="9" t="s">
        <v>191</v>
      </c>
      <c r="S111" s="9">
        <v>2</v>
      </c>
      <c r="T111" s="13">
        <v>7.8</v>
      </c>
      <c r="V111" s="35">
        <v>109</v>
      </c>
      <c r="W111" s="18" t="s">
        <v>274</v>
      </c>
      <c r="X111" s="12" t="s">
        <v>16</v>
      </c>
      <c r="Y111" s="9" t="s">
        <v>190</v>
      </c>
      <c r="Z111" s="9">
        <v>3</v>
      </c>
      <c r="AA111" s="13">
        <v>8.5</v>
      </c>
    </row>
    <row r="112" spans="1:27" ht="28.8">
      <c r="A112" s="34">
        <v>111</v>
      </c>
      <c r="B112" s="17" t="s">
        <v>304</v>
      </c>
      <c r="C112" s="10" t="s">
        <v>4</v>
      </c>
      <c r="D112" s="8" t="s">
        <v>190</v>
      </c>
      <c r="E112" s="8">
        <v>3</v>
      </c>
      <c r="F112" s="11">
        <v>8.4</v>
      </c>
      <c r="G112" s="15" t="str">
        <f>IF(C112="LAR","LA",C112)</f>
        <v>CLE</v>
      </c>
      <c r="H112" s="14" t="str">
        <f>SUBSTITUTE(B112,CHAR(160)," ")</f>
        <v>Nick Chubb</v>
      </c>
      <c r="I112" s="14" t="str">
        <f t="shared" si="4"/>
        <v>Nick Chubb</v>
      </c>
      <c r="J112" t="str">
        <f t="shared" si="6"/>
        <v>Nick Chubb</v>
      </c>
      <c r="K112" t="str">
        <f t="shared" si="5"/>
        <v>N.CHUBB, CLE</v>
      </c>
      <c r="L112">
        <f>F112</f>
        <v>8.4</v>
      </c>
      <c r="O112" s="34">
        <v>110</v>
      </c>
      <c r="P112" s="17" t="s">
        <v>4852</v>
      </c>
      <c r="Q112" s="10" t="s">
        <v>22</v>
      </c>
      <c r="R112" s="8" t="s">
        <v>191</v>
      </c>
      <c r="S112" s="8">
        <v>2</v>
      </c>
      <c r="T112" s="11">
        <v>7.8</v>
      </c>
      <c r="V112" s="34">
        <v>111</v>
      </c>
      <c r="W112" s="17" t="s">
        <v>304</v>
      </c>
      <c r="X112" s="10" t="s">
        <v>4</v>
      </c>
      <c r="Y112" s="8" t="s">
        <v>190</v>
      </c>
      <c r="Z112" s="8">
        <v>3</v>
      </c>
      <c r="AA112" s="11">
        <v>8.4</v>
      </c>
    </row>
    <row r="113" spans="1:27" ht="28.8">
      <c r="A113" s="35">
        <v>112</v>
      </c>
      <c r="B113" s="18" t="s">
        <v>228</v>
      </c>
      <c r="C113" s="12" t="s">
        <v>0</v>
      </c>
      <c r="D113" s="9" t="s">
        <v>191</v>
      </c>
      <c r="E113" s="9">
        <v>3</v>
      </c>
      <c r="F113" s="13">
        <v>8.3000000000000007</v>
      </c>
      <c r="G113" s="15" t="str">
        <f>IF(C113="LAR","LA",C113)</f>
        <v>BAL</v>
      </c>
      <c r="H113" s="14" t="str">
        <f>SUBSTITUTE(B113,CHAR(160)," ")</f>
        <v>Marquise Brown</v>
      </c>
      <c r="I113" s="14" t="str">
        <f t="shared" si="4"/>
        <v>Marquise Brown</v>
      </c>
      <c r="J113" t="str">
        <f t="shared" si="6"/>
        <v>Marquise Brown</v>
      </c>
      <c r="K113" t="str">
        <f t="shared" si="5"/>
        <v>M.BROWN, BAL</v>
      </c>
      <c r="L113">
        <f>F113</f>
        <v>8.3000000000000007</v>
      </c>
      <c r="O113" s="35">
        <v>112</v>
      </c>
      <c r="P113" s="18" t="s">
        <v>243</v>
      </c>
      <c r="Q113" s="12" t="s">
        <v>26</v>
      </c>
      <c r="R113" s="9" t="s">
        <v>191</v>
      </c>
      <c r="S113" s="9">
        <v>2</v>
      </c>
      <c r="T113" s="13">
        <v>7.6</v>
      </c>
      <c r="V113" s="35">
        <v>112</v>
      </c>
      <c r="W113" s="18" t="s">
        <v>228</v>
      </c>
      <c r="X113" s="12" t="s">
        <v>0</v>
      </c>
      <c r="Y113" s="9" t="s">
        <v>191</v>
      </c>
      <c r="Z113" s="9">
        <v>3</v>
      </c>
      <c r="AA113" s="13">
        <v>8.3000000000000007</v>
      </c>
    </row>
    <row r="114" spans="1:27" ht="43.2">
      <c r="A114" s="34">
        <v>113</v>
      </c>
      <c r="B114" s="17" t="s">
        <v>289</v>
      </c>
      <c r="C114" s="10" t="s">
        <v>5</v>
      </c>
      <c r="D114" s="8" t="s">
        <v>190</v>
      </c>
      <c r="E114" s="8">
        <v>3</v>
      </c>
      <c r="F114" s="11">
        <v>8.1999999999999993</v>
      </c>
      <c r="G114" s="15" t="str">
        <f>IF(C114="LAR","LA",C114)</f>
        <v>IND</v>
      </c>
      <c r="H114" s="14" t="str">
        <f>SUBSTITUTE(B114,CHAR(160)," ")</f>
        <v>Jonathan Taylor</v>
      </c>
      <c r="I114" s="14" t="str">
        <f t="shared" si="4"/>
        <v>Jonathan Taylor</v>
      </c>
      <c r="J114" t="str">
        <f t="shared" si="6"/>
        <v>Jonathan Taylor</v>
      </c>
      <c r="K114" t="str">
        <f t="shared" si="5"/>
        <v>J.TAYLOR, IND</v>
      </c>
      <c r="L114">
        <f>F114</f>
        <v>8.1999999999999993</v>
      </c>
      <c r="O114" s="34">
        <v>112</v>
      </c>
      <c r="P114" s="17" t="s">
        <v>574</v>
      </c>
      <c r="Q114" s="10" t="s">
        <v>15</v>
      </c>
      <c r="R114" s="8" t="s">
        <v>192</v>
      </c>
      <c r="S114" s="8">
        <v>2</v>
      </c>
      <c r="T114" s="11">
        <v>7.6</v>
      </c>
      <c r="V114" s="34">
        <v>113</v>
      </c>
      <c r="W114" s="17" t="s">
        <v>289</v>
      </c>
      <c r="X114" s="10" t="s">
        <v>5</v>
      </c>
      <c r="Y114" s="8" t="s">
        <v>190</v>
      </c>
      <c r="Z114" s="8">
        <v>3</v>
      </c>
      <c r="AA114" s="11">
        <v>8.1999999999999993</v>
      </c>
    </row>
    <row r="115" spans="1:27" ht="43.2">
      <c r="A115" s="35">
        <v>113</v>
      </c>
      <c r="B115" s="18" t="s">
        <v>234</v>
      </c>
      <c r="C115" s="12" t="s">
        <v>10</v>
      </c>
      <c r="D115" s="9" t="s">
        <v>191</v>
      </c>
      <c r="E115" s="9">
        <v>3</v>
      </c>
      <c r="F115" s="13">
        <v>8.1999999999999993</v>
      </c>
      <c r="G115" s="15" t="str">
        <f>IF(C115="LAR","LA",C115)</f>
        <v>MIA</v>
      </c>
      <c r="H115" s="14" t="str">
        <f>SUBSTITUTE(B115,CHAR(160)," ")</f>
        <v>DeVante Parker</v>
      </c>
      <c r="I115" s="14" t="str">
        <f t="shared" si="4"/>
        <v>DeVante Parker</v>
      </c>
      <c r="J115" t="str">
        <f t="shared" si="6"/>
        <v>DeVante Parker</v>
      </c>
      <c r="K115" t="str">
        <f t="shared" si="5"/>
        <v>D.PARKER, MIA</v>
      </c>
      <c r="L115">
        <f>F115</f>
        <v>8.1999999999999993</v>
      </c>
      <c r="O115" s="35">
        <v>114</v>
      </c>
      <c r="P115" s="18" t="s">
        <v>4837</v>
      </c>
      <c r="Q115" s="12" t="s">
        <v>11</v>
      </c>
      <c r="R115" s="9" t="s">
        <v>190</v>
      </c>
      <c r="S115" s="9">
        <v>2</v>
      </c>
      <c r="T115" s="13">
        <v>7.3</v>
      </c>
      <c r="V115" s="35">
        <v>113</v>
      </c>
      <c r="W115" s="18" t="s">
        <v>234</v>
      </c>
      <c r="X115" s="12" t="s">
        <v>10</v>
      </c>
      <c r="Y115" s="9" t="s">
        <v>191</v>
      </c>
      <c r="Z115" s="9">
        <v>3</v>
      </c>
      <c r="AA115" s="13">
        <v>8.1999999999999993</v>
      </c>
    </row>
    <row r="116" spans="1:27" ht="28.8">
      <c r="A116" s="34">
        <v>113</v>
      </c>
      <c r="B116" s="17" t="s">
        <v>344</v>
      </c>
      <c r="C116" s="10" t="s">
        <v>362</v>
      </c>
      <c r="D116" s="8" t="s">
        <v>191</v>
      </c>
      <c r="E116" s="8">
        <v>3</v>
      </c>
      <c r="F116" s="11">
        <v>8.1999999999999993</v>
      </c>
      <c r="G116" s="15" t="str">
        <f>IF(C116="LAR","LA",C116)</f>
        <v>LA</v>
      </c>
      <c r="H116" s="14" t="str">
        <f>SUBSTITUTE(B116,CHAR(160)," ")</f>
        <v>Van Jefferson</v>
      </c>
      <c r="I116" s="14" t="str">
        <f t="shared" si="4"/>
        <v>Van Jefferson</v>
      </c>
      <c r="J116" t="str">
        <f t="shared" si="6"/>
        <v>Van Jefferson</v>
      </c>
      <c r="K116" t="str">
        <f t="shared" si="5"/>
        <v>V.JEFFERSON, LA</v>
      </c>
      <c r="L116">
        <f>F116</f>
        <v>8.1999999999999993</v>
      </c>
      <c r="O116" s="34">
        <v>114</v>
      </c>
      <c r="P116" s="17" t="s">
        <v>348</v>
      </c>
      <c r="Q116" s="10" t="s">
        <v>30</v>
      </c>
      <c r="R116" s="8" t="s">
        <v>191</v>
      </c>
      <c r="S116" s="8">
        <v>2</v>
      </c>
      <c r="T116" s="11">
        <v>7.3</v>
      </c>
      <c r="V116" s="34">
        <v>113</v>
      </c>
      <c r="W116" s="17" t="s">
        <v>344</v>
      </c>
      <c r="X116" s="10" t="s">
        <v>362</v>
      </c>
      <c r="Y116" s="8" t="s">
        <v>191</v>
      </c>
      <c r="Z116" s="8">
        <v>3</v>
      </c>
      <c r="AA116" s="11">
        <v>8.1999999999999993</v>
      </c>
    </row>
    <row r="117" spans="1:27" ht="28.8">
      <c r="A117" s="35">
        <v>116</v>
      </c>
      <c r="B117" s="18" t="s">
        <v>4865</v>
      </c>
      <c r="C117" s="12" t="s">
        <v>6</v>
      </c>
      <c r="D117" s="9" t="s">
        <v>190</v>
      </c>
      <c r="E117" s="9">
        <v>3</v>
      </c>
      <c r="F117" s="13">
        <v>7.8</v>
      </c>
      <c r="G117" s="15" t="str">
        <f>IF(C117="LAR","LA",C117)</f>
        <v>SEA</v>
      </c>
      <c r="H117" s="14" t="str">
        <f>SUBSTITUTE(B117,CHAR(160)," ")</f>
        <v>Travis Homer</v>
      </c>
      <c r="I117" s="14" t="str">
        <f t="shared" si="4"/>
        <v>Travis Homer</v>
      </c>
      <c r="J117" t="str">
        <f t="shared" si="6"/>
        <v>Travis Homer</v>
      </c>
      <c r="K117" t="str">
        <f t="shared" si="5"/>
        <v>T.HOMER, SEA</v>
      </c>
      <c r="L117">
        <f>F117</f>
        <v>7.8</v>
      </c>
      <c r="O117" s="35">
        <v>114</v>
      </c>
      <c r="P117" s="18" t="s">
        <v>4853</v>
      </c>
      <c r="Q117" s="12" t="s">
        <v>30</v>
      </c>
      <c r="R117" s="9" t="s">
        <v>192</v>
      </c>
      <c r="S117" s="9">
        <v>2</v>
      </c>
      <c r="T117" s="13">
        <v>7.3</v>
      </c>
      <c r="V117" s="35">
        <v>116</v>
      </c>
      <c r="W117" s="18" t="s">
        <v>4865</v>
      </c>
      <c r="X117" s="12" t="s">
        <v>6</v>
      </c>
      <c r="Y117" s="9" t="s">
        <v>190</v>
      </c>
      <c r="Z117" s="9">
        <v>3</v>
      </c>
      <c r="AA117" s="13">
        <v>7.8</v>
      </c>
    </row>
    <row r="118" spans="1:27" ht="55.2">
      <c r="A118" s="34">
        <v>117</v>
      </c>
      <c r="B118" s="17" t="s">
        <v>251</v>
      </c>
      <c r="C118" s="10" t="s">
        <v>30</v>
      </c>
      <c r="D118" s="8" t="s">
        <v>191</v>
      </c>
      <c r="E118" s="8">
        <v>3</v>
      </c>
      <c r="F118" s="11">
        <v>7.7</v>
      </c>
      <c r="G118" s="15" t="str">
        <f>IF(C118="LAR","LA",C118)</f>
        <v>TEN</v>
      </c>
      <c r="H118" s="14" t="str">
        <f>SUBSTITUTE(B118,CHAR(160)," ")</f>
        <v>Julio Jones</v>
      </c>
      <c r="I118" s="14" t="str">
        <f t="shared" si="4"/>
        <v>Julio Jones</v>
      </c>
      <c r="J118" t="str">
        <f t="shared" si="6"/>
        <v>Julio Jones</v>
      </c>
      <c r="K118" t="str">
        <f t="shared" si="5"/>
        <v>J.JONES, TEN</v>
      </c>
      <c r="L118">
        <f>F118</f>
        <v>7.7</v>
      </c>
      <c r="O118" s="34">
        <v>117</v>
      </c>
      <c r="P118" s="17" t="s">
        <v>562</v>
      </c>
      <c r="Q118" s="10" t="s">
        <v>16</v>
      </c>
      <c r="R118" s="8" t="s">
        <v>190</v>
      </c>
      <c r="S118" s="8">
        <v>2</v>
      </c>
      <c r="T118" s="11">
        <v>7.2</v>
      </c>
      <c r="V118" s="34">
        <v>117</v>
      </c>
      <c r="W118" s="17" t="s">
        <v>251</v>
      </c>
      <c r="X118" s="10" t="s">
        <v>30</v>
      </c>
      <c r="Y118" s="8" t="s">
        <v>191</v>
      </c>
      <c r="Z118" s="8">
        <v>3</v>
      </c>
      <c r="AA118" s="11">
        <v>7.7</v>
      </c>
    </row>
    <row r="119" spans="1:27" ht="28.8">
      <c r="A119" s="35">
        <v>118</v>
      </c>
      <c r="B119" s="18" t="s">
        <v>564</v>
      </c>
      <c r="C119" s="12" t="s">
        <v>30</v>
      </c>
      <c r="D119" s="9" t="s">
        <v>191</v>
      </c>
      <c r="E119" s="9">
        <v>3</v>
      </c>
      <c r="F119" s="13">
        <v>7.6</v>
      </c>
      <c r="G119" s="15" t="str">
        <f>IF(C119="LAR","LA",C119)</f>
        <v>TEN</v>
      </c>
      <c r="H119" s="14" t="str">
        <f>SUBSTITUTE(B119,CHAR(160)," ")</f>
        <v>Chester Rogers</v>
      </c>
      <c r="I119" s="14" t="str">
        <f t="shared" si="4"/>
        <v>Chester Rogers</v>
      </c>
      <c r="J119" t="str">
        <f t="shared" si="6"/>
        <v>Chester Rogers</v>
      </c>
      <c r="K119" t="str">
        <f t="shared" si="5"/>
        <v>C.ROGERS, TEN</v>
      </c>
      <c r="L119">
        <f>F119</f>
        <v>7.6</v>
      </c>
      <c r="O119" s="35">
        <v>118</v>
      </c>
      <c r="P119" s="18" t="s">
        <v>4855</v>
      </c>
      <c r="Q119" s="12" t="s">
        <v>10</v>
      </c>
      <c r="R119" s="9" t="s">
        <v>192</v>
      </c>
      <c r="S119" s="9">
        <v>2</v>
      </c>
      <c r="T119" s="13">
        <v>7.1</v>
      </c>
      <c r="V119" s="35">
        <v>118</v>
      </c>
      <c r="W119" s="18" t="s">
        <v>564</v>
      </c>
      <c r="X119" s="12" t="s">
        <v>30</v>
      </c>
      <c r="Y119" s="9" t="s">
        <v>191</v>
      </c>
      <c r="Z119" s="9">
        <v>3</v>
      </c>
      <c r="AA119" s="13">
        <v>7.6</v>
      </c>
    </row>
    <row r="120" spans="1:27" ht="41.4">
      <c r="A120" s="34">
        <v>119</v>
      </c>
      <c r="B120" s="17" t="s">
        <v>292</v>
      </c>
      <c r="C120" s="10" t="s">
        <v>2</v>
      </c>
      <c r="D120" s="8" t="s">
        <v>190</v>
      </c>
      <c r="E120" s="8">
        <v>3</v>
      </c>
      <c r="F120" s="11">
        <v>7.5</v>
      </c>
      <c r="G120" s="15" t="str">
        <f>IF(C120="LAR","LA",C120)</f>
        <v>DAL</v>
      </c>
      <c r="H120" s="14" t="str">
        <f>SUBSTITUTE(B120,CHAR(160)," ")</f>
        <v>Tony Pollard</v>
      </c>
      <c r="I120" s="14" t="str">
        <f t="shared" si="4"/>
        <v>Tony Pollard</v>
      </c>
      <c r="J120" t="str">
        <f t="shared" si="6"/>
        <v>Tony Pollard</v>
      </c>
      <c r="K120" t="str">
        <f t="shared" si="5"/>
        <v>T.POLLARD, DAL</v>
      </c>
      <c r="L120">
        <f>F120</f>
        <v>7.5</v>
      </c>
      <c r="O120" s="34">
        <v>119</v>
      </c>
      <c r="P120" s="17" t="s">
        <v>353</v>
      </c>
      <c r="Q120" s="10" t="s">
        <v>8</v>
      </c>
      <c r="R120" s="8" t="s">
        <v>191</v>
      </c>
      <c r="S120" s="8">
        <v>2</v>
      </c>
      <c r="T120" s="11">
        <v>7</v>
      </c>
      <c r="V120" s="34">
        <v>119</v>
      </c>
      <c r="W120" s="17" t="s">
        <v>292</v>
      </c>
      <c r="X120" s="10" t="s">
        <v>2</v>
      </c>
      <c r="Y120" s="8" t="s">
        <v>190</v>
      </c>
      <c r="Z120" s="8">
        <v>3</v>
      </c>
      <c r="AA120" s="11">
        <v>7.5</v>
      </c>
    </row>
    <row r="121" spans="1:27" ht="43.2">
      <c r="A121" s="35">
        <v>119</v>
      </c>
      <c r="B121" s="18" t="s">
        <v>275</v>
      </c>
      <c r="C121" s="12" t="s">
        <v>17</v>
      </c>
      <c r="D121" s="9" t="s">
        <v>190</v>
      </c>
      <c r="E121" s="9">
        <v>3</v>
      </c>
      <c r="F121" s="13">
        <v>7.5</v>
      </c>
      <c r="G121" s="15" t="str">
        <f>IF(C121="LAR","LA",C121)</f>
        <v>CHI</v>
      </c>
      <c r="H121" s="14" t="str">
        <f>SUBSTITUTE(B121,CHAR(160)," ")</f>
        <v>David Montgomery</v>
      </c>
      <c r="I121" s="14" t="str">
        <f t="shared" si="4"/>
        <v>David Montgomery</v>
      </c>
      <c r="J121" t="str">
        <f t="shared" si="6"/>
        <v>David Montgomery</v>
      </c>
      <c r="K121" t="str">
        <f t="shared" si="5"/>
        <v>D.MONTGOMERY, CHI</v>
      </c>
      <c r="L121">
        <f>F121</f>
        <v>7.5</v>
      </c>
      <c r="O121" s="35">
        <v>119</v>
      </c>
      <c r="P121" s="18" t="s">
        <v>264</v>
      </c>
      <c r="Q121" s="12" t="s">
        <v>29</v>
      </c>
      <c r="R121" s="9" t="s">
        <v>190</v>
      </c>
      <c r="S121" s="9">
        <v>2</v>
      </c>
      <c r="T121" s="13">
        <v>7</v>
      </c>
      <c r="V121" s="35">
        <v>119</v>
      </c>
      <c r="W121" s="18" t="s">
        <v>275</v>
      </c>
      <c r="X121" s="12" t="s">
        <v>17</v>
      </c>
      <c r="Y121" s="9" t="s">
        <v>190</v>
      </c>
      <c r="Z121" s="9">
        <v>3</v>
      </c>
      <c r="AA121" s="13">
        <v>7.5</v>
      </c>
    </row>
    <row r="122" spans="1:27" ht="41.4">
      <c r="A122" s="34">
        <v>119</v>
      </c>
      <c r="B122" s="17" t="s">
        <v>4884</v>
      </c>
      <c r="C122" s="10" t="s">
        <v>18</v>
      </c>
      <c r="D122" s="8" t="s">
        <v>192</v>
      </c>
      <c r="E122" s="8">
        <v>3</v>
      </c>
      <c r="F122" s="11">
        <v>7.5</v>
      </c>
      <c r="G122" s="15" t="str">
        <f>IF(C122="LAR","LA",C122)</f>
        <v>TB</v>
      </c>
      <c r="H122" s="14" t="str">
        <f>SUBSTITUTE(B122,CHAR(160)," ")</f>
        <v>Cameron Brate</v>
      </c>
      <c r="I122" s="14" t="str">
        <f t="shared" si="4"/>
        <v>Cameron Brate</v>
      </c>
      <c r="J122" t="str">
        <f t="shared" si="6"/>
        <v>Cameron Brate</v>
      </c>
      <c r="K122" t="str">
        <f t="shared" si="5"/>
        <v>C.BRATE, TB</v>
      </c>
      <c r="L122">
        <f>F122</f>
        <v>7.5</v>
      </c>
      <c r="O122" s="34">
        <v>121</v>
      </c>
      <c r="P122" s="17" t="s">
        <v>274</v>
      </c>
      <c r="Q122" s="10" t="s">
        <v>16</v>
      </c>
      <c r="R122" s="8" t="s">
        <v>190</v>
      </c>
      <c r="S122" s="8">
        <v>2</v>
      </c>
      <c r="T122" s="11">
        <v>6.9</v>
      </c>
      <c r="V122" s="34">
        <v>119</v>
      </c>
      <c r="W122" s="17" t="s">
        <v>4884</v>
      </c>
      <c r="X122" s="10" t="s">
        <v>18</v>
      </c>
      <c r="Y122" s="8" t="s">
        <v>192</v>
      </c>
      <c r="Z122" s="8">
        <v>3</v>
      </c>
      <c r="AA122" s="11">
        <v>7.5</v>
      </c>
    </row>
    <row r="123" spans="1:27" ht="55.2">
      <c r="A123" s="35">
        <v>122</v>
      </c>
      <c r="B123" s="18" t="s">
        <v>4872</v>
      </c>
      <c r="C123" s="12" t="s">
        <v>19</v>
      </c>
      <c r="D123" s="9" t="s">
        <v>192</v>
      </c>
      <c r="E123" s="9">
        <v>3</v>
      </c>
      <c r="F123" s="13">
        <v>7.2</v>
      </c>
      <c r="G123" s="15" t="str">
        <f>IF(C123="LAR","LA",C123)</f>
        <v>HOU</v>
      </c>
      <c r="H123" s="14" t="str">
        <f>SUBSTITUTE(B123,CHAR(160)," ")</f>
        <v>Jordan Akins</v>
      </c>
      <c r="I123" s="14" t="str">
        <f t="shared" si="4"/>
        <v>Jordan Akins</v>
      </c>
      <c r="J123" t="str">
        <f t="shared" si="6"/>
        <v>Jordan Akins</v>
      </c>
      <c r="K123" t="str">
        <f t="shared" si="5"/>
        <v>J.AKINS, HOU</v>
      </c>
      <c r="L123">
        <f>F123</f>
        <v>7.2</v>
      </c>
      <c r="O123" s="35">
        <v>122</v>
      </c>
      <c r="P123" s="18" t="s">
        <v>226</v>
      </c>
      <c r="Q123" s="12" t="s">
        <v>26</v>
      </c>
      <c r="R123" s="9" t="s">
        <v>191</v>
      </c>
      <c r="S123" s="9">
        <v>2</v>
      </c>
      <c r="T123" s="13">
        <v>6.8</v>
      </c>
      <c r="V123" s="35">
        <v>122</v>
      </c>
      <c r="W123" s="18" t="s">
        <v>4872</v>
      </c>
      <c r="X123" s="12" t="s">
        <v>19</v>
      </c>
      <c r="Y123" s="9" t="s">
        <v>192</v>
      </c>
      <c r="Z123" s="9">
        <v>3</v>
      </c>
      <c r="AA123" s="13">
        <v>7.2</v>
      </c>
    </row>
    <row r="124" spans="1:27" ht="41.4">
      <c r="A124" s="34">
        <v>123</v>
      </c>
      <c r="B124" s="17" t="s">
        <v>225</v>
      </c>
      <c r="C124" s="10" t="s">
        <v>6</v>
      </c>
      <c r="D124" s="8" t="s">
        <v>191</v>
      </c>
      <c r="E124" s="8">
        <v>3</v>
      </c>
      <c r="F124" s="11">
        <v>7.1</v>
      </c>
      <c r="G124" s="15" t="str">
        <f>IF(C124="LAR","LA",C124)</f>
        <v>SEA</v>
      </c>
      <c r="H124" s="14" t="str">
        <f>SUBSTITUTE(B124,CHAR(160)," ")</f>
        <v>Tyler Lockett</v>
      </c>
      <c r="I124" s="14" t="str">
        <f t="shared" si="4"/>
        <v>Tyler Lockett</v>
      </c>
      <c r="J124" t="str">
        <f t="shared" si="6"/>
        <v>Tyler Lockett</v>
      </c>
      <c r="K124" t="str">
        <f t="shared" si="5"/>
        <v>T.LOCKETT, SEA</v>
      </c>
      <c r="L124">
        <f>F124</f>
        <v>7.1</v>
      </c>
      <c r="O124" s="34">
        <v>122</v>
      </c>
      <c r="P124" s="17" t="s">
        <v>260</v>
      </c>
      <c r="Q124" s="10" t="s">
        <v>3</v>
      </c>
      <c r="R124" s="8" t="s">
        <v>191</v>
      </c>
      <c r="S124" s="8">
        <v>2</v>
      </c>
      <c r="T124" s="11">
        <v>6.8</v>
      </c>
      <c r="V124" s="34">
        <v>123</v>
      </c>
      <c r="W124" s="17" t="s">
        <v>225</v>
      </c>
      <c r="X124" s="10" t="s">
        <v>6</v>
      </c>
      <c r="Y124" s="8" t="s">
        <v>191</v>
      </c>
      <c r="Z124" s="8">
        <v>3</v>
      </c>
      <c r="AA124" s="11">
        <v>7.1</v>
      </c>
    </row>
    <row r="125" spans="1:27" ht="41.4">
      <c r="A125" s="35">
        <v>124</v>
      </c>
      <c r="B125" s="18" t="s">
        <v>6961</v>
      </c>
      <c r="C125" s="12" t="s">
        <v>10</v>
      </c>
      <c r="D125" s="9" t="s">
        <v>191</v>
      </c>
      <c r="E125" s="9">
        <v>3</v>
      </c>
      <c r="F125" s="13">
        <v>7</v>
      </c>
      <c r="G125" s="15" t="str">
        <f>IF(C125="LAR","LA",C125)</f>
        <v>MIA</v>
      </c>
      <c r="H125" s="14" t="str">
        <f>SUBSTITUTE(B125,CHAR(160)," ")</f>
        <v>William Fuller V</v>
      </c>
      <c r="I125" s="14" t="str">
        <f t="shared" si="4"/>
        <v>William Fuller V</v>
      </c>
      <c r="J125" t="str">
        <f t="shared" si="6"/>
        <v>William Fuller</v>
      </c>
      <c r="K125" t="str">
        <f t="shared" si="5"/>
        <v>W.FULLER, MIA</v>
      </c>
      <c r="L125">
        <f>F125</f>
        <v>7</v>
      </c>
      <c r="O125" s="35">
        <v>122</v>
      </c>
      <c r="P125" s="18" t="s">
        <v>218</v>
      </c>
      <c r="Q125" s="12" t="s">
        <v>21</v>
      </c>
      <c r="R125" s="9" t="s">
        <v>191</v>
      </c>
      <c r="S125" s="9">
        <v>2</v>
      </c>
      <c r="T125" s="13">
        <v>6.8</v>
      </c>
      <c r="V125" s="35">
        <v>124</v>
      </c>
      <c r="W125" s="18" t="s">
        <v>6961</v>
      </c>
      <c r="X125" s="12" t="s">
        <v>10</v>
      </c>
      <c r="Y125" s="9" t="s">
        <v>191</v>
      </c>
      <c r="Z125" s="9">
        <v>3</v>
      </c>
      <c r="AA125" s="13">
        <v>7</v>
      </c>
    </row>
    <row r="126" spans="1:27" ht="28.8">
      <c r="A126" s="34">
        <v>125</v>
      </c>
      <c r="B126" s="17" t="s">
        <v>235</v>
      </c>
      <c r="C126" s="10" t="s">
        <v>362</v>
      </c>
      <c r="D126" s="8" t="s">
        <v>191</v>
      </c>
      <c r="E126" s="8">
        <v>3</v>
      </c>
      <c r="F126" s="11">
        <v>6.8</v>
      </c>
      <c r="G126" s="15" t="str">
        <f>IF(C126="LAR","LA",C126)</f>
        <v>LA</v>
      </c>
      <c r="H126" s="14" t="str">
        <f>SUBSTITUTE(B126,CHAR(160)," ")</f>
        <v>Robert Woods</v>
      </c>
      <c r="I126" s="14" t="str">
        <f t="shared" si="4"/>
        <v>Robert Woods</v>
      </c>
      <c r="J126" t="str">
        <f t="shared" si="6"/>
        <v>Robert Woods</v>
      </c>
      <c r="K126" t="str">
        <f t="shared" si="5"/>
        <v>R.WOODS, LA</v>
      </c>
      <c r="L126">
        <f>F126</f>
        <v>6.8</v>
      </c>
      <c r="O126" s="34">
        <v>122</v>
      </c>
      <c r="P126" s="17" t="s">
        <v>319</v>
      </c>
      <c r="Q126" s="10" t="s">
        <v>23</v>
      </c>
      <c r="R126" s="8" t="s">
        <v>192</v>
      </c>
      <c r="S126" s="8">
        <v>2</v>
      </c>
      <c r="T126" s="11">
        <v>6.8</v>
      </c>
      <c r="V126" s="34">
        <v>125</v>
      </c>
      <c r="W126" s="17" t="s">
        <v>235</v>
      </c>
      <c r="X126" s="10" t="s">
        <v>362</v>
      </c>
      <c r="Y126" s="8" t="s">
        <v>191</v>
      </c>
      <c r="Z126" s="8">
        <v>3</v>
      </c>
      <c r="AA126" s="11">
        <v>6.8</v>
      </c>
    </row>
    <row r="127" spans="1:27" ht="41.4">
      <c r="A127" s="35">
        <v>126</v>
      </c>
      <c r="B127" s="18" t="s">
        <v>420</v>
      </c>
      <c r="C127" s="12" t="s">
        <v>16</v>
      </c>
      <c r="D127" s="9" t="s">
        <v>191</v>
      </c>
      <c r="E127" s="9">
        <v>3</v>
      </c>
      <c r="F127" s="13">
        <v>6.6</v>
      </c>
      <c r="G127" s="15" t="str">
        <f>IF(C127="LAR","LA",C127)</f>
        <v>PHI</v>
      </c>
      <c r="H127" s="14" t="str">
        <f>SUBSTITUTE(B127,CHAR(160)," ")</f>
        <v>Quez Watkins</v>
      </c>
      <c r="I127" s="14" t="str">
        <f t="shared" si="4"/>
        <v>Quez Watkins</v>
      </c>
      <c r="J127" t="str">
        <f t="shared" si="6"/>
        <v>Quez Watkins</v>
      </c>
      <c r="K127" t="str">
        <f t="shared" si="5"/>
        <v>Q.WATKINS, PHI</v>
      </c>
      <c r="L127">
        <f>F127</f>
        <v>6.6</v>
      </c>
      <c r="O127" s="35">
        <v>126</v>
      </c>
      <c r="P127" s="18" t="s">
        <v>279</v>
      </c>
      <c r="Q127" s="12" t="s">
        <v>19</v>
      </c>
      <c r="R127" s="9" t="s">
        <v>190</v>
      </c>
      <c r="S127" s="9">
        <v>2</v>
      </c>
      <c r="T127" s="13">
        <v>6.7</v>
      </c>
      <c r="V127" s="35">
        <v>126</v>
      </c>
      <c r="W127" s="18" t="s">
        <v>420</v>
      </c>
      <c r="X127" s="12" t="s">
        <v>16</v>
      </c>
      <c r="Y127" s="9" t="s">
        <v>191</v>
      </c>
      <c r="Z127" s="9">
        <v>3</v>
      </c>
      <c r="AA127" s="13">
        <v>6.6</v>
      </c>
    </row>
    <row r="128" spans="1:27" ht="28.8">
      <c r="A128" s="34">
        <v>126</v>
      </c>
      <c r="B128" s="17" t="s">
        <v>6962</v>
      </c>
      <c r="C128" s="10" t="s">
        <v>11</v>
      </c>
      <c r="D128" s="8" t="s">
        <v>191</v>
      </c>
      <c r="E128" s="8">
        <v>3</v>
      </c>
      <c r="F128" s="11">
        <v>6.6</v>
      </c>
      <c r="G128" s="15" t="str">
        <f>IF(C128="LAR","LA",C128)</f>
        <v>SF</v>
      </c>
      <c r="H128" s="14" t="str">
        <f>SUBSTITUTE(B128,CHAR(160)," ")</f>
        <v>Mohamed Sanu Sr.</v>
      </c>
      <c r="I128" s="14" t="str">
        <f t="shared" si="4"/>
        <v>Mohamed Sanu Sr.</v>
      </c>
      <c r="J128" t="str">
        <f t="shared" si="6"/>
        <v>Mohamed Sanu S</v>
      </c>
      <c r="K128" t="str">
        <f t="shared" si="5"/>
        <v>M.SANU S, SF</v>
      </c>
      <c r="L128">
        <f>F128</f>
        <v>6.6</v>
      </c>
      <c r="O128" s="34">
        <v>126</v>
      </c>
      <c r="P128" s="17" t="s">
        <v>339</v>
      </c>
      <c r="Q128" s="10" t="s">
        <v>2</v>
      </c>
      <c r="R128" s="8" t="s">
        <v>192</v>
      </c>
      <c r="S128" s="8">
        <v>2</v>
      </c>
      <c r="T128" s="11">
        <v>6.7</v>
      </c>
      <c r="V128" s="34">
        <v>126</v>
      </c>
      <c r="W128" s="17" t="s">
        <v>6962</v>
      </c>
      <c r="X128" s="10" t="s">
        <v>11</v>
      </c>
      <c r="Y128" s="8" t="s">
        <v>191</v>
      </c>
      <c r="Z128" s="8">
        <v>3</v>
      </c>
      <c r="AA128" s="11">
        <v>6.6</v>
      </c>
    </row>
    <row r="129" spans="1:27" ht="43.2">
      <c r="A129" s="35">
        <v>128</v>
      </c>
      <c r="B129" s="18" t="s">
        <v>297</v>
      </c>
      <c r="C129" s="12" t="s">
        <v>18</v>
      </c>
      <c r="D129" s="9" t="s">
        <v>190</v>
      </c>
      <c r="E129" s="9">
        <v>3</v>
      </c>
      <c r="F129" s="13">
        <v>6.4</v>
      </c>
      <c r="G129" s="15" t="str">
        <f>IF(C129="LAR","LA",C129)</f>
        <v>TB</v>
      </c>
      <c r="H129" s="14" t="str">
        <f>SUBSTITUTE(B129,CHAR(160)," ")</f>
        <v>Leonard Fournette</v>
      </c>
      <c r="I129" s="14" t="str">
        <f t="shared" si="4"/>
        <v>Leonard Fournette</v>
      </c>
      <c r="J129" t="str">
        <f t="shared" si="6"/>
        <v>Leonard Fournette</v>
      </c>
      <c r="K129" t="str">
        <f t="shared" si="5"/>
        <v>L.FOURNETTE, TB</v>
      </c>
      <c r="L129">
        <f>F129</f>
        <v>6.4</v>
      </c>
      <c r="O129" s="35">
        <v>126</v>
      </c>
      <c r="P129" s="18" t="s">
        <v>288</v>
      </c>
      <c r="Q129" s="12" t="s">
        <v>28</v>
      </c>
      <c r="R129" s="9" t="s">
        <v>190</v>
      </c>
      <c r="S129" s="9">
        <v>2</v>
      </c>
      <c r="T129" s="13">
        <v>6.7</v>
      </c>
      <c r="V129" s="35">
        <v>128</v>
      </c>
      <c r="W129" s="18" t="s">
        <v>297</v>
      </c>
      <c r="X129" s="12" t="s">
        <v>18</v>
      </c>
      <c r="Y129" s="9" t="s">
        <v>190</v>
      </c>
      <c r="Z129" s="9">
        <v>3</v>
      </c>
      <c r="AA129" s="13">
        <v>6.4</v>
      </c>
    </row>
    <row r="130" spans="1:27" ht="28.8">
      <c r="A130" s="34">
        <v>128</v>
      </c>
      <c r="B130" s="17" t="s">
        <v>562</v>
      </c>
      <c r="C130" s="10" t="s">
        <v>16</v>
      </c>
      <c r="D130" s="8" t="s">
        <v>190</v>
      </c>
      <c r="E130" s="8">
        <v>3</v>
      </c>
      <c r="F130" s="11">
        <v>6.4</v>
      </c>
      <c r="G130" s="15" t="str">
        <f>IF(C130="LAR","LA",C130)</f>
        <v>PHI</v>
      </c>
      <c r="H130" s="14" t="str">
        <f>SUBSTITUTE(B130,CHAR(160)," ")</f>
        <v>Kenneth Gainwell</v>
      </c>
      <c r="I130" s="14" t="str">
        <f t="shared" si="4"/>
        <v>Kenneth Gainwell</v>
      </c>
      <c r="J130" t="str">
        <f t="shared" si="6"/>
        <v>Kenneth Gainwell</v>
      </c>
      <c r="K130" t="str">
        <f t="shared" si="5"/>
        <v>K.GAINWELL, PHI</v>
      </c>
      <c r="L130">
        <f>F130</f>
        <v>6.4</v>
      </c>
      <c r="O130" s="34">
        <v>129</v>
      </c>
      <c r="P130" s="17" t="s">
        <v>580</v>
      </c>
      <c r="Q130" s="10" t="s">
        <v>14</v>
      </c>
      <c r="R130" s="8" t="s">
        <v>191</v>
      </c>
      <c r="S130" s="8">
        <v>2</v>
      </c>
      <c r="T130" s="11">
        <v>6.4</v>
      </c>
      <c r="V130" s="34">
        <v>128</v>
      </c>
      <c r="W130" s="17" t="s">
        <v>562</v>
      </c>
      <c r="X130" s="10" t="s">
        <v>16</v>
      </c>
      <c r="Y130" s="8" t="s">
        <v>190</v>
      </c>
      <c r="Z130" s="8">
        <v>3</v>
      </c>
      <c r="AA130" s="11">
        <v>6.4</v>
      </c>
    </row>
    <row r="131" spans="1:27" ht="43.2">
      <c r="A131" s="35">
        <v>130</v>
      </c>
      <c r="B131" s="18" t="s">
        <v>6963</v>
      </c>
      <c r="C131" s="12" t="s">
        <v>15</v>
      </c>
      <c r="D131" s="9" t="s">
        <v>191</v>
      </c>
      <c r="E131" s="9">
        <v>3</v>
      </c>
      <c r="F131" s="13">
        <v>6.3</v>
      </c>
      <c r="G131" s="15" t="str">
        <f>IF(C131="LAR","LA",C131)</f>
        <v>PIT</v>
      </c>
      <c r="H131" s="14" t="str">
        <f>SUBSTITUTE(B131,CHAR(160)," ")</f>
        <v>Ray-Ray McCloud</v>
      </c>
      <c r="I131" s="14" t="str">
        <f t="shared" ref="I131:I194" si="7">TRIM(SUBSTITUTE(SUBSTITUTE(SUBSTITUTE(H131,"III",""),"III",""),"Jr.",""))</f>
        <v>Ray-Ray McCloud</v>
      </c>
      <c r="J131" t="str">
        <f t="shared" si="6"/>
        <v>Ray-Ray McCloud</v>
      </c>
      <c r="K131" t="str">
        <f t="shared" ref="K131:K194" si="8">IF(I131="Amon-Ra St. Brown","A. ST. BROWN, DET",TRIM(UPPER(LEFT(J131,1)&amp;"."&amp;RIGHT(J131,LEN(J131)-FIND(" ",J131)))&amp;", "&amp;G131))</f>
        <v>R.MCCLOUD, PIT</v>
      </c>
      <c r="L131">
        <f>F131</f>
        <v>6.3</v>
      </c>
      <c r="O131" s="35">
        <v>129</v>
      </c>
      <c r="P131" s="18" t="s">
        <v>380</v>
      </c>
      <c r="Q131" s="12" t="s">
        <v>27</v>
      </c>
      <c r="R131" s="9" t="s">
        <v>192</v>
      </c>
      <c r="S131" s="9">
        <v>2</v>
      </c>
      <c r="T131" s="13">
        <v>6.4</v>
      </c>
      <c r="V131" s="35">
        <v>130</v>
      </c>
      <c r="W131" s="18" t="s">
        <v>6963</v>
      </c>
      <c r="X131" s="12" t="s">
        <v>15</v>
      </c>
      <c r="Y131" s="9" t="s">
        <v>191</v>
      </c>
      <c r="Z131" s="9">
        <v>3</v>
      </c>
      <c r="AA131" s="13">
        <v>6.3</v>
      </c>
    </row>
    <row r="132" spans="1:27" ht="28.8">
      <c r="A132" s="34">
        <v>131</v>
      </c>
      <c r="B132" s="17" t="s">
        <v>340</v>
      </c>
      <c r="C132" s="10" t="s">
        <v>29</v>
      </c>
      <c r="D132" s="8" t="s">
        <v>191</v>
      </c>
      <c r="E132" s="8">
        <v>3</v>
      </c>
      <c r="F132" s="11">
        <v>6.1</v>
      </c>
      <c r="G132" s="15" t="str">
        <f>IF(C132="LAR","LA",C132)</f>
        <v>NO</v>
      </c>
      <c r="H132" s="14" t="str">
        <f>SUBSTITUTE(B132,CHAR(160)," ")</f>
        <v>Deonte Harris</v>
      </c>
      <c r="I132" s="14" t="str">
        <f t="shared" si="7"/>
        <v>Deonte Harris</v>
      </c>
      <c r="J132" t="str">
        <f t="shared" si="6"/>
        <v>Deonte Harris</v>
      </c>
      <c r="K132" t="str">
        <f t="shared" si="8"/>
        <v>D.HARRIS, NO</v>
      </c>
      <c r="L132">
        <f>F132</f>
        <v>6.1</v>
      </c>
      <c r="O132" s="34">
        <v>131</v>
      </c>
      <c r="P132" s="17" t="s">
        <v>289</v>
      </c>
      <c r="Q132" s="10" t="s">
        <v>5</v>
      </c>
      <c r="R132" s="8" t="s">
        <v>190</v>
      </c>
      <c r="S132" s="8">
        <v>2</v>
      </c>
      <c r="T132" s="11">
        <v>6.3</v>
      </c>
      <c r="V132" s="34">
        <v>131</v>
      </c>
      <c r="W132" s="17" t="s">
        <v>340</v>
      </c>
      <c r="X132" s="10" t="s">
        <v>29</v>
      </c>
      <c r="Y132" s="8" t="s">
        <v>191</v>
      </c>
      <c r="Z132" s="8">
        <v>3</v>
      </c>
      <c r="AA132" s="11">
        <v>6.1</v>
      </c>
    </row>
    <row r="133" spans="1:27" ht="43.2">
      <c r="A133" s="35">
        <v>132</v>
      </c>
      <c r="B133" s="18" t="s">
        <v>6964</v>
      </c>
      <c r="C133" s="12" t="s">
        <v>21</v>
      </c>
      <c r="D133" s="9" t="s">
        <v>190</v>
      </c>
      <c r="E133" s="9">
        <v>3</v>
      </c>
      <c r="F133" s="13">
        <v>6</v>
      </c>
      <c r="G133" s="15" t="str">
        <f>IF(C133="LAR","LA",C133)</f>
        <v>CAR</v>
      </c>
      <c r="H133" s="14" t="str">
        <f>SUBSTITUTE(B133,CHAR(160)," ")</f>
        <v>Christian McCaffrey O</v>
      </c>
      <c r="I133" s="14" t="str">
        <f t="shared" si="7"/>
        <v>Christian McCaffrey O</v>
      </c>
      <c r="J133" t="str">
        <f t="shared" si="6"/>
        <v>Christian McCaffrey</v>
      </c>
      <c r="K133" t="str">
        <f t="shared" si="8"/>
        <v>C.MCCAFFREY, CAR</v>
      </c>
      <c r="L133">
        <f>F133</f>
        <v>6</v>
      </c>
      <c r="O133" s="35">
        <v>131</v>
      </c>
      <c r="P133" s="18" t="s">
        <v>285</v>
      </c>
      <c r="Q133" s="12" t="s">
        <v>4</v>
      </c>
      <c r="R133" s="9" t="s">
        <v>190</v>
      </c>
      <c r="S133" s="9">
        <v>2</v>
      </c>
      <c r="T133" s="13">
        <v>6.3</v>
      </c>
      <c r="V133" s="35">
        <v>132</v>
      </c>
      <c r="W133" s="18" t="s">
        <v>6964</v>
      </c>
      <c r="X133" s="12" t="s">
        <v>21</v>
      </c>
      <c r="Y133" s="9" t="s">
        <v>190</v>
      </c>
      <c r="Z133" s="9">
        <v>3</v>
      </c>
      <c r="AA133" s="13">
        <v>6</v>
      </c>
    </row>
    <row r="134" spans="1:27" ht="43.2">
      <c r="A134" s="34">
        <v>133</v>
      </c>
      <c r="B134" s="17" t="s">
        <v>379</v>
      </c>
      <c r="C134" s="10" t="s">
        <v>4</v>
      </c>
      <c r="D134" s="8" t="s">
        <v>191</v>
      </c>
      <c r="E134" s="8">
        <v>3</v>
      </c>
      <c r="F134" s="11">
        <v>5.9</v>
      </c>
      <c r="G134" s="15" t="str">
        <f>IF(C134="LAR","LA",C134)</f>
        <v>CLE</v>
      </c>
      <c r="H134" s="14" t="str">
        <f>SUBSTITUTE(B134,CHAR(160)," ")</f>
        <v>Donovan Peoples-Jones</v>
      </c>
      <c r="I134" s="14" t="str">
        <f t="shared" si="7"/>
        <v>Donovan Peoples-Jones</v>
      </c>
      <c r="J134" t="str">
        <f t="shared" si="6"/>
        <v>Donovan Peoples-Jones</v>
      </c>
      <c r="K134" t="str">
        <f t="shared" si="8"/>
        <v>D.PEOPLES-JONES, CLE</v>
      </c>
      <c r="L134">
        <f>F134</f>
        <v>5.9</v>
      </c>
      <c r="O134" s="34">
        <v>133</v>
      </c>
      <c r="P134" s="17" t="s">
        <v>310</v>
      </c>
      <c r="Q134" s="10" t="s">
        <v>23</v>
      </c>
      <c r="R134" s="8" t="s">
        <v>192</v>
      </c>
      <c r="S134" s="8">
        <v>2</v>
      </c>
      <c r="T134" s="11">
        <v>6.2</v>
      </c>
      <c r="V134" s="34">
        <v>133</v>
      </c>
      <c r="W134" s="17" t="s">
        <v>379</v>
      </c>
      <c r="X134" s="10" t="s">
        <v>4</v>
      </c>
      <c r="Y134" s="8" t="s">
        <v>191</v>
      </c>
      <c r="Z134" s="8">
        <v>3</v>
      </c>
      <c r="AA134" s="11">
        <v>5.9</v>
      </c>
    </row>
    <row r="135" spans="1:27" ht="41.4">
      <c r="A135" s="35">
        <v>133</v>
      </c>
      <c r="B135" s="18" t="s">
        <v>291</v>
      </c>
      <c r="C135" s="12" t="s">
        <v>9</v>
      </c>
      <c r="D135" s="9" t="s">
        <v>190</v>
      </c>
      <c r="E135" s="9">
        <v>3</v>
      </c>
      <c r="F135" s="13">
        <v>5.9</v>
      </c>
      <c r="G135" s="15" t="str">
        <f>IF(C135="LAR","LA",C135)</f>
        <v>KC</v>
      </c>
      <c r="H135" s="14" t="str">
        <f>SUBSTITUTE(B135,CHAR(160)," ")</f>
        <v>Darrel Williams</v>
      </c>
      <c r="I135" s="14" t="str">
        <f t="shared" si="7"/>
        <v>Darrel Williams</v>
      </c>
      <c r="J135" t="str">
        <f t="shared" si="6"/>
        <v>Darrel Williams</v>
      </c>
      <c r="K135" t="str">
        <f t="shared" si="8"/>
        <v>D.WILLIAMS, KC</v>
      </c>
      <c r="L135">
        <f>F135</f>
        <v>5.9</v>
      </c>
      <c r="O135" s="35">
        <v>134</v>
      </c>
      <c r="P135" s="18" t="s">
        <v>345</v>
      </c>
      <c r="Q135" s="12" t="s">
        <v>0</v>
      </c>
      <c r="R135" s="9" t="s">
        <v>191</v>
      </c>
      <c r="S135" s="9">
        <v>2</v>
      </c>
      <c r="T135" s="13">
        <v>6</v>
      </c>
      <c r="V135" s="35">
        <v>133</v>
      </c>
      <c r="W135" s="18" t="s">
        <v>291</v>
      </c>
      <c r="X135" s="12" t="s">
        <v>9</v>
      </c>
      <c r="Y135" s="9" t="s">
        <v>190</v>
      </c>
      <c r="Z135" s="9">
        <v>3</v>
      </c>
      <c r="AA135" s="13">
        <v>5.9</v>
      </c>
    </row>
    <row r="136" spans="1:27" ht="28.8">
      <c r="A136" s="34">
        <v>135</v>
      </c>
      <c r="B136" s="17" t="s">
        <v>268</v>
      </c>
      <c r="C136" s="10" t="s">
        <v>14</v>
      </c>
      <c r="D136" s="8" t="s">
        <v>190</v>
      </c>
      <c r="E136" s="8">
        <v>3</v>
      </c>
      <c r="F136" s="11">
        <v>5.8</v>
      </c>
      <c r="G136" s="15" t="str">
        <f>IF(C136="LAR","LA",C136)</f>
        <v>WAS</v>
      </c>
      <c r="H136" s="14" t="str">
        <f>SUBSTITUTE(B136,CHAR(160)," ")</f>
        <v>J.D. McKissic</v>
      </c>
      <c r="I136" s="14" t="str">
        <f t="shared" si="7"/>
        <v>J.D. McKissic</v>
      </c>
      <c r="J136" t="str">
        <f t="shared" si="6"/>
        <v>J.D. McKissic</v>
      </c>
      <c r="K136" t="str">
        <f t="shared" si="8"/>
        <v>J.MCKISSIC, WAS</v>
      </c>
      <c r="L136">
        <f>F136</f>
        <v>5.8</v>
      </c>
      <c r="O136" s="34">
        <v>134</v>
      </c>
      <c r="P136" s="17" t="s">
        <v>4857</v>
      </c>
      <c r="Q136" s="10" t="s">
        <v>10</v>
      </c>
      <c r="R136" s="8" t="s">
        <v>191</v>
      </c>
      <c r="S136" s="8">
        <v>2</v>
      </c>
      <c r="T136" s="11">
        <v>6</v>
      </c>
      <c r="V136" s="34">
        <v>135</v>
      </c>
      <c r="W136" s="17" t="s">
        <v>268</v>
      </c>
      <c r="X136" s="10" t="s">
        <v>14</v>
      </c>
      <c r="Y136" s="8" t="s">
        <v>190</v>
      </c>
      <c r="Z136" s="8">
        <v>3</v>
      </c>
      <c r="AA136" s="11">
        <v>5.8</v>
      </c>
    </row>
    <row r="137" spans="1:27" ht="43.2">
      <c r="A137" s="35">
        <v>135</v>
      </c>
      <c r="B137" s="18" t="s">
        <v>558</v>
      </c>
      <c r="C137" s="12" t="s">
        <v>16</v>
      </c>
      <c r="D137" s="9" t="s">
        <v>191</v>
      </c>
      <c r="E137" s="9">
        <v>3</v>
      </c>
      <c r="F137" s="13">
        <v>5.8</v>
      </c>
      <c r="G137" s="15" t="str">
        <f>IF(C137="LAR","LA",C137)</f>
        <v>PHI</v>
      </c>
      <c r="H137" s="14" t="str">
        <f>SUBSTITUTE(B137,CHAR(160)," ")</f>
        <v>DeVonta Smith</v>
      </c>
      <c r="I137" s="14" t="str">
        <f t="shared" si="7"/>
        <v>DeVonta Smith</v>
      </c>
      <c r="J137" t="str">
        <f t="shared" si="6"/>
        <v>DeVonta Smith</v>
      </c>
      <c r="K137" t="str">
        <f t="shared" si="8"/>
        <v>D.SMITH, PHI</v>
      </c>
      <c r="L137">
        <f>F137</f>
        <v>5.8</v>
      </c>
      <c r="O137" s="35">
        <v>136</v>
      </c>
      <c r="P137" s="18" t="s">
        <v>306</v>
      </c>
      <c r="Q137" s="12" t="s">
        <v>30</v>
      </c>
      <c r="R137" s="9" t="s">
        <v>190</v>
      </c>
      <c r="S137" s="9">
        <v>2</v>
      </c>
      <c r="T137" s="13">
        <v>5.9</v>
      </c>
      <c r="V137" s="35">
        <v>135</v>
      </c>
      <c r="W137" s="18" t="s">
        <v>558</v>
      </c>
      <c r="X137" s="12" t="s">
        <v>16</v>
      </c>
      <c r="Y137" s="9" t="s">
        <v>191</v>
      </c>
      <c r="Z137" s="9">
        <v>3</v>
      </c>
      <c r="AA137" s="13">
        <v>5.8</v>
      </c>
    </row>
    <row r="138" spans="1:27" ht="28.8">
      <c r="A138" s="34">
        <v>137</v>
      </c>
      <c r="B138" s="17" t="s">
        <v>4869</v>
      </c>
      <c r="C138" s="10" t="s">
        <v>30</v>
      </c>
      <c r="D138" s="8" t="s">
        <v>192</v>
      </c>
      <c r="E138" s="8">
        <v>3</v>
      </c>
      <c r="F138" s="11">
        <v>5.7</v>
      </c>
      <c r="G138" s="15" t="str">
        <f>IF(C138="LAR","LA",C138)</f>
        <v>TEN</v>
      </c>
      <c r="H138" s="14" t="str">
        <f>SUBSTITUTE(B138,CHAR(160)," ")</f>
        <v>Geoff Swaim</v>
      </c>
      <c r="I138" s="14" t="str">
        <f t="shared" si="7"/>
        <v>Geoff Swaim</v>
      </c>
      <c r="J138" t="str">
        <f t="shared" si="6"/>
        <v>Geoff Swaim</v>
      </c>
      <c r="K138" t="str">
        <f t="shared" si="8"/>
        <v>G.SWAIM, TEN</v>
      </c>
      <c r="L138">
        <f>F138</f>
        <v>5.7</v>
      </c>
      <c r="O138" s="34">
        <v>136</v>
      </c>
      <c r="P138" s="17" t="s">
        <v>231</v>
      </c>
      <c r="Q138" s="10" t="s">
        <v>9</v>
      </c>
      <c r="R138" s="8" t="s">
        <v>191</v>
      </c>
      <c r="S138" s="8">
        <v>2</v>
      </c>
      <c r="T138" s="11">
        <v>5.9</v>
      </c>
      <c r="V138" s="34">
        <v>137</v>
      </c>
      <c r="W138" s="17" t="s">
        <v>4869</v>
      </c>
      <c r="X138" s="10" t="s">
        <v>30</v>
      </c>
      <c r="Y138" s="8" t="s">
        <v>192</v>
      </c>
      <c r="Z138" s="8">
        <v>3</v>
      </c>
      <c r="AA138" s="11">
        <v>5.7</v>
      </c>
    </row>
    <row r="139" spans="1:27" ht="41.4">
      <c r="A139" s="35">
        <v>138</v>
      </c>
      <c r="B139" s="18" t="s">
        <v>6965</v>
      </c>
      <c r="C139" s="12" t="s">
        <v>2</v>
      </c>
      <c r="D139" s="9" t="s">
        <v>191</v>
      </c>
      <c r="E139" s="9">
        <v>3</v>
      </c>
      <c r="F139" s="13">
        <v>5.6</v>
      </c>
      <c r="G139" s="15" t="str">
        <f>IF(C139="LAR","LA",C139)</f>
        <v>DAL</v>
      </c>
      <c r="H139" s="14" t="str">
        <f>SUBSTITUTE(B139,CHAR(160)," ")</f>
        <v>Amari Cooper</v>
      </c>
      <c r="I139" s="14" t="str">
        <f t="shared" si="7"/>
        <v>Amari Cooper</v>
      </c>
      <c r="J139" t="str">
        <f t="shared" si="6"/>
        <v>Amari Cooper</v>
      </c>
      <c r="K139" t="str">
        <f t="shared" si="8"/>
        <v>A.COOPER, DAL</v>
      </c>
      <c r="L139">
        <f>F139</f>
        <v>5.6</v>
      </c>
      <c r="O139" s="35">
        <v>138</v>
      </c>
      <c r="P139" s="18" t="s">
        <v>291</v>
      </c>
      <c r="Q139" s="12" t="s">
        <v>9</v>
      </c>
      <c r="R139" s="9" t="s">
        <v>190</v>
      </c>
      <c r="S139" s="9">
        <v>2</v>
      </c>
      <c r="T139" s="13">
        <v>5.8</v>
      </c>
      <c r="V139" s="35">
        <v>138</v>
      </c>
      <c r="W139" s="18" t="s">
        <v>6965</v>
      </c>
      <c r="X139" s="12" t="s">
        <v>2</v>
      </c>
      <c r="Y139" s="9" t="s">
        <v>191</v>
      </c>
      <c r="Z139" s="9">
        <v>3</v>
      </c>
      <c r="AA139" s="13">
        <v>5.6</v>
      </c>
    </row>
    <row r="140" spans="1:27" ht="28.8">
      <c r="A140" s="34">
        <v>139</v>
      </c>
      <c r="B140" s="17" t="s">
        <v>6966</v>
      </c>
      <c r="C140" s="10" t="s">
        <v>28</v>
      </c>
      <c r="D140" s="8" t="s">
        <v>192</v>
      </c>
      <c r="E140" s="8">
        <v>3</v>
      </c>
      <c r="F140" s="11">
        <v>5.5</v>
      </c>
      <c r="G140" s="15" t="str">
        <f>IF(C140="LAR","LA",C140)</f>
        <v>DET</v>
      </c>
      <c r="H140" s="14" t="str">
        <f>SUBSTITUTE(B140,CHAR(160)," ")</f>
        <v>Darren Fells</v>
      </c>
      <c r="I140" s="14" t="str">
        <f t="shared" si="7"/>
        <v>Darren Fells</v>
      </c>
      <c r="J140" t="str">
        <f t="shared" si="6"/>
        <v>Darren Fells</v>
      </c>
      <c r="K140" t="str">
        <f t="shared" si="8"/>
        <v>D.FELLS, DET</v>
      </c>
      <c r="L140">
        <f>F140</f>
        <v>5.5</v>
      </c>
      <c r="O140" s="34">
        <v>138</v>
      </c>
      <c r="P140" s="17" t="s">
        <v>321</v>
      </c>
      <c r="Q140" s="10" t="s">
        <v>25</v>
      </c>
      <c r="R140" s="8" t="s">
        <v>192</v>
      </c>
      <c r="S140" s="8">
        <v>2</v>
      </c>
      <c r="T140" s="11">
        <v>5.8</v>
      </c>
      <c r="V140" s="34">
        <v>139</v>
      </c>
      <c r="W140" s="17" t="s">
        <v>6966</v>
      </c>
      <c r="X140" s="10" t="s">
        <v>28</v>
      </c>
      <c r="Y140" s="8" t="s">
        <v>192</v>
      </c>
      <c r="Z140" s="8">
        <v>3</v>
      </c>
      <c r="AA140" s="11">
        <v>5.5</v>
      </c>
    </row>
    <row r="141" spans="1:27" ht="28.8">
      <c r="A141" s="35">
        <v>139</v>
      </c>
      <c r="B141" s="18" t="s">
        <v>568</v>
      </c>
      <c r="C141" s="12" t="s">
        <v>22</v>
      </c>
      <c r="D141" s="9" t="s">
        <v>192</v>
      </c>
      <c r="E141" s="9">
        <v>3</v>
      </c>
      <c r="F141" s="13">
        <v>5.5</v>
      </c>
      <c r="G141" s="15" t="str">
        <f>IF(C141="LAR","LA",C141)</f>
        <v>ATL</v>
      </c>
      <c r="H141" s="14" t="str">
        <f>SUBSTITUTE(B141,CHAR(160)," ")</f>
        <v>Kyle Pitts</v>
      </c>
      <c r="I141" s="14" t="str">
        <f t="shared" si="7"/>
        <v>Kyle Pitts</v>
      </c>
      <c r="J141" t="str">
        <f t="shared" si="6"/>
        <v>Kyle Pitts</v>
      </c>
      <c r="K141" t="str">
        <f t="shared" si="8"/>
        <v>K.PITTS, ATL</v>
      </c>
      <c r="L141">
        <f>F141</f>
        <v>5.5</v>
      </c>
      <c r="O141" s="35">
        <v>140</v>
      </c>
      <c r="P141" s="18" t="s">
        <v>314</v>
      </c>
      <c r="Q141" s="12" t="s">
        <v>11</v>
      </c>
      <c r="R141" s="9" t="s">
        <v>192</v>
      </c>
      <c r="S141" s="9">
        <v>2</v>
      </c>
      <c r="T141" s="13">
        <v>5.7</v>
      </c>
      <c r="V141" s="35">
        <v>139</v>
      </c>
      <c r="W141" s="18" t="s">
        <v>568</v>
      </c>
      <c r="X141" s="12" t="s">
        <v>22</v>
      </c>
      <c r="Y141" s="9" t="s">
        <v>192</v>
      </c>
      <c r="Z141" s="9">
        <v>3</v>
      </c>
      <c r="AA141" s="13">
        <v>5.5</v>
      </c>
    </row>
    <row r="142" spans="1:27" ht="57.6">
      <c r="A142" s="34">
        <v>139</v>
      </c>
      <c r="B142" s="17" t="s">
        <v>6967</v>
      </c>
      <c r="C142" s="10" t="s">
        <v>15</v>
      </c>
      <c r="D142" s="8" t="s">
        <v>191</v>
      </c>
      <c r="E142" s="8">
        <v>3</v>
      </c>
      <c r="F142" s="11">
        <v>5.5</v>
      </c>
      <c r="G142" s="15" t="str">
        <f>IF(C142="LAR","LA",C142)</f>
        <v>PIT</v>
      </c>
      <c r="H142" s="14" t="str">
        <f>SUBSTITUTE(B142,CHAR(160)," ")</f>
        <v>JuJu Smith-Schuster Q</v>
      </c>
      <c r="I142" s="14" t="str">
        <f t="shared" si="7"/>
        <v>JuJu Smith-Schuster Q</v>
      </c>
      <c r="J142" t="str">
        <f t="shared" si="6"/>
        <v>JuJu Smith-Schuster</v>
      </c>
      <c r="K142" t="str">
        <f t="shared" si="8"/>
        <v>J.SMITH-SCHUSTER, PIT</v>
      </c>
      <c r="L142">
        <f>F142</f>
        <v>5.5</v>
      </c>
      <c r="O142" s="34">
        <v>141</v>
      </c>
      <c r="P142" s="17" t="s">
        <v>242</v>
      </c>
      <c r="Q142" s="10" t="s">
        <v>24</v>
      </c>
      <c r="R142" s="8" t="s">
        <v>191</v>
      </c>
      <c r="S142" s="8">
        <v>2</v>
      </c>
      <c r="T142" s="11">
        <v>5.6</v>
      </c>
      <c r="V142" s="34">
        <v>139</v>
      </c>
      <c r="W142" s="17" t="s">
        <v>6967</v>
      </c>
      <c r="X142" s="10" t="s">
        <v>15</v>
      </c>
      <c r="Y142" s="8" t="s">
        <v>191</v>
      </c>
      <c r="Z142" s="8">
        <v>3</v>
      </c>
      <c r="AA142" s="11">
        <v>5.5</v>
      </c>
    </row>
    <row r="143" spans="1:27" ht="41.4">
      <c r="A143" s="35">
        <v>142</v>
      </c>
      <c r="B143" s="18" t="s">
        <v>6968</v>
      </c>
      <c r="C143" s="12" t="s">
        <v>24</v>
      </c>
      <c r="D143" s="9" t="s">
        <v>191</v>
      </c>
      <c r="E143" s="9">
        <v>3</v>
      </c>
      <c r="F143" s="13">
        <v>5.2</v>
      </c>
      <c r="G143" s="15" t="str">
        <f>IF(C143="LAR","LA",C143)</f>
        <v>GB</v>
      </c>
      <c r="H143" s="14" t="str">
        <f>SUBSTITUTE(B143,CHAR(160)," ")</f>
        <v>Allen Lazard</v>
      </c>
      <c r="I143" s="14" t="str">
        <f t="shared" si="7"/>
        <v>Allen Lazard</v>
      </c>
      <c r="J143" t="str">
        <f t="shared" si="6"/>
        <v>Allen Lazard</v>
      </c>
      <c r="K143" t="str">
        <f t="shared" si="8"/>
        <v>A.LAZARD, GB</v>
      </c>
      <c r="L143">
        <f>F143</f>
        <v>5.2</v>
      </c>
      <c r="O143" s="35">
        <v>142</v>
      </c>
      <c r="P143" s="18" t="s">
        <v>4834</v>
      </c>
      <c r="Q143" s="12" t="s">
        <v>2</v>
      </c>
      <c r="R143" s="9" t="s">
        <v>191</v>
      </c>
      <c r="S143" s="9">
        <v>2</v>
      </c>
      <c r="T143" s="13">
        <v>5.4</v>
      </c>
      <c r="V143" s="35">
        <v>142</v>
      </c>
      <c r="W143" s="18" t="s">
        <v>6968</v>
      </c>
      <c r="X143" s="12" t="s">
        <v>24</v>
      </c>
      <c r="Y143" s="9" t="s">
        <v>191</v>
      </c>
      <c r="Z143" s="9">
        <v>3</v>
      </c>
      <c r="AA143" s="13">
        <v>5.2</v>
      </c>
    </row>
    <row r="144" spans="1:27" ht="28.8">
      <c r="A144" s="34">
        <v>142</v>
      </c>
      <c r="B144" s="17" t="s">
        <v>6969</v>
      </c>
      <c r="C144" s="10" t="s">
        <v>23</v>
      </c>
      <c r="D144" s="8" t="s">
        <v>190</v>
      </c>
      <c r="E144" s="8">
        <v>3</v>
      </c>
      <c r="F144" s="11">
        <v>5.2</v>
      </c>
      <c r="G144" s="15" t="str">
        <f>IF(C144="LAR","LA",C144)</f>
        <v>NE</v>
      </c>
      <c r="H144" s="14" t="str">
        <f>SUBSTITUTE(B144,CHAR(160)," ")</f>
        <v>Brandon Bolden</v>
      </c>
      <c r="I144" s="14" t="str">
        <f t="shared" si="7"/>
        <v>Brandon Bolden</v>
      </c>
      <c r="J144" t="str">
        <f t="shared" si="6"/>
        <v>Brandon Bolden</v>
      </c>
      <c r="K144" t="str">
        <f t="shared" si="8"/>
        <v>B.BOLDEN, NE</v>
      </c>
      <c r="L144">
        <f>F144</f>
        <v>5.2</v>
      </c>
      <c r="O144" s="34">
        <v>143</v>
      </c>
      <c r="P144" s="17" t="s">
        <v>263</v>
      </c>
      <c r="Q144" s="10" t="s">
        <v>23</v>
      </c>
      <c r="R144" s="8" t="s">
        <v>191</v>
      </c>
      <c r="S144" s="8">
        <v>2</v>
      </c>
      <c r="T144" s="11">
        <v>5.0999999999999996</v>
      </c>
      <c r="V144" s="34">
        <v>142</v>
      </c>
      <c r="W144" s="17" t="s">
        <v>6969</v>
      </c>
      <c r="X144" s="10" t="s">
        <v>23</v>
      </c>
      <c r="Y144" s="8" t="s">
        <v>190</v>
      </c>
      <c r="Z144" s="8">
        <v>3</v>
      </c>
      <c r="AA144" s="11">
        <v>5.2</v>
      </c>
    </row>
    <row r="145" spans="1:27" ht="41.4">
      <c r="A145" s="35">
        <v>142</v>
      </c>
      <c r="B145" s="18" t="s">
        <v>6970</v>
      </c>
      <c r="C145" s="12" t="s">
        <v>12</v>
      </c>
      <c r="D145" s="9" t="s">
        <v>191</v>
      </c>
      <c r="E145" s="9">
        <v>3</v>
      </c>
      <c r="F145" s="13">
        <v>5.2</v>
      </c>
      <c r="G145" s="15" t="str">
        <f>IF(C145="LAR","LA",C145)</f>
        <v>NYJ</v>
      </c>
      <c r="H145" s="14" t="str">
        <f>SUBSTITUTE(B145,CHAR(160)," ")</f>
        <v>Elijah Moore Q</v>
      </c>
      <c r="I145" s="14" t="str">
        <f t="shared" si="7"/>
        <v>Elijah Moore Q</v>
      </c>
      <c r="J145" t="str">
        <f t="shared" si="6"/>
        <v>Elijah Moore</v>
      </c>
      <c r="K145" t="str">
        <f t="shared" si="8"/>
        <v>E.MOORE, NYJ</v>
      </c>
      <c r="L145">
        <f>F145</f>
        <v>5.2</v>
      </c>
      <c r="O145" s="35">
        <v>144</v>
      </c>
      <c r="P145" s="18" t="s">
        <v>365</v>
      </c>
      <c r="Q145" s="12" t="s">
        <v>12</v>
      </c>
      <c r="R145" s="9" t="s">
        <v>190</v>
      </c>
      <c r="S145" s="9">
        <v>2</v>
      </c>
      <c r="T145" s="13">
        <v>5</v>
      </c>
      <c r="V145" s="35">
        <v>142</v>
      </c>
      <c r="W145" s="18" t="s">
        <v>6970</v>
      </c>
      <c r="X145" s="12" t="s">
        <v>12</v>
      </c>
      <c r="Y145" s="9" t="s">
        <v>191</v>
      </c>
      <c r="Z145" s="9">
        <v>3</v>
      </c>
      <c r="AA145" s="13">
        <v>5.2</v>
      </c>
    </row>
    <row r="146" spans="1:27" ht="41.4">
      <c r="A146" s="34">
        <v>145</v>
      </c>
      <c r="B146" s="17" t="s">
        <v>248</v>
      </c>
      <c r="C146" s="10" t="s">
        <v>5</v>
      </c>
      <c r="D146" s="8" t="s">
        <v>191</v>
      </c>
      <c r="E146" s="8">
        <v>3</v>
      </c>
      <c r="F146" s="11">
        <v>5.0999999999999996</v>
      </c>
      <c r="G146" s="15" t="str">
        <f>IF(C146="LAR","LA",C146)</f>
        <v>IND</v>
      </c>
      <c r="H146" s="14" t="str">
        <f>SUBSTITUTE(B146,CHAR(160)," ")</f>
        <v>Zach Pascal</v>
      </c>
      <c r="I146" s="14" t="str">
        <f t="shared" si="7"/>
        <v>Zach Pascal</v>
      </c>
      <c r="J146" t="str">
        <f t="shared" si="6"/>
        <v>Zach Pascal</v>
      </c>
      <c r="K146" t="str">
        <f t="shared" si="8"/>
        <v>Z.PASCAL, IND</v>
      </c>
      <c r="L146">
        <f>F146</f>
        <v>5.0999999999999996</v>
      </c>
      <c r="O146" s="34">
        <v>144</v>
      </c>
      <c r="P146" s="17" t="s">
        <v>417</v>
      </c>
      <c r="Q146" s="10" t="s">
        <v>19</v>
      </c>
      <c r="R146" s="8" t="s">
        <v>190</v>
      </c>
      <c r="S146" s="8">
        <v>2</v>
      </c>
      <c r="T146" s="11">
        <v>5</v>
      </c>
      <c r="V146" s="34">
        <v>145</v>
      </c>
      <c r="W146" s="17" t="s">
        <v>248</v>
      </c>
      <c r="X146" s="10" t="s">
        <v>5</v>
      </c>
      <c r="Y146" s="8" t="s">
        <v>191</v>
      </c>
      <c r="Z146" s="8">
        <v>3</v>
      </c>
      <c r="AA146" s="11">
        <v>5.0999999999999996</v>
      </c>
    </row>
    <row r="147" spans="1:27" ht="41.4">
      <c r="A147" s="35">
        <v>145</v>
      </c>
      <c r="B147" s="18" t="s">
        <v>215</v>
      </c>
      <c r="C147" s="12" t="s">
        <v>13</v>
      </c>
      <c r="D147" s="9" t="s">
        <v>191</v>
      </c>
      <c r="E147" s="9">
        <v>3</v>
      </c>
      <c r="F147" s="13">
        <v>5.0999999999999996</v>
      </c>
      <c r="G147" s="15" t="str">
        <f>IF(C147="LAR","LA",C147)</f>
        <v>ARI</v>
      </c>
      <c r="H147" s="14" t="str">
        <f>SUBSTITUTE(B147,CHAR(160)," ")</f>
        <v>DeAndre Hopkins</v>
      </c>
      <c r="I147" s="14" t="str">
        <f t="shared" si="7"/>
        <v>DeAndre Hopkins</v>
      </c>
      <c r="J147" t="str">
        <f t="shared" si="6"/>
        <v>DeAndre Hopkins</v>
      </c>
      <c r="K147" t="str">
        <f t="shared" si="8"/>
        <v>D.HOPKINS, ARI</v>
      </c>
      <c r="L147">
        <f>F147</f>
        <v>5.0999999999999996</v>
      </c>
      <c r="O147" s="35">
        <v>146</v>
      </c>
      <c r="P147" s="18" t="s">
        <v>573</v>
      </c>
      <c r="Q147" s="12" t="s">
        <v>28</v>
      </c>
      <c r="R147" s="9" t="s">
        <v>191</v>
      </c>
      <c r="S147" s="9">
        <v>2</v>
      </c>
      <c r="T147" s="13">
        <v>4.8</v>
      </c>
      <c r="V147" s="35">
        <v>145</v>
      </c>
      <c r="W147" s="18" t="s">
        <v>215</v>
      </c>
      <c r="X147" s="12" t="s">
        <v>13</v>
      </c>
      <c r="Y147" s="9" t="s">
        <v>191</v>
      </c>
      <c r="Z147" s="9">
        <v>3</v>
      </c>
      <c r="AA147" s="13">
        <v>5.0999999999999996</v>
      </c>
    </row>
    <row r="148" spans="1:27" ht="41.4">
      <c r="A148" s="34">
        <v>147</v>
      </c>
      <c r="B148" s="17" t="s">
        <v>6971</v>
      </c>
      <c r="C148" s="10" t="s">
        <v>12</v>
      </c>
      <c r="D148" s="8" t="s">
        <v>191</v>
      </c>
      <c r="E148" s="8">
        <v>3</v>
      </c>
      <c r="F148" s="11">
        <v>5</v>
      </c>
      <c r="G148" s="15" t="str">
        <f>IF(C148="LAR","LA",C148)</f>
        <v>NYJ</v>
      </c>
      <c r="H148" s="14" t="str">
        <f>SUBSTITUTE(B148,CHAR(160)," ")</f>
        <v>Keelan Cole</v>
      </c>
      <c r="I148" s="14" t="str">
        <f t="shared" si="7"/>
        <v>Keelan Cole</v>
      </c>
      <c r="J148" t="str">
        <f t="shared" si="6"/>
        <v>Keelan Cole</v>
      </c>
      <c r="K148" t="str">
        <f t="shared" si="8"/>
        <v>K.COLE, NYJ</v>
      </c>
      <c r="L148">
        <f>F148</f>
        <v>5</v>
      </c>
      <c r="O148" s="34">
        <v>147</v>
      </c>
      <c r="P148" s="17" t="s">
        <v>4859</v>
      </c>
      <c r="Q148" s="10" t="s">
        <v>4</v>
      </c>
      <c r="R148" s="8" t="s">
        <v>191</v>
      </c>
      <c r="S148" s="8">
        <v>2</v>
      </c>
      <c r="T148" s="11">
        <v>4.7</v>
      </c>
      <c r="V148" s="34">
        <v>147</v>
      </c>
      <c r="W148" s="17" t="s">
        <v>6971</v>
      </c>
      <c r="X148" s="10" t="s">
        <v>12</v>
      </c>
      <c r="Y148" s="8" t="s">
        <v>191</v>
      </c>
      <c r="Z148" s="8">
        <v>3</v>
      </c>
      <c r="AA148" s="11">
        <v>5</v>
      </c>
    </row>
    <row r="149" spans="1:27" ht="43.2">
      <c r="A149" s="35">
        <v>147</v>
      </c>
      <c r="B149" s="18" t="s">
        <v>6972</v>
      </c>
      <c r="C149" s="12" t="s">
        <v>15</v>
      </c>
      <c r="D149" s="9" t="s">
        <v>191</v>
      </c>
      <c r="E149" s="9">
        <v>3</v>
      </c>
      <c r="F149" s="13">
        <v>5</v>
      </c>
      <c r="G149" s="15" t="str">
        <f>IF(C149="LAR","LA",C149)</f>
        <v>PIT</v>
      </c>
      <c r="H149" s="14" t="str">
        <f>SUBSTITUTE(B149,CHAR(160)," ")</f>
        <v>James Washington</v>
      </c>
      <c r="I149" s="14" t="str">
        <f t="shared" si="7"/>
        <v>James Washington</v>
      </c>
      <c r="J149" t="str">
        <f t="shared" si="6"/>
        <v>James Washington</v>
      </c>
      <c r="K149" t="str">
        <f t="shared" si="8"/>
        <v>J.WASHINGTON, PIT</v>
      </c>
      <c r="L149">
        <f>F149</f>
        <v>5</v>
      </c>
      <c r="O149" s="35">
        <v>147</v>
      </c>
      <c r="P149" s="18" t="s">
        <v>571</v>
      </c>
      <c r="Q149" s="12" t="s">
        <v>21</v>
      </c>
      <c r="R149" s="9" t="s">
        <v>191</v>
      </c>
      <c r="S149" s="9">
        <v>2</v>
      </c>
      <c r="T149" s="13">
        <v>4.7</v>
      </c>
      <c r="V149" s="35">
        <v>147</v>
      </c>
      <c r="W149" s="18" t="s">
        <v>6972</v>
      </c>
      <c r="X149" s="12" t="s">
        <v>15</v>
      </c>
      <c r="Y149" s="9" t="s">
        <v>191</v>
      </c>
      <c r="Z149" s="9">
        <v>3</v>
      </c>
      <c r="AA149" s="13">
        <v>5</v>
      </c>
    </row>
    <row r="150" spans="1:27" ht="28.8">
      <c r="A150" s="34">
        <v>149</v>
      </c>
      <c r="B150" s="17" t="s">
        <v>6973</v>
      </c>
      <c r="C150" s="10" t="s">
        <v>6</v>
      </c>
      <c r="D150" s="8" t="s">
        <v>192</v>
      </c>
      <c r="E150" s="8">
        <v>3</v>
      </c>
      <c r="F150" s="11">
        <v>4.9000000000000004</v>
      </c>
      <c r="G150" s="15" t="str">
        <f>IF(C150="LAR","LA",C150)</f>
        <v>SEA</v>
      </c>
      <c r="H150" s="14" t="str">
        <f>SUBSTITUTE(B150,CHAR(160)," ")</f>
        <v>Will Dissly</v>
      </c>
      <c r="I150" s="14" t="str">
        <f t="shared" si="7"/>
        <v>Will Dissly</v>
      </c>
      <c r="J150" t="str">
        <f t="shared" si="6"/>
        <v>Will Dissly</v>
      </c>
      <c r="K150" t="str">
        <f t="shared" si="8"/>
        <v>W.DISSLY, SEA</v>
      </c>
      <c r="L150">
        <f>F150</f>
        <v>4.9000000000000004</v>
      </c>
      <c r="O150" s="34">
        <v>149</v>
      </c>
      <c r="P150" s="17" t="s">
        <v>305</v>
      </c>
      <c r="Q150" s="10" t="s">
        <v>362</v>
      </c>
      <c r="R150" s="8" t="s">
        <v>190</v>
      </c>
      <c r="S150" s="8">
        <v>2</v>
      </c>
      <c r="T150" s="11">
        <v>4.5999999999999996</v>
      </c>
      <c r="V150" s="34">
        <v>149</v>
      </c>
      <c r="W150" s="17" t="s">
        <v>6973</v>
      </c>
      <c r="X150" s="10" t="s">
        <v>6</v>
      </c>
      <c r="Y150" s="8" t="s">
        <v>192</v>
      </c>
      <c r="Z150" s="8">
        <v>3</v>
      </c>
      <c r="AA150" s="11">
        <v>4.9000000000000004</v>
      </c>
    </row>
    <row r="151" spans="1:27" ht="28.8">
      <c r="A151" s="35">
        <v>149</v>
      </c>
      <c r="B151" s="18" t="s">
        <v>575</v>
      </c>
      <c r="C151" s="12" t="s">
        <v>12</v>
      </c>
      <c r="D151" s="9" t="s">
        <v>190</v>
      </c>
      <c r="E151" s="9">
        <v>3</v>
      </c>
      <c r="F151" s="13">
        <v>4.9000000000000004</v>
      </c>
      <c r="G151" s="15" t="str">
        <f>IF(C151="LAR","LA",C151)</f>
        <v>NYJ</v>
      </c>
      <c r="H151" s="14" t="str">
        <f>SUBSTITUTE(B151,CHAR(160)," ")</f>
        <v>Michael Carter</v>
      </c>
      <c r="I151" s="14" t="str">
        <f t="shared" si="7"/>
        <v>Michael Carter</v>
      </c>
      <c r="J151" t="str">
        <f t="shared" si="6"/>
        <v>Michael Carter</v>
      </c>
      <c r="K151" t="str">
        <f t="shared" si="8"/>
        <v>M.CARTER, NYJ</v>
      </c>
      <c r="L151">
        <f>F151</f>
        <v>4.9000000000000004</v>
      </c>
      <c r="O151" s="35">
        <v>149</v>
      </c>
      <c r="P151" s="18" t="s">
        <v>4863</v>
      </c>
      <c r="Q151" s="12" t="s">
        <v>18</v>
      </c>
      <c r="R151" s="9" t="s">
        <v>190</v>
      </c>
      <c r="S151" s="9">
        <v>2</v>
      </c>
      <c r="T151" s="13">
        <v>4.5999999999999996</v>
      </c>
      <c r="V151" s="35">
        <v>149</v>
      </c>
      <c r="W151" s="18" t="s">
        <v>575</v>
      </c>
      <c r="X151" s="12" t="s">
        <v>12</v>
      </c>
      <c r="Y151" s="9" t="s">
        <v>190</v>
      </c>
      <c r="Z151" s="9">
        <v>3</v>
      </c>
      <c r="AA151" s="13">
        <v>4.9000000000000004</v>
      </c>
    </row>
    <row r="152" spans="1:27" ht="41.4">
      <c r="A152" s="34">
        <v>149</v>
      </c>
      <c r="B152" s="17" t="s">
        <v>4840</v>
      </c>
      <c r="C152" s="10" t="s">
        <v>13</v>
      </c>
      <c r="D152" s="8" t="s">
        <v>192</v>
      </c>
      <c r="E152" s="8">
        <v>3</v>
      </c>
      <c r="F152" s="11">
        <v>4.9000000000000004</v>
      </c>
      <c r="G152" s="15" t="str">
        <f>IF(C152="LAR","LA",C152)</f>
        <v>ARI</v>
      </c>
      <c r="H152" s="14" t="str">
        <f>SUBSTITUTE(B152,CHAR(160)," ")</f>
        <v>Maxx Williams</v>
      </c>
      <c r="I152" s="14" t="str">
        <f t="shared" si="7"/>
        <v>Maxx Williams</v>
      </c>
      <c r="J152" t="str">
        <f t="shared" si="6"/>
        <v>Maxx Williams</v>
      </c>
      <c r="K152" t="str">
        <f t="shared" si="8"/>
        <v>M.WILLIAMS, ARI</v>
      </c>
      <c r="L152">
        <f>F152</f>
        <v>4.9000000000000004</v>
      </c>
      <c r="O152" s="34">
        <v>149</v>
      </c>
      <c r="P152" s="17" t="s">
        <v>239</v>
      </c>
      <c r="Q152" s="10" t="s">
        <v>23</v>
      </c>
      <c r="R152" s="8" t="s">
        <v>191</v>
      </c>
      <c r="S152" s="8">
        <v>2</v>
      </c>
      <c r="T152" s="11">
        <v>4.5999999999999996</v>
      </c>
      <c r="V152" s="34">
        <v>149</v>
      </c>
      <c r="W152" s="17" t="s">
        <v>4840</v>
      </c>
      <c r="X152" s="10" t="s">
        <v>13</v>
      </c>
      <c r="Y152" s="8" t="s">
        <v>192</v>
      </c>
      <c r="Z152" s="8">
        <v>3</v>
      </c>
      <c r="AA152" s="11">
        <v>4.9000000000000004</v>
      </c>
    </row>
    <row r="153" spans="1:27" ht="28.8">
      <c r="A153" s="35">
        <v>152</v>
      </c>
      <c r="B153" s="18" t="s">
        <v>347</v>
      </c>
      <c r="C153" s="12" t="s">
        <v>3</v>
      </c>
      <c r="D153" s="9" t="s">
        <v>191</v>
      </c>
      <c r="E153" s="9">
        <v>3</v>
      </c>
      <c r="F153" s="13">
        <v>4.8</v>
      </c>
      <c r="G153" s="15" t="str">
        <f>IF(C153="LAR","LA",C153)</f>
        <v>NYG</v>
      </c>
      <c r="H153" s="14" t="str">
        <f>SUBSTITUTE(B153,CHAR(160)," ")</f>
        <v>C.J. Board</v>
      </c>
      <c r="I153" s="14" t="str">
        <f t="shared" si="7"/>
        <v>C.J. Board</v>
      </c>
      <c r="J153" t="str">
        <f t="shared" si="6"/>
        <v>C.J. Board</v>
      </c>
      <c r="K153" t="str">
        <f t="shared" si="8"/>
        <v>C.BOARD, NYG</v>
      </c>
      <c r="L153">
        <f>F153</f>
        <v>4.8</v>
      </c>
      <c r="O153" s="35">
        <v>152</v>
      </c>
      <c r="P153" s="18" t="s">
        <v>4860</v>
      </c>
      <c r="Q153" s="12" t="s">
        <v>12</v>
      </c>
      <c r="R153" s="9" t="s">
        <v>191</v>
      </c>
      <c r="S153" s="9">
        <v>2</v>
      </c>
      <c r="T153" s="13">
        <v>4.5</v>
      </c>
      <c r="V153" s="35">
        <v>152</v>
      </c>
      <c r="W153" s="18" t="s">
        <v>347</v>
      </c>
      <c r="X153" s="12" t="s">
        <v>3</v>
      </c>
      <c r="Y153" s="9" t="s">
        <v>191</v>
      </c>
      <c r="Z153" s="9">
        <v>3</v>
      </c>
      <c r="AA153" s="13">
        <v>4.8</v>
      </c>
    </row>
    <row r="154" spans="1:27" ht="43.2">
      <c r="A154" s="34">
        <v>153</v>
      </c>
      <c r="B154" s="17" t="s">
        <v>361</v>
      </c>
      <c r="C154" s="10" t="s">
        <v>17</v>
      </c>
      <c r="D154" s="8" t="s">
        <v>191</v>
      </c>
      <c r="E154" s="8">
        <v>3</v>
      </c>
      <c r="F154" s="11">
        <v>4.7</v>
      </c>
      <c r="G154" s="15" t="str">
        <f>IF(C154="LAR","LA",C154)</f>
        <v>CHI</v>
      </c>
      <c r="H154" s="14" t="str">
        <f>SUBSTITUTE(B154,CHAR(160)," ")</f>
        <v>Allen Robinson II</v>
      </c>
      <c r="I154" s="14" t="str">
        <f t="shared" si="7"/>
        <v>Allen Robinson II</v>
      </c>
      <c r="J154" t="str">
        <f t="shared" si="6"/>
        <v>Allen Robinson</v>
      </c>
      <c r="K154" t="str">
        <f t="shared" si="8"/>
        <v>A.ROBINSON, CHI</v>
      </c>
      <c r="L154">
        <f>F154</f>
        <v>4.7</v>
      </c>
      <c r="O154" s="34">
        <v>152</v>
      </c>
      <c r="P154" s="17" t="s">
        <v>328</v>
      </c>
      <c r="Q154" s="10" t="s">
        <v>3</v>
      </c>
      <c r="R154" s="8" t="s">
        <v>192</v>
      </c>
      <c r="S154" s="8">
        <v>2</v>
      </c>
      <c r="T154" s="11">
        <v>4.5</v>
      </c>
      <c r="V154" s="34">
        <v>153</v>
      </c>
      <c r="W154" s="17" t="s">
        <v>361</v>
      </c>
      <c r="X154" s="10" t="s">
        <v>17</v>
      </c>
      <c r="Y154" s="8" t="s">
        <v>191</v>
      </c>
      <c r="Z154" s="8">
        <v>3</v>
      </c>
      <c r="AA154" s="11">
        <v>4.7</v>
      </c>
    </row>
    <row r="155" spans="1:27" ht="28.8">
      <c r="A155" s="35">
        <v>153</v>
      </c>
      <c r="B155" s="18" t="s">
        <v>321</v>
      </c>
      <c r="C155" s="12" t="s">
        <v>25</v>
      </c>
      <c r="D155" s="9" t="s">
        <v>192</v>
      </c>
      <c r="E155" s="9">
        <v>3</v>
      </c>
      <c r="F155" s="13">
        <v>4.7</v>
      </c>
      <c r="G155" s="15" t="str">
        <f>IF(C155="LAR","LA",C155)</f>
        <v>LAC</v>
      </c>
      <c r="H155" s="14" t="str">
        <f>SUBSTITUTE(B155,CHAR(160)," ")</f>
        <v>Jared Cook</v>
      </c>
      <c r="I155" s="14" t="str">
        <f t="shared" si="7"/>
        <v>Jared Cook</v>
      </c>
      <c r="J155" t="str">
        <f t="shared" si="6"/>
        <v>Jared Cook</v>
      </c>
      <c r="K155" t="str">
        <f t="shared" si="8"/>
        <v>J.COOK, LAC</v>
      </c>
      <c r="L155">
        <f>F155</f>
        <v>4.7</v>
      </c>
      <c r="O155" s="35">
        <v>152</v>
      </c>
      <c r="P155" s="18" t="s">
        <v>256</v>
      </c>
      <c r="Q155" s="12" t="s">
        <v>2</v>
      </c>
      <c r="R155" s="9" t="s">
        <v>191</v>
      </c>
      <c r="S155" s="9">
        <v>2</v>
      </c>
      <c r="T155" s="13">
        <v>4.5</v>
      </c>
      <c r="V155" s="35">
        <v>153</v>
      </c>
      <c r="W155" s="18" t="s">
        <v>321</v>
      </c>
      <c r="X155" s="12" t="s">
        <v>25</v>
      </c>
      <c r="Y155" s="9" t="s">
        <v>192</v>
      </c>
      <c r="Z155" s="9">
        <v>3</v>
      </c>
      <c r="AA155" s="13">
        <v>4.7</v>
      </c>
    </row>
    <row r="156" spans="1:27" ht="28.8">
      <c r="A156" s="34">
        <v>155</v>
      </c>
      <c r="B156" s="17" t="s">
        <v>4877</v>
      </c>
      <c r="C156" s="10" t="s">
        <v>1</v>
      </c>
      <c r="D156" s="8" t="s">
        <v>190</v>
      </c>
      <c r="E156" s="8">
        <v>3</v>
      </c>
      <c r="F156" s="11">
        <v>4.5999999999999996</v>
      </c>
      <c r="G156" s="15" t="str">
        <f>IF(C156="LAR","LA",C156)</f>
        <v>CIN</v>
      </c>
      <c r="H156" s="14" t="str">
        <f>SUBSTITUTE(B156,CHAR(160)," ")</f>
        <v>Chris Evans</v>
      </c>
      <c r="I156" s="14" t="str">
        <f t="shared" si="7"/>
        <v>Chris Evans</v>
      </c>
      <c r="J156" t="str">
        <f t="shared" si="6"/>
        <v>Chris Evans</v>
      </c>
      <c r="K156" t="str">
        <f t="shared" si="8"/>
        <v>C.EVANS, CIN</v>
      </c>
      <c r="L156">
        <f>F156</f>
        <v>4.5999999999999996</v>
      </c>
      <c r="O156" s="34">
        <v>155</v>
      </c>
      <c r="P156" s="17" t="s">
        <v>4861</v>
      </c>
      <c r="Q156" s="10" t="s">
        <v>3</v>
      </c>
      <c r="R156" s="8" t="s">
        <v>192</v>
      </c>
      <c r="S156" s="8">
        <v>2</v>
      </c>
      <c r="T156" s="11">
        <v>4.4000000000000004</v>
      </c>
      <c r="V156" s="34">
        <v>155</v>
      </c>
      <c r="W156" s="17" t="s">
        <v>4877</v>
      </c>
      <c r="X156" s="10" t="s">
        <v>1</v>
      </c>
      <c r="Y156" s="8" t="s">
        <v>190</v>
      </c>
      <c r="Z156" s="8">
        <v>3</v>
      </c>
      <c r="AA156" s="11">
        <v>4.5999999999999996</v>
      </c>
    </row>
    <row r="157" spans="1:27" ht="28.8">
      <c r="A157" s="35">
        <v>155</v>
      </c>
      <c r="B157" s="18" t="s">
        <v>257</v>
      </c>
      <c r="C157" s="12" t="s">
        <v>12</v>
      </c>
      <c r="D157" s="9" t="s">
        <v>191</v>
      </c>
      <c r="E157" s="9">
        <v>3</v>
      </c>
      <c r="F157" s="13">
        <v>4.5999999999999996</v>
      </c>
      <c r="G157" s="15" t="str">
        <f>IF(C157="LAR","LA",C157)</f>
        <v>NYJ</v>
      </c>
      <c r="H157" s="14" t="str">
        <f>SUBSTITUTE(B157,CHAR(160)," ")</f>
        <v>Braxton Berrios</v>
      </c>
      <c r="I157" s="14" t="str">
        <f t="shared" si="7"/>
        <v>Braxton Berrios</v>
      </c>
      <c r="J157" t="str">
        <f t="shared" si="6"/>
        <v>Braxton Berrios</v>
      </c>
      <c r="K157" t="str">
        <f t="shared" si="8"/>
        <v>B.BERRIOS, NYJ</v>
      </c>
      <c r="L157">
        <f>F157</f>
        <v>4.5999999999999996</v>
      </c>
      <c r="O157" s="35">
        <v>155</v>
      </c>
      <c r="P157" s="18" t="s">
        <v>322</v>
      </c>
      <c r="Q157" s="12" t="s">
        <v>16</v>
      </c>
      <c r="R157" s="9" t="s">
        <v>192</v>
      </c>
      <c r="S157" s="9">
        <v>2</v>
      </c>
      <c r="T157" s="13">
        <v>4.4000000000000004</v>
      </c>
      <c r="V157" s="35">
        <v>155</v>
      </c>
      <c r="W157" s="18" t="s">
        <v>257</v>
      </c>
      <c r="X157" s="12" t="s">
        <v>12</v>
      </c>
      <c r="Y157" s="9" t="s">
        <v>191</v>
      </c>
      <c r="Z157" s="9">
        <v>3</v>
      </c>
      <c r="AA157" s="13">
        <v>4.5999999999999996</v>
      </c>
    </row>
    <row r="158" spans="1:27" ht="41.4">
      <c r="A158" s="34">
        <v>155</v>
      </c>
      <c r="B158" s="17" t="s">
        <v>561</v>
      </c>
      <c r="C158" s="10" t="s">
        <v>7</v>
      </c>
      <c r="D158" s="8" t="s">
        <v>191</v>
      </c>
      <c r="E158" s="8">
        <v>3</v>
      </c>
      <c r="F158" s="11">
        <v>4.5999999999999996</v>
      </c>
      <c r="G158" s="15" t="str">
        <f>IF(C158="LAR","LA",C158)</f>
        <v>MIN</v>
      </c>
      <c r="H158" s="14" t="str">
        <f>SUBSTITUTE(B158,CHAR(160)," ")</f>
        <v>K.J. Osborn</v>
      </c>
      <c r="I158" s="14" t="str">
        <f t="shared" si="7"/>
        <v>K.J. Osborn</v>
      </c>
      <c r="J158" t="str">
        <f t="shared" si="6"/>
        <v>K.J. Osborn</v>
      </c>
      <c r="K158" t="str">
        <f t="shared" si="8"/>
        <v>K.OSBORN, MIN</v>
      </c>
      <c r="L158">
        <f>F158</f>
        <v>4.5999999999999996</v>
      </c>
      <c r="O158" s="34">
        <v>157</v>
      </c>
      <c r="P158" s="17" t="s">
        <v>4858</v>
      </c>
      <c r="Q158" s="10" t="s">
        <v>19</v>
      </c>
      <c r="R158" s="8" t="s">
        <v>191</v>
      </c>
      <c r="S158" s="8">
        <v>2</v>
      </c>
      <c r="T158" s="11">
        <v>4.2</v>
      </c>
      <c r="V158" s="34">
        <v>155</v>
      </c>
      <c r="W158" s="17" t="s">
        <v>561</v>
      </c>
      <c r="X158" s="10" t="s">
        <v>7</v>
      </c>
      <c r="Y158" s="8" t="s">
        <v>191</v>
      </c>
      <c r="Z158" s="8">
        <v>3</v>
      </c>
      <c r="AA158" s="11">
        <v>4.5999999999999996</v>
      </c>
    </row>
    <row r="159" spans="1:27" ht="28.8">
      <c r="A159" s="35">
        <v>155</v>
      </c>
      <c r="B159" s="18" t="s">
        <v>4854</v>
      </c>
      <c r="C159" s="12" t="s">
        <v>24</v>
      </c>
      <c r="D159" s="9" t="s">
        <v>190</v>
      </c>
      <c r="E159" s="9">
        <v>3</v>
      </c>
      <c r="F159" s="13">
        <v>4.5999999999999996</v>
      </c>
      <c r="G159" s="15" t="str">
        <f>IF(C159="LAR","LA",C159)</f>
        <v>GB</v>
      </c>
      <c r="H159" s="14" t="str">
        <f>SUBSTITUTE(B159,CHAR(160)," ")</f>
        <v>AJ Dillon</v>
      </c>
      <c r="I159" s="14" t="str">
        <f t="shared" si="7"/>
        <v>AJ Dillon</v>
      </c>
      <c r="J159" t="str">
        <f t="shared" si="6"/>
        <v>AJ Dillon</v>
      </c>
      <c r="K159" t="str">
        <f t="shared" si="8"/>
        <v>A.DILLON, GB</v>
      </c>
      <c r="L159">
        <f>F159</f>
        <v>4.5999999999999996</v>
      </c>
      <c r="O159" s="35">
        <v>157</v>
      </c>
      <c r="P159" s="18" t="s">
        <v>343</v>
      </c>
      <c r="Q159" s="12" t="s">
        <v>25</v>
      </c>
      <c r="R159" s="9" t="s">
        <v>191</v>
      </c>
      <c r="S159" s="9">
        <v>2</v>
      </c>
      <c r="T159" s="13">
        <v>4.2</v>
      </c>
      <c r="V159" s="35">
        <v>155</v>
      </c>
      <c r="W159" s="18" t="s">
        <v>4854</v>
      </c>
      <c r="X159" s="12" t="s">
        <v>24</v>
      </c>
      <c r="Y159" s="9" t="s">
        <v>190</v>
      </c>
      <c r="Z159" s="9">
        <v>3</v>
      </c>
      <c r="AA159" s="13">
        <v>4.5999999999999996</v>
      </c>
    </row>
    <row r="160" spans="1:27" ht="28.8">
      <c r="A160" s="34">
        <v>159</v>
      </c>
      <c r="B160" s="17" t="s">
        <v>302</v>
      </c>
      <c r="C160" s="10" t="s">
        <v>20</v>
      </c>
      <c r="D160" s="8" t="s">
        <v>190</v>
      </c>
      <c r="E160" s="8">
        <v>3</v>
      </c>
      <c r="F160" s="11">
        <v>4.4000000000000004</v>
      </c>
      <c r="G160" s="15" t="str">
        <f>IF(C160="LAR","LA",C160)</f>
        <v>JAX</v>
      </c>
      <c r="H160" s="14" t="str">
        <f>SUBSTITUTE(B160,CHAR(160)," ")</f>
        <v>Carlos Hyde</v>
      </c>
      <c r="I160" s="14" t="str">
        <f t="shared" si="7"/>
        <v>Carlos Hyde</v>
      </c>
      <c r="J160" t="str">
        <f t="shared" si="6"/>
        <v>Carlos Hyde</v>
      </c>
      <c r="K160" t="str">
        <f t="shared" si="8"/>
        <v>C.HYDE, JAX</v>
      </c>
      <c r="L160">
        <f>F160</f>
        <v>4.4000000000000004</v>
      </c>
      <c r="O160" s="34">
        <v>157</v>
      </c>
      <c r="P160" s="17" t="s">
        <v>564</v>
      </c>
      <c r="Q160" s="10" t="s">
        <v>30</v>
      </c>
      <c r="R160" s="8" t="s">
        <v>191</v>
      </c>
      <c r="S160" s="8">
        <v>2</v>
      </c>
      <c r="T160" s="11">
        <v>4.2</v>
      </c>
      <c r="V160" s="34">
        <v>159</v>
      </c>
      <c r="W160" s="17" t="s">
        <v>302</v>
      </c>
      <c r="X160" s="10" t="s">
        <v>20</v>
      </c>
      <c r="Y160" s="8" t="s">
        <v>190</v>
      </c>
      <c r="Z160" s="8">
        <v>3</v>
      </c>
      <c r="AA160" s="11">
        <v>4.4000000000000004</v>
      </c>
    </row>
    <row r="161" spans="1:27" ht="55.2">
      <c r="A161" s="35">
        <v>159</v>
      </c>
      <c r="B161" s="18" t="s">
        <v>4859</v>
      </c>
      <c r="C161" s="12" t="s">
        <v>4</v>
      </c>
      <c r="D161" s="9" t="s">
        <v>191</v>
      </c>
      <c r="E161" s="9">
        <v>3</v>
      </c>
      <c r="F161" s="13">
        <v>4.4000000000000004</v>
      </c>
      <c r="G161" s="15" t="str">
        <f>IF(C161="LAR","LA",C161)</f>
        <v>CLE</v>
      </c>
      <c r="H161" s="14" t="str">
        <f>SUBSTITUTE(B161,CHAR(160)," ")</f>
        <v>Rashard Higgins</v>
      </c>
      <c r="I161" s="14" t="str">
        <f t="shared" si="7"/>
        <v>Rashard Higgins</v>
      </c>
      <c r="J161" t="str">
        <f t="shared" si="6"/>
        <v>Rashard Higgins</v>
      </c>
      <c r="K161" t="str">
        <f t="shared" si="8"/>
        <v>R.HIGGINS, CLE</v>
      </c>
      <c r="L161">
        <f>F161</f>
        <v>4.4000000000000004</v>
      </c>
      <c r="O161" s="35">
        <v>157</v>
      </c>
      <c r="P161" s="18" t="s">
        <v>4862</v>
      </c>
      <c r="Q161" s="12" t="s">
        <v>22</v>
      </c>
      <c r="R161" s="9" t="s">
        <v>191</v>
      </c>
      <c r="S161" s="9">
        <v>2</v>
      </c>
      <c r="T161" s="13">
        <v>4.2</v>
      </c>
      <c r="V161" s="35">
        <v>159</v>
      </c>
      <c r="W161" s="18" t="s">
        <v>4859</v>
      </c>
      <c r="X161" s="12" t="s">
        <v>4</v>
      </c>
      <c r="Y161" s="9" t="s">
        <v>191</v>
      </c>
      <c r="Z161" s="9">
        <v>3</v>
      </c>
      <c r="AA161" s="13">
        <v>4.4000000000000004</v>
      </c>
    </row>
    <row r="162" spans="1:27" ht="28.8">
      <c r="A162" s="34">
        <v>161</v>
      </c>
      <c r="B162" s="17" t="s">
        <v>325</v>
      </c>
      <c r="C162" s="10" t="s">
        <v>21</v>
      </c>
      <c r="D162" s="8" t="s">
        <v>192</v>
      </c>
      <c r="E162" s="8">
        <v>3</v>
      </c>
      <c r="F162" s="11">
        <v>4.3</v>
      </c>
      <c r="G162" s="15" t="str">
        <f>IF(C162="LAR","LA",C162)</f>
        <v>CAR</v>
      </c>
      <c r="H162" s="14" t="str">
        <f>SUBSTITUTE(B162,CHAR(160)," ")</f>
        <v>Dan Arnold</v>
      </c>
      <c r="I162" s="14" t="str">
        <f t="shared" si="7"/>
        <v>Dan Arnold</v>
      </c>
      <c r="J162" t="str">
        <f t="shared" si="6"/>
        <v>Dan Arnold</v>
      </c>
      <c r="K162" t="str">
        <f t="shared" si="8"/>
        <v>D.ARNOLD, CAR</v>
      </c>
      <c r="L162">
        <f>F162</f>
        <v>4.3</v>
      </c>
      <c r="O162" s="34">
        <v>161</v>
      </c>
      <c r="P162" s="17" t="s">
        <v>577</v>
      </c>
      <c r="Q162" s="10" t="s">
        <v>25</v>
      </c>
      <c r="R162" s="8" t="s">
        <v>191</v>
      </c>
      <c r="S162" s="8">
        <v>2</v>
      </c>
      <c r="T162" s="11">
        <v>4.0999999999999996</v>
      </c>
      <c r="V162" s="34">
        <v>161</v>
      </c>
      <c r="W162" s="17" t="s">
        <v>325</v>
      </c>
      <c r="X162" s="10" t="s">
        <v>21</v>
      </c>
      <c r="Y162" s="8" t="s">
        <v>192</v>
      </c>
      <c r="Z162" s="8">
        <v>3</v>
      </c>
      <c r="AA162" s="11">
        <v>4.3</v>
      </c>
    </row>
    <row r="163" spans="1:27" ht="41.4">
      <c r="A163" s="35">
        <v>162</v>
      </c>
      <c r="B163" s="18" t="s">
        <v>569</v>
      </c>
      <c r="C163" s="12" t="s">
        <v>29</v>
      </c>
      <c r="D163" s="9" t="s">
        <v>190</v>
      </c>
      <c r="E163" s="9">
        <v>3</v>
      </c>
      <c r="F163" s="13">
        <v>4.2</v>
      </c>
      <c r="G163" s="15" t="str">
        <f>IF(C163="LAR","LA",C163)</f>
        <v>NO</v>
      </c>
      <c r="H163" s="14" t="str">
        <f>SUBSTITUTE(B163,CHAR(160)," ")</f>
        <v>Tony Jones Jr.</v>
      </c>
      <c r="I163" s="14" t="str">
        <f t="shared" si="7"/>
        <v>Tony Jones</v>
      </c>
      <c r="J163" t="str">
        <f t="shared" si="6"/>
        <v>Tony Jones</v>
      </c>
      <c r="K163" t="str">
        <f t="shared" si="8"/>
        <v>T.JONES, NO</v>
      </c>
      <c r="L163">
        <f>F163</f>
        <v>4.2</v>
      </c>
      <c r="O163" s="35">
        <v>162</v>
      </c>
      <c r="P163" s="18" t="s">
        <v>298</v>
      </c>
      <c r="Q163" s="12" t="s">
        <v>25</v>
      </c>
      <c r="R163" s="9" t="s">
        <v>190</v>
      </c>
      <c r="S163" s="9">
        <v>2</v>
      </c>
      <c r="T163" s="13">
        <v>3.9</v>
      </c>
      <c r="V163" s="35">
        <v>162</v>
      </c>
      <c r="W163" s="18" t="s">
        <v>569</v>
      </c>
      <c r="X163" s="12" t="s">
        <v>29</v>
      </c>
      <c r="Y163" s="9" t="s">
        <v>190</v>
      </c>
      <c r="Z163" s="9">
        <v>3</v>
      </c>
      <c r="AA163" s="13">
        <v>4.2</v>
      </c>
    </row>
    <row r="164" spans="1:27" ht="55.2">
      <c r="A164" s="34">
        <v>163</v>
      </c>
      <c r="B164" s="17" t="s">
        <v>6974</v>
      </c>
      <c r="C164" s="10" t="s">
        <v>0</v>
      </c>
      <c r="D164" s="8" t="s">
        <v>191</v>
      </c>
      <c r="E164" s="8">
        <v>3</v>
      </c>
      <c r="F164" s="11">
        <v>3.9</v>
      </c>
      <c r="G164" s="15" t="str">
        <f>IF(C164="LAR","LA",C164)</f>
        <v>BAL</v>
      </c>
      <c r="H164" s="14" t="str">
        <f>SUBSTITUTE(B164,CHAR(160)," ")</f>
        <v>James Proche II</v>
      </c>
      <c r="I164" s="14" t="str">
        <f t="shared" si="7"/>
        <v>James Proche II</v>
      </c>
      <c r="J164" t="str">
        <f t="shared" si="6"/>
        <v>James Proche</v>
      </c>
      <c r="K164" t="str">
        <f t="shared" si="8"/>
        <v>J.PROCHE, BAL</v>
      </c>
      <c r="L164">
        <f>F164</f>
        <v>3.9</v>
      </c>
      <c r="O164" s="34">
        <v>163</v>
      </c>
      <c r="P164" s="17" t="s">
        <v>294</v>
      </c>
      <c r="Q164" s="10" t="s">
        <v>7</v>
      </c>
      <c r="R164" s="8" t="s">
        <v>190</v>
      </c>
      <c r="S164" s="8">
        <v>2</v>
      </c>
      <c r="T164" s="11">
        <v>3.8</v>
      </c>
      <c r="V164" s="34">
        <v>163</v>
      </c>
      <c r="W164" s="17" t="s">
        <v>6974</v>
      </c>
      <c r="X164" s="10" t="s">
        <v>0</v>
      </c>
      <c r="Y164" s="8" t="s">
        <v>191</v>
      </c>
      <c r="Z164" s="8">
        <v>3</v>
      </c>
      <c r="AA164" s="11">
        <v>3.9</v>
      </c>
    </row>
    <row r="165" spans="1:27" ht="28.8">
      <c r="A165" s="35">
        <v>164</v>
      </c>
      <c r="B165" s="18" t="s">
        <v>6975</v>
      </c>
      <c r="C165" s="12" t="s">
        <v>27</v>
      </c>
      <c r="D165" s="9" t="s">
        <v>191</v>
      </c>
      <c r="E165" s="9">
        <v>3</v>
      </c>
      <c r="F165" s="13">
        <v>3.8</v>
      </c>
      <c r="G165" s="15" t="str">
        <f>IF(C165="LAR","LA",C165)</f>
        <v>DEN</v>
      </c>
      <c r="H165" s="14" t="str">
        <f>SUBSTITUTE(B165,CHAR(160)," ")</f>
        <v>KJ Hamler O</v>
      </c>
      <c r="I165" s="14" t="str">
        <f t="shared" si="7"/>
        <v>KJ Hamler O</v>
      </c>
      <c r="J165" t="str">
        <f t="shared" ref="J165:J201" si="9">IFERROR(TRIM(IF(FIND(" ",I165,1+FIND(" ",I165))&gt;0,LEFT(I165,LEN(I165)-2))),I165)</f>
        <v>KJ Hamler</v>
      </c>
      <c r="K165" t="str">
        <f t="shared" si="8"/>
        <v>K.HAMLER, DEN</v>
      </c>
      <c r="L165">
        <f>F165</f>
        <v>3.8</v>
      </c>
      <c r="O165" s="35">
        <v>163</v>
      </c>
      <c r="P165" s="18" t="s">
        <v>337</v>
      </c>
      <c r="Q165" s="12" t="s">
        <v>4</v>
      </c>
      <c r="R165" s="9" t="s">
        <v>192</v>
      </c>
      <c r="S165" s="9">
        <v>2</v>
      </c>
      <c r="T165" s="13">
        <v>3.8</v>
      </c>
      <c r="V165" s="35">
        <v>164</v>
      </c>
      <c r="W165" s="18" t="s">
        <v>6975</v>
      </c>
      <c r="X165" s="12" t="s">
        <v>27</v>
      </c>
      <c r="Y165" s="9" t="s">
        <v>191</v>
      </c>
      <c r="Z165" s="9">
        <v>3</v>
      </c>
      <c r="AA165" s="13">
        <v>3.8</v>
      </c>
    </row>
    <row r="166" spans="1:27" ht="28.8">
      <c r="A166" s="34">
        <v>165</v>
      </c>
      <c r="B166" s="17" t="s">
        <v>6976</v>
      </c>
      <c r="C166" s="10" t="s">
        <v>15</v>
      </c>
      <c r="D166" s="8" t="s">
        <v>191</v>
      </c>
      <c r="E166" s="8">
        <v>3</v>
      </c>
      <c r="F166" s="11">
        <v>3.7</v>
      </c>
      <c r="G166" s="15" t="str">
        <f>IF(C166="LAR","LA",C166)</f>
        <v>PIT</v>
      </c>
      <c r="H166" s="14" t="str">
        <f>SUBSTITUTE(B166,CHAR(160)," ")</f>
        <v>Cody White</v>
      </c>
      <c r="I166" s="14" t="str">
        <f t="shared" si="7"/>
        <v>Cody White</v>
      </c>
      <c r="J166" t="str">
        <f t="shared" si="9"/>
        <v>Cody White</v>
      </c>
      <c r="K166" t="str">
        <f t="shared" si="8"/>
        <v>C.WHITE, PIT</v>
      </c>
      <c r="L166">
        <f>F166</f>
        <v>3.7</v>
      </c>
      <c r="O166" s="34">
        <v>163</v>
      </c>
      <c r="P166" s="17" t="s">
        <v>312</v>
      </c>
      <c r="Q166" s="10" t="s">
        <v>2</v>
      </c>
      <c r="R166" s="8" t="s">
        <v>192</v>
      </c>
      <c r="S166" s="8">
        <v>2</v>
      </c>
      <c r="T166" s="11">
        <v>3.8</v>
      </c>
      <c r="V166" s="34">
        <v>165</v>
      </c>
      <c r="W166" s="17" t="s">
        <v>6976</v>
      </c>
      <c r="X166" s="10" t="s">
        <v>15</v>
      </c>
      <c r="Y166" s="8" t="s">
        <v>191</v>
      </c>
      <c r="Z166" s="8">
        <v>3</v>
      </c>
      <c r="AA166" s="11">
        <v>3.7</v>
      </c>
    </row>
    <row r="167" spans="1:27" ht="43.2">
      <c r="A167" s="35">
        <v>165</v>
      </c>
      <c r="B167" s="18" t="s">
        <v>259</v>
      </c>
      <c r="C167" s="12" t="s">
        <v>9</v>
      </c>
      <c r="D167" s="9" t="s">
        <v>191</v>
      </c>
      <c r="E167" s="9">
        <v>3</v>
      </c>
      <c r="F167" s="13">
        <v>3.7</v>
      </c>
      <c r="G167" s="15" t="str">
        <f>IF(C167="LAR","LA",C167)</f>
        <v>KC</v>
      </c>
      <c r="H167" s="14" t="str">
        <f>SUBSTITUTE(B167,CHAR(160)," ")</f>
        <v>Demarcus Robinson</v>
      </c>
      <c r="I167" s="14" t="str">
        <f t="shared" si="7"/>
        <v>Demarcus Robinson</v>
      </c>
      <c r="J167" t="str">
        <f t="shared" si="9"/>
        <v>Demarcus Robinson</v>
      </c>
      <c r="K167" t="str">
        <f t="shared" si="8"/>
        <v>D.ROBINSON, KC</v>
      </c>
      <c r="L167">
        <f>F167</f>
        <v>3.7</v>
      </c>
      <c r="O167" s="35">
        <v>163</v>
      </c>
      <c r="P167" s="18" t="s">
        <v>354</v>
      </c>
      <c r="Q167" s="12" t="s">
        <v>28</v>
      </c>
      <c r="R167" s="9" t="s">
        <v>191</v>
      </c>
      <c r="S167" s="9">
        <v>2</v>
      </c>
      <c r="T167" s="13">
        <v>3.8</v>
      </c>
      <c r="V167" s="35">
        <v>165</v>
      </c>
      <c r="W167" s="18" t="s">
        <v>259</v>
      </c>
      <c r="X167" s="12" t="s">
        <v>9</v>
      </c>
      <c r="Y167" s="9" t="s">
        <v>191</v>
      </c>
      <c r="Z167" s="9">
        <v>3</v>
      </c>
      <c r="AA167" s="13">
        <v>3.7</v>
      </c>
    </row>
    <row r="168" spans="1:27" ht="55.2">
      <c r="A168" s="34">
        <v>165</v>
      </c>
      <c r="B168" s="17" t="s">
        <v>263</v>
      </c>
      <c r="C168" s="10" t="s">
        <v>23</v>
      </c>
      <c r="D168" s="8" t="s">
        <v>191</v>
      </c>
      <c r="E168" s="8">
        <v>3</v>
      </c>
      <c r="F168" s="11">
        <v>3.7</v>
      </c>
      <c r="G168" s="15" t="str">
        <f>IF(C168="LAR","LA",C168)</f>
        <v>NE</v>
      </c>
      <c r="H168" s="14" t="str">
        <f>SUBSTITUTE(B168,CHAR(160)," ")</f>
        <v>Nelson Agholor</v>
      </c>
      <c r="I168" s="14" t="str">
        <f t="shared" si="7"/>
        <v>Nelson Agholor</v>
      </c>
      <c r="J168" t="str">
        <f t="shared" si="9"/>
        <v>Nelson Agholor</v>
      </c>
      <c r="K168" t="str">
        <f t="shared" si="8"/>
        <v>N.AGHOLOR, NE</v>
      </c>
      <c r="L168">
        <f>F168</f>
        <v>3.7</v>
      </c>
      <c r="O168" s="34">
        <v>167</v>
      </c>
      <c r="P168" s="17" t="s">
        <v>4864</v>
      </c>
      <c r="Q168" s="10" t="s">
        <v>29</v>
      </c>
      <c r="R168" s="8" t="s">
        <v>191</v>
      </c>
      <c r="S168" s="8">
        <v>2</v>
      </c>
      <c r="T168" s="11">
        <v>3.7</v>
      </c>
      <c r="V168" s="34">
        <v>165</v>
      </c>
      <c r="W168" s="17" t="s">
        <v>263</v>
      </c>
      <c r="X168" s="10" t="s">
        <v>23</v>
      </c>
      <c r="Y168" s="8" t="s">
        <v>191</v>
      </c>
      <c r="Z168" s="8">
        <v>3</v>
      </c>
      <c r="AA168" s="11">
        <v>3.7</v>
      </c>
    </row>
    <row r="169" spans="1:27" ht="28.8">
      <c r="A169" s="35">
        <v>168</v>
      </c>
      <c r="B169" s="18" t="s">
        <v>278</v>
      </c>
      <c r="C169" s="12" t="s">
        <v>26</v>
      </c>
      <c r="D169" s="9" t="s">
        <v>190</v>
      </c>
      <c r="E169" s="9">
        <v>3</v>
      </c>
      <c r="F169" s="13">
        <v>3.6</v>
      </c>
      <c r="G169" s="15" t="str">
        <f>IF(C169="LAR","LA",C169)</f>
        <v>BUF</v>
      </c>
      <c r="H169" s="14" t="str">
        <f>SUBSTITUTE(B169,CHAR(160)," ")</f>
        <v>Devin Singletary</v>
      </c>
      <c r="I169" s="14" t="str">
        <f t="shared" si="7"/>
        <v>Devin Singletary</v>
      </c>
      <c r="J169" t="str">
        <f t="shared" si="9"/>
        <v>Devin Singletary</v>
      </c>
      <c r="K169" t="str">
        <f t="shared" si="8"/>
        <v>D.SINGLETARY, BUF</v>
      </c>
      <c r="L169">
        <f>F169</f>
        <v>3.6</v>
      </c>
      <c r="O169" s="35">
        <v>168</v>
      </c>
      <c r="P169" s="18" t="s">
        <v>4854</v>
      </c>
      <c r="Q169" s="12" t="s">
        <v>24</v>
      </c>
      <c r="R169" s="9" t="s">
        <v>190</v>
      </c>
      <c r="S169" s="9">
        <v>2</v>
      </c>
      <c r="T169" s="13">
        <v>3.6</v>
      </c>
      <c r="V169" s="35">
        <v>168</v>
      </c>
      <c r="W169" s="18" t="s">
        <v>278</v>
      </c>
      <c r="X169" s="12" t="s">
        <v>26</v>
      </c>
      <c r="Y169" s="9" t="s">
        <v>190</v>
      </c>
      <c r="Z169" s="9">
        <v>3</v>
      </c>
      <c r="AA169" s="13">
        <v>3.6</v>
      </c>
    </row>
    <row r="170" spans="1:27" ht="43.2">
      <c r="A170" s="34">
        <v>168</v>
      </c>
      <c r="B170" s="17" t="s">
        <v>6977</v>
      </c>
      <c r="C170" s="10" t="s">
        <v>3</v>
      </c>
      <c r="D170" s="8" t="s">
        <v>191</v>
      </c>
      <c r="E170" s="8">
        <v>3</v>
      </c>
      <c r="F170" s="11">
        <v>3.6</v>
      </c>
      <c r="G170" s="15" t="str">
        <f>IF(C170="LAR","LA",C170)</f>
        <v>NYG</v>
      </c>
      <c r="H170" s="14" t="str">
        <f>SUBSTITUTE(B170,CHAR(160)," ")</f>
        <v>Sterling Shepard Q</v>
      </c>
      <c r="I170" s="14" t="str">
        <f t="shared" si="7"/>
        <v>Sterling Shepard Q</v>
      </c>
      <c r="J170" t="str">
        <f t="shared" si="9"/>
        <v>Sterling Shepard</v>
      </c>
      <c r="K170" t="str">
        <f t="shared" si="8"/>
        <v>S.SHEPARD, NYG</v>
      </c>
      <c r="L170">
        <f>F170</f>
        <v>3.6</v>
      </c>
      <c r="O170" s="34">
        <v>168</v>
      </c>
      <c r="P170" s="17" t="s">
        <v>280</v>
      </c>
      <c r="Q170" s="10" t="s">
        <v>18</v>
      </c>
      <c r="R170" s="8" t="s">
        <v>190</v>
      </c>
      <c r="S170" s="8">
        <v>2</v>
      </c>
      <c r="T170" s="11">
        <v>3.6</v>
      </c>
      <c r="V170" s="34">
        <v>168</v>
      </c>
      <c r="W170" s="17" t="s">
        <v>6977</v>
      </c>
      <c r="X170" s="10" t="s">
        <v>3</v>
      </c>
      <c r="Y170" s="8" t="s">
        <v>191</v>
      </c>
      <c r="Z170" s="8">
        <v>3</v>
      </c>
      <c r="AA170" s="11">
        <v>3.6</v>
      </c>
    </row>
    <row r="171" spans="1:27" ht="28.8">
      <c r="A171" s="35">
        <v>168</v>
      </c>
      <c r="B171" s="18" t="s">
        <v>6978</v>
      </c>
      <c r="C171" s="12" t="s">
        <v>3</v>
      </c>
      <c r="D171" s="9" t="s">
        <v>191</v>
      </c>
      <c r="E171" s="9">
        <v>3</v>
      </c>
      <c r="F171" s="13">
        <v>3.6</v>
      </c>
      <c r="G171" s="15" t="str">
        <f>IF(C171="LAR","LA",C171)</f>
        <v>NYG</v>
      </c>
      <c r="H171" s="14" t="str">
        <f>SUBSTITUTE(B171,CHAR(160)," ")</f>
        <v>Kadarius Toney</v>
      </c>
      <c r="I171" s="14" t="str">
        <f t="shared" si="7"/>
        <v>Kadarius Toney</v>
      </c>
      <c r="J171" t="str">
        <f t="shared" si="9"/>
        <v>Kadarius Toney</v>
      </c>
      <c r="K171" t="str">
        <f t="shared" si="8"/>
        <v>K.TONEY, NYG</v>
      </c>
      <c r="L171">
        <f>F171</f>
        <v>3.6</v>
      </c>
      <c r="O171" s="35">
        <v>168</v>
      </c>
      <c r="P171" s="18" t="s">
        <v>558</v>
      </c>
      <c r="Q171" s="12" t="s">
        <v>16</v>
      </c>
      <c r="R171" s="9" t="s">
        <v>191</v>
      </c>
      <c r="S171" s="9">
        <v>2</v>
      </c>
      <c r="T171" s="13">
        <v>3.6</v>
      </c>
      <c r="V171" s="35">
        <v>168</v>
      </c>
      <c r="W171" s="18" t="s">
        <v>6978</v>
      </c>
      <c r="X171" s="12" t="s">
        <v>3</v>
      </c>
      <c r="Y171" s="9" t="s">
        <v>191</v>
      </c>
      <c r="Z171" s="9">
        <v>3</v>
      </c>
      <c r="AA171" s="13">
        <v>3.6</v>
      </c>
    </row>
    <row r="172" spans="1:27" ht="28.8">
      <c r="A172" s="34">
        <v>171</v>
      </c>
      <c r="B172" s="17" t="s">
        <v>6979</v>
      </c>
      <c r="C172" s="10" t="s">
        <v>21</v>
      </c>
      <c r="D172" s="8" t="s">
        <v>191</v>
      </c>
      <c r="E172" s="8">
        <v>3</v>
      </c>
      <c r="F172" s="11">
        <v>3.5</v>
      </c>
      <c r="G172" s="15" t="str">
        <f>IF(C172="LAR","LA",C172)</f>
        <v>CAR</v>
      </c>
      <c r="H172" s="14" t="str">
        <f>SUBSTITUTE(B172,CHAR(160)," ")</f>
        <v>Alex Erickson</v>
      </c>
      <c r="I172" s="14" t="str">
        <f t="shared" si="7"/>
        <v>Alex Erickson</v>
      </c>
      <c r="J172" t="str">
        <f t="shared" si="9"/>
        <v>Alex Erickson</v>
      </c>
      <c r="K172" t="str">
        <f t="shared" si="8"/>
        <v>A.ERICKSON, CAR</v>
      </c>
      <c r="L172">
        <f>F172</f>
        <v>3.5</v>
      </c>
      <c r="O172" s="34">
        <v>171</v>
      </c>
      <c r="P172" s="17" t="s">
        <v>333</v>
      </c>
      <c r="Q172" s="10" t="s">
        <v>7</v>
      </c>
      <c r="R172" s="8" t="s">
        <v>192</v>
      </c>
      <c r="S172" s="8">
        <v>2</v>
      </c>
      <c r="T172" s="11">
        <v>3.5</v>
      </c>
      <c r="V172" s="34">
        <v>171</v>
      </c>
      <c r="W172" s="17" t="s">
        <v>6979</v>
      </c>
      <c r="X172" s="10" t="s">
        <v>21</v>
      </c>
      <c r="Y172" s="8" t="s">
        <v>191</v>
      </c>
      <c r="Z172" s="8">
        <v>3</v>
      </c>
      <c r="AA172" s="11">
        <v>3.5</v>
      </c>
    </row>
    <row r="173" spans="1:27" ht="55.2">
      <c r="A173" s="35">
        <v>171</v>
      </c>
      <c r="B173" s="18" t="s">
        <v>6980</v>
      </c>
      <c r="C173" s="12" t="s">
        <v>21</v>
      </c>
      <c r="D173" s="9" t="s">
        <v>190</v>
      </c>
      <c r="E173" s="9">
        <v>3</v>
      </c>
      <c r="F173" s="13">
        <v>3.5</v>
      </c>
      <c r="G173" s="15" t="str">
        <f>IF(C173="LAR","LA",C173)</f>
        <v>CAR</v>
      </c>
      <c r="H173" s="14" t="str">
        <f>SUBSTITUTE(B173,CHAR(160)," ")</f>
        <v>Royce Freeman</v>
      </c>
      <c r="I173" s="14" t="str">
        <f t="shared" si="7"/>
        <v>Royce Freeman</v>
      </c>
      <c r="J173" t="str">
        <f t="shared" si="9"/>
        <v>Royce Freeman</v>
      </c>
      <c r="K173" t="str">
        <f t="shared" si="8"/>
        <v>R.FREEMAN, CAR</v>
      </c>
      <c r="L173">
        <f>F173</f>
        <v>3.5</v>
      </c>
      <c r="O173" s="35">
        <v>172</v>
      </c>
      <c r="P173" s="18" t="s">
        <v>4844</v>
      </c>
      <c r="Q173" s="12" t="s">
        <v>20</v>
      </c>
      <c r="R173" s="9" t="s">
        <v>192</v>
      </c>
      <c r="S173" s="9">
        <v>2</v>
      </c>
      <c r="T173" s="13">
        <v>3.4</v>
      </c>
      <c r="V173" s="35">
        <v>171</v>
      </c>
      <c r="W173" s="18" t="s">
        <v>6980</v>
      </c>
      <c r="X173" s="12" t="s">
        <v>21</v>
      </c>
      <c r="Y173" s="9" t="s">
        <v>190</v>
      </c>
      <c r="Z173" s="9">
        <v>3</v>
      </c>
      <c r="AA173" s="13">
        <v>3.5</v>
      </c>
    </row>
    <row r="174" spans="1:27" ht="28.8">
      <c r="A174" s="34">
        <v>171</v>
      </c>
      <c r="B174" s="17" t="s">
        <v>6981</v>
      </c>
      <c r="C174" s="10" t="s">
        <v>20</v>
      </c>
      <c r="D174" s="8" t="s">
        <v>192</v>
      </c>
      <c r="E174" s="8">
        <v>3</v>
      </c>
      <c r="F174" s="11">
        <v>3.5</v>
      </c>
      <c r="G174" s="15" t="str">
        <f>IF(C174="LAR","LA",C174)</f>
        <v>JAX</v>
      </c>
      <c r="H174" s="14" t="str">
        <f>SUBSTITUTE(B174,CHAR(160)," ")</f>
        <v>Jacob Hollister</v>
      </c>
      <c r="I174" s="14" t="str">
        <f t="shared" si="7"/>
        <v>Jacob Hollister</v>
      </c>
      <c r="J174" t="str">
        <f t="shared" si="9"/>
        <v>Jacob Hollister</v>
      </c>
      <c r="K174" t="str">
        <f t="shared" si="8"/>
        <v>J.HOLLISTER, JAX</v>
      </c>
      <c r="L174">
        <f>F174</f>
        <v>3.5</v>
      </c>
      <c r="O174" s="34">
        <v>172</v>
      </c>
      <c r="P174" s="17" t="s">
        <v>572</v>
      </c>
      <c r="Q174" s="10" t="s">
        <v>28</v>
      </c>
      <c r="R174" s="8" t="s">
        <v>191</v>
      </c>
      <c r="S174" s="8">
        <v>2</v>
      </c>
      <c r="T174" s="11">
        <v>3.4</v>
      </c>
      <c r="V174" s="34">
        <v>171</v>
      </c>
      <c r="W174" s="17" t="s">
        <v>6981</v>
      </c>
      <c r="X174" s="10" t="s">
        <v>20</v>
      </c>
      <c r="Y174" s="8" t="s">
        <v>192</v>
      </c>
      <c r="Z174" s="8">
        <v>3</v>
      </c>
      <c r="AA174" s="11">
        <v>3.5</v>
      </c>
    </row>
    <row r="175" spans="1:27" ht="28.8">
      <c r="A175" s="35">
        <v>171</v>
      </c>
      <c r="B175" s="18" t="s">
        <v>317</v>
      </c>
      <c r="C175" s="12" t="s">
        <v>27</v>
      </c>
      <c r="D175" s="9" t="s">
        <v>192</v>
      </c>
      <c r="E175" s="9">
        <v>3</v>
      </c>
      <c r="F175" s="13">
        <v>3.5</v>
      </c>
      <c r="G175" s="15" t="str">
        <f>IF(C175="LAR","LA",C175)</f>
        <v>DEN</v>
      </c>
      <c r="H175" s="14" t="str">
        <f>SUBSTITUTE(B175,CHAR(160)," ")</f>
        <v>Noah Fant</v>
      </c>
      <c r="I175" s="14" t="str">
        <f t="shared" si="7"/>
        <v>Noah Fant</v>
      </c>
      <c r="J175" t="str">
        <f t="shared" si="9"/>
        <v>Noah Fant</v>
      </c>
      <c r="K175" t="str">
        <f t="shared" si="8"/>
        <v>N.FANT, DEN</v>
      </c>
      <c r="L175">
        <f>F175</f>
        <v>3.5</v>
      </c>
      <c r="O175" s="35">
        <v>172</v>
      </c>
      <c r="P175" s="18" t="s">
        <v>4865</v>
      </c>
      <c r="Q175" s="12" t="s">
        <v>6</v>
      </c>
      <c r="R175" s="9" t="s">
        <v>190</v>
      </c>
      <c r="S175" s="9">
        <v>2</v>
      </c>
      <c r="T175" s="13">
        <v>3.4</v>
      </c>
      <c r="V175" s="35">
        <v>171</v>
      </c>
      <c r="W175" s="18" t="s">
        <v>317</v>
      </c>
      <c r="X175" s="12" t="s">
        <v>27</v>
      </c>
      <c r="Y175" s="9" t="s">
        <v>192</v>
      </c>
      <c r="Z175" s="9">
        <v>3</v>
      </c>
      <c r="AA175" s="13">
        <v>3.5</v>
      </c>
    </row>
    <row r="176" spans="1:27" ht="41.4">
      <c r="A176" s="34">
        <v>175</v>
      </c>
      <c r="B176" s="17" t="s">
        <v>4871</v>
      </c>
      <c r="C176" s="10" t="s">
        <v>5</v>
      </c>
      <c r="D176" s="8" t="s">
        <v>192</v>
      </c>
      <c r="E176" s="8">
        <v>3</v>
      </c>
      <c r="F176" s="11">
        <v>3.4</v>
      </c>
      <c r="G176" s="15" t="str">
        <f>IF(C176="LAR","LA",C176)</f>
        <v>IND</v>
      </c>
      <c r="H176" s="14" t="str">
        <f>SUBSTITUTE(B176,CHAR(160)," ")</f>
        <v>Mo Alie-Cox</v>
      </c>
      <c r="I176" s="14" t="str">
        <f t="shared" si="7"/>
        <v>Mo Alie-Cox</v>
      </c>
      <c r="J176" t="str">
        <f t="shared" si="9"/>
        <v>Mo Alie-Cox</v>
      </c>
      <c r="K176" t="str">
        <f t="shared" si="8"/>
        <v>M.ALIE-COX, IND</v>
      </c>
      <c r="L176">
        <f>F176</f>
        <v>3.4</v>
      </c>
      <c r="O176" s="34">
        <v>175</v>
      </c>
      <c r="P176" s="17" t="s">
        <v>397</v>
      </c>
      <c r="Q176" s="10" t="s">
        <v>29</v>
      </c>
      <c r="R176" s="8" t="s">
        <v>192</v>
      </c>
      <c r="S176" s="8">
        <v>2</v>
      </c>
      <c r="T176" s="11">
        <v>3.3</v>
      </c>
      <c r="V176" s="34">
        <v>175</v>
      </c>
      <c r="W176" s="17" t="s">
        <v>4871</v>
      </c>
      <c r="X176" s="10" t="s">
        <v>5</v>
      </c>
      <c r="Y176" s="8" t="s">
        <v>192</v>
      </c>
      <c r="Z176" s="8">
        <v>3</v>
      </c>
      <c r="AA176" s="11">
        <v>3.4</v>
      </c>
    </row>
    <row r="177" spans="1:27" ht="28.8">
      <c r="A177" s="35">
        <v>175</v>
      </c>
      <c r="B177" s="18" t="s">
        <v>339</v>
      </c>
      <c r="C177" s="12" t="s">
        <v>2</v>
      </c>
      <c r="D177" s="9" t="s">
        <v>192</v>
      </c>
      <c r="E177" s="9">
        <v>3</v>
      </c>
      <c r="F177" s="13">
        <v>3.4</v>
      </c>
      <c r="G177" s="15" t="str">
        <f>IF(C177="LAR","LA",C177)</f>
        <v>DAL</v>
      </c>
      <c r="H177" s="14" t="str">
        <f>SUBSTITUTE(B177,CHAR(160)," ")</f>
        <v>Blake Jarwin</v>
      </c>
      <c r="I177" s="14" t="str">
        <f t="shared" si="7"/>
        <v>Blake Jarwin</v>
      </c>
      <c r="J177" t="str">
        <f t="shared" si="9"/>
        <v>Blake Jarwin</v>
      </c>
      <c r="K177" t="str">
        <f t="shared" si="8"/>
        <v>B.JARWIN, DAL</v>
      </c>
      <c r="L177">
        <f>F177</f>
        <v>3.4</v>
      </c>
      <c r="O177" s="35">
        <v>175</v>
      </c>
      <c r="P177" s="18" t="s">
        <v>4866</v>
      </c>
      <c r="Q177" s="12" t="s">
        <v>8</v>
      </c>
      <c r="R177" s="9" t="s">
        <v>192</v>
      </c>
      <c r="S177" s="9">
        <v>2</v>
      </c>
      <c r="T177" s="13">
        <v>3.3</v>
      </c>
      <c r="V177" s="35">
        <v>175</v>
      </c>
      <c r="W177" s="18" t="s">
        <v>339</v>
      </c>
      <c r="X177" s="12" t="s">
        <v>2</v>
      </c>
      <c r="Y177" s="9" t="s">
        <v>192</v>
      </c>
      <c r="Z177" s="9">
        <v>3</v>
      </c>
      <c r="AA177" s="13">
        <v>3.4</v>
      </c>
    </row>
    <row r="178" spans="1:27" ht="28.8">
      <c r="A178" s="34">
        <v>177</v>
      </c>
      <c r="B178" s="17" t="s">
        <v>6982</v>
      </c>
      <c r="C178" s="10" t="s">
        <v>26</v>
      </c>
      <c r="D178" s="8" t="s">
        <v>191</v>
      </c>
      <c r="E178" s="8">
        <v>3</v>
      </c>
      <c r="F178" s="11">
        <v>3.3</v>
      </c>
      <c r="G178" s="15" t="str">
        <f>IF(C178="LAR","LA",C178)</f>
        <v>BUF</v>
      </c>
      <c r="H178" s="14" t="str">
        <f>SUBSTITUTE(B178,CHAR(160)," ")</f>
        <v>Gabriel Davis</v>
      </c>
      <c r="I178" s="14" t="str">
        <f t="shared" si="7"/>
        <v>Gabriel Davis</v>
      </c>
      <c r="J178" t="str">
        <f t="shared" si="9"/>
        <v>Gabriel Davis</v>
      </c>
      <c r="K178" t="str">
        <f t="shared" si="8"/>
        <v>G.DAVIS, BUF</v>
      </c>
      <c r="L178">
        <f>F178</f>
        <v>3.3</v>
      </c>
      <c r="O178" s="34">
        <v>177</v>
      </c>
      <c r="P178" s="17" t="s">
        <v>4867</v>
      </c>
      <c r="Q178" s="10" t="s">
        <v>8</v>
      </c>
      <c r="R178" s="8" t="s">
        <v>190</v>
      </c>
      <c r="S178" s="8">
        <v>2</v>
      </c>
      <c r="T178" s="11">
        <v>3.2</v>
      </c>
      <c r="V178" s="34">
        <v>177</v>
      </c>
      <c r="W178" s="17" t="s">
        <v>6982</v>
      </c>
      <c r="X178" s="10" t="s">
        <v>26</v>
      </c>
      <c r="Y178" s="8" t="s">
        <v>191</v>
      </c>
      <c r="Z178" s="8">
        <v>3</v>
      </c>
      <c r="AA178" s="11">
        <v>3.3</v>
      </c>
    </row>
    <row r="179" spans="1:27" ht="28.8">
      <c r="A179" s="35">
        <v>177</v>
      </c>
      <c r="B179" s="18" t="s">
        <v>365</v>
      </c>
      <c r="C179" s="12" t="s">
        <v>12</v>
      </c>
      <c r="D179" s="9" t="s">
        <v>190</v>
      </c>
      <c r="E179" s="9">
        <v>3</v>
      </c>
      <c r="F179" s="13">
        <v>3.3</v>
      </c>
      <c r="G179" s="15" t="str">
        <f>IF(C179="LAR","LA",C179)</f>
        <v>NYJ</v>
      </c>
      <c r="H179" s="14" t="str">
        <f>SUBSTITUTE(B179,CHAR(160)," ")</f>
        <v>Ty Johnson</v>
      </c>
      <c r="I179" s="14" t="str">
        <f t="shared" si="7"/>
        <v>Ty Johnson</v>
      </c>
      <c r="J179" t="str">
        <f t="shared" si="9"/>
        <v>Ty Johnson</v>
      </c>
      <c r="K179" t="str">
        <f t="shared" si="8"/>
        <v>T.JOHNSON, NYJ</v>
      </c>
      <c r="L179">
        <f>F179</f>
        <v>3.3</v>
      </c>
      <c r="O179" s="35">
        <v>177</v>
      </c>
      <c r="P179" s="18" t="s">
        <v>277</v>
      </c>
      <c r="Q179" s="12" t="s">
        <v>5</v>
      </c>
      <c r="R179" s="9" t="s">
        <v>190</v>
      </c>
      <c r="S179" s="9">
        <v>2</v>
      </c>
      <c r="T179" s="13">
        <v>3.2</v>
      </c>
      <c r="V179" s="35">
        <v>177</v>
      </c>
      <c r="W179" s="18" t="s">
        <v>365</v>
      </c>
      <c r="X179" s="12" t="s">
        <v>12</v>
      </c>
      <c r="Y179" s="9" t="s">
        <v>190</v>
      </c>
      <c r="Z179" s="9">
        <v>3</v>
      </c>
      <c r="AA179" s="13">
        <v>3.3</v>
      </c>
    </row>
    <row r="180" spans="1:27" ht="28.8">
      <c r="A180" s="34">
        <v>177</v>
      </c>
      <c r="B180" s="17" t="s">
        <v>4847</v>
      </c>
      <c r="C180" s="10" t="s">
        <v>4</v>
      </c>
      <c r="D180" s="8" t="s">
        <v>190</v>
      </c>
      <c r="E180" s="8">
        <v>3</v>
      </c>
      <c r="F180" s="11">
        <v>3.3</v>
      </c>
      <c r="G180" s="15" t="str">
        <f>IF(C180="LAR","LA",C180)</f>
        <v>CLE</v>
      </c>
      <c r="H180" s="14" t="str">
        <f>SUBSTITUTE(B180,CHAR(160)," ")</f>
        <v>Demetric Felton</v>
      </c>
      <c r="I180" s="14" t="str">
        <f t="shared" si="7"/>
        <v>Demetric Felton</v>
      </c>
      <c r="J180" t="str">
        <f t="shared" si="9"/>
        <v>Demetric Felton</v>
      </c>
      <c r="K180" t="str">
        <f t="shared" si="8"/>
        <v>D.FELTON, CLE</v>
      </c>
      <c r="L180">
        <f>F180</f>
        <v>3.3</v>
      </c>
      <c r="O180" s="34">
        <v>179</v>
      </c>
      <c r="P180" s="17" t="s">
        <v>4868</v>
      </c>
      <c r="Q180" s="10" t="s">
        <v>18</v>
      </c>
      <c r="R180" s="8" t="s">
        <v>192</v>
      </c>
      <c r="S180" s="8">
        <v>2</v>
      </c>
      <c r="T180" s="11">
        <v>3.1</v>
      </c>
      <c r="V180" s="34">
        <v>177</v>
      </c>
      <c r="W180" s="17" t="s">
        <v>4847</v>
      </c>
      <c r="X180" s="10" t="s">
        <v>4</v>
      </c>
      <c r="Y180" s="8" t="s">
        <v>190</v>
      </c>
      <c r="Z180" s="8">
        <v>3</v>
      </c>
      <c r="AA180" s="11">
        <v>3.3</v>
      </c>
    </row>
    <row r="181" spans="1:27" ht="27.6">
      <c r="A181" s="35">
        <v>180</v>
      </c>
      <c r="B181" s="18" t="s">
        <v>6983</v>
      </c>
      <c r="C181" s="12" t="s">
        <v>14</v>
      </c>
      <c r="D181" s="9" t="s">
        <v>191</v>
      </c>
      <c r="E181" s="9">
        <v>3</v>
      </c>
      <c r="F181" s="13">
        <v>3.2</v>
      </c>
      <c r="G181" s="15" t="str">
        <f>IF(C181="LAR","LA",C181)</f>
        <v>WAS</v>
      </c>
      <c r="H181" s="14" t="str">
        <f>SUBSTITUTE(B181,CHAR(160)," ")</f>
        <v>Cam Sims</v>
      </c>
      <c r="I181" s="14" t="str">
        <f t="shared" si="7"/>
        <v>Cam Sims</v>
      </c>
      <c r="J181" t="str">
        <f t="shared" si="9"/>
        <v>Cam Sims</v>
      </c>
      <c r="K181" t="str">
        <f t="shared" si="8"/>
        <v>C.SIMS, WAS</v>
      </c>
      <c r="L181">
        <f>F181</f>
        <v>3.2</v>
      </c>
      <c r="O181" s="35">
        <v>180</v>
      </c>
      <c r="P181" s="18" t="s">
        <v>335</v>
      </c>
      <c r="Q181" s="12" t="s">
        <v>9</v>
      </c>
      <c r="R181" s="9" t="s">
        <v>192</v>
      </c>
      <c r="S181" s="9">
        <v>2</v>
      </c>
      <c r="T181" s="13">
        <v>3</v>
      </c>
      <c r="V181" s="35">
        <v>180</v>
      </c>
      <c r="W181" s="18" t="s">
        <v>6983</v>
      </c>
      <c r="X181" s="12" t="s">
        <v>14</v>
      </c>
      <c r="Y181" s="9" t="s">
        <v>191</v>
      </c>
      <c r="Z181" s="9">
        <v>3</v>
      </c>
      <c r="AA181" s="13">
        <v>3.2</v>
      </c>
    </row>
    <row r="182" spans="1:27" ht="28.8">
      <c r="A182" s="34">
        <v>180</v>
      </c>
      <c r="B182" s="17" t="s">
        <v>356</v>
      </c>
      <c r="C182" s="10" t="s">
        <v>9</v>
      </c>
      <c r="D182" s="8" t="s">
        <v>191</v>
      </c>
      <c r="E182" s="8">
        <v>3</v>
      </c>
      <c r="F182" s="11">
        <v>3.2</v>
      </c>
      <c r="G182" s="15" t="str">
        <f>IF(C182="LAR","LA",C182)</f>
        <v>KC</v>
      </c>
      <c r="H182" s="14" t="str">
        <f>SUBSTITUTE(B182,CHAR(160)," ")</f>
        <v>Byron Pringle</v>
      </c>
      <c r="I182" s="14" t="str">
        <f t="shared" si="7"/>
        <v>Byron Pringle</v>
      </c>
      <c r="J182" t="str">
        <f t="shared" si="9"/>
        <v>Byron Pringle</v>
      </c>
      <c r="K182" t="str">
        <f t="shared" si="8"/>
        <v>B.PRINGLE, KC</v>
      </c>
      <c r="L182">
        <f>F182</f>
        <v>3.2</v>
      </c>
      <c r="O182" s="34">
        <v>180</v>
      </c>
      <c r="P182" s="17" t="s">
        <v>4869</v>
      </c>
      <c r="Q182" s="10" t="s">
        <v>30</v>
      </c>
      <c r="R182" s="8" t="s">
        <v>192</v>
      </c>
      <c r="S182" s="8">
        <v>2</v>
      </c>
      <c r="T182" s="11">
        <v>3</v>
      </c>
      <c r="V182" s="34">
        <v>180</v>
      </c>
      <c r="W182" s="17" t="s">
        <v>356</v>
      </c>
      <c r="X182" s="10" t="s">
        <v>9</v>
      </c>
      <c r="Y182" s="8" t="s">
        <v>191</v>
      </c>
      <c r="Z182" s="8">
        <v>3</v>
      </c>
      <c r="AA182" s="11">
        <v>3.2</v>
      </c>
    </row>
    <row r="183" spans="1:27" ht="28.8">
      <c r="A183" s="35">
        <v>180</v>
      </c>
      <c r="B183" s="18" t="s">
        <v>6984</v>
      </c>
      <c r="C183" s="12" t="s">
        <v>12</v>
      </c>
      <c r="D183" s="9" t="s">
        <v>192</v>
      </c>
      <c r="E183" s="9">
        <v>3</v>
      </c>
      <c r="F183" s="13">
        <v>3.2</v>
      </c>
      <c r="G183" s="15" t="str">
        <f>IF(C183="LAR","LA",C183)</f>
        <v>NYJ</v>
      </c>
      <c r="H183" s="14" t="str">
        <f>SUBSTITUTE(B183,CHAR(160)," ")</f>
        <v>Tyler Kroft Q</v>
      </c>
      <c r="I183" s="14" t="str">
        <f t="shared" si="7"/>
        <v>Tyler Kroft Q</v>
      </c>
      <c r="J183" t="str">
        <f t="shared" si="9"/>
        <v>Tyler Kroft</v>
      </c>
      <c r="K183" t="str">
        <f t="shared" si="8"/>
        <v>T.KROFT, NYJ</v>
      </c>
      <c r="L183">
        <f>F183</f>
        <v>3.2</v>
      </c>
      <c r="O183" s="35">
        <v>180</v>
      </c>
      <c r="P183" s="18" t="s">
        <v>336</v>
      </c>
      <c r="Q183" s="12" t="s">
        <v>12</v>
      </c>
      <c r="R183" s="9" t="s">
        <v>192</v>
      </c>
      <c r="S183" s="9">
        <v>2</v>
      </c>
      <c r="T183" s="13">
        <v>3</v>
      </c>
      <c r="V183" s="35">
        <v>180</v>
      </c>
      <c r="W183" s="18" t="s">
        <v>6984</v>
      </c>
      <c r="X183" s="12" t="s">
        <v>12</v>
      </c>
      <c r="Y183" s="9" t="s">
        <v>192</v>
      </c>
      <c r="Z183" s="9">
        <v>3</v>
      </c>
      <c r="AA183" s="13">
        <v>3.2</v>
      </c>
    </row>
    <row r="184" spans="1:27" ht="55.2">
      <c r="A184" s="34">
        <v>183</v>
      </c>
      <c r="B184" s="17" t="s">
        <v>349</v>
      </c>
      <c r="C184" s="10" t="s">
        <v>6</v>
      </c>
      <c r="D184" s="8" t="s">
        <v>191</v>
      </c>
      <c r="E184" s="8">
        <v>3</v>
      </c>
      <c r="F184" s="11">
        <v>3.1</v>
      </c>
      <c r="G184" s="15" t="str">
        <f>IF(C184="LAR","LA",C184)</f>
        <v>SEA</v>
      </c>
      <c r="H184" s="14" t="str">
        <f>SUBSTITUTE(B184,CHAR(160)," ")</f>
        <v>Freddie Swain</v>
      </c>
      <c r="I184" s="14" t="str">
        <f t="shared" si="7"/>
        <v>Freddie Swain</v>
      </c>
      <c r="J184" t="str">
        <f t="shared" si="9"/>
        <v>Freddie Swain</v>
      </c>
      <c r="K184" t="str">
        <f t="shared" si="8"/>
        <v>F.SWAIN, SEA</v>
      </c>
      <c r="L184">
        <f>F184</f>
        <v>3.1</v>
      </c>
      <c r="O184" s="34">
        <v>183</v>
      </c>
      <c r="P184" s="17" t="s">
        <v>4870</v>
      </c>
      <c r="Q184" s="10" t="s">
        <v>0</v>
      </c>
      <c r="R184" s="8" t="s">
        <v>190</v>
      </c>
      <c r="S184" s="8">
        <v>2</v>
      </c>
      <c r="T184" s="11">
        <v>2.9</v>
      </c>
      <c r="V184" s="34">
        <v>183</v>
      </c>
      <c r="W184" s="17" t="s">
        <v>349</v>
      </c>
      <c r="X184" s="10" t="s">
        <v>6</v>
      </c>
      <c r="Y184" s="8" t="s">
        <v>191</v>
      </c>
      <c r="Z184" s="8">
        <v>3</v>
      </c>
      <c r="AA184" s="11">
        <v>3.1</v>
      </c>
    </row>
    <row r="185" spans="1:27" ht="41.4">
      <c r="A185" s="35">
        <v>183</v>
      </c>
      <c r="B185" s="18" t="s">
        <v>359</v>
      </c>
      <c r="C185" s="12" t="s">
        <v>23</v>
      </c>
      <c r="D185" s="9" t="s">
        <v>190</v>
      </c>
      <c r="E185" s="9">
        <v>3</v>
      </c>
      <c r="F185" s="13">
        <v>3.1</v>
      </c>
      <c r="G185" s="15" t="str">
        <f>IF(C185="LAR","LA",C185)</f>
        <v>NE</v>
      </c>
      <c r="H185" s="14" t="str">
        <f>SUBSTITUTE(B185,CHAR(160)," ")</f>
        <v>Damien Harris</v>
      </c>
      <c r="I185" s="14" t="str">
        <f t="shared" si="7"/>
        <v>Damien Harris</v>
      </c>
      <c r="J185" t="str">
        <f t="shared" si="9"/>
        <v>Damien Harris</v>
      </c>
      <c r="K185" t="str">
        <f t="shared" si="8"/>
        <v>D.HARRIS, NE</v>
      </c>
      <c r="L185">
        <f>F185</f>
        <v>3.1</v>
      </c>
      <c r="O185" s="35">
        <v>183</v>
      </c>
      <c r="P185" s="18" t="s">
        <v>429</v>
      </c>
      <c r="Q185" s="12" t="s">
        <v>20</v>
      </c>
      <c r="R185" s="9" t="s">
        <v>191</v>
      </c>
      <c r="S185" s="9">
        <v>2</v>
      </c>
      <c r="T185" s="13">
        <v>2.9</v>
      </c>
      <c r="V185" s="35">
        <v>183</v>
      </c>
      <c r="W185" s="18" t="s">
        <v>359</v>
      </c>
      <c r="X185" s="12" t="s">
        <v>23</v>
      </c>
      <c r="Y185" s="9" t="s">
        <v>190</v>
      </c>
      <c r="Z185" s="9">
        <v>3</v>
      </c>
      <c r="AA185" s="13">
        <v>3.1</v>
      </c>
    </row>
    <row r="186" spans="1:27" ht="55.2">
      <c r="A186" s="34">
        <v>183</v>
      </c>
      <c r="B186" s="17" t="s">
        <v>6985</v>
      </c>
      <c r="C186" s="10" t="s">
        <v>18</v>
      </c>
      <c r="D186" s="8" t="s">
        <v>191</v>
      </c>
      <c r="E186" s="8">
        <v>3</v>
      </c>
      <c r="F186" s="11">
        <v>3.1</v>
      </c>
      <c r="G186" s="15" t="str">
        <f>IF(C186="LAR","LA",C186)</f>
        <v>TB</v>
      </c>
      <c r="H186" s="14" t="str">
        <f>SUBSTITUTE(B186,CHAR(160)," ")</f>
        <v>Scotty Miller</v>
      </c>
      <c r="I186" s="14" t="str">
        <f t="shared" si="7"/>
        <v>Scotty Miller</v>
      </c>
      <c r="J186" t="str">
        <f t="shared" si="9"/>
        <v>Scotty Miller</v>
      </c>
      <c r="K186" t="str">
        <f t="shared" si="8"/>
        <v>S.MILLER, TB</v>
      </c>
      <c r="L186">
        <f>F186</f>
        <v>3.1</v>
      </c>
      <c r="O186" s="34">
        <v>183</v>
      </c>
      <c r="P186" s="17" t="s">
        <v>411</v>
      </c>
      <c r="Q186" s="10" t="s">
        <v>25</v>
      </c>
      <c r="R186" s="8" t="s">
        <v>192</v>
      </c>
      <c r="S186" s="8">
        <v>2</v>
      </c>
      <c r="T186" s="11">
        <v>2.9</v>
      </c>
      <c r="V186" s="34">
        <v>183</v>
      </c>
      <c r="W186" s="17" t="s">
        <v>6985</v>
      </c>
      <c r="X186" s="10" t="s">
        <v>18</v>
      </c>
      <c r="Y186" s="8" t="s">
        <v>191</v>
      </c>
      <c r="Z186" s="8">
        <v>3</v>
      </c>
      <c r="AA186" s="11">
        <v>3.1</v>
      </c>
    </row>
    <row r="187" spans="1:27" ht="28.8">
      <c r="A187" s="35">
        <v>186</v>
      </c>
      <c r="B187" s="18" t="s">
        <v>417</v>
      </c>
      <c r="C187" s="12" t="s">
        <v>19</v>
      </c>
      <c r="D187" s="9" t="s">
        <v>190</v>
      </c>
      <c r="E187" s="9">
        <v>3</v>
      </c>
      <c r="F187" s="13">
        <v>3</v>
      </c>
      <c r="G187" s="15" t="str">
        <f>IF(C187="LAR","LA",C187)</f>
        <v>HOU</v>
      </c>
      <c r="H187" s="14" t="str">
        <f>SUBSTITUTE(B187,CHAR(160)," ")</f>
        <v>Mark Ingram II</v>
      </c>
      <c r="I187" s="14" t="str">
        <f t="shared" si="7"/>
        <v>Mark Ingram II</v>
      </c>
      <c r="J187" t="str">
        <f t="shared" si="9"/>
        <v>Mark Ingram</v>
      </c>
      <c r="K187" t="str">
        <f t="shared" si="8"/>
        <v>M.INGRAM, HOU</v>
      </c>
      <c r="L187">
        <f>F187</f>
        <v>3</v>
      </c>
      <c r="O187" s="35">
        <v>186</v>
      </c>
      <c r="P187" s="18" t="s">
        <v>4871</v>
      </c>
      <c r="Q187" s="12" t="s">
        <v>5</v>
      </c>
      <c r="R187" s="9" t="s">
        <v>192</v>
      </c>
      <c r="S187" s="9">
        <v>2</v>
      </c>
      <c r="T187" s="13">
        <v>2.8</v>
      </c>
      <c r="V187" s="35">
        <v>186</v>
      </c>
      <c r="W187" s="18" t="s">
        <v>417</v>
      </c>
      <c r="X187" s="12" t="s">
        <v>19</v>
      </c>
      <c r="Y187" s="9" t="s">
        <v>190</v>
      </c>
      <c r="Z187" s="9">
        <v>3</v>
      </c>
      <c r="AA187" s="13">
        <v>3</v>
      </c>
    </row>
    <row r="188" spans="1:27" ht="43.2">
      <c r="A188" s="34">
        <v>186</v>
      </c>
      <c r="B188" s="17" t="s">
        <v>320</v>
      </c>
      <c r="C188" s="10" t="s">
        <v>28</v>
      </c>
      <c r="D188" s="8" t="s">
        <v>192</v>
      </c>
      <c r="E188" s="8">
        <v>3</v>
      </c>
      <c r="F188" s="11">
        <v>3</v>
      </c>
      <c r="G188" s="15" t="str">
        <f>IF(C188="LAR","LA",C188)</f>
        <v>DET</v>
      </c>
      <c r="H188" s="14" t="str">
        <f>SUBSTITUTE(B188,CHAR(160)," ")</f>
        <v>T.J. Hockenson</v>
      </c>
      <c r="I188" s="14" t="str">
        <f t="shared" si="7"/>
        <v>T.J. Hockenson</v>
      </c>
      <c r="J188" t="str">
        <f t="shared" si="9"/>
        <v>T.J. Hockenson</v>
      </c>
      <c r="K188" t="str">
        <f t="shared" si="8"/>
        <v>T.HOCKENSON, DET</v>
      </c>
      <c r="L188">
        <f>F188</f>
        <v>3</v>
      </c>
      <c r="O188" s="34">
        <v>186</v>
      </c>
      <c r="P188" s="17" t="s">
        <v>255</v>
      </c>
      <c r="Q188" s="10" t="s">
        <v>12</v>
      </c>
      <c r="R188" s="8" t="s">
        <v>191</v>
      </c>
      <c r="S188" s="8">
        <v>2</v>
      </c>
      <c r="T188" s="11">
        <v>2.8</v>
      </c>
      <c r="V188" s="34">
        <v>186</v>
      </c>
      <c r="W188" s="17" t="s">
        <v>320</v>
      </c>
      <c r="X188" s="10" t="s">
        <v>28</v>
      </c>
      <c r="Y188" s="8" t="s">
        <v>192</v>
      </c>
      <c r="Z188" s="8">
        <v>3</v>
      </c>
      <c r="AA188" s="11">
        <v>3</v>
      </c>
    </row>
    <row r="189" spans="1:27" ht="55.2">
      <c r="A189" s="35">
        <v>188</v>
      </c>
      <c r="B189" s="18" t="s">
        <v>6986</v>
      </c>
      <c r="C189" s="12" t="s">
        <v>1</v>
      </c>
      <c r="D189" s="9" t="s">
        <v>191</v>
      </c>
      <c r="E189" s="9">
        <v>3</v>
      </c>
      <c r="F189" s="13">
        <v>2.9</v>
      </c>
      <c r="G189" s="15" t="str">
        <f>IF(C189="LAR","LA",C189)</f>
        <v>CIN</v>
      </c>
      <c r="H189" s="14" t="str">
        <f>SUBSTITUTE(B189,CHAR(160)," ")</f>
        <v>Mike Thomas</v>
      </c>
      <c r="I189" s="14" t="str">
        <f t="shared" si="7"/>
        <v>Mike Thomas</v>
      </c>
      <c r="J189" t="str">
        <f t="shared" si="9"/>
        <v>Mike Thomas</v>
      </c>
      <c r="K189" t="str">
        <f t="shared" si="8"/>
        <v>M.THOMAS, CIN</v>
      </c>
      <c r="L189">
        <f>F189</f>
        <v>2.9</v>
      </c>
      <c r="O189" s="35">
        <v>186</v>
      </c>
      <c r="P189" s="18" t="s">
        <v>351</v>
      </c>
      <c r="Q189" s="12" t="s">
        <v>29</v>
      </c>
      <c r="R189" s="9" t="s">
        <v>191</v>
      </c>
      <c r="S189" s="9">
        <v>2</v>
      </c>
      <c r="T189" s="13">
        <v>2.8</v>
      </c>
      <c r="V189" s="35">
        <v>188</v>
      </c>
      <c r="W189" s="18" t="s">
        <v>6986</v>
      </c>
      <c r="X189" s="12" t="s">
        <v>1</v>
      </c>
      <c r="Y189" s="9" t="s">
        <v>191</v>
      </c>
      <c r="Z189" s="9">
        <v>3</v>
      </c>
      <c r="AA189" s="13">
        <v>2.9</v>
      </c>
    </row>
    <row r="190" spans="1:27" ht="43.2">
      <c r="A190" s="34">
        <v>188</v>
      </c>
      <c r="B190" s="17" t="s">
        <v>6987</v>
      </c>
      <c r="C190" s="10" t="s">
        <v>25</v>
      </c>
      <c r="D190" s="8" t="s">
        <v>192</v>
      </c>
      <c r="E190" s="8">
        <v>3</v>
      </c>
      <c r="F190" s="11">
        <v>2.9</v>
      </c>
      <c r="G190" s="15" t="str">
        <f>IF(C190="LAR","LA",C190)</f>
        <v>LAC</v>
      </c>
      <c r="H190" s="14" t="str">
        <f>SUBSTITUTE(B190,CHAR(160)," ")</f>
        <v>Donald Parham Jr.</v>
      </c>
      <c r="I190" s="14" t="str">
        <f t="shared" si="7"/>
        <v>Donald Parham</v>
      </c>
      <c r="J190" t="str">
        <f t="shared" si="9"/>
        <v>Donald Parham</v>
      </c>
      <c r="K190" t="str">
        <f t="shared" si="8"/>
        <v>D.PARHAM, LAC</v>
      </c>
      <c r="L190">
        <f>F190</f>
        <v>2.9</v>
      </c>
      <c r="O190" s="34">
        <v>189</v>
      </c>
      <c r="P190" s="17" t="s">
        <v>4872</v>
      </c>
      <c r="Q190" s="10" t="s">
        <v>19</v>
      </c>
      <c r="R190" s="8" t="s">
        <v>192</v>
      </c>
      <c r="S190" s="8">
        <v>2</v>
      </c>
      <c r="T190" s="11">
        <v>2.7</v>
      </c>
      <c r="V190" s="34">
        <v>188</v>
      </c>
      <c r="W190" s="17" t="s">
        <v>6987</v>
      </c>
      <c r="X190" s="10" t="s">
        <v>25</v>
      </c>
      <c r="Y190" s="8" t="s">
        <v>192</v>
      </c>
      <c r="Z190" s="8">
        <v>3</v>
      </c>
      <c r="AA190" s="11">
        <v>2.9</v>
      </c>
    </row>
    <row r="191" spans="1:27" ht="28.8">
      <c r="A191" s="35">
        <v>188</v>
      </c>
      <c r="B191" s="18" t="s">
        <v>6988</v>
      </c>
      <c r="C191" s="12" t="s">
        <v>5</v>
      </c>
      <c r="D191" s="9" t="s">
        <v>191</v>
      </c>
      <c r="E191" s="9">
        <v>3</v>
      </c>
      <c r="F191" s="13">
        <v>2.9</v>
      </c>
      <c r="G191" s="15" t="str">
        <f>IF(C191="LAR","LA",C191)</f>
        <v>IND</v>
      </c>
      <c r="H191" s="14" t="str">
        <f>SUBSTITUTE(B191,CHAR(160)," ")</f>
        <v>Parris Campbell</v>
      </c>
      <c r="I191" s="14" t="str">
        <f t="shared" si="7"/>
        <v>Parris Campbell</v>
      </c>
      <c r="J191" t="str">
        <f t="shared" si="9"/>
        <v>Parris Campbell</v>
      </c>
      <c r="K191" t="str">
        <f t="shared" si="8"/>
        <v>P.CAMPBELL, IND</v>
      </c>
      <c r="L191">
        <f>F191</f>
        <v>2.9</v>
      </c>
      <c r="O191" s="35">
        <v>189</v>
      </c>
      <c r="P191" s="18" t="s">
        <v>409</v>
      </c>
      <c r="Q191" s="12" t="s">
        <v>18</v>
      </c>
      <c r="R191" s="9" t="s">
        <v>191</v>
      </c>
      <c r="S191" s="9">
        <v>2</v>
      </c>
      <c r="T191" s="13">
        <v>2.7</v>
      </c>
      <c r="V191" s="35">
        <v>188</v>
      </c>
      <c r="W191" s="18" t="s">
        <v>6988</v>
      </c>
      <c r="X191" s="12" t="s">
        <v>5</v>
      </c>
      <c r="Y191" s="9" t="s">
        <v>191</v>
      </c>
      <c r="Z191" s="9">
        <v>3</v>
      </c>
      <c r="AA191" s="13">
        <v>2.9</v>
      </c>
    </row>
    <row r="192" spans="1:27" ht="55.2">
      <c r="A192" s="34">
        <v>191</v>
      </c>
      <c r="B192" s="17" t="s">
        <v>295</v>
      </c>
      <c r="C192" s="10" t="s">
        <v>0</v>
      </c>
      <c r="D192" s="8" t="s">
        <v>190</v>
      </c>
      <c r="E192" s="8">
        <v>3</v>
      </c>
      <c r="F192" s="11">
        <v>2.8</v>
      </c>
      <c r="G192" s="15" t="str">
        <f>IF(C192="LAR","LA",C192)</f>
        <v>BAL</v>
      </c>
      <c r="H192" s="14" t="str">
        <f>SUBSTITUTE(B192,CHAR(160)," ")</f>
        <v>Latavius Murray</v>
      </c>
      <c r="I192" s="14" t="str">
        <f t="shared" si="7"/>
        <v>Latavius Murray</v>
      </c>
      <c r="J192" t="str">
        <f t="shared" si="9"/>
        <v>Latavius Murray</v>
      </c>
      <c r="K192" t="str">
        <f t="shared" si="8"/>
        <v>L.MURRAY, BAL</v>
      </c>
      <c r="L192">
        <f>F192</f>
        <v>2.8</v>
      </c>
      <c r="O192" s="34">
        <v>191</v>
      </c>
      <c r="P192" s="17" t="s">
        <v>267</v>
      </c>
      <c r="Q192" s="10" t="s">
        <v>9</v>
      </c>
      <c r="R192" s="8" t="s">
        <v>190</v>
      </c>
      <c r="S192" s="8">
        <v>2</v>
      </c>
      <c r="T192" s="11">
        <v>2.6</v>
      </c>
      <c r="V192" s="34">
        <v>191</v>
      </c>
      <c r="W192" s="17" t="s">
        <v>295</v>
      </c>
      <c r="X192" s="10" t="s">
        <v>0</v>
      </c>
      <c r="Y192" s="8" t="s">
        <v>190</v>
      </c>
      <c r="Z192" s="8">
        <v>3</v>
      </c>
      <c r="AA192" s="11">
        <v>2.8</v>
      </c>
    </row>
    <row r="193" spans="1:27" ht="28.8">
      <c r="A193" s="35">
        <v>192</v>
      </c>
      <c r="B193" s="18" t="s">
        <v>6989</v>
      </c>
      <c r="C193" s="12" t="s">
        <v>29</v>
      </c>
      <c r="D193" s="9" t="s">
        <v>191</v>
      </c>
      <c r="E193" s="9">
        <v>3</v>
      </c>
      <c r="F193" s="13">
        <v>2.7</v>
      </c>
      <c r="G193" s="15" t="str">
        <f>IF(C193="LAR","LA",C193)</f>
        <v>NO</v>
      </c>
      <c r="H193" s="14" t="str">
        <f>SUBSTITUTE(B193,CHAR(160)," ")</f>
        <v>Kenny Stills</v>
      </c>
      <c r="I193" s="14" t="str">
        <f t="shared" si="7"/>
        <v>Kenny Stills</v>
      </c>
      <c r="J193" t="str">
        <f t="shared" si="9"/>
        <v>Kenny Stills</v>
      </c>
      <c r="K193" t="str">
        <f t="shared" si="8"/>
        <v>K.STILLS, NO</v>
      </c>
      <c r="L193">
        <f>F193</f>
        <v>2.7</v>
      </c>
      <c r="O193" s="35">
        <v>191</v>
      </c>
      <c r="P193" s="18" t="s">
        <v>287</v>
      </c>
      <c r="Q193" s="12" t="s">
        <v>13</v>
      </c>
      <c r="R193" s="9" t="s">
        <v>190</v>
      </c>
      <c r="S193" s="9">
        <v>2</v>
      </c>
      <c r="T193" s="13">
        <v>2.6</v>
      </c>
      <c r="V193" s="35">
        <v>192</v>
      </c>
      <c r="W193" s="18" t="s">
        <v>6989</v>
      </c>
      <c r="X193" s="12" t="s">
        <v>29</v>
      </c>
      <c r="Y193" s="9" t="s">
        <v>191</v>
      </c>
      <c r="Z193" s="9">
        <v>3</v>
      </c>
      <c r="AA193" s="13">
        <v>2.7</v>
      </c>
    </row>
    <row r="194" spans="1:27" ht="28.8">
      <c r="A194" s="34">
        <v>193</v>
      </c>
      <c r="B194" s="17" t="s">
        <v>6990</v>
      </c>
      <c r="C194" s="10" t="s">
        <v>8</v>
      </c>
      <c r="D194" s="8" t="s">
        <v>191</v>
      </c>
      <c r="E194" s="8">
        <v>3</v>
      </c>
      <c r="F194" s="11">
        <v>2.5</v>
      </c>
      <c r="G194" s="15" t="str">
        <f>IF(C194="LAR","LA",C194)</f>
        <v>LV</v>
      </c>
      <c r="H194" s="14" t="str">
        <f>SUBSTITUTE(B194,CHAR(160)," ")</f>
        <v>Zay Jones</v>
      </c>
      <c r="I194" s="14" t="str">
        <f t="shared" si="7"/>
        <v>Zay Jones</v>
      </c>
      <c r="J194" t="str">
        <f t="shared" si="9"/>
        <v>Zay Jones</v>
      </c>
      <c r="K194" t="str">
        <f t="shared" si="8"/>
        <v>Z.JONES, LV</v>
      </c>
      <c r="L194">
        <f>F194</f>
        <v>2.5</v>
      </c>
      <c r="O194" s="34">
        <v>191</v>
      </c>
      <c r="P194" s="17" t="s">
        <v>238</v>
      </c>
      <c r="Q194" s="10" t="s">
        <v>29</v>
      </c>
      <c r="R194" s="8" t="s">
        <v>191</v>
      </c>
      <c r="S194" s="8">
        <v>2</v>
      </c>
      <c r="T194" s="11">
        <v>2.6</v>
      </c>
      <c r="V194" s="34">
        <v>193</v>
      </c>
      <c r="W194" s="17" t="s">
        <v>6990</v>
      </c>
      <c r="X194" s="10" t="s">
        <v>8</v>
      </c>
      <c r="Y194" s="8" t="s">
        <v>191</v>
      </c>
      <c r="Z194" s="8">
        <v>3</v>
      </c>
      <c r="AA194" s="11">
        <v>2.5</v>
      </c>
    </row>
    <row r="195" spans="1:27" ht="28.8">
      <c r="A195" s="35">
        <v>193</v>
      </c>
      <c r="B195" s="18" t="s">
        <v>4897</v>
      </c>
      <c r="C195" s="12" t="s">
        <v>23</v>
      </c>
      <c r="D195" s="9" t="s">
        <v>190</v>
      </c>
      <c r="E195" s="9">
        <v>3</v>
      </c>
      <c r="F195" s="13">
        <v>2.5</v>
      </c>
      <c r="G195" s="15" t="str">
        <f>IF(C195="LAR","LA",C195)</f>
        <v>NE</v>
      </c>
      <c r="H195" s="14" t="str">
        <f>SUBSTITUTE(B195,CHAR(160)," ")</f>
        <v>J.J. Taylor</v>
      </c>
      <c r="I195" s="14" t="str">
        <f t="shared" ref="I195:I201" si="10">TRIM(SUBSTITUTE(SUBSTITUTE(SUBSTITUTE(H195,"III",""),"III",""),"Jr.",""))</f>
        <v>J.J. Taylor</v>
      </c>
      <c r="J195" t="str">
        <f t="shared" si="9"/>
        <v>J.J. Taylor</v>
      </c>
      <c r="K195" t="str">
        <f t="shared" ref="K195:K251" si="11">IF(I195="Amon-Ra St. Brown","A. ST. BROWN, DET",TRIM(UPPER(LEFT(J195,1)&amp;"."&amp;RIGHT(J195,LEN(J195)-FIND(" ",J195)))&amp;", "&amp;G195))</f>
        <v>J.TAYLOR, NE</v>
      </c>
      <c r="L195">
        <f>F195</f>
        <v>2.5</v>
      </c>
      <c r="O195" s="35">
        <v>194</v>
      </c>
      <c r="P195" s="18" t="s">
        <v>4873</v>
      </c>
      <c r="Q195" s="12" t="s">
        <v>6</v>
      </c>
      <c r="R195" s="9" t="s">
        <v>190</v>
      </c>
      <c r="S195" s="9">
        <v>2</v>
      </c>
      <c r="T195" s="13">
        <v>2.5</v>
      </c>
      <c r="V195" s="35">
        <v>193</v>
      </c>
      <c r="W195" s="18" t="s">
        <v>4897</v>
      </c>
      <c r="X195" s="12" t="s">
        <v>23</v>
      </c>
      <c r="Y195" s="9" t="s">
        <v>190</v>
      </c>
      <c r="Z195" s="9">
        <v>3</v>
      </c>
      <c r="AA195" s="13">
        <v>2.5</v>
      </c>
    </row>
    <row r="196" spans="1:27" ht="28.8">
      <c r="A196" s="34">
        <v>193</v>
      </c>
      <c r="B196" s="17" t="s">
        <v>6991</v>
      </c>
      <c r="C196" s="10" t="s">
        <v>16</v>
      </c>
      <c r="D196" s="8" t="s">
        <v>190</v>
      </c>
      <c r="E196" s="8">
        <v>3</v>
      </c>
      <c r="F196" s="11">
        <v>2.5</v>
      </c>
      <c r="G196" s="15" t="str">
        <f>IF(C196="LAR","LA",C196)</f>
        <v>PHI</v>
      </c>
      <c r="H196" s="14" t="str">
        <f>SUBSTITUTE(B196,CHAR(160)," ")</f>
        <v>Boston Scott</v>
      </c>
      <c r="I196" s="14" t="str">
        <f t="shared" si="10"/>
        <v>Boston Scott</v>
      </c>
      <c r="J196" t="str">
        <f t="shared" si="9"/>
        <v>Boston Scott</v>
      </c>
      <c r="K196" t="str">
        <f t="shared" si="11"/>
        <v>B.SCOTT, PHI</v>
      </c>
      <c r="L196">
        <f>F196</f>
        <v>2.5</v>
      </c>
      <c r="O196" s="34">
        <v>194</v>
      </c>
      <c r="P196" s="17" t="s">
        <v>4874</v>
      </c>
      <c r="Q196" s="10" t="s">
        <v>19</v>
      </c>
      <c r="R196" s="8" t="s">
        <v>191</v>
      </c>
      <c r="S196" s="8">
        <v>2</v>
      </c>
      <c r="T196" s="11">
        <v>2.5</v>
      </c>
      <c r="V196" s="34">
        <v>193</v>
      </c>
      <c r="W196" s="17" t="s">
        <v>6991</v>
      </c>
      <c r="X196" s="10" t="s">
        <v>16</v>
      </c>
      <c r="Y196" s="8" t="s">
        <v>190</v>
      </c>
      <c r="Z196" s="8">
        <v>3</v>
      </c>
      <c r="AA196" s="11">
        <v>2.5</v>
      </c>
    </row>
    <row r="197" spans="1:27" ht="28.8">
      <c r="A197" s="35">
        <v>196</v>
      </c>
      <c r="B197" s="18" t="s">
        <v>6992</v>
      </c>
      <c r="C197" s="12" t="s">
        <v>7</v>
      </c>
      <c r="D197" s="9" t="s">
        <v>190</v>
      </c>
      <c r="E197" s="9">
        <v>3</v>
      </c>
      <c r="F197" s="13">
        <v>2.4</v>
      </c>
      <c r="G197" s="15" t="str">
        <f>IF(C197="LAR","LA",C197)</f>
        <v>MIN</v>
      </c>
      <c r="H197" s="14" t="str">
        <f>SUBSTITUTE(B197,CHAR(160)," ")</f>
        <v>Ameer Abdullah</v>
      </c>
      <c r="I197" s="14" t="str">
        <f t="shared" si="10"/>
        <v>Ameer Abdullah</v>
      </c>
      <c r="J197" t="str">
        <f t="shared" si="9"/>
        <v>Ameer Abdullah</v>
      </c>
      <c r="K197" t="str">
        <f t="shared" si="11"/>
        <v>A.ABDULLAH, MIN</v>
      </c>
      <c r="L197">
        <f>F197</f>
        <v>2.4</v>
      </c>
      <c r="O197" s="35">
        <v>194</v>
      </c>
      <c r="P197" s="18" t="s">
        <v>4875</v>
      </c>
      <c r="Q197" s="12" t="s">
        <v>27</v>
      </c>
      <c r="R197" s="9" t="s">
        <v>191</v>
      </c>
      <c r="S197" s="9">
        <v>2</v>
      </c>
      <c r="T197" s="13">
        <v>2.5</v>
      </c>
      <c r="V197" s="35">
        <v>196</v>
      </c>
      <c r="W197" s="18" t="s">
        <v>6992</v>
      </c>
      <c r="X197" s="12" t="s">
        <v>7</v>
      </c>
      <c r="Y197" s="9" t="s">
        <v>190</v>
      </c>
      <c r="Z197" s="9">
        <v>3</v>
      </c>
      <c r="AA197" s="13">
        <v>2.4</v>
      </c>
    </row>
    <row r="198" spans="1:27" ht="28.8">
      <c r="A198" s="34">
        <v>196</v>
      </c>
      <c r="B198" s="17" t="s">
        <v>6993</v>
      </c>
      <c r="C198" s="10" t="s">
        <v>1</v>
      </c>
      <c r="D198" s="8" t="s">
        <v>191</v>
      </c>
      <c r="E198" s="8">
        <v>3</v>
      </c>
      <c r="F198" s="11">
        <v>2.4</v>
      </c>
      <c r="G198" s="15" t="str">
        <f>IF(C198="LAR","LA",C198)</f>
        <v>CIN</v>
      </c>
      <c r="H198" s="14" t="str">
        <f>SUBSTITUTE(B198,CHAR(160)," ")</f>
        <v>Auden Tate</v>
      </c>
      <c r="I198" s="14" t="str">
        <f t="shared" si="10"/>
        <v>Auden Tate</v>
      </c>
      <c r="J198" t="str">
        <f t="shared" si="9"/>
        <v>Auden Tate</v>
      </c>
      <c r="K198" t="str">
        <f t="shared" si="11"/>
        <v>A.TATE, CIN</v>
      </c>
      <c r="L198">
        <f>F198</f>
        <v>2.4</v>
      </c>
      <c r="O198" s="34">
        <v>194</v>
      </c>
      <c r="P198" s="17" t="s">
        <v>350</v>
      </c>
      <c r="Q198" s="10" t="s">
        <v>16</v>
      </c>
      <c r="R198" s="8" t="s">
        <v>191</v>
      </c>
      <c r="S198" s="8">
        <v>2</v>
      </c>
      <c r="T198" s="11">
        <v>2.5</v>
      </c>
      <c r="V198" s="34">
        <v>196</v>
      </c>
      <c r="W198" s="17" t="s">
        <v>6993</v>
      </c>
      <c r="X198" s="10" t="s">
        <v>1</v>
      </c>
      <c r="Y198" s="8" t="s">
        <v>191</v>
      </c>
      <c r="Z198" s="8">
        <v>3</v>
      </c>
      <c r="AA198" s="11">
        <v>2.4</v>
      </c>
    </row>
    <row r="199" spans="1:27" ht="41.4">
      <c r="A199" s="35">
        <v>196</v>
      </c>
      <c r="B199" s="18" t="s">
        <v>563</v>
      </c>
      <c r="C199" s="12" t="s">
        <v>13</v>
      </c>
      <c r="D199" s="9" t="s">
        <v>191</v>
      </c>
      <c r="E199" s="9">
        <v>3</v>
      </c>
      <c r="F199" s="13">
        <v>2.4</v>
      </c>
      <c r="G199" s="15" t="str">
        <f>IF(C199="LAR","LA",C199)</f>
        <v>ARI</v>
      </c>
      <c r="H199" s="14" t="str">
        <f>SUBSTITUTE(B199,CHAR(160)," ")</f>
        <v>Rondale Moore</v>
      </c>
      <c r="I199" s="14" t="str">
        <f t="shared" si="10"/>
        <v>Rondale Moore</v>
      </c>
      <c r="J199" t="str">
        <f t="shared" si="9"/>
        <v>Rondale Moore</v>
      </c>
      <c r="K199" t="str">
        <f t="shared" si="11"/>
        <v>R.MOORE, ARI</v>
      </c>
      <c r="L199">
        <f>F199</f>
        <v>2.4</v>
      </c>
      <c r="O199" s="35">
        <v>198</v>
      </c>
      <c r="P199" s="18" t="s">
        <v>301</v>
      </c>
      <c r="Q199" s="12" t="s">
        <v>12</v>
      </c>
      <c r="R199" s="9" t="s">
        <v>190</v>
      </c>
      <c r="S199" s="9">
        <v>2</v>
      </c>
      <c r="T199" s="13">
        <v>2.4</v>
      </c>
      <c r="V199" s="35">
        <v>196</v>
      </c>
      <c r="W199" s="18" t="s">
        <v>563</v>
      </c>
      <c r="X199" s="12" t="s">
        <v>13</v>
      </c>
      <c r="Y199" s="9" t="s">
        <v>191</v>
      </c>
      <c r="Z199" s="9">
        <v>3</v>
      </c>
      <c r="AA199" s="13">
        <v>2.4</v>
      </c>
    </row>
    <row r="200" spans="1:27" ht="41.4">
      <c r="A200" s="34">
        <v>199</v>
      </c>
      <c r="B200" s="17" t="s">
        <v>6994</v>
      </c>
      <c r="C200" s="10" t="s">
        <v>30</v>
      </c>
      <c r="D200" s="8" t="s">
        <v>191</v>
      </c>
      <c r="E200" s="8">
        <v>3</v>
      </c>
      <c r="F200" s="11">
        <v>2.2999999999999998</v>
      </c>
      <c r="G200" s="15" t="str">
        <f>IF(C200="LAR","LA",C200)</f>
        <v>TEN</v>
      </c>
      <c r="H200" s="14" t="str">
        <f>SUBSTITUTE(B200,CHAR(160)," ")</f>
        <v>Cameron Batson</v>
      </c>
      <c r="I200" s="14" t="str">
        <f t="shared" si="10"/>
        <v>Cameron Batson</v>
      </c>
      <c r="J200" t="str">
        <f t="shared" si="9"/>
        <v>Cameron Batson</v>
      </c>
      <c r="K200" t="str">
        <f t="shared" si="11"/>
        <v>C.BATSON, TEN</v>
      </c>
      <c r="L200">
        <f>F200</f>
        <v>2.2999999999999998</v>
      </c>
      <c r="O200" s="34">
        <v>198</v>
      </c>
      <c r="P200" s="17" t="s">
        <v>344</v>
      </c>
      <c r="Q200" s="10" t="s">
        <v>362</v>
      </c>
      <c r="R200" s="8" t="s">
        <v>191</v>
      </c>
      <c r="S200" s="8">
        <v>2</v>
      </c>
      <c r="T200" s="11">
        <v>2.4</v>
      </c>
      <c r="V200" s="34">
        <v>199</v>
      </c>
      <c r="W200" s="17" t="s">
        <v>6994</v>
      </c>
      <c r="X200" s="10" t="s">
        <v>30</v>
      </c>
      <c r="Y200" s="8" t="s">
        <v>191</v>
      </c>
      <c r="Z200" s="8">
        <v>3</v>
      </c>
      <c r="AA200" s="11">
        <v>2.2999999999999998</v>
      </c>
    </row>
    <row r="201" spans="1:27" ht="41.4">
      <c r="A201" s="35">
        <v>199</v>
      </c>
      <c r="B201" s="18" t="s">
        <v>4860</v>
      </c>
      <c r="C201" s="12" t="s">
        <v>12</v>
      </c>
      <c r="D201" s="9" t="s">
        <v>191</v>
      </c>
      <c r="E201" s="9">
        <v>3</v>
      </c>
      <c r="F201" s="13">
        <v>2.2999999999999998</v>
      </c>
      <c r="G201" s="15" t="str">
        <f>IF(C201="LAR","LA",C201)</f>
        <v>NYJ</v>
      </c>
      <c r="H201" s="14" t="str">
        <f>SUBSTITUTE(B201,CHAR(160)," ")</f>
        <v>Jeff Smith</v>
      </c>
      <c r="I201" s="14" t="str">
        <f t="shared" si="10"/>
        <v>Jeff Smith</v>
      </c>
      <c r="J201" t="str">
        <f t="shared" si="9"/>
        <v>Jeff Smith</v>
      </c>
      <c r="K201" t="str">
        <f t="shared" si="11"/>
        <v>J.SMITH, NYJ</v>
      </c>
      <c r="L201">
        <f>F201</f>
        <v>2.2999999999999998</v>
      </c>
      <c r="O201" s="35">
        <v>198</v>
      </c>
      <c r="P201" s="18" t="s">
        <v>4879</v>
      </c>
      <c r="Q201" s="12" t="s">
        <v>8</v>
      </c>
      <c r="R201" s="9" t="s">
        <v>191</v>
      </c>
      <c r="S201" s="9">
        <v>2</v>
      </c>
      <c r="T201" s="13">
        <v>2.4</v>
      </c>
      <c r="V201" s="35">
        <v>199</v>
      </c>
      <c r="W201" s="18" t="s">
        <v>4860</v>
      </c>
      <c r="X201" s="12" t="s">
        <v>12</v>
      </c>
      <c r="Y201" s="9" t="s">
        <v>191</v>
      </c>
      <c r="Z201" s="9">
        <v>3</v>
      </c>
      <c r="AA201" s="13">
        <v>2.2999999999999998</v>
      </c>
    </row>
    <row r="202" spans="1:27" ht="28.8">
      <c r="A202" s="34">
        <v>201</v>
      </c>
      <c r="B202" s="17" t="s">
        <v>559</v>
      </c>
      <c r="C202" s="10" t="s">
        <v>0</v>
      </c>
      <c r="D202" s="8" t="s">
        <v>190</v>
      </c>
      <c r="E202" s="8">
        <v>3</v>
      </c>
      <c r="F202" s="11">
        <v>2.2000000000000002</v>
      </c>
      <c r="G202" s="15" t="str">
        <f>IF(C202="LAR","LA",C202)</f>
        <v>BAL</v>
      </c>
      <c r="H202" s="14" t="str">
        <f>SUBSTITUTE(B202,CHAR(160)," ")</f>
        <v>Ty'Son Williams</v>
      </c>
      <c r="I202" s="14" t="str">
        <f t="shared" ref="I202:I251" si="12">TRIM(SUBSTITUTE(SUBSTITUTE(SUBSTITUTE(H202,"III",""),"III",""),"Jr.",""))</f>
        <v>Ty'Son Williams</v>
      </c>
      <c r="J202" t="str">
        <f t="shared" ref="J202:J251" si="13">IFERROR(TRIM(IF(FIND(" ",I202,1+FIND(" ",I202))&gt;0,LEFT(I202,LEN(I202)-2))),I202)</f>
        <v>Ty'Son Williams</v>
      </c>
      <c r="K202" t="str">
        <f t="shared" si="11"/>
        <v>T.WILLIAMS, BAL</v>
      </c>
      <c r="L202">
        <f>F202</f>
        <v>2.2000000000000002</v>
      </c>
      <c r="O202" s="34">
        <v>198</v>
      </c>
      <c r="P202" s="17" t="s">
        <v>4876</v>
      </c>
      <c r="Q202" s="10" t="s">
        <v>30</v>
      </c>
      <c r="R202" s="8" t="s">
        <v>192</v>
      </c>
      <c r="S202" s="8">
        <v>2</v>
      </c>
      <c r="T202" s="11">
        <v>2.4</v>
      </c>
      <c r="V202" s="34">
        <v>201</v>
      </c>
      <c r="W202" s="17" t="s">
        <v>559</v>
      </c>
      <c r="X202" s="10" t="s">
        <v>0</v>
      </c>
      <c r="Y202" s="8" t="s">
        <v>190</v>
      </c>
      <c r="Z202" s="8">
        <v>3</v>
      </c>
      <c r="AA202" s="11">
        <v>2.2000000000000002</v>
      </c>
    </row>
    <row r="203" spans="1:27" ht="28.8">
      <c r="A203" s="35">
        <v>201</v>
      </c>
      <c r="B203" s="18" t="s">
        <v>6995</v>
      </c>
      <c r="C203" s="12" t="s">
        <v>26</v>
      </c>
      <c r="D203" s="9" t="s">
        <v>192</v>
      </c>
      <c r="E203" s="9">
        <v>3</v>
      </c>
      <c r="F203" s="13">
        <v>2.2000000000000002</v>
      </c>
      <c r="G203" s="15" t="str">
        <f>IF(C203="LAR","LA",C203)</f>
        <v>BUF</v>
      </c>
      <c r="H203" s="14" t="str">
        <f>SUBSTITUTE(B203,CHAR(160)," ")</f>
        <v>Tommy Sweeney</v>
      </c>
      <c r="I203" s="14" t="str">
        <f t="shared" si="12"/>
        <v>Tommy Sweeney</v>
      </c>
      <c r="J203" t="str">
        <f t="shared" si="13"/>
        <v>Tommy Sweeney</v>
      </c>
      <c r="K203" t="str">
        <f t="shared" si="11"/>
        <v>T.SWEENEY, BUF</v>
      </c>
      <c r="L203">
        <f>F203</f>
        <v>2.2000000000000002</v>
      </c>
      <c r="O203" s="35">
        <v>198</v>
      </c>
      <c r="P203" s="18" t="s">
        <v>4877</v>
      </c>
      <c r="Q203" s="12" t="s">
        <v>1</v>
      </c>
      <c r="R203" s="9" t="s">
        <v>190</v>
      </c>
      <c r="S203" s="9">
        <v>2</v>
      </c>
      <c r="T203" s="13">
        <v>2.4</v>
      </c>
      <c r="V203" s="35">
        <v>201</v>
      </c>
      <c r="W203" s="18" t="s">
        <v>6995</v>
      </c>
      <c r="X203" s="12" t="s">
        <v>26</v>
      </c>
      <c r="Y203" s="9" t="s">
        <v>192</v>
      </c>
      <c r="Z203" s="9">
        <v>3</v>
      </c>
      <c r="AA203" s="13">
        <v>2.2000000000000002</v>
      </c>
    </row>
    <row r="204" spans="1:27" ht="43.2">
      <c r="A204" s="34">
        <v>203</v>
      </c>
      <c r="B204" s="17" t="s">
        <v>338</v>
      </c>
      <c r="C204" s="10" t="s">
        <v>17</v>
      </c>
      <c r="D204" s="8" t="s">
        <v>192</v>
      </c>
      <c r="E204" s="8">
        <v>3</v>
      </c>
      <c r="F204" s="11">
        <v>2.1</v>
      </c>
      <c r="G204" s="15" t="str">
        <f>IF(C204="LAR","LA",C204)</f>
        <v>CHI</v>
      </c>
      <c r="H204" s="14" t="str">
        <f>SUBSTITUTE(B204,CHAR(160)," ")</f>
        <v>Cole Kmet</v>
      </c>
      <c r="I204" s="14" t="str">
        <f t="shared" si="12"/>
        <v>Cole Kmet</v>
      </c>
      <c r="J204" t="str">
        <f t="shared" si="13"/>
        <v>Cole Kmet</v>
      </c>
      <c r="K204" t="str">
        <f t="shared" si="11"/>
        <v>C.KMET, CHI</v>
      </c>
      <c r="L204">
        <f>F204</f>
        <v>2.1</v>
      </c>
      <c r="O204" s="34">
        <v>198</v>
      </c>
      <c r="P204" s="17" t="s">
        <v>4878</v>
      </c>
      <c r="Q204" s="10" t="s">
        <v>9</v>
      </c>
      <c r="R204" s="8" t="s">
        <v>190</v>
      </c>
      <c r="S204" s="8">
        <v>2</v>
      </c>
      <c r="T204" s="11">
        <v>2.4</v>
      </c>
      <c r="V204" s="34">
        <v>203</v>
      </c>
      <c r="W204" s="17" t="s">
        <v>338</v>
      </c>
      <c r="X204" s="10" t="s">
        <v>17</v>
      </c>
      <c r="Y204" s="8" t="s">
        <v>192</v>
      </c>
      <c r="Z204" s="8">
        <v>3</v>
      </c>
      <c r="AA204" s="11">
        <v>2.1</v>
      </c>
    </row>
    <row r="205" spans="1:27" ht="41.4">
      <c r="A205" s="35">
        <v>203</v>
      </c>
      <c r="B205" s="18" t="s">
        <v>4868</v>
      </c>
      <c r="C205" s="12" t="s">
        <v>18</v>
      </c>
      <c r="D205" s="9" t="s">
        <v>192</v>
      </c>
      <c r="E205" s="9">
        <v>3</v>
      </c>
      <c r="F205" s="13">
        <v>2.1</v>
      </c>
      <c r="G205" s="15" t="str">
        <f>IF(C205="LAR","LA",C205)</f>
        <v>TB</v>
      </c>
      <c r="H205" s="14" t="str">
        <f>SUBSTITUTE(B205,CHAR(160)," ")</f>
        <v>O.J. Howard</v>
      </c>
      <c r="I205" s="14" t="str">
        <f t="shared" si="12"/>
        <v>O.J. Howard</v>
      </c>
      <c r="J205" t="str">
        <f t="shared" si="13"/>
        <v>O.J. Howard</v>
      </c>
      <c r="K205" t="str">
        <f t="shared" si="11"/>
        <v>O.HOWARD, TB</v>
      </c>
      <c r="L205">
        <f>F205</f>
        <v>2.1</v>
      </c>
      <c r="O205" s="35">
        <v>198</v>
      </c>
      <c r="P205" s="18" t="s">
        <v>566</v>
      </c>
      <c r="Q205" s="12" t="s">
        <v>17</v>
      </c>
      <c r="R205" s="9" t="s">
        <v>190</v>
      </c>
      <c r="S205" s="9">
        <v>2</v>
      </c>
      <c r="T205" s="13">
        <v>2.4</v>
      </c>
      <c r="V205" s="35">
        <v>203</v>
      </c>
      <c r="W205" s="18" t="s">
        <v>4868</v>
      </c>
      <c r="X205" s="12" t="s">
        <v>18</v>
      </c>
      <c r="Y205" s="9" t="s">
        <v>192</v>
      </c>
      <c r="Z205" s="9">
        <v>3</v>
      </c>
      <c r="AA205" s="13">
        <v>2.1</v>
      </c>
    </row>
    <row r="206" spans="1:27" ht="28.8">
      <c r="A206" s="34">
        <v>203</v>
      </c>
      <c r="B206" s="17" t="s">
        <v>6996</v>
      </c>
      <c r="C206" s="10" t="s">
        <v>3</v>
      </c>
      <c r="D206" s="8" t="s">
        <v>192</v>
      </c>
      <c r="E206" s="8">
        <v>3</v>
      </c>
      <c r="F206" s="11">
        <v>2.1</v>
      </c>
      <c r="G206" s="15" t="str">
        <f>IF(C206="LAR","LA",C206)</f>
        <v>NYG</v>
      </c>
      <c r="H206" s="14" t="str">
        <f>SUBSTITUTE(B206,CHAR(160)," ")</f>
        <v>Evan Engram</v>
      </c>
      <c r="I206" s="14" t="str">
        <f t="shared" si="12"/>
        <v>Evan Engram</v>
      </c>
      <c r="J206" t="str">
        <f t="shared" si="13"/>
        <v>Evan Engram</v>
      </c>
      <c r="K206" t="str">
        <f t="shared" si="11"/>
        <v>E.ENGRAM, NYG</v>
      </c>
      <c r="L206">
        <f>F206</f>
        <v>2.1</v>
      </c>
      <c r="O206" s="34">
        <v>198</v>
      </c>
      <c r="P206" s="17" t="s">
        <v>326</v>
      </c>
      <c r="Q206" s="10" t="s">
        <v>1</v>
      </c>
      <c r="R206" s="8" t="s">
        <v>192</v>
      </c>
      <c r="S206" s="8">
        <v>2</v>
      </c>
      <c r="T206" s="11">
        <v>2.4</v>
      </c>
      <c r="V206" s="34">
        <v>203</v>
      </c>
      <c r="W206" s="17" t="s">
        <v>6996</v>
      </c>
      <c r="X206" s="10" t="s">
        <v>3</v>
      </c>
      <c r="Y206" s="8" t="s">
        <v>192</v>
      </c>
      <c r="Z206" s="8">
        <v>3</v>
      </c>
      <c r="AA206" s="11">
        <v>2.1</v>
      </c>
    </row>
    <row r="207" spans="1:27" ht="28.8">
      <c r="A207" s="35">
        <v>206</v>
      </c>
      <c r="B207" s="18" t="s">
        <v>334</v>
      </c>
      <c r="C207" s="12" t="s">
        <v>5</v>
      </c>
      <c r="D207" s="9" t="s">
        <v>192</v>
      </c>
      <c r="E207" s="9">
        <v>3</v>
      </c>
      <c r="F207" s="13">
        <v>2</v>
      </c>
      <c r="G207" s="15" t="str">
        <f>IF(C207="LAR","LA",C207)</f>
        <v>IND</v>
      </c>
      <c r="H207" s="14" t="str">
        <f>SUBSTITUTE(B207,CHAR(160)," ")</f>
        <v>Jack Doyle</v>
      </c>
      <c r="I207" s="14" t="str">
        <f t="shared" si="12"/>
        <v>Jack Doyle</v>
      </c>
      <c r="J207" t="str">
        <f t="shared" si="13"/>
        <v>Jack Doyle</v>
      </c>
      <c r="K207" t="str">
        <f t="shared" si="11"/>
        <v>J.DOYLE, IND</v>
      </c>
      <c r="L207">
        <f>F207</f>
        <v>2</v>
      </c>
      <c r="O207" s="35">
        <v>206</v>
      </c>
      <c r="P207" s="18" t="s">
        <v>246</v>
      </c>
      <c r="Q207" s="12" t="s">
        <v>19</v>
      </c>
      <c r="R207" s="9" t="s">
        <v>191</v>
      </c>
      <c r="S207" s="9">
        <v>2</v>
      </c>
      <c r="T207" s="13">
        <v>2.2999999999999998</v>
      </c>
      <c r="V207" s="35">
        <v>206</v>
      </c>
      <c r="W207" s="18" t="s">
        <v>334</v>
      </c>
      <c r="X207" s="12" t="s">
        <v>5</v>
      </c>
      <c r="Y207" s="9" t="s">
        <v>192</v>
      </c>
      <c r="Z207" s="9">
        <v>3</v>
      </c>
      <c r="AA207" s="13">
        <v>2</v>
      </c>
    </row>
    <row r="208" spans="1:27" ht="41.4">
      <c r="A208" s="34">
        <v>207</v>
      </c>
      <c r="B208" s="17" t="s">
        <v>240</v>
      </c>
      <c r="C208" s="10" t="s">
        <v>17</v>
      </c>
      <c r="D208" s="8" t="s">
        <v>191</v>
      </c>
      <c r="E208" s="8">
        <v>3</v>
      </c>
      <c r="F208" s="11">
        <v>1.9</v>
      </c>
      <c r="G208" s="15" t="str">
        <f>IF(C208="LAR","LA",C208)</f>
        <v>CHI</v>
      </c>
      <c r="H208" s="14" t="str">
        <f>SUBSTITUTE(B208,CHAR(160)," ")</f>
        <v>Darnell Mooney</v>
      </c>
      <c r="I208" s="14" t="str">
        <f t="shared" si="12"/>
        <v>Darnell Mooney</v>
      </c>
      <c r="J208" t="str">
        <f t="shared" si="13"/>
        <v>Darnell Mooney</v>
      </c>
      <c r="K208" t="str">
        <f t="shared" si="11"/>
        <v>D.MOONEY, CHI</v>
      </c>
      <c r="L208">
        <f>F208</f>
        <v>1.9</v>
      </c>
      <c r="O208" s="34">
        <v>207</v>
      </c>
      <c r="P208" s="17" t="s">
        <v>286</v>
      </c>
      <c r="Q208" s="10" t="s">
        <v>10</v>
      </c>
      <c r="R208" s="8" t="s">
        <v>190</v>
      </c>
      <c r="S208" s="8">
        <v>2</v>
      </c>
      <c r="T208" s="11">
        <v>2.1</v>
      </c>
      <c r="V208" s="34">
        <v>207</v>
      </c>
      <c r="W208" s="17" t="s">
        <v>240</v>
      </c>
      <c r="X208" s="10" t="s">
        <v>17</v>
      </c>
      <c r="Y208" s="8" t="s">
        <v>191</v>
      </c>
      <c r="Z208" s="8">
        <v>3</v>
      </c>
      <c r="AA208" s="11">
        <v>1.9</v>
      </c>
    </row>
    <row r="209" spans="1:27" ht="41.4">
      <c r="A209" s="35">
        <v>207</v>
      </c>
      <c r="B209" s="18" t="s">
        <v>6997</v>
      </c>
      <c r="C209" s="12" t="s">
        <v>28</v>
      </c>
      <c r="D209" s="9" t="s">
        <v>191</v>
      </c>
      <c r="E209" s="9">
        <v>3</v>
      </c>
      <c r="F209" s="13">
        <v>1.9</v>
      </c>
      <c r="G209" s="15" t="str">
        <f>IF(C209="LAR","LA",C209)</f>
        <v>DET</v>
      </c>
      <c r="H209" s="14" t="str">
        <f>SUBSTITUTE(B209,CHAR(160)," ")</f>
        <v>KhaDarel Hodge</v>
      </c>
      <c r="I209" s="14" t="str">
        <f t="shared" si="12"/>
        <v>KhaDarel Hodge</v>
      </c>
      <c r="J209" t="str">
        <f t="shared" si="13"/>
        <v>KhaDarel Hodge</v>
      </c>
      <c r="K209" t="str">
        <f t="shared" si="11"/>
        <v>K.HODGE, DET</v>
      </c>
      <c r="L209">
        <f>F209</f>
        <v>1.9</v>
      </c>
      <c r="O209" s="35">
        <v>207</v>
      </c>
      <c r="P209" s="18" t="s">
        <v>300</v>
      </c>
      <c r="Q209" s="12" t="s">
        <v>3</v>
      </c>
      <c r="R209" s="9" t="s">
        <v>190</v>
      </c>
      <c r="S209" s="9">
        <v>2</v>
      </c>
      <c r="T209" s="13">
        <v>2.1</v>
      </c>
      <c r="V209" s="35">
        <v>207</v>
      </c>
      <c r="W209" s="18" t="s">
        <v>6997</v>
      </c>
      <c r="X209" s="12" t="s">
        <v>28</v>
      </c>
      <c r="Y209" s="9" t="s">
        <v>191</v>
      </c>
      <c r="Z209" s="9">
        <v>3</v>
      </c>
      <c r="AA209" s="13">
        <v>1.9</v>
      </c>
    </row>
    <row r="210" spans="1:27" ht="28.8">
      <c r="A210" s="34">
        <v>207</v>
      </c>
      <c r="B210" s="17" t="s">
        <v>4861</v>
      </c>
      <c r="C210" s="10" t="s">
        <v>3</v>
      </c>
      <c r="D210" s="8" t="s">
        <v>192</v>
      </c>
      <c r="E210" s="8">
        <v>3</v>
      </c>
      <c r="F210" s="11">
        <v>1.9</v>
      </c>
      <c r="G210" s="15" t="str">
        <f>IF(C210="LAR","LA",C210)</f>
        <v>NYG</v>
      </c>
      <c r="H210" s="14" t="str">
        <f>SUBSTITUTE(B210,CHAR(160)," ")</f>
        <v>Kaden Smith</v>
      </c>
      <c r="I210" s="14" t="str">
        <f t="shared" si="12"/>
        <v>Kaden Smith</v>
      </c>
      <c r="J210" t="str">
        <f t="shared" si="13"/>
        <v>Kaden Smith</v>
      </c>
      <c r="K210" t="str">
        <f t="shared" si="11"/>
        <v>K.SMITH, NYG</v>
      </c>
      <c r="L210">
        <f>F210</f>
        <v>1.9</v>
      </c>
      <c r="O210" s="34">
        <v>207</v>
      </c>
      <c r="P210" s="17" t="s">
        <v>4880</v>
      </c>
      <c r="Q210" s="10" t="s">
        <v>9</v>
      </c>
      <c r="R210" s="8" t="s">
        <v>191</v>
      </c>
      <c r="S210" s="8">
        <v>2</v>
      </c>
      <c r="T210" s="11">
        <v>2.1</v>
      </c>
      <c r="V210" s="34">
        <v>207</v>
      </c>
      <c r="W210" s="17" t="s">
        <v>4861</v>
      </c>
      <c r="X210" s="10" t="s">
        <v>3</v>
      </c>
      <c r="Y210" s="8" t="s">
        <v>192</v>
      </c>
      <c r="Z210" s="8">
        <v>3</v>
      </c>
      <c r="AA210" s="11">
        <v>1.9</v>
      </c>
    </row>
    <row r="211" spans="1:27" ht="55.2">
      <c r="A211" s="35">
        <v>207</v>
      </c>
      <c r="B211" s="18" t="s">
        <v>6998</v>
      </c>
      <c r="C211" s="12" t="s">
        <v>2</v>
      </c>
      <c r="D211" s="9" t="s">
        <v>191</v>
      </c>
      <c r="E211" s="9">
        <v>3</v>
      </c>
      <c r="F211" s="13">
        <v>1.9</v>
      </c>
      <c r="G211" s="15" t="str">
        <f>IF(C211="LAR","LA",C211)</f>
        <v>DAL</v>
      </c>
      <c r="H211" s="14" t="str">
        <f>SUBSTITUTE(B211,CHAR(160)," ")</f>
        <v>Noah Brown</v>
      </c>
      <c r="I211" s="14" t="str">
        <f t="shared" si="12"/>
        <v>Noah Brown</v>
      </c>
      <c r="J211" t="str">
        <f t="shared" si="13"/>
        <v>Noah Brown</v>
      </c>
      <c r="K211" t="str">
        <f t="shared" si="11"/>
        <v>N.BROWN, DAL</v>
      </c>
      <c r="L211">
        <f>F211</f>
        <v>1.9</v>
      </c>
      <c r="O211" s="35">
        <v>210</v>
      </c>
      <c r="P211" s="18" t="s">
        <v>565</v>
      </c>
      <c r="Q211" s="12" t="s">
        <v>17</v>
      </c>
      <c r="R211" s="9" t="s">
        <v>191</v>
      </c>
      <c r="S211" s="9">
        <v>2</v>
      </c>
      <c r="T211" s="13">
        <v>2</v>
      </c>
      <c r="V211" s="35">
        <v>207</v>
      </c>
      <c r="W211" s="18" t="s">
        <v>6998</v>
      </c>
      <c r="X211" s="12" t="s">
        <v>2</v>
      </c>
      <c r="Y211" s="9" t="s">
        <v>191</v>
      </c>
      <c r="Z211" s="9">
        <v>3</v>
      </c>
      <c r="AA211" s="13">
        <v>1.9</v>
      </c>
    </row>
    <row r="212" spans="1:27" ht="28.8">
      <c r="A212" s="34">
        <v>211</v>
      </c>
      <c r="B212" s="17" t="s">
        <v>218</v>
      </c>
      <c r="C212" s="10" t="s">
        <v>21</v>
      </c>
      <c r="D212" s="8" t="s">
        <v>191</v>
      </c>
      <c r="E212" s="8">
        <v>3</v>
      </c>
      <c r="F212" s="11">
        <v>1.8</v>
      </c>
      <c r="G212" s="15" t="str">
        <f>IF(C212="LAR","LA",C212)</f>
        <v>CAR</v>
      </c>
      <c r="H212" s="14" t="str">
        <f>SUBSTITUTE(B212,CHAR(160)," ")</f>
        <v>Robby Anderson</v>
      </c>
      <c r="I212" s="14" t="str">
        <f t="shared" si="12"/>
        <v>Robby Anderson</v>
      </c>
      <c r="J212" t="str">
        <f t="shared" si="13"/>
        <v>Robby Anderson</v>
      </c>
      <c r="K212" t="str">
        <f t="shared" si="11"/>
        <v>R.ANDERSON, CAR</v>
      </c>
      <c r="L212">
        <f>F212</f>
        <v>1.8</v>
      </c>
      <c r="O212" s="34">
        <v>210</v>
      </c>
      <c r="P212" s="17" t="s">
        <v>4881</v>
      </c>
      <c r="Q212" s="10" t="s">
        <v>5</v>
      </c>
      <c r="R212" s="8" t="s">
        <v>191</v>
      </c>
      <c r="S212" s="8">
        <v>2</v>
      </c>
      <c r="T212" s="11">
        <v>2</v>
      </c>
      <c r="V212" s="34">
        <v>211</v>
      </c>
      <c r="W212" s="17" t="s">
        <v>218</v>
      </c>
      <c r="X212" s="10" t="s">
        <v>21</v>
      </c>
      <c r="Y212" s="8" t="s">
        <v>191</v>
      </c>
      <c r="Z212" s="8">
        <v>3</v>
      </c>
      <c r="AA212" s="11">
        <v>1.8</v>
      </c>
    </row>
    <row r="213" spans="1:27" ht="28.8">
      <c r="A213" s="35">
        <v>211</v>
      </c>
      <c r="B213" s="18" t="s">
        <v>262</v>
      </c>
      <c r="C213" s="12" t="s">
        <v>28</v>
      </c>
      <c r="D213" s="9" t="s">
        <v>191</v>
      </c>
      <c r="E213" s="9">
        <v>3</v>
      </c>
      <c r="F213" s="13">
        <v>1.8</v>
      </c>
      <c r="G213" s="15" t="str">
        <f>IF(C213="LAR","LA",C213)</f>
        <v>DET</v>
      </c>
      <c r="H213" s="14" t="str">
        <f>SUBSTITUTE(B213,CHAR(160)," ")</f>
        <v>Quintez Cephus</v>
      </c>
      <c r="I213" s="14" t="str">
        <f t="shared" si="12"/>
        <v>Quintez Cephus</v>
      </c>
      <c r="J213" t="str">
        <f t="shared" si="13"/>
        <v>Quintez Cephus</v>
      </c>
      <c r="K213" t="str">
        <f t="shared" si="11"/>
        <v>Q.CEPHUS, DET</v>
      </c>
      <c r="L213">
        <f>F213</f>
        <v>1.8</v>
      </c>
      <c r="O213" s="35">
        <v>210</v>
      </c>
      <c r="P213" s="18" t="s">
        <v>340</v>
      </c>
      <c r="Q213" s="12" t="s">
        <v>29</v>
      </c>
      <c r="R213" s="9" t="s">
        <v>191</v>
      </c>
      <c r="S213" s="9">
        <v>2</v>
      </c>
      <c r="T213" s="13">
        <v>2</v>
      </c>
      <c r="V213" s="35">
        <v>211</v>
      </c>
      <c r="W213" s="18" t="s">
        <v>262</v>
      </c>
      <c r="X213" s="12" t="s">
        <v>28</v>
      </c>
      <c r="Y213" s="9" t="s">
        <v>191</v>
      </c>
      <c r="Z213" s="9">
        <v>3</v>
      </c>
      <c r="AA213" s="13">
        <v>1.8</v>
      </c>
    </row>
    <row r="214" spans="1:27" ht="43.2">
      <c r="A214" s="34">
        <v>211</v>
      </c>
      <c r="B214" s="17" t="s">
        <v>6999</v>
      </c>
      <c r="C214" s="10" t="s">
        <v>3</v>
      </c>
      <c r="D214" s="8" t="s">
        <v>191</v>
      </c>
      <c r="E214" s="8">
        <v>3</v>
      </c>
      <c r="F214" s="11">
        <v>1.8</v>
      </c>
      <c r="G214" s="15" t="str">
        <f>IF(C214="LAR","LA",C214)</f>
        <v>NYG</v>
      </c>
      <c r="H214" s="14" t="str">
        <f>SUBSTITUTE(B214,CHAR(160)," ")</f>
        <v>Darius Slayton Q</v>
      </c>
      <c r="I214" s="14" t="str">
        <f t="shared" si="12"/>
        <v>Darius Slayton Q</v>
      </c>
      <c r="J214" t="str">
        <f t="shared" si="13"/>
        <v>Darius Slayton</v>
      </c>
      <c r="K214" t="str">
        <f t="shared" si="11"/>
        <v>D.SLAYTON, NYG</v>
      </c>
      <c r="L214">
        <f>F214</f>
        <v>1.8</v>
      </c>
      <c r="O214" s="34">
        <v>213</v>
      </c>
      <c r="P214" s="17" t="s">
        <v>4841</v>
      </c>
      <c r="Q214" s="10" t="s">
        <v>19</v>
      </c>
      <c r="R214" s="8" t="s">
        <v>191</v>
      </c>
      <c r="S214" s="8">
        <v>2</v>
      </c>
      <c r="T214" s="11">
        <v>1.9</v>
      </c>
      <c r="V214" s="34">
        <v>211</v>
      </c>
      <c r="W214" s="17" t="s">
        <v>6999</v>
      </c>
      <c r="X214" s="10" t="s">
        <v>3</v>
      </c>
      <c r="Y214" s="8" t="s">
        <v>191</v>
      </c>
      <c r="Z214" s="8">
        <v>3</v>
      </c>
      <c r="AA214" s="11">
        <v>1.8</v>
      </c>
    </row>
    <row r="215" spans="1:27" ht="41.4">
      <c r="A215" s="35">
        <v>211</v>
      </c>
      <c r="B215" s="18" t="s">
        <v>4849</v>
      </c>
      <c r="C215" s="12" t="s">
        <v>8</v>
      </c>
      <c r="D215" s="9" t="s">
        <v>192</v>
      </c>
      <c r="E215" s="9">
        <v>3</v>
      </c>
      <c r="F215" s="13">
        <v>1.8</v>
      </c>
      <c r="G215" s="15" t="str">
        <f>IF(C215="LAR","LA",C215)</f>
        <v>LV</v>
      </c>
      <c r="H215" s="14" t="str">
        <f>SUBSTITUTE(B215,CHAR(160)," ")</f>
        <v>Foster Moreau</v>
      </c>
      <c r="I215" s="14" t="str">
        <f t="shared" si="12"/>
        <v>Foster Moreau</v>
      </c>
      <c r="J215" t="str">
        <f t="shared" si="13"/>
        <v>Foster Moreau</v>
      </c>
      <c r="K215" t="str">
        <f t="shared" si="11"/>
        <v>F.MOREAU, LV</v>
      </c>
      <c r="L215">
        <f>F215</f>
        <v>1.8</v>
      </c>
      <c r="O215" s="35">
        <v>213</v>
      </c>
      <c r="P215" s="18" t="s">
        <v>4838</v>
      </c>
      <c r="Q215" s="12" t="s">
        <v>4</v>
      </c>
      <c r="R215" s="9" t="s">
        <v>191</v>
      </c>
      <c r="S215" s="9">
        <v>2</v>
      </c>
      <c r="T215" s="13">
        <v>1.9</v>
      </c>
      <c r="V215" s="35">
        <v>211</v>
      </c>
      <c r="W215" s="18" t="s">
        <v>4849</v>
      </c>
      <c r="X215" s="12" t="s">
        <v>8</v>
      </c>
      <c r="Y215" s="9" t="s">
        <v>192</v>
      </c>
      <c r="Z215" s="9">
        <v>3</v>
      </c>
      <c r="AA215" s="13">
        <v>1.8</v>
      </c>
    </row>
    <row r="216" spans="1:27" ht="43.2">
      <c r="A216" s="34">
        <v>215</v>
      </c>
      <c r="B216" s="17" t="s">
        <v>253</v>
      </c>
      <c r="C216" s="10" t="s">
        <v>14</v>
      </c>
      <c r="D216" s="8" t="s">
        <v>191</v>
      </c>
      <c r="E216" s="8">
        <v>3</v>
      </c>
      <c r="F216" s="11">
        <v>1.7</v>
      </c>
      <c r="G216" s="15" t="str">
        <f>IF(C216="LAR","LA",C216)</f>
        <v>WAS</v>
      </c>
      <c r="H216" s="14" t="str">
        <f>SUBSTITUTE(B216,CHAR(160)," ")</f>
        <v>Adam Humphries</v>
      </c>
      <c r="I216" s="14" t="str">
        <f t="shared" si="12"/>
        <v>Adam Humphries</v>
      </c>
      <c r="J216" t="str">
        <f t="shared" si="13"/>
        <v>Adam Humphries</v>
      </c>
      <c r="K216" t="str">
        <f t="shared" si="11"/>
        <v>A.HUMPHRIES, WAS</v>
      </c>
      <c r="L216">
        <f>F216</f>
        <v>1.7</v>
      </c>
      <c r="O216" s="34">
        <v>213</v>
      </c>
      <c r="P216" s="17" t="s">
        <v>4882</v>
      </c>
      <c r="Q216" s="10" t="s">
        <v>22</v>
      </c>
      <c r="R216" s="8" t="s">
        <v>192</v>
      </c>
      <c r="S216" s="8">
        <v>2</v>
      </c>
      <c r="T216" s="11">
        <v>1.9</v>
      </c>
      <c r="V216" s="34">
        <v>215</v>
      </c>
      <c r="W216" s="17" t="s">
        <v>253</v>
      </c>
      <c r="X216" s="10" t="s">
        <v>14</v>
      </c>
      <c r="Y216" s="8" t="s">
        <v>191</v>
      </c>
      <c r="Z216" s="8">
        <v>3</v>
      </c>
      <c r="AA216" s="11">
        <v>1.7</v>
      </c>
    </row>
    <row r="217" spans="1:27" ht="28.8">
      <c r="A217" s="35">
        <v>215</v>
      </c>
      <c r="B217" s="18" t="s">
        <v>7000</v>
      </c>
      <c r="C217" s="12" t="s">
        <v>1</v>
      </c>
      <c r="D217" s="9" t="s">
        <v>190</v>
      </c>
      <c r="E217" s="9">
        <v>3</v>
      </c>
      <c r="F217" s="13">
        <v>1.7</v>
      </c>
      <c r="G217" s="15" t="str">
        <f>IF(C217="LAR","LA",C217)</f>
        <v>CIN</v>
      </c>
      <c r="H217" s="14" t="str">
        <f>SUBSTITUTE(B217,CHAR(160)," ")</f>
        <v>Samaje Perine</v>
      </c>
      <c r="I217" s="14" t="str">
        <f t="shared" si="12"/>
        <v>Samaje Perine</v>
      </c>
      <c r="J217" t="str">
        <f t="shared" si="13"/>
        <v>Samaje Perine</v>
      </c>
      <c r="K217" t="str">
        <f t="shared" si="11"/>
        <v>S.PERINE, CIN</v>
      </c>
      <c r="L217">
        <f>F217</f>
        <v>1.7</v>
      </c>
      <c r="O217" s="35">
        <v>213</v>
      </c>
      <c r="P217" s="18" t="s">
        <v>4883</v>
      </c>
      <c r="Q217" s="12" t="s">
        <v>0</v>
      </c>
      <c r="R217" s="9" t="s">
        <v>192</v>
      </c>
      <c r="S217" s="9">
        <v>2</v>
      </c>
      <c r="T217" s="13">
        <v>1.9</v>
      </c>
      <c r="V217" s="35">
        <v>215</v>
      </c>
      <c r="W217" s="18" t="s">
        <v>7000</v>
      </c>
      <c r="X217" s="12" t="s">
        <v>1</v>
      </c>
      <c r="Y217" s="9" t="s">
        <v>190</v>
      </c>
      <c r="Z217" s="9">
        <v>3</v>
      </c>
      <c r="AA217" s="13">
        <v>1.7</v>
      </c>
    </row>
    <row r="218" spans="1:27" ht="41.4">
      <c r="A218" s="34">
        <v>215</v>
      </c>
      <c r="B218" s="17" t="s">
        <v>4853</v>
      </c>
      <c r="C218" s="10" t="s">
        <v>30</v>
      </c>
      <c r="D218" s="8" t="s">
        <v>192</v>
      </c>
      <c r="E218" s="8">
        <v>3</v>
      </c>
      <c r="F218" s="11">
        <v>1.7</v>
      </c>
      <c r="G218" s="15" t="str">
        <f>IF(C218="LAR","LA",C218)</f>
        <v>TEN</v>
      </c>
      <c r="H218" s="14" t="str">
        <f>SUBSTITUTE(B218,CHAR(160)," ")</f>
        <v>MyCole Pruitt</v>
      </c>
      <c r="I218" s="14" t="str">
        <f t="shared" si="12"/>
        <v>MyCole Pruitt</v>
      </c>
      <c r="J218" t="str">
        <f t="shared" si="13"/>
        <v>MyCole Pruitt</v>
      </c>
      <c r="K218" t="str">
        <f t="shared" si="11"/>
        <v>M.PRUITT, TEN</v>
      </c>
      <c r="L218">
        <f>F218</f>
        <v>1.7</v>
      </c>
      <c r="O218" s="34">
        <v>213</v>
      </c>
      <c r="P218" s="17" t="s">
        <v>357</v>
      </c>
      <c r="Q218" s="10" t="s">
        <v>11</v>
      </c>
      <c r="R218" s="8" t="s">
        <v>191</v>
      </c>
      <c r="S218" s="8">
        <v>2</v>
      </c>
      <c r="T218" s="11">
        <v>1.9</v>
      </c>
      <c r="V218" s="34">
        <v>215</v>
      </c>
      <c r="W218" s="17" t="s">
        <v>4853</v>
      </c>
      <c r="X218" s="10" t="s">
        <v>30</v>
      </c>
      <c r="Y218" s="8" t="s">
        <v>192</v>
      </c>
      <c r="Z218" s="8">
        <v>3</v>
      </c>
      <c r="AA218" s="11">
        <v>1.7</v>
      </c>
    </row>
    <row r="219" spans="1:27" ht="28.8">
      <c r="A219" s="35">
        <v>215</v>
      </c>
      <c r="B219" s="18" t="s">
        <v>7001</v>
      </c>
      <c r="C219" s="12" t="s">
        <v>6</v>
      </c>
      <c r="D219" s="9" t="s">
        <v>191</v>
      </c>
      <c r="E219" s="9">
        <v>3</v>
      </c>
      <c r="F219" s="13">
        <v>1.7</v>
      </c>
      <c r="G219" s="15" t="str">
        <f>IF(C219="LAR","LA",C219)</f>
        <v>SEA</v>
      </c>
      <c r="H219" s="14" t="str">
        <f>SUBSTITUTE(B219,CHAR(160)," ")</f>
        <v>Penny Hart</v>
      </c>
      <c r="I219" s="14" t="str">
        <f t="shared" si="12"/>
        <v>Penny Hart</v>
      </c>
      <c r="J219" t="str">
        <f t="shared" si="13"/>
        <v>Penny Hart</v>
      </c>
      <c r="K219" t="str">
        <f t="shared" si="11"/>
        <v>P.HART, SEA</v>
      </c>
      <c r="L219">
        <f>F219</f>
        <v>1.7</v>
      </c>
      <c r="O219" s="35">
        <v>218</v>
      </c>
      <c r="P219" s="18" t="s">
        <v>4887</v>
      </c>
      <c r="Q219" s="12" t="s">
        <v>10</v>
      </c>
      <c r="R219" s="9" t="s">
        <v>192</v>
      </c>
      <c r="S219" s="9">
        <v>2</v>
      </c>
      <c r="T219" s="13">
        <v>1.8</v>
      </c>
      <c r="V219" s="35">
        <v>215</v>
      </c>
      <c r="W219" s="18" t="s">
        <v>7001</v>
      </c>
      <c r="X219" s="12" t="s">
        <v>6</v>
      </c>
      <c r="Y219" s="9" t="s">
        <v>191</v>
      </c>
      <c r="Z219" s="9">
        <v>3</v>
      </c>
      <c r="AA219" s="13">
        <v>1.7</v>
      </c>
    </row>
    <row r="220" spans="1:27" ht="28.8">
      <c r="A220" s="34">
        <v>219</v>
      </c>
      <c r="B220" s="17" t="s">
        <v>4883</v>
      </c>
      <c r="C220" s="10" t="s">
        <v>0</v>
      </c>
      <c r="D220" s="8" t="s">
        <v>192</v>
      </c>
      <c r="E220" s="8">
        <v>3</v>
      </c>
      <c r="F220" s="11">
        <v>1.6</v>
      </c>
      <c r="G220" s="15" t="str">
        <f>IF(C220="LAR","LA",C220)</f>
        <v>BAL</v>
      </c>
      <c r="H220" s="14" t="str">
        <f>SUBSTITUTE(B220,CHAR(160)," ")</f>
        <v>Josh Oliver</v>
      </c>
      <c r="I220" s="14" t="str">
        <f t="shared" si="12"/>
        <v>Josh Oliver</v>
      </c>
      <c r="J220" t="str">
        <f t="shared" si="13"/>
        <v>Josh Oliver</v>
      </c>
      <c r="K220" t="str">
        <f t="shared" si="11"/>
        <v>J.OLIVER, BAL</v>
      </c>
      <c r="L220">
        <f>F220</f>
        <v>1.6</v>
      </c>
      <c r="O220" s="34">
        <v>218</v>
      </c>
      <c r="P220" s="17" t="s">
        <v>332</v>
      </c>
      <c r="Q220" s="10" t="s">
        <v>12</v>
      </c>
      <c r="R220" s="8" t="s">
        <v>192</v>
      </c>
      <c r="S220" s="8">
        <v>2</v>
      </c>
      <c r="T220" s="11">
        <v>1.8</v>
      </c>
      <c r="V220" s="34">
        <v>219</v>
      </c>
      <c r="W220" s="17" t="s">
        <v>4883</v>
      </c>
      <c r="X220" s="10" t="s">
        <v>0</v>
      </c>
      <c r="Y220" s="8" t="s">
        <v>192</v>
      </c>
      <c r="Z220" s="8">
        <v>3</v>
      </c>
      <c r="AA220" s="11">
        <v>1.6</v>
      </c>
    </row>
    <row r="221" spans="1:27" ht="28.8">
      <c r="A221" s="35">
        <v>219</v>
      </c>
      <c r="B221" s="18" t="s">
        <v>335</v>
      </c>
      <c r="C221" s="12" t="s">
        <v>9</v>
      </c>
      <c r="D221" s="9" t="s">
        <v>192</v>
      </c>
      <c r="E221" s="9">
        <v>3</v>
      </c>
      <c r="F221" s="13">
        <v>1.6</v>
      </c>
      <c r="G221" s="15" t="str">
        <f>IF(C221="LAR","LA",C221)</f>
        <v>KC</v>
      </c>
      <c r="H221" s="14" t="str">
        <f>SUBSTITUTE(B221,CHAR(160)," ")</f>
        <v>Blake Bell</v>
      </c>
      <c r="I221" s="14" t="str">
        <f t="shared" si="12"/>
        <v>Blake Bell</v>
      </c>
      <c r="J221" t="str">
        <f t="shared" si="13"/>
        <v>Blake Bell</v>
      </c>
      <c r="K221" t="str">
        <f t="shared" si="11"/>
        <v>B.BELL, KC</v>
      </c>
      <c r="L221">
        <f>F221</f>
        <v>1.6</v>
      </c>
      <c r="O221" s="35">
        <v>218</v>
      </c>
      <c r="P221" s="18" t="s">
        <v>323</v>
      </c>
      <c r="Q221" s="12" t="s">
        <v>362</v>
      </c>
      <c r="R221" s="9" t="s">
        <v>192</v>
      </c>
      <c r="S221" s="9">
        <v>2</v>
      </c>
      <c r="T221" s="13">
        <v>1.8</v>
      </c>
      <c r="V221" s="35">
        <v>219</v>
      </c>
      <c r="W221" s="18" t="s">
        <v>335</v>
      </c>
      <c r="X221" s="12" t="s">
        <v>9</v>
      </c>
      <c r="Y221" s="9" t="s">
        <v>192</v>
      </c>
      <c r="Z221" s="9">
        <v>3</v>
      </c>
      <c r="AA221" s="13">
        <v>1.6</v>
      </c>
    </row>
    <row r="222" spans="1:27" ht="28.8">
      <c r="A222" s="34">
        <v>219</v>
      </c>
      <c r="B222" s="17" t="s">
        <v>4885</v>
      </c>
      <c r="C222" s="10" t="s">
        <v>22</v>
      </c>
      <c r="D222" s="8" t="s">
        <v>191</v>
      </c>
      <c r="E222" s="8">
        <v>3</v>
      </c>
      <c r="F222" s="11">
        <v>1.6</v>
      </c>
      <c r="G222" s="15" t="str">
        <f>IF(C222="LAR","LA",C222)</f>
        <v>ATL</v>
      </c>
      <c r="H222" s="14" t="str">
        <f>SUBSTITUTE(B222,CHAR(160)," ")</f>
        <v>Tajaé Sharpe</v>
      </c>
      <c r="I222" s="14" t="str">
        <f t="shared" si="12"/>
        <v>Tajaé Sharpe</v>
      </c>
      <c r="J222" t="str">
        <f t="shared" si="13"/>
        <v>Tajaé Sharpe</v>
      </c>
      <c r="K222" t="str">
        <f t="shared" si="11"/>
        <v>T.SHARPE, ATL</v>
      </c>
      <c r="L222">
        <f>F222</f>
        <v>1.6</v>
      </c>
      <c r="O222" s="34">
        <v>218</v>
      </c>
      <c r="P222" s="17" t="s">
        <v>4886</v>
      </c>
      <c r="Q222" s="10" t="s">
        <v>22</v>
      </c>
      <c r="R222" s="8" t="s">
        <v>191</v>
      </c>
      <c r="S222" s="8">
        <v>2</v>
      </c>
      <c r="T222" s="11">
        <v>1.8</v>
      </c>
      <c r="V222" s="34">
        <v>219</v>
      </c>
      <c r="W222" s="17" t="s">
        <v>4885</v>
      </c>
      <c r="X222" s="10" t="s">
        <v>22</v>
      </c>
      <c r="Y222" s="8" t="s">
        <v>191</v>
      </c>
      <c r="Z222" s="8">
        <v>3</v>
      </c>
      <c r="AA222" s="11">
        <v>1.6</v>
      </c>
    </row>
    <row r="223" spans="1:27" ht="43.2">
      <c r="A223" s="35">
        <v>219</v>
      </c>
      <c r="B223" s="18" t="s">
        <v>380</v>
      </c>
      <c r="C223" s="12" t="s">
        <v>27</v>
      </c>
      <c r="D223" s="9" t="s">
        <v>192</v>
      </c>
      <c r="E223" s="9">
        <v>3</v>
      </c>
      <c r="F223" s="13">
        <v>1.6</v>
      </c>
      <c r="G223" s="15" t="str">
        <f>IF(C223="LAR","LA",C223)</f>
        <v>DEN</v>
      </c>
      <c r="H223" s="14" t="str">
        <f>SUBSTITUTE(B223,CHAR(160)," ")</f>
        <v>Albert Okwuegbunam</v>
      </c>
      <c r="I223" s="14" t="str">
        <f t="shared" si="12"/>
        <v>Albert Okwuegbunam</v>
      </c>
      <c r="J223" t="str">
        <f t="shared" si="13"/>
        <v>Albert Okwuegbunam</v>
      </c>
      <c r="K223" t="str">
        <f t="shared" si="11"/>
        <v>A.OKWUEGBUNAM, DEN</v>
      </c>
      <c r="L223">
        <f>F223</f>
        <v>1.6</v>
      </c>
      <c r="O223" s="35">
        <v>218</v>
      </c>
      <c r="P223" s="18" t="s">
        <v>4885</v>
      </c>
      <c r="Q223" s="12" t="s">
        <v>22</v>
      </c>
      <c r="R223" s="9" t="s">
        <v>191</v>
      </c>
      <c r="S223" s="9">
        <v>2</v>
      </c>
      <c r="T223" s="13">
        <v>1.8</v>
      </c>
      <c r="V223" s="35">
        <v>219</v>
      </c>
      <c r="W223" s="18" t="s">
        <v>380</v>
      </c>
      <c r="X223" s="12" t="s">
        <v>27</v>
      </c>
      <c r="Y223" s="9" t="s">
        <v>192</v>
      </c>
      <c r="Z223" s="9">
        <v>3</v>
      </c>
      <c r="AA223" s="13">
        <v>1.6</v>
      </c>
    </row>
    <row r="224" spans="1:27" ht="28.8">
      <c r="A224" s="34">
        <v>219</v>
      </c>
      <c r="B224" s="17" t="s">
        <v>324</v>
      </c>
      <c r="C224" s="10" t="s">
        <v>24</v>
      </c>
      <c r="D224" s="8" t="s">
        <v>192</v>
      </c>
      <c r="E224" s="8">
        <v>3</v>
      </c>
      <c r="F224" s="11">
        <v>1.6</v>
      </c>
      <c r="G224" s="15" t="str">
        <f>IF(C224="LAR","LA",C224)</f>
        <v>GB</v>
      </c>
      <c r="H224" s="14" t="str">
        <f>SUBSTITUTE(B224,CHAR(160)," ")</f>
        <v>Robert Tonyan</v>
      </c>
      <c r="I224" s="14" t="str">
        <f t="shared" si="12"/>
        <v>Robert Tonyan</v>
      </c>
      <c r="J224" t="str">
        <f t="shared" si="13"/>
        <v>Robert Tonyan</v>
      </c>
      <c r="K224" t="str">
        <f t="shared" si="11"/>
        <v>R.TONYAN, GB</v>
      </c>
      <c r="L224">
        <f>F224</f>
        <v>1.6</v>
      </c>
      <c r="O224" s="34">
        <v>218</v>
      </c>
      <c r="P224" s="17" t="s">
        <v>4884</v>
      </c>
      <c r="Q224" s="10" t="s">
        <v>18</v>
      </c>
      <c r="R224" s="8" t="s">
        <v>192</v>
      </c>
      <c r="S224" s="8">
        <v>2</v>
      </c>
      <c r="T224" s="11">
        <v>1.8</v>
      </c>
      <c r="V224" s="34">
        <v>219</v>
      </c>
      <c r="W224" s="17" t="s">
        <v>324</v>
      </c>
      <c r="X224" s="10" t="s">
        <v>24</v>
      </c>
      <c r="Y224" s="8" t="s">
        <v>192</v>
      </c>
      <c r="Z224" s="8">
        <v>3</v>
      </c>
      <c r="AA224" s="11">
        <v>1.6</v>
      </c>
    </row>
    <row r="225" spans="1:27" ht="28.8">
      <c r="A225" s="35">
        <v>224</v>
      </c>
      <c r="B225" s="18" t="s">
        <v>7002</v>
      </c>
      <c r="C225" s="12" t="s">
        <v>19</v>
      </c>
      <c r="D225" s="9" t="s">
        <v>190</v>
      </c>
      <c r="E225" s="9">
        <v>3</v>
      </c>
      <c r="F225" s="13">
        <v>1.5</v>
      </c>
      <c r="G225" s="15" t="str">
        <f>IF(C225="LAR","LA",C225)</f>
        <v>HOU</v>
      </c>
      <c r="H225" s="14" t="str">
        <f>SUBSTITUTE(B225,CHAR(160)," ")</f>
        <v>Rex Burkhead</v>
      </c>
      <c r="I225" s="14" t="str">
        <f t="shared" si="12"/>
        <v>Rex Burkhead</v>
      </c>
      <c r="J225" t="str">
        <f t="shared" si="13"/>
        <v>Rex Burkhead</v>
      </c>
      <c r="K225" t="str">
        <f t="shared" si="11"/>
        <v>R.BURKHEAD, HOU</v>
      </c>
      <c r="L225">
        <f>F225</f>
        <v>1.5</v>
      </c>
      <c r="O225" s="35">
        <v>224</v>
      </c>
      <c r="P225" s="18" t="s">
        <v>410</v>
      </c>
      <c r="Q225" s="12" t="s">
        <v>10</v>
      </c>
      <c r="R225" s="9" t="s">
        <v>190</v>
      </c>
      <c r="S225" s="9">
        <v>2</v>
      </c>
      <c r="T225" s="13">
        <v>1.7</v>
      </c>
      <c r="V225" s="35">
        <v>224</v>
      </c>
      <c r="W225" s="18" t="s">
        <v>7002</v>
      </c>
      <c r="X225" s="12" t="s">
        <v>19</v>
      </c>
      <c r="Y225" s="9" t="s">
        <v>190</v>
      </c>
      <c r="Z225" s="9">
        <v>3</v>
      </c>
      <c r="AA225" s="13">
        <v>1.5</v>
      </c>
    </row>
    <row r="226" spans="1:27" ht="28.8">
      <c r="A226" s="34">
        <v>224</v>
      </c>
      <c r="B226" s="17" t="s">
        <v>7003</v>
      </c>
      <c r="C226" s="10" t="s">
        <v>9</v>
      </c>
      <c r="D226" s="8" t="s">
        <v>192</v>
      </c>
      <c r="E226" s="8">
        <v>3</v>
      </c>
      <c r="F226" s="11">
        <v>1.5</v>
      </c>
      <c r="G226" s="15" t="str">
        <f>IF(C226="LAR","LA",C226)</f>
        <v>KC</v>
      </c>
      <c r="H226" s="14" t="str">
        <f>SUBSTITUTE(B226,CHAR(160)," ")</f>
        <v>Noah Gray</v>
      </c>
      <c r="I226" s="14" t="str">
        <f t="shared" si="12"/>
        <v>Noah Gray</v>
      </c>
      <c r="J226" t="str">
        <f t="shared" si="13"/>
        <v>Noah Gray</v>
      </c>
      <c r="K226" t="str">
        <f t="shared" si="11"/>
        <v>N.GRAY, KC</v>
      </c>
      <c r="L226">
        <f>F226</f>
        <v>1.5</v>
      </c>
      <c r="O226" s="34">
        <v>224</v>
      </c>
      <c r="P226" s="17" t="s">
        <v>418</v>
      </c>
      <c r="Q226" s="10" t="s">
        <v>27</v>
      </c>
      <c r="R226" s="8" t="s">
        <v>192</v>
      </c>
      <c r="S226" s="8">
        <v>2</v>
      </c>
      <c r="T226" s="11">
        <v>1.7</v>
      </c>
      <c r="V226" s="34">
        <v>224</v>
      </c>
      <c r="W226" s="17" t="s">
        <v>7003</v>
      </c>
      <c r="X226" s="10" t="s">
        <v>9</v>
      </c>
      <c r="Y226" s="8" t="s">
        <v>192</v>
      </c>
      <c r="Z226" s="8">
        <v>3</v>
      </c>
      <c r="AA226" s="11">
        <v>1.5</v>
      </c>
    </row>
    <row r="227" spans="1:27" ht="28.8">
      <c r="A227" s="35">
        <v>224</v>
      </c>
      <c r="B227" s="18" t="s">
        <v>336</v>
      </c>
      <c r="C227" s="12" t="s">
        <v>12</v>
      </c>
      <c r="D227" s="9" t="s">
        <v>192</v>
      </c>
      <c r="E227" s="9">
        <v>3</v>
      </c>
      <c r="F227" s="13">
        <v>1.5</v>
      </c>
      <c r="G227" s="15" t="str">
        <f>IF(C227="LAR","LA",C227)</f>
        <v>NYJ</v>
      </c>
      <c r="H227" s="14" t="str">
        <f>SUBSTITUTE(B227,CHAR(160)," ")</f>
        <v>Ryan Griffin</v>
      </c>
      <c r="I227" s="14" t="str">
        <f t="shared" si="12"/>
        <v>Ryan Griffin</v>
      </c>
      <c r="J227" t="str">
        <f t="shared" si="13"/>
        <v>Ryan Griffin</v>
      </c>
      <c r="K227" t="str">
        <f t="shared" si="11"/>
        <v>R.GRIFFIN, NYJ</v>
      </c>
      <c r="L227">
        <f>F227</f>
        <v>1.5</v>
      </c>
      <c r="O227" s="35">
        <v>224</v>
      </c>
      <c r="P227" s="18" t="s">
        <v>329</v>
      </c>
      <c r="Q227" s="12" t="s">
        <v>21</v>
      </c>
      <c r="R227" s="9" t="s">
        <v>192</v>
      </c>
      <c r="S227" s="9">
        <v>2</v>
      </c>
      <c r="T227" s="13">
        <v>1.7</v>
      </c>
      <c r="V227" s="35">
        <v>224</v>
      </c>
      <c r="W227" s="18" t="s">
        <v>336</v>
      </c>
      <c r="X227" s="12" t="s">
        <v>12</v>
      </c>
      <c r="Y227" s="9" t="s">
        <v>192</v>
      </c>
      <c r="Z227" s="9">
        <v>3</v>
      </c>
      <c r="AA227" s="13">
        <v>1.5</v>
      </c>
    </row>
    <row r="228" spans="1:27" ht="43.2">
      <c r="A228" s="34">
        <v>227</v>
      </c>
      <c r="B228" s="17" t="s">
        <v>319</v>
      </c>
      <c r="C228" s="10" t="s">
        <v>23</v>
      </c>
      <c r="D228" s="8" t="s">
        <v>192</v>
      </c>
      <c r="E228" s="8">
        <v>3</v>
      </c>
      <c r="F228" s="11">
        <v>1.4</v>
      </c>
      <c r="G228" s="15" t="str">
        <f>IF(C228="LAR","LA",C228)</f>
        <v>NE</v>
      </c>
      <c r="H228" s="14" t="str">
        <f>SUBSTITUTE(B228,CHAR(160)," ")</f>
        <v>Jonnu Smith</v>
      </c>
      <c r="I228" s="14" t="str">
        <f t="shared" si="12"/>
        <v>Jonnu Smith</v>
      </c>
      <c r="J228" t="str">
        <f t="shared" si="13"/>
        <v>Jonnu Smith</v>
      </c>
      <c r="K228" t="str">
        <f t="shared" si="11"/>
        <v>J.SMITH, NE</v>
      </c>
      <c r="L228">
        <f>F228</f>
        <v>1.4</v>
      </c>
      <c r="O228" s="34">
        <v>224</v>
      </c>
      <c r="P228" s="17" t="s">
        <v>4843</v>
      </c>
      <c r="Q228" s="10" t="s">
        <v>20</v>
      </c>
      <c r="R228" s="8" t="s">
        <v>191</v>
      </c>
      <c r="S228" s="8">
        <v>2</v>
      </c>
      <c r="T228" s="11">
        <v>1.7</v>
      </c>
      <c r="V228" s="34">
        <v>227</v>
      </c>
      <c r="W228" s="17" t="s">
        <v>319</v>
      </c>
      <c r="X228" s="10" t="s">
        <v>23</v>
      </c>
      <c r="Y228" s="8" t="s">
        <v>192</v>
      </c>
      <c r="Z228" s="8">
        <v>3</v>
      </c>
      <c r="AA228" s="11">
        <v>1.4</v>
      </c>
    </row>
    <row r="229" spans="1:27" ht="28.8">
      <c r="A229" s="35">
        <v>227</v>
      </c>
      <c r="B229" s="18" t="s">
        <v>7004</v>
      </c>
      <c r="C229" s="12" t="s">
        <v>24</v>
      </c>
      <c r="D229" s="9" t="s">
        <v>192</v>
      </c>
      <c r="E229" s="9">
        <v>3</v>
      </c>
      <c r="F229" s="13">
        <v>1.4</v>
      </c>
      <c r="G229" s="15" t="str">
        <f>IF(C229="LAR","LA",C229)</f>
        <v>GB</v>
      </c>
      <c r="H229" s="14" t="str">
        <f>SUBSTITUTE(B229,CHAR(160)," ")</f>
        <v>Josiah Deguara</v>
      </c>
      <c r="I229" s="14" t="str">
        <f t="shared" si="12"/>
        <v>Josiah Deguara</v>
      </c>
      <c r="J229" t="str">
        <f t="shared" si="13"/>
        <v>Josiah Deguara</v>
      </c>
      <c r="K229" t="str">
        <f t="shared" si="11"/>
        <v>J.DEGUARA, GB</v>
      </c>
      <c r="L229">
        <f>F229</f>
        <v>1.4</v>
      </c>
      <c r="O229" s="35">
        <v>228</v>
      </c>
      <c r="P229" s="18" t="s">
        <v>4888</v>
      </c>
      <c r="Q229" s="12" t="s">
        <v>5</v>
      </c>
      <c r="R229" s="9" t="s">
        <v>190</v>
      </c>
      <c r="S229" s="9">
        <v>2</v>
      </c>
      <c r="T229" s="13">
        <v>1.6</v>
      </c>
      <c r="V229" s="35">
        <v>227</v>
      </c>
      <c r="W229" s="18" t="s">
        <v>7004</v>
      </c>
      <c r="X229" s="12" t="s">
        <v>24</v>
      </c>
      <c r="Y229" s="9" t="s">
        <v>192</v>
      </c>
      <c r="Z229" s="9">
        <v>3</v>
      </c>
      <c r="AA229" s="13">
        <v>1.4</v>
      </c>
    </row>
    <row r="230" spans="1:27" ht="28.8">
      <c r="A230" s="34">
        <v>229</v>
      </c>
      <c r="B230" s="17" t="s">
        <v>4876</v>
      </c>
      <c r="C230" s="10" t="s">
        <v>30</v>
      </c>
      <c r="D230" s="8" t="s">
        <v>192</v>
      </c>
      <c r="E230" s="8">
        <v>3</v>
      </c>
      <c r="F230" s="11">
        <v>1.3</v>
      </c>
      <c r="G230" s="15" t="str">
        <f>IF(C230="LAR","LA",C230)</f>
        <v>TEN</v>
      </c>
      <c r="H230" s="14" t="str">
        <f>SUBSTITUTE(B230,CHAR(160)," ")</f>
        <v>Tommy Hudson</v>
      </c>
      <c r="I230" s="14" t="str">
        <f t="shared" si="12"/>
        <v>Tommy Hudson</v>
      </c>
      <c r="J230" t="str">
        <f t="shared" si="13"/>
        <v>Tommy Hudson</v>
      </c>
      <c r="K230" t="str">
        <f t="shared" si="11"/>
        <v>T.HUDSON, TEN</v>
      </c>
      <c r="L230">
        <f>F230</f>
        <v>1.3</v>
      </c>
      <c r="O230" s="34">
        <v>228</v>
      </c>
      <c r="P230" s="17" t="s">
        <v>4856</v>
      </c>
      <c r="Q230" s="10" t="s">
        <v>16</v>
      </c>
      <c r="R230" s="8" t="s">
        <v>192</v>
      </c>
      <c r="S230" s="8">
        <v>2</v>
      </c>
      <c r="T230" s="11">
        <v>1.6</v>
      </c>
      <c r="V230" s="34">
        <v>229</v>
      </c>
      <c r="W230" s="17" t="s">
        <v>4876</v>
      </c>
      <c r="X230" s="10" t="s">
        <v>30</v>
      </c>
      <c r="Y230" s="8" t="s">
        <v>192</v>
      </c>
      <c r="Z230" s="8">
        <v>3</v>
      </c>
      <c r="AA230" s="11">
        <v>1.3</v>
      </c>
    </row>
    <row r="231" spans="1:27" ht="55.2">
      <c r="A231" s="35">
        <v>230</v>
      </c>
      <c r="B231" s="18" t="s">
        <v>573</v>
      </c>
      <c r="C231" s="12" t="s">
        <v>28</v>
      </c>
      <c r="D231" s="9" t="s">
        <v>191</v>
      </c>
      <c r="E231" s="9">
        <v>3</v>
      </c>
      <c r="F231" s="13">
        <v>1.2</v>
      </c>
      <c r="G231" s="15" t="str">
        <f>IF(C231="LAR","LA",C231)</f>
        <v>DET</v>
      </c>
      <c r="H231" s="14" t="str">
        <f>SUBSTITUTE(B231,CHAR(160)," ")</f>
        <v>Amon-Ra St. Brown</v>
      </c>
      <c r="I231" s="14" t="str">
        <f t="shared" si="12"/>
        <v>Amon-Ra St. Brown</v>
      </c>
      <c r="J231" t="str">
        <f t="shared" si="13"/>
        <v>Amon-Ra St. Bro</v>
      </c>
      <c r="K231" t="str">
        <f t="shared" si="11"/>
        <v>A. ST. BROWN, DET</v>
      </c>
      <c r="L231">
        <f>F231</f>
        <v>1.2</v>
      </c>
      <c r="O231" s="35">
        <v>228</v>
      </c>
      <c r="P231" s="18" t="s">
        <v>355</v>
      </c>
      <c r="Q231" s="12" t="s">
        <v>30</v>
      </c>
      <c r="R231" s="9" t="s">
        <v>191</v>
      </c>
      <c r="S231" s="9">
        <v>2</v>
      </c>
      <c r="T231" s="13">
        <v>1.6</v>
      </c>
      <c r="V231" s="35">
        <v>230</v>
      </c>
      <c r="W231" s="18" t="s">
        <v>573</v>
      </c>
      <c r="X231" s="12" t="s">
        <v>28</v>
      </c>
      <c r="Y231" s="9" t="s">
        <v>191</v>
      </c>
      <c r="Z231" s="9">
        <v>3</v>
      </c>
      <c r="AA231" s="13">
        <v>1.2</v>
      </c>
    </row>
    <row r="232" spans="1:27" ht="28.8">
      <c r="A232" s="34">
        <v>231</v>
      </c>
      <c r="B232" s="17" t="s">
        <v>279</v>
      </c>
      <c r="C232" s="10" t="s">
        <v>19</v>
      </c>
      <c r="D232" s="8" t="s">
        <v>190</v>
      </c>
      <c r="E232" s="8">
        <v>3</v>
      </c>
      <c r="F232" s="11">
        <v>1.1000000000000001</v>
      </c>
      <c r="G232" s="15" t="str">
        <f>IF(C232="LAR","LA",C232)</f>
        <v>HOU</v>
      </c>
      <c r="H232" s="14" t="str">
        <f>SUBSTITUTE(B232,CHAR(160)," ")</f>
        <v>David Johnson</v>
      </c>
      <c r="I232" s="14" t="str">
        <f t="shared" si="12"/>
        <v>David Johnson</v>
      </c>
      <c r="J232" t="str">
        <f t="shared" si="13"/>
        <v>David Johnson</v>
      </c>
      <c r="K232" t="str">
        <f t="shared" si="11"/>
        <v>D.JOHNSON, HOU</v>
      </c>
      <c r="L232">
        <f>F232</f>
        <v>1.1000000000000001</v>
      </c>
      <c r="O232" s="34">
        <v>228</v>
      </c>
      <c r="P232" s="17" t="s">
        <v>315</v>
      </c>
      <c r="Q232" s="10" t="s">
        <v>22</v>
      </c>
      <c r="R232" s="8" t="s">
        <v>192</v>
      </c>
      <c r="S232" s="8">
        <v>2</v>
      </c>
      <c r="T232" s="11">
        <v>1.6</v>
      </c>
      <c r="V232" s="34">
        <v>231</v>
      </c>
      <c r="W232" s="17" t="s">
        <v>279</v>
      </c>
      <c r="X232" s="10" t="s">
        <v>19</v>
      </c>
      <c r="Y232" s="8" t="s">
        <v>190</v>
      </c>
      <c r="Z232" s="8">
        <v>3</v>
      </c>
      <c r="AA232" s="11">
        <v>1.1000000000000001</v>
      </c>
    </row>
    <row r="233" spans="1:27" ht="28.8">
      <c r="A233" s="35">
        <v>231</v>
      </c>
      <c r="B233" s="18" t="s">
        <v>4863</v>
      </c>
      <c r="C233" s="12" t="s">
        <v>18</v>
      </c>
      <c r="D233" s="9" t="s">
        <v>190</v>
      </c>
      <c r="E233" s="9">
        <v>3</v>
      </c>
      <c r="F233" s="13">
        <v>1.1000000000000001</v>
      </c>
      <c r="G233" s="15" t="str">
        <f>IF(C233="LAR","LA",C233)</f>
        <v>TB</v>
      </c>
      <c r="H233" s="14" t="str">
        <f>SUBSTITUTE(B233,CHAR(160)," ")</f>
        <v>Ronald Jones II</v>
      </c>
      <c r="I233" s="14" t="str">
        <f t="shared" si="12"/>
        <v>Ronald Jones II</v>
      </c>
      <c r="J233" t="str">
        <f t="shared" si="13"/>
        <v>Ronald Jones</v>
      </c>
      <c r="K233" t="str">
        <f t="shared" si="11"/>
        <v>R.JONES, TB</v>
      </c>
      <c r="L233">
        <f>F233</f>
        <v>1.1000000000000001</v>
      </c>
      <c r="O233" s="35">
        <v>228</v>
      </c>
      <c r="P233" s="18" t="s">
        <v>4889</v>
      </c>
      <c r="Q233" s="12" t="s">
        <v>20</v>
      </c>
      <c r="R233" s="9" t="s">
        <v>192</v>
      </c>
      <c r="S233" s="9">
        <v>2</v>
      </c>
      <c r="T233" s="13">
        <v>1.6</v>
      </c>
      <c r="V233" s="35">
        <v>231</v>
      </c>
      <c r="W233" s="18" t="s">
        <v>4863</v>
      </c>
      <c r="X233" s="12" t="s">
        <v>18</v>
      </c>
      <c r="Y233" s="9" t="s">
        <v>190</v>
      </c>
      <c r="Z233" s="9">
        <v>3</v>
      </c>
      <c r="AA233" s="13">
        <v>1.1000000000000001</v>
      </c>
    </row>
    <row r="234" spans="1:27" ht="28.8">
      <c r="A234" s="34">
        <v>233</v>
      </c>
      <c r="B234" s="17" t="s">
        <v>7005</v>
      </c>
      <c r="C234" s="10" t="s">
        <v>18</v>
      </c>
      <c r="D234" s="8" t="s">
        <v>191</v>
      </c>
      <c r="E234" s="8">
        <v>3</v>
      </c>
      <c r="F234" s="11">
        <v>1</v>
      </c>
      <c r="G234" s="15" t="str">
        <f>IF(C234="LAR","LA",C234)</f>
        <v>TB</v>
      </c>
      <c r="H234" s="14" t="str">
        <f>SUBSTITUTE(B234,CHAR(160)," ")</f>
        <v>Jaelon Darden</v>
      </c>
      <c r="I234" s="14" t="str">
        <f t="shared" si="12"/>
        <v>Jaelon Darden</v>
      </c>
      <c r="J234" t="str">
        <f t="shared" si="13"/>
        <v>Jaelon Darden</v>
      </c>
      <c r="K234" t="str">
        <f t="shared" si="11"/>
        <v>J.DARDEN, TB</v>
      </c>
      <c r="L234">
        <f>F234</f>
        <v>1</v>
      </c>
      <c r="O234" s="34">
        <v>228</v>
      </c>
      <c r="P234" s="17" t="s">
        <v>4890</v>
      </c>
      <c r="Q234" s="10" t="s">
        <v>11</v>
      </c>
      <c r="R234" s="8" t="s">
        <v>191</v>
      </c>
      <c r="S234" s="8">
        <v>2</v>
      </c>
      <c r="T234" s="11">
        <v>1.6</v>
      </c>
      <c r="V234" s="34">
        <v>233</v>
      </c>
      <c r="W234" s="17" t="s">
        <v>7005</v>
      </c>
      <c r="X234" s="10" t="s">
        <v>18</v>
      </c>
      <c r="Y234" s="8" t="s">
        <v>191</v>
      </c>
      <c r="Z234" s="8">
        <v>3</v>
      </c>
      <c r="AA234" s="11">
        <v>1</v>
      </c>
    </row>
    <row r="235" spans="1:27" ht="28.8">
      <c r="A235" s="35">
        <v>234</v>
      </c>
      <c r="B235" s="18" t="s">
        <v>7006</v>
      </c>
      <c r="C235" s="12" t="s">
        <v>4</v>
      </c>
      <c r="D235" s="9" t="s">
        <v>190</v>
      </c>
      <c r="E235" s="9">
        <v>3</v>
      </c>
      <c r="F235" s="13">
        <v>0.9</v>
      </c>
      <c r="G235" s="15" t="str">
        <f>IF(C235="LAR","LA",C235)</f>
        <v>CLE</v>
      </c>
      <c r="H235" s="14" t="str">
        <f>SUBSTITUTE(B235,CHAR(160)," ")</f>
        <v>D'Ernest Johnson</v>
      </c>
      <c r="I235" s="14" t="str">
        <f t="shared" si="12"/>
        <v>D'Ernest Johnson</v>
      </c>
      <c r="J235" t="str">
        <f t="shared" si="13"/>
        <v>D'Ernest Johnson</v>
      </c>
      <c r="K235" t="str">
        <f t="shared" si="11"/>
        <v>D.JOHNSON, CLE</v>
      </c>
      <c r="L235">
        <f>F235</f>
        <v>0.9</v>
      </c>
      <c r="O235" s="35">
        <v>234</v>
      </c>
      <c r="P235" s="18" t="s">
        <v>567</v>
      </c>
      <c r="Q235" s="12" t="s">
        <v>27</v>
      </c>
      <c r="R235" s="9" t="s">
        <v>191</v>
      </c>
      <c r="S235" s="9">
        <v>2</v>
      </c>
      <c r="T235" s="13">
        <v>1.5</v>
      </c>
      <c r="V235" s="35">
        <v>234</v>
      </c>
      <c r="W235" s="18" t="s">
        <v>7006</v>
      </c>
      <c r="X235" s="12" t="s">
        <v>4</v>
      </c>
      <c r="Y235" s="9" t="s">
        <v>190</v>
      </c>
      <c r="Z235" s="9">
        <v>3</v>
      </c>
      <c r="AA235" s="13">
        <v>0.9</v>
      </c>
    </row>
    <row r="236" spans="1:27" ht="41.4">
      <c r="A236" s="34">
        <v>234</v>
      </c>
      <c r="B236" s="17" t="s">
        <v>4889</v>
      </c>
      <c r="C236" s="10" t="s">
        <v>20</v>
      </c>
      <c r="D236" s="8" t="s">
        <v>192</v>
      </c>
      <c r="E236" s="8">
        <v>3</v>
      </c>
      <c r="F236" s="11">
        <v>0.9</v>
      </c>
      <c r="G236" s="15" t="str">
        <f>IF(C236="LAR","LA",C236)</f>
        <v>JAX</v>
      </c>
      <c r="H236" s="14" t="str">
        <f>SUBSTITUTE(B236,CHAR(160)," ")</f>
        <v>Luke Farrell</v>
      </c>
      <c r="I236" s="14" t="str">
        <f t="shared" si="12"/>
        <v>Luke Farrell</v>
      </c>
      <c r="J236" t="str">
        <f t="shared" si="13"/>
        <v>Luke Farrell</v>
      </c>
      <c r="K236" t="str">
        <f t="shared" si="11"/>
        <v>L.FARRELL, JAX</v>
      </c>
      <c r="L236">
        <f>F236</f>
        <v>0.9</v>
      </c>
      <c r="O236" s="34">
        <v>234</v>
      </c>
      <c r="P236" s="17" t="s">
        <v>4891</v>
      </c>
      <c r="Q236" s="10" t="s">
        <v>18</v>
      </c>
      <c r="R236" s="8" t="s">
        <v>191</v>
      </c>
      <c r="S236" s="8">
        <v>2</v>
      </c>
      <c r="T236" s="11">
        <v>1.5</v>
      </c>
      <c r="V236" s="34">
        <v>234</v>
      </c>
      <c r="W236" s="17" t="s">
        <v>4889</v>
      </c>
      <c r="X236" s="10" t="s">
        <v>20</v>
      </c>
      <c r="Y236" s="8" t="s">
        <v>192</v>
      </c>
      <c r="Z236" s="8">
        <v>3</v>
      </c>
      <c r="AA236" s="11">
        <v>0.9</v>
      </c>
    </row>
    <row r="237" spans="1:27" ht="28.8">
      <c r="A237" s="35">
        <v>236</v>
      </c>
      <c r="B237" s="18" t="s">
        <v>4895</v>
      </c>
      <c r="C237" s="12" t="s">
        <v>26</v>
      </c>
      <c r="D237" s="9" t="s">
        <v>191</v>
      </c>
      <c r="E237" s="9">
        <v>3</v>
      </c>
      <c r="F237" s="13">
        <v>0.8</v>
      </c>
      <c r="G237" s="15" t="str">
        <f>IF(C237="LAR","LA",C237)</f>
        <v>BUF</v>
      </c>
      <c r="H237" s="14" t="str">
        <f>SUBSTITUTE(B237,CHAR(160)," ")</f>
        <v>Isaiah McKenzie</v>
      </c>
      <c r="I237" s="14" t="str">
        <f t="shared" si="12"/>
        <v>Isaiah McKenzie</v>
      </c>
      <c r="J237" t="str">
        <f t="shared" si="13"/>
        <v>Isaiah McKenzie</v>
      </c>
      <c r="K237" t="str">
        <f t="shared" si="11"/>
        <v>I.MCKENZIE, BUF</v>
      </c>
      <c r="L237">
        <f>F237</f>
        <v>0.8</v>
      </c>
      <c r="O237" s="35">
        <v>236</v>
      </c>
      <c r="P237" s="18" t="s">
        <v>330</v>
      </c>
      <c r="Q237" s="12" t="s">
        <v>6</v>
      </c>
      <c r="R237" s="9" t="s">
        <v>192</v>
      </c>
      <c r="S237" s="9">
        <v>2</v>
      </c>
      <c r="T237" s="13">
        <v>1.3</v>
      </c>
      <c r="V237" s="35">
        <v>236</v>
      </c>
      <c r="W237" s="18" t="s">
        <v>4895</v>
      </c>
      <c r="X237" s="12" t="s">
        <v>26</v>
      </c>
      <c r="Y237" s="9" t="s">
        <v>191</v>
      </c>
      <c r="Z237" s="9">
        <v>3</v>
      </c>
      <c r="AA237" s="13">
        <v>0.8</v>
      </c>
    </row>
    <row r="238" spans="1:27" ht="43.2">
      <c r="A238" s="34">
        <v>236</v>
      </c>
      <c r="B238" s="17" t="s">
        <v>4870</v>
      </c>
      <c r="C238" s="10" t="s">
        <v>0</v>
      </c>
      <c r="D238" s="8" t="s">
        <v>190</v>
      </c>
      <c r="E238" s="8">
        <v>3</v>
      </c>
      <c r="F238" s="11">
        <v>0.8</v>
      </c>
      <c r="G238" s="15" t="str">
        <f>IF(C238="LAR","LA",C238)</f>
        <v>BAL</v>
      </c>
      <c r="H238" s="14" t="str">
        <f>SUBSTITUTE(B238,CHAR(160)," ")</f>
        <v>Devonta Freeman</v>
      </c>
      <c r="I238" s="14" t="str">
        <f t="shared" si="12"/>
        <v>Devonta Freeman</v>
      </c>
      <c r="J238" t="str">
        <f t="shared" si="13"/>
        <v>Devonta Freeman</v>
      </c>
      <c r="K238" t="str">
        <f t="shared" si="11"/>
        <v>D.FREEMAN, BAL</v>
      </c>
      <c r="L238">
        <f>F238</f>
        <v>0.8</v>
      </c>
      <c r="O238" s="34">
        <v>236</v>
      </c>
      <c r="P238" s="17" t="s">
        <v>303</v>
      </c>
      <c r="Q238" s="10" t="s">
        <v>29</v>
      </c>
      <c r="R238" s="8" t="s">
        <v>191</v>
      </c>
      <c r="S238" s="8">
        <v>2</v>
      </c>
      <c r="T238" s="11">
        <v>1.3</v>
      </c>
      <c r="V238" s="34">
        <v>236</v>
      </c>
      <c r="W238" s="17" t="s">
        <v>4870</v>
      </c>
      <c r="X238" s="10" t="s">
        <v>0</v>
      </c>
      <c r="Y238" s="8" t="s">
        <v>190</v>
      </c>
      <c r="Z238" s="8">
        <v>3</v>
      </c>
      <c r="AA238" s="11">
        <v>0.8</v>
      </c>
    </row>
    <row r="239" spans="1:27" ht="41.4">
      <c r="A239" s="35">
        <v>236</v>
      </c>
      <c r="B239" s="18" t="s">
        <v>4873</v>
      </c>
      <c r="C239" s="12" t="s">
        <v>6</v>
      </c>
      <c r="D239" s="9" t="s">
        <v>190</v>
      </c>
      <c r="E239" s="9">
        <v>3</v>
      </c>
      <c r="F239" s="13">
        <v>0.8</v>
      </c>
      <c r="G239" s="15" t="str">
        <f>IF(C239="LAR","LA",C239)</f>
        <v>SEA</v>
      </c>
      <c r="H239" s="14" t="str">
        <f>SUBSTITUTE(B239,CHAR(160)," ")</f>
        <v>Alex Collins</v>
      </c>
      <c r="I239" s="14" t="str">
        <f t="shared" si="12"/>
        <v>Alex Collins</v>
      </c>
      <c r="J239" t="str">
        <f t="shared" si="13"/>
        <v>Alex Collins</v>
      </c>
      <c r="K239" t="str">
        <f t="shared" si="11"/>
        <v>A.COLLINS, SEA</v>
      </c>
      <c r="L239">
        <f>F239</f>
        <v>0.8</v>
      </c>
      <c r="O239" s="35">
        <v>238</v>
      </c>
      <c r="P239" s="18" t="s">
        <v>4892</v>
      </c>
      <c r="Q239" s="12" t="s">
        <v>10</v>
      </c>
      <c r="R239" s="9" t="s">
        <v>191</v>
      </c>
      <c r="S239" s="9">
        <v>2</v>
      </c>
      <c r="T239" s="13">
        <v>1.2</v>
      </c>
      <c r="V239" s="35">
        <v>236</v>
      </c>
      <c r="W239" s="18" t="s">
        <v>4873</v>
      </c>
      <c r="X239" s="12" t="s">
        <v>6</v>
      </c>
      <c r="Y239" s="9" t="s">
        <v>190</v>
      </c>
      <c r="Z239" s="9">
        <v>3</v>
      </c>
      <c r="AA239" s="13">
        <v>0.8</v>
      </c>
    </row>
    <row r="240" spans="1:27" ht="41.4">
      <c r="A240" s="34">
        <v>239</v>
      </c>
      <c r="B240" s="17" t="s">
        <v>7007</v>
      </c>
      <c r="C240" s="10" t="s">
        <v>27</v>
      </c>
      <c r="D240" s="8" t="s">
        <v>190</v>
      </c>
      <c r="E240" s="8">
        <v>3</v>
      </c>
      <c r="F240" s="11">
        <v>0.7</v>
      </c>
      <c r="G240" s="15" t="str">
        <f>IF(C240="LAR","LA",C240)</f>
        <v>DEN</v>
      </c>
      <c r="H240" s="14" t="str">
        <f>SUBSTITUTE(B240,CHAR(160)," ")</f>
        <v>Damarea Crockett</v>
      </c>
      <c r="I240" s="14" t="str">
        <f t="shared" si="12"/>
        <v>Damarea Crockett</v>
      </c>
      <c r="J240" t="str">
        <f t="shared" si="13"/>
        <v>Damarea Crockett</v>
      </c>
      <c r="K240" t="str">
        <f t="shared" si="11"/>
        <v>D.CROCKETT, DEN</v>
      </c>
      <c r="L240">
        <f>F240</f>
        <v>0.7</v>
      </c>
      <c r="O240" s="34">
        <v>239</v>
      </c>
      <c r="P240" s="17" t="s">
        <v>4895</v>
      </c>
      <c r="Q240" s="10" t="s">
        <v>26</v>
      </c>
      <c r="R240" s="8" t="s">
        <v>191</v>
      </c>
      <c r="S240" s="8">
        <v>2</v>
      </c>
      <c r="T240" s="11">
        <v>1.1000000000000001</v>
      </c>
      <c r="V240" s="34">
        <v>239</v>
      </c>
      <c r="W240" s="17" t="s">
        <v>7007</v>
      </c>
      <c r="X240" s="10" t="s">
        <v>27</v>
      </c>
      <c r="Y240" s="8" t="s">
        <v>190</v>
      </c>
      <c r="Z240" s="8">
        <v>3</v>
      </c>
      <c r="AA240" s="11">
        <v>0.7</v>
      </c>
    </row>
    <row r="241" spans="1:27" ht="41.4">
      <c r="A241" s="35">
        <v>239</v>
      </c>
      <c r="B241" s="18" t="s">
        <v>7008</v>
      </c>
      <c r="C241" s="12" t="s">
        <v>27</v>
      </c>
      <c r="D241" s="9" t="s">
        <v>191</v>
      </c>
      <c r="E241" s="9">
        <v>3</v>
      </c>
      <c r="F241" s="13">
        <v>0.7</v>
      </c>
      <c r="G241" s="15" t="str">
        <f>IF(C241="LAR","LA",C241)</f>
        <v>DEN</v>
      </c>
      <c r="H241" s="14" t="str">
        <f>SUBSTITUTE(B241,CHAR(160)," ")</f>
        <v>Diontae Spencer</v>
      </c>
      <c r="I241" s="14" t="str">
        <f t="shared" si="12"/>
        <v>Diontae Spencer</v>
      </c>
      <c r="J241" t="str">
        <f t="shared" si="13"/>
        <v>Diontae Spencer</v>
      </c>
      <c r="K241" t="str">
        <f t="shared" si="11"/>
        <v>D.SPENCER, DEN</v>
      </c>
      <c r="L241">
        <f>F241</f>
        <v>0.7</v>
      </c>
      <c r="O241" s="35">
        <v>240</v>
      </c>
      <c r="P241" s="18" t="s">
        <v>578</v>
      </c>
      <c r="Q241" s="12" t="s">
        <v>21</v>
      </c>
      <c r="R241" s="9" t="s">
        <v>190</v>
      </c>
      <c r="S241" s="9">
        <v>2</v>
      </c>
      <c r="T241" s="13">
        <v>1</v>
      </c>
      <c r="V241" s="35">
        <v>239</v>
      </c>
      <c r="W241" s="18" t="s">
        <v>7008</v>
      </c>
      <c r="X241" s="12" t="s">
        <v>27</v>
      </c>
      <c r="Y241" s="9" t="s">
        <v>191</v>
      </c>
      <c r="Z241" s="9">
        <v>3</v>
      </c>
      <c r="AA241" s="13">
        <v>0.7</v>
      </c>
    </row>
    <row r="242" spans="1:27" ht="28.8">
      <c r="A242" s="34">
        <v>241</v>
      </c>
      <c r="B242" s="17" t="s">
        <v>7009</v>
      </c>
      <c r="C242" s="10" t="s">
        <v>23</v>
      </c>
      <c r="D242" s="8" t="s">
        <v>190</v>
      </c>
      <c r="E242" s="8">
        <v>3</v>
      </c>
      <c r="F242" s="11">
        <v>0.6</v>
      </c>
      <c r="G242" s="15" t="str">
        <f>IF(C242="LAR","LA",C242)</f>
        <v>NE</v>
      </c>
      <c r="H242" s="14" t="str">
        <f>SUBSTITUTE(B242,CHAR(160)," ")</f>
        <v>James White O</v>
      </c>
      <c r="I242" s="14" t="str">
        <f t="shared" si="12"/>
        <v>James White O</v>
      </c>
      <c r="J242" t="str">
        <f t="shared" si="13"/>
        <v>James White</v>
      </c>
      <c r="K242" t="str">
        <f t="shared" si="11"/>
        <v>J.WHITE, NE</v>
      </c>
      <c r="L242">
        <f>F242</f>
        <v>0.6</v>
      </c>
      <c r="O242" s="34">
        <v>240</v>
      </c>
      <c r="P242" s="17" t="s">
        <v>338</v>
      </c>
      <c r="Q242" s="10" t="s">
        <v>17</v>
      </c>
      <c r="R242" s="8" t="s">
        <v>192</v>
      </c>
      <c r="S242" s="8">
        <v>2</v>
      </c>
      <c r="T242" s="11">
        <v>1</v>
      </c>
      <c r="V242" s="34">
        <v>241</v>
      </c>
      <c r="W242" s="17" t="s">
        <v>7009</v>
      </c>
      <c r="X242" s="10" t="s">
        <v>23</v>
      </c>
      <c r="Y242" s="8" t="s">
        <v>190</v>
      </c>
      <c r="Z242" s="8">
        <v>3</v>
      </c>
      <c r="AA242" s="11">
        <v>0.6</v>
      </c>
    </row>
    <row r="243" spans="1:27" ht="55.2">
      <c r="A243" s="35">
        <v>241</v>
      </c>
      <c r="B243" s="18" t="s">
        <v>4896</v>
      </c>
      <c r="C243" s="12" t="s">
        <v>3</v>
      </c>
      <c r="D243" s="9" t="s">
        <v>190</v>
      </c>
      <c r="E243" s="9">
        <v>3</v>
      </c>
      <c r="F243" s="13">
        <v>0.6</v>
      </c>
      <c r="G243" s="15" t="str">
        <f>IF(C243="LAR","LA",C243)</f>
        <v>NYG</v>
      </c>
      <c r="H243" s="14" t="str">
        <f>SUBSTITUTE(B243,CHAR(160)," ")</f>
        <v>Elijhaa Penny</v>
      </c>
      <c r="I243" s="14" t="str">
        <f t="shared" si="12"/>
        <v>Elijhaa Penny</v>
      </c>
      <c r="J243" t="str">
        <f t="shared" si="13"/>
        <v>Elijhaa Penny</v>
      </c>
      <c r="K243" t="str">
        <f t="shared" si="11"/>
        <v>E.PENNY, NYG</v>
      </c>
      <c r="L243">
        <f>F243</f>
        <v>0.6</v>
      </c>
      <c r="O243" s="35">
        <v>240</v>
      </c>
      <c r="P243" s="18" t="s">
        <v>4893</v>
      </c>
      <c r="Q243" s="12" t="s">
        <v>24</v>
      </c>
      <c r="R243" s="9" t="s">
        <v>191</v>
      </c>
      <c r="S243" s="9">
        <v>2</v>
      </c>
      <c r="T243" s="13">
        <v>1</v>
      </c>
      <c r="V243" s="35">
        <v>241</v>
      </c>
      <c r="W243" s="18" t="s">
        <v>4896</v>
      </c>
      <c r="X243" s="12" t="s">
        <v>3</v>
      </c>
      <c r="Y243" s="9" t="s">
        <v>190</v>
      </c>
      <c r="Z243" s="9">
        <v>3</v>
      </c>
      <c r="AA243" s="13">
        <v>0.6</v>
      </c>
    </row>
    <row r="244" spans="1:27" ht="27.6">
      <c r="A244" s="34">
        <v>241</v>
      </c>
      <c r="B244" s="17" t="s">
        <v>7010</v>
      </c>
      <c r="C244" s="10" t="s">
        <v>362</v>
      </c>
      <c r="D244" s="8" t="s">
        <v>190</v>
      </c>
      <c r="E244" s="8">
        <v>3</v>
      </c>
      <c r="F244" s="11">
        <v>0.6</v>
      </c>
      <c r="G244" s="15" t="str">
        <f>IF(C244="LAR","LA",C244)</f>
        <v>LA</v>
      </c>
      <c r="H244" s="14" t="str">
        <f>SUBSTITUTE(B244,CHAR(160)," ")</f>
        <v>Jake Funk</v>
      </c>
      <c r="I244" s="14" t="str">
        <f t="shared" si="12"/>
        <v>Jake Funk</v>
      </c>
      <c r="J244" t="str">
        <f t="shared" si="13"/>
        <v>Jake Funk</v>
      </c>
      <c r="K244" t="str">
        <f t="shared" si="11"/>
        <v>J.FUNK, LA</v>
      </c>
      <c r="L244">
        <f>F244</f>
        <v>0.6</v>
      </c>
      <c r="O244" s="34">
        <v>243</v>
      </c>
      <c r="P244" s="17" t="s">
        <v>579</v>
      </c>
      <c r="Q244" s="10" t="s">
        <v>24</v>
      </c>
      <c r="R244" s="8" t="s">
        <v>190</v>
      </c>
      <c r="S244" s="8">
        <v>2</v>
      </c>
      <c r="T244" s="11">
        <v>0.8</v>
      </c>
      <c r="V244" s="34">
        <v>241</v>
      </c>
      <c r="W244" s="17" t="s">
        <v>7010</v>
      </c>
      <c r="X244" s="10" t="s">
        <v>362</v>
      </c>
      <c r="Y244" s="8" t="s">
        <v>190</v>
      </c>
      <c r="Z244" s="8">
        <v>3</v>
      </c>
      <c r="AA244" s="11">
        <v>0.6</v>
      </c>
    </row>
    <row r="245" spans="1:27" ht="43.2">
      <c r="A245" s="35">
        <v>244</v>
      </c>
      <c r="B245" s="18" t="s">
        <v>307</v>
      </c>
      <c r="C245" s="12" t="s">
        <v>19</v>
      </c>
      <c r="D245" s="9" t="s">
        <v>190</v>
      </c>
      <c r="E245" s="9">
        <v>3</v>
      </c>
      <c r="F245" s="13">
        <v>0.5</v>
      </c>
      <c r="G245" s="15" t="str">
        <f>IF(C245="LAR","LA",C245)</f>
        <v>HOU</v>
      </c>
      <c r="H245" s="14" t="str">
        <f>SUBSTITUTE(B245,CHAR(160)," ")</f>
        <v>Phillip Lindsay</v>
      </c>
      <c r="I245" s="14" t="str">
        <f t="shared" si="12"/>
        <v>Phillip Lindsay</v>
      </c>
      <c r="J245" t="str">
        <f t="shared" si="13"/>
        <v>Phillip Lindsay</v>
      </c>
      <c r="K245" t="str">
        <f t="shared" si="11"/>
        <v>P.LINDSAY, HOU</v>
      </c>
      <c r="L245">
        <f>F245</f>
        <v>0.5</v>
      </c>
      <c r="O245" s="35">
        <v>243</v>
      </c>
      <c r="P245" s="18" t="s">
        <v>4894</v>
      </c>
      <c r="Q245" s="12" t="s">
        <v>11</v>
      </c>
      <c r="R245" s="9" t="s">
        <v>190</v>
      </c>
      <c r="S245" s="9">
        <v>2</v>
      </c>
      <c r="T245" s="13">
        <v>0.8</v>
      </c>
      <c r="V245" s="35">
        <v>244</v>
      </c>
      <c r="W245" s="18" t="s">
        <v>307</v>
      </c>
      <c r="X245" s="12" t="s">
        <v>19</v>
      </c>
      <c r="Y245" s="9" t="s">
        <v>190</v>
      </c>
      <c r="Z245" s="9">
        <v>3</v>
      </c>
      <c r="AA245" s="13">
        <v>0.5</v>
      </c>
    </row>
    <row r="246" spans="1:27" ht="43.2">
      <c r="A246" s="34">
        <v>245</v>
      </c>
      <c r="B246" s="17" t="s">
        <v>7011</v>
      </c>
      <c r="C246" s="10" t="s">
        <v>3</v>
      </c>
      <c r="D246" s="8" t="s">
        <v>190</v>
      </c>
      <c r="E246" s="8">
        <v>3</v>
      </c>
      <c r="F246" s="11">
        <v>0.4</v>
      </c>
      <c r="G246" s="15" t="str">
        <f>IF(C246="LAR","LA",C246)</f>
        <v>NYG</v>
      </c>
      <c r="H246" s="14" t="str">
        <f>SUBSTITUTE(B246,CHAR(160)," ")</f>
        <v>Gary Brightwell</v>
      </c>
      <c r="I246" s="14" t="str">
        <f t="shared" si="12"/>
        <v>Gary Brightwell</v>
      </c>
      <c r="J246" t="str">
        <f t="shared" si="13"/>
        <v>Gary Brightwell</v>
      </c>
      <c r="K246" t="str">
        <f t="shared" si="11"/>
        <v>G.BRIGHTWELL, NYG</v>
      </c>
      <c r="L246">
        <f>F246</f>
        <v>0.4</v>
      </c>
      <c r="O246" s="34">
        <v>243</v>
      </c>
      <c r="P246" s="17" t="s">
        <v>576</v>
      </c>
      <c r="Q246" s="10" t="s">
        <v>25</v>
      </c>
      <c r="R246" s="8" t="s">
        <v>190</v>
      </c>
      <c r="S246" s="8">
        <v>2</v>
      </c>
      <c r="T246" s="11">
        <v>0.8</v>
      </c>
      <c r="V246" s="34">
        <v>245</v>
      </c>
      <c r="W246" s="17" t="s">
        <v>7011</v>
      </c>
      <c r="X246" s="10" t="s">
        <v>3</v>
      </c>
      <c r="Y246" s="8" t="s">
        <v>190</v>
      </c>
      <c r="Z246" s="8">
        <v>3</v>
      </c>
      <c r="AA246" s="11">
        <v>0.4</v>
      </c>
    </row>
    <row r="247" spans="1:27" ht="28.8">
      <c r="A247" s="35">
        <v>246</v>
      </c>
      <c r="B247" s="18" t="s">
        <v>343</v>
      </c>
      <c r="C247" s="12" t="s">
        <v>25</v>
      </c>
      <c r="D247" s="9" t="s">
        <v>191</v>
      </c>
      <c r="E247" s="9">
        <v>3</v>
      </c>
      <c r="F247" s="13">
        <v>0.3</v>
      </c>
      <c r="G247" s="15" t="str">
        <f>IF(C247="LAR","LA",C247)</f>
        <v>LAC</v>
      </c>
      <c r="H247" s="14" t="str">
        <f>SUBSTITUTE(B247,CHAR(160)," ")</f>
        <v>Jalen Guyton</v>
      </c>
      <c r="I247" s="14" t="str">
        <f t="shared" si="12"/>
        <v>Jalen Guyton</v>
      </c>
      <c r="J247" t="str">
        <f t="shared" si="13"/>
        <v>Jalen Guyton</v>
      </c>
      <c r="K247" t="str">
        <f t="shared" si="11"/>
        <v>J.GUYTON, LAC</v>
      </c>
      <c r="L247">
        <f>F247</f>
        <v>0.3</v>
      </c>
      <c r="O247" s="35">
        <v>246</v>
      </c>
      <c r="P247" s="18" t="s">
        <v>302</v>
      </c>
      <c r="Q247" s="12" t="s">
        <v>20</v>
      </c>
      <c r="R247" s="9" t="s">
        <v>190</v>
      </c>
      <c r="S247" s="9">
        <v>2</v>
      </c>
      <c r="T247" s="13">
        <v>0.7</v>
      </c>
      <c r="V247" s="35">
        <v>246</v>
      </c>
      <c r="W247" s="18" t="s">
        <v>343</v>
      </c>
      <c r="X247" s="12" t="s">
        <v>25</v>
      </c>
      <c r="Y247" s="9" t="s">
        <v>191</v>
      </c>
      <c r="Z247" s="9">
        <v>3</v>
      </c>
      <c r="AA247" s="13">
        <v>0.3</v>
      </c>
    </row>
    <row r="248" spans="1:27" ht="43.2">
      <c r="A248" s="34">
        <v>246</v>
      </c>
      <c r="B248" s="17" t="s">
        <v>576</v>
      </c>
      <c r="C248" s="10" t="s">
        <v>25</v>
      </c>
      <c r="D248" s="8" t="s">
        <v>190</v>
      </c>
      <c r="E248" s="8">
        <v>3</v>
      </c>
      <c r="F248" s="11">
        <v>0.3</v>
      </c>
      <c r="G248" s="15" t="str">
        <f>IF(C248="LAR","LA",C248)</f>
        <v>LAC</v>
      </c>
      <c r="H248" s="14" t="str">
        <f>SUBSTITUTE(B248,CHAR(160)," ")</f>
        <v>Larry Rountree III</v>
      </c>
      <c r="I248" s="14" t="str">
        <f t="shared" si="12"/>
        <v>Larry Rountree</v>
      </c>
      <c r="J248" t="str">
        <f t="shared" si="13"/>
        <v>Larry Rountree</v>
      </c>
      <c r="K248" t="str">
        <f t="shared" si="11"/>
        <v>L.ROUNTREE, LAC</v>
      </c>
      <c r="L248">
        <f>F248</f>
        <v>0.3</v>
      </c>
      <c r="O248" s="34">
        <v>246</v>
      </c>
      <c r="P248" s="17" t="s">
        <v>569</v>
      </c>
      <c r="Q248" s="10" t="s">
        <v>29</v>
      </c>
      <c r="R248" s="8" t="s">
        <v>190</v>
      </c>
      <c r="S248" s="8">
        <v>2</v>
      </c>
      <c r="T248" s="11">
        <v>0.7</v>
      </c>
      <c r="V248" s="34">
        <v>246</v>
      </c>
      <c r="W248" s="17" t="s">
        <v>576</v>
      </c>
      <c r="X248" s="10" t="s">
        <v>25</v>
      </c>
      <c r="Y248" s="8" t="s">
        <v>190</v>
      </c>
      <c r="Z248" s="8">
        <v>3</v>
      </c>
      <c r="AA248" s="11">
        <v>0.3</v>
      </c>
    </row>
    <row r="249" spans="1:27" ht="28.8">
      <c r="A249" s="35">
        <v>246</v>
      </c>
      <c r="B249" s="18" t="s">
        <v>7012</v>
      </c>
      <c r="C249" s="12" t="s">
        <v>30</v>
      </c>
      <c r="D249" s="9" t="s">
        <v>191</v>
      </c>
      <c r="E249" s="9">
        <v>3</v>
      </c>
      <c r="F249" s="13">
        <v>0.3</v>
      </c>
      <c r="G249" s="15" t="str">
        <f>IF(C249="LAR","LA",C249)</f>
        <v>TEN</v>
      </c>
      <c r="H249" s="14" t="str">
        <f>SUBSTITUTE(B249,CHAR(160)," ")</f>
        <v>A.J. Brown Q</v>
      </c>
      <c r="I249" s="14" t="str">
        <f t="shared" si="12"/>
        <v>A.J. Brown Q</v>
      </c>
      <c r="J249" t="str">
        <f t="shared" si="13"/>
        <v>A.J. Brown</v>
      </c>
      <c r="K249" t="str">
        <f t="shared" si="11"/>
        <v>A.BROWN, TEN</v>
      </c>
      <c r="L249">
        <f>F249</f>
        <v>0.3</v>
      </c>
      <c r="O249" s="35">
        <v>248</v>
      </c>
      <c r="P249" s="18" t="s">
        <v>347</v>
      </c>
      <c r="Q249" s="12" t="s">
        <v>3</v>
      </c>
      <c r="R249" s="9" t="s">
        <v>191</v>
      </c>
      <c r="S249" s="9">
        <v>2</v>
      </c>
      <c r="T249" s="13">
        <v>0.6</v>
      </c>
      <c r="V249" s="35">
        <v>246</v>
      </c>
      <c r="W249" s="18" t="s">
        <v>7012</v>
      </c>
      <c r="X249" s="12" t="s">
        <v>30</v>
      </c>
      <c r="Y249" s="9" t="s">
        <v>191</v>
      </c>
      <c r="Z249" s="9">
        <v>3</v>
      </c>
      <c r="AA249" s="13">
        <v>0.3</v>
      </c>
    </row>
    <row r="250" spans="1:27" ht="28.8">
      <c r="A250" s="34">
        <v>249</v>
      </c>
      <c r="B250" s="17" t="s">
        <v>7013</v>
      </c>
      <c r="C250" s="10" t="s">
        <v>30</v>
      </c>
      <c r="D250" s="8" t="s">
        <v>190</v>
      </c>
      <c r="E250" s="8">
        <v>3</v>
      </c>
      <c r="F250" s="11">
        <v>0.2</v>
      </c>
      <c r="G250" s="15" t="str">
        <f>IF(C250="LAR","LA",C250)</f>
        <v>TEN</v>
      </c>
      <c r="H250" s="14" t="str">
        <f>SUBSTITUTE(B250,CHAR(160)," ")</f>
        <v>Mekhi Sargent</v>
      </c>
      <c r="I250" s="14" t="str">
        <f t="shared" si="12"/>
        <v>Mekhi Sargent</v>
      </c>
      <c r="J250" t="str">
        <f t="shared" si="13"/>
        <v>Mekhi Sargent</v>
      </c>
      <c r="K250" t="str">
        <f t="shared" si="11"/>
        <v>M.SARGENT, TEN</v>
      </c>
      <c r="L250">
        <f>F250</f>
        <v>0.2</v>
      </c>
      <c r="O250" s="34">
        <v>249</v>
      </c>
      <c r="P250" s="17" t="s">
        <v>4896</v>
      </c>
      <c r="Q250" s="10" t="s">
        <v>3</v>
      </c>
      <c r="R250" s="8" t="s">
        <v>190</v>
      </c>
      <c r="S250" s="8">
        <v>2</v>
      </c>
      <c r="T250" s="11">
        <v>0.5</v>
      </c>
      <c r="V250" s="34">
        <v>249</v>
      </c>
      <c r="W250" s="17" t="s">
        <v>7013</v>
      </c>
      <c r="X250" s="10" t="s">
        <v>30</v>
      </c>
      <c r="Y250" s="8" t="s">
        <v>190</v>
      </c>
      <c r="Z250" s="8">
        <v>3</v>
      </c>
      <c r="AA250" s="11">
        <v>0.2</v>
      </c>
    </row>
    <row r="251" spans="1:27" ht="55.2">
      <c r="A251" s="35">
        <v>250</v>
      </c>
      <c r="B251" s="18" t="s">
        <v>7014</v>
      </c>
      <c r="C251" s="12" t="s">
        <v>21</v>
      </c>
      <c r="D251" s="9" t="s">
        <v>192</v>
      </c>
      <c r="E251" s="9">
        <v>3</v>
      </c>
      <c r="F251" s="13">
        <v>0</v>
      </c>
      <c r="G251" s="15" t="str">
        <f>IF(C251="LAR","LA",C251)</f>
        <v>CAR</v>
      </c>
      <c r="H251" s="14" t="str">
        <f>SUBSTITUTE(B251,CHAR(160)," ")</f>
        <v>Colin Thompson</v>
      </c>
      <c r="I251" s="14" t="str">
        <f t="shared" si="12"/>
        <v>Colin Thompson</v>
      </c>
      <c r="J251" t="str">
        <f t="shared" si="13"/>
        <v>Colin Thompson</v>
      </c>
      <c r="K251" t="str">
        <f t="shared" si="11"/>
        <v>C.THOMPSON, CAR</v>
      </c>
      <c r="L251">
        <f>F251</f>
        <v>0</v>
      </c>
      <c r="O251" s="36">
        <v>250</v>
      </c>
      <c r="P251" s="18" t="s">
        <v>379</v>
      </c>
      <c r="Q251" s="23" t="s">
        <v>4</v>
      </c>
      <c r="R251" s="22" t="s">
        <v>191</v>
      </c>
      <c r="S251" s="22">
        <v>2</v>
      </c>
      <c r="T251" s="24">
        <v>0.4</v>
      </c>
      <c r="V251" s="35">
        <v>250</v>
      </c>
      <c r="W251" s="18" t="s">
        <v>7014</v>
      </c>
      <c r="X251" s="12" t="s">
        <v>21</v>
      </c>
      <c r="Y251" s="9" t="s">
        <v>192</v>
      </c>
      <c r="Z251" s="9">
        <v>3</v>
      </c>
      <c r="AA251" s="13">
        <v>0</v>
      </c>
    </row>
    <row r="252" spans="1:27" ht="28.8">
      <c r="A252" s="34">
        <v>250</v>
      </c>
      <c r="B252" s="17" t="s">
        <v>4846</v>
      </c>
      <c r="C252" s="10" t="s">
        <v>21</v>
      </c>
      <c r="D252" s="8" t="s">
        <v>191</v>
      </c>
      <c r="E252" s="8">
        <v>3</v>
      </c>
      <c r="F252" s="11">
        <v>0</v>
      </c>
      <c r="G252" s="15" t="str">
        <f>IF(C252="LAR","LA",C252)</f>
        <v>CAR</v>
      </c>
      <c r="H252" s="14" t="str">
        <f>SUBSTITUTE(B252,CHAR(160)," ")</f>
        <v>Brandon Zylstra</v>
      </c>
      <c r="I252" s="14" t="str">
        <f t="shared" ref="I252:I255" si="14">TRIM(SUBSTITUTE(SUBSTITUTE(SUBSTITUTE(H252,"III",""),"III",""),"Jr.",""))</f>
        <v>Brandon Zylstra</v>
      </c>
      <c r="J252" t="str">
        <f t="shared" ref="J252:J255" si="15">IFERROR(TRIM(IF(FIND(" ",I252,1+FIND(" ",I252))&gt;0,LEFT(I252,LEN(I252)-2))),I252)</f>
        <v>Brandon Zylstra</v>
      </c>
      <c r="K252" t="str">
        <f t="shared" ref="K252:K255" si="16">IF(I252="Amon-Ra St. Brown","A. ST. BROWN, DET",TRIM(UPPER(LEFT(J252,1)&amp;"."&amp;RIGHT(J252,LEN(J252)-FIND(" ",J252)))&amp;", "&amp;G252))</f>
        <v>B.ZYLSTRA, CAR</v>
      </c>
      <c r="L252">
        <f>F252</f>
        <v>0</v>
      </c>
      <c r="O252" s="34">
        <v>251</v>
      </c>
      <c r="P252" s="17" t="s">
        <v>4897</v>
      </c>
      <c r="Q252" s="10" t="s">
        <v>23</v>
      </c>
      <c r="R252" s="8" t="s">
        <v>190</v>
      </c>
      <c r="S252" s="8">
        <v>2</v>
      </c>
      <c r="T252" s="11">
        <v>0.3</v>
      </c>
      <c r="V252" s="34">
        <v>250</v>
      </c>
      <c r="W252" s="17" t="s">
        <v>4846</v>
      </c>
      <c r="X252" s="10" t="s">
        <v>21</v>
      </c>
      <c r="Y252" s="8" t="s">
        <v>191</v>
      </c>
      <c r="Z252" s="8">
        <v>3</v>
      </c>
      <c r="AA252" s="11">
        <v>0</v>
      </c>
    </row>
    <row r="253" spans="1:27" ht="28.8">
      <c r="A253" s="35">
        <v>250</v>
      </c>
      <c r="B253" s="18" t="s">
        <v>329</v>
      </c>
      <c r="C253" s="12" t="s">
        <v>21</v>
      </c>
      <c r="D253" s="9" t="s">
        <v>192</v>
      </c>
      <c r="E253" s="9">
        <v>3</v>
      </c>
      <c r="F253" s="13">
        <v>0</v>
      </c>
      <c r="G253" s="15" t="str">
        <f>IF(C253="LAR","LA",C253)</f>
        <v>CAR</v>
      </c>
      <c r="H253" s="14" t="str">
        <f>SUBSTITUTE(B253,CHAR(160)," ")</f>
        <v>Ian Thomas</v>
      </c>
      <c r="I253" s="14" t="str">
        <f t="shared" si="14"/>
        <v>Ian Thomas</v>
      </c>
      <c r="J253" t="str">
        <f t="shared" si="15"/>
        <v>Ian Thomas</v>
      </c>
      <c r="K253" t="str">
        <f t="shared" si="16"/>
        <v>I.THOMAS, CAR</v>
      </c>
      <c r="L253">
        <f>F253</f>
        <v>0</v>
      </c>
      <c r="O253" s="35">
        <v>252</v>
      </c>
      <c r="P253" s="18" t="s">
        <v>4898</v>
      </c>
      <c r="Q253" s="12" t="s">
        <v>26</v>
      </c>
      <c r="R253" s="9" t="s">
        <v>192</v>
      </c>
      <c r="S253" s="9">
        <v>2</v>
      </c>
      <c r="T253" s="13">
        <v>0.2</v>
      </c>
      <c r="V253" s="35">
        <v>250</v>
      </c>
      <c r="W253" s="18" t="s">
        <v>329</v>
      </c>
      <c r="X253" s="12" t="s">
        <v>21</v>
      </c>
      <c r="Y253" s="9" t="s">
        <v>192</v>
      </c>
      <c r="Z253" s="9">
        <v>3</v>
      </c>
      <c r="AA253" s="13">
        <v>0</v>
      </c>
    </row>
    <row r="254" spans="1:27" ht="28.8">
      <c r="A254" s="34">
        <v>250</v>
      </c>
      <c r="B254" s="17" t="s">
        <v>4874</v>
      </c>
      <c r="C254" s="10" t="s">
        <v>19</v>
      </c>
      <c r="D254" s="8" t="s">
        <v>191</v>
      </c>
      <c r="E254" s="8">
        <v>3</v>
      </c>
      <c r="F254" s="11">
        <v>0</v>
      </c>
      <c r="G254" s="15" t="str">
        <f>IF(C254="LAR","LA",C254)</f>
        <v>HOU</v>
      </c>
      <c r="H254" s="14" t="str">
        <f>SUBSTITUTE(B254,CHAR(160)," ")</f>
        <v>Andre Roberts</v>
      </c>
      <c r="I254" s="14" t="str">
        <f t="shared" si="14"/>
        <v>Andre Roberts</v>
      </c>
      <c r="J254" t="str">
        <f t="shared" si="15"/>
        <v>Andre Roberts</v>
      </c>
      <c r="K254" t="str">
        <f t="shared" si="16"/>
        <v>A.ROBERTS, HOU</v>
      </c>
      <c r="L254">
        <f>F254</f>
        <v>0</v>
      </c>
      <c r="O254" s="34">
        <v>252</v>
      </c>
      <c r="P254" s="17" t="s">
        <v>4899</v>
      </c>
      <c r="Q254" s="10" t="s">
        <v>14</v>
      </c>
      <c r="R254" s="8" t="s">
        <v>191</v>
      </c>
      <c r="S254" s="8">
        <v>2</v>
      </c>
      <c r="T254" s="11">
        <v>0.2</v>
      </c>
      <c r="V254" s="34">
        <v>250</v>
      </c>
      <c r="W254" s="17" t="s">
        <v>4874</v>
      </c>
      <c r="X254" s="10" t="s">
        <v>19</v>
      </c>
      <c r="Y254" s="8" t="s">
        <v>191</v>
      </c>
      <c r="Z254" s="8">
        <v>3</v>
      </c>
      <c r="AA254" s="11">
        <v>0</v>
      </c>
    </row>
    <row r="255" spans="1:27" ht="28.8">
      <c r="A255" s="35">
        <v>250</v>
      </c>
      <c r="B255" s="18" t="s">
        <v>246</v>
      </c>
      <c r="C255" s="12" t="s">
        <v>19</v>
      </c>
      <c r="D255" s="9" t="s">
        <v>191</v>
      </c>
      <c r="E255" s="9">
        <v>3</v>
      </c>
      <c r="F255" s="13">
        <v>0</v>
      </c>
      <c r="G255" s="15" t="str">
        <f>IF(C255="LAR","LA",C255)</f>
        <v>HOU</v>
      </c>
      <c r="H255" s="14" t="str">
        <f>SUBSTITUTE(B255,CHAR(160)," ")</f>
        <v>Chris Conley</v>
      </c>
      <c r="I255" s="14" t="str">
        <f t="shared" si="14"/>
        <v>Chris Conley</v>
      </c>
      <c r="J255" t="str">
        <f t="shared" si="15"/>
        <v>Chris Conley</v>
      </c>
      <c r="K255" t="str">
        <f t="shared" si="16"/>
        <v>C.CONLEY, HOU</v>
      </c>
      <c r="L255">
        <f>F255</f>
        <v>0</v>
      </c>
      <c r="O255" s="35">
        <v>254</v>
      </c>
      <c r="P255" s="18" t="s">
        <v>4900</v>
      </c>
      <c r="Q255" s="12" t="s">
        <v>15</v>
      </c>
      <c r="R255" s="9" t="s">
        <v>190</v>
      </c>
      <c r="S255" s="9">
        <v>2</v>
      </c>
      <c r="T255" s="13">
        <v>0.1</v>
      </c>
      <c r="V255" s="35">
        <v>250</v>
      </c>
      <c r="W255" s="18" t="s">
        <v>246</v>
      </c>
      <c r="X255" s="12" t="s">
        <v>19</v>
      </c>
      <c r="Y255" s="9" t="s">
        <v>191</v>
      </c>
      <c r="Z255" s="9">
        <v>3</v>
      </c>
      <c r="AA255" s="13">
        <v>0</v>
      </c>
    </row>
    <row r="256" spans="1:27" ht="28.8">
      <c r="A256" s="34">
        <v>250</v>
      </c>
      <c r="B256" s="17" t="s">
        <v>7015</v>
      </c>
      <c r="C256" s="10" t="s">
        <v>19</v>
      </c>
      <c r="D256" s="8" t="s">
        <v>191</v>
      </c>
      <c r="E256" s="8">
        <v>3</v>
      </c>
      <c r="F256" s="11">
        <v>0</v>
      </c>
      <c r="G256" s="15" t="str">
        <f t="shared" ref="G256:G301" si="17">IF(C256="LAR","LA",C256)</f>
        <v>HOU</v>
      </c>
      <c r="H256" s="14" t="str">
        <f t="shared" ref="H256:H301" si="18">SUBSTITUTE(B256,CHAR(160)," ")</f>
        <v>Chris Moore</v>
      </c>
      <c r="I256" s="14" t="str">
        <f t="shared" ref="I256:I301" si="19">TRIM(SUBSTITUTE(SUBSTITUTE(SUBSTITUTE(H256,"III",""),"III",""),"Jr.",""))</f>
        <v>Chris Moore</v>
      </c>
      <c r="J256" t="str">
        <f t="shared" ref="J256:J301" si="20">IFERROR(TRIM(IF(FIND(" ",I256,1+FIND(" ",I256))&gt;0,LEFT(I256,LEN(I256)-2))),I256)</f>
        <v>Chris Moore</v>
      </c>
      <c r="K256" t="str">
        <f t="shared" ref="K256:K301" si="21">IF(I256="Amon-Ra St. Brown","A. ST. BROWN, DET",TRIM(UPPER(LEFT(J256,1)&amp;"."&amp;RIGHT(J256,LEN(J256)-FIND(" ",J256)))&amp;", "&amp;G256))</f>
        <v>C.MOORE, HOU</v>
      </c>
      <c r="L256">
        <f t="shared" ref="L256:L301" si="22">F256</f>
        <v>0</v>
      </c>
      <c r="V256" s="34">
        <v>250</v>
      </c>
      <c r="W256" s="17" t="s">
        <v>7015</v>
      </c>
      <c r="X256" s="10" t="s">
        <v>19</v>
      </c>
      <c r="Y256" s="8" t="s">
        <v>191</v>
      </c>
      <c r="Z256" s="8">
        <v>3</v>
      </c>
      <c r="AA256" s="11">
        <v>0</v>
      </c>
    </row>
    <row r="257" spans="1:27" ht="28.8">
      <c r="A257" s="35">
        <v>250</v>
      </c>
      <c r="B257" s="18" t="s">
        <v>7016</v>
      </c>
      <c r="C257" s="12" t="s">
        <v>19</v>
      </c>
      <c r="D257" s="9" t="s">
        <v>192</v>
      </c>
      <c r="E257" s="9">
        <v>3</v>
      </c>
      <c r="F257" s="13">
        <v>0</v>
      </c>
      <c r="G257" s="15" t="str">
        <f t="shared" si="17"/>
        <v>HOU</v>
      </c>
      <c r="H257" s="14" t="str">
        <f t="shared" si="18"/>
        <v>Pharaoh Brown</v>
      </c>
      <c r="I257" s="14" t="str">
        <f t="shared" si="19"/>
        <v>Pharaoh Brown</v>
      </c>
      <c r="J257" t="str">
        <f t="shared" si="20"/>
        <v>Pharaoh Brown</v>
      </c>
      <c r="K257" t="str">
        <f t="shared" si="21"/>
        <v>P.BROWN, HOU</v>
      </c>
      <c r="L257">
        <f t="shared" si="22"/>
        <v>0</v>
      </c>
      <c r="V257" s="35">
        <v>250</v>
      </c>
      <c r="W257" s="18" t="s">
        <v>7016</v>
      </c>
      <c r="X257" s="12" t="s">
        <v>19</v>
      </c>
      <c r="Y257" s="9" t="s">
        <v>192</v>
      </c>
      <c r="Z257" s="9">
        <v>3</v>
      </c>
      <c r="AA257" s="13">
        <v>0</v>
      </c>
    </row>
    <row r="258" spans="1:27" ht="28.8">
      <c r="A258" s="34">
        <v>250</v>
      </c>
      <c r="B258" s="17" t="s">
        <v>7017</v>
      </c>
      <c r="C258" s="10" t="s">
        <v>19</v>
      </c>
      <c r="D258" s="8" t="s">
        <v>192</v>
      </c>
      <c r="E258" s="8">
        <v>3</v>
      </c>
      <c r="F258" s="11">
        <v>0</v>
      </c>
      <c r="G258" s="15" t="str">
        <f t="shared" si="17"/>
        <v>HOU</v>
      </c>
      <c r="H258" s="14" t="str">
        <f t="shared" si="18"/>
        <v>Antony Auclair</v>
      </c>
      <c r="I258" s="14" t="str">
        <f t="shared" si="19"/>
        <v>Antony Auclair</v>
      </c>
      <c r="J258" t="str">
        <f t="shared" si="20"/>
        <v>Antony Auclair</v>
      </c>
      <c r="K258" t="str">
        <f t="shared" si="21"/>
        <v>A.AUCLAIR, HOU</v>
      </c>
      <c r="L258">
        <f t="shared" si="22"/>
        <v>0</v>
      </c>
      <c r="V258" s="34">
        <v>250</v>
      </c>
      <c r="W258" s="17" t="s">
        <v>7017</v>
      </c>
      <c r="X258" s="10" t="s">
        <v>19</v>
      </c>
      <c r="Y258" s="8" t="s">
        <v>192</v>
      </c>
      <c r="Z258" s="8">
        <v>3</v>
      </c>
      <c r="AA258" s="11">
        <v>0</v>
      </c>
    </row>
    <row r="259" spans="1:27" ht="28.8">
      <c r="A259" s="35">
        <v>250</v>
      </c>
      <c r="B259" s="18" t="s">
        <v>7018</v>
      </c>
      <c r="C259" s="12" t="s">
        <v>19</v>
      </c>
      <c r="D259" s="9" t="s">
        <v>190</v>
      </c>
      <c r="E259" s="9">
        <v>3</v>
      </c>
      <c r="F259" s="13">
        <v>0</v>
      </c>
      <c r="G259" s="15" t="str">
        <f t="shared" si="17"/>
        <v>HOU</v>
      </c>
      <c r="H259" s="14" t="str">
        <f t="shared" si="18"/>
        <v>Scottie Phillips</v>
      </c>
      <c r="I259" s="14" t="str">
        <f t="shared" si="19"/>
        <v>Scottie Phillips</v>
      </c>
      <c r="J259" t="str">
        <f t="shared" si="20"/>
        <v>Scottie Phillips</v>
      </c>
      <c r="K259" t="str">
        <f t="shared" si="21"/>
        <v>S.PHILLIPS, HOU</v>
      </c>
      <c r="L259">
        <f t="shared" si="22"/>
        <v>0</v>
      </c>
      <c r="V259" s="35">
        <v>250</v>
      </c>
      <c r="W259" s="18" t="s">
        <v>7018</v>
      </c>
      <c r="X259" s="12" t="s">
        <v>19</v>
      </c>
      <c r="Y259" s="9" t="s">
        <v>190</v>
      </c>
      <c r="Z259" s="9">
        <v>3</v>
      </c>
      <c r="AA259" s="13">
        <v>0</v>
      </c>
    </row>
    <row r="260" spans="1:27" ht="28.8">
      <c r="A260" s="34">
        <v>250</v>
      </c>
      <c r="B260" s="17" t="s">
        <v>7019</v>
      </c>
      <c r="C260" s="10" t="s">
        <v>17</v>
      </c>
      <c r="D260" s="8" t="s">
        <v>192</v>
      </c>
      <c r="E260" s="8">
        <v>3</v>
      </c>
      <c r="F260" s="11">
        <v>0</v>
      </c>
      <c r="G260" s="15" t="str">
        <f t="shared" si="17"/>
        <v>CHI</v>
      </c>
      <c r="H260" s="14" t="str">
        <f t="shared" si="18"/>
        <v>Jimmy Graham</v>
      </c>
      <c r="I260" s="14" t="str">
        <f t="shared" si="19"/>
        <v>Jimmy Graham</v>
      </c>
      <c r="J260" t="str">
        <f t="shared" si="20"/>
        <v>Jimmy Graham</v>
      </c>
      <c r="K260" t="str">
        <f t="shared" si="21"/>
        <v>J.GRAHAM, CHI</v>
      </c>
      <c r="L260">
        <f t="shared" si="22"/>
        <v>0</v>
      </c>
      <c r="V260" s="34">
        <v>250</v>
      </c>
      <c r="W260" s="17" t="s">
        <v>7019</v>
      </c>
      <c r="X260" s="10" t="s">
        <v>17</v>
      </c>
      <c r="Y260" s="8" t="s">
        <v>192</v>
      </c>
      <c r="Z260" s="8">
        <v>3</v>
      </c>
      <c r="AA260" s="11">
        <v>0</v>
      </c>
    </row>
    <row r="261" spans="1:27" ht="28.8">
      <c r="A261" s="35">
        <v>250</v>
      </c>
      <c r="B261" s="18" t="s">
        <v>565</v>
      </c>
      <c r="C261" s="12" t="s">
        <v>17</v>
      </c>
      <c r="D261" s="9" t="s">
        <v>191</v>
      </c>
      <c r="E261" s="9">
        <v>3</v>
      </c>
      <c r="F261" s="13">
        <v>0</v>
      </c>
      <c r="G261" s="15" t="str">
        <f t="shared" si="17"/>
        <v>CHI</v>
      </c>
      <c r="H261" s="14" t="str">
        <f t="shared" si="18"/>
        <v>Marquise Goodwin</v>
      </c>
      <c r="I261" s="14" t="str">
        <f t="shared" si="19"/>
        <v>Marquise Goodwin</v>
      </c>
      <c r="J261" t="str">
        <f t="shared" si="20"/>
        <v>Marquise Goodwin</v>
      </c>
      <c r="K261" t="str">
        <f t="shared" si="21"/>
        <v>M.GOODWIN, CHI</v>
      </c>
      <c r="L261">
        <f t="shared" si="22"/>
        <v>0</v>
      </c>
      <c r="V261" s="35">
        <v>250</v>
      </c>
      <c r="W261" s="18" t="s">
        <v>565</v>
      </c>
      <c r="X261" s="12" t="s">
        <v>17</v>
      </c>
      <c r="Y261" s="9" t="s">
        <v>191</v>
      </c>
      <c r="Z261" s="9">
        <v>3</v>
      </c>
      <c r="AA261" s="13">
        <v>0</v>
      </c>
    </row>
    <row r="262" spans="1:27" ht="28.8">
      <c r="A262" s="34">
        <v>250</v>
      </c>
      <c r="B262" s="17" t="s">
        <v>566</v>
      </c>
      <c r="C262" s="10" t="s">
        <v>17</v>
      </c>
      <c r="D262" s="8" t="s">
        <v>190</v>
      </c>
      <c r="E262" s="8">
        <v>3</v>
      </c>
      <c r="F262" s="11">
        <v>0</v>
      </c>
      <c r="G262" s="15" t="str">
        <f t="shared" si="17"/>
        <v>CHI</v>
      </c>
      <c r="H262" s="14" t="str">
        <f t="shared" si="18"/>
        <v>Damien Williams</v>
      </c>
      <c r="I262" s="14" t="str">
        <f t="shared" si="19"/>
        <v>Damien Williams</v>
      </c>
      <c r="J262" t="str">
        <f t="shared" si="20"/>
        <v>Damien Williams</v>
      </c>
      <c r="K262" t="str">
        <f t="shared" si="21"/>
        <v>D.WILLIAMS, CHI</v>
      </c>
      <c r="L262">
        <f t="shared" si="22"/>
        <v>0</v>
      </c>
      <c r="V262" s="34">
        <v>250</v>
      </c>
      <c r="W262" s="17" t="s">
        <v>566</v>
      </c>
      <c r="X262" s="10" t="s">
        <v>17</v>
      </c>
      <c r="Y262" s="8" t="s">
        <v>190</v>
      </c>
      <c r="Z262" s="8">
        <v>3</v>
      </c>
      <c r="AA262" s="11">
        <v>0</v>
      </c>
    </row>
    <row r="263" spans="1:27" ht="28.8">
      <c r="A263" s="35">
        <v>250</v>
      </c>
      <c r="B263" s="18" t="s">
        <v>7020</v>
      </c>
      <c r="C263" s="12" t="s">
        <v>17</v>
      </c>
      <c r="D263" s="9" t="s">
        <v>192</v>
      </c>
      <c r="E263" s="9">
        <v>3</v>
      </c>
      <c r="F263" s="13">
        <v>0</v>
      </c>
      <c r="G263" s="15" t="str">
        <f t="shared" si="17"/>
        <v>CHI</v>
      </c>
      <c r="H263" s="14" t="str">
        <f t="shared" si="18"/>
        <v>Jesse James</v>
      </c>
      <c r="I263" s="14" t="str">
        <f t="shared" si="19"/>
        <v>Jesse James</v>
      </c>
      <c r="J263" t="str">
        <f t="shared" si="20"/>
        <v>Jesse James</v>
      </c>
      <c r="K263" t="str">
        <f t="shared" si="21"/>
        <v>J.JAMES, CHI</v>
      </c>
      <c r="L263">
        <f t="shared" si="22"/>
        <v>0</v>
      </c>
      <c r="V263" s="35">
        <v>250</v>
      </c>
      <c r="W263" s="18" t="s">
        <v>7020</v>
      </c>
      <c r="X263" s="12" t="s">
        <v>17</v>
      </c>
      <c r="Y263" s="9" t="s">
        <v>192</v>
      </c>
      <c r="Z263" s="9">
        <v>3</v>
      </c>
      <c r="AA263" s="13">
        <v>0</v>
      </c>
    </row>
    <row r="264" spans="1:27" ht="28.8">
      <c r="A264" s="34">
        <v>250</v>
      </c>
      <c r="B264" s="17" t="s">
        <v>7021</v>
      </c>
      <c r="C264" s="10" t="s">
        <v>17</v>
      </c>
      <c r="D264" s="8" t="s">
        <v>191</v>
      </c>
      <c r="E264" s="8">
        <v>3</v>
      </c>
      <c r="F264" s="11">
        <v>0</v>
      </c>
      <c r="G264" s="15" t="str">
        <f t="shared" si="17"/>
        <v>CHI</v>
      </c>
      <c r="H264" s="14" t="str">
        <f t="shared" si="18"/>
        <v>Damiere Byrd</v>
      </c>
      <c r="I264" s="14" t="str">
        <f t="shared" si="19"/>
        <v>Damiere Byrd</v>
      </c>
      <c r="J264" t="str">
        <f t="shared" si="20"/>
        <v>Damiere Byrd</v>
      </c>
      <c r="K264" t="str">
        <f t="shared" si="21"/>
        <v>D.BYRD, CHI</v>
      </c>
      <c r="L264">
        <f t="shared" si="22"/>
        <v>0</v>
      </c>
      <c r="V264" s="34">
        <v>250</v>
      </c>
      <c r="W264" s="17" t="s">
        <v>7021</v>
      </c>
      <c r="X264" s="10" t="s">
        <v>17</v>
      </c>
      <c r="Y264" s="8" t="s">
        <v>191</v>
      </c>
      <c r="Z264" s="8">
        <v>3</v>
      </c>
      <c r="AA264" s="11">
        <v>0</v>
      </c>
    </row>
    <row r="265" spans="1:27" ht="27.6">
      <c r="A265" s="35">
        <v>250</v>
      </c>
      <c r="B265" s="18" t="s">
        <v>7022</v>
      </c>
      <c r="C265" s="12" t="s">
        <v>17</v>
      </c>
      <c r="D265" s="9" t="s">
        <v>192</v>
      </c>
      <c r="E265" s="9">
        <v>3</v>
      </c>
      <c r="F265" s="13">
        <v>0</v>
      </c>
      <c r="G265" s="15" t="str">
        <f t="shared" si="17"/>
        <v>CHI</v>
      </c>
      <c r="H265" s="14" t="str">
        <f t="shared" si="18"/>
        <v>J.P. Holtz</v>
      </c>
      <c r="I265" s="14" t="str">
        <f t="shared" si="19"/>
        <v>J.P. Holtz</v>
      </c>
      <c r="J265" t="str">
        <f t="shared" si="20"/>
        <v>J.P. Holtz</v>
      </c>
      <c r="K265" t="str">
        <f t="shared" si="21"/>
        <v>J.HOLTZ, CHI</v>
      </c>
      <c r="L265">
        <f t="shared" si="22"/>
        <v>0</v>
      </c>
      <c r="V265" s="35">
        <v>250</v>
      </c>
      <c r="W265" s="18" t="s">
        <v>7022</v>
      </c>
      <c r="X265" s="12" t="s">
        <v>17</v>
      </c>
      <c r="Y265" s="9" t="s">
        <v>192</v>
      </c>
      <c r="Z265" s="9">
        <v>3</v>
      </c>
      <c r="AA265" s="13">
        <v>0</v>
      </c>
    </row>
    <row r="266" spans="1:27" ht="28.8">
      <c r="A266" s="34">
        <v>250</v>
      </c>
      <c r="B266" s="17" t="s">
        <v>7023</v>
      </c>
      <c r="C266" s="10" t="s">
        <v>17</v>
      </c>
      <c r="D266" s="8" t="s">
        <v>191</v>
      </c>
      <c r="E266" s="8">
        <v>3</v>
      </c>
      <c r="F266" s="11">
        <v>0</v>
      </c>
      <c r="G266" s="15" t="str">
        <f t="shared" si="17"/>
        <v>CHI</v>
      </c>
      <c r="H266" s="14" t="str">
        <f t="shared" si="18"/>
        <v>Nsimba Webster</v>
      </c>
      <c r="I266" s="14" t="str">
        <f t="shared" si="19"/>
        <v>Nsimba Webster</v>
      </c>
      <c r="J266" t="str">
        <f t="shared" si="20"/>
        <v>Nsimba Webster</v>
      </c>
      <c r="K266" t="str">
        <f t="shared" si="21"/>
        <v>N.WEBSTER, CHI</v>
      </c>
      <c r="L266">
        <f t="shared" si="22"/>
        <v>0</v>
      </c>
      <c r="V266" s="34">
        <v>250</v>
      </c>
      <c r="W266" s="17" t="s">
        <v>7023</v>
      </c>
      <c r="X266" s="10" t="s">
        <v>17</v>
      </c>
      <c r="Y266" s="8" t="s">
        <v>191</v>
      </c>
      <c r="Z266" s="8">
        <v>3</v>
      </c>
      <c r="AA266" s="11">
        <v>0</v>
      </c>
    </row>
    <row r="267" spans="1:27" ht="28.8">
      <c r="A267" s="35">
        <v>250</v>
      </c>
      <c r="B267" s="18" t="s">
        <v>7024</v>
      </c>
      <c r="C267" s="12" t="s">
        <v>17</v>
      </c>
      <c r="D267" s="9" t="s">
        <v>190</v>
      </c>
      <c r="E267" s="9">
        <v>3</v>
      </c>
      <c r="F267" s="13">
        <v>0</v>
      </c>
      <c r="G267" s="15" t="str">
        <f t="shared" si="17"/>
        <v>CHI</v>
      </c>
      <c r="H267" s="14" t="str">
        <f t="shared" si="18"/>
        <v>Khalil Herbert</v>
      </c>
      <c r="I267" s="14" t="str">
        <f t="shared" si="19"/>
        <v>Khalil Herbert</v>
      </c>
      <c r="J267" t="str">
        <f t="shared" si="20"/>
        <v>Khalil Herbert</v>
      </c>
      <c r="K267" t="str">
        <f t="shared" si="21"/>
        <v>K.HERBERT, CHI</v>
      </c>
      <c r="L267">
        <f t="shared" si="22"/>
        <v>0</v>
      </c>
      <c r="V267" s="35">
        <v>250</v>
      </c>
      <c r="W267" s="18" t="s">
        <v>7024</v>
      </c>
      <c r="X267" s="12" t="s">
        <v>17</v>
      </c>
      <c r="Y267" s="9" t="s">
        <v>190</v>
      </c>
      <c r="Z267" s="9">
        <v>3</v>
      </c>
      <c r="AA267" s="13">
        <v>0</v>
      </c>
    </row>
    <row r="268" spans="1:27" ht="28.8">
      <c r="A268" s="34">
        <v>250</v>
      </c>
      <c r="B268" s="17" t="s">
        <v>337</v>
      </c>
      <c r="C268" s="10" t="s">
        <v>4</v>
      </c>
      <c r="D268" s="8" t="s">
        <v>192</v>
      </c>
      <c r="E268" s="8">
        <v>3</v>
      </c>
      <c r="F268" s="11">
        <v>0</v>
      </c>
      <c r="G268" s="15" t="str">
        <f t="shared" si="17"/>
        <v>CLE</v>
      </c>
      <c r="H268" s="14" t="str">
        <f t="shared" si="18"/>
        <v>David Njoku</v>
      </c>
      <c r="I268" s="14" t="str">
        <f t="shared" si="19"/>
        <v>David Njoku</v>
      </c>
      <c r="J268" t="str">
        <f t="shared" si="20"/>
        <v>David Njoku</v>
      </c>
      <c r="K268" t="str">
        <f t="shared" si="21"/>
        <v>D.NJOKU, CLE</v>
      </c>
      <c r="L268">
        <f t="shared" si="22"/>
        <v>0</v>
      </c>
      <c r="V268" s="34">
        <v>250</v>
      </c>
      <c r="W268" s="17" t="s">
        <v>337</v>
      </c>
      <c r="X268" s="10" t="s">
        <v>4</v>
      </c>
      <c r="Y268" s="8" t="s">
        <v>192</v>
      </c>
      <c r="Z268" s="8">
        <v>3</v>
      </c>
      <c r="AA268" s="11">
        <v>0</v>
      </c>
    </row>
    <row r="269" spans="1:27" ht="28.8">
      <c r="A269" s="35">
        <v>250</v>
      </c>
      <c r="B269" s="18" t="s">
        <v>7025</v>
      </c>
      <c r="C269" s="12" t="s">
        <v>4</v>
      </c>
      <c r="D269" s="9" t="s">
        <v>192</v>
      </c>
      <c r="E269" s="9">
        <v>3</v>
      </c>
      <c r="F269" s="13">
        <v>0</v>
      </c>
      <c r="G269" s="15" t="str">
        <f t="shared" si="17"/>
        <v>CLE</v>
      </c>
      <c r="H269" s="14" t="str">
        <f t="shared" si="18"/>
        <v>Jordan Franks</v>
      </c>
      <c r="I269" s="14" t="str">
        <f t="shared" si="19"/>
        <v>Jordan Franks</v>
      </c>
      <c r="J269" t="str">
        <f t="shared" si="20"/>
        <v>Jordan Franks</v>
      </c>
      <c r="K269" t="str">
        <f t="shared" si="21"/>
        <v>J.FRANKS, CLE</v>
      </c>
      <c r="L269">
        <f t="shared" si="22"/>
        <v>0</v>
      </c>
      <c r="V269" s="35">
        <v>250</v>
      </c>
      <c r="W269" s="18" t="s">
        <v>7025</v>
      </c>
      <c r="X269" s="12" t="s">
        <v>4</v>
      </c>
      <c r="Y269" s="9" t="s">
        <v>192</v>
      </c>
      <c r="Z269" s="9">
        <v>3</v>
      </c>
      <c r="AA269" s="13">
        <v>0</v>
      </c>
    </row>
    <row r="270" spans="1:27" ht="28.8">
      <c r="A270" s="34">
        <v>250</v>
      </c>
      <c r="B270" s="17" t="s">
        <v>327</v>
      </c>
      <c r="C270" s="10" t="s">
        <v>4</v>
      </c>
      <c r="D270" s="8" t="s">
        <v>192</v>
      </c>
      <c r="E270" s="8">
        <v>3</v>
      </c>
      <c r="F270" s="11">
        <v>0</v>
      </c>
      <c r="G270" s="15" t="str">
        <f t="shared" si="17"/>
        <v>CLE</v>
      </c>
      <c r="H270" s="14" t="str">
        <f t="shared" si="18"/>
        <v>Harrison Bryant</v>
      </c>
      <c r="I270" s="14" t="str">
        <f t="shared" si="19"/>
        <v>Harrison Bryant</v>
      </c>
      <c r="J270" t="str">
        <f t="shared" si="20"/>
        <v>Harrison Bryant</v>
      </c>
      <c r="K270" t="str">
        <f t="shared" si="21"/>
        <v>H.BRYANT, CLE</v>
      </c>
      <c r="L270">
        <f t="shared" si="22"/>
        <v>0</v>
      </c>
      <c r="V270" s="34">
        <v>250</v>
      </c>
      <c r="W270" s="17" t="s">
        <v>327</v>
      </c>
      <c r="X270" s="10" t="s">
        <v>4</v>
      </c>
      <c r="Y270" s="8" t="s">
        <v>192</v>
      </c>
      <c r="Z270" s="8">
        <v>3</v>
      </c>
      <c r="AA270" s="11">
        <v>0</v>
      </c>
    </row>
    <row r="271" spans="1:27" ht="28.8">
      <c r="A271" s="35">
        <v>250</v>
      </c>
      <c r="B271" s="18" t="s">
        <v>7026</v>
      </c>
      <c r="C271" s="12" t="s">
        <v>4</v>
      </c>
      <c r="D271" s="9" t="s">
        <v>191</v>
      </c>
      <c r="E271" s="9">
        <v>3</v>
      </c>
      <c r="F271" s="13">
        <v>0</v>
      </c>
      <c r="G271" s="15" t="str">
        <f t="shared" si="17"/>
        <v>CLE</v>
      </c>
      <c r="H271" s="14" t="str">
        <f t="shared" si="18"/>
        <v>Anthony Schwartz</v>
      </c>
      <c r="I271" s="14" t="str">
        <f t="shared" si="19"/>
        <v>Anthony Schwartz</v>
      </c>
      <c r="J271" t="str">
        <f t="shared" si="20"/>
        <v>Anthony Schwartz</v>
      </c>
      <c r="K271" t="str">
        <f t="shared" si="21"/>
        <v>A.SCHWARTZ, CLE</v>
      </c>
      <c r="L271">
        <f t="shared" si="22"/>
        <v>0</v>
      </c>
      <c r="V271" s="35">
        <v>250</v>
      </c>
      <c r="W271" s="18" t="s">
        <v>7026</v>
      </c>
      <c r="X271" s="12" t="s">
        <v>4</v>
      </c>
      <c r="Y271" s="9" t="s">
        <v>191</v>
      </c>
      <c r="Z271" s="9">
        <v>3</v>
      </c>
      <c r="AA271" s="13">
        <v>0</v>
      </c>
    </row>
    <row r="272" spans="1:27" ht="28.8">
      <c r="A272" s="34">
        <v>250</v>
      </c>
      <c r="B272" s="17" t="s">
        <v>7027</v>
      </c>
      <c r="C272" s="10" t="s">
        <v>26</v>
      </c>
      <c r="D272" s="8" t="s">
        <v>190</v>
      </c>
      <c r="E272" s="8">
        <v>3</v>
      </c>
      <c r="F272" s="11">
        <v>0</v>
      </c>
      <c r="G272" s="15" t="str">
        <f t="shared" si="17"/>
        <v>BUF</v>
      </c>
      <c r="H272" s="14" t="str">
        <f t="shared" si="18"/>
        <v>Taiwan Jones</v>
      </c>
      <c r="I272" s="14" t="str">
        <f t="shared" si="19"/>
        <v>Taiwan Jones</v>
      </c>
      <c r="J272" t="str">
        <f t="shared" si="20"/>
        <v>Taiwan Jones</v>
      </c>
      <c r="K272" t="str">
        <f t="shared" si="21"/>
        <v>T.JONES, BUF</v>
      </c>
      <c r="L272">
        <f t="shared" si="22"/>
        <v>0</v>
      </c>
      <c r="V272" s="34">
        <v>250</v>
      </c>
      <c r="W272" s="17" t="s">
        <v>7027</v>
      </c>
      <c r="X272" s="10" t="s">
        <v>26</v>
      </c>
      <c r="Y272" s="8" t="s">
        <v>190</v>
      </c>
      <c r="Z272" s="8">
        <v>3</v>
      </c>
      <c r="AA272" s="11">
        <v>0</v>
      </c>
    </row>
    <row r="273" spans="1:27" ht="28.8">
      <c r="A273" s="35">
        <v>250</v>
      </c>
      <c r="B273" s="18" t="s">
        <v>7028</v>
      </c>
      <c r="C273" s="12" t="s">
        <v>26</v>
      </c>
      <c r="D273" s="9" t="s">
        <v>191</v>
      </c>
      <c r="E273" s="9">
        <v>3</v>
      </c>
      <c r="F273" s="13">
        <v>0</v>
      </c>
      <c r="G273" s="15" t="str">
        <f t="shared" si="17"/>
        <v>BUF</v>
      </c>
      <c r="H273" s="14" t="str">
        <f t="shared" si="18"/>
        <v>Jake Kumerow</v>
      </c>
      <c r="I273" s="14" t="str">
        <f t="shared" si="19"/>
        <v>Jake Kumerow</v>
      </c>
      <c r="J273" t="str">
        <f t="shared" si="20"/>
        <v>Jake Kumerow</v>
      </c>
      <c r="K273" t="str">
        <f t="shared" si="21"/>
        <v>J.KUMEROW, BUF</v>
      </c>
      <c r="L273">
        <f t="shared" si="22"/>
        <v>0</v>
      </c>
      <c r="V273" s="35">
        <v>250</v>
      </c>
      <c r="W273" s="18" t="s">
        <v>7028</v>
      </c>
      <c r="X273" s="12" t="s">
        <v>26</v>
      </c>
      <c r="Y273" s="9" t="s">
        <v>191</v>
      </c>
      <c r="Z273" s="9">
        <v>3</v>
      </c>
      <c r="AA273" s="13">
        <v>0</v>
      </c>
    </row>
    <row r="274" spans="1:27" ht="28.8">
      <c r="A274" s="34">
        <v>250</v>
      </c>
      <c r="B274" s="17" t="s">
        <v>4898</v>
      </c>
      <c r="C274" s="10" t="s">
        <v>26</v>
      </c>
      <c r="D274" s="8" t="s">
        <v>192</v>
      </c>
      <c r="E274" s="8">
        <v>3</v>
      </c>
      <c r="F274" s="11">
        <v>0</v>
      </c>
      <c r="G274" s="15" t="str">
        <f t="shared" si="17"/>
        <v>BUF</v>
      </c>
      <c r="H274" s="14" t="str">
        <f t="shared" si="18"/>
        <v>Reggie Gilliam</v>
      </c>
      <c r="I274" s="14" t="str">
        <f t="shared" si="19"/>
        <v>Reggie Gilliam</v>
      </c>
      <c r="J274" t="str">
        <f t="shared" si="20"/>
        <v>Reggie Gilliam</v>
      </c>
      <c r="K274" t="str">
        <f t="shared" si="21"/>
        <v>R.GILLIAM, BUF</v>
      </c>
      <c r="L274">
        <f t="shared" si="22"/>
        <v>0</v>
      </c>
      <c r="V274" s="34">
        <v>250</v>
      </c>
      <c r="W274" s="17" t="s">
        <v>4898</v>
      </c>
      <c r="X274" s="10" t="s">
        <v>26</v>
      </c>
      <c r="Y274" s="8" t="s">
        <v>192</v>
      </c>
      <c r="Z274" s="8">
        <v>3</v>
      </c>
      <c r="AA274" s="11">
        <v>0</v>
      </c>
    </row>
    <row r="275" spans="1:27" ht="28.8">
      <c r="A275" s="35">
        <v>250</v>
      </c>
      <c r="B275" s="18" t="s">
        <v>4899</v>
      </c>
      <c r="C275" s="12" t="s">
        <v>14</v>
      </c>
      <c r="D275" s="9" t="s">
        <v>191</v>
      </c>
      <c r="E275" s="9">
        <v>3</v>
      </c>
      <c r="F275" s="13">
        <v>0</v>
      </c>
      <c r="G275" s="15" t="str">
        <f t="shared" si="17"/>
        <v>WAS</v>
      </c>
      <c r="H275" s="14" t="str">
        <f t="shared" si="18"/>
        <v>DeAndre Carter</v>
      </c>
      <c r="I275" s="14" t="str">
        <f t="shared" si="19"/>
        <v>DeAndre Carter</v>
      </c>
      <c r="J275" t="str">
        <f t="shared" si="20"/>
        <v>DeAndre Carter</v>
      </c>
      <c r="K275" t="str">
        <f t="shared" si="21"/>
        <v>D.CARTER, WAS</v>
      </c>
      <c r="L275">
        <f t="shared" si="22"/>
        <v>0</v>
      </c>
      <c r="V275" s="35">
        <v>250</v>
      </c>
      <c r="W275" s="18" t="s">
        <v>4899</v>
      </c>
      <c r="X275" s="12" t="s">
        <v>14</v>
      </c>
      <c r="Y275" s="9" t="s">
        <v>191</v>
      </c>
      <c r="Z275" s="9">
        <v>3</v>
      </c>
      <c r="AA275" s="13">
        <v>0</v>
      </c>
    </row>
    <row r="276" spans="1:27" ht="43.2">
      <c r="A276" s="34">
        <v>250</v>
      </c>
      <c r="B276" s="17" t="s">
        <v>4851</v>
      </c>
      <c r="C276" s="10" t="s">
        <v>14</v>
      </c>
      <c r="D276" s="8" t="s">
        <v>192</v>
      </c>
      <c r="E276" s="8">
        <v>3</v>
      </c>
      <c r="F276" s="11">
        <v>0</v>
      </c>
      <c r="G276" s="15" t="str">
        <f t="shared" si="17"/>
        <v>WAS</v>
      </c>
      <c r="H276" s="14" t="str">
        <f t="shared" si="18"/>
        <v>Ricky Seals-Jones</v>
      </c>
      <c r="I276" s="14" t="str">
        <f t="shared" si="19"/>
        <v>Ricky Seals-Jones</v>
      </c>
      <c r="J276" t="str">
        <f t="shared" si="20"/>
        <v>Ricky Seals-Jones</v>
      </c>
      <c r="K276" t="str">
        <f t="shared" si="21"/>
        <v>R.SEALS-JONES, WAS</v>
      </c>
      <c r="L276">
        <f t="shared" si="22"/>
        <v>0</v>
      </c>
      <c r="V276" s="34">
        <v>250</v>
      </c>
      <c r="W276" s="17" t="s">
        <v>4851</v>
      </c>
      <c r="X276" s="10" t="s">
        <v>14</v>
      </c>
      <c r="Y276" s="8" t="s">
        <v>192</v>
      </c>
      <c r="Z276" s="8">
        <v>3</v>
      </c>
      <c r="AA276" s="11">
        <v>0</v>
      </c>
    </row>
    <row r="277" spans="1:27" ht="28.8">
      <c r="A277" s="35">
        <v>250</v>
      </c>
      <c r="B277" s="18" t="s">
        <v>7029</v>
      </c>
      <c r="C277" s="12" t="s">
        <v>14</v>
      </c>
      <c r="D277" s="9" t="s">
        <v>190</v>
      </c>
      <c r="E277" s="9">
        <v>3</v>
      </c>
      <c r="F277" s="13">
        <v>0</v>
      </c>
      <c r="G277" s="15" t="str">
        <f t="shared" si="17"/>
        <v>WAS</v>
      </c>
      <c r="H277" s="14" t="str">
        <f t="shared" si="18"/>
        <v>Jaret Patterson</v>
      </c>
      <c r="I277" s="14" t="str">
        <f t="shared" si="19"/>
        <v>Jaret Patterson</v>
      </c>
      <c r="J277" t="str">
        <f t="shared" si="20"/>
        <v>Jaret Patterson</v>
      </c>
      <c r="K277" t="str">
        <f t="shared" si="21"/>
        <v>J.PATTERSON, WAS</v>
      </c>
      <c r="L277">
        <f t="shared" si="22"/>
        <v>0</v>
      </c>
      <c r="V277" s="35">
        <v>250</v>
      </c>
      <c r="W277" s="18" t="s">
        <v>7029</v>
      </c>
      <c r="X277" s="12" t="s">
        <v>14</v>
      </c>
      <c r="Y277" s="9" t="s">
        <v>190</v>
      </c>
      <c r="Z277" s="9">
        <v>3</v>
      </c>
      <c r="AA277" s="13">
        <v>0</v>
      </c>
    </row>
    <row r="278" spans="1:27" ht="28.8">
      <c r="A278" s="34">
        <v>250</v>
      </c>
      <c r="B278" s="17" t="s">
        <v>7030</v>
      </c>
      <c r="C278" s="10" t="s">
        <v>14</v>
      </c>
      <c r="D278" s="8" t="s">
        <v>191</v>
      </c>
      <c r="E278" s="8">
        <v>3</v>
      </c>
      <c r="F278" s="11">
        <v>0</v>
      </c>
      <c r="G278" s="15" t="str">
        <f t="shared" si="17"/>
        <v>WAS</v>
      </c>
      <c r="H278" s="14" t="str">
        <f t="shared" si="18"/>
        <v>Dax Milne</v>
      </c>
      <c r="I278" s="14" t="str">
        <f t="shared" si="19"/>
        <v>Dax Milne</v>
      </c>
      <c r="J278" t="str">
        <f t="shared" si="20"/>
        <v>Dax Milne</v>
      </c>
      <c r="K278" t="str">
        <f t="shared" si="21"/>
        <v>D.MILNE, WAS</v>
      </c>
      <c r="L278">
        <f t="shared" si="22"/>
        <v>0</v>
      </c>
      <c r="V278" s="34">
        <v>250</v>
      </c>
      <c r="W278" s="17" t="s">
        <v>7030</v>
      </c>
      <c r="X278" s="10" t="s">
        <v>14</v>
      </c>
      <c r="Y278" s="8" t="s">
        <v>191</v>
      </c>
      <c r="Z278" s="8">
        <v>3</v>
      </c>
      <c r="AA278" s="11">
        <v>0</v>
      </c>
    </row>
    <row r="279" spans="1:27" ht="28.8">
      <c r="A279" s="35">
        <v>250</v>
      </c>
      <c r="B279" s="18" t="s">
        <v>7031</v>
      </c>
      <c r="C279" s="12" t="s">
        <v>14</v>
      </c>
      <c r="D279" s="9" t="s">
        <v>192</v>
      </c>
      <c r="E279" s="9">
        <v>3</v>
      </c>
      <c r="F279" s="13">
        <v>0</v>
      </c>
      <c r="G279" s="15" t="str">
        <f t="shared" si="17"/>
        <v>WAS</v>
      </c>
      <c r="H279" s="14" t="str">
        <f t="shared" si="18"/>
        <v>John Bates</v>
      </c>
      <c r="I279" s="14" t="str">
        <f t="shared" si="19"/>
        <v>John Bates</v>
      </c>
      <c r="J279" t="str">
        <f t="shared" si="20"/>
        <v>John Bates</v>
      </c>
      <c r="K279" t="str">
        <f t="shared" si="21"/>
        <v>J.BATES, WAS</v>
      </c>
      <c r="L279">
        <f t="shared" si="22"/>
        <v>0</v>
      </c>
      <c r="V279" s="35">
        <v>250</v>
      </c>
      <c r="W279" s="18" t="s">
        <v>7031</v>
      </c>
      <c r="X279" s="12" t="s">
        <v>14</v>
      </c>
      <c r="Y279" s="9" t="s">
        <v>192</v>
      </c>
      <c r="Z279" s="9">
        <v>3</v>
      </c>
      <c r="AA279" s="13">
        <v>0</v>
      </c>
    </row>
    <row r="280" spans="1:27" ht="43.2">
      <c r="A280" s="34">
        <v>250</v>
      </c>
      <c r="B280" s="17" t="s">
        <v>7032</v>
      </c>
      <c r="C280" s="10" t="s">
        <v>0</v>
      </c>
      <c r="D280" s="8" t="s">
        <v>192</v>
      </c>
      <c r="E280" s="8">
        <v>3</v>
      </c>
      <c r="F280" s="11">
        <v>0</v>
      </c>
      <c r="G280" s="15" t="str">
        <f t="shared" si="17"/>
        <v>BAL</v>
      </c>
      <c r="H280" s="14" t="str">
        <f t="shared" si="18"/>
        <v>Eric Tomlinson</v>
      </c>
      <c r="I280" s="14" t="str">
        <f t="shared" si="19"/>
        <v>Eric Tomlinson</v>
      </c>
      <c r="J280" t="str">
        <f t="shared" si="20"/>
        <v>Eric Tomlinson</v>
      </c>
      <c r="K280" t="str">
        <f t="shared" si="21"/>
        <v>E.TOMLINSON, BAL</v>
      </c>
      <c r="L280">
        <f t="shared" si="22"/>
        <v>0</v>
      </c>
      <c r="V280" s="34">
        <v>250</v>
      </c>
      <c r="W280" s="17" t="s">
        <v>7032</v>
      </c>
      <c r="X280" s="10" t="s">
        <v>0</v>
      </c>
      <c r="Y280" s="8" t="s">
        <v>192</v>
      </c>
      <c r="Z280" s="8">
        <v>3</v>
      </c>
      <c r="AA280" s="11">
        <v>0</v>
      </c>
    </row>
    <row r="281" spans="1:27" ht="28.8">
      <c r="A281" s="35">
        <v>250</v>
      </c>
      <c r="B281" s="18" t="s">
        <v>7033</v>
      </c>
      <c r="C281" s="12" t="s">
        <v>0</v>
      </c>
      <c r="D281" s="9" t="s">
        <v>191</v>
      </c>
      <c r="E281" s="9">
        <v>3</v>
      </c>
      <c r="F281" s="13">
        <v>0</v>
      </c>
      <c r="G281" s="15" t="str">
        <f t="shared" si="17"/>
        <v>BAL</v>
      </c>
      <c r="H281" s="14" t="str">
        <f t="shared" si="18"/>
        <v>Tylan Wallace</v>
      </c>
      <c r="I281" s="14" t="str">
        <f t="shared" si="19"/>
        <v>Tylan Wallace</v>
      </c>
      <c r="J281" t="str">
        <f t="shared" si="20"/>
        <v>Tylan Wallace</v>
      </c>
      <c r="K281" t="str">
        <f t="shared" si="21"/>
        <v>T.WALLACE, BAL</v>
      </c>
      <c r="L281">
        <f t="shared" si="22"/>
        <v>0</v>
      </c>
      <c r="V281" s="35">
        <v>250</v>
      </c>
      <c r="W281" s="18" t="s">
        <v>7033</v>
      </c>
      <c r="X281" s="12" t="s">
        <v>0</v>
      </c>
      <c r="Y281" s="9" t="s">
        <v>191</v>
      </c>
      <c r="Z281" s="9">
        <v>3</v>
      </c>
      <c r="AA281" s="13">
        <v>0</v>
      </c>
    </row>
    <row r="282" spans="1:27" ht="43.2">
      <c r="A282" s="34">
        <v>250</v>
      </c>
      <c r="B282" s="17" t="s">
        <v>7034</v>
      </c>
      <c r="C282" s="10" t="s">
        <v>28</v>
      </c>
      <c r="D282" s="8" t="s">
        <v>190</v>
      </c>
      <c r="E282" s="8">
        <v>3</v>
      </c>
      <c r="F282" s="11">
        <v>0</v>
      </c>
      <c r="G282" s="15" t="str">
        <f t="shared" si="17"/>
        <v>DET</v>
      </c>
      <c r="H282" s="14" t="str">
        <f t="shared" si="18"/>
        <v>Godwin Igwebuike</v>
      </c>
      <c r="I282" s="14" t="str">
        <f t="shared" si="19"/>
        <v>Godwin Igwebuike</v>
      </c>
      <c r="J282" t="str">
        <f t="shared" si="20"/>
        <v>Godwin Igwebuike</v>
      </c>
      <c r="K282" t="str">
        <f t="shared" si="21"/>
        <v>G.IGWEBUIKE, DET</v>
      </c>
      <c r="L282">
        <f t="shared" si="22"/>
        <v>0</v>
      </c>
      <c r="V282" s="34">
        <v>250</v>
      </c>
      <c r="W282" s="17" t="s">
        <v>7034</v>
      </c>
      <c r="X282" s="10" t="s">
        <v>28</v>
      </c>
      <c r="Y282" s="8" t="s">
        <v>190</v>
      </c>
      <c r="Z282" s="8">
        <v>3</v>
      </c>
      <c r="AA282" s="11">
        <v>0</v>
      </c>
    </row>
    <row r="283" spans="1:27" ht="28.8">
      <c r="A283" s="35">
        <v>250</v>
      </c>
      <c r="B283" s="18" t="s">
        <v>572</v>
      </c>
      <c r="C283" s="12" t="s">
        <v>28</v>
      </c>
      <c r="D283" s="9" t="s">
        <v>191</v>
      </c>
      <c r="E283" s="9">
        <v>3</v>
      </c>
      <c r="F283" s="13">
        <v>0</v>
      </c>
      <c r="G283" s="15" t="str">
        <f t="shared" si="17"/>
        <v>DET</v>
      </c>
      <c r="H283" s="14" t="str">
        <f t="shared" si="18"/>
        <v>Trinity Benson</v>
      </c>
      <c r="I283" s="14" t="str">
        <f t="shared" si="19"/>
        <v>Trinity Benson</v>
      </c>
      <c r="J283" t="str">
        <f t="shared" si="20"/>
        <v>Trinity Benson</v>
      </c>
      <c r="K283" t="str">
        <f t="shared" si="21"/>
        <v>T.BENSON, DET</v>
      </c>
      <c r="L283">
        <f t="shared" si="22"/>
        <v>0</v>
      </c>
      <c r="V283" s="35">
        <v>250</v>
      </c>
      <c r="W283" s="18" t="s">
        <v>572</v>
      </c>
      <c r="X283" s="12" t="s">
        <v>28</v>
      </c>
      <c r="Y283" s="9" t="s">
        <v>191</v>
      </c>
      <c r="Z283" s="9">
        <v>3</v>
      </c>
      <c r="AA283" s="13">
        <v>0</v>
      </c>
    </row>
    <row r="284" spans="1:27" ht="28.8">
      <c r="A284" s="34">
        <v>250</v>
      </c>
      <c r="B284" s="17" t="s">
        <v>7035</v>
      </c>
      <c r="C284" s="10" t="s">
        <v>13</v>
      </c>
      <c r="D284" s="8" t="s">
        <v>192</v>
      </c>
      <c r="E284" s="8">
        <v>3</v>
      </c>
      <c r="F284" s="11">
        <v>0</v>
      </c>
      <c r="G284" s="15" t="str">
        <f t="shared" si="17"/>
        <v>ARI</v>
      </c>
      <c r="H284" s="14" t="str">
        <f t="shared" si="18"/>
        <v>Demetrius Harris</v>
      </c>
      <c r="I284" s="14" t="str">
        <f t="shared" si="19"/>
        <v>Demetrius Harris</v>
      </c>
      <c r="J284" t="str">
        <f t="shared" si="20"/>
        <v>Demetrius Harris</v>
      </c>
      <c r="K284" t="str">
        <f t="shared" si="21"/>
        <v>D.HARRIS, ARI</v>
      </c>
      <c r="L284">
        <f t="shared" si="22"/>
        <v>0</v>
      </c>
      <c r="V284" s="34">
        <v>250</v>
      </c>
      <c r="W284" s="17" t="s">
        <v>7035</v>
      </c>
      <c r="X284" s="10" t="s">
        <v>13</v>
      </c>
      <c r="Y284" s="8" t="s">
        <v>192</v>
      </c>
      <c r="Z284" s="8">
        <v>3</v>
      </c>
      <c r="AA284" s="11">
        <v>0</v>
      </c>
    </row>
    <row r="285" spans="1:27" ht="28.8">
      <c r="A285" s="35">
        <v>250</v>
      </c>
      <c r="B285" s="18" t="s">
        <v>7036</v>
      </c>
      <c r="C285" s="12" t="s">
        <v>13</v>
      </c>
      <c r="D285" s="9" t="s">
        <v>192</v>
      </c>
      <c r="E285" s="9">
        <v>3</v>
      </c>
      <c r="F285" s="13">
        <v>0</v>
      </c>
      <c r="G285" s="15" t="str">
        <f t="shared" si="17"/>
        <v>ARI</v>
      </c>
      <c r="H285" s="14" t="str">
        <f t="shared" si="18"/>
        <v>Darrell Daniels</v>
      </c>
      <c r="I285" s="14" t="str">
        <f t="shared" si="19"/>
        <v>Darrell Daniels</v>
      </c>
      <c r="J285" t="str">
        <f t="shared" si="20"/>
        <v>Darrell Daniels</v>
      </c>
      <c r="K285" t="str">
        <f t="shared" si="21"/>
        <v>D.DANIELS, ARI</v>
      </c>
      <c r="L285">
        <f t="shared" si="22"/>
        <v>0</v>
      </c>
      <c r="V285" s="35">
        <v>250</v>
      </c>
      <c r="W285" s="18" t="s">
        <v>7036</v>
      </c>
      <c r="X285" s="12" t="s">
        <v>13</v>
      </c>
      <c r="Y285" s="9" t="s">
        <v>192</v>
      </c>
      <c r="Z285" s="9">
        <v>3</v>
      </c>
      <c r="AA285" s="13">
        <v>0</v>
      </c>
    </row>
    <row r="286" spans="1:27" ht="28.8">
      <c r="A286" s="34">
        <v>250</v>
      </c>
      <c r="B286" s="17" t="s">
        <v>7037</v>
      </c>
      <c r="C286" s="10" t="s">
        <v>13</v>
      </c>
      <c r="D286" s="8" t="s">
        <v>191</v>
      </c>
      <c r="E286" s="8">
        <v>3</v>
      </c>
      <c r="F286" s="11">
        <v>0</v>
      </c>
      <c r="G286" s="15" t="str">
        <f t="shared" si="17"/>
        <v>ARI</v>
      </c>
      <c r="H286" s="14" t="str">
        <f t="shared" si="18"/>
        <v>Antoine Wesley</v>
      </c>
      <c r="I286" s="14" t="str">
        <f t="shared" si="19"/>
        <v>Antoine Wesley</v>
      </c>
      <c r="J286" t="str">
        <f t="shared" si="20"/>
        <v>Antoine Wesley</v>
      </c>
      <c r="K286" t="str">
        <f t="shared" si="21"/>
        <v>A.WESLEY, ARI</v>
      </c>
      <c r="L286">
        <f t="shared" si="22"/>
        <v>0</v>
      </c>
      <c r="V286" s="34">
        <v>250</v>
      </c>
      <c r="W286" s="17" t="s">
        <v>7037</v>
      </c>
      <c r="X286" s="10" t="s">
        <v>13</v>
      </c>
      <c r="Y286" s="8" t="s">
        <v>191</v>
      </c>
      <c r="Z286" s="8">
        <v>3</v>
      </c>
      <c r="AA286" s="11">
        <v>0</v>
      </c>
    </row>
    <row r="287" spans="1:27" ht="28.8">
      <c r="A287" s="35">
        <v>250</v>
      </c>
      <c r="B287" s="18" t="s">
        <v>7038</v>
      </c>
      <c r="C287" s="12" t="s">
        <v>13</v>
      </c>
      <c r="D287" s="9" t="s">
        <v>190</v>
      </c>
      <c r="E287" s="9">
        <v>3</v>
      </c>
      <c r="F287" s="13">
        <v>0</v>
      </c>
      <c r="G287" s="15" t="str">
        <f t="shared" si="17"/>
        <v>ARI</v>
      </c>
      <c r="H287" s="14" t="str">
        <f t="shared" si="18"/>
        <v>Jonathan Ward</v>
      </c>
      <c r="I287" s="14" t="str">
        <f t="shared" si="19"/>
        <v>Jonathan Ward</v>
      </c>
      <c r="J287" t="str">
        <f t="shared" si="20"/>
        <v>Jonathan Ward</v>
      </c>
      <c r="K287" t="str">
        <f t="shared" si="21"/>
        <v>J.WARD, ARI</v>
      </c>
      <c r="L287">
        <f t="shared" si="22"/>
        <v>0</v>
      </c>
      <c r="V287" s="35">
        <v>250</v>
      </c>
      <c r="W287" s="18" t="s">
        <v>7038</v>
      </c>
      <c r="X287" s="12" t="s">
        <v>13</v>
      </c>
      <c r="Y287" s="9" t="s">
        <v>190</v>
      </c>
      <c r="Z287" s="9">
        <v>3</v>
      </c>
      <c r="AA287" s="13">
        <v>0</v>
      </c>
    </row>
    <row r="288" spans="1:27" ht="28.8">
      <c r="A288" s="34">
        <v>250</v>
      </c>
      <c r="B288" s="17" t="s">
        <v>7039</v>
      </c>
      <c r="C288" s="10" t="s">
        <v>20</v>
      </c>
      <c r="D288" s="8" t="s">
        <v>191</v>
      </c>
      <c r="E288" s="8">
        <v>3</v>
      </c>
      <c r="F288" s="11">
        <v>0</v>
      </c>
      <c r="G288" s="15" t="str">
        <f t="shared" si="17"/>
        <v>JAX</v>
      </c>
      <c r="H288" s="14" t="str">
        <f t="shared" si="18"/>
        <v>Phillip Dorsett II</v>
      </c>
      <c r="I288" s="14" t="str">
        <f t="shared" si="19"/>
        <v>Phillip Dorsett II</v>
      </c>
      <c r="J288" t="str">
        <f t="shared" si="20"/>
        <v>Phillip Dorsett</v>
      </c>
      <c r="K288" t="str">
        <f t="shared" si="21"/>
        <v>P.DORSETT, JAX</v>
      </c>
      <c r="L288">
        <f t="shared" si="22"/>
        <v>0</v>
      </c>
      <c r="V288" s="34">
        <v>250</v>
      </c>
      <c r="W288" s="17" t="s">
        <v>7039</v>
      </c>
      <c r="X288" s="10" t="s">
        <v>20</v>
      </c>
      <c r="Y288" s="8" t="s">
        <v>191</v>
      </c>
      <c r="Z288" s="8">
        <v>3</v>
      </c>
      <c r="AA288" s="11">
        <v>0</v>
      </c>
    </row>
    <row r="289" spans="1:27" ht="28.8">
      <c r="A289" s="35">
        <v>250</v>
      </c>
      <c r="B289" s="18" t="s">
        <v>7040</v>
      </c>
      <c r="C289" s="12" t="s">
        <v>20</v>
      </c>
      <c r="D289" s="9" t="s">
        <v>192</v>
      </c>
      <c r="E289" s="9">
        <v>3</v>
      </c>
      <c r="F289" s="13">
        <v>0</v>
      </c>
      <c r="G289" s="15" t="str">
        <f t="shared" si="17"/>
        <v>JAX</v>
      </c>
      <c r="H289" s="14" t="str">
        <f t="shared" si="18"/>
        <v>Chris Manhertz</v>
      </c>
      <c r="I289" s="14" t="str">
        <f t="shared" si="19"/>
        <v>Chris Manhertz</v>
      </c>
      <c r="J289" t="str">
        <f t="shared" si="20"/>
        <v>Chris Manhertz</v>
      </c>
      <c r="K289" t="str">
        <f t="shared" si="21"/>
        <v>C.MANHERTZ, JAX</v>
      </c>
      <c r="L289">
        <f t="shared" si="22"/>
        <v>0</v>
      </c>
      <c r="V289" s="35">
        <v>250</v>
      </c>
      <c r="W289" s="18" t="s">
        <v>7040</v>
      </c>
      <c r="X289" s="12" t="s">
        <v>20</v>
      </c>
      <c r="Y289" s="9" t="s">
        <v>192</v>
      </c>
      <c r="Z289" s="9">
        <v>3</v>
      </c>
      <c r="AA289" s="13">
        <v>0</v>
      </c>
    </row>
    <row r="290" spans="1:27" ht="28.8">
      <c r="A290" s="34">
        <v>250</v>
      </c>
      <c r="B290" s="17" t="s">
        <v>7041</v>
      </c>
      <c r="C290" s="10" t="s">
        <v>20</v>
      </c>
      <c r="D290" s="8" t="s">
        <v>191</v>
      </c>
      <c r="E290" s="8">
        <v>3</v>
      </c>
      <c r="F290" s="11">
        <v>0</v>
      </c>
      <c r="G290" s="15" t="str">
        <f t="shared" si="17"/>
        <v>JAX</v>
      </c>
      <c r="H290" s="14" t="str">
        <f t="shared" si="18"/>
        <v>Jamal Agnew</v>
      </c>
      <c r="I290" s="14" t="str">
        <f t="shared" si="19"/>
        <v>Jamal Agnew</v>
      </c>
      <c r="J290" t="str">
        <f t="shared" si="20"/>
        <v>Jamal Agnew</v>
      </c>
      <c r="K290" t="str">
        <f t="shared" si="21"/>
        <v>J.AGNEW, JAX</v>
      </c>
      <c r="L290">
        <f t="shared" si="22"/>
        <v>0</v>
      </c>
      <c r="V290" s="34">
        <v>250</v>
      </c>
      <c r="W290" s="17" t="s">
        <v>7041</v>
      </c>
      <c r="X290" s="10" t="s">
        <v>20</v>
      </c>
      <c r="Y290" s="8" t="s">
        <v>191</v>
      </c>
      <c r="Z290" s="8">
        <v>3</v>
      </c>
      <c r="AA290" s="11">
        <v>0</v>
      </c>
    </row>
    <row r="291" spans="1:27" ht="43.2">
      <c r="A291" s="35">
        <v>250</v>
      </c>
      <c r="B291" s="18" t="s">
        <v>7042</v>
      </c>
      <c r="C291" s="12" t="s">
        <v>20</v>
      </c>
      <c r="D291" s="9" t="s">
        <v>190</v>
      </c>
      <c r="E291" s="9">
        <v>3</v>
      </c>
      <c r="F291" s="13">
        <v>0</v>
      </c>
      <c r="G291" s="15" t="str">
        <f t="shared" si="17"/>
        <v>JAX</v>
      </c>
      <c r="H291" s="14" t="str">
        <f t="shared" si="18"/>
        <v>Dare Ogunbowale</v>
      </c>
      <c r="I291" s="14" t="str">
        <f t="shared" si="19"/>
        <v>Dare Ogunbowale</v>
      </c>
      <c r="J291" t="str">
        <f t="shared" si="20"/>
        <v>Dare Ogunbowale</v>
      </c>
      <c r="K291" t="str">
        <f t="shared" si="21"/>
        <v>D.OGUNBOWALE, JAX</v>
      </c>
      <c r="L291">
        <f t="shared" si="22"/>
        <v>0</v>
      </c>
      <c r="V291" s="35">
        <v>250</v>
      </c>
      <c r="W291" s="18" t="s">
        <v>7042</v>
      </c>
      <c r="X291" s="12" t="s">
        <v>20</v>
      </c>
      <c r="Y291" s="9" t="s">
        <v>190</v>
      </c>
      <c r="Z291" s="9">
        <v>3</v>
      </c>
      <c r="AA291" s="13">
        <v>0</v>
      </c>
    </row>
    <row r="292" spans="1:27" ht="28.8">
      <c r="A292" s="34">
        <v>250</v>
      </c>
      <c r="B292" s="17" t="s">
        <v>7043</v>
      </c>
      <c r="C292" s="10" t="s">
        <v>20</v>
      </c>
      <c r="D292" s="8" t="s">
        <v>191</v>
      </c>
      <c r="E292" s="8">
        <v>3</v>
      </c>
      <c r="F292" s="11">
        <v>0</v>
      </c>
      <c r="G292" s="15" t="str">
        <f t="shared" si="17"/>
        <v>JAX</v>
      </c>
      <c r="H292" s="14" t="str">
        <f t="shared" si="18"/>
        <v>Tyron Johnson</v>
      </c>
      <c r="I292" s="14" t="str">
        <f t="shared" si="19"/>
        <v>Tyron Johnson</v>
      </c>
      <c r="J292" t="str">
        <f t="shared" si="20"/>
        <v>Tyron Johnson</v>
      </c>
      <c r="K292" t="str">
        <f t="shared" si="21"/>
        <v>T.JOHNSON, JAX</v>
      </c>
      <c r="L292">
        <f t="shared" si="22"/>
        <v>0</v>
      </c>
      <c r="V292" s="34">
        <v>250</v>
      </c>
      <c r="W292" s="17" t="s">
        <v>7043</v>
      </c>
      <c r="X292" s="10" t="s">
        <v>20</v>
      </c>
      <c r="Y292" s="8" t="s">
        <v>191</v>
      </c>
      <c r="Z292" s="8">
        <v>3</v>
      </c>
      <c r="AA292" s="11">
        <v>0</v>
      </c>
    </row>
    <row r="293" spans="1:27" ht="28.8">
      <c r="A293" s="35">
        <v>250</v>
      </c>
      <c r="B293" s="18" t="s">
        <v>326</v>
      </c>
      <c r="C293" s="12" t="s">
        <v>1</v>
      </c>
      <c r="D293" s="9" t="s">
        <v>192</v>
      </c>
      <c r="E293" s="9">
        <v>3</v>
      </c>
      <c r="F293" s="13">
        <v>0</v>
      </c>
      <c r="G293" s="15" t="str">
        <f t="shared" si="17"/>
        <v>CIN</v>
      </c>
      <c r="H293" s="14" t="str">
        <f t="shared" si="18"/>
        <v>C.J. Uzomah</v>
      </c>
      <c r="I293" s="14" t="str">
        <f t="shared" si="19"/>
        <v>C.J. Uzomah</v>
      </c>
      <c r="J293" t="str">
        <f t="shared" si="20"/>
        <v>C.J. Uzomah</v>
      </c>
      <c r="K293" t="str">
        <f t="shared" si="21"/>
        <v>C.UZOMAH, CIN</v>
      </c>
      <c r="L293">
        <f t="shared" si="22"/>
        <v>0</v>
      </c>
      <c r="V293" s="35">
        <v>250</v>
      </c>
      <c r="W293" s="18" t="s">
        <v>326</v>
      </c>
      <c r="X293" s="12" t="s">
        <v>1</v>
      </c>
      <c r="Y293" s="9" t="s">
        <v>192</v>
      </c>
      <c r="Z293" s="9">
        <v>3</v>
      </c>
      <c r="AA293" s="13">
        <v>0</v>
      </c>
    </row>
    <row r="294" spans="1:27" ht="28.8">
      <c r="A294" s="34">
        <v>250</v>
      </c>
      <c r="B294" s="17" t="s">
        <v>7044</v>
      </c>
      <c r="C294" s="10" t="s">
        <v>1</v>
      </c>
      <c r="D294" s="8" t="s">
        <v>191</v>
      </c>
      <c r="E294" s="8">
        <v>3</v>
      </c>
      <c r="F294" s="11">
        <v>0</v>
      </c>
      <c r="G294" s="15" t="str">
        <f t="shared" si="17"/>
        <v>CIN</v>
      </c>
      <c r="H294" s="14" t="str">
        <f t="shared" si="18"/>
        <v>Stanley Morgan</v>
      </c>
      <c r="I294" s="14" t="str">
        <f t="shared" si="19"/>
        <v>Stanley Morgan</v>
      </c>
      <c r="J294" t="str">
        <f t="shared" si="20"/>
        <v>Stanley Morgan</v>
      </c>
      <c r="K294" t="str">
        <f t="shared" si="21"/>
        <v>S.MORGAN, CIN</v>
      </c>
      <c r="L294">
        <f t="shared" si="22"/>
        <v>0</v>
      </c>
      <c r="V294" s="34">
        <v>250</v>
      </c>
      <c r="W294" s="17" t="s">
        <v>7044</v>
      </c>
      <c r="X294" s="10" t="s">
        <v>1</v>
      </c>
      <c r="Y294" s="8" t="s">
        <v>191</v>
      </c>
      <c r="Z294" s="8">
        <v>3</v>
      </c>
      <c r="AA294" s="11">
        <v>0</v>
      </c>
    </row>
    <row r="295" spans="1:27" ht="28.8">
      <c r="A295" s="35">
        <v>250</v>
      </c>
      <c r="B295" s="18" t="s">
        <v>7045</v>
      </c>
      <c r="C295" s="12" t="s">
        <v>1</v>
      </c>
      <c r="D295" s="9" t="s">
        <v>192</v>
      </c>
      <c r="E295" s="9">
        <v>3</v>
      </c>
      <c r="F295" s="13">
        <v>0</v>
      </c>
      <c r="G295" s="15" t="str">
        <f t="shared" si="17"/>
        <v>CIN</v>
      </c>
      <c r="H295" s="14" t="str">
        <f t="shared" si="18"/>
        <v>Drew Sample</v>
      </c>
      <c r="I295" s="14" t="str">
        <f t="shared" si="19"/>
        <v>Drew Sample</v>
      </c>
      <c r="J295" t="str">
        <f t="shared" si="20"/>
        <v>Drew Sample</v>
      </c>
      <c r="K295" t="str">
        <f t="shared" si="21"/>
        <v>D.SAMPLE, CIN</v>
      </c>
      <c r="L295">
        <f t="shared" si="22"/>
        <v>0</v>
      </c>
      <c r="V295" s="35">
        <v>250</v>
      </c>
      <c r="W295" s="18" t="s">
        <v>7045</v>
      </c>
      <c r="X295" s="12" t="s">
        <v>1</v>
      </c>
      <c r="Y295" s="9" t="s">
        <v>192</v>
      </c>
      <c r="Z295" s="9">
        <v>3</v>
      </c>
      <c r="AA295" s="13">
        <v>0</v>
      </c>
    </row>
    <row r="296" spans="1:27" ht="28.8">
      <c r="A296" s="34">
        <v>250</v>
      </c>
      <c r="B296" s="17" t="s">
        <v>7046</v>
      </c>
      <c r="C296" s="10" t="s">
        <v>1</v>
      </c>
      <c r="D296" s="8" t="s">
        <v>191</v>
      </c>
      <c r="E296" s="8">
        <v>3</v>
      </c>
      <c r="F296" s="11">
        <v>0</v>
      </c>
      <c r="G296" s="15" t="str">
        <f t="shared" si="17"/>
        <v>CIN</v>
      </c>
      <c r="H296" s="14" t="str">
        <f t="shared" si="18"/>
        <v>Trenton Irwin</v>
      </c>
      <c r="I296" s="14" t="str">
        <f t="shared" si="19"/>
        <v>Trenton Irwin</v>
      </c>
      <c r="J296" t="str">
        <f t="shared" si="20"/>
        <v>Trenton Irwin</v>
      </c>
      <c r="K296" t="str">
        <f t="shared" si="21"/>
        <v>T.IRWIN, CIN</v>
      </c>
      <c r="L296">
        <f t="shared" si="22"/>
        <v>0</v>
      </c>
      <c r="V296" s="34">
        <v>250</v>
      </c>
      <c r="W296" s="17" t="s">
        <v>7046</v>
      </c>
      <c r="X296" s="10" t="s">
        <v>1</v>
      </c>
      <c r="Y296" s="8" t="s">
        <v>191</v>
      </c>
      <c r="Z296" s="8">
        <v>3</v>
      </c>
      <c r="AA296" s="11">
        <v>0</v>
      </c>
    </row>
    <row r="297" spans="1:27" ht="28.8">
      <c r="A297" s="35">
        <v>250</v>
      </c>
      <c r="B297" s="18" t="s">
        <v>7047</v>
      </c>
      <c r="C297" s="12" t="s">
        <v>1</v>
      </c>
      <c r="D297" s="9" t="s">
        <v>192</v>
      </c>
      <c r="E297" s="9">
        <v>3</v>
      </c>
      <c r="F297" s="13">
        <v>0</v>
      </c>
      <c r="G297" s="15" t="str">
        <f t="shared" si="17"/>
        <v>CIN</v>
      </c>
      <c r="H297" s="14" t="str">
        <f t="shared" si="18"/>
        <v>Mitchell Wilcox</v>
      </c>
      <c r="I297" s="14" t="str">
        <f t="shared" si="19"/>
        <v>Mitchell Wilcox</v>
      </c>
      <c r="J297" t="str">
        <f t="shared" si="20"/>
        <v>Mitchell Wilcox</v>
      </c>
      <c r="K297" t="str">
        <f t="shared" si="21"/>
        <v>M.WILCOX, CIN</v>
      </c>
      <c r="L297">
        <f t="shared" si="22"/>
        <v>0</v>
      </c>
      <c r="V297" s="35">
        <v>250</v>
      </c>
      <c r="W297" s="18" t="s">
        <v>7047</v>
      </c>
      <c r="X297" s="12" t="s">
        <v>1</v>
      </c>
      <c r="Y297" s="9" t="s">
        <v>192</v>
      </c>
      <c r="Z297" s="9">
        <v>3</v>
      </c>
      <c r="AA297" s="13">
        <v>0</v>
      </c>
    </row>
    <row r="298" spans="1:27" ht="28.8">
      <c r="A298" s="34">
        <v>250</v>
      </c>
      <c r="B298" s="17" t="s">
        <v>7048</v>
      </c>
      <c r="C298" s="10" t="s">
        <v>15</v>
      </c>
      <c r="D298" s="8" t="s">
        <v>192</v>
      </c>
      <c r="E298" s="8">
        <v>3</v>
      </c>
      <c r="F298" s="11">
        <v>0</v>
      </c>
      <c r="G298" s="15" t="str">
        <f t="shared" si="17"/>
        <v>PIT</v>
      </c>
      <c r="H298" s="14" t="str">
        <f t="shared" si="18"/>
        <v>Eric Ebron</v>
      </c>
      <c r="I298" s="14" t="str">
        <f t="shared" si="19"/>
        <v>Eric Ebron</v>
      </c>
      <c r="J298" t="str">
        <f t="shared" si="20"/>
        <v>Eric Ebron</v>
      </c>
      <c r="K298" t="str">
        <f t="shared" si="21"/>
        <v>E.EBRON, PIT</v>
      </c>
      <c r="L298">
        <f t="shared" si="22"/>
        <v>0</v>
      </c>
      <c r="V298" s="34">
        <v>250</v>
      </c>
      <c r="W298" s="17" t="s">
        <v>7048</v>
      </c>
      <c r="X298" s="10" t="s">
        <v>15</v>
      </c>
      <c r="Y298" s="8" t="s">
        <v>192</v>
      </c>
      <c r="Z298" s="8">
        <v>3</v>
      </c>
      <c r="AA298" s="11">
        <v>0</v>
      </c>
    </row>
    <row r="299" spans="1:27" ht="28.8">
      <c r="A299" s="35">
        <v>250</v>
      </c>
      <c r="B299" s="18" t="s">
        <v>7049</v>
      </c>
      <c r="C299" s="12" t="s">
        <v>15</v>
      </c>
      <c r="D299" s="9" t="s">
        <v>190</v>
      </c>
      <c r="E299" s="9">
        <v>3</v>
      </c>
      <c r="F299" s="13">
        <v>0</v>
      </c>
      <c r="G299" s="15" t="str">
        <f t="shared" si="17"/>
        <v>PIT</v>
      </c>
      <c r="H299" s="14" t="str">
        <f t="shared" si="18"/>
        <v>Kalen Ballage</v>
      </c>
      <c r="I299" s="14" t="str">
        <f t="shared" si="19"/>
        <v>Kalen Ballage</v>
      </c>
      <c r="J299" t="str">
        <f t="shared" si="20"/>
        <v>Kalen Ballage</v>
      </c>
      <c r="K299" t="str">
        <f t="shared" si="21"/>
        <v>K.BALLAGE, PIT</v>
      </c>
      <c r="L299">
        <f t="shared" si="22"/>
        <v>0</v>
      </c>
      <c r="V299" s="35">
        <v>250</v>
      </c>
      <c r="W299" s="18" t="s">
        <v>7049</v>
      </c>
      <c r="X299" s="12" t="s">
        <v>15</v>
      </c>
      <c r="Y299" s="9" t="s">
        <v>190</v>
      </c>
      <c r="Z299" s="9">
        <v>3</v>
      </c>
      <c r="AA299" s="13">
        <v>0</v>
      </c>
    </row>
    <row r="300" spans="1:27" ht="28.8">
      <c r="A300" s="34">
        <v>250</v>
      </c>
      <c r="B300" s="17" t="s">
        <v>7050</v>
      </c>
      <c r="C300" s="10" t="s">
        <v>15</v>
      </c>
      <c r="D300" s="8" t="s">
        <v>192</v>
      </c>
      <c r="E300" s="8">
        <v>3</v>
      </c>
      <c r="F300" s="11">
        <v>0</v>
      </c>
      <c r="G300" s="15" t="str">
        <f t="shared" si="17"/>
        <v>PIT</v>
      </c>
      <c r="H300" s="14" t="str">
        <f t="shared" si="18"/>
        <v>Zach Gentry</v>
      </c>
      <c r="I300" s="14" t="str">
        <f t="shared" si="19"/>
        <v>Zach Gentry</v>
      </c>
      <c r="J300" t="str">
        <f t="shared" si="20"/>
        <v>Zach Gentry</v>
      </c>
      <c r="K300" t="str">
        <f t="shared" si="21"/>
        <v>Z.GENTRY, PIT</v>
      </c>
      <c r="L300">
        <f t="shared" si="22"/>
        <v>0</v>
      </c>
      <c r="V300" s="34">
        <v>250</v>
      </c>
      <c r="W300" s="17" t="s">
        <v>7050</v>
      </c>
      <c r="X300" s="10" t="s">
        <v>15</v>
      </c>
      <c r="Y300" s="8" t="s">
        <v>192</v>
      </c>
      <c r="Z300" s="8">
        <v>3</v>
      </c>
      <c r="AA300" s="11">
        <v>0</v>
      </c>
    </row>
    <row r="301" spans="1:27" ht="28.8">
      <c r="A301" s="36">
        <v>250</v>
      </c>
      <c r="B301" s="18" t="s">
        <v>4900</v>
      </c>
      <c r="C301" s="23" t="s">
        <v>15</v>
      </c>
      <c r="D301" s="22" t="s">
        <v>190</v>
      </c>
      <c r="E301" s="22">
        <v>3</v>
      </c>
      <c r="F301" s="24">
        <v>0</v>
      </c>
      <c r="G301" s="15" t="str">
        <f t="shared" si="17"/>
        <v>PIT</v>
      </c>
      <c r="H301" s="14" t="str">
        <f t="shared" si="18"/>
        <v>Benny Snell Jr.</v>
      </c>
      <c r="I301" s="14" t="str">
        <f t="shared" si="19"/>
        <v>Benny Snell</v>
      </c>
      <c r="J301" t="str">
        <f t="shared" si="20"/>
        <v>Benny Snell</v>
      </c>
      <c r="K301" t="str">
        <f t="shared" si="21"/>
        <v>B.SNELL, PIT</v>
      </c>
      <c r="L301">
        <f t="shared" si="22"/>
        <v>0</v>
      </c>
      <c r="V301" s="36">
        <v>250</v>
      </c>
      <c r="W301" s="18" t="s">
        <v>4900</v>
      </c>
      <c r="X301" s="23" t="s">
        <v>15</v>
      </c>
      <c r="Y301" s="22" t="s">
        <v>190</v>
      </c>
      <c r="Z301" s="22">
        <v>3</v>
      </c>
      <c r="AA301" s="24">
        <v>0</v>
      </c>
    </row>
  </sheetData>
  <hyperlinks>
    <hyperlink ref="Q255" r:id="rId1" display="https://fantasydata.com/nfl/pittsburgh-steelers-depth-chart" xr:uid="{0C32B5AA-0EC4-435E-8049-FA5B3AFDEAE2}"/>
    <hyperlink ref="Q254" r:id="rId2" display="https://fantasydata.com/nfl/washington-football-team-depth-chart" xr:uid="{2D34287D-0E99-49C3-A7AF-60063428A77A}"/>
    <hyperlink ref="Q253" r:id="rId3" display="https://fantasydata.com/nfl/buffalo-bills-depth-chart" xr:uid="{224122F7-3343-4E17-8773-6B7AA5A85515}"/>
    <hyperlink ref="Q252" r:id="rId4" display="https://fantasydata.com/nfl/new-england-patriots-depth-chart" xr:uid="{89154149-62AA-4758-A121-E1A180CF2FAE}"/>
    <hyperlink ref="Q251" r:id="rId5" display="https://fantasydata.com/nfl/cleveland-browns-depth-chart" xr:uid="{61B10963-ACDB-4EE3-B9E4-528B1B2546BA}"/>
    <hyperlink ref="Q250" r:id="rId6" display="https://fantasydata.com/nfl/new-york-giants-depth-chart" xr:uid="{73E2C22F-479B-42DE-8514-C130B2CD03E1}"/>
    <hyperlink ref="Q249" r:id="rId7" display="https://fantasydata.com/nfl/new-york-giants-depth-chart" xr:uid="{E88A04CD-8835-48A0-B9AE-46AF31228A6E}"/>
    <hyperlink ref="Q248" r:id="rId8" display="https://fantasydata.com/nfl/new-orleans-saints-depth-chart" xr:uid="{B044342B-FA17-4E2D-8589-84DAC6F1A681}"/>
    <hyperlink ref="Q247" r:id="rId9" display="https://fantasydata.com/nfl/jacksonville-jaguars-depth-chart" xr:uid="{EED1BBD2-E4DF-4894-891D-B6800B0BC0B3}"/>
    <hyperlink ref="Q246" r:id="rId10" display="https://fantasydata.com/nfl/los-angeles-chargers-depth-chart" xr:uid="{6051DCC2-AC73-4AD3-AFD2-77AF7FD8D0E1}"/>
    <hyperlink ref="Q245" r:id="rId11" display="https://fantasydata.com/nfl/san-francisco-49ers-depth-chart" xr:uid="{19FB822B-0EF3-4F8B-B618-3F7C6CC9E703}"/>
    <hyperlink ref="Q244" r:id="rId12" display="https://fantasydata.com/nfl/green-bay-packers-depth-chart" xr:uid="{63503338-8CEB-42B2-A985-0450D487DA70}"/>
    <hyperlink ref="Q243" r:id="rId13" display="https://fantasydata.com/nfl/green-bay-packers-depth-chart" xr:uid="{D58D815C-019A-434C-A1CA-001E3748921A}"/>
    <hyperlink ref="Q242" r:id="rId14" display="https://fantasydata.com/nfl/chicago-bears-depth-chart" xr:uid="{98007ACC-4956-4BB9-9D2F-2C54F464060D}"/>
    <hyperlink ref="Q241" r:id="rId15" display="https://fantasydata.com/nfl/carolina-panthers-depth-chart" xr:uid="{67A8DED7-AA4D-457D-8868-D5A788B3C85F}"/>
    <hyperlink ref="Q240" r:id="rId16" display="https://fantasydata.com/nfl/buffalo-bills-depth-chart" xr:uid="{56C9E9D5-DC80-4BEA-9684-6334D22C01DC}"/>
    <hyperlink ref="Q239" r:id="rId17" display="https://fantasydata.com/nfl/miami-dolphins-depth-chart" xr:uid="{ED292052-7703-4159-8822-EE428846FA75}"/>
    <hyperlink ref="Q238" r:id="rId18" display="https://fantasydata.com/nfl/new-orleans-saints-depth-chart" xr:uid="{8F6EF133-040C-4B1A-A3A1-0D73FDB775AB}"/>
    <hyperlink ref="Q237" r:id="rId19" display="https://fantasydata.com/nfl/seattle-seahawks-depth-chart" xr:uid="{EE927E2B-F6A6-48A3-A28E-AE7D9FA4BFF1}"/>
    <hyperlink ref="Q236" r:id="rId20" display="https://fantasydata.com/nfl/tampa-bay-buccaneers-depth-chart" xr:uid="{868087A8-7280-4745-BDB4-FC951963B37A}"/>
    <hyperlink ref="Q235" r:id="rId21" display="https://fantasydata.com/nfl/denver-broncos-depth-chart" xr:uid="{9A92AFA7-A49E-414D-A2BA-BCAC2714CD7B}"/>
    <hyperlink ref="Q234" r:id="rId22" display="https://fantasydata.com/nfl/san-francisco-49ers-depth-chart" xr:uid="{A50519E3-FFC5-4B5B-AE64-52BDE033BC8A}"/>
    <hyperlink ref="Q233" r:id="rId23" display="https://fantasydata.com/nfl/jacksonville-jaguars-depth-chart" xr:uid="{AF39A2CA-CD8E-4F6C-A798-EB141473408C}"/>
    <hyperlink ref="Q232" r:id="rId24" display="https://fantasydata.com/nfl/atlanta-falcons-depth-chart" xr:uid="{70BBC537-9C17-4AA1-9C80-E1323FFBB26A}"/>
    <hyperlink ref="Q231" r:id="rId25" display="https://fantasydata.com/nfl/tennessee-titans-depth-chart" xr:uid="{F6ABFD40-A4B6-4781-B3C9-75F88143552D}"/>
    <hyperlink ref="Q230" r:id="rId26" display="https://fantasydata.com/nfl/philadelphia-eagles-depth-chart" xr:uid="{F65A399A-686E-4300-A536-1D63F01E4DDF}"/>
    <hyperlink ref="Q229" r:id="rId27" display="https://fantasydata.com/nfl/indianapolis-colts-depth-chart" xr:uid="{738CD4BC-AE60-4A32-9DCD-410716B29F9C}"/>
    <hyperlink ref="Q228" r:id="rId28" display="https://fantasydata.com/nfl/jacksonville-jaguars-depth-chart" xr:uid="{B147B385-EB99-4220-8083-9D7978B6A6A9}"/>
    <hyperlink ref="Q227" r:id="rId29" display="https://fantasydata.com/nfl/carolina-panthers-depth-chart" xr:uid="{BA07C883-D0EB-4AC8-B5C6-B3A40938F709}"/>
    <hyperlink ref="Q226" r:id="rId30" display="https://fantasydata.com/nfl/denver-broncos-depth-chart" xr:uid="{55B2AD41-6B0F-4A4C-B41C-229D635737C3}"/>
    <hyperlink ref="Q225" r:id="rId31" display="https://fantasydata.com/nfl/miami-dolphins-depth-chart" xr:uid="{AEC4E573-9AC0-4AFC-A0CD-D138E23D0411}"/>
    <hyperlink ref="Q224" r:id="rId32" display="https://fantasydata.com/nfl/tampa-bay-buccaneers-depth-chart" xr:uid="{D12B23AC-FD6F-49F0-ABC5-ECAF086899D4}"/>
    <hyperlink ref="Q223" r:id="rId33" display="https://fantasydata.com/nfl/atlanta-falcons-depth-chart" xr:uid="{2E08140C-D30C-42EC-B882-546BFEB17CE2}"/>
    <hyperlink ref="Q222" r:id="rId34" display="https://fantasydata.com/nfl/atlanta-falcons-depth-chart" xr:uid="{35FB9A9F-7414-4A45-AC7E-75AE08A1F5EC}"/>
    <hyperlink ref="Q221" r:id="rId35" display="https://fantasydata.com/nfl/los-angeles-rams-depth-chart" xr:uid="{298B4FD2-B027-468B-8277-F9ECEB24C76F}"/>
    <hyperlink ref="Q220" r:id="rId36" display="https://fantasydata.com/nfl/new-york-jets-depth-chart" xr:uid="{71B0E62D-8B74-4EC9-85A9-D6FE5728E6F7}"/>
    <hyperlink ref="Q219" r:id="rId37" display="https://fantasydata.com/nfl/miami-dolphins-depth-chart" xr:uid="{FD29AE04-946A-467B-A8CE-E382DB3A4E6B}"/>
    <hyperlink ref="Q218" r:id="rId38" display="https://fantasydata.com/nfl/san-francisco-49ers-depth-chart" xr:uid="{E31A1325-AD79-4C72-BB25-B9B4204E0B5A}"/>
    <hyperlink ref="Q217" r:id="rId39" display="https://fantasydata.com/nfl/baltimore-ravens-depth-chart" xr:uid="{E74CCF57-27FF-4A20-84D0-0BD205ED7948}"/>
    <hyperlink ref="Q216" r:id="rId40" display="https://fantasydata.com/nfl/atlanta-falcons-depth-chart" xr:uid="{290035B1-9CAE-4064-9286-BB59E61C2862}"/>
    <hyperlink ref="Q215" r:id="rId41" display="https://fantasydata.com/nfl/cleveland-browns-depth-chart" xr:uid="{BCF948BC-CFF2-4714-9B87-7F9F4A2F5074}"/>
    <hyperlink ref="Q214" r:id="rId42" display="https://fantasydata.com/nfl/houston-texans-depth-chart" xr:uid="{762865E0-0385-4A91-850D-30C30CB13DE1}"/>
    <hyperlink ref="Q213" r:id="rId43" display="https://fantasydata.com/nfl/new-orleans-saints-depth-chart" xr:uid="{A3C751F2-8FDA-47F0-A83F-D5A993323EB5}"/>
    <hyperlink ref="Q212" r:id="rId44" display="https://fantasydata.com/nfl/indianapolis-colts-depth-chart" xr:uid="{AE32F3DB-1CAA-419E-94A7-B034368F52B2}"/>
    <hyperlink ref="Q211" r:id="rId45" display="https://fantasydata.com/nfl/chicago-bears-depth-chart" xr:uid="{F96445B8-4678-4768-B9CC-9CDCE14B8DB2}"/>
    <hyperlink ref="Q210" r:id="rId46" display="https://fantasydata.com/nfl/kansas-city-chiefs-depth-chart" xr:uid="{DBAC99B1-EA48-4EBC-8E22-68BA4B91BB4A}"/>
    <hyperlink ref="Q209" r:id="rId47" display="https://fantasydata.com/nfl/new-york-giants-depth-chart" xr:uid="{8CA6D8E1-68B6-4CAB-AFDD-7A4EBBF66BDB}"/>
    <hyperlink ref="Q208" r:id="rId48" display="https://fantasydata.com/nfl/miami-dolphins-depth-chart" xr:uid="{F766A72F-7460-41FA-9F22-9C4A6BE3AA42}"/>
    <hyperlink ref="Q207" r:id="rId49" display="https://fantasydata.com/nfl/houston-texans-depth-chart" xr:uid="{5864A267-8D25-4FAC-874E-1A5F3B751100}"/>
    <hyperlink ref="Q206" r:id="rId50" display="https://fantasydata.com/nfl/cincinnati-bengals-depth-chart" xr:uid="{E45F3165-5F31-4850-9932-274F8E253BF3}"/>
    <hyperlink ref="Q205" r:id="rId51" display="https://fantasydata.com/nfl/chicago-bears-depth-chart" xr:uid="{9022D9AD-48BC-4BFD-83E7-C55BB8D8B529}"/>
    <hyperlink ref="Q204" r:id="rId52" display="https://fantasydata.com/nfl/kansas-city-chiefs-depth-chart" xr:uid="{4AF2963C-8202-47F3-8FA3-5C6410A4EB8F}"/>
    <hyperlink ref="Q203" r:id="rId53" display="https://fantasydata.com/nfl/cincinnati-bengals-depth-chart" xr:uid="{0E5A5BB0-21F7-4981-B913-BCE7A4092A2F}"/>
    <hyperlink ref="Q202" r:id="rId54" display="https://fantasydata.com/nfl/tennessee-titans-depth-chart" xr:uid="{C5501313-660F-48D7-8E4D-27935A3DA6D9}"/>
    <hyperlink ref="Q201" r:id="rId55" display="https://fantasydata.com/nfl/las-vegas-raiders-depth-chart" xr:uid="{74FBA1F4-9D9B-4340-B0BD-0CA037CAE6FF}"/>
    <hyperlink ref="Q200" r:id="rId56" display="https://fantasydata.com/nfl/los-angeles-rams-depth-chart" xr:uid="{39E818FA-CB0E-44D3-9A49-5F13F860C79E}"/>
    <hyperlink ref="Q199" r:id="rId57" display="https://fantasydata.com/nfl/new-york-jets-depth-chart" xr:uid="{1139D714-EDB6-4953-8D16-14DACEE58725}"/>
    <hyperlink ref="Q198" r:id="rId58" display="https://fantasydata.com/nfl/philadelphia-eagles-depth-chart" xr:uid="{1F786B1C-CD4E-461C-AB88-918C4CB93D69}"/>
    <hyperlink ref="Q197" r:id="rId59" display="https://fantasydata.com/nfl/denver-broncos-depth-chart" xr:uid="{EE97C05D-585D-400E-BC18-09B0128AEB59}"/>
    <hyperlink ref="Q196" r:id="rId60" display="https://fantasydata.com/nfl/houston-texans-depth-chart" xr:uid="{D3D654CB-D45F-48B6-A232-1F4CA134CB17}"/>
    <hyperlink ref="Q195" r:id="rId61" display="https://fantasydata.com/nfl/seattle-seahawks-depth-chart" xr:uid="{16C14B8A-E443-4B9A-95BC-7218FA5A4386}"/>
    <hyperlink ref="Q194" r:id="rId62" display="https://fantasydata.com/nfl/new-orleans-saints-depth-chart" xr:uid="{70CF5818-125B-44A6-8B6E-1C818CF3E494}"/>
    <hyperlink ref="Q193" r:id="rId63" display="https://fantasydata.com/nfl/arizona-cardinals-depth-chart" xr:uid="{5A992A29-1F87-4A98-84E1-A75C7820580B}"/>
    <hyperlink ref="Q192" r:id="rId64" display="https://fantasydata.com/nfl/kansas-city-chiefs-depth-chart" xr:uid="{A7E68661-00D7-4E3A-8A23-6E33097AA1AB}"/>
    <hyperlink ref="Q191" r:id="rId65" display="https://fantasydata.com/nfl/tampa-bay-buccaneers-depth-chart" xr:uid="{6E5C4900-EE25-465A-8825-6A89D5FB71A2}"/>
    <hyperlink ref="Q190" r:id="rId66" display="https://fantasydata.com/nfl/houston-texans-depth-chart" xr:uid="{7294EFBA-782E-4017-9951-8778BB4A486F}"/>
    <hyperlink ref="Q189" r:id="rId67" display="https://fantasydata.com/nfl/new-orleans-saints-depth-chart" xr:uid="{637467E7-FDD6-476A-833B-368422F5C235}"/>
    <hyperlink ref="Q188" r:id="rId68" display="https://fantasydata.com/nfl/new-york-jets-depth-chart" xr:uid="{F1043166-4686-4A0D-98EF-8C6678089E31}"/>
    <hyperlink ref="Q187" r:id="rId69" display="https://fantasydata.com/nfl/indianapolis-colts-depth-chart" xr:uid="{D08CDDAC-6234-4A1D-9039-2EBD16F2E0FD}"/>
    <hyperlink ref="Q186" r:id="rId70" display="https://fantasydata.com/nfl/los-angeles-chargers-depth-chart" xr:uid="{640BAABC-B825-4D13-BB73-4884FB46E7FD}"/>
    <hyperlink ref="Q185" r:id="rId71" display="https://fantasydata.com/nfl/jacksonville-jaguars-depth-chart" xr:uid="{DF85C9DC-D3FA-4C18-928D-B2E8EE68C467}"/>
    <hyperlink ref="Q184" r:id="rId72" display="https://fantasydata.com/nfl/baltimore-ravens-depth-chart" xr:uid="{6DB0B6CE-5F38-46A6-843C-D8A24B54BB7C}"/>
    <hyperlink ref="Q183" r:id="rId73" display="https://fantasydata.com/nfl/new-york-jets-depth-chart" xr:uid="{410AE3B2-3427-4EF9-A670-89A0D695D899}"/>
    <hyperlink ref="Q182" r:id="rId74" display="https://fantasydata.com/nfl/tennessee-titans-depth-chart" xr:uid="{911352CE-59F5-4129-B311-C69F6D7948AC}"/>
    <hyperlink ref="Q181" r:id="rId75" display="https://fantasydata.com/nfl/kansas-city-chiefs-depth-chart" xr:uid="{E26AF695-B5FF-4DCA-973E-58E6024E39A5}"/>
    <hyperlink ref="Q180" r:id="rId76" display="https://fantasydata.com/nfl/tampa-bay-buccaneers-depth-chart" xr:uid="{841552AE-BE4B-48C7-BDFC-7B24E4F18EA2}"/>
    <hyperlink ref="Q179" r:id="rId77" display="https://fantasydata.com/nfl/indianapolis-colts-depth-chart" xr:uid="{EB792750-B86C-4452-91BA-EC834AF59919}"/>
    <hyperlink ref="Q178" r:id="rId78" display="https://fantasydata.com/nfl/las-vegas-raiders-depth-chart" xr:uid="{57A46124-E462-493E-9160-764F1B470988}"/>
    <hyperlink ref="Q177" r:id="rId79" display="https://fantasydata.com/nfl/las-vegas-raiders-depth-chart" xr:uid="{1640E166-6653-4F98-B6F7-BC205E72BE0A}"/>
    <hyperlink ref="Q176" r:id="rId80" display="https://fantasydata.com/nfl/new-orleans-saints-depth-chart" xr:uid="{A5FD707B-626C-4E41-818A-7FC4F2DCAA0E}"/>
    <hyperlink ref="Q175" r:id="rId81" display="https://fantasydata.com/nfl/seattle-seahawks-depth-chart" xr:uid="{302DEFB8-22D0-4D6E-8479-DABB436F55D6}"/>
    <hyperlink ref="Q174" r:id="rId82" display="https://fantasydata.com/nfl/detroit-lions-depth-chart" xr:uid="{EDD5958C-AD61-4D79-B46B-B324F00D53AF}"/>
    <hyperlink ref="Q173" r:id="rId83" display="https://fantasydata.com/nfl/jacksonville-jaguars-depth-chart" xr:uid="{9655F95F-A02F-4B88-8833-FBFCB8963989}"/>
    <hyperlink ref="Q172" r:id="rId84" display="https://fantasydata.com/nfl/minnesota-vikings-depth-chart" xr:uid="{DF0A18A0-DB93-4146-AF9B-AC594A46DFB0}"/>
    <hyperlink ref="Q171" r:id="rId85" display="https://fantasydata.com/nfl/philadelphia-eagles-depth-chart" xr:uid="{71B0E246-B46B-4785-904F-126143F6570A}"/>
    <hyperlink ref="Q170" r:id="rId86" display="https://fantasydata.com/nfl/tampa-bay-buccaneers-depth-chart" xr:uid="{1829D23D-EC95-4986-8D85-1D53D86D5D2F}"/>
    <hyperlink ref="Q169" r:id="rId87" display="https://fantasydata.com/nfl/green-bay-packers-depth-chart" xr:uid="{99B2D0CD-BA3F-4C73-94C2-6F297DC29292}"/>
    <hyperlink ref="Q168" r:id="rId88" display="https://fantasydata.com/nfl/new-orleans-saints-depth-chart" xr:uid="{2355550B-269D-442B-8F45-48F3873B8EE0}"/>
    <hyperlink ref="Q167" r:id="rId89" display="https://fantasydata.com/nfl/detroit-lions-depth-chart" xr:uid="{CDDAACCF-32AD-4710-AC27-FF8E7CB415A9}"/>
    <hyperlink ref="Q166" r:id="rId90" display="https://fantasydata.com/nfl/dallas-cowboys-depth-chart" xr:uid="{FA2E858A-6AF7-42DB-B2FE-2D4D8B3AD522}"/>
    <hyperlink ref="Q165" r:id="rId91" display="https://fantasydata.com/nfl/cleveland-browns-depth-chart" xr:uid="{014F1271-08AD-46D3-B22B-962E8D05546D}"/>
    <hyperlink ref="Q164" r:id="rId92" display="https://fantasydata.com/nfl/minnesota-vikings-depth-chart" xr:uid="{D9F3D197-3C74-45FC-B6F1-71DAE78D557D}"/>
    <hyperlink ref="Q163" r:id="rId93" display="https://fantasydata.com/nfl/los-angeles-chargers-depth-chart" xr:uid="{148AE5A4-AB37-4783-8693-8E6BC5C2042E}"/>
    <hyperlink ref="Q162" r:id="rId94" display="https://fantasydata.com/nfl/los-angeles-chargers-depth-chart" xr:uid="{2B44A71D-E392-468B-930F-247B7D4801B8}"/>
    <hyperlink ref="Q161" r:id="rId95" display="https://fantasydata.com/nfl/atlanta-falcons-depth-chart" xr:uid="{39509A37-1786-498D-B782-5CF31500C834}"/>
    <hyperlink ref="Q160" r:id="rId96" display="https://fantasydata.com/nfl/tennessee-titans-depth-chart" xr:uid="{08F94452-3C2A-4C26-A391-394295E30822}"/>
    <hyperlink ref="Q159" r:id="rId97" display="https://fantasydata.com/nfl/los-angeles-chargers-depth-chart" xr:uid="{ACB2FBC1-EC5B-4B92-82E8-60B9081FCF00}"/>
    <hyperlink ref="Q158" r:id="rId98" display="https://fantasydata.com/nfl/houston-texans-depth-chart" xr:uid="{5CD0193A-14D3-4E87-8F81-A8A8CEB2314A}"/>
    <hyperlink ref="Q157" r:id="rId99" display="https://fantasydata.com/nfl/philadelphia-eagles-depth-chart" xr:uid="{51C9607A-ECD5-43F1-BD3A-D85FEE510E2F}"/>
    <hyperlink ref="Q156" r:id="rId100" display="https://fantasydata.com/nfl/new-york-giants-depth-chart" xr:uid="{17A3E7A5-76D5-4AF3-A79B-1A25184DAE91}"/>
    <hyperlink ref="Q155" r:id="rId101" display="https://fantasydata.com/nfl/dallas-cowboys-depth-chart" xr:uid="{04494C52-B74E-4EA5-A6A0-E83109B88BC8}"/>
    <hyperlink ref="Q154" r:id="rId102" display="https://fantasydata.com/nfl/new-york-giants-depth-chart" xr:uid="{B6A6A52A-2EE2-4AB6-BDD5-794459A15738}"/>
    <hyperlink ref="Q153" r:id="rId103" display="https://fantasydata.com/nfl/new-york-jets-depth-chart" xr:uid="{2056E682-EBB4-4A0D-8550-5702E5FACE54}"/>
    <hyperlink ref="Q152" r:id="rId104" display="https://fantasydata.com/nfl/new-england-patriots-depth-chart" xr:uid="{854E0BDA-3E7D-4BA7-9380-7A3DE989F270}"/>
    <hyperlink ref="Q151" r:id="rId105" display="https://fantasydata.com/nfl/tampa-bay-buccaneers-depth-chart" xr:uid="{F0269479-F68B-4EFC-8E83-CEB22318B89C}"/>
    <hyperlink ref="Q150" r:id="rId106" display="https://fantasydata.com/nfl/los-angeles-rams-depth-chart" xr:uid="{B2D1AD44-7264-4A33-8885-7D66CC7EC423}"/>
    <hyperlink ref="Q149" r:id="rId107" display="https://fantasydata.com/nfl/carolina-panthers-depth-chart" xr:uid="{B645C302-4B13-4F28-BA1E-1D187EB88745}"/>
    <hyperlink ref="Q148" r:id="rId108" display="https://fantasydata.com/nfl/cleveland-browns-depth-chart" xr:uid="{64199CA4-0674-4EFD-B8A9-041EDD769457}"/>
    <hyperlink ref="Q147" r:id="rId109" display="https://fantasydata.com/nfl/detroit-lions-depth-chart" xr:uid="{06259422-A409-4672-AD0C-0FD126745B12}"/>
    <hyperlink ref="Q146" r:id="rId110" display="https://fantasydata.com/nfl/houston-texans-depth-chart" xr:uid="{5CB143FA-E658-440D-BFFD-839F512F0B62}"/>
    <hyperlink ref="Q145" r:id="rId111" display="https://fantasydata.com/nfl/new-york-jets-depth-chart" xr:uid="{6DD891E1-71D3-4156-86F4-549A0E089688}"/>
    <hyperlink ref="Q144" r:id="rId112" display="https://fantasydata.com/nfl/new-england-patriots-depth-chart" xr:uid="{6C40F069-7137-46CB-8BF9-845445B89BA8}"/>
    <hyperlink ref="Q143" r:id="rId113" display="https://fantasydata.com/nfl/dallas-cowboys-depth-chart" xr:uid="{56C17FAC-16AE-4C9E-90F6-7DC61E4F2748}"/>
    <hyperlink ref="Q142" r:id="rId114" display="https://fantasydata.com/nfl/green-bay-packers-depth-chart" xr:uid="{C1EC9ACC-CD69-4635-B122-46A55B70F5BE}"/>
    <hyperlink ref="Q141" r:id="rId115" display="https://fantasydata.com/nfl/san-francisco-49ers-depth-chart" xr:uid="{A5788515-8451-4B1E-A26B-9330497F0DD6}"/>
    <hyperlink ref="Q140" r:id="rId116" display="https://fantasydata.com/nfl/los-angeles-chargers-depth-chart" xr:uid="{1978AAE5-1055-4B5E-8A57-E5FB7B3FD610}"/>
    <hyperlink ref="Q139" r:id="rId117" display="https://fantasydata.com/nfl/kansas-city-chiefs-depth-chart" xr:uid="{E48E523B-7BCF-48B0-89D1-93D7F0CA5E7F}"/>
    <hyperlink ref="Q138" r:id="rId118" display="https://fantasydata.com/nfl/kansas-city-chiefs-depth-chart" xr:uid="{ED540E61-C0EE-4FD5-B260-ECC5A6C259F4}"/>
    <hyperlink ref="Q137" r:id="rId119" display="https://fantasydata.com/nfl/tennessee-titans-depth-chart" xr:uid="{5394DFBA-8433-4C79-AF4E-709C396E7C58}"/>
    <hyperlink ref="Q136" r:id="rId120" display="https://fantasydata.com/nfl/miami-dolphins-depth-chart" xr:uid="{1FB41A23-9E61-44E5-BC43-793BE551158B}"/>
    <hyperlink ref="Q135" r:id="rId121" display="https://fantasydata.com/nfl/baltimore-ravens-depth-chart" xr:uid="{6BD69E2E-C1F3-4AE9-8C2D-768B6CAB1488}"/>
    <hyperlink ref="Q134" r:id="rId122" display="https://fantasydata.com/nfl/new-england-patriots-depth-chart" xr:uid="{FF097385-B75F-412E-A66F-49552E49396B}"/>
    <hyperlink ref="Q133" r:id="rId123" display="https://fantasydata.com/nfl/cleveland-browns-depth-chart" xr:uid="{805678A0-71E9-4616-9E2E-6553FDC5CE09}"/>
    <hyperlink ref="Q132" r:id="rId124" display="https://fantasydata.com/nfl/indianapolis-colts-depth-chart" xr:uid="{D5A25F7C-BE0F-4064-8274-5D213527252E}"/>
    <hyperlink ref="Q131" r:id="rId125" display="https://fantasydata.com/nfl/denver-broncos-depth-chart" xr:uid="{09F68DA9-4BD9-4023-93CC-65FF84D85B45}"/>
    <hyperlink ref="Q130" r:id="rId126" display="https://fantasydata.com/nfl/washington-football-team-depth-chart" xr:uid="{821038D9-E43E-4C97-8A6A-7989487273CB}"/>
    <hyperlink ref="Q129" r:id="rId127" display="https://fantasydata.com/nfl/detroit-lions-depth-chart" xr:uid="{4215BEAC-FE16-42C8-8FEE-3DBA2BBD60A9}"/>
    <hyperlink ref="Q128" r:id="rId128" display="https://fantasydata.com/nfl/dallas-cowboys-depth-chart" xr:uid="{E44C5643-DAC3-4983-89B4-32C36AE81A61}"/>
    <hyperlink ref="Q127" r:id="rId129" display="https://fantasydata.com/nfl/houston-texans-depth-chart" xr:uid="{FB6198C3-DE6A-4BB3-B9A4-8C9B95B106B5}"/>
    <hyperlink ref="Q126" r:id="rId130" display="https://fantasydata.com/nfl/new-england-patriots-depth-chart" xr:uid="{CE9E10C0-372A-48F1-A156-3F2132BA03DA}"/>
    <hyperlink ref="Q125" r:id="rId131" display="https://fantasydata.com/nfl/carolina-panthers-depth-chart" xr:uid="{2DAAB9D3-2603-479E-91F5-051F3E559894}"/>
    <hyperlink ref="Q124" r:id="rId132" display="https://fantasydata.com/nfl/new-york-giants-depth-chart" xr:uid="{AC5765D7-1041-4F4B-A726-F546D3BAC172}"/>
    <hyperlink ref="Q123" r:id="rId133" display="https://fantasydata.com/nfl/buffalo-bills-depth-chart" xr:uid="{4A4B7B7F-728B-45A7-9FC2-1F87BA65A1A8}"/>
    <hyperlink ref="Q122" r:id="rId134" display="https://fantasydata.com/nfl/philadelphia-eagles-depth-chart" xr:uid="{470E22C0-1830-4CF1-8CCC-B9423BAAE8D1}"/>
    <hyperlink ref="Q121" r:id="rId135" display="https://fantasydata.com/nfl/new-orleans-saints-depth-chart" xr:uid="{4A6C8E3A-4698-473E-ADCE-E87E1BD9E685}"/>
    <hyperlink ref="Q120" r:id="rId136" display="https://fantasydata.com/nfl/las-vegas-raiders-depth-chart" xr:uid="{9833DE0E-EF71-4649-89CC-343B1B1D6D6E}"/>
    <hyperlink ref="Q119" r:id="rId137" display="https://fantasydata.com/nfl/miami-dolphins-depth-chart" xr:uid="{870B8FD3-E87F-4730-B392-52A1DFD0684B}"/>
    <hyperlink ref="Q118" r:id="rId138" display="https://fantasydata.com/nfl/philadelphia-eagles-depth-chart" xr:uid="{63CAF2FC-C0BF-4CC7-89DA-7ADE9EE5DDF9}"/>
    <hyperlink ref="Q117" r:id="rId139" display="https://fantasydata.com/nfl/tennessee-titans-depth-chart" xr:uid="{A451EF52-5C84-4CA1-970D-A1137F6F0DF4}"/>
    <hyperlink ref="Q116" r:id="rId140" display="https://fantasydata.com/nfl/tennessee-titans-depth-chart" xr:uid="{E13807F5-4E91-4525-BEDA-5451FD84C211}"/>
    <hyperlink ref="Q115" r:id="rId141" display="https://fantasydata.com/nfl/san-francisco-49ers-depth-chart" xr:uid="{61782D52-7854-416D-8840-C35D9B144C7B}"/>
    <hyperlink ref="Q114" r:id="rId142" display="https://fantasydata.com/nfl/pittsburgh-steelers-depth-chart" xr:uid="{5D298F76-D918-4BDF-89EB-6E32B495EA6B}"/>
    <hyperlink ref="Q113" r:id="rId143" display="https://fantasydata.com/nfl/buffalo-bills-depth-chart" xr:uid="{DDE41D19-68B6-4FE1-8A41-34AB71D00025}"/>
    <hyperlink ref="Q112" r:id="rId144" display="https://fantasydata.com/nfl/atlanta-falcons-depth-chart" xr:uid="{1CDAA773-6DE3-45FF-BAE9-35B72076FAC6}"/>
    <hyperlink ref="Q111" r:id="rId145" display="https://fantasydata.com/nfl/new-england-patriots-depth-chart" xr:uid="{3995FDCE-7528-4110-B925-785B4C37CCD8}"/>
    <hyperlink ref="Q110" r:id="rId146" display="https://fantasydata.com/nfl/cincinnati-bengals-depth-chart" xr:uid="{F1BBFBC1-62A0-41A4-A2D6-C52C7841D740}"/>
    <hyperlink ref="Q109" r:id="rId147" display="https://fantasydata.com/nfl/baltimore-ravens-depth-chart" xr:uid="{97E0565B-73BE-4BA6-AA39-762DDF659731}"/>
    <hyperlink ref="Q108" r:id="rId148" display="https://fantasydata.com/nfl/denver-broncos-depth-chart" xr:uid="{003DAFB0-76B6-4FEE-BA71-34A83E273F00}"/>
    <hyperlink ref="Q107" r:id="rId149" display="https://fantasydata.com/nfl/carolina-panthers-depth-chart" xr:uid="{6EF01363-688E-4AA3-924D-9DF0BC457B68}"/>
    <hyperlink ref="Q106" r:id="rId150" display="https://fantasydata.com/nfl/miami-dolphins-depth-chart" xr:uid="{9E7BCC05-381A-40AC-8E89-ACB468BBF0A8}"/>
    <hyperlink ref="Q105" r:id="rId151" display="https://fantasydata.com/nfl/new-york-jets-depth-chart" xr:uid="{1F1D9B74-3771-4CB6-B031-46E125DAE288}"/>
    <hyperlink ref="Q104" r:id="rId152" display="https://fantasydata.com/nfl/miami-dolphins-depth-chart" xr:uid="{53478FA8-71C0-44E1-92FA-5BFF71479F84}"/>
    <hyperlink ref="Q103" r:id="rId153" display="https://fantasydata.com/nfl/cleveland-browns-depth-chart" xr:uid="{0A9EAC68-40EC-4522-A2C4-AA0FF5D92D68}"/>
    <hyperlink ref="Q102" r:id="rId154" display="https://fantasydata.com/nfl/denver-broncos-depth-chart" xr:uid="{0949609E-AB26-4B13-BDD2-897A09FA6CAC}"/>
    <hyperlink ref="Q101" r:id="rId155" display="https://fantasydata.com/nfl/new-york-giants-depth-chart" xr:uid="{9AF82315-CBBB-4625-93A6-4F9724A3D224}"/>
    <hyperlink ref="Q100" r:id="rId156" display="https://fantasydata.com/nfl/washington-football-team-depth-chart" xr:uid="{BDF64F83-9AE4-4077-9299-059065936DEB}"/>
    <hyperlink ref="Q99" r:id="rId157" display="https://fantasydata.com/nfl/cleveland-browns-depth-chart" xr:uid="{FB9F3E22-A2C1-447D-8592-21C5965767D3}"/>
    <hyperlink ref="Q98" r:id="rId158" display="https://fantasydata.com/nfl/miami-dolphins-depth-chart" xr:uid="{83552E97-EECA-41BC-BC92-632B25DA6D4D}"/>
    <hyperlink ref="Q97" r:id="rId159" display="https://fantasydata.com/nfl/washington-football-team-depth-chart" xr:uid="{280752A7-E87F-4037-8281-88F8185C9B26}"/>
    <hyperlink ref="Q96" r:id="rId160" display="https://fantasydata.com/nfl/jacksonville-jaguars-depth-chart" xr:uid="{B349F041-65C1-4BCA-9633-96FF6DD578D2}"/>
    <hyperlink ref="Q95" r:id="rId161" display="https://fantasydata.com/nfl/houston-texans-depth-chart" xr:uid="{CDC038A3-8938-4B07-B983-2CB62E51A987}"/>
    <hyperlink ref="Q94" r:id="rId162" display="https://fantasydata.com/nfl/washington-football-team-depth-chart" xr:uid="{EEE81459-3815-42E8-9DD0-88866F6C0525}"/>
    <hyperlink ref="Q93" r:id="rId163" display="https://fantasydata.com/nfl/arizona-cardinals-depth-chart" xr:uid="{A2BC41E2-11F8-4D10-8145-5F45DB53DEB3}"/>
    <hyperlink ref="Q92" r:id="rId164" display="https://fantasydata.com/nfl/baltimore-ravens-depth-chart" xr:uid="{A838EB72-5326-4F37-BD59-23ABBBEBE664}"/>
    <hyperlink ref="Q91" r:id="rId165" display="https://fantasydata.com/nfl/pittsburgh-steelers-depth-chart" xr:uid="{83780FA7-C0D0-4352-BAD6-BC99654CBFE7}"/>
    <hyperlink ref="Q90" r:id="rId166" display="https://fantasydata.com/nfl/san-francisco-49ers-depth-chart" xr:uid="{8C5B7298-7A74-42C6-AE97-A5A248F9BFE2}"/>
    <hyperlink ref="Q89" r:id="rId167" display="https://fantasydata.com/nfl/buffalo-bills-depth-chart" xr:uid="{96224F99-63B3-4B88-829C-1F08776628C1}"/>
    <hyperlink ref="Q88" r:id="rId168" display="https://fantasydata.com/nfl/san-francisco-49ers-depth-chart" xr:uid="{414C8E74-DD70-4FCB-9A8A-78E01473A989}"/>
    <hyperlink ref="Q87" r:id="rId169" display="https://fantasydata.com/nfl/chicago-bears-depth-chart" xr:uid="{DA4A28A6-10B1-498C-BD9A-0418D00C7F0B}"/>
    <hyperlink ref="Q86" r:id="rId170" display="https://fantasydata.com/nfl/kansas-city-chiefs-depth-chart" xr:uid="{6097D45D-D2AF-4787-8230-8AD5BD36FB19}"/>
    <hyperlink ref="Q85" r:id="rId171" display="https://fantasydata.com/nfl/las-vegas-raiders-depth-chart" xr:uid="{4D907C26-F7EC-4CDE-B635-BD5BB2087616}"/>
    <hyperlink ref="Q84" r:id="rId172" display="https://fantasydata.com/nfl/baltimore-ravens-depth-chart" xr:uid="{D86793D3-60E3-4004-9200-FDFCAE47F77D}"/>
    <hyperlink ref="Q83" r:id="rId173" display="https://fantasydata.com/nfl/las-vegas-raiders-depth-chart" xr:uid="{8EE2AAB7-F111-45EE-BFA0-4F1F51758E99}"/>
    <hyperlink ref="Q82" r:id="rId174" display="https://fantasydata.com/nfl/new-york-jets-depth-chart" xr:uid="{C477C805-A600-4398-84B6-8E556D100D22}"/>
    <hyperlink ref="Q81" r:id="rId175" display="https://fantasydata.com/nfl/chicago-bears-depth-chart" xr:uid="{126BD36D-263E-435D-9D5C-A9C51FD2C00D}"/>
    <hyperlink ref="Q80" r:id="rId176" display="https://fantasydata.com/nfl/seattle-seahawks-depth-chart" xr:uid="{6C6DC0FF-58E5-40A7-BC05-D876C4723E39}"/>
    <hyperlink ref="Q79" r:id="rId177" display="https://fantasydata.com/nfl/baltimore-ravens-depth-chart" xr:uid="{756CB223-A017-4E22-933B-76C24C7668A5}"/>
    <hyperlink ref="Q78" r:id="rId178" display="https://fantasydata.com/nfl/washington-football-team-depth-chart" xr:uid="{27AF7B0A-56B7-4AA5-8912-3E7E961D9AF2}"/>
    <hyperlink ref="Q77" r:id="rId179" display="https://fantasydata.com/nfl/las-vegas-raiders-depth-chart" xr:uid="{6C481C69-912F-457B-88DF-CB40CD4C2BA9}"/>
    <hyperlink ref="Q76" r:id="rId180" display="https://fantasydata.com/nfl/las-vegas-raiders-depth-chart" xr:uid="{723BC12A-56ED-48A4-981E-B99602D2C012}"/>
    <hyperlink ref="Q75" r:id="rId181" display="https://fantasydata.com/nfl/tampa-bay-buccaneers-depth-chart" xr:uid="{0E555B4C-B70D-4587-A512-57A430EB43BB}"/>
    <hyperlink ref="Q74" r:id="rId182" display="https://fantasydata.com/nfl/detroit-lions-depth-chart" xr:uid="{FD50C5AC-04C0-4179-BD61-BBC947267C48}"/>
    <hyperlink ref="Q73" r:id="rId183" display="https://fantasydata.com/nfl/los-angeles-rams-depth-chart" xr:uid="{ACFF7685-906E-47B3-BF68-FB9CE5889DDA}"/>
    <hyperlink ref="Q72" r:id="rId184" display="https://fantasydata.com/nfl/atlanta-falcons-depth-chart" xr:uid="{69F01291-894D-4F5D-BBDA-AD6AA2B8AAB5}"/>
    <hyperlink ref="Q71" r:id="rId185" display="https://fantasydata.com/nfl/arizona-cardinals-depth-chart" xr:uid="{458153F3-C95F-4BBC-810E-55F85A420F12}"/>
    <hyperlink ref="Q70" r:id="rId186" display="https://fantasydata.com/nfl/chicago-bears-depth-chart" xr:uid="{B5440E0B-C22D-4119-9FEB-595C080E82FD}"/>
    <hyperlink ref="Q69" r:id="rId187" display="https://fantasydata.com/nfl/denver-broncos-depth-chart" xr:uid="{AB4B1895-7AF5-4D29-ABA1-69D145B3144F}"/>
    <hyperlink ref="Q68" r:id="rId188" display="https://fantasydata.com/nfl/cleveland-browns-depth-chart" xr:uid="{EB93C385-4D54-4C95-A75A-8A9756858129}"/>
    <hyperlink ref="Q67" r:id="rId189" display="https://fantasydata.com/nfl/atlanta-falcons-depth-chart" xr:uid="{E8B8FABD-0085-4E43-A7F2-0FCF798696C6}"/>
    <hyperlink ref="Q66" r:id="rId190" display="https://fantasydata.com/nfl/denver-broncos-depth-chart" xr:uid="{83525646-DF99-4141-909C-4C6E25885FF0}"/>
    <hyperlink ref="Q65" r:id="rId191" display="https://fantasydata.com/nfl/indianapolis-colts-depth-chart" xr:uid="{245E6CB7-340C-412C-B55B-4253743754A0}"/>
    <hyperlink ref="Q64" r:id="rId192" display="https://fantasydata.com/nfl/carolina-panthers-depth-chart" xr:uid="{977D324E-4595-481E-B1C4-355A6A26170A}"/>
    <hyperlink ref="Q63" r:id="rId193" display="https://fantasydata.com/nfl/arizona-cardinals-depth-chart" xr:uid="{47C52C6C-D729-4FAB-8CDB-9F464D80817F}"/>
    <hyperlink ref="Q62" r:id="rId194" display="https://fantasydata.com/nfl/cincinnati-bengals-depth-chart" xr:uid="{8587C226-A93E-4D07-9419-E447F2047005}"/>
    <hyperlink ref="Q61" r:id="rId195" display="https://fantasydata.com/nfl/new-england-patriots-depth-chart" xr:uid="{836CD963-E06B-4A43-8CE6-99815ED263BF}"/>
    <hyperlink ref="Q60" r:id="rId196" display="https://fantasydata.com/nfl/kansas-city-chiefs-depth-chart" xr:uid="{8247FD79-8402-4524-B361-03EF9540A128}"/>
    <hyperlink ref="Q59" r:id="rId197" display="https://fantasydata.com/nfl/philadelphia-eagles-depth-chart" xr:uid="{B7BFC670-20D7-45D6-98EE-3EB9A125089F}"/>
    <hyperlink ref="Q58" r:id="rId198" display="https://fantasydata.com/nfl/green-bay-packers-depth-chart" xr:uid="{9345CFFE-8DBC-43A3-B4F4-EC4617D3758C}"/>
    <hyperlink ref="Q57" r:id="rId199" display="https://fantasydata.com/nfl/new-york-jets-depth-chart" xr:uid="{7FEBE42D-D634-4508-AD07-E644FC7F6969}"/>
    <hyperlink ref="Q56" r:id="rId200" display="https://fantasydata.com/nfl/cincinnati-bengals-depth-chart" xr:uid="{8FC95298-632C-406F-8AE8-C37DDFE30A39}"/>
    <hyperlink ref="Q55" r:id="rId201" display="https://fantasydata.com/nfl/kansas-city-chiefs-depth-chart" xr:uid="{83AA81F1-C926-44A1-A17B-81D7AABE4786}"/>
    <hyperlink ref="Q54" r:id="rId202" display="https://fantasydata.com/nfl/new-york-giants-depth-chart" xr:uid="{779D8C2B-B270-4075-AB02-EB89547AF763}"/>
    <hyperlink ref="Q53" r:id="rId203" display="https://fantasydata.com/nfl/indianapolis-colts-depth-chart" xr:uid="{C13E1E98-8255-4B93-84C8-BEBD1E9AEC98}"/>
    <hyperlink ref="Q52" r:id="rId204" display="https://fantasydata.com/nfl/los-angeles-chargers-depth-chart" xr:uid="{7AA8029B-D1DD-47AE-80AC-14865EC764BD}"/>
    <hyperlink ref="Q51" r:id="rId205" display="https://fantasydata.com/nfl/seattle-seahawks-depth-chart" xr:uid="{297DD20A-D80D-4838-B04B-2C22567A9B23}"/>
    <hyperlink ref="Q50" r:id="rId206" display="https://fantasydata.com/nfl/arizona-cardinals-depth-chart" xr:uid="{E1E577AD-7CB9-4426-A93D-E921AFB44EFD}"/>
    <hyperlink ref="Q49" r:id="rId207" display="https://fantasydata.com/nfl/buffalo-bills-depth-chart" xr:uid="{AF890656-EEED-4A6E-8323-7C229BA01667}"/>
    <hyperlink ref="Q48" r:id="rId208" display="https://fantasydata.com/nfl/minnesota-vikings-depth-chart" xr:uid="{2B8D0747-85EE-4AE7-8C55-89945FA97FA7}"/>
    <hyperlink ref="Q47" r:id="rId209" display="https://fantasydata.com/nfl/cincinnati-bengals-depth-chart" xr:uid="{1466E492-2EF7-49C3-B458-7C933FA13C10}"/>
    <hyperlink ref="Q46" r:id="rId210" display="https://fantasydata.com/nfl/buffalo-bills-depth-chart" xr:uid="{1032AA97-698F-48C4-87C3-2339F73A4604}"/>
    <hyperlink ref="Q45" r:id="rId211" display="https://fantasydata.com/nfl/san-francisco-49ers-depth-chart" xr:uid="{E58813CE-4B40-4B69-B35B-9B2B779D97CF}"/>
    <hyperlink ref="Q44" r:id="rId212" display="https://fantasydata.com/nfl/tampa-bay-buccaneers-depth-chart" xr:uid="{02B1F200-7713-48A0-A96B-A3ACCB00A769}"/>
    <hyperlink ref="Q43" r:id="rId213" display="https://fantasydata.com/nfl/detroit-lions-depth-chart" xr:uid="{A266574B-2173-4693-9438-5A33FD5B6986}"/>
    <hyperlink ref="Q42" r:id="rId214" display="https://fantasydata.com/nfl/arizona-cardinals-depth-chart" xr:uid="{5247C625-7161-4DB0-8EFA-8E4C424E8145}"/>
    <hyperlink ref="Q41" r:id="rId215" display="https://fantasydata.com/nfl/pittsburgh-steelers-depth-chart" xr:uid="{C6C9840B-6100-48B4-AA0F-C5107AE2DEB1}"/>
    <hyperlink ref="Q40" r:id="rId216" display="https://fantasydata.com/nfl/minnesota-vikings-depth-chart" xr:uid="{1AE84A95-F75F-47E0-A2E8-672BF019F832}"/>
    <hyperlink ref="Q39" r:id="rId217" display="https://fantasydata.com/nfl/cleveland-browns-depth-chart" xr:uid="{C5861777-EC40-47A1-9796-358919C71927}"/>
    <hyperlink ref="Q38" r:id="rId218" display="https://fantasydata.com/nfl/buffalo-bills-depth-chart" xr:uid="{CA57DDC9-BFA4-4FB9-B74B-25B242CDC550}"/>
    <hyperlink ref="Q37" r:id="rId219" display="https://fantasydata.com/nfl/los-angeles-rams-depth-chart" xr:uid="{FC12AE64-9CC8-4CB2-8EB4-28ACCE0EBA9E}"/>
    <hyperlink ref="Q36" r:id="rId220" display="https://fantasydata.com/nfl/dallas-cowboys-depth-chart" xr:uid="{44BE7D56-1898-4E88-B644-20B5F7EDE7D9}"/>
    <hyperlink ref="Q35" r:id="rId221" display="https://fantasydata.com/nfl/new-york-giants-depth-chart" xr:uid="{4E2EFEAC-E3B1-42BE-82B6-5C4BA36E5438}"/>
    <hyperlink ref="Q34" r:id="rId222" display="https://fantasydata.com/nfl/jacksonville-jaguars-depth-chart" xr:uid="{71C96D36-B1B2-488C-8890-DA4C8C228A8A}"/>
    <hyperlink ref="Q33" r:id="rId223" display="https://fantasydata.com/nfl/dallas-cowboys-depth-chart" xr:uid="{BBE83B45-577B-4B0A-9A3E-D7B02E212D20}"/>
    <hyperlink ref="Q32" r:id="rId224" display="https://fantasydata.com/nfl/minnesota-vikings-depth-chart" xr:uid="{7F1EC219-5FE8-40ED-BE03-5E02E53C7336}"/>
    <hyperlink ref="Q31" r:id="rId225" display="https://fantasydata.com/nfl/new-england-patriots-depth-chart" xr:uid="{A06AEC26-46DD-44E5-BA3D-C163237D6728}"/>
    <hyperlink ref="Q30" r:id="rId226" display="https://fantasydata.com/nfl/tennessee-titans-depth-chart" xr:uid="{78827EF7-6090-4160-93E6-520F02451E13}"/>
    <hyperlink ref="Q29" r:id="rId227" display="https://fantasydata.com/nfl/pittsburgh-steelers-depth-chart" xr:uid="{BC477DED-D874-4C82-8263-E7150456E1FF}"/>
    <hyperlink ref="Q28" r:id="rId228" display="https://fantasydata.com/nfl/atlanta-falcons-depth-chart" xr:uid="{6C453EE7-6FD5-41EB-8A39-9387DF9583BA}"/>
    <hyperlink ref="Q27" r:id="rId229" display="https://fantasydata.com/nfl/pittsburgh-steelers-depth-chart" xr:uid="{A6AAD220-CFCA-49E1-8234-0AFEEC191D91}"/>
    <hyperlink ref="Q26" r:id="rId230" display="https://fantasydata.com/nfl/tampa-bay-buccaneers-depth-chart" xr:uid="{D825F9BE-FCDB-47CF-BB25-78DB43E9020B}"/>
    <hyperlink ref="Q25" r:id="rId231" display="https://fantasydata.com/nfl/green-bay-packers-depth-chart" xr:uid="{1D5BE6C3-91F8-4E47-B9C0-B31F1AC85BB9}"/>
    <hyperlink ref="Q24" r:id="rId232" display="https://fantasydata.com/nfl/minnesota-vikings-depth-chart" xr:uid="{5C6118C7-CEED-426B-BB65-505E4AEF9CC6}"/>
    <hyperlink ref="Q23" r:id="rId233" display="https://fantasydata.com/nfl/indianapolis-colts-depth-chart" xr:uid="{27EE4926-BBF8-4DFC-BEF5-F67D4ADB8B88}"/>
    <hyperlink ref="Q22" r:id="rId234" display="https://fantasydata.com/nfl/washington-football-team-depth-chart" xr:uid="{525A2843-4ED5-4AB0-A358-B2759C20104E}"/>
    <hyperlink ref="Q21" r:id="rId235" display="https://fantasydata.com/nfl/detroit-lions-depth-chart" xr:uid="{246BF03A-0DCA-4DCB-892D-5383A6AC86D0}"/>
    <hyperlink ref="Q20" r:id="rId236" display="https://fantasydata.com/nfl/seattle-seahawks-depth-chart" xr:uid="{1FA7840B-54CE-4D2A-817C-4D337E4FF0FB}"/>
    <hyperlink ref="Q19" r:id="rId237" display="https://fantasydata.com/nfl/carolina-panthers-depth-chart" xr:uid="{7DF0EAEE-CEC3-4BC7-9A65-23FFE8D52E81}"/>
    <hyperlink ref="Q18" r:id="rId238" display="https://fantasydata.com/nfl/los-angeles-chargers-depth-chart" xr:uid="{C4515820-9476-4165-8CD9-E1C49DD446C1}"/>
    <hyperlink ref="Q17" r:id="rId239" display="https://fantasydata.com/nfl/los-angeles-chargers-depth-chart" xr:uid="{7562C2B9-8C0B-491D-8CC8-AB4EF3075B02}"/>
    <hyperlink ref="Q16" r:id="rId240" display="https://fantasydata.com/nfl/las-vegas-raiders-depth-chart" xr:uid="{399CFC8E-F9DF-4B8D-B775-30C0D74C2E08}"/>
    <hyperlink ref="Q15" r:id="rId241" display="https://fantasydata.com/nfl/houston-texans-depth-chart" xr:uid="{D11F359A-503A-40D9-80ED-AAE001825909}"/>
    <hyperlink ref="Q14" r:id="rId242" display="https://fantasydata.com/nfl/dallas-cowboys-depth-chart" xr:uid="{A668E0B9-6264-416E-B14C-6EB78B51945D}"/>
    <hyperlink ref="Q13" r:id="rId243" display="https://fantasydata.com/nfl/baltimore-ravens-depth-chart" xr:uid="{04F1430D-A0B7-41D3-A2D4-7C27F8818CA6}"/>
    <hyperlink ref="Q12" r:id="rId244" display="https://fantasydata.com/nfl/kansas-city-chiefs-depth-chart" xr:uid="{F9540A0D-1B19-4256-859F-538E1258ED14}"/>
    <hyperlink ref="Q11" r:id="rId245" display="https://fantasydata.com/nfl/atlanta-falcons-depth-chart" xr:uid="{08DA9A47-8D00-41E0-B00C-6FBA4F3E63EF}"/>
    <hyperlink ref="Q10" r:id="rId246" display="https://fantasydata.com/nfl/arizona-cardinals-depth-chart" xr:uid="{70278E06-CA15-4322-83C0-810E5CE7D0E4}"/>
    <hyperlink ref="Q9" r:id="rId247" display="https://fantasydata.com/nfl/tampa-bay-buccaneers-depth-chart" xr:uid="{ABB18623-CCAA-475B-B2A4-D7977DFE089E}"/>
    <hyperlink ref="Q8" r:id="rId248" display="https://fantasydata.com/nfl/carolina-panthers-depth-chart" xr:uid="{C42D81AD-BC3E-45F8-BEE5-EA3C8851BB9C}"/>
    <hyperlink ref="Q7" r:id="rId249" display="https://fantasydata.com/nfl/denver-broncos-depth-chart" xr:uid="{9D037576-E5FF-48C2-B6AE-DF821E64EE30}"/>
    <hyperlink ref="Q6" r:id="rId250" display="https://fantasydata.com/nfl/washington-football-team-depth-chart" xr:uid="{3B37DA7C-73DF-4997-B6F3-0D6F8F1970DF}"/>
    <hyperlink ref="Q5" r:id="rId251" display="https://fantasydata.com/nfl/seattle-seahawks-depth-chart" xr:uid="{9EBF3B1C-4F1D-49A6-91CC-9B8860BC4408}"/>
    <hyperlink ref="Q4" r:id="rId252" display="https://fantasydata.com/nfl/los-angeles-rams-depth-chart" xr:uid="{A06FC7C6-4A49-4091-B5D9-936229E1E2CC}"/>
    <hyperlink ref="Q3" r:id="rId253" display="https://fantasydata.com/nfl/green-bay-packers-depth-chart" xr:uid="{53A42083-EAA4-4BB4-ADB1-ED21C563126E}"/>
    <hyperlink ref="Q2" r:id="rId254" display="https://fantasydata.com/nfl/tennessee-titans-depth-chart" xr:uid="{B567885A-B9FD-466C-9D8B-E128EDF2E348}"/>
    <hyperlink ref="P255" r:id="rId255" display="https://fantasydata.com/nfl/benny-snell-jr-fantasy/20950" xr:uid="{6083F6A6-4528-495A-978D-E246B1CD09E1}"/>
    <hyperlink ref="P254" r:id="rId256" display="https://fantasydata.com/nfl/deandre-carter-fantasy/17218" xr:uid="{E47691E7-59B7-433A-A68B-0F9C28D8BC4B}"/>
    <hyperlink ref="P253" r:id="rId257" display="https://fantasydata.com/nfl/reggie-gilliam-fantasy/22206" xr:uid="{7B7F34F1-354F-4B1B-9900-DA6111072FDD}"/>
    <hyperlink ref="P252" r:id="rId258" display="https://fantasydata.com/nfl/jj-taylor-fantasy/21837" xr:uid="{1492E36B-5C14-410C-B393-675114518B31}"/>
    <hyperlink ref="P251" r:id="rId259" display="https://fantasydata.com/nfl/donovan-peoples-jones-fantasy/21754" xr:uid="{C5CBAF8F-EBA4-49D7-8401-8A4B97A4A6DA}"/>
    <hyperlink ref="P250" r:id="rId260" display="https://fantasydata.com/nfl/elijhaa-penny-fantasy/18617" xr:uid="{963811F9-D19D-4869-9390-ACE8E7CDB21C}"/>
    <hyperlink ref="P249" r:id="rId261" display="https://fantasydata.com/nfl/cj-board-fantasy/19200" xr:uid="{D96928BD-62FD-4DD1-9246-DE966EC96C55}"/>
    <hyperlink ref="P248" r:id="rId262" display="https://fantasydata.com/nfl/tony-jones-jr-fantasy/21774" xr:uid="{02524EE1-4D71-4E95-9467-541B4F943EB3}"/>
    <hyperlink ref="P247" r:id="rId263" display="https://fantasydata.com/nfl/carlos-hyde-fantasy/16668" xr:uid="{F09BB3F1-C40F-4A76-9D88-CDCC50444402}"/>
    <hyperlink ref="P246" r:id="rId264" display="https://fantasydata.com/nfl/larry-rountree-iii-fantasy/21777" xr:uid="{4EF4586E-6E41-4D5E-8447-7D20FB734C9C}"/>
    <hyperlink ref="P245" r:id="rId265" display="https://fantasydata.com/nfl/trey-sermon-fantasy/21801" xr:uid="{90B48A7B-A4B0-490E-854B-8CB566A83044}"/>
    <hyperlink ref="P244" r:id="rId266" display="https://fantasydata.com/nfl/kylin-hill-fantasy/21840" xr:uid="{27A1F6D7-21F7-49AF-8CDE-4555B25EB874}"/>
    <hyperlink ref="P243" r:id="rId267" display="https://fantasydata.com/nfl/equanimeous-st-brown-fantasy/20398" xr:uid="{A349CFD5-D1F8-40D3-9812-AEBAFB5B3312}"/>
    <hyperlink ref="P242" r:id="rId268" display="https://fantasydata.com/nfl/cole-kmet-fantasy/21772" xr:uid="{E1DFAB22-190F-4A73-ABB6-A31812C7B9FD}"/>
    <hyperlink ref="P241" r:id="rId269" display="https://fantasydata.com/nfl/chuba-hubbard-fantasy/21691" xr:uid="{BE43CA01-C276-4973-8251-99EBB824D331}"/>
    <hyperlink ref="P240" r:id="rId270" display="https://fantasydata.com/nfl/isaiah-mckenzie-fantasy/19043" xr:uid="{B700DECA-05F3-4B1D-93E1-EAC4C72C4314}"/>
    <hyperlink ref="P239" r:id="rId271" display="https://fantasydata.com/nfl/preston-williams-fantasy/20988" xr:uid="{0AE9CF94-A874-4EDA-B069-941EC8E181C2}"/>
    <hyperlink ref="P238" r:id="rId272" display="https://fantasydata.com/nfl/ty-montgomery-fantasy/16855" xr:uid="{05D9318A-93EB-4392-A2CE-4CBE51B70E67}"/>
    <hyperlink ref="P237" r:id="rId273" display="https://fantasydata.com/nfl/gerald-everett-fantasy/18935" xr:uid="{92624D17-6528-4276-9DCF-F5CF0B82520D}"/>
    <hyperlink ref="P236" r:id="rId274" display="https://fantasydata.com/nfl/tyler-johnson-fantasy/21675" xr:uid="{32D679D1-46F6-4716-B2ED-BB5A40A22933}"/>
    <hyperlink ref="P235" r:id="rId275" display="https://fantasydata.com/nfl/kj-hamler-fantasy/21759" xr:uid="{13961B20-A5BC-4428-B86A-63B926E04E93}"/>
    <hyperlink ref="P234" r:id="rId276" display="https://fantasydata.com/nfl/brandon-aiyuk-fantasy/21747" xr:uid="{F9903E0A-F648-479C-88E6-3F9370F5EBAF}"/>
    <hyperlink ref="P233" r:id="rId277" display="https://fantasydata.com/nfl/luke-farrell-fantasy/21795" xr:uid="{C79C902E-01E7-4C95-9E52-1B26BB30B421}"/>
    <hyperlink ref="P232" r:id="rId278" display="https://fantasydata.com/nfl/hayden-hurst-fantasy/19843" xr:uid="{F7FD5EBE-9180-4984-A54B-726DDF40B41A}"/>
    <hyperlink ref="P231" r:id="rId279" display="https://fantasydata.com/nfl/nick-westbrook-ikhine-fantasy/21734" xr:uid="{A68B1114-2DF1-4E5D-90AF-9D04500E5712}"/>
    <hyperlink ref="P230" r:id="rId280" display="https://fantasydata.com/nfl/zach-ertz-fantasy/14856" xr:uid="{D2F21844-6C70-4004-B580-6DA120770DC2}"/>
    <hyperlink ref="P229" r:id="rId281" display="https://fantasydata.com/nfl/marlon-mack-fantasy/18998" xr:uid="{ACECE6DD-6537-4F14-9088-1AB431ABFEDF}"/>
    <hyperlink ref="P228" r:id="rId282" display="https://fantasydata.com/nfl/laviska-shenault-jr-fantasy/21697" xr:uid="{B102EB46-1F42-403E-9ED3-7C31BE41CDA9}"/>
    <hyperlink ref="P227" r:id="rId283" display="https://fantasydata.com/nfl/ian-thomas-fantasy/19910" xr:uid="{659A52E3-16EA-4107-86B7-E94D35EB1678}"/>
    <hyperlink ref="P226" r:id="rId284" display="https://fantasydata.com/nfl/eric-saubert-fantasy/19035" xr:uid="{09E0702E-0F66-4DF8-949F-5C5F45F60ED6}"/>
    <hyperlink ref="P225" r:id="rId285" display="https://fantasydata.com/nfl/salvon-ahmed-fantasy/21843" xr:uid="{3B8E8978-47BB-4795-8D71-F118B07B136A}"/>
    <hyperlink ref="P224" r:id="rId286" display="https://fantasydata.com/nfl/cameron-brate-fantasy/16593" xr:uid="{A444CEAD-FF5E-4A48-B3DB-C055AFA26CD4}"/>
    <hyperlink ref="P223" r:id="rId287" display="https://fantasydata.com/nfl/taja%C3%A9-sharpe-fantasy/18058" xr:uid="{754DE4C8-5DC1-4C50-AB3E-5198BC248BE0}"/>
    <hyperlink ref="P222" r:id="rId288" display="https://fantasydata.com/nfl/christian-blake-fantasy/20224" xr:uid="{63DBC1BA-E5D0-4C2C-879F-1A518434A2A9}"/>
    <hyperlink ref="P221" r:id="rId289" display="https://fantasydata.com/nfl/tyler-higbee-fantasy/18032" xr:uid="{A3CE8B9A-9D73-4680-BB01-D1A7E97419B8}"/>
    <hyperlink ref="P220" r:id="rId290" display="https://fantasydata.com/nfl/tyler-kroft-fantasy/16846" xr:uid="{473D78F1-38B7-4EAD-A065-D802EDCDFE9A}"/>
    <hyperlink ref="P219" r:id="rId291" display="https://fantasydata.com/nfl/cethan-carter-fantasy/19219" xr:uid="{AD50049E-0D47-4C93-9021-00EC1CEEC232}"/>
    <hyperlink ref="P218" r:id="rId292" display="https://fantasydata.com/nfl/trent-sherfield-fantasy/20081" xr:uid="{444A0A27-6FF8-4CA0-9DBD-D74E8925E10C}"/>
    <hyperlink ref="P217" r:id="rId293" display="https://fantasydata.com/nfl/josh-oliver-fantasy/20899" xr:uid="{17611585-A43C-4B87-A0A5-26656A07D7B1}"/>
    <hyperlink ref="P216" r:id="rId294" display="https://fantasydata.com/nfl/lee-smith-fantasy/12777" xr:uid="{10E75619-DC2A-45AC-9EB3-4F6E3310B522}"/>
    <hyperlink ref="P215" r:id="rId295" display="https://fantasydata.com/nfl/jarvis-landry-fantasy/16020" xr:uid="{230DDAAB-2CDE-40EB-B39F-5A7258449D27}"/>
    <hyperlink ref="P214" r:id="rId296" display="https://fantasydata.com/nfl/danny-amendola-fantasy/9906" xr:uid="{BA29F31E-C013-41E9-9CA2-ADD22384A400}"/>
    <hyperlink ref="P213" r:id="rId297" display="https://fantasydata.com/nfl/deonte-harris-fantasy/21163" xr:uid="{01621AE4-D315-4432-9127-4A0FA931B47E}"/>
    <hyperlink ref="P212" r:id="rId298" display="https://fantasydata.com/nfl/ashton-dulin-fantasy/21349" xr:uid="{71E91527-32DF-4119-9BC7-B0746CBEF575}"/>
    <hyperlink ref="P211" r:id="rId299" display="https://fantasydata.com/nfl/marquise-goodwin-fantasy/14865" xr:uid="{4A36CEA2-BD23-407A-AD33-B9B2C2DB9A3C}"/>
    <hyperlink ref="P210" r:id="rId300" display="https://fantasydata.com/nfl/jody-fortson-fantasy/21383" xr:uid="{5A4B0AA2-638B-4FFD-9506-463707519195}"/>
    <hyperlink ref="P209" r:id="rId301" display="https://fantasydata.com/nfl/devontae-booker-fantasy/17970" xr:uid="{CD30E6E5-0B0F-4B38-8C8E-9EE31CE9E0D8}"/>
    <hyperlink ref="P208" r:id="rId302" display="https://fantasydata.com/nfl/malcolm-brown-fantasy/17053" xr:uid="{0FD6FBD9-AE4E-43CB-98C9-C905BAEFBE4A}"/>
    <hyperlink ref="P207" r:id="rId303" display="https://fantasydata.com/nfl/chris-conley-fantasy/16837" xr:uid="{55F1FE10-18DE-4ECE-9709-2CE11B460927}"/>
    <hyperlink ref="P206" r:id="rId304" display="https://fantasydata.com/nfl/cj-uzomah-fantasy/16917" xr:uid="{4F640018-8BE7-48D9-93ED-0E4CB920A506}"/>
    <hyperlink ref="P205" r:id="rId305" display="https://fantasydata.com/nfl/damien-williams-fantasy/16031" xr:uid="{BA519C7D-E3FC-4524-83E0-9CD28D2B48CB}"/>
    <hyperlink ref="P204" r:id="rId306" display="https://fantasydata.com/nfl/jerick-mckinnon-fantasy/16510" xr:uid="{2A31CC8C-688F-4D76-8F20-18BA61627D2E}"/>
    <hyperlink ref="P203" r:id="rId307" display="https://fantasydata.com/nfl/chris-evans-fantasy/22647" xr:uid="{AFDBB171-146E-4135-B56A-62B3065BBF30}"/>
    <hyperlink ref="P202" r:id="rId308" display="https://fantasydata.com/nfl/tommy-hudson-fantasy/22418" xr:uid="{B78CE869-8E67-4F3B-B4E2-D4600A03C1F7}"/>
    <hyperlink ref="P201" r:id="rId309" display="https://fantasydata.com/nfl/willie-snead-iv-fantasy/16141" xr:uid="{9010F520-21D2-4B33-BA2F-7F40F871556D}"/>
    <hyperlink ref="P200" r:id="rId310" display="https://fantasydata.com/nfl/van-jefferson-fantasy/21739" xr:uid="{6C40D3B3-144B-4737-B5B0-A9AB29EF7B33}"/>
    <hyperlink ref="P199" r:id="rId311" display="https://fantasydata.com/nfl/tevin-coleman-fantasy/16834" xr:uid="{09140841-A7A5-4AD2-A105-C572FEE72347}"/>
    <hyperlink ref="P198" r:id="rId312" display="https://fantasydata.com/nfl/jalen-reagor-fantasy/21686" xr:uid="{2F50BBEB-645B-4700-A8A5-187C826028E1}"/>
    <hyperlink ref="P197" r:id="rId313" display="https://fantasydata.com/nfl/kendall-hinton-fantasy/22213" xr:uid="{CA924112-EDE4-45D0-8D54-47BFC613ABF2}"/>
    <hyperlink ref="P196" r:id="rId314" display="https://fantasydata.com/nfl/andre-roberts-fantasy/11565" xr:uid="{7A1F2BC8-9181-4EEC-A4C5-B2D1B46852CF}"/>
    <hyperlink ref="P195" r:id="rId315" display="https://fantasydata.com/nfl/alex-collins-fantasy/18088" xr:uid="{B5B96D05-F4D6-4F72-80FB-BE5DC0955A0D}"/>
    <hyperlink ref="P194" r:id="rId316" display="https://fantasydata.com/nfl/chris-hogan-fantasy/14828" xr:uid="{C6E35BD7-D784-44B4-BF70-AD1553020474}"/>
    <hyperlink ref="P193" r:id="rId317" display="https://fantasydata.com/nfl/james-conner-fantasy/18983" xr:uid="{B81B61F4-A922-44DF-BD9E-807B7FB6198F}"/>
    <hyperlink ref="P192" r:id="rId318" display="https://fantasydata.com/nfl/clyde-edwards-helaire-fantasy/21769" xr:uid="{164AF55B-90B5-43AF-AE19-145573ADE9FE}"/>
    <hyperlink ref="P191" r:id="rId319" display="https://fantasydata.com/nfl/antonio-brown-fantasy/11056" xr:uid="{1BF0FCCB-D5EB-4116-9104-E000B4CDED47}"/>
    <hyperlink ref="P190" r:id="rId320" display="https://fantasydata.com/nfl/jordan-akins-fantasy/19903" xr:uid="{2E444725-DDE0-4385-92AD-4136C9A88236}"/>
    <hyperlink ref="P189" r:id="rId321" display="https://fantasydata.com/nfl/marquez-callaway-fantasy/21750" xr:uid="{3134A628-03D2-4E09-A0D6-EDB4BA94BE09}"/>
    <hyperlink ref="P188" r:id="rId322" display="https://fantasydata.com/nfl/corey-davis-fantasy/18879" xr:uid="{00B54518-145E-4434-A1EB-B78FD185B621}"/>
    <hyperlink ref="P187" r:id="rId323" display="https://fantasydata.com/nfl/mo-alie-cox-fantasy/18900" xr:uid="{49C09DE3-FD62-442C-A9AF-696B8B7257D4}"/>
    <hyperlink ref="P186" r:id="rId324" display="https://fantasydata.com/nfl/stephen-anderson-fantasy/18262" xr:uid="{047BF3C9-5323-4B8A-B669-178BFEA680CC}"/>
    <hyperlink ref="P185" r:id="rId325" display="https://fantasydata.com/nfl/dj-chark-jr-fantasy/19816" xr:uid="{83CFAB58-B1F5-460F-BC9C-56B7C9EB68C3}"/>
    <hyperlink ref="P184" r:id="rId326" display="https://fantasydata.com/nfl/devonta-freeman-fantasy/16524" xr:uid="{CD78E9CA-5F6F-43EB-A690-B5F0524311BA}"/>
    <hyperlink ref="P183" r:id="rId327" display="https://fantasydata.com/nfl/ryan-griffin-fantasy/14985" xr:uid="{C9C4EC64-03B0-45D8-B9E8-748B8A0A79EC}"/>
    <hyperlink ref="P182" r:id="rId328" display="https://fantasydata.com/nfl/geoff-swaim-fantasy/17005" xr:uid="{AD76B2DC-AC66-44ED-A028-A64CAF7EB944}"/>
    <hyperlink ref="P181" r:id="rId329" display="https://fantasydata.com/nfl/blake-bell-fantasy/16878" xr:uid="{7895F2FB-DB88-41BA-A5F8-FD75F57887B3}"/>
    <hyperlink ref="P180" r:id="rId330" display="https://fantasydata.com/nfl/oj-howard-fantasy/18901" xr:uid="{EC3204E3-668C-47F2-B15B-C903A82AF280}"/>
    <hyperlink ref="P179" r:id="rId331" display="https://fantasydata.com/nfl/nyheim-hines-fantasy/19912" xr:uid="{EBCE94F0-5296-49F1-A2FD-E327C0AF7341}"/>
    <hyperlink ref="P178" r:id="rId332" display="https://fantasydata.com/nfl/peyton-barber-fantasy/18375" xr:uid="{3461916E-F100-4321-887F-98A7C7DAE98C}"/>
    <hyperlink ref="P177" r:id="rId333" display="https://fantasydata.com/nfl/derek-carrier-fantasy/15640" xr:uid="{605018A3-9BD0-4AEB-8C84-5D1DC62799C5}"/>
    <hyperlink ref="P176" r:id="rId334" display="https://fantasydata.com/nfl/juwan-johnson-fantasy/21738" xr:uid="{E004F01F-B19C-4121-BB65-6213138AD0CD}"/>
    <hyperlink ref="P175" r:id="rId335" display="https://fantasydata.com/nfl/travis-homer-fantasy/20810" xr:uid="{1F996470-3E6B-4A98-BEFB-9A4E6CDAA2C5}"/>
    <hyperlink ref="P174" r:id="rId336" display="https://fantasydata.com/nfl/trinity-benson-fantasy/21368" xr:uid="{DB45329E-78FC-428D-8667-23DD827CD846}"/>
    <hyperlink ref="P173" r:id="rId337" display="https://fantasydata.com/nfl/james-oshaughnessy-fantasy/16933" xr:uid="{91399A1C-F336-46E9-829B-D6F9916EAA71}"/>
    <hyperlink ref="P172" r:id="rId338" display="https://fantasydata.com/nfl/tyler-conklin-fantasy/19988" xr:uid="{9CBB2B70-C4E3-45DF-B3AA-FA73E05CCD5F}"/>
    <hyperlink ref="P171" r:id="rId339" display="https://fantasydata.com/nfl/devonta-smith-fantasy/21687" xr:uid="{9A1F34C7-6269-4D26-9786-9F586A5CBD04}"/>
    <hyperlink ref="P170" r:id="rId340" display="https://fantasydata.com/nfl/giovani-bernard-fantasy/14916" xr:uid="{DBBA836B-E331-4A09-A750-DA5FEF0EBC1D}"/>
    <hyperlink ref="P169" r:id="rId341" display="https://fantasydata.com/nfl/aj-dillon-fantasy/21802" xr:uid="{E80A6F3E-2259-4995-8989-C4D977BA2A8B}"/>
    <hyperlink ref="P168" r:id="rId342" display="https://fantasydata.com/nfl/liljordan-humphrey-fantasy/20816" xr:uid="{EB901701-6E07-459C-BDAC-8E8706ABEA3C}"/>
    <hyperlink ref="P167" r:id="rId343" display="https://fantasydata.com/nfl/kalif-raymond-fantasy/18422" xr:uid="{72B277C1-D08C-4000-8F47-CFD8F23F2B34}"/>
    <hyperlink ref="P166" r:id="rId344" display="https://fantasydata.com/nfl/dalton-schultz-fantasy/19920" xr:uid="{7FFA489D-052A-41CA-BA52-3750CE95BF00}"/>
    <hyperlink ref="P165" r:id="rId345" display="https://fantasydata.com/nfl/david-njoku-fantasy/18876" xr:uid="{A6FC6721-9029-47E2-A6F8-2039AE73E094}"/>
    <hyperlink ref="P164" r:id="rId346" display="https://fantasydata.com/nfl/alexander-mattison-fantasy/20868" xr:uid="{D1E18C8C-A06C-47EE-BD87-D2BB7CA1801B}"/>
    <hyperlink ref="P163" r:id="rId347" display="https://fantasydata.com/nfl/justin-jackson-fantasy/20064" xr:uid="{C7448945-10DD-4BA4-956F-E9C6D6C84199}"/>
    <hyperlink ref="P162" r:id="rId348" display="https://fantasydata.com/nfl/joshua-palmer-fantasy/22613" xr:uid="{CA41AF5D-4076-45EB-879D-DAC8A0E20681}"/>
    <hyperlink ref="P161" r:id="rId349" display="https://fantasydata.com/nfl/olamide-zaccheaus-fantasy/21142" xr:uid="{37ED6D30-86A9-4A53-8067-46689B28B720}"/>
    <hyperlink ref="P160" r:id="rId350" display="https://fantasydata.com/nfl/chester-rogers-fantasy/18361" xr:uid="{4740DD4E-59AF-4CA0-A11A-139E21D41E9B}"/>
    <hyperlink ref="P159" r:id="rId351" display="https://fantasydata.com/nfl/jalen-guyton-fantasy/21448" xr:uid="{ECB7A419-9F96-4EBD-8BEB-03B2B8F687DC}"/>
    <hyperlink ref="P158" r:id="rId352" display="https://fantasydata.com/nfl/nico-collins-fantasy/21756" xr:uid="{9C582440-C699-4061-9B74-92D7F3673F8E}"/>
    <hyperlink ref="P157" r:id="rId353" display="https://fantasydata.com/nfl/dallas-goedert-fantasy/19863" xr:uid="{C82E1014-FA2A-45F4-8F13-D28B90F8C110}"/>
    <hyperlink ref="P156" r:id="rId354" display="https://fantasydata.com/nfl/kaden-smith-fantasy/20946" xr:uid="{0996327B-6449-4D93-98B0-FCC27B6D1280}"/>
    <hyperlink ref="P155" r:id="rId355" display="https://fantasydata.com/nfl/cedrick-wilson-fantasy/20013" xr:uid="{75358899-2B3A-45B8-94CB-C14558987357}"/>
    <hyperlink ref="P154" r:id="rId356" display="https://fantasydata.com/nfl/kyle-rudolph-fantasy/13275" xr:uid="{DC4AECF8-220E-4840-875D-EADACCD11E2E}"/>
    <hyperlink ref="P153" r:id="rId357" display="https://fantasydata.com/nfl/jeff-smith-fantasy/21078" xr:uid="{98AA5D95-E84E-42CA-9C44-1D18D4978381}"/>
    <hyperlink ref="P152" r:id="rId358" display="https://fantasydata.com/nfl/kendrick-bourne-fantasy/19318" xr:uid="{DACCA6F7-0E69-4F2C-AF63-51A8CDBB9231}"/>
    <hyperlink ref="P151" r:id="rId359" display="https://fantasydata.com/nfl/ronald-jones-ii-fantasy/19861" xr:uid="{0CD31FE9-A33B-4D11-BF98-B317B090DD9A}"/>
    <hyperlink ref="P150" r:id="rId360" display="https://fantasydata.com/nfl/sony-michel-fantasy/19828" xr:uid="{C5844869-61B4-4E77-8D74-5C8B9CBB1805}"/>
    <hyperlink ref="P149" r:id="rId361" display="https://fantasydata.com/nfl/terrace-marshall-jr-fantasy/22685" xr:uid="{2E90B6A9-5D30-4F6D-AE1C-0715B5A46FCC}"/>
    <hyperlink ref="P148" r:id="rId362" display="https://fantasydata.com/nfl/rashard-higgins-fantasy/18089" xr:uid="{91F1FE84-715F-4FD3-8E10-AAE32D106BB6}"/>
    <hyperlink ref="P147" r:id="rId363" display="https://fantasydata.com/nfl/amon-ra-st-brown-fantasy/22587" xr:uid="{7AE06087-3E7D-4CDA-8743-3E7BAF1BFE8F}"/>
    <hyperlink ref="P146" r:id="rId364" display="https://fantasydata.com/nfl/mark-ingram-ii-fantasy/13337" xr:uid="{CA0808B7-2D46-4674-98E8-6B999F340CC8}"/>
    <hyperlink ref="P145" r:id="rId365" display="https://fantasydata.com/nfl/ty-johnson-fantasy/20837" xr:uid="{8F6D2360-DD02-44D2-B9E8-2A040376F76B}"/>
    <hyperlink ref="P144" r:id="rId366" display="https://fantasydata.com/nfl/nelson-agholor-fantasy/16781" xr:uid="{D2CA8651-91C5-4BAF-9A0D-1B56F71D8EE2}"/>
    <hyperlink ref="P143" r:id="rId367" display="https://fantasydata.com/nfl/amari-cooper-fantasy/16765" xr:uid="{40AC27B2-2286-429B-BDB5-C898512967C3}"/>
    <hyperlink ref="P142" r:id="rId368" display="https://fantasydata.com/nfl/randall-cobb-fantasy/13227" xr:uid="{FD382814-489A-41CE-A917-46D8920B9FE2}"/>
    <hyperlink ref="P141" r:id="rId369" display="https://fantasydata.com/nfl/george-kittle-fantasy/19063" xr:uid="{917ED535-FF9A-4F55-9F81-C4E54AD6CE47}"/>
    <hyperlink ref="P140" r:id="rId370" display="https://fantasydata.com/nfl/jared-cook-fantasy/8534" xr:uid="{9FA6B8C9-F432-493D-96BB-69EF56A24DDA}"/>
    <hyperlink ref="P139" r:id="rId371" display="https://fantasydata.com/nfl/darrel-williams-fantasy/20500" xr:uid="{0E5B33BE-54EA-44DF-88DB-8659359C34C3}"/>
    <hyperlink ref="P138" r:id="rId372" display="https://fantasydata.com/nfl/tyreek-hill-fantasy/18082" xr:uid="{D55EFA59-BE2D-4CAA-BD9E-C096CB711D6D}"/>
    <hyperlink ref="P137" r:id="rId373" display="https://fantasydata.com/nfl/jeremy-mcnichols-fantasy/19065" xr:uid="{4A515276-48C3-4B52-8CF2-DAE0D760406E}"/>
    <hyperlink ref="P136" r:id="rId374" display="https://fantasydata.com/nfl/albert-wilson-fantasy/16308" xr:uid="{E63D64ED-C4B2-4CA8-9CC5-5440C8CFF50E}"/>
    <hyperlink ref="P135" r:id="rId375" display="https://fantasydata.com/nfl/devin-duvernay-fantasy/21721" xr:uid="{638B07A3-075D-4E1F-89F3-4D3B4513DBEC}"/>
    <hyperlink ref="P134" r:id="rId376" display="https://fantasydata.com/nfl/hunter-henry-fantasy/17975" xr:uid="{56B7403E-A903-4387-A40A-C1F2EAC43673}"/>
    <hyperlink ref="P133" r:id="rId377" display="https://fantasydata.com/nfl/kareem-hunt-fantasy/18944" xr:uid="{825F6D06-B6D0-42D8-9C76-28C933BDC60D}"/>
    <hyperlink ref="P132" r:id="rId378" display="https://fantasydata.com/nfl/jonathan-taylor-fantasy/21682" xr:uid="{11FCA39B-1199-4DBB-8B69-9CE328A9DE17}"/>
    <hyperlink ref="P131" r:id="rId379" display="https://fantasydata.com/nfl/albert-okwuegbunam-fantasy/21794" xr:uid="{3A06237F-5185-4F7D-9AF3-41BB06D2E585}"/>
    <hyperlink ref="P130" r:id="rId380" display="https://fantasydata.com/nfl/dyami-brown-fantasy/22686" xr:uid="{ECEFA923-8F70-49C4-A267-6AA16893FB5E}"/>
    <hyperlink ref="P129" r:id="rId381" display="https://fantasydata.com/nfl/jamaal-williams-fantasy/18995" xr:uid="{D74269EC-A981-4066-8ED8-0D43C97B2A66}"/>
    <hyperlink ref="P128" r:id="rId382" display="https://fantasydata.com/nfl/blake-jarwin-fantasy/19457" xr:uid="{EBD484C1-6535-4351-9354-9889952B2CCF}"/>
    <hyperlink ref="P127" r:id="rId383" display="https://fantasydata.com/nfl/david-johnson-fantasy/16847" xr:uid="{BB491A76-B804-428E-8115-341D82233CCB}"/>
    <hyperlink ref="P126" r:id="rId384" display="https://fantasydata.com/nfl/jonnu-smith-fantasy/18990" xr:uid="{858DFD34-46D5-42D7-8538-8A9781F1E00E}"/>
    <hyperlink ref="P125" r:id="rId385" display="https://fantasydata.com/nfl/robby-anderson-fantasy/18187" xr:uid="{CB1ED78D-5265-4BE9-AC7A-5E65CA222A41}"/>
    <hyperlink ref="P124" r:id="rId386" display="https://fantasydata.com/nfl/kenny-golladay-fantasy/18977" xr:uid="{491AD7C0-81AA-4492-AED5-972B4ED48415}"/>
    <hyperlink ref="P123" r:id="rId387" display="https://fantasydata.com/nfl/emmanuel-sanders-fantasy/11063" xr:uid="{38D9E24F-6592-429F-A110-44BB719F2BDB}"/>
    <hyperlink ref="P122" r:id="rId388" display="https://fantasydata.com/nfl/miles-sanders-fantasy/20933" xr:uid="{299220DD-A078-4F25-B670-A819E492BA29}"/>
    <hyperlink ref="P121" r:id="rId389" display="https://fantasydata.com/nfl/alvin-kamara-fantasy/18878" xr:uid="{85B76BFA-7086-49E3-BBF0-A97F68AED406}"/>
    <hyperlink ref="P120" r:id="rId390" display="https://fantasydata.com/nfl/bryan-edwards-fantasy/21736" xr:uid="{E86AFF3D-8BAA-4631-AC19-9CD076765476}"/>
    <hyperlink ref="P119" r:id="rId391" display="https://fantasydata.com/nfl/mike-gesicki-fantasy/19853" xr:uid="{BEEC0902-8368-49AB-863D-99D3CC52CC40}"/>
    <hyperlink ref="P118" r:id="rId392" display="https://fantasydata.com/nfl/kenneth-gainwell-fantasy/22562" xr:uid="{45E9BF97-6DAC-46FA-9A6D-29C94E17554D}"/>
    <hyperlink ref="P117" r:id="rId393" display="https://fantasydata.com/nfl/mycole-pruitt-fantasy/16903" xr:uid="{4BBA1637-D1D4-4EFA-BDCB-8047FA20171A}"/>
    <hyperlink ref="P116" r:id="rId394" display="https://fantasydata.com/nfl/aj-brown-fantasy/21042" xr:uid="{98B5FF50-75A8-4071-A030-A5CD3301EBD1}"/>
    <hyperlink ref="P115" r:id="rId395" display="https://fantasydata.com/nfl/elijah-mitchell-fantasy/22535" xr:uid="{8A45A4A7-8890-4A4D-89B3-7BC02B61C9A4}"/>
    <hyperlink ref="P114" r:id="rId396" display="https://fantasydata.com/nfl/pat-freiermuth-fantasy/22507" xr:uid="{026E6045-A854-4DA4-80EB-E8B940755EC2}"/>
    <hyperlink ref="P113" r:id="rId397" display="https://fantasydata.com/nfl/cole-beasley-fantasy/14141" xr:uid="{938CE56A-C2FC-4CE3-9423-96FDAC8E1774}"/>
    <hyperlink ref="P112" r:id="rId398" display="https://fantasydata.com/nfl/russell-gage-fantasy/20006" xr:uid="{6BD7D6BB-4CED-4373-90DD-1B0BB6E4EEC0}"/>
    <hyperlink ref="P111" r:id="rId399" display="https://fantasydata.com/nfl/jakobi-meyers-fantasy/20876" xr:uid="{517D99DF-CCA2-4685-BA31-3806D08D50D4}"/>
    <hyperlink ref="P110" r:id="rId400" display="https://fantasydata.com/nfl/joe-mixon-fantasy/18858" xr:uid="{786251B6-FBAB-4722-8EC6-8661E1002329}"/>
    <hyperlink ref="P109" r:id="rId401" display="https://fantasydata.com/nfl/sammy-watkins-fantasy/16003" xr:uid="{D0EFE6B4-6B19-4B00-B1F1-299AD3A171D7}"/>
    <hyperlink ref="P108" r:id="rId402" display="https://fantasydata.com/nfl/javonte-williams-fantasy/22558" xr:uid="{9855B076-E9B7-4041-9698-F0DA53C92771}"/>
    <hyperlink ref="P107" r:id="rId403" display="https://fantasydata.com/nfl/dan-arnold-fantasy/19659" xr:uid="{DB678468-2F19-4B53-B636-80CAD7026E9B}"/>
    <hyperlink ref="P106" r:id="rId404" display="https://fantasydata.com/nfl/myles-gaskin-fantasy/20768" xr:uid="{5DDF5BE6-575C-486D-90CC-EF2829C2A3CF}"/>
    <hyperlink ref="P105" r:id="rId405" display="https://fantasydata.com/nfl/elijah-moore-fantasy/22592" xr:uid="{F58F77D3-C7A8-43D3-8FF7-CB4AFF81BF21}"/>
    <hyperlink ref="P104" r:id="rId406" display="https://fantasydata.com/nfl/jaylen-waddle-fantasy/22598" xr:uid="{8E0FCEF1-8948-45D7-9FEF-9C7E816C3DEB}"/>
    <hyperlink ref="P103" r:id="rId407" display="https://fantasydata.com/nfl/harrison-bryant-fantasy/21783" xr:uid="{82F21F14-10AB-413F-997F-606F247BA65D}"/>
    <hyperlink ref="P102" r:id="rId408" display="https://fantasydata.com/nfl/melvin-gordon-iii-fantasy/16776" xr:uid="{6749A1F9-3834-4013-A126-8F10B4BC1A95}"/>
    <hyperlink ref="P101" r:id="rId409" display="https://fantasydata.com/nfl/saquon-barkley-fantasy/19766" xr:uid="{76DA33C4-57BE-4342-9C70-D80CBB4F9CCA}"/>
    <hyperlink ref="P100" r:id="rId410" display="https://fantasydata.com/nfl/ricky-seals-jones-fantasy/19410" xr:uid="{3AC3B897-EB5E-454C-AC5E-E08F788482A1}"/>
    <hyperlink ref="P99" r:id="rId411" display="https://fantasydata.com/nfl/austin-hooper-fantasy/17963" xr:uid="{DE9ED64F-5E66-4984-A0EF-FF589449A538}"/>
    <hyperlink ref="P98" r:id="rId412" display="https://fantasydata.com/nfl/devante-parker-fantasy/16775" xr:uid="{5BDFCD0E-B6A8-4FFE-9CC0-31805CBEA904}"/>
    <hyperlink ref="P97" r:id="rId413" display="https://fantasydata.com/nfl/antonio-gibson-fantasy/21861" xr:uid="{B74273BB-01A1-4031-A2F4-567A0F779AFE}"/>
    <hyperlink ref="P96" r:id="rId414" display="https://fantasydata.com/nfl/james-robinson-fantasy/21970" xr:uid="{D341D970-206C-471C-85F1-5F88CFD89018}"/>
    <hyperlink ref="P95" r:id="rId415" display="https://fantasydata.com/nfl/phillip-lindsay-fantasy/20128" xr:uid="{5A49A9C3-E030-44E9-9117-B6BEC7C0D56C}"/>
    <hyperlink ref="P94" r:id="rId416" display="https://fantasydata.com/nfl/logan-thomas-fantasy/16656" xr:uid="{DAA6867E-9E61-481F-BC12-FB76E8873E4A}"/>
    <hyperlink ref="P93" r:id="rId417" display="https://fantasydata.com/nfl/christian-kirk-fantasy/19815" xr:uid="{EA082A6D-CC8C-40B8-8DB2-B6D7B2A81FD3}"/>
    <hyperlink ref="P92" r:id="rId418" display="https://fantasydata.com/nfl/latavius-murray-fantasy/15071" xr:uid="{6F543588-B2F4-4F13-A074-0A6F8BB6E871}"/>
    <hyperlink ref="P91" r:id="rId419" display="https://fantasydata.com/nfl/chase-claypool-fantasy/21752" xr:uid="{0692D35A-04B9-4682-90A4-D8E19DE71961}"/>
    <hyperlink ref="P90" r:id="rId420" display="https://fantasydata.com/nfl/jauan-jennings-fantasy/21717" xr:uid="{C1AD5BC5-A7EF-47E5-86DA-9207746DF3BB}"/>
    <hyperlink ref="P89" r:id="rId421" display="https://fantasydata.com/nfl/dawson-knox-fantasy/20850" xr:uid="{61488E0C-1840-450E-8903-CC2C01DFA730}"/>
    <hyperlink ref="P88" r:id="rId422" display="https://fantasydata.com/nfl/jamycal-hasty-fantasy/21765" xr:uid="{34FD11BB-18B2-47F0-99BC-0DD611A46F9E}"/>
    <hyperlink ref="P87" r:id="rId423" display="https://fantasydata.com/nfl/allen-robinson-ii-fantasy/16263" xr:uid="{8D208C78-E2C3-43D0-88D1-57F151B9B950}"/>
    <hyperlink ref="P86" r:id="rId424" display="https://fantasydata.com/nfl/mecole-hardman-fantasy/20788" xr:uid="{5A0E1585-1B6D-4E0D-8202-B859B3E6FD74}"/>
    <hyperlink ref="P85" r:id="rId425" display="https://fantasydata.com/nfl/kenyan-drake-fantasy/18003" xr:uid="{E54458A8-B03F-454D-A114-25A45B7764C6}"/>
    <hyperlink ref="P84" r:id="rId426" display="https://fantasydata.com/nfl/mark-andrews-fantasy/19803" xr:uid="{EFB8D6BD-D175-43EE-B468-FBFCF6D12C37}"/>
    <hyperlink ref="P83" r:id="rId427" display="https://fantasydata.com/nfl/hunter-renfrow-fantasy/20924" xr:uid="{E60536CD-167B-4003-9D35-3DA7DB9CC0EB}"/>
    <hyperlink ref="P82" r:id="rId428" display="https://fantasydata.com/nfl/michael-carter-fantasy/22553" xr:uid="{3B29BE38-2970-4582-B07B-0D11FE353CA5}"/>
    <hyperlink ref="P81" r:id="rId429" display="https://fantasydata.com/nfl/david-montgomery-fantasy/20882" xr:uid="{8158EAAF-D340-4CDD-89F4-B4C01DD6D843}"/>
    <hyperlink ref="P80" r:id="rId430" display="https://fantasydata.com/nfl/dk-metcalf-fantasy/20875" xr:uid="{7A486417-EB8C-48FF-A930-D827F5226CF7}"/>
    <hyperlink ref="P79" r:id="rId431" display="https://fantasydata.com/nfl/tyson-williams-fantasy/22126" xr:uid="{E2CC73F3-0EEA-4D50-9C7D-7B02A51E9615}"/>
    <hyperlink ref="P78" r:id="rId432" display="https://fantasydata.com/nfl/adam-humphries-fantasy/17290" xr:uid="{F8B603E6-B4CB-4B9A-A483-0AE56B7F4220}"/>
    <hyperlink ref="P77" r:id="rId433" display="https://fantasydata.com/nfl/foster-moreau-fantasy/20884" xr:uid="{5874DB69-2D56-4989-9622-3611C90999DD}"/>
    <hyperlink ref="P76" r:id="rId434" display="https://fantasydata.com/nfl/darren-waller-fantasy/16964" xr:uid="{40A31CB0-8024-4C29-8BE5-198CE1D42DCB}"/>
    <hyperlink ref="P75" r:id="rId435" display="https://fantasydata.com/nfl/leonard-fournette-fantasy/18803" xr:uid="{DAF246F9-4D67-4A9C-8A99-E8297C143E2D}"/>
    <hyperlink ref="P74" r:id="rId436" display="https://fantasydata.com/nfl/dandre-swift-fantasy/21684" xr:uid="{9C095CB2-F414-4181-BDBC-408F7EAEE935}"/>
    <hyperlink ref="P73" r:id="rId437" display="https://fantasydata.com/nfl/robert-woods-fantasy/14871" xr:uid="{3C4A4702-65BE-4240-BAF2-D7DD82B47984}"/>
    <hyperlink ref="P72" r:id="rId438" display="https://fantasydata.com/nfl/kyle-pitts-fantasy/22508" xr:uid="{EE30B095-DB6F-47AE-BC24-40092AE043ED}"/>
    <hyperlink ref="P71" r:id="rId439" display="https://fantasydata.com/nfl/chase-edmonds-fantasy/19919" xr:uid="{1597AEE6-2CC5-45A7-A34C-BEB23C17ACE2}"/>
    <hyperlink ref="P70" r:id="rId440" display="https://fantasydata.com/nfl/darnell-mooney-fantasy/21961" xr:uid="{2EEECA46-D983-42A6-90BF-264216265B15}"/>
    <hyperlink ref="P69" r:id="rId441" display="https://fantasydata.com/nfl/tim-patrick-fantasy/19207" xr:uid="{F644AEBD-1361-45AC-B534-002BAC534B88}"/>
    <hyperlink ref="P68" r:id="rId442" display="https://fantasydata.com/nfl/demetric-felton-fantasy/22533" xr:uid="{63E6E7FD-0F4A-4BD9-BA71-2DFA7F8BF203}"/>
    <hyperlink ref="P67" r:id="rId443" display="https://fantasydata.com/nfl/mike-davis-fantasy/16887" xr:uid="{B9AAD969-E380-4E36-9790-4460FE8ACF96}"/>
    <hyperlink ref="P66" r:id="rId444" display="https://fantasydata.com/nfl/noah-fant-fantasy/20753" xr:uid="{0F2B1E7D-1431-44C5-9259-4C2BA2A09D5A}"/>
    <hyperlink ref="P65" r:id="rId445" display="https://fantasydata.com/nfl/jack-doyle-fantasy/15602" xr:uid="{67334E0C-2CEC-4514-AB94-A29B96AC5F5E}"/>
    <hyperlink ref="P64" r:id="rId446" display="https://fantasydata.com/nfl/brandon-zylstra-fantasy/19779" xr:uid="{C4A925C7-00DA-4849-9483-8125A822E0D5}"/>
    <hyperlink ref="P63" r:id="rId447" display="https://fantasydata.com/nfl/aj-green-fantasy/12845" xr:uid="{79E28261-5490-4E1E-ADE4-27B6B9ED0197}"/>
    <hyperlink ref="P62" r:id="rId448" display="https://fantasydata.com/nfl/jamarr-chase-fantasy/22564" xr:uid="{A023598E-ECE6-4E95-ADB7-86E5551BB610}"/>
    <hyperlink ref="P61" r:id="rId449" display="https://fantasydata.com/nfl/damien-harris-fantasy/20790" xr:uid="{99DF7AA6-5861-4C5E-A4AA-86ACC86A60D8}"/>
    <hyperlink ref="P60" r:id="rId450" display="https://fantasydata.com/nfl/demarcus-robinson-fantasy/18047" xr:uid="{05AF4E5C-1D1D-4FC5-94BA-0DD4037484DF}"/>
    <hyperlink ref="P59" r:id="rId451" display="https://fantasydata.com/nfl/quez-watkins-fantasy/21957" xr:uid="{E9084059-A5F9-4BE4-97B3-2C2C8C0F46A2}"/>
    <hyperlink ref="P58" r:id="rId452" display="https://fantasydata.com/nfl/robert-tonyan-fantasy/19491" xr:uid="{24F1D913-9573-4839-B5DF-5F14CF96EB3E}"/>
    <hyperlink ref="P57" r:id="rId453" display="https://fantasydata.com/nfl/braxton-berrios-fantasy/20038" xr:uid="{4608782D-4EA2-4D72-A358-5AA3CB8633A5}"/>
    <hyperlink ref="P56" r:id="rId454" display="https://fantasydata.com/nfl/tyler-boyd-fantasy/17986" xr:uid="{95F61EAD-D6C5-4251-9421-A106B2795BAA}"/>
    <hyperlink ref="P55" r:id="rId455" display="https://fantasydata.com/nfl/byron-pringle-fantasy/20150" xr:uid="{012CAB9C-22A2-412A-AE34-AEE3FCD68C87}"/>
    <hyperlink ref="P54" r:id="rId456" display="https://fantasydata.com/nfl/darius-slayton-fantasy/20943" xr:uid="{2751DF9E-4932-4A72-BC95-E05487A506AF}"/>
    <hyperlink ref="P53" r:id="rId457" display="https://fantasydata.com/nfl/zach-pascal-fantasy/19172" xr:uid="{9B10F1F5-7C9B-4D65-9A32-41BA0335F446}"/>
    <hyperlink ref="P52" r:id="rId458" display="https://fantasydata.com/nfl/keenan-allen-fantasy/15076" xr:uid="{F1F4C91C-727D-40DA-8013-5E4C7A647340}"/>
    <hyperlink ref="P51" r:id="rId459" display="https://fantasydata.com/nfl/chris-carson-fantasy/19119" xr:uid="{BC83A7DA-58C7-4EB3-A509-E042D6EE4037}"/>
    <hyperlink ref="P50" r:id="rId460" display="https://fantasydata.com/nfl/deandre-hopkins-fantasy/14986" xr:uid="{4CD9C40C-863B-4138-A3BF-2B0A4ED60A38}"/>
    <hyperlink ref="P49" r:id="rId461" display="https://fantasydata.com/nfl/zack-moss-fantasy/21784" xr:uid="{C38577E3-1AFF-4671-BDB8-5D41AAE9BE71}"/>
    <hyperlink ref="P48" r:id="rId462" display="https://fantasydata.com/nfl/adam-thielen-fantasy/15534" xr:uid="{804DCF4D-B52B-47C7-944D-0EEF716979C3}"/>
    <hyperlink ref="P47" r:id="rId463" display="https://fantasydata.com/nfl/tee-higgins-fantasy/21690" xr:uid="{417592B9-5960-4C11-9679-110A449F53B0}"/>
    <hyperlink ref="P46" r:id="rId464" display="https://fantasydata.com/nfl/stefon-diggs-fantasy/16906" xr:uid="{B1F260FF-AB9D-4F94-B046-CCCE5A1A3DC4}"/>
    <hyperlink ref="P45" r:id="rId465" display="https://fantasydata.com/nfl/deebo-samuel-fantasy/20932" xr:uid="{4C992A9B-FEA8-4E69-96CE-2300A3C5ABBC}"/>
    <hyperlink ref="P44" r:id="rId466" display="https://fantasydata.com/nfl/chris-godwin-fantasy/18880" xr:uid="{0120E92A-38EF-44DE-A65C-DB60AF8A09B7}"/>
    <hyperlink ref="P43" r:id="rId467" display="https://fantasydata.com/nfl/quintez-cephus-fantasy/21729" xr:uid="{6A79041C-5472-4602-B6BF-6FBFCF89B32E}"/>
    <hyperlink ref="P42" r:id="rId468" display="https://fantasydata.com/nfl/maxx-williams-fantasy/16816" xr:uid="{104297CE-5DF0-4312-B6AA-859849CAAE13}"/>
    <hyperlink ref="P41" r:id="rId469" display="https://fantasydata.com/nfl/juju-smith-schuster-fantasy/18883" xr:uid="{DE97149F-8C47-46B9-B4B4-A818FBA5A49B}"/>
    <hyperlink ref="P40" r:id="rId470" display="https://fantasydata.com/nfl/dalvin-cook-fantasy/18872" xr:uid="{9D1F6B3B-CA61-418A-9AAB-A5ED25638714}"/>
    <hyperlink ref="P39" r:id="rId471" display="https://fantasydata.com/nfl/nick-chubb-fantasy/19798" xr:uid="{8E5C3162-AE52-47D4-B6CE-FFC9FE335AE6}"/>
    <hyperlink ref="P38" r:id="rId472" display="https://fantasydata.com/nfl/devin-singletary-fantasy/20941" xr:uid="{28F8BA3C-2A2D-4F16-8A27-E120610C2B36}"/>
    <hyperlink ref="P37" r:id="rId473" display="https://fantasydata.com/nfl/darrell-henderson-jr-fantasy/20798" xr:uid="{43A7089F-F917-4CBD-B557-C52A4BEEDAB9}"/>
    <hyperlink ref="P36" r:id="rId474" display="https://fantasydata.com/nfl/ceedee-lamb-fantasy/21679" xr:uid="{65A7F305-4751-459E-8865-C65B28E6634C}"/>
    <hyperlink ref="P35" r:id="rId475" display="https://fantasydata.com/nfl/sterling-shepard-fantasy/17961" xr:uid="{11E8D7EA-61E9-4344-B6DF-0FE6AA16C4C5}"/>
    <hyperlink ref="P34" r:id="rId476" display="https://fantasydata.com/nfl/marvin-jones-jr-fantasy/13870" xr:uid="{D39FACE0-7423-463D-8427-E1D163A693E5}"/>
    <hyperlink ref="P33" r:id="rId477" display="https://fantasydata.com/nfl/ezekiel-elliott-fantasy/17923" xr:uid="{015E1FD5-8506-41E1-9BC4-17847B5A9D0E}"/>
    <hyperlink ref="P32" r:id="rId478" display="https://fantasydata.com/nfl/justin-jefferson-fantasy/21685" xr:uid="{532C6A24-7D27-4980-9E71-BDDB4616AA9C}"/>
    <hyperlink ref="P31" r:id="rId479" display="https://fantasydata.com/nfl/james-white-fantasy/16056" xr:uid="{DE072533-3E6B-4902-8A9A-73ADE7C06AE5}"/>
    <hyperlink ref="P30" r:id="rId480" display="https://fantasydata.com/nfl/julio-jones-fantasy/13291" xr:uid="{41F4D69F-35E9-4B38-A178-8770CC91A375}"/>
    <hyperlink ref="P29" r:id="rId481" display="https://fantasydata.com/nfl/najee-harris-fantasy/21768" xr:uid="{6BB53964-2865-41CD-AB62-937ED63FCEDD}"/>
    <hyperlink ref="P28" r:id="rId482" display="https://fantasydata.com/nfl/calvin-ridley-fantasy/19802" xr:uid="{297129AC-7673-4C5F-AD0D-CE60CF5AD8A2}"/>
    <hyperlink ref="P27" r:id="rId483" display="https://fantasydata.com/nfl/diontae-johnson-fantasy/21077" xr:uid="{A64F55E5-068F-4EA6-9AB8-D996E7AA5024}"/>
    <hyperlink ref="P26" r:id="rId484" display="https://fantasydata.com/nfl/rob-gronkowski-fantasy/10974" xr:uid="{78AEB3F7-BF24-4500-8370-39127D630806}"/>
    <hyperlink ref="P25" r:id="rId485" display="https://fantasydata.com/nfl/davante-adams-fantasy/16470" xr:uid="{782E8529-937E-489F-ADB4-EAA32BD681C8}"/>
    <hyperlink ref="P24" r:id="rId486" display="https://fantasydata.com/nfl/kj-osborn-fantasy/21714" xr:uid="{37D9F24A-A244-4F1C-BB67-ADF41C877210}"/>
    <hyperlink ref="P23" r:id="rId487" display="https://fantasydata.com/nfl/michael-pittman-jr-fantasy/21744" xr:uid="{0D948ECF-405D-474A-8FCD-2196FDCEB61F}"/>
    <hyperlink ref="P22" r:id="rId488" display="https://fantasydata.com/nfl/jd-mckissic-fantasy/18464" xr:uid="{E0D2DDC4-8640-4133-87B0-41765BA276D8}"/>
    <hyperlink ref="P21" r:id="rId489" display="https://fantasydata.com/nfl/tj-hockenson-fantasy/20805" xr:uid="{DCE4613E-E763-4B5B-B1C0-E9DD663E917C}"/>
    <hyperlink ref="P20" r:id="rId490" display="https://fantasydata.com/nfl/freddie-swain-fantasy/21960" xr:uid="{05E4CF2D-90C7-47D3-A60D-A2287AFC68C8}"/>
    <hyperlink ref="P19" r:id="rId491" display="https://fantasydata.com/nfl/dj-moore-fantasy/19844" xr:uid="{F6922DC3-C6F7-4A28-B015-909B8A00C94C}"/>
    <hyperlink ref="P18" r:id="rId492" display="https://fantasydata.com/nfl/mike-williams-fantasy/18914" xr:uid="{F141E5E9-0E0C-4F56-A525-88B35C553E87}"/>
    <hyperlink ref="P17" r:id="rId493" display="https://fantasydata.com/nfl/austin-ekeler-fantasy/19562" xr:uid="{5755BA54-CF81-4E94-A4AA-E786975CBDCA}"/>
    <hyperlink ref="P16" r:id="rId494" display="https://fantasydata.com/nfl/henry-ruggs-iii-fantasy/21694" xr:uid="{7FCAB09F-3549-424C-BD6F-C31C53788A36}"/>
    <hyperlink ref="P15" r:id="rId495" display="https://fantasydata.com/nfl/brandin-cooks-fantasy/16568" xr:uid="{9B164C76-A94B-4632-95E8-35D581EE2997}"/>
    <hyperlink ref="P14" r:id="rId496" display="https://fantasydata.com/nfl/tony-pollard-fantasy/20912" xr:uid="{D2012180-95DE-4E36-B446-2F3E86178167}"/>
    <hyperlink ref="P13" r:id="rId497" display="https://fantasydata.com/nfl/marquise-brown-fantasy/21045" xr:uid="{9F889C4B-CE62-428E-A15B-3D90EF906DDE}"/>
    <hyperlink ref="P12" r:id="rId498" display="https://fantasydata.com/nfl/travis-kelce-fantasy/15048" xr:uid="{42771466-A47D-4965-B0F4-71C5BAF3D71A}"/>
    <hyperlink ref="P11" r:id="rId499" display="https://fantasydata.com/nfl/cordarrelle-patterson-fantasy/15150" xr:uid="{A9CC26E5-3301-46B0-8151-375F265CC0DD}"/>
    <hyperlink ref="P10" r:id="rId500" display="https://fantasydata.com/nfl/rondale-moore-fantasy/22626" xr:uid="{71A45981-E382-4FB5-9281-A9D18CCE09CB}"/>
    <hyperlink ref="P9" r:id="rId501" display="https://fantasydata.com/nfl/mike-evans-fantasy/16597" xr:uid="{3B41CD59-4D18-400D-8498-56A6C0A64C60}"/>
    <hyperlink ref="P8" r:id="rId502" display="https://fantasydata.com/nfl/christian-mccaffrey-fantasy/18877" xr:uid="{C16D66A2-1BB2-4652-90C1-AACEC94F834A}"/>
    <hyperlink ref="P7" r:id="rId503" display="https://fantasydata.com/nfl/courtland-sutton-fantasy/19800" xr:uid="{5BEB71C5-2113-4B3E-8CB9-F5F488176501}"/>
    <hyperlink ref="P6" r:id="rId504" display="https://fantasydata.com/nfl/terry-mclaurin-fantasy/20873" xr:uid="{ADACAF77-04E1-4101-B059-5C3F70013418}"/>
    <hyperlink ref="P5" r:id="rId505" display="https://fantasydata.com/nfl/tyler-lockett-fantasy/16830" xr:uid="{81627847-8BF5-4931-84AA-21A2F8C6211B}"/>
    <hyperlink ref="P4" r:id="rId506" display="https://fantasydata.com/nfl/cooper-kupp-fantasy/18882" xr:uid="{C2594345-C0C1-4343-BF40-34A2A929ABC7}"/>
    <hyperlink ref="P3" r:id="rId507" display="https://fantasydata.com/nfl/aaron-jones-fantasy/19045" xr:uid="{8C97FDA0-4061-4412-B5BE-314E6ECD614F}"/>
    <hyperlink ref="P2" r:id="rId508" display="https://fantasydata.com/nfl/derrick-henry-fantasy/17959" xr:uid="{0CBF6803-FC02-4194-A716-DA01D2F01D60}"/>
    <hyperlink ref="X2" r:id="rId509" display="https://fantasydata.com/nfl/los-angeles-chargers-depth-chart" xr:uid="{78BD0ED8-9264-4569-97F3-F1ADA1C5425D}"/>
    <hyperlink ref="X3" r:id="rId510" display="https://fantasydata.com/nfl/green-bay-packers-depth-chart" xr:uid="{5251462E-FF21-49B4-ABCB-3E9B905707C7}"/>
    <hyperlink ref="X4" r:id="rId511" display="https://fantasydata.com/nfl/los-angeles-rams-depth-chart" xr:uid="{7911CDD7-E50A-4A76-BAE8-FA0EBFB3C638}"/>
    <hyperlink ref="X5" r:id="rId512" display="https://fantasydata.com/nfl/pittsburgh-steelers-depth-chart" xr:uid="{620BA1A0-1D09-47C0-8D37-97BCE81B0B11}"/>
    <hyperlink ref="X6" r:id="rId513" display="https://fantasydata.com/nfl/cleveland-browns-depth-chart" xr:uid="{AE9F449C-6297-45F1-82DB-EDEEC72478FB}"/>
    <hyperlink ref="X7" r:id="rId514" display="https://fantasydata.com/nfl/minnesota-vikings-depth-chart" xr:uid="{FE6C9082-DA05-4A41-BF5C-F4725499B8FB}"/>
    <hyperlink ref="X8" r:id="rId515" display="https://fantasydata.com/nfl/dallas-cowboys-depth-chart" xr:uid="{E1EE8E28-CA7F-4CC8-8080-3332D3E0624B}"/>
    <hyperlink ref="X9" r:id="rId516" display="https://fantasydata.com/nfl/buffalo-bills-depth-chart" xr:uid="{8D7164C6-3129-4506-B708-BC59C93B572D}"/>
    <hyperlink ref="X10" r:id="rId517" display="https://fantasydata.com/nfl/dallas-cowboys-depth-chart" xr:uid="{520C5611-612C-4670-A5DA-BB8FD26A4963}"/>
    <hyperlink ref="X11" r:id="rId518" display="https://fantasydata.com/nfl/jacksonville-jaguars-depth-chart" xr:uid="{369248B1-4C5D-4F7E-A83B-F0A5277F1B6D}"/>
    <hyperlink ref="X12" r:id="rId519" display="https://fantasydata.com/nfl/detroit-lions-depth-chart" xr:uid="{62F83509-BF20-459A-B123-AF982C19F737}"/>
    <hyperlink ref="X13" r:id="rId520" display="https://fantasydata.com/nfl/las-vegas-raiders-depth-chart" xr:uid="{D93ADB25-0625-4FB7-B116-C4E44BE46380}"/>
    <hyperlink ref="X14" r:id="rId521" display="https://fantasydata.com/nfl/minnesota-vikings-depth-chart" xr:uid="{D7B459E8-440B-49DC-B7D3-B9B684C5CF34}"/>
    <hyperlink ref="X15" r:id="rId522" display="https://fantasydata.com/nfl/los-angeles-chargers-depth-chart" xr:uid="{B31082E1-0F0C-4BF6-BB38-68D9BE0F6B69}"/>
    <hyperlink ref="X16" r:id="rId523" display="https://fantasydata.com/nfl/seattle-seahawks-depth-chart" xr:uid="{02867D76-22CD-459E-AA47-2429B65BA3ED}"/>
    <hyperlink ref="X17" r:id="rId524" display="https://fantasydata.com/nfl/cincinnati-bengals-depth-chart" xr:uid="{9C712FB6-E04D-4F21-AEDE-40737C793ED8}"/>
    <hyperlink ref="X18" r:id="rId525" display="https://fantasydata.com/nfl/new-england-patriots-depth-chart" xr:uid="{4FCE1C02-7460-4A36-97BB-F93703EAE555}"/>
    <hyperlink ref="X19" r:id="rId526" display="https://fantasydata.com/nfl/new-york-giants-depth-chart" xr:uid="{76F929E1-5EA5-4E25-A701-804FCDC8B6A5}"/>
    <hyperlink ref="X20" r:id="rId527" display="https://fantasydata.com/nfl/los-angeles-rams-depth-chart" xr:uid="{185FBFF4-B305-4E79-9165-3A13E083B8BC}"/>
    <hyperlink ref="X21" r:id="rId528" display="https://fantasydata.com/nfl/new-orleans-saints-depth-chart" xr:uid="{D68DED07-A4E8-48D7-9324-54717D30B826}"/>
    <hyperlink ref="X22" r:id="rId529" display="https://fantasydata.com/nfl/buffalo-bills-depth-chart" xr:uid="{0F18B05F-49C3-438D-86EF-2BDF85245ED7}"/>
    <hyperlink ref="X23" r:id="rId530" display="https://fantasydata.com/nfl/houston-texans-depth-chart" xr:uid="{74C199F7-0D97-4DEC-A77D-35593706929B}"/>
    <hyperlink ref="X24" r:id="rId531" display="https://fantasydata.com/nfl/carolina-panthers-depth-chart" xr:uid="{895B4AD5-1EB2-4B64-94B7-BFD667B991B7}"/>
    <hyperlink ref="X25" r:id="rId532" display="https://fantasydata.com/nfl/tampa-bay-buccaneers-depth-chart" xr:uid="{9CC4BECA-F7B8-48BD-93A0-5AFD690D87FE}"/>
    <hyperlink ref="X26" r:id="rId533" display="https://fantasydata.com/nfl/minnesota-vikings-depth-chart" xr:uid="{E5FD4023-39A7-4A73-8A4B-40CA9F3DDA3B}"/>
    <hyperlink ref="X27" r:id="rId534" display="https://fantasydata.com/nfl/tampa-bay-buccaneers-depth-chart" xr:uid="{DD882687-AAD1-40F4-94C4-B996B8FCF74A}"/>
    <hyperlink ref="X28" r:id="rId535" display="https://fantasydata.com/nfl/tennessee-titans-depth-chart" xr:uid="{E9E3D802-EBEE-48A1-A4FD-228415B639CF}"/>
    <hyperlink ref="X29" r:id="rId536" display="https://fantasydata.com/nfl/los-angeles-chargers-depth-chart" xr:uid="{084F5D83-B2F6-4A1C-B568-D43376C3CBAE}"/>
    <hyperlink ref="X30" r:id="rId537" display="https://fantasydata.com/nfl/indianapolis-colts-depth-chart" xr:uid="{38B8DA32-2016-4FC2-9B45-C9A630650348}"/>
    <hyperlink ref="X31" r:id="rId538" display="https://fantasydata.com/nfl/las-vegas-raiders-depth-chart" xr:uid="{F3598F10-BF09-4DE9-A933-529819CC9127}"/>
    <hyperlink ref="X32" r:id="rId539" display="https://fantasydata.com/nfl/tampa-bay-buccaneers-depth-chart" xr:uid="{0386E956-17A5-42CD-A9E6-E768B0AA2F6D}"/>
    <hyperlink ref="X33" r:id="rId540" display="https://fantasydata.com/nfl/pittsburgh-steelers-depth-chart" xr:uid="{53E2874D-B600-460A-A781-17E032A02FE6}"/>
    <hyperlink ref="X34" r:id="rId541" display="https://fantasydata.com/nfl/miami-dolphins-depth-chart" xr:uid="{22CB6AD6-6064-45FF-B75D-1D805091B63A}"/>
    <hyperlink ref="X35" r:id="rId542" display="https://fantasydata.com/nfl/new-england-patriots-depth-chart" xr:uid="{78C29F7F-9CEF-4C71-B2BE-D7B4E16E8D4B}"/>
    <hyperlink ref="X36" r:id="rId543" display="https://fantasydata.com/nfl/arizona-cardinals-depth-chart" xr:uid="{BA7A76EE-04A4-4FD5-89CE-61DFC78C5068}"/>
    <hyperlink ref="X37" r:id="rId544" display="https://fantasydata.com/nfl/buffalo-bills-depth-chart" xr:uid="{5C88EAC5-A4CB-433C-A4E0-D9361FCB0E3F}"/>
    <hyperlink ref="X38" r:id="rId545" display="https://fantasydata.com/nfl/miami-dolphins-depth-chart" xr:uid="{1D807716-242E-4122-A834-814BC07B97A2}"/>
    <hyperlink ref="X39" r:id="rId546" display="https://fantasydata.com/nfl/green-bay-packers-depth-chart" xr:uid="{41918810-AF0B-4664-8765-2A9E68126407}"/>
    <hyperlink ref="X40" r:id="rId547" display="https://fantasydata.com/nfl/washington-football-team-depth-chart" xr:uid="{59E436F1-0DF6-46DC-9B69-6A8941A9F3BC}"/>
    <hyperlink ref="X41" r:id="rId548" display="https://fantasydata.com/nfl/arizona-cardinals-depth-chart" xr:uid="{8D287108-C91C-480B-9E9A-3021AE52F260}"/>
    <hyperlink ref="X42" r:id="rId549" display="https://fantasydata.com/nfl/kansas-city-chiefs-depth-chart" xr:uid="{EA78F98B-E779-433D-9CE6-8FB6C093900B}"/>
    <hyperlink ref="X43" r:id="rId550" display="https://fantasydata.com/nfl/san-francisco-49ers-depth-chart" xr:uid="{D2373F76-3E79-4175-928C-D325E71513C5}"/>
    <hyperlink ref="X44" r:id="rId551" display="https://fantasydata.com/nfl/minnesota-vikings-depth-chart" xr:uid="{72E6480A-318B-4040-BF12-176825A6BB5B}"/>
    <hyperlink ref="X45" r:id="rId552" display="https://fantasydata.com/nfl/kansas-city-chiefs-depth-chart" xr:uid="{B9AD0AE3-098E-4715-8736-0C9616719AD0}"/>
    <hyperlink ref="X46" r:id="rId553" display="https://fantasydata.com/nfl/seattle-seahawks-depth-chart" xr:uid="{A9D39D4C-60E3-4C69-97E7-94588BBF2056}"/>
    <hyperlink ref="X47" r:id="rId554" display="https://fantasydata.com/nfl/arizona-cardinals-depth-chart" xr:uid="{34A57B6C-C700-4B0D-8E4D-DF2E73E1C880}"/>
    <hyperlink ref="X48" r:id="rId555" display="https://fantasydata.com/nfl/atlanta-falcons-depth-chart" xr:uid="{89E4170D-04A0-433D-975A-2F59F00AE9F0}"/>
    <hyperlink ref="X49" r:id="rId556" display="https://fantasydata.com/nfl/baltimore-ravens-depth-chart" xr:uid="{ED6FF63E-E73D-4677-BC76-122F9CC01E98}"/>
    <hyperlink ref="X50" r:id="rId557" display="https://fantasydata.com/nfl/philadelphia-eagles-depth-chart" xr:uid="{561F8E69-8D8E-42E7-8686-C9552D909A97}"/>
    <hyperlink ref="X51" r:id="rId558" display="https://fantasydata.com/nfl/denver-broncos-depth-chart" xr:uid="{434784C2-7075-4C86-B8A4-326188CACF4A}"/>
    <hyperlink ref="X52" r:id="rId559" display="https://fantasydata.com/nfl/los-angeles-rams-depth-chart" xr:uid="{523E7FE8-E04B-42F5-95E3-1204B625B46C}"/>
    <hyperlink ref="X53" r:id="rId560" display="https://fantasydata.com/nfl/green-bay-packers-depth-chart" xr:uid="{528E5784-AF74-4BD3-97EC-034AC2D848B6}"/>
    <hyperlink ref="X54" r:id="rId561" display="https://fantasydata.com/nfl/buffalo-bills-depth-chart" xr:uid="{FC3343CB-BDF5-4039-BD3A-35A500011342}"/>
    <hyperlink ref="X55" r:id="rId562" display="https://fantasydata.com/nfl/denver-broncos-depth-chart" xr:uid="{EBF276FA-81D8-4C1B-A268-C22862B9C416}"/>
    <hyperlink ref="X56" r:id="rId563" display="https://fantasydata.com/nfl/detroit-lions-depth-chart" xr:uid="{B43ABC92-75CB-4E1A-98A4-AEFAA73C98D0}"/>
    <hyperlink ref="X57" r:id="rId564" display="https://fantasydata.com/nfl/san-francisco-49ers-depth-chart" xr:uid="{C6550287-82C4-4C63-B40A-EFD3749AF9EA}"/>
    <hyperlink ref="X58" r:id="rId565" display="https://fantasydata.com/nfl/arizona-cardinals-depth-chart" xr:uid="{E12907CB-A55D-4896-B3F3-E9228D00006B}"/>
    <hyperlink ref="X59" r:id="rId566" display="https://fantasydata.com/nfl/new-orleans-saints-depth-chart" xr:uid="{C53DCE30-F9B5-42D1-B05B-9E51CBDD3B5A}"/>
    <hyperlink ref="X60" r:id="rId567" display="https://fantasydata.com/nfl/atlanta-falcons-depth-chart" xr:uid="{DC9BAB38-EE5B-43F8-9F7C-48F71AF732C8}"/>
    <hyperlink ref="X61" r:id="rId568" display="https://fantasydata.com/nfl/jacksonville-jaguars-depth-chart" xr:uid="{3F68B411-21B1-4224-B576-EC804B8C795B}"/>
    <hyperlink ref="X62" r:id="rId569" display="https://fantasydata.com/nfl/cleveland-browns-depth-chart" xr:uid="{92C6B78E-816E-4917-B493-C7E5245F5351}"/>
    <hyperlink ref="X63" r:id="rId570" display="https://fantasydata.com/nfl/cincinnati-bengals-depth-chart" xr:uid="{16F8F4F3-6AB0-4F67-B52B-8026A583E1C4}"/>
    <hyperlink ref="X64" r:id="rId571" display="https://fantasydata.com/nfl/tennessee-titans-depth-chart" xr:uid="{CF7BFDEE-C851-453C-BD10-742C9D76ECBC}"/>
    <hyperlink ref="X65" r:id="rId572" display="https://fantasydata.com/nfl/indianapolis-colts-depth-chart" xr:uid="{20399F52-6467-4F25-9D73-CB9AF49F95FB}"/>
    <hyperlink ref="X66" r:id="rId573" display="https://fantasydata.com/nfl/denver-broncos-depth-chart" xr:uid="{808CAB77-7447-464B-9F22-A556F6D6400F}"/>
    <hyperlink ref="X67" r:id="rId574" display="https://fantasydata.com/nfl/detroit-lions-depth-chart" xr:uid="{ADB995B8-5221-4B75-A0D1-351DDE0164F5}"/>
    <hyperlink ref="X68" r:id="rId575" display="https://fantasydata.com/nfl/kansas-city-chiefs-depth-chart" xr:uid="{0FEA5F07-2F2D-4268-B4F8-FE34B68EA2AF}"/>
    <hyperlink ref="X69" r:id="rId576" display="https://fantasydata.com/nfl/las-vegas-raiders-depth-chart" xr:uid="{9A315857-0288-4D3C-B184-CFE7CE1CCFB2}"/>
    <hyperlink ref="X70" r:id="rId577" display="https://fantasydata.com/nfl/atlanta-falcons-depth-chart" xr:uid="{D5F3E128-8668-44DD-A9F4-FB3E2950A2C0}"/>
    <hyperlink ref="X71" r:id="rId578" display="https://fantasydata.com/nfl/washington-football-team-depth-chart" xr:uid="{B776B545-875E-407E-B4C5-2326E33A3AFB}"/>
    <hyperlink ref="X72" r:id="rId579" display="https://fantasydata.com/nfl/buffalo-bills-depth-chart" xr:uid="{E49A6869-C455-4463-86CD-DA5F9C2991FA}"/>
    <hyperlink ref="X73" r:id="rId580" display="https://fantasydata.com/nfl/jacksonville-jaguars-depth-chart" xr:uid="{69096E85-12DB-48C8-87CF-28D46A1C5068}"/>
    <hyperlink ref="X74" r:id="rId581" display="https://fantasydata.com/nfl/houston-texans-depth-chart" xr:uid="{015F3076-51D3-4375-BFBE-7D716F94A602}"/>
    <hyperlink ref="X75" r:id="rId582" display="https://fantasydata.com/nfl/las-vegas-raiders-depth-chart" xr:uid="{8A97F800-C1F1-4AB4-B569-48B313F28024}"/>
    <hyperlink ref="X76" r:id="rId583" display="https://fantasydata.com/nfl/san-francisco-49ers-depth-chart" xr:uid="{5DDC8A2A-5495-4DF7-B583-E9374941DE7F}"/>
    <hyperlink ref="X77" r:id="rId584" display="https://fantasydata.com/nfl/pittsburgh-steelers-depth-chart" xr:uid="{ED45FCEC-F4B6-4FDC-A1FA-BE19F4CDE2ED}"/>
    <hyperlink ref="X78" r:id="rId585" display="https://fantasydata.com/nfl/atlanta-falcons-depth-chart" xr:uid="{3F563F10-3D75-4730-968A-13907D908B5A}"/>
    <hyperlink ref="X79" r:id="rId586" display="https://fantasydata.com/nfl/carolina-panthers-depth-chart" xr:uid="{513D6E20-AB8B-40FE-9B24-4712DCE67EFE}"/>
    <hyperlink ref="X80" r:id="rId587" display="https://fantasydata.com/nfl/los-angeles-rams-depth-chart" xr:uid="{09E9746C-6AE1-43FD-989F-0E6D3D921321}"/>
    <hyperlink ref="X81" r:id="rId588" display="https://fantasydata.com/nfl/baltimore-ravens-depth-chart" xr:uid="{B7EE1007-BA51-4661-BE70-1435EF4FDAC2}"/>
    <hyperlink ref="X82" r:id="rId589" display="https://fantasydata.com/nfl/carolina-panthers-depth-chart" xr:uid="{9768CF2B-38ED-4BC9-B2F6-3531B6C524F5}"/>
    <hyperlink ref="X83" r:id="rId590" display="https://fantasydata.com/nfl/cincinnati-bengals-depth-chart" xr:uid="{52A2CE5C-B0E6-4948-A3DF-9C3BEE4B0764}"/>
    <hyperlink ref="X84" r:id="rId591" display="https://fantasydata.com/nfl/miami-dolphins-depth-chart" xr:uid="{5798AE79-7A32-40C3-90C7-FD3FCC4C3E39}"/>
    <hyperlink ref="X85" r:id="rId592" display="https://fantasydata.com/nfl/new-york-giants-depth-chart" xr:uid="{D0E97570-D843-4897-BF7F-088F9A23F0DC}"/>
    <hyperlink ref="X86" r:id="rId593" display="https://fantasydata.com/nfl/las-vegas-raiders-depth-chart" xr:uid="{A1235020-C533-429E-93D2-A5D44163CABB}"/>
    <hyperlink ref="X87" r:id="rId594" display="https://fantasydata.com/nfl/seattle-seahawks-depth-chart" xr:uid="{75B41021-F13E-4BF8-85E9-644CEF3FBFF9}"/>
    <hyperlink ref="X88" r:id="rId595" display="https://fantasydata.com/nfl/philadelphia-eagles-depth-chart" xr:uid="{ECAE040C-9656-4E96-85F1-476544A44235}"/>
    <hyperlink ref="X89" r:id="rId596" display="https://fantasydata.com/nfl/baltimore-ravens-depth-chart" xr:uid="{E68DE217-B00B-4FFF-8961-99765B9DE4FF}"/>
    <hyperlink ref="X90" r:id="rId597" display="https://fantasydata.com/nfl/washington-football-team-depth-chart" xr:uid="{4177BC42-4DD2-47B1-8F73-8C1CB7F094F9}"/>
    <hyperlink ref="X91" r:id="rId598" display="https://fantasydata.com/nfl/san-francisco-49ers-depth-chart" xr:uid="{C4F2AD14-843E-4AA5-8FFE-8E0967C21963}"/>
    <hyperlink ref="X92" r:id="rId599" display="https://fantasydata.com/nfl/new-york-giants-depth-chart" xr:uid="{F986E90A-F2AA-4D3F-81A5-83DC4FA0146F}"/>
    <hyperlink ref="X93" r:id="rId600" display="https://fantasydata.com/nfl/cleveland-browns-depth-chart" xr:uid="{A808C50E-4993-4D69-B0D0-79CE12875660}"/>
    <hyperlink ref="X94" r:id="rId601" display="https://fantasydata.com/nfl/dallas-cowboys-depth-chart" xr:uid="{026C00AB-D2D9-43F6-A0A3-F6820984AB13}"/>
    <hyperlink ref="X95" r:id="rId602" display="https://fantasydata.com/nfl/atlanta-falcons-depth-chart" xr:uid="{0AC0F9C8-8C33-4883-8CF5-36747A9E6F95}"/>
    <hyperlink ref="X96" r:id="rId603" display="https://fantasydata.com/nfl/kansas-city-chiefs-depth-chart" xr:uid="{A55AF7D7-DBAB-4E9A-97DD-FBEEA941E592}"/>
    <hyperlink ref="X97" r:id="rId604" display="https://fantasydata.com/nfl/dallas-cowboys-depth-chart" xr:uid="{7E7194D6-12C7-4795-AA9F-D2CC0094482A}"/>
    <hyperlink ref="X98" r:id="rId605" display="https://fantasydata.com/nfl/tampa-bay-buccaneers-depth-chart" xr:uid="{7AFE52C2-CD2C-44D0-80F6-BE33F24E95B5}"/>
    <hyperlink ref="X99" r:id="rId606" display="https://fantasydata.com/nfl/tampa-bay-buccaneers-depth-chart" xr:uid="{055A26BE-1989-405D-A7BF-A840A2210ABB}"/>
    <hyperlink ref="X100" r:id="rId607" display="https://fantasydata.com/nfl/miami-dolphins-depth-chart" xr:uid="{7EC0729F-0C1E-42C4-B235-83EA76FFC712}"/>
    <hyperlink ref="X101" r:id="rId608" display="https://fantasydata.com/nfl/new-york-jets-depth-chart" xr:uid="{20B2E3DC-0D47-44DC-8486-F5C465ED1B72}"/>
    <hyperlink ref="X102" r:id="rId609" display="https://fantasydata.com/nfl/carolina-panthers-depth-chart" xr:uid="{D56DA1E6-B220-485F-AC0B-766C79B98F5C}"/>
    <hyperlink ref="X103" r:id="rId610" display="https://fantasydata.com/nfl/jacksonville-jaguars-depth-chart" xr:uid="{F2B8F28C-8BFF-4F71-8907-04DD7AFDB570}"/>
    <hyperlink ref="X104" r:id="rId611" display="https://fantasydata.com/nfl/kansas-city-chiefs-depth-chart" xr:uid="{A8CFDBD4-D790-4C00-B62B-B17D998ED21C}"/>
    <hyperlink ref="X105" r:id="rId612" display="https://fantasydata.com/nfl/las-vegas-raiders-depth-chart" xr:uid="{33153A30-48B6-4776-9128-0A6EC1B88C68}"/>
    <hyperlink ref="X106" r:id="rId613" display="https://fantasydata.com/nfl/denver-broncos-depth-chart" xr:uid="{3AEEE169-F485-4CF9-B1F8-F39CA3ED8F36}"/>
    <hyperlink ref="X107" r:id="rId614" display="https://fantasydata.com/nfl/tennessee-titans-depth-chart" xr:uid="{66E6E1EA-2A3E-4F66-ABBD-ADEF5DD00428}"/>
    <hyperlink ref="X108" r:id="rId615" display="https://fantasydata.com/nfl/philadelphia-eagles-depth-chart" xr:uid="{A5D93D40-ACCD-4031-9151-BCF97BA092DB}"/>
    <hyperlink ref="X109" r:id="rId616" display="https://fantasydata.com/nfl/new-england-patriots-depth-chart" xr:uid="{5D208D6E-270A-413E-A0ED-DE6426B1D323}"/>
    <hyperlink ref="X110" r:id="rId617" display="https://fantasydata.com/nfl/philadelphia-eagles-depth-chart" xr:uid="{0D0752A9-F21C-4E0B-9556-5FFAAD16589D}"/>
    <hyperlink ref="X111" r:id="rId618" display="https://fantasydata.com/nfl/philadelphia-eagles-depth-chart" xr:uid="{BA396950-74AD-4468-9D44-EEB351EAE963}"/>
    <hyperlink ref="X112" r:id="rId619" display="https://fantasydata.com/nfl/cleveland-browns-depth-chart" xr:uid="{793A6172-7026-45FD-A611-09F081F640AE}"/>
    <hyperlink ref="X113" r:id="rId620" display="https://fantasydata.com/nfl/baltimore-ravens-depth-chart" xr:uid="{AEA54078-66E3-4543-8FA4-4AF3541E3C52}"/>
    <hyperlink ref="X114" r:id="rId621" display="https://fantasydata.com/nfl/indianapolis-colts-depth-chart" xr:uid="{1BE4228C-8F6A-4E12-BD88-B9FFAA60B4E0}"/>
    <hyperlink ref="X115" r:id="rId622" display="https://fantasydata.com/nfl/miami-dolphins-depth-chart" xr:uid="{6FE3AC88-C64B-47B3-98F7-D4D15C83B868}"/>
    <hyperlink ref="X116" r:id="rId623" display="https://fantasydata.com/nfl/los-angeles-rams-depth-chart" xr:uid="{DFD2C87F-5092-42F3-9175-29F41CB626D3}"/>
    <hyperlink ref="X117" r:id="rId624" display="https://fantasydata.com/nfl/seattle-seahawks-depth-chart" xr:uid="{62831D5D-5AB2-425C-B1F5-0E159AA014C1}"/>
    <hyperlink ref="X118" r:id="rId625" display="https://fantasydata.com/nfl/tennessee-titans-depth-chart" xr:uid="{5C88A54F-802C-4AE2-B213-A09570EFE8C8}"/>
    <hyperlink ref="X119" r:id="rId626" display="https://fantasydata.com/nfl/tennessee-titans-depth-chart" xr:uid="{EB7C2B4C-0B4A-42B9-90A4-EBCBF338BEFD}"/>
    <hyperlink ref="X120" r:id="rId627" display="https://fantasydata.com/nfl/dallas-cowboys-depth-chart" xr:uid="{5E976CC4-5E88-4CAE-9B6E-45494FC7DD73}"/>
    <hyperlink ref="X121" r:id="rId628" display="https://fantasydata.com/nfl/chicago-bears-depth-chart" xr:uid="{8C16F685-596A-408F-9F02-72919731AE4C}"/>
    <hyperlink ref="X122" r:id="rId629" display="https://fantasydata.com/nfl/tampa-bay-buccaneers-depth-chart" xr:uid="{F42AF5B0-C59B-4B67-A3AA-E53DDDB7CA4F}"/>
    <hyperlink ref="X123" r:id="rId630" display="https://fantasydata.com/nfl/houston-texans-depth-chart" xr:uid="{1D752F20-AB4F-4D97-A6C5-8A7A756C7E0F}"/>
    <hyperlink ref="X124" r:id="rId631" display="https://fantasydata.com/nfl/seattle-seahawks-depth-chart" xr:uid="{D3C3058A-C23B-4E51-B011-F27C665CDB27}"/>
    <hyperlink ref="X125" r:id="rId632" display="https://fantasydata.com/nfl/miami-dolphins-depth-chart" xr:uid="{B0B85A18-5DF2-4077-8B4C-C092875C65C1}"/>
    <hyperlink ref="X126" r:id="rId633" display="https://fantasydata.com/nfl/los-angeles-rams-depth-chart" xr:uid="{7A7612F2-C77D-4DB2-9794-B07F0FD480ED}"/>
    <hyperlink ref="X127" r:id="rId634" display="https://fantasydata.com/nfl/philadelphia-eagles-depth-chart" xr:uid="{2AA544B0-4331-48D9-A610-AD4CF05516D6}"/>
    <hyperlink ref="X128" r:id="rId635" display="https://fantasydata.com/nfl/san-francisco-49ers-depth-chart" xr:uid="{F35662DB-83BB-4A68-A002-17A80BB77C3C}"/>
    <hyperlink ref="X129" r:id="rId636" display="https://fantasydata.com/nfl/tampa-bay-buccaneers-depth-chart" xr:uid="{88405871-1DCE-4C0F-9676-B88DAED99E14}"/>
    <hyperlink ref="X130" r:id="rId637" display="https://fantasydata.com/nfl/philadelphia-eagles-depth-chart" xr:uid="{8DA019B1-DEEE-4AD8-83E5-A9C4CA2BC8C1}"/>
    <hyperlink ref="X131" r:id="rId638" display="https://fantasydata.com/nfl/pittsburgh-steelers-depth-chart" xr:uid="{F3F00EE6-55A2-44EC-B4D3-56EA5CD84BE0}"/>
    <hyperlink ref="X132" r:id="rId639" display="https://fantasydata.com/nfl/new-orleans-saints-depth-chart" xr:uid="{AF670830-4A13-4743-9B43-077336B8F728}"/>
    <hyperlink ref="X133" r:id="rId640" display="https://fantasydata.com/nfl/carolina-panthers-depth-chart" xr:uid="{57240891-9D07-4D1C-A7E5-55B61DB1B7D9}"/>
    <hyperlink ref="X134" r:id="rId641" display="https://fantasydata.com/nfl/cleveland-browns-depth-chart" xr:uid="{8845E504-9195-446E-9922-374E8B24EF5D}"/>
    <hyperlink ref="X135" r:id="rId642" display="https://fantasydata.com/nfl/kansas-city-chiefs-depth-chart" xr:uid="{8BC6B005-A768-411F-A6C0-08A2A6952B45}"/>
    <hyperlink ref="X136" r:id="rId643" display="https://fantasydata.com/nfl/washington-football-team-depth-chart" xr:uid="{24A99A50-C07F-47EC-85BA-AD4319A4BD17}"/>
    <hyperlink ref="X137" r:id="rId644" display="https://fantasydata.com/nfl/philadelphia-eagles-depth-chart" xr:uid="{4C1686F7-DD4D-4DC9-815D-8B0606510629}"/>
    <hyperlink ref="X138" r:id="rId645" display="https://fantasydata.com/nfl/tennessee-titans-depth-chart" xr:uid="{3FE89D3A-3996-4FED-AD0A-2F4EB27F4F11}"/>
    <hyperlink ref="X139" r:id="rId646" display="https://fantasydata.com/nfl/dallas-cowboys-depth-chart" xr:uid="{B80DD82E-63EE-4FA8-828E-1561866B8B0A}"/>
    <hyperlink ref="X140" r:id="rId647" display="https://fantasydata.com/nfl/detroit-lions-depth-chart" xr:uid="{1FA282C6-8995-4247-B975-9DFD8C4177F5}"/>
    <hyperlink ref="X141" r:id="rId648" display="https://fantasydata.com/nfl/atlanta-falcons-depth-chart" xr:uid="{B55BA973-CDE7-47F9-9BD3-E156C22B7269}"/>
    <hyperlink ref="X142" r:id="rId649" display="https://fantasydata.com/nfl/pittsburgh-steelers-depth-chart" xr:uid="{8426ECE7-E7C0-4E6C-9EC3-60A1AD8EFBA6}"/>
    <hyperlink ref="X143" r:id="rId650" display="https://fantasydata.com/nfl/green-bay-packers-depth-chart" xr:uid="{DA27C3F9-8FA8-4869-B384-CBC45B632890}"/>
    <hyperlink ref="X144" r:id="rId651" display="https://fantasydata.com/nfl/new-england-patriots-depth-chart" xr:uid="{DB0EB205-3556-4C12-A7CE-BFADE7F63C52}"/>
    <hyperlink ref="X145" r:id="rId652" display="https://fantasydata.com/nfl/new-york-jets-depth-chart" xr:uid="{1E7AED95-7C66-4439-AA5B-E24FCA9FA91A}"/>
    <hyperlink ref="X146" r:id="rId653" display="https://fantasydata.com/nfl/indianapolis-colts-depth-chart" xr:uid="{5D08BE82-9776-4C2E-AD6A-68348B2AE010}"/>
    <hyperlink ref="X147" r:id="rId654" display="https://fantasydata.com/nfl/arizona-cardinals-depth-chart" xr:uid="{B903D27C-6D64-4980-AB57-85BD4CCB772E}"/>
    <hyperlink ref="X148" r:id="rId655" display="https://fantasydata.com/nfl/new-york-jets-depth-chart" xr:uid="{A5C70B06-22D7-4D73-9CC3-93EA616C1574}"/>
    <hyperlink ref="X149" r:id="rId656" display="https://fantasydata.com/nfl/pittsburgh-steelers-depth-chart" xr:uid="{E53D49AF-209C-4D92-B4FF-C9DF7C87019D}"/>
    <hyperlink ref="X150" r:id="rId657" display="https://fantasydata.com/nfl/seattle-seahawks-depth-chart" xr:uid="{B1CB39A0-F598-44E1-9AEB-A1BA824C801A}"/>
    <hyperlink ref="X151" r:id="rId658" display="https://fantasydata.com/nfl/new-york-jets-depth-chart" xr:uid="{C9B5436C-BFF9-4F4D-A640-586CC5E1EAED}"/>
    <hyperlink ref="X152" r:id="rId659" display="https://fantasydata.com/nfl/arizona-cardinals-depth-chart" xr:uid="{055B87E4-5D60-4C63-8CAB-1BB4F79BE59E}"/>
    <hyperlink ref="X153" r:id="rId660" display="https://fantasydata.com/nfl/new-york-giants-depth-chart" xr:uid="{2554FCFF-CDD4-4691-94F8-6F6F57A1F1CE}"/>
    <hyperlink ref="X154" r:id="rId661" display="https://fantasydata.com/nfl/chicago-bears-depth-chart" xr:uid="{AF4DE909-3174-4CA3-934B-FF537F1AA2D5}"/>
    <hyperlink ref="X155" r:id="rId662" display="https://fantasydata.com/nfl/los-angeles-chargers-depth-chart" xr:uid="{0FB21BB5-56FF-4F19-8116-476766D00D44}"/>
    <hyperlink ref="X156" r:id="rId663" display="https://fantasydata.com/nfl/cincinnati-bengals-depth-chart" xr:uid="{F4116FC2-DC9F-474C-9C05-9760B0EE3FB4}"/>
    <hyperlink ref="X157" r:id="rId664" display="https://fantasydata.com/nfl/new-york-jets-depth-chart" xr:uid="{6143BC2C-3E74-4678-AE93-5191C5709F4E}"/>
    <hyperlink ref="X158" r:id="rId665" display="https://fantasydata.com/nfl/minnesota-vikings-depth-chart" xr:uid="{F4380121-9B66-41DA-B0E8-489373F4012D}"/>
    <hyperlink ref="X159" r:id="rId666" display="https://fantasydata.com/nfl/green-bay-packers-depth-chart" xr:uid="{63F026C4-CC77-46E8-906C-EAE1ADE450DA}"/>
    <hyperlink ref="X160" r:id="rId667" display="https://fantasydata.com/nfl/jacksonville-jaguars-depth-chart" xr:uid="{9F56EBA9-2948-4B93-BDEA-65FD0DBD890B}"/>
    <hyperlink ref="X161" r:id="rId668" display="https://fantasydata.com/nfl/cleveland-browns-depth-chart" xr:uid="{937F38D4-D849-4FD7-AE36-44A9E0864814}"/>
    <hyperlink ref="X162" r:id="rId669" display="https://fantasydata.com/nfl/carolina-panthers-depth-chart" xr:uid="{8660FC16-4880-4491-B6E2-DA5BA4A3FE6B}"/>
    <hyperlink ref="X163" r:id="rId670" display="https://fantasydata.com/nfl/new-orleans-saints-depth-chart" xr:uid="{F0EC8BC7-4796-461B-AFFB-E1EEB2036544}"/>
    <hyperlink ref="X164" r:id="rId671" display="https://fantasydata.com/nfl/baltimore-ravens-depth-chart" xr:uid="{3DAAF21C-7416-43B6-8F74-E7936BC93A0E}"/>
    <hyperlink ref="X165" r:id="rId672" display="https://fantasydata.com/nfl/denver-broncos-depth-chart" xr:uid="{EE2334CB-4463-40DD-B6F0-BC3F9A5435D4}"/>
    <hyperlink ref="X166" r:id="rId673" display="https://fantasydata.com/nfl/pittsburgh-steelers-depth-chart" xr:uid="{F2BAD85B-8649-49D9-B183-D04CAA80F524}"/>
    <hyperlink ref="X167" r:id="rId674" display="https://fantasydata.com/nfl/kansas-city-chiefs-depth-chart" xr:uid="{68F5132A-7C1A-4C8E-989D-67B1B615C9F2}"/>
    <hyperlink ref="X168" r:id="rId675" display="https://fantasydata.com/nfl/new-england-patriots-depth-chart" xr:uid="{F52C591A-DC77-4E04-883C-37C4991D94D4}"/>
    <hyperlink ref="X169" r:id="rId676" display="https://fantasydata.com/nfl/buffalo-bills-depth-chart" xr:uid="{82CE2D12-66CA-4CE2-AE12-1D45A283A28D}"/>
    <hyperlink ref="X170" r:id="rId677" display="https://fantasydata.com/nfl/new-york-giants-depth-chart" xr:uid="{9993EFD3-066C-4946-BF18-D10987A8E65E}"/>
    <hyperlink ref="X171" r:id="rId678" display="https://fantasydata.com/nfl/new-york-giants-depth-chart" xr:uid="{109B4039-C21D-4D3A-99DF-7344DE26A189}"/>
    <hyperlink ref="X172" r:id="rId679" display="https://fantasydata.com/nfl/carolina-panthers-depth-chart" xr:uid="{7852C869-AC8C-4D18-A827-20BB5CD56902}"/>
    <hyperlink ref="X173" r:id="rId680" display="https://fantasydata.com/nfl/carolina-panthers-depth-chart" xr:uid="{B2B8926E-0717-46CA-B8D4-F297C1DF0119}"/>
    <hyperlink ref="X174" r:id="rId681" display="https://fantasydata.com/nfl/jacksonville-jaguars-depth-chart" xr:uid="{6B015D08-2468-4E3D-8CDF-7689E8A3400A}"/>
    <hyperlink ref="X175" r:id="rId682" display="https://fantasydata.com/nfl/denver-broncos-depth-chart" xr:uid="{74631A1A-2187-429F-9D78-26780060AA73}"/>
    <hyperlink ref="X176" r:id="rId683" display="https://fantasydata.com/nfl/indianapolis-colts-depth-chart" xr:uid="{55E99AA4-1C66-4CF0-842B-2B31DC1E9AF1}"/>
    <hyperlink ref="X177" r:id="rId684" display="https://fantasydata.com/nfl/dallas-cowboys-depth-chart" xr:uid="{72E66423-7877-4EB5-9C99-E26A13E798D3}"/>
    <hyperlink ref="X178" r:id="rId685" display="https://fantasydata.com/nfl/buffalo-bills-depth-chart" xr:uid="{4D7B93B1-DD46-4BBA-B4C0-FE4633C28590}"/>
    <hyperlink ref="X179" r:id="rId686" display="https://fantasydata.com/nfl/new-york-jets-depth-chart" xr:uid="{F8AFE7B8-F1D0-4471-A943-69B8867B1E66}"/>
    <hyperlink ref="X180" r:id="rId687" display="https://fantasydata.com/nfl/cleveland-browns-depth-chart" xr:uid="{AB18E783-FAB1-47CB-8730-4E1DDD40A8B1}"/>
    <hyperlink ref="X181" r:id="rId688" display="https://fantasydata.com/nfl/washington-football-team-depth-chart" xr:uid="{5E5E764C-92FA-4CF0-BD59-5EFBC72C5EE1}"/>
    <hyperlink ref="X182" r:id="rId689" display="https://fantasydata.com/nfl/kansas-city-chiefs-depth-chart" xr:uid="{1D54CB52-AE10-40E4-8A98-1641E11E8FC0}"/>
    <hyperlink ref="X183" r:id="rId690" display="https://fantasydata.com/nfl/new-york-jets-depth-chart" xr:uid="{D2C0A7D1-4CBB-4E94-BD54-52655B6654D2}"/>
    <hyperlink ref="X184" r:id="rId691" display="https://fantasydata.com/nfl/seattle-seahawks-depth-chart" xr:uid="{6EC53588-D804-4180-AA18-0582025D6D9D}"/>
    <hyperlink ref="X185" r:id="rId692" display="https://fantasydata.com/nfl/new-england-patriots-depth-chart" xr:uid="{DCDED4C9-A13C-48A9-A98F-67C5A394A023}"/>
    <hyperlink ref="X186" r:id="rId693" display="https://fantasydata.com/nfl/tampa-bay-buccaneers-depth-chart" xr:uid="{CFA32131-708D-4082-99A7-419D38F3FC8D}"/>
    <hyperlink ref="X187" r:id="rId694" display="https://fantasydata.com/nfl/houston-texans-depth-chart" xr:uid="{1DDEC95C-3EC4-4C4F-8E27-5CA2790909AF}"/>
    <hyperlink ref="X188" r:id="rId695" display="https://fantasydata.com/nfl/detroit-lions-depth-chart" xr:uid="{AFEFE7CA-4346-40E6-85F0-62C7B19E23FA}"/>
    <hyperlink ref="X189" r:id="rId696" display="https://fantasydata.com/nfl/cincinnati-bengals-depth-chart" xr:uid="{B3B935FB-AE06-4893-B9D9-35B5EDB4304F}"/>
    <hyperlink ref="X190" r:id="rId697" display="https://fantasydata.com/nfl/los-angeles-chargers-depth-chart" xr:uid="{C1F10BD0-5638-47E1-A638-6947CCE5D98E}"/>
    <hyperlink ref="X191" r:id="rId698" display="https://fantasydata.com/nfl/indianapolis-colts-depth-chart" xr:uid="{DD58CFC9-E0E6-4E8B-B42A-77DC71108581}"/>
    <hyperlink ref="X192" r:id="rId699" display="https://fantasydata.com/nfl/baltimore-ravens-depth-chart" xr:uid="{95D3EF85-F6C5-4FE8-9D5B-D48231084DF7}"/>
    <hyperlink ref="X193" r:id="rId700" display="https://fantasydata.com/nfl/new-orleans-saints-depth-chart" xr:uid="{9077EF94-E853-47DD-9A8E-1D63C96C5D8F}"/>
    <hyperlink ref="X194" r:id="rId701" display="https://fantasydata.com/nfl/las-vegas-raiders-depth-chart" xr:uid="{EE6A9AEB-0472-4C7D-ABE4-F8710DEFF774}"/>
    <hyperlink ref="X195" r:id="rId702" display="https://fantasydata.com/nfl/new-england-patriots-depth-chart" xr:uid="{D4F9527E-4701-4F8D-8E8B-C74E65EFECE0}"/>
    <hyperlink ref="X196" r:id="rId703" display="https://fantasydata.com/nfl/philadelphia-eagles-depth-chart" xr:uid="{6F11DCB9-BACD-4DE0-8E1D-8D16367B280D}"/>
    <hyperlink ref="X197" r:id="rId704" display="https://fantasydata.com/nfl/minnesota-vikings-depth-chart" xr:uid="{B99A161F-4FA2-4B73-BAEC-9267E9F3187A}"/>
    <hyperlink ref="X198" r:id="rId705" display="https://fantasydata.com/nfl/cincinnati-bengals-depth-chart" xr:uid="{7F838192-EFF1-402B-978E-288A0F724BA7}"/>
    <hyperlink ref="X199" r:id="rId706" display="https://fantasydata.com/nfl/arizona-cardinals-depth-chart" xr:uid="{08C00DB5-1CCF-4457-8471-B0C6CB8C091E}"/>
    <hyperlink ref="X200" r:id="rId707" display="https://fantasydata.com/nfl/tennessee-titans-depth-chart" xr:uid="{441E73AC-7A9E-4867-AD94-050E77B8E7D2}"/>
    <hyperlink ref="X201" r:id="rId708" display="https://fantasydata.com/nfl/new-york-jets-depth-chart" xr:uid="{00BE707F-D9C2-45C1-8F50-BD561FBC75B2}"/>
    <hyperlink ref="X202" r:id="rId709" display="https://fantasydata.com/nfl/baltimore-ravens-depth-chart" xr:uid="{219A0775-874C-433B-AB3C-56D56CB19A68}"/>
    <hyperlink ref="X203" r:id="rId710" display="https://fantasydata.com/nfl/buffalo-bills-depth-chart" xr:uid="{F3125AE6-B195-4D21-BEBD-3C3FAC9013B9}"/>
    <hyperlink ref="X204" r:id="rId711" display="https://fantasydata.com/nfl/chicago-bears-depth-chart" xr:uid="{078B3372-3670-49F4-94F3-AFED4E32CF13}"/>
    <hyperlink ref="X205" r:id="rId712" display="https://fantasydata.com/nfl/tampa-bay-buccaneers-depth-chart" xr:uid="{AC882918-C1F7-47E1-BA77-CC01585B8385}"/>
    <hyperlink ref="X206" r:id="rId713" display="https://fantasydata.com/nfl/new-york-giants-depth-chart" xr:uid="{93032775-E618-441B-8258-E6BCFB4548D7}"/>
    <hyperlink ref="X207" r:id="rId714" display="https://fantasydata.com/nfl/indianapolis-colts-depth-chart" xr:uid="{358A51CF-25BA-4B4D-98F2-00515BA1BE12}"/>
    <hyperlink ref="X208" r:id="rId715" display="https://fantasydata.com/nfl/chicago-bears-depth-chart" xr:uid="{5D4C759F-2833-4491-A0D2-386FB73BD01D}"/>
    <hyperlink ref="X209" r:id="rId716" display="https://fantasydata.com/nfl/detroit-lions-depth-chart" xr:uid="{4C97514C-BDF3-4A9D-9D4A-CDD153CAE63C}"/>
    <hyperlink ref="X210" r:id="rId717" display="https://fantasydata.com/nfl/new-york-giants-depth-chart" xr:uid="{984D51E2-BC85-4C53-8990-3B47E6561FEC}"/>
    <hyperlink ref="X211" r:id="rId718" display="https://fantasydata.com/nfl/dallas-cowboys-depth-chart" xr:uid="{B04C0AC0-4540-4002-87D6-F5170C2AB75C}"/>
    <hyperlink ref="X212" r:id="rId719" display="https://fantasydata.com/nfl/carolina-panthers-depth-chart" xr:uid="{FB42C63F-5DDB-479E-BFCA-2A694E113613}"/>
    <hyperlink ref="X213" r:id="rId720" display="https://fantasydata.com/nfl/detroit-lions-depth-chart" xr:uid="{6AEE5852-C52A-4575-AF14-A240B857B1BB}"/>
    <hyperlink ref="X214" r:id="rId721" display="https://fantasydata.com/nfl/new-york-giants-depth-chart" xr:uid="{0B0540A8-89EC-4F4A-B2A5-5A7BD8FFE761}"/>
    <hyperlink ref="X215" r:id="rId722" display="https://fantasydata.com/nfl/las-vegas-raiders-depth-chart" xr:uid="{4CB0761E-2DD6-4D81-BAF9-F3DE5BD074DD}"/>
    <hyperlink ref="X216" r:id="rId723" display="https://fantasydata.com/nfl/washington-football-team-depth-chart" xr:uid="{C91D8047-D68E-4FFE-9BBC-F5D384CB33A9}"/>
    <hyperlink ref="X217" r:id="rId724" display="https://fantasydata.com/nfl/cincinnati-bengals-depth-chart" xr:uid="{F5A5A191-8224-45E7-A934-F1409E4113D7}"/>
    <hyperlink ref="X218" r:id="rId725" display="https://fantasydata.com/nfl/tennessee-titans-depth-chart" xr:uid="{D63865A4-97DE-496B-8B60-96249621C155}"/>
    <hyperlink ref="X219" r:id="rId726" display="https://fantasydata.com/nfl/seattle-seahawks-depth-chart" xr:uid="{DAE9FFE4-FA67-4E80-9DAE-7184049866FD}"/>
    <hyperlink ref="X220" r:id="rId727" display="https://fantasydata.com/nfl/baltimore-ravens-depth-chart" xr:uid="{2F71FFB1-65AE-492C-B10F-8E29CF271204}"/>
    <hyperlink ref="X221" r:id="rId728" display="https://fantasydata.com/nfl/kansas-city-chiefs-depth-chart" xr:uid="{2762303C-1033-4ECB-ADAD-76B274196CD3}"/>
    <hyperlink ref="X222" r:id="rId729" display="https://fantasydata.com/nfl/atlanta-falcons-depth-chart" xr:uid="{CCFA023E-E780-4697-9634-42A0DFD30466}"/>
    <hyperlink ref="X223" r:id="rId730" display="https://fantasydata.com/nfl/denver-broncos-depth-chart" xr:uid="{9FE7C044-41F5-44E2-881B-E3B9AD89EB4F}"/>
    <hyperlink ref="X224" r:id="rId731" display="https://fantasydata.com/nfl/green-bay-packers-depth-chart" xr:uid="{437D292B-72BA-4182-8A4F-3C16E902C701}"/>
    <hyperlink ref="X225" r:id="rId732" display="https://fantasydata.com/nfl/houston-texans-depth-chart" xr:uid="{A5556A84-F607-41D5-9C8A-2F119F33A864}"/>
    <hyperlink ref="X226" r:id="rId733" display="https://fantasydata.com/nfl/kansas-city-chiefs-depth-chart" xr:uid="{5C2963D7-A521-4F1D-ACAD-40E0549C184E}"/>
    <hyperlink ref="X227" r:id="rId734" display="https://fantasydata.com/nfl/new-york-jets-depth-chart" xr:uid="{34ED91B7-BD3B-4235-8EA5-0EA5F32BED06}"/>
    <hyperlink ref="X228" r:id="rId735" display="https://fantasydata.com/nfl/new-england-patriots-depth-chart" xr:uid="{D600A6BC-F0A1-470F-B4E4-6E656948F515}"/>
    <hyperlink ref="X229" r:id="rId736" display="https://fantasydata.com/nfl/green-bay-packers-depth-chart" xr:uid="{65CC46E8-67D2-4652-BC4E-FBAB9DD44076}"/>
    <hyperlink ref="X230" r:id="rId737" display="https://fantasydata.com/nfl/tennessee-titans-depth-chart" xr:uid="{001AD187-5B2B-4474-96B8-6D9995807F8D}"/>
    <hyperlink ref="X231" r:id="rId738" display="https://fantasydata.com/nfl/detroit-lions-depth-chart" xr:uid="{8F6ED1ED-4EAF-4E0A-99D1-151C4E086B31}"/>
    <hyperlink ref="X232" r:id="rId739" display="https://fantasydata.com/nfl/houston-texans-depth-chart" xr:uid="{09552987-65AB-46EC-9EB9-5211F763F5F5}"/>
    <hyperlink ref="X233" r:id="rId740" display="https://fantasydata.com/nfl/tampa-bay-buccaneers-depth-chart" xr:uid="{FB43A2B2-D5A5-45B7-AA5D-D687141F89AE}"/>
    <hyperlink ref="X234" r:id="rId741" display="https://fantasydata.com/nfl/tampa-bay-buccaneers-depth-chart" xr:uid="{7E5C8944-03BD-43E8-8F9C-2A2F898850CF}"/>
    <hyperlink ref="X235" r:id="rId742" display="https://fantasydata.com/nfl/cleveland-browns-depth-chart" xr:uid="{3F2660FA-0B04-40DF-A8B7-7146CC8AB369}"/>
    <hyperlink ref="X236" r:id="rId743" display="https://fantasydata.com/nfl/jacksonville-jaguars-depth-chart" xr:uid="{755AD9C8-0708-4E95-8471-A53CC79F4A78}"/>
    <hyperlink ref="X237" r:id="rId744" display="https://fantasydata.com/nfl/buffalo-bills-depth-chart" xr:uid="{7C3DB725-585A-49C1-99FC-5E50197919A0}"/>
    <hyperlink ref="X238" r:id="rId745" display="https://fantasydata.com/nfl/baltimore-ravens-depth-chart" xr:uid="{004B42D6-ECF4-411D-86A5-8DAABAD6811F}"/>
    <hyperlink ref="X239" r:id="rId746" display="https://fantasydata.com/nfl/seattle-seahawks-depth-chart" xr:uid="{B8385FE9-FBDD-44EA-B1CE-AA48D33628D1}"/>
    <hyperlink ref="X240" r:id="rId747" display="https://fantasydata.com/nfl/denver-broncos-depth-chart" xr:uid="{7DF6F9BB-244A-4AA6-876D-538E1FAB126E}"/>
    <hyperlink ref="X241" r:id="rId748" display="https://fantasydata.com/nfl/denver-broncos-depth-chart" xr:uid="{E0D30CD9-7310-40CA-B51E-DBADC7B8FFEE}"/>
    <hyperlink ref="X242" r:id="rId749" display="https://fantasydata.com/nfl/new-england-patriots-depth-chart" xr:uid="{895C353D-3C19-4BC4-B1E5-2C8F80CC040D}"/>
    <hyperlink ref="X243" r:id="rId750" display="https://fantasydata.com/nfl/new-york-giants-depth-chart" xr:uid="{8C06BD67-1EF1-4E23-A3FF-1EE714FF2FA0}"/>
    <hyperlink ref="X244" r:id="rId751" display="https://fantasydata.com/nfl/los-angeles-rams-depth-chart" xr:uid="{CBC9ABF6-D3BE-44D2-9EF4-E703571F4D72}"/>
    <hyperlink ref="X245" r:id="rId752" display="https://fantasydata.com/nfl/houston-texans-depth-chart" xr:uid="{8B9B0A4A-81DF-47B7-90B6-BCA994BB9314}"/>
    <hyperlink ref="X246" r:id="rId753" display="https://fantasydata.com/nfl/new-york-giants-depth-chart" xr:uid="{58A156A0-2F11-471B-9525-08409E535F45}"/>
    <hyperlink ref="X247" r:id="rId754" display="https://fantasydata.com/nfl/los-angeles-chargers-depth-chart" xr:uid="{8BB3DE3F-8B5C-4E13-B963-E22BE12C6581}"/>
    <hyperlink ref="X248" r:id="rId755" display="https://fantasydata.com/nfl/los-angeles-chargers-depth-chart" xr:uid="{CB8B6456-647E-477C-8E3C-24423A187AAD}"/>
    <hyperlink ref="X249" r:id="rId756" display="https://fantasydata.com/nfl/tennessee-titans-depth-chart" xr:uid="{50E29F1E-593F-4A96-A396-11CD2E8B25FF}"/>
    <hyperlink ref="X250" r:id="rId757" display="https://fantasydata.com/nfl/tennessee-titans-depth-chart" xr:uid="{1591E999-8692-4B4E-A4F6-2DB92CE05E2A}"/>
    <hyperlink ref="X251" r:id="rId758" display="https://fantasydata.com/nfl/carolina-panthers-depth-chart" xr:uid="{82F57836-D439-4BC5-B6EF-81DC3E2DAD30}"/>
    <hyperlink ref="X252" r:id="rId759" display="https://fantasydata.com/nfl/carolina-panthers-depth-chart" xr:uid="{E312ACC7-CF03-4CEE-B01C-43A2E7EB97BD}"/>
    <hyperlink ref="X253" r:id="rId760" display="https://fantasydata.com/nfl/carolina-panthers-depth-chart" xr:uid="{B201DED7-5159-4B18-87EB-C4FDE45A59CC}"/>
    <hyperlink ref="X254" r:id="rId761" display="https://fantasydata.com/nfl/houston-texans-depth-chart" xr:uid="{0E50529A-9C9D-4221-B2DC-F597F7939D6D}"/>
    <hyperlink ref="X255" r:id="rId762" display="https://fantasydata.com/nfl/houston-texans-depth-chart" xr:uid="{9D74D493-7DF0-4309-9D34-E2E13CDF3E2B}"/>
    <hyperlink ref="X256" r:id="rId763" display="https://fantasydata.com/nfl/houston-texans-depth-chart" xr:uid="{B4A6F8C4-3CBC-4AF9-A6F2-E516587E0C87}"/>
    <hyperlink ref="X257" r:id="rId764" display="https://fantasydata.com/nfl/houston-texans-depth-chart" xr:uid="{B3B8E3BA-FCBC-4EF5-B005-52725BDF67D1}"/>
    <hyperlink ref="X258" r:id="rId765" display="https://fantasydata.com/nfl/houston-texans-depth-chart" xr:uid="{86465B5F-9B1F-4AFE-BF18-C5B5509E31AF}"/>
    <hyperlink ref="X259" r:id="rId766" display="https://fantasydata.com/nfl/houston-texans-depth-chart" xr:uid="{5AB04B0B-7003-4D00-B7D9-64A64105B74D}"/>
    <hyperlink ref="X260" r:id="rId767" display="https://fantasydata.com/nfl/chicago-bears-depth-chart" xr:uid="{F8AB9B2A-7C9E-43E8-B474-E95727DF66A5}"/>
    <hyperlink ref="X261" r:id="rId768" display="https://fantasydata.com/nfl/chicago-bears-depth-chart" xr:uid="{A0E04461-F178-4B6D-AEBD-95758BC0D229}"/>
    <hyperlink ref="X262" r:id="rId769" display="https://fantasydata.com/nfl/chicago-bears-depth-chart" xr:uid="{9625315F-24C4-4D98-A53B-5F77CF45F5F0}"/>
    <hyperlink ref="X263" r:id="rId770" display="https://fantasydata.com/nfl/chicago-bears-depth-chart" xr:uid="{8938E057-D80B-4B3E-9CC7-BE22D4A72CE9}"/>
    <hyperlink ref="X264" r:id="rId771" display="https://fantasydata.com/nfl/chicago-bears-depth-chart" xr:uid="{A0D08012-8856-4E5D-990B-C370AC719212}"/>
    <hyperlink ref="X265" r:id="rId772" display="https://fantasydata.com/nfl/chicago-bears-depth-chart" xr:uid="{F76FBCCF-DCD2-471A-A432-EE866DFBFE2D}"/>
    <hyperlink ref="X266" r:id="rId773" display="https://fantasydata.com/nfl/chicago-bears-depth-chart" xr:uid="{51D6759A-5FAC-42F9-AA5F-68AAD709C3C6}"/>
    <hyperlink ref="X267" r:id="rId774" display="https://fantasydata.com/nfl/chicago-bears-depth-chart" xr:uid="{8C470433-03DA-49F9-A764-2718F09DB96D}"/>
    <hyperlink ref="X268" r:id="rId775" display="https://fantasydata.com/nfl/cleveland-browns-depth-chart" xr:uid="{2822576F-1D83-4829-A6D0-4C439F8D57F1}"/>
    <hyperlink ref="X269" r:id="rId776" display="https://fantasydata.com/nfl/cleveland-browns-depth-chart" xr:uid="{D607C5BA-F15F-4836-9942-5AF1C019F77C}"/>
    <hyperlink ref="X270" r:id="rId777" display="https://fantasydata.com/nfl/cleveland-browns-depth-chart" xr:uid="{BE763F8E-356C-43FB-9E78-9675ED41FEC7}"/>
    <hyperlink ref="X271" r:id="rId778" display="https://fantasydata.com/nfl/cleveland-browns-depth-chart" xr:uid="{19F40AE5-0D1A-4A23-9BBB-C38696D1BCBB}"/>
    <hyperlink ref="X272" r:id="rId779" display="https://fantasydata.com/nfl/buffalo-bills-depth-chart" xr:uid="{A5891AC1-0BA6-418B-99C1-F6F1A1A35F78}"/>
    <hyperlink ref="X273" r:id="rId780" display="https://fantasydata.com/nfl/buffalo-bills-depth-chart" xr:uid="{42E2B713-6CB8-415E-B4F2-9A014A50A872}"/>
    <hyperlink ref="X274" r:id="rId781" display="https://fantasydata.com/nfl/buffalo-bills-depth-chart" xr:uid="{0BCBF3BA-40B1-4D9C-AB7A-27E21AB73AFA}"/>
    <hyperlink ref="X275" r:id="rId782" display="https://fantasydata.com/nfl/washington-football-team-depth-chart" xr:uid="{0435D6D3-E3CB-437A-A52D-B3295F546848}"/>
    <hyperlink ref="X276" r:id="rId783" display="https://fantasydata.com/nfl/washington-football-team-depth-chart" xr:uid="{434DB3E3-54C9-4273-A407-66A3B93B1756}"/>
    <hyperlink ref="X277" r:id="rId784" display="https://fantasydata.com/nfl/washington-football-team-depth-chart" xr:uid="{CDF2B797-8042-4BDA-ADE0-48E3CC0E09AE}"/>
    <hyperlink ref="X278" r:id="rId785" display="https://fantasydata.com/nfl/washington-football-team-depth-chart" xr:uid="{4344DB61-0846-4BEA-B043-6DEFD02C5897}"/>
    <hyperlink ref="X279" r:id="rId786" display="https://fantasydata.com/nfl/washington-football-team-depth-chart" xr:uid="{E50EB731-4D7D-4C85-AC1B-0AEAB65A86A8}"/>
    <hyperlink ref="X280" r:id="rId787" display="https://fantasydata.com/nfl/baltimore-ravens-depth-chart" xr:uid="{414B7797-0E7B-494B-8EAD-985742CA8F0F}"/>
    <hyperlink ref="X281" r:id="rId788" display="https://fantasydata.com/nfl/baltimore-ravens-depth-chart" xr:uid="{325FA75D-2F94-440B-B5C4-46D1F0432F53}"/>
    <hyperlink ref="X282" r:id="rId789" display="https://fantasydata.com/nfl/detroit-lions-depth-chart" xr:uid="{4ADCE3E5-9725-4FD9-9C5E-6810C0EC1AAF}"/>
    <hyperlink ref="X283" r:id="rId790" display="https://fantasydata.com/nfl/detroit-lions-depth-chart" xr:uid="{86E53DF5-C38E-4105-BDEF-E19F9CB462E8}"/>
    <hyperlink ref="X284" r:id="rId791" display="https://fantasydata.com/nfl/arizona-cardinals-depth-chart" xr:uid="{6DC7D294-7C17-47A4-9298-02FD365D1FC9}"/>
    <hyperlink ref="X285" r:id="rId792" display="https://fantasydata.com/nfl/arizona-cardinals-depth-chart" xr:uid="{539E6426-8DC4-4C24-B220-29D13AAAA497}"/>
    <hyperlink ref="X286" r:id="rId793" display="https://fantasydata.com/nfl/arizona-cardinals-depth-chart" xr:uid="{6CDA7D25-546A-45B4-B4E0-A35138C51F1A}"/>
    <hyperlink ref="X287" r:id="rId794" display="https://fantasydata.com/nfl/arizona-cardinals-depth-chart" xr:uid="{FA26AC0F-025F-4592-824C-D0A520316D2D}"/>
    <hyperlink ref="X288" r:id="rId795" display="https://fantasydata.com/nfl/jacksonville-jaguars-depth-chart" xr:uid="{0320B7FB-BF9B-44CB-9BB7-8DCD9030784E}"/>
    <hyperlink ref="X289" r:id="rId796" display="https://fantasydata.com/nfl/jacksonville-jaguars-depth-chart" xr:uid="{608E5D5E-3F1F-4EF8-A258-1EAD74DD744B}"/>
    <hyperlink ref="X290" r:id="rId797" display="https://fantasydata.com/nfl/jacksonville-jaguars-depth-chart" xr:uid="{D00FD7F7-8837-4F04-8E92-FF2758D2DF02}"/>
    <hyperlink ref="X291" r:id="rId798" display="https://fantasydata.com/nfl/jacksonville-jaguars-depth-chart" xr:uid="{468FA206-B29F-497C-8829-7F4BF76FD7CC}"/>
    <hyperlink ref="X292" r:id="rId799" display="https://fantasydata.com/nfl/jacksonville-jaguars-depth-chart" xr:uid="{3AFA7D5C-C7CA-4274-AB6C-698C810E22BF}"/>
    <hyperlink ref="X293" r:id="rId800" display="https://fantasydata.com/nfl/cincinnati-bengals-depth-chart" xr:uid="{18D76305-02FA-43F4-AEDA-E4D42AA0D084}"/>
    <hyperlink ref="X294" r:id="rId801" display="https://fantasydata.com/nfl/cincinnati-bengals-depth-chart" xr:uid="{02F2D926-725D-4757-9289-3AF78818ED43}"/>
    <hyperlink ref="X295" r:id="rId802" display="https://fantasydata.com/nfl/cincinnati-bengals-depth-chart" xr:uid="{B86620DC-B43D-47CD-BDD9-0F003671D275}"/>
    <hyperlink ref="X296" r:id="rId803" display="https://fantasydata.com/nfl/cincinnati-bengals-depth-chart" xr:uid="{4D5547D6-82AD-4DC1-B941-9663973F677C}"/>
    <hyperlink ref="X297" r:id="rId804" display="https://fantasydata.com/nfl/cincinnati-bengals-depth-chart" xr:uid="{5708D331-9DD3-456C-AEDA-172ABD5B48A1}"/>
    <hyperlink ref="X298" r:id="rId805" display="https://fantasydata.com/nfl/pittsburgh-steelers-depth-chart" xr:uid="{38A53F0D-D37C-4153-B324-6E03B13BA1AE}"/>
    <hyperlink ref="X299" r:id="rId806" display="https://fantasydata.com/nfl/pittsburgh-steelers-depth-chart" xr:uid="{6FD832A9-20C2-4F30-9D07-EEF31018710E}"/>
    <hyperlink ref="X300" r:id="rId807" display="https://fantasydata.com/nfl/pittsburgh-steelers-depth-chart" xr:uid="{1AA8AA40-791B-48B8-B7F6-18690A8E5650}"/>
    <hyperlink ref="X301" r:id="rId808" display="https://fantasydata.com/nfl/pittsburgh-steelers-depth-chart" xr:uid="{7F35DB28-A586-418F-A975-0FCEE83A2111}"/>
    <hyperlink ref="W2" r:id="rId809" display="https://fantasydata.com/nfl/mike-williams-fantasy/18914" xr:uid="{21062689-16D9-4B17-80F5-36CEA0DBF7C9}"/>
    <hyperlink ref="W3" r:id="rId810" display="https://fantasydata.com/nfl/davante-adams-fantasy/16470" xr:uid="{7581D068-8C2C-455D-A2B4-A8660A5E5E86}"/>
    <hyperlink ref="W4" r:id="rId811" display="https://fantasydata.com/nfl/cooper-kupp-fantasy/18882" xr:uid="{A19059FA-D502-49B9-A208-C1AAC3C381A1}"/>
    <hyperlink ref="W5" r:id="rId812" display="https://fantasydata.com/nfl/najee-harris-fantasy/21768" xr:uid="{25CCA75D-3284-43DD-874F-D7E8FA07DC25}"/>
    <hyperlink ref="W6" r:id="rId813" display="https://fantasydata.com/nfl/kareem-hunt-fantasy/18944" xr:uid="{821E274F-BB71-419F-9753-458ACB92B98B}"/>
    <hyperlink ref="W7" r:id="rId814" display="https://fantasydata.com/nfl/justin-jefferson-fantasy/21685" xr:uid="{5D79A102-0C4B-4FC1-9443-DC4C42FDD05C}"/>
    <hyperlink ref="W8" r:id="rId815" display="https://fantasydata.com/nfl/ezekiel-elliott-fantasy/17923" xr:uid="{FAB784F4-9379-4F09-9C3E-5E5FD8E44E04}"/>
    <hyperlink ref="W9" r:id="rId816" display="https://fantasydata.com/nfl/emmanuel-sanders-fantasy/11063" xr:uid="{1E32A0F4-6460-40E1-A7B9-E6B136A5EB07}"/>
    <hyperlink ref="W10" r:id="rId817" display="https://fantasydata.com/nfl/dalton-schultz-fantasy/19920" xr:uid="{F0495196-39BD-4E91-A3D6-A2F26AB22765}"/>
    <hyperlink ref="W11" r:id="rId818" display="https://fantasydata.com/nfl/james-robinson-fantasy/21970" xr:uid="{E0FAC948-00C9-4EA1-B5E8-2090E5C21735}"/>
    <hyperlink ref="W12" r:id="rId819" display="https://fantasydata.com/nfl/dandre-swift-fantasy/21684" xr:uid="{32541BD1-7533-4A17-B7B6-3DE3053CFED5}"/>
    <hyperlink ref="W13" r:id="rId820" display="https://fantasydata.com/nfl/peyton-barber-fantasy/18375" xr:uid="{336B2400-DFE5-443E-8376-6702282D30CA}"/>
    <hyperlink ref="W14" r:id="rId821" display="https://fantasydata.com/nfl/alexander-mattison-fantasy/20868" xr:uid="{562C9A9D-B6DB-49D3-BA70-A92F55498A9C}"/>
    <hyperlink ref="W15" r:id="rId822" display="https://fantasydata.com/nfl/austin-ekeler-fantasy/19562" xr:uid="{5E2E325F-D070-4584-B803-6A775BBC2DB0}"/>
    <hyperlink ref="W16" r:id="rId823" display="https://fantasydata.com/nfl/dk-metcalf-fantasy/20875" xr:uid="{BD13DE48-EF7D-4C9A-8E1F-E21947679B20}"/>
    <hyperlink ref="W17" r:id="rId824" display="https://fantasydata.com/nfl/jamarr-chase-fantasy/22564" xr:uid="{8FDBD1C6-D467-441B-98F6-6212C863C636}"/>
    <hyperlink ref="W18" r:id="rId825" display="https://fantasydata.com/nfl/kendrick-bourne-fantasy/19318" xr:uid="{901ADF8F-A384-4B05-8393-B1D9E282BAFB}"/>
    <hyperlink ref="W19" r:id="rId826" display="https://fantasydata.com/nfl/saquon-barkley-fantasy/19766" xr:uid="{809E3767-C75A-40EC-A35D-7FCEFED72400}"/>
    <hyperlink ref="W20" r:id="rId827" display="https://fantasydata.com/nfl/desean-jackson-fantasy/3943" xr:uid="{9C50AD2A-DDCE-4D1B-8827-683CF3793AD5}"/>
    <hyperlink ref="W21" r:id="rId828" display="https://fantasydata.com/nfl/alvin-kamara-fantasy/18878" xr:uid="{0BC4FA6F-1F23-4C68-9A94-7C2AE44EF82F}"/>
    <hyperlink ref="W22" r:id="rId829" display="https://fantasydata.com/nfl/cole-beasley-fantasy/14141" xr:uid="{3758CFF1-7A58-4659-9899-23FAE2642D69}"/>
    <hyperlink ref="W23" r:id="rId830" display="https://fantasydata.com/nfl/brandin-cooks-fantasy/16568" xr:uid="{0BB122BA-4E25-44EC-A031-CA6A45C53A34}"/>
    <hyperlink ref="W24" r:id="rId831" display="https://fantasydata.com/nfl/dj-moore-fantasy/19844" xr:uid="{2FA40267-4CAE-4257-BDDD-D27BB350323F}"/>
    <hyperlink ref="W25" r:id="rId832" display="https://fantasydata.com/nfl/giovani-bernard-fantasy/14916" xr:uid="{50931224-8B1F-4FE9-98EE-249BC0D86F05}"/>
    <hyperlink ref="W26" r:id="rId833" display="https://fantasydata.com/nfl/tyler-conklin-fantasy/19988" xr:uid="{7A92D174-63BD-4D74-B106-062EB594B755}"/>
    <hyperlink ref="W27" r:id="rId834" display="https://fantasydata.com/nfl/chris-godwin-fantasy/18880" xr:uid="{932EC408-BA2A-4AB0-B910-CC3EF94A7822}"/>
    <hyperlink ref="W28" r:id="rId835" display="https://fantasydata.com/nfl/derrick-henry-fantasy/17959" xr:uid="{0F698D5C-8178-4DA4-864D-5436CAC7E144}"/>
    <hyperlink ref="W29" r:id="rId836" display="https://fantasydata.com/nfl/keenan-allen-fantasy/15076" xr:uid="{DEEA11D4-B490-4329-A829-1174FE443F29}"/>
    <hyperlink ref="W30" r:id="rId837" display="https://fantasydata.com/nfl/nyheim-hines-fantasy/19912" xr:uid="{E31251A4-6B30-4D56-8EEE-BDCB96770BA3}"/>
    <hyperlink ref="W31" r:id="rId838" display="https://fantasydata.com/nfl/hunter-renfrow-fantasy/20924" xr:uid="{DC09A6B0-5690-4DDE-BBC0-4513A28E85B3}"/>
    <hyperlink ref="W32" r:id="rId839" display="https://fantasydata.com/nfl/mike-evans-fantasy/16597" xr:uid="{F7D1E15C-91AE-4824-80AA-1264EED80876}"/>
    <hyperlink ref="W33" r:id="rId840" display="https://fantasydata.com/nfl/chase-claypool-fantasy/21752" xr:uid="{57A1992B-4562-45C7-BAAE-EE3B96638F6E}"/>
    <hyperlink ref="W34" r:id="rId841" display="https://fantasydata.com/nfl/mike-gesicki-fantasy/19853" xr:uid="{E317A400-7DE6-4A77-A991-6E1075B71E8E}"/>
    <hyperlink ref="W35" r:id="rId842" display="https://fantasydata.com/nfl/jakobi-meyers-fantasy/20876" xr:uid="{A5DD1E2C-768B-41BF-B7D4-69314E7C9BFB}"/>
    <hyperlink ref="W36" r:id="rId843" display="https://fantasydata.com/nfl/james-conner-fantasy/18983" xr:uid="{5450D07A-C6E0-4263-9BE7-D1A9523F9923}"/>
    <hyperlink ref="W37" r:id="rId844" display="https://fantasydata.com/nfl/zack-moss-fantasy/21784" xr:uid="{D034E218-B2BA-46B2-8803-58A97DE6CAFD}"/>
    <hyperlink ref="W38" r:id="rId845" display="https://fantasydata.com/nfl/jaylen-waddle-fantasy/22598" xr:uid="{B1373495-8150-4581-9DD1-28432C14FD17}"/>
    <hyperlink ref="W39" r:id="rId846" display="https://fantasydata.com/nfl/aaron-jones-fantasy/19045" xr:uid="{D5226273-9FBC-4958-902A-318441CDE681}"/>
    <hyperlink ref="W40" r:id="rId847" display="https://fantasydata.com/nfl/antonio-gibson-fantasy/21861" xr:uid="{A577F054-3569-4315-8695-A0B3B74021C8}"/>
    <hyperlink ref="W41" r:id="rId848" display="https://fantasydata.com/nfl/christian-kirk-fantasy/19815" xr:uid="{7EFB1CEC-6D9F-4A71-BA49-D8B88E759C72}"/>
    <hyperlink ref="W42" r:id="rId849" display="https://fantasydata.com/nfl/travis-kelce-fantasy/15048" xr:uid="{A31355CE-15A1-4D61-BBDB-994E8CCDA696}"/>
    <hyperlink ref="W43" r:id="rId850" display="https://fantasydata.com/nfl/george-kittle-fantasy/19063" xr:uid="{D43FB305-6D46-4F76-BECF-73C04B68F8AF}"/>
    <hyperlink ref="W44" r:id="rId851" display="https://fantasydata.com/nfl/adam-thielen-fantasy/15534" xr:uid="{2ECD6FDA-E729-40DB-99DB-8C400FE0DC22}"/>
    <hyperlink ref="W45" r:id="rId852" display="https://fantasydata.com/nfl/clyde-edwards-helaire-fantasy/21769" xr:uid="{B066AE4C-9DB5-4E60-926C-E0B2A5CF8D1B}"/>
    <hyperlink ref="W46" r:id="rId853" display="https://fantasydata.com/nfl/chris-carson-fantasy/19119" xr:uid="{0675C115-A761-4580-9D69-14D4AD576EA8}"/>
    <hyperlink ref="W47" r:id="rId854" display="https://fantasydata.com/nfl/aj-green-fantasy/12845" xr:uid="{5F061169-6A49-4DE7-A096-96EC568237B3}"/>
    <hyperlink ref="W48" r:id="rId855" display="https://fantasydata.com/nfl/cordarrelle-patterson-fantasy/15150" xr:uid="{608A025E-BE5E-4F78-8E0D-AE3367E518E4}"/>
    <hyperlink ref="W49" r:id="rId856" display="https://fantasydata.com/nfl/mark-andrews-fantasy/19803" xr:uid="{DF9F3636-DFD4-4F6C-8BEE-18AC767EAEB7}"/>
    <hyperlink ref="W50" r:id="rId857" display="https://fantasydata.com/nfl/zach-ertz-fantasy/14856" xr:uid="{534CB682-7140-4788-A7FC-8B5928410173}"/>
    <hyperlink ref="W51" r:id="rId858" display="https://fantasydata.com/nfl/melvin-gordon-iii-fantasy/16776" xr:uid="{29CAD249-8F6A-4BB4-A5A1-0EB8FD35386B}"/>
    <hyperlink ref="W52" r:id="rId859" display="https://fantasydata.com/nfl/tyler-higbee-fantasy/18032" xr:uid="{98BC240B-4E34-40E9-AA57-328424636C47}"/>
    <hyperlink ref="W53" r:id="rId860" display="https://fantasydata.com/nfl/marquez-valdes-scantling-fantasy/19976" xr:uid="{50DC5F18-B479-4508-AF79-F96D9B8E0A30}"/>
    <hyperlink ref="W54" r:id="rId861" display="https://fantasydata.com/nfl/dawson-knox-fantasy/20850" xr:uid="{B75B0DE9-8D3E-4386-A039-122EF937C2D6}"/>
    <hyperlink ref="W55" r:id="rId862" display="https://fantasydata.com/nfl/tim-patrick-fantasy/19207" xr:uid="{1474883B-DFF9-4518-ADAD-B98484EB208A}"/>
    <hyperlink ref="W56" r:id="rId863" display="https://fantasydata.com/nfl/jamaal-williams-fantasy/18995" xr:uid="{4F5D3FB1-9A7D-45E9-BC17-D6F4518CF974}"/>
    <hyperlink ref="W57" r:id="rId864" display="https://fantasydata.com/nfl/brandon-aiyuk-fantasy/21747" xr:uid="{192944FC-E404-42DE-974C-46BE60EBB364}"/>
    <hyperlink ref="W58" r:id="rId865" display="https://fantasydata.com/nfl/chase-edmonds-fantasy/19919" xr:uid="{9FC31300-B03B-41AD-ACEE-1CC93596864D}"/>
    <hyperlink ref="W59" r:id="rId866" display="https://fantasydata.com/nfl/marquez-callaway-fantasy/21750" xr:uid="{91C808CA-EE17-4586-A1A7-E539B347A7CA}"/>
    <hyperlink ref="W60" r:id="rId867" display="https://fantasydata.com/nfl/calvin-ridley-fantasy/19802" xr:uid="{499BBB61-2646-4323-93E8-169BB200F643}"/>
    <hyperlink ref="W61" r:id="rId868" display="https://fantasydata.com/nfl/dj-chark-jr-fantasy/19816" xr:uid="{42BE563B-C5C6-4770-A4D5-586ACCF62883}"/>
    <hyperlink ref="W62" r:id="rId869" display="https://fantasydata.com/nfl/odell-beckham-jr-fantasy/16389" xr:uid="{3384680B-41E6-49E0-93BE-950A66F5DC23}"/>
    <hyperlink ref="W63" r:id="rId870" display="https://fantasydata.com/nfl/tyler-boyd-fantasy/17986" xr:uid="{4340A6BB-2FCD-4FE8-B8DF-D2E1CFD0FD08}"/>
    <hyperlink ref="W64" r:id="rId871" display="https://fantasydata.com/nfl/nick-westbrook-ikhine-fantasy/21734" xr:uid="{3CEC2136-B474-43AF-80AD-42271E8B7E59}"/>
    <hyperlink ref="W65" r:id="rId872" display="https://fantasydata.com/nfl/michael-pittman-jr-fantasy/21744" xr:uid="{AAB017FF-EC58-4C0E-ADDB-ABD11506F2CA}"/>
    <hyperlink ref="W66" r:id="rId873" display="https://fantasydata.com/nfl/javonte-williams-fantasy/22558" xr:uid="{9991369E-784E-4009-9E53-31D52C0F7EC9}"/>
    <hyperlink ref="W67" r:id="rId874" display="https://fantasydata.com/nfl/kalif-raymond-fantasy/18422" xr:uid="{B31BC17A-35C0-4692-ACF5-BE4C85470817}"/>
    <hyperlink ref="W68" r:id="rId875" display="https://fantasydata.com/nfl/mecole-hardman-fantasy/20788" xr:uid="{6B52A77E-8F5E-44A7-8C5C-1704367F56AB}"/>
    <hyperlink ref="W69" r:id="rId876" display="https://fantasydata.com/nfl/henry-ruggs-iii-fantasy/21694" xr:uid="{947CE9EF-CA7C-43D1-B9F0-1C61252213A3}"/>
    <hyperlink ref="W70" r:id="rId877" display="https://fantasydata.com/nfl/olamide-zaccheaus-fantasy/21142" xr:uid="{4D0C9FF3-2E9F-43DF-B789-9610CF3E125C}"/>
    <hyperlink ref="W71" r:id="rId878" display="https://fantasydata.com/nfl/logan-thomas-fantasy/16656" xr:uid="{5BACD585-5DE6-4667-AB8E-199DE8EE665E}"/>
    <hyperlink ref="W72" r:id="rId879" display="https://fantasydata.com/nfl/stefon-diggs-fantasy/16906" xr:uid="{4A8DA195-A4BB-4BB1-8A3C-3E4C17C5A4A5}"/>
    <hyperlink ref="W73" r:id="rId880" display="https://fantasydata.com/nfl/marvin-jones-jr-fantasy/13870" xr:uid="{DF9A238D-ED45-473A-86B3-71DFE7508BFD}"/>
    <hyperlink ref="W74" r:id="rId881" display="https://fantasydata.com/nfl/anthony-miller-fantasy/19864" xr:uid="{6F9619A1-795F-4848-BCEE-2CA865D83905}"/>
    <hyperlink ref="W75" r:id="rId882" display="https://fantasydata.com/nfl/bryan-edwards-fantasy/21736" xr:uid="{9AFD0A89-4A77-4D09-81D6-75BCA4F6F9C1}"/>
    <hyperlink ref="W76" r:id="rId883" display="https://fantasydata.com/nfl/trey-sermon-fantasy/21801" xr:uid="{27A59D7C-DBAE-40AC-9D3B-2275CC6FE157}"/>
    <hyperlink ref="W77" r:id="rId884" display="https://fantasydata.com/nfl/pat-freiermuth-fantasy/22507" xr:uid="{AA75D8B2-74D3-4697-A99E-6AFC5705F64F}"/>
    <hyperlink ref="W78" r:id="rId885" display="https://fantasydata.com/nfl/mike-davis-fantasy/16887" xr:uid="{506C6CA8-C169-487B-ADD1-A74703B37296}"/>
    <hyperlink ref="W79" r:id="rId886" display="https://fantasydata.com/nfl/chuba-hubbard-fantasy/21691" xr:uid="{84B8AA84-A481-4150-B93D-421B8F86755D}"/>
    <hyperlink ref="W80" r:id="rId887" display="https://fantasydata.com/nfl/sony-michel-fantasy/19828" xr:uid="{EBBBD735-F49B-4A1B-B235-1D8E1E480394}"/>
    <hyperlink ref="W81" r:id="rId888" display="https://fantasydata.com/nfl/sammy-watkins-fantasy/16003" xr:uid="{00598E18-1A43-4B7D-8348-343CF85D564C}"/>
    <hyperlink ref="W82" r:id="rId889" display="https://fantasydata.com/nfl/tommy-tremble-fantasy/22662" xr:uid="{1F3DEFB5-15A0-4E6A-B7F5-536A371BCDB0}"/>
    <hyperlink ref="W83" r:id="rId890" display="https://fantasydata.com/nfl/joe-mixon-fantasy/18858" xr:uid="{969A6EFE-17B0-4BEB-9C4F-478CF2C2C56C}"/>
    <hyperlink ref="W84" r:id="rId891" display="https://fantasydata.com/nfl/myles-gaskin-fantasy/20768" xr:uid="{6997A2D8-305D-4C4A-A040-4B2CD0657D9E}"/>
    <hyperlink ref="W85" r:id="rId892" display="https://fantasydata.com/nfl/kenny-golladay-fantasy/18977" xr:uid="{EAE9CFB1-0CD0-4D4E-9391-65273C0F20EC}"/>
    <hyperlink ref="W86" r:id="rId893" display="https://fantasydata.com/nfl/darren-waller-fantasy/16964" xr:uid="{243BAFCC-5173-45E0-95AF-8B64A25A3ECB}"/>
    <hyperlink ref="W87" r:id="rId894" display="https://fantasydata.com/nfl/gerald-everett-fantasy/18935" xr:uid="{32785B90-5FEE-44D7-A630-43A2D98F0394}"/>
    <hyperlink ref="W88" r:id="rId895" display="https://fantasydata.com/nfl/jalen-reagor-fantasy/21686" xr:uid="{306D33E3-6F59-4218-9892-AEAB22F34F57}"/>
    <hyperlink ref="W89" r:id="rId896" display="https://fantasydata.com/nfl/devin-duvernay-fantasy/21721" xr:uid="{913DF9B7-0247-4CEF-814E-19AC376A9574}"/>
    <hyperlink ref="W90" r:id="rId897" display="https://fantasydata.com/nfl/terry-mclaurin-fantasy/20873" xr:uid="{F5336263-5CE2-408E-9CE4-CA51AC76E6D6}"/>
    <hyperlink ref="W91" r:id="rId898" display="https://fantasydata.com/nfl/deebo-samuel-fantasy/20932" xr:uid="{0D388449-DE40-44D6-A0E9-C9699CA65B0F}"/>
    <hyperlink ref="W92" r:id="rId899" display="https://fantasydata.com/nfl/collin-johnson-fantasy/21730" xr:uid="{1C280DA5-0495-4196-B3D2-B8938324067B}"/>
    <hyperlink ref="W93" r:id="rId900" display="https://fantasydata.com/nfl/austin-hooper-fantasy/17963" xr:uid="{02CD15D7-39C8-4B69-B55E-BA33706FE519}"/>
    <hyperlink ref="W94" r:id="rId901" display="https://fantasydata.com/nfl/cedrick-wilson-fantasy/20013" xr:uid="{AB55AE32-9DDF-49DC-A6B3-9204C2088CDE}"/>
    <hyperlink ref="W95" r:id="rId902" display="https://fantasydata.com/nfl/lee-smith-fantasy/12777" xr:uid="{F754B513-5B7D-4B16-B600-98615C7EF18D}"/>
    <hyperlink ref="W96" r:id="rId903" display="https://fantasydata.com/nfl/tyreek-hill-fantasy/18082" xr:uid="{7E8E913D-FB03-4DDA-9F0C-652E5DE69798}"/>
    <hyperlink ref="W97" r:id="rId904" display="https://fantasydata.com/nfl/ceedee-lamb-fantasy/21679" xr:uid="{B8A9DD50-6123-4207-8F01-7CED07FF6DD3}"/>
    <hyperlink ref="W98" r:id="rId905" display="https://fantasydata.com/nfl/rob-gronkowski-fantasy/10974" xr:uid="{574BDF04-115C-4E02-80AE-ABA74D7EA829}"/>
    <hyperlink ref="W99" r:id="rId906" display="https://fantasydata.com/nfl/tyler-johnson-fantasy/21675" xr:uid="{410C6303-3516-4B2A-ABB9-17E991296924}"/>
    <hyperlink ref="W100" r:id="rId907" display="https://fantasydata.com/nfl/malcolm-brown-fantasy/17053" xr:uid="{C89A26DB-00B0-488E-A33F-42591BFED44B}"/>
    <hyperlink ref="W101" r:id="rId908" display="https://fantasydata.com/nfl/corey-davis-fantasy/18879" xr:uid="{0A6C813B-6D35-4C3B-A5B4-F1D901B591CD}"/>
    <hyperlink ref="W102" r:id="rId909" display="https://fantasydata.com/nfl/terrace-marshall-jr-fantasy/22685" xr:uid="{28B012C5-82ED-4A03-8745-7497196F63AC}"/>
    <hyperlink ref="W103" r:id="rId910" display="https://fantasydata.com/nfl/laviska-shenault-jr-fantasy/21697" xr:uid="{735EA615-43B7-44DD-B6CA-80BA75228DC3}"/>
    <hyperlink ref="W104" r:id="rId911" display="https://fantasydata.com/nfl/jody-fortson-fantasy/21383" xr:uid="{13BCA0BE-9492-46B6-8DCE-E996D3430B75}"/>
    <hyperlink ref="W105" r:id="rId912" display="https://fantasydata.com/nfl/kenyan-drake-fantasy/18003" xr:uid="{66559299-E49E-4C3F-9DCC-225BBFB48CAF}"/>
    <hyperlink ref="W106" r:id="rId913" display="https://fantasydata.com/nfl/courtland-sutton-fantasy/19800" xr:uid="{7BBB8986-8EE3-4290-A050-CAF577D898EA}"/>
    <hyperlink ref="W107" r:id="rId914" display="https://fantasydata.com/nfl/jeremy-mcnichols-fantasy/19065" xr:uid="{2C860476-DB40-46BF-A006-7FB749FF51AE}"/>
    <hyperlink ref="W108" r:id="rId915" display="https://fantasydata.com/nfl/dallas-goedert-fantasy/19863" xr:uid="{E5C783CD-6464-45AB-8F7A-80BEF3A68BE8}"/>
    <hyperlink ref="W109" r:id="rId916" display="https://fantasydata.com/nfl/hunter-henry-fantasy/17975" xr:uid="{97916A95-E7BB-42CD-849C-0F2615DDD035}"/>
    <hyperlink ref="W110" r:id="rId917" display="https://fantasydata.com/nfl/greg-ward-fantasy/19705" xr:uid="{C611E433-724F-4FCD-AE81-ED61674E42D2}"/>
    <hyperlink ref="W111" r:id="rId918" display="https://fantasydata.com/nfl/miles-sanders-fantasy/20933" xr:uid="{C6F39407-C6A9-4F70-A2D2-0B11983CBE70}"/>
    <hyperlink ref="W112" r:id="rId919" display="https://fantasydata.com/nfl/nick-chubb-fantasy/19798" xr:uid="{8143F1E1-CC19-4264-B422-029DF1CFA4E5}"/>
    <hyperlink ref="W113" r:id="rId920" display="https://fantasydata.com/nfl/marquise-brown-fantasy/21045" xr:uid="{09E9ADA9-4EAB-47FB-BB0F-8C2B45609E34}"/>
    <hyperlink ref="W114" r:id="rId921" display="https://fantasydata.com/nfl/jonathan-taylor-fantasy/21682" xr:uid="{B2B1E05E-5FB1-48E0-9763-738BA4DE17E7}"/>
    <hyperlink ref="W115" r:id="rId922" display="https://fantasydata.com/nfl/devante-parker-fantasy/16775" xr:uid="{647C5FE4-E765-4B19-BA7C-6CC8CC77EAA9}"/>
    <hyperlink ref="W116" r:id="rId923" display="https://fantasydata.com/nfl/van-jefferson-fantasy/21739" xr:uid="{E896A526-6454-4DD6-A02E-82A08A668885}"/>
    <hyperlink ref="W117" r:id="rId924" display="https://fantasydata.com/nfl/travis-homer-fantasy/20810" xr:uid="{3AB1AC27-23FA-4816-B372-F99CA2382B63}"/>
    <hyperlink ref="W118" r:id="rId925" display="https://fantasydata.com/nfl/julio-jones-fantasy/13291" xr:uid="{D99725DE-5A9B-4E66-BFD9-7ED9FEE9B81E}"/>
    <hyperlink ref="W119" r:id="rId926" display="https://fantasydata.com/nfl/chester-rogers-fantasy/18361" xr:uid="{D72089D3-15B2-4C47-AEB0-39C366AC16C2}"/>
    <hyperlink ref="W120" r:id="rId927" display="https://fantasydata.com/nfl/tony-pollard-fantasy/20912" xr:uid="{6FF82934-D02C-4C4B-99B5-E3F9A927A5DD}"/>
    <hyperlink ref="W121" r:id="rId928" display="https://fantasydata.com/nfl/david-montgomery-fantasy/20882" xr:uid="{1D2681A4-DD3F-42EF-99A8-5E3839537CBD}"/>
    <hyperlink ref="W122" r:id="rId929" display="https://fantasydata.com/nfl/cameron-brate-fantasy/16593" xr:uid="{7E9F5183-2655-4076-B926-B9BC710853A6}"/>
    <hyperlink ref="W123" r:id="rId930" display="https://fantasydata.com/nfl/jordan-akins-fantasy/19903" xr:uid="{D399AB7F-DF38-42B6-8984-62B237D79E91}"/>
    <hyperlink ref="W124" r:id="rId931" display="https://fantasydata.com/nfl/tyler-lockett-fantasy/16830" xr:uid="{A9AA91E5-3D0D-44CB-B9C6-E5A4703F8E4A}"/>
    <hyperlink ref="W125" r:id="rId932" display="https://fantasydata.com/nfl/william-fuller-v-fantasy/17916" xr:uid="{B999FD61-0241-49F6-B741-E410F71CAB26}"/>
    <hyperlink ref="W126" r:id="rId933" display="https://fantasydata.com/nfl/robert-woods-fantasy/14871" xr:uid="{E90B3605-D6B4-4D73-B940-5426A225C43B}"/>
    <hyperlink ref="W127" r:id="rId934" display="https://fantasydata.com/nfl/quez-watkins-fantasy/21957" xr:uid="{1A101437-228F-4F2E-B4F3-878637F25C1D}"/>
    <hyperlink ref="W128" r:id="rId935" display="https://fantasydata.com/nfl/mohamed-sanu-sr-fantasy/13878" xr:uid="{BE0B2641-51AE-4CF4-BC06-EB1D879DEF04}"/>
    <hyperlink ref="W129" r:id="rId936" display="https://fantasydata.com/nfl/leonard-fournette-fantasy/18803" xr:uid="{4ABC98B1-55D2-4D6A-A498-EA07CEF66182}"/>
    <hyperlink ref="W130" r:id="rId937" display="https://fantasydata.com/nfl/kenneth-gainwell-fantasy/22562" xr:uid="{1F3526BE-8FF2-4080-8DEE-083C556CD86A}"/>
    <hyperlink ref="W131" r:id="rId938" display="https://fantasydata.com/nfl/ray-ray-mccloud-fantasy/19961" xr:uid="{75CBC9BC-DF42-45F4-B854-06FD03C0C353}"/>
    <hyperlink ref="W132" r:id="rId939" display="https://fantasydata.com/nfl/deonte-harris-fantasy/21163" xr:uid="{F54546D8-24E4-4568-AB9D-D0802D8B5B8E}"/>
    <hyperlink ref="W133" r:id="rId940" display="https://fantasydata.com/nfl/christian-mccaffrey-fantasy/18877" xr:uid="{98702910-35D3-439A-BD1B-FFC5E53157F5}"/>
    <hyperlink ref="W134" r:id="rId941" display="https://fantasydata.com/nfl/donovan-peoples-jones-fantasy/21754" xr:uid="{3751BE97-1FDE-4FF0-A1C4-82443446F318}"/>
    <hyperlink ref="W135" r:id="rId942" display="https://fantasydata.com/nfl/darrel-williams-fantasy/20500" xr:uid="{A141A3E2-847F-4D65-AF12-1E026DAE9DA7}"/>
    <hyperlink ref="W136" r:id="rId943" display="https://fantasydata.com/nfl/jd-mckissic-fantasy/18464" xr:uid="{94D8B2DC-DDC8-4F90-85A8-84D678ECEF75}"/>
    <hyperlink ref="W137" r:id="rId944" display="https://fantasydata.com/nfl/devonta-smith-fantasy/21687" xr:uid="{47B939FA-970D-4D68-8616-12CEC7FFFB6B}"/>
    <hyperlink ref="W138" r:id="rId945" display="https://fantasydata.com/nfl/geoff-swaim-fantasy/17005" xr:uid="{BEF7372F-73F9-46FC-8DB0-91F524AC66D6}"/>
    <hyperlink ref="W139" r:id="rId946" display="https://fantasydata.com/nfl/amari-cooper-fantasy/16765" xr:uid="{518E0698-C7C4-4FD3-923A-DCEEC151953C}"/>
    <hyperlink ref="W140" r:id="rId947" display="https://fantasydata.com/nfl/darren-fells-fantasy/15247" xr:uid="{A77B37C2-67E0-4C6A-BC78-ED9D2320DA39}"/>
    <hyperlink ref="W141" r:id="rId948" display="https://fantasydata.com/nfl/kyle-pitts-fantasy/22508" xr:uid="{16EFF5E2-B2C6-43F5-A6FC-3643C1CE4F8F}"/>
    <hyperlink ref="W142" r:id="rId949" display="https://fantasydata.com/nfl/juju-smith-schuster-fantasy/18883" xr:uid="{229720F7-1269-464B-8754-3900B0FDE466}"/>
    <hyperlink ref="W143" r:id="rId950" display="https://fantasydata.com/nfl/allen-lazard-fantasy/20145" xr:uid="{C7131D92-DACC-4D42-9389-8CA576DA30DF}"/>
    <hyperlink ref="W144" r:id="rId951" display="https://fantasydata.com/nfl/brandon-bolden-fantasy/13741" xr:uid="{ECA00739-E548-452F-B479-9D6D448B9BF5}"/>
    <hyperlink ref="W145" r:id="rId952" display="https://fantasydata.com/nfl/elijah-moore-fantasy/22592" xr:uid="{29C208BE-D3B6-414C-B083-097C159B0D29}"/>
    <hyperlink ref="W146" r:id="rId953" display="https://fantasydata.com/nfl/zach-pascal-fantasy/19172" xr:uid="{1E50F298-807D-40A5-BECC-59E1086C4F4E}"/>
    <hyperlink ref="W147" r:id="rId954" display="https://fantasydata.com/nfl/deandre-hopkins-fantasy/14986" xr:uid="{6D79466A-171B-4B0B-8BFA-CE2C8B86E976}"/>
    <hyperlink ref="W148" r:id="rId955" display="https://fantasydata.com/nfl/keelan-cole-fantasy/19514" xr:uid="{D1996D6D-534E-4582-8F46-7CAC0597D780}"/>
    <hyperlink ref="W149" r:id="rId956" display="https://fantasydata.com/nfl/james-washington-fantasy/19865" xr:uid="{12D4040A-6A4B-4EFD-B950-BBD07EF21584}"/>
    <hyperlink ref="W150" r:id="rId957" display="https://fantasydata.com/nfl/will-dissly-fantasy/19950" xr:uid="{2CB15E3F-CB79-48D1-9151-635E3BBCD75E}"/>
    <hyperlink ref="W151" r:id="rId958" display="https://fantasydata.com/nfl/michael-carter-fantasy/22553" xr:uid="{8820C5CE-C640-48E9-A6EA-FC359CEF9E1A}"/>
    <hyperlink ref="W152" r:id="rId959" display="https://fantasydata.com/nfl/maxx-williams-fantasy/16816" xr:uid="{A6BCFB3C-EF91-42A9-9154-F5AD97F0ED7D}"/>
    <hyperlink ref="W153" r:id="rId960" display="https://fantasydata.com/nfl/cj-board-fantasy/19200" xr:uid="{18206667-D29A-48A7-9694-B23387EDE096}"/>
    <hyperlink ref="W154" r:id="rId961" display="https://fantasydata.com/nfl/allen-robinson-ii-fantasy/16263" xr:uid="{48750C12-9169-4899-9386-8295516C0D88}"/>
    <hyperlink ref="W155" r:id="rId962" display="https://fantasydata.com/nfl/jared-cook-fantasy/8534" xr:uid="{F449A084-7DA7-4648-9E77-8BB3A7A17557}"/>
    <hyperlink ref="W156" r:id="rId963" display="https://fantasydata.com/nfl/chris-evans-fantasy/22647" xr:uid="{EBE42A74-DACC-4B43-86DD-008A9233D544}"/>
    <hyperlink ref="W157" r:id="rId964" display="https://fantasydata.com/nfl/braxton-berrios-fantasy/20038" xr:uid="{1B50C6C7-75E8-468E-A116-6F1855AEEA20}"/>
    <hyperlink ref="W158" r:id="rId965" display="https://fantasydata.com/nfl/kj-osborn-fantasy/21714" xr:uid="{3B4FC07A-B65F-44E5-BEE2-5745E27F3FAD}"/>
    <hyperlink ref="W159" r:id="rId966" display="https://fantasydata.com/nfl/aj-dillon-fantasy/21802" xr:uid="{2DA8A0B3-8539-45C5-B874-925599F65010}"/>
    <hyperlink ref="W160" r:id="rId967" display="https://fantasydata.com/nfl/carlos-hyde-fantasy/16668" xr:uid="{CCDFEABE-8C12-45E9-890B-AAAC968F9139}"/>
    <hyperlink ref="W161" r:id="rId968" display="https://fantasydata.com/nfl/rashard-higgins-fantasy/18089" xr:uid="{AD0AA3D9-DF6A-4380-8821-A059ECF6E5DF}"/>
    <hyperlink ref="W162" r:id="rId969" display="https://fantasydata.com/nfl/dan-arnold-fantasy/19659" xr:uid="{54C4725B-2646-45A1-9471-7D7C2DEB9BB8}"/>
    <hyperlink ref="W163" r:id="rId970" display="https://fantasydata.com/nfl/tony-jones-jr-fantasy/21774" xr:uid="{28F3A653-8FAD-4CD3-89F3-C6C6ABCCE51A}"/>
    <hyperlink ref="W164" r:id="rId971" display="https://fantasydata.com/nfl/james-proche-ii-fantasy/21723" xr:uid="{66080CDD-B827-4658-B0B8-97F401448DDA}"/>
    <hyperlink ref="W165" r:id="rId972" display="https://fantasydata.com/nfl/kj-hamler-fantasy/21759" xr:uid="{5E0789F5-82A7-45C4-BCF4-E029164AAC99}"/>
    <hyperlink ref="W166" r:id="rId973" display="https://fantasydata.com/nfl/cody-white-fantasy/21964" xr:uid="{438C5A32-FAE9-47B0-BB3C-EF994AE2377B}"/>
    <hyperlink ref="W167" r:id="rId974" display="https://fantasydata.com/nfl/demarcus-robinson-fantasy/18047" xr:uid="{4DE8E87C-5869-42AD-92FB-A07B82809E17}"/>
    <hyperlink ref="W168" r:id="rId975" display="https://fantasydata.com/nfl/nelson-agholor-fantasy/16781" xr:uid="{BEA3231A-18B4-464E-8446-A8C6B695457B}"/>
    <hyperlink ref="W169" r:id="rId976" display="https://fantasydata.com/nfl/devin-singletary-fantasy/20941" xr:uid="{5749DC1D-D527-4A68-8A90-389E117DFBC4}"/>
    <hyperlink ref="W170" r:id="rId977" display="https://fantasydata.com/nfl/sterling-shepard-fantasy/17961" xr:uid="{72071357-C668-495D-8259-20A969177606}"/>
    <hyperlink ref="W171" r:id="rId978" display="https://fantasydata.com/nfl/kadarius-toney-fantasy/22614" xr:uid="{54983AF1-EABB-4B70-A6AD-CA91EA3DE5CA}"/>
    <hyperlink ref="W172" r:id="rId979" display="https://fantasydata.com/nfl/alex-erickson-fantasy/18197" xr:uid="{C8124C4E-CD81-4A52-8AC0-30EED25B89E8}"/>
    <hyperlink ref="W173" r:id="rId980" display="https://fantasydata.com/nfl/royce-freeman-fantasy/19823" xr:uid="{B28C447C-EC11-49FC-919B-E90B5E828BE3}"/>
    <hyperlink ref="W174" r:id="rId981" display="https://fantasydata.com/nfl/jacob-hollister-fantasy/19281" xr:uid="{ABDA4B80-2F2B-4AA9-8A43-1DDEE2ACD7DF}"/>
    <hyperlink ref="W175" r:id="rId982" display="https://fantasydata.com/nfl/noah-fant-fantasy/20753" xr:uid="{95B3B9DE-0179-4B17-B865-DC82B4F50209}"/>
    <hyperlink ref="W176" r:id="rId983" display="https://fantasydata.com/nfl/mo-alie-cox-fantasy/18900" xr:uid="{DDD745CB-DCAD-4558-A540-CE27259BAC88}"/>
    <hyperlink ref="W177" r:id="rId984" display="https://fantasydata.com/nfl/blake-jarwin-fantasy/19457" xr:uid="{3A8FAB06-475F-4DD2-AACB-2F4A9638BD6D}"/>
    <hyperlink ref="W178" r:id="rId985" display="https://fantasydata.com/nfl/gabriel-davis-fantasy/21735" xr:uid="{986F6CF8-6B71-4A07-AACE-4F39FF279A5C}"/>
    <hyperlink ref="W179" r:id="rId986" display="https://fantasydata.com/nfl/ty-johnson-fantasy/20837" xr:uid="{E67163C7-636B-4D20-B6FB-A1EFE6CE151A}"/>
    <hyperlink ref="W180" r:id="rId987" display="https://fantasydata.com/nfl/demetric-felton-fantasy/22533" xr:uid="{E033DAC6-A027-4554-85FC-FFB5769B196E}"/>
    <hyperlink ref="W181" r:id="rId988" display="https://fantasydata.com/nfl/cam-sims-fantasy/20529" xr:uid="{9DADC3D7-9FD3-4BDE-804B-AC12DBEEE1DC}"/>
    <hyperlink ref="W182" r:id="rId989" display="https://fantasydata.com/nfl/byron-pringle-fantasy/20150" xr:uid="{A8AEF398-D598-4FEB-BD84-2314DD24F3E6}"/>
    <hyperlink ref="W183" r:id="rId990" display="https://fantasydata.com/nfl/tyler-kroft-fantasy/16846" xr:uid="{76F13666-3219-4D27-9006-8A568BC01332}"/>
    <hyperlink ref="W184" r:id="rId991" display="https://fantasydata.com/nfl/freddie-swain-fantasy/21960" xr:uid="{C51C49A0-24E8-48CB-9133-0B4E234B658F}"/>
    <hyperlink ref="W185" r:id="rId992" display="https://fantasydata.com/nfl/damien-harris-fantasy/20790" xr:uid="{B896045C-02A7-41CF-87F9-7C7CBA5D2265}"/>
    <hyperlink ref="W186" r:id="rId993" display="https://fantasydata.com/nfl/scotty-miller-fantasy/21138" xr:uid="{24F3F7CA-2CF2-415F-A7E6-B43962F4C6EA}"/>
    <hyperlink ref="W187" r:id="rId994" display="https://fantasydata.com/nfl/mark-ingram-ii-fantasy/13337" xr:uid="{AE05094B-7422-4C94-B6BF-C06E9E22883F}"/>
    <hyperlink ref="W188" r:id="rId995" display="https://fantasydata.com/nfl/tj-hockenson-fantasy/20805" xr:uid="{665913F8-AEBE-4FAF-9351-1C392DC34726}"/>
    <hyperlink ref="W189" r:id="rId996" display="https://fantasydata.com/nfl/mike-thomas-fantasy/18445" xr:uid="{3AD251EC-F71F-4B99-9803-84420CBD3798}"/>
    <hyperlink ref="W190" r:id="rId997" display="https://fantasydata.com/nfl/donald-parham-jr-fantasy/20905" xr:uid="{E91C9A8A-461C-4846-97D5-9A5165D546A6}"/>
    <hyperlink ref="W191" r:id="rId998" display="https://fantasydata.com/nfl/parris-campbell-fantasy/21005" xr:uid="{CED01F3F-6C89-4EF6-992E-87AC978ED44C}"/>
    <hyperlink ref="W192" r:id="rId999" display="https://fantasydata.com/nfl/latavius-murray-fantasy/15071" xr:uid="{43451724-A663-40A9-A714-F1CC030331A8}"/>
    <hyperlink ref="W193" r:id="rId1000" display="https://fantasydata.com/nfl/kenny-stills-fantasy/15196" xr:uid="{3ABCECEA-DC66-4963-9063-14F2BED37201}"/>
    <hyperlink ref="W194" r:id="rId1001" display="https://fantasydata.com/nfl/zay-jones-fantasy/18926" xr:uid="{FA9E327D-D547-43C5-839A-56428FD2ED8A}"/>
    <hyperlink ref="W195" r:id="rId1002" display="https://fantasydata.com/nfl/jj-taylor-fantasy/21837" xr:uid="{164D756E-877A-45C6-AC98-B3A2A7C57329}"/>
    <hyperlink ref="W196" r:id="rId1003" display="https://fantasydata.com/nfl/boston-scott-fantasy/20039" xr:uid="{2944F7D3-0D43-47F6-B466-B3EDAA0254E3}"/>
    <hyperlink ref="W197" r:id="rId1004" display="https://fantasydata.com/nfl/ameer-abdullah-fantasy/16815" xr:uid="{DB50BF0D-8CDB-41E4-A0BA-145B9DCD3153}"/>
    <hyperlink ref="W198" r:id="rId1005" display="https://fantasydata.com/nfl/auden-tate-fantasy/20057" xr:uid="{6D42552A-2A7A-4508-9E0D-ED7DD8FFBF29}"/>
    <hyperlink ref="W199" r:id="rId1006" display="https://fantasydata.com/nfl/rondale-moore-fantasy/22626" xr:uid="{6C226D1E-AA35-423C-B330-07B7A67540E4}"/>
    <hyperlink ref="W200" r:id="rId1007" display="https://fantasydata.com/nfl/cameron-batson-fantasy/20372" xr:uid="{EB63AE99-2E6C-4823-AAB9-AB850289C681}"/>
    <hyperlink ref="W201" r:id="rId1008" display="https://fantasydata.com/nfl/jeff-smith-fantasy/21078" xr:uid="{407715D9-CE41-4FCA-98ED-0983A610AB6E}"/>
    <hyperlink ref="W202" r:id="rId1009" display="https://fantasydata.com/nfl/tyson-williams-fantasy/22126" xr:uid="{C7A1287B-A9F6-4257-8F00-8E98F00EFA0A}"/>
    <hyperlink ref="W203" r:id="rId1010" display="https://fantasydata.com/nfl/tommy-sweeney-fantasy/20957" xr:uid="{49144A33-5A10-450E-8720-8804EEC3F703}"/>
    <hyperlink ref="W204" r:id="rId1011" display="https://fantasydata.com/nfl/cole-kmet-fantasy/21772" xr:uid="{D20241CA-128E-4D07-AEDB-8D72AC3FBB52}"/>
    <hyperlink ref="W205" r:id="rId1012" display="https://fantasydata.com/nfl/oj-howard-fantasy/18901" xr:uid="{F874DE7B-593E-4A7E-A7F6-EAD95E006BDF}"/>
    <hyperlink ref="W206" r:id="rId1013" display="https://fantasydata.com/nfl/evan-engram-fantasy/18912" xr:uid="{2D0EF89A-690D-438C-B59A-C7078C1F6D28}"/>
    <hyperlink ref="W207" r:id="rId1014" display="https://fantasydata.com/nfl/jack-doyle-fantasy/15602" xr:uid="{B082BC0A-4F91-4BAF-B56E-0FD0A8FFDBB8}"/>
    <hyperlink ref="W208" r:id="rId1015" display="https://fantasydata.com/nfl/darnell-mooney-fantasy/21961" xr:uid="{8B7E7CC3-8966-4A1C-8F93-5DB49B06BF52}"/>
    <hyperlink ref="W209" r:id="rId1016" display="https://fantasydata.com/nfl/khadarel-hodge-fantasy/20679" xr:uid="{682AF215-382C-4066-89BC-8E4E7FCA6C33}"/>
    <hyperlink ref="W210" r:id="rId1017" display="https://fantasydata.com/nfl/kaden-smith-fantasy/20946" xr:uid="{D738F817-1A12-4F4B-9CC5-B19D572A1C06}"/>
    <hyperlink ref="W211" r:id="rId1018" display="https://fantasydata.com/nfl/noah-brown-fantasy/19080" xr:uid="{E3F5FCAD-D271-4FCC-979A-14AAF90B7938}"/>
    <hyperlink ref="W212" r:id="rId1019" display="https://fantasydata.com/nfl/robby-anderson-fantasy/18187" xr:uid="{5593574A-4625-43E2-A407-0560D3A1BF31}"/>
    <hyperlink ref="W213" r:id="rId1020" display="https://fantasydata.com/nfl/quintez-cephus-fantasy/21729" xr:uid="{942EA7C8-7340-42DD-923E-FBA4CB540988}"/>
    <hyperlink ref="W214" r:id="rId1021" display="https://fantasydata.com/nfl/darius-slayton-fantasy/20943" xr:uid="{4D1A82D1-D4D4-4FAE-BF1B-3B780ED24228}"/>
    <hyperlink ref="W215" r:id="rId1022" display="https://fantasydata.com/nfl/foster-moreau-fantasy/20884" xr:uid="{0C64D46F-A17C-4DF5-A19B-5CF43DEBD114}"/>
    <hyperlink ref="W216" r:id="rId1023" display="https://fantasydata.com/nfl/adam-humphries-fantasy/17290" xr:uid="{21026143-C579-4A8D-9C4B-19A389292E76}"/>
    <hyperlink ref="W217" r:id="rId1024" display="https://fantasydata.com/nfl/samaje-perine-fantasy/18993" xr:uid="{C2E5D1B8-1A35-4228-8877-3246463B82E8}"/>
    <hyperlink ref="W218" r:id="rId1025" display="https://fantasydata.com/nfl/mycole-pruitt-fantasy/16903" xr:uid="{77238A15-0BED-4ACB-9138-32175E171E1D}"/>
    <hyperlink ref="W219" r:id="rId1026" display="https://fantasydata.com/nfl/penny-hart-fantasy/20793" xr:uid="{3D96C7B1-C629-429C-99B4-85D5492F9966}"/>
    <hyperlink ref="W220" r:id="rId1027" display="https://fantasydata.com/nfl/josh-oliver-fantasy/20899" xr:uid="{0430FCD9-B883-4C67-8828-F1C5DE58A7C5}"/>
    <hyperlink ref="W221" r:id="rId1028" display="https://fantasydata.com/nfl/blake-bell-fantasy/16878" xr:uid="{D4C669F7-00D6-42FB-8D59-70A732044F31}"/>
    <hyperlink ref="W222" r:id="rId1029" display="https://fantasydata.com/nfl/taja%C3%A9-sharpe-fantasy/18058" xr:uid="{BE02EDBB-550C-478F-B51A-562830361AF2}"/>
    <hyperlink ref="W223" r:id="rId1030" display="https://fantasydata.com/nfl/albert-okwuegbunam-fantasy/21794" xr:uid="{185726D6-40C1-475A-8155-2235E89F8D8E}"/>
    <hyperlink ref="W224" r:id="rId1031" display="https://fantasydata.com/nfl/robert-tonyan-fantasy/19491" xr:uid="{22BD3156-8514-4C16-A2BA-5E4A47F84E28}"/>
    <hyperlink ref="W225" r:id="rId1032" display="https://fantasydata.com/nfl/rex-burkhead-fantasy/14917" xr:uid="{E928A629-B710-42AD-8154-F4AB2C4AC297}"/>
    <hyperlink ref="W226" r:id="rId1033" display="https://fantasydata.com/nfl/noah-gray-fantasy/21785" xr:uid="{803F0A0A-5490-4DC7-AD64-A9F74DF7FC05}"/>
    <hyperlink ref="W227" r:id="rId1034" display="https://fantasydata.com/nfl/ryan-griffin-fantasy/14985" xr:uid="{AD1CD1A0-63D7-48DE-989A-C851E5AF916B}"/>
    <hyperlink ref="W228" r:id="rId1035" display="https://fantasydata.com/nfl/jonnu-smith-fantasy/18990" xr:uid="{A73F5AB9-7258-4932-BF8F-3A8F133135AA}"/>
    <hyperlink ref="W229" r:id="rId1036" display="https://fantasydata.com/nfl/josiah-deguara-fantasy/21798" xr:uid="{12558C28-4AD5-49A1-9E93-9C6893706893}"/>
    <hyperlink ref="W230" r:id="rId1037" display="https://fantasydata.com/nfl/tommy-hudson-fantasy/22418" xr:uid="{20ACEF25-5523-488B-84A1-6681AD52BCD7}"/>
    <hyperlink ref="W231" r:id="rId1038" display="https://fantasydata.com/nfl/amon-ra-st-brown-fantasy/22587" xr:uid="{31215600-34E8-48D2-B68B-C27959408145}"/>
    <hyperlink ref="W232" r:id="rId1039" display="https://fantasydata.com/nfl/david-johnson-fantasy/16847" xr:uid="{0532D0FC-7971-4C0A-89B6-356C1F59F2F5}"/>
    <hyperlink ref="W233" r:id="rId1040" display="https://fantasydata.com/nfl/ronald-jones-ii-fantasy/19861" xr:uid="{B2A4BB81-B2C9-435B-BC76-45BFFCBBB8D4}"/>
    <hyperlink ref="W234" r:id="rId1041" display="https://fantasydata.com/nfl/jaelon-darden-fantasy/22596" xr:uid="{3B6EE7FB-C0D5-47AA-BFE9-B6BC74B58E6F}"/>
    <hyperlink ref="W235" r:id="rId1042" display="https://fantasydata.com/nfl/dernest-johnson-fantasy/21593" xr:uid="{B90F36FC-9732-451B-855A-ABDCCD46E8ED}"/>
    <hyperlink ref="W236" r:id="rId1043" display="https://fantasydata.com/nfl/luke-farrell-fantasy/21795" xr:uid="{23D2C706-7007-4301-A11C-48CBA24DEB1E}"/>
    <hyperlink ref="W237" r:id="rId1044" display="https://fantasydata.com/nfl/isaiah-mckenzie-fantasy/19043" xr:uid="{546F5C43-9A28-4F4B-B4E9-1659334558A6}"/>
    <hyperlink ref="W238" r:id="rId1045" display="https://fantasydata.com/nfl/devonta-freeman-fantasy/16524" xr:uid="{36BC72B4-3CD7-4D58-8F5F-34219B8C0387}"/>
    <hyperlink ref="W239" r:id="rId1046" display="https://fantasydata.com/nfl/alex-collins-fantasy/18088" xr:uid="{C4272460-7116-457C-8EEC-4A5E28AD3BFF}"/>
    <hyperlink ref="W240" r:id="rId1047" display="https://fantasydata.com/nfl/damarea-crockett-fantasy/21240" xr:uid="{C7D0811E-6467-48BF-A7AB-F99E0464B40E}"/>
    <hyperlink ref="W241" r:id="rId1048" display="https://fantasydata.com/nfl/diontae-spencer-fantasy/20722" xr:uid="{DFB8692E-FAC6-43CA-8D8A-63A76F2D3382}"/>
    <hyperlink ref="W242" r:id="rId1049" display="https://fantasydata.com/nfl/james-white-fantasy/16056" xr:uid="{DBF38B7D-AC59-42AA-8E21-070FF9601D85}"/>
    <hyperlink ref="W243" r:id="rId1050" display="https://fantasydata.com/nfl/elijhaa-penny-fantasy/18617" xr:uid="{AF9614A3-0799-4F91-BD5A-1D09F904C0CE}"/>
    <hyperlink ref="W244" r:id="rId1051" display="https://fantasydata.com/nfl/jake-funk-fantasy/22678" xr:uid="{E1EC3A90-50AA-4178-A3EC-AFF57B9DCC67}"/>
    <hyperlink ref="W245" r:id="rId1052" display="https://fantasydata.com/nfl/phillip-lindsay-fantasy/20128" xr:uid="{9EC35193-D3BB-47FD-A1B8-9E24E62DE360}"/>
    <hyperlink ref="W246" r:id="rId1053" display="https://fantasydata.com/nfl/gary-brightwell-fantasy/22672" xr:uid="{CEDF9E53-1897-4E41-92FB-D6C3EB03D6ED}"/>
    <hyperlink ref="W247" r:id="rId1054" display="https://fantasydata.com/nfl/jalen-guyton-fantasy/21448" xr:uid="{988BCEE0-D9E4-4C90-A023-06793AC59AAC}"/>
    <hyperlink ref="W248" r:id="rId1055" display="https://fantasydata.com/nfl/larry-rountree-iii-fantasy/21777" xr:uid="{535654A1-FDB8-4F4C-A7F7-A03CC0E4CE02}"/>
    <hyperlink ref="W249" r:id="rId1056" display="https://fantasydata.com/nfl/aj-brown-fantasy/21042" xr:uid="{C41025AE-D9C4-4F65-9720-1EAEC3C7A313}"/>
    <hyperlink ref="W250" r:id="rId1057" display="https://fantasydata.com/nfl/mekhi-sargent-fantasy/22677" xr:uid="{D3631001-DF20-4360-8D48-FFB1D70FEF8C}"/>
    <hyperlink ref="W251" r:id="rId1058" display="https://fantasydata.com/nfl/colin-thompson-fantasy/19542" xr:uid="{EBCB76FB-79CD-4205-BDB8-044F9CAC8997}"/>
    <hyperlink ref="W252" r:id="rId1059" display="https://fantasydata.com/nfl/brandon-zylstra-fantasy/19779" xr:uid="{133BA95E-031C-440B-B3BD-1DFC265F507E}"/>
    <hyperlink ref="W253" r:id="rId1060" display="https://fantasydata.com/nfl/ian-thomas-fantasy/19910" xr:uid="{4E91F5F4-76A9-4F9A-A93E-48E3F567754E}"/>
    <hyperlink ref="W254" r:id="rId1061" display="https://fantasydata.com/nfl/andre-roberts-fantasy/11565" xr:uid="{158B62CE-F12D-4AD7-8C89-0B80B8443A52}"/>
    <hyperlink ref="W255" r:id="rId1062" display="https://fantasydata.com/nfl/chris-conley-fantasy/16837" xr:uid="{4A1A77E1-DE71-455D-977F-5DF1DC904441}"/>
    <hyperlink ref="W256" r:id="rId1063" display="https://fantasydata.com/nfl/chris-moore-fantasy/18030" xr:uid="{8395309C-4FF6-4269-BA1A-908B4ED2CD3B}"/>
    <hyperlink ref="W257" r:id="rId1064" display="https://fantasydata.com/nfl/pharaoh-brown-fantasy/19304" xr:uid="{ED5C5988-4570-4A66-9ECF-6D84D66BA89D}"/>
    <hyperlink ref="W258" r:id="rId1065" display="https://fantasydata.com/nfl/antony-auclair-fantasy/19335" xr:uid="{AA6DD6F0-A2B3-41B4-AB71-018EEBA7C264}"/>
    <hyperlink ref="W259" r:id="rId1066" display="https://fantasydata.com/nfl/scottie-phillips-fantasy/21856" xr:uid="{0D8B1ABD-FB59-4D74-8914-8F3ADFDC4F81}"/>
    <hyperlink ref="W260" r:id="rId1067" display="https://fantasydata.com/nfl/jimmy-graham-fantasy/11488" xr:uid="{0F422833-DC01-41DF-832A-07FF5F092887}"/>
    <hyperlink ref="W261" r:id="rId1068" display="https://fantasydata.com/nfl/marquise-goodwin-fantasy/14865" xr:uid="{AF7970DA-8013-4A0A-96A2-D3A900ED88CB}"/>
    <hyperlink ref="W262" r:id="rId1069" display="https://fantasydata.com/nfl/damien-williams-fantasy/16031" xr:uid="{C08743A5-19B6-48F1-B1E2-BBF27EB6A5D9}"/>
    <hyperlink ref="W263" r:id="rId1070" display="https://fantasydata.com/nfl/jesse-james-fantasy/16920" xr:uid="{C38C73BA-B1F4-486E-B510-84D9E0CDA1F0}"/>
    <hyperlink ref="W264" r:id="rId1071" display="https://fantasydata.com/nfl/damiere-byrd-fantasy/17141" xr:uid="{33595C88-EAC4-4516-AB74-4C623E86591D}"/>
    <hyperlink ref="W265" r:id="rId1072" display="https://fantasydata.com/nfl/jp-holtz-fantasy/18498" xr:uid="{65B70AEA-5B6E-401A-9871-E2550886D7D2}"/>
    <hyperlink ref="W266" r:id="rId1073" display="https://fantasydata.com/nfl/nsimba-webster-fantasy/21295" xr:uid="{40BB86F8-85E3-4CE6-B0FD-71D1B6609BED}"/>
    <hyperlink ref="W267" r:id="rId1074" display="https://fantasydata.com/nfl/khalil-herbert-fantasy/22563" xr:uid="{33B9F27D-E245-4B74-B889-74186440C023}"/>
    <hyperlink ref="W268" r:id="rId1075" display="https://fantasydata.com/nfl/david-njoku-fantasy/18876" xr:uid="{62480B3E-A74C-452C-9141-60319689E2C3}"/>
    <hyperlink ref="W269" r:id="rId1076" display="https://fantasydata.com/nfl/jordan-franks-fantasy/20264" xr:uid="{F8641819-2C21-4002-9D24-CFC70151F855}"/>
    <hyperlink ref="W270" r:id="rId1077" display="https://fantasydata.com/nfl/harrison-bryant-fantasy/21783" xr:uid="{6B731620-6C23-4E5F-9F55-FB071F41288D}"/>
    <hyperlink ref="W271" r:id="rId1078" display="https://fantasydata.com/nfl/anthony-schwartz-fantasy/22588" xr:uid="{C7590359-2227-4924-B98D-9E271ECF1DE8}"/>
    <hyperlink ref="W272" r:id="rId1079" display="https://fantasydata.com/nfl/taiwan-jones-fantasy/13063" xr:uid="{CEFC21B7-B24C-4CC4-96BD-A559F6C152ED}"/>
    <hyperlink ref="W273" r:id="rId1080" display="https://fantasydata.com/nfl/jake-kumerow-fantasy/17289" xr:uid="{1158B811-0D94-41C6-968F-52B487D963DD}"/>
    <hyperlink ref="W274" r:id="rId1081" display="https://fantasydata.com/nfl/reggie-gilliam-fantasy/22206" xr:uid="{82B505E0-228B-4DAF-A9CB-06703569CFA6}"/>
    <hyperlink ref="W275" r:id="rId1082" display="https://fantasydata.com/nfl/deandre-carter-fantasy/17218" xr:uid="{7B233196-C596-4F79-8299-55EDC16B399D}"/>
    <hyperlink ref="W276" r:id="rId1083" display="https://fantasydata.com/nfl/ricky-seals-jones-fantasy/19410" xr:uid="{E45BF475-5B74-4DDB-88BD-D25DBEC8657C}"/>
    <hyperlink ref="W277" r:id="rId1084" display="https://fantasydata.com/nfl/jaret-patterson-fantasy/22556" xr:uid="{418D6373-1E94-4E19-A957-EE4ACC150792}"/>
    <hyperlink ref="W278" r:id="rId1085" display="https://fantasydata.com/nfl/dax-milne-fantasy/22572" xr:uid="{664AC90D-C090-41F8-B604-064697D52453}"/>
    <hyperlink ref="W279" r:id="rId1086" display="https://fantasydata.com/nfl/john-bates-fantasy/22657" xr:uid="{D29C2495-7599-4B7A-B36A-086FAEF8F60E}"/>
    <hyperlink ref="W280" r:id="rId1087" display="https://fantasydata.com/nfl/eric-tomlinson-fantasy/17223" xr:uid="{9B82266E-9251-41FF-ADF2-AFA8F3CF2707}"/>
    <hyperlink ref="W281" r:id="rId1088" display="https://fantasydata.com/nfl/tylan-wallace-fantasy/22604" xr:uid="{682A4437-DD64-403B-9257-B570AD881C4E}"/>
    <hyperlink ref="W282" r:id="rId1089" display="https://fantasydata.com/nfl/godwin-igwebuike-fantasy/20191" xr:uid="{6EBA2FD8-6800-4377-BECE-9DFCE9014744}"/>
    <hyperlink ref="W283" r:id="rId1090" display="https://fantasydata.com/nfl/trinity-benson-fantasy/21368" xr:uid="{D3BF4487-B94F-457D-9044-E670E4BEEEF1}"/>
    <hyperlink ref="W284" r:id="rId1091" display="https://fantasydata.com/nfl/demetrius-harris-fantasy/15305" xr:uid="{E6830DF8-9C24-4891-BDBB-A1123329D830}"/>
    <hyperlink ref="W285" r:id="rId1092" display="https://fantasydata.com/nfl/darrell-daniels-fantasy/19176" xr:uid="{A90A8CBE-34BD-462A-957C-1AF22FBE86B5}"/>
    <hyperlink ref="W286" r:id="rId1093" display="https://fantasydata.com/nfl/antoine-wesley-fantasy/20979" xr:uid="{989665CC-0FA8-40B7-9EDA-5FE3BD994E9D}"/>
    <hyperlink ref="W287" r:id="rId1094" display="https://fantasydata.com/nfl/jonathan-ward-fantasy/21782" xr:uid="{C5131C97-207E-4730-B831-A901D4F1E54F}"/>
    <hyperlink ref="W288" r:id="rId1095" display="https://fantasydata.com/nfl/phillip-dorsett-ii-fantasy/16790" xr:uid="{76563D1B-BD4D-4A4E-8C92-5ACB14AB2B19}"/>
    <hyperlink ref="W289" r:id="rId1096" display="https://fantasydata.com/nfl/chris-manhertz-fantasy/17762" xr:uid="{D8812558-5C4C-4489-AF15-726F6AB065E6}"/>
    <hyperlink ref="W290" r:id="rId1097" display="https://fantasydata.com/nfl/jamal-agnew-fantasy/19044" xr:uid="{68A99CCA-EDA6-4144-B23B-FD43C2518E01}"/>
    <hyperlink ref="W291" r:id="rId1098" display="https://fantasydata.com/nfl/dare-ogunbowale-fantasy/19626" xr:uid="{1F8D5AD2-3EA4-4930-8734-5B727677A79D}"/>
    <hyperlink ref="W292" r:id="rId1099" display="https://fantasydata.com/nfl/tyron-johnson-fantasy/20838" xr:uid="{27F70EAD-842D-47CF-922D-2B179E16B9F2}"/>
    <hyperlink ref="W293" r:id="rId1100" display="https://fantasydata.com/nfl/cj-uzomah-fantasy/16917" xr:uid="{50FAEF46-3180-44D0-B05E-C610D8E7BC03}"/>
    <hyperlink ref="W294" r:id="rId1101" display="https://fantasydata.com/nfl/stanley-morgan-fantasy/20886" xr:uid="{5021FDD1-2B25-4347-9E0F-3C19B78D34E6}"/>
    <hyperlink ref="W295" r:id="rId1102" display="https://fantasydata.com/nfl/drew-sample-fantasy/20931" xr:uid="{91661356-2849-492B-9B26-4001FEECE690}"/>
    <hyperlink ref="W296" r:id="rId1103" display="https://fantasydata.com/nfl/trenton-irwin-fantasy/21263" xr:uid="{B2B773AE-0457-4BE3-9145-2AB1A3A28DDC}"/>
    <hyperlink ref="W297" r:id="rId1104" display="https://fantasydata.com/nfl/mitchell-wilcox-fantasy/21800" xr:uid="{428F27FF-A0D5-40F6-BA76-9AE5E76FD478}"/>
    <hyperlink ref="W298" r:id="rId1105" display="https://fantasydata.com/nfl/eric-ebron-fantasy/16451" xr:uid="{C5BF95F0-D0AF-4FBB-98FF-C075116A2502}"/>
    <hyperlink ref="W299" r:id="rId1106" display="https://fantasydata.com/nfl/kalen-ballage-fantasy/19824" xr:uid="{47A26EA3-72D9-4EAA-8683-C322C92CD9F0}"/>
    <hyperlink ref="W300" r:id="rId1107" display="https://fantasydata.com/nfl/zach-gentry-fantasy/20770" xr:uid="{842D23F6-201B-4EE4-8FF2-28857D7B8DBA}"/>
    <hyperlink ref="W301" r:id="rId1108" display="https://fantasydata.com/nfl/benny-snell-jr-fantasy/20950" xr:uid="{2E54371A-259C-4596-9E6B-51F3F38CB37D}"/>
    <hyperlink ref="C2" r:id="rId1109" display="https://fantasydata.com/nfl/los-angeles-chargers-depth-chart" xr:uid="{4BBF7FD4-F3B0-49C5-989E-8BDC18C73B8C}"/>
    <hyperlink ref="C3" r:id="rId1110" display="https://fantasydata.com/nfl/green-bay-packers-depth-chart" xr:uid="{0D5A41B2-A85B-4109-A736-08D717561FE0}"/>
    <hyperlink ref="C4" r:id="rId1111" display="https://fantasydata.com/nfl/los-angeles-rams-depth-chart" xr:uid="{D320A04B-04C5-48AD-9C97-D685FC673C44}"/>
    <hyperlink ref="C5" r:id="rId1112" display="https://fantasydata.com/nfl/pittsburgh-steelers-depth-chart" xr:uid="{383D08DB-B72D-4612-8E29-B58182D1A0FB}"/>
    <hyperlink ref="C6" r:id="rId1113" display="https://fantasydata.com/nfl/cleveland-browns-depth-chart" xr:uid="{2226E643-9261-4286-81AD-3FCA15705C08}"/>
    <hyperlink ref="C7" r:id="rId1114" display="https://fantasydata.com/nfl/minnesota-vikings-depth-chart" xr:uid="{552CCF22-08FE-43AF-8CF8-815DE4958E06}"/>
    <hyperlink ref="C8" r:id="rId1115" display="https://fantasydata.com/nfl/dallas-cowboys-depth-chart" xr:uid="{FDF33BD2-9250-4391-B97E-8C77962282DE}"/>
    <hyperlink ref="C9" r:id="rId1116" display="https://fantasydata.com/nfl/buffalo-bills-depth-chart" xr:uid="{7835BE21-C418-4790-82FB-EEC307C886A2}"/>
    <hyperlink ref="C10" r:id="rId1117" display="https://fantasydata.com/nfl/dallas-cowboys-depth-chart" xr:uid="{E9E1D9BE-FEDB-4344-8703-5BB117BB68CF}"/>
    <hyperlink ref="C11" r:id="rId1118" display="https://fantasydata.com/nfl/jacksonville-jaguars-depth-chart" xr:uid="{28644728-EBB6-43AF-ACA8-EFA53EE2482C}"/>
    <hyperlink ref="C12" r:id="rId1119" display="https://fantasydata.com/nfl/detroit-lions-depth-chart" xr:uid="{A4A84427-38FF-45CC-AD1E-9999119A7972}"/>
    <hyperlink ref="C13" r:id="rId1120" display="https://fantasydata.com/nfl/las-vegas-raiders-depth-chart" xr:uid="{B3765295-DEC3-4127-85F3-FA20386A636B}"/>
    <hyperlink ref="C14" r:id="rId1121" display="https://fantasydata.com/nfl/minnesota-vikings-depth-chart" xr:uid="{74230F62-1C3E-46A6-94FA-2CC99E540FD9}"/>
    <hyperlink ref="C15" r:id="rId1122" display="https://fantasydata.com/nfl/los-angeles-chargers-depth-chart" xr:uid="{3D648326-2EC0-4548-9F30-DA43C0603FEA}"/>
    <hyperlink ref="C16" r:id="rId1123" display="https://fantasydata.com/nfl/seattle-seahawks-depth-chart" xr:uid="{30B38AAD-96F2-4B97-ACFB-7ACED9C3EC2A}"/>
    <hyperlink ref="C17" r:id="rId1124" display="https://fantasydata.com/nfl/cincinnati-bengals-depth-chart" xr:uid="{E94F6AE5-6A3B-4EAF-BE0A-00A00D478DB8}"/>
    <hyperlink ref="C18" r:id="rId1125" display="https://fantasydata.com/nfl/new-england-patriots-depth-chart" xr:uid="{0517637E-6689-458F-AC08-68C17B3E0907}"/>
    <hyperlink ref="C19" r:id="rId1126" display="https://fantasydata.com/nfl/new-york-giants-depth-chart" xr:uid="{86F7E794-0641-4F1C-9349-FF97A8B177DA}"/>
    <hyperlink ref="C20" r:id="rId1127" display="https://fantasydata.com/nfl/los-angeles-rams-depth-chart" xr:uid="{5F195ED2-AC3D-4994-9D68-D8D65779A865}"/>
    <hyperlink ref="C21" r:id="rId1128" display="https://fantasydata.com/nfl/new-orleans-saints-depth-chart" xr:uid="{9A724817-790E-49EE-A817-A834DFB82115}"/>
    <hyperlink ref="C22" r:id="rId1129" display="https://fantasydata.com/nfl/buffalo-bills-depth-chart" xr:uid="{1C789448-34BA-4545-A545-737D025110DE}"/>
    <hyperlink ref="C23" r:id="rId1130" display="https://fantasydata.com/nfl/houston-texans-depth-chart" xr:uid="{D831BD1D-4E53-4E58-854F-B191E2FDEC9E}"/>
    <hyperlink ref="C24" r:id="rId1131" display="https://fantasydata.com/nfl/carolina-panthers-depth-chart" xr:uid="{667AB5EF-1780-4A8C-97D2-42905C990144}"/>
    <hyperlink ref="C25" r:id="rId1132" display="https://fantasydata.com/nfl/tampa-bay-buccaneers-depth-chart" xr:uid="{F8E20689-709C-4C18-99AC-2F683E9449B8}"/>
    <hyperlink ref="C26" r:id="rId1133" display="https://fantasydata.com/nfl/minnesota-vikings-depth-chart" xr:uid="{3DBEDB2E-F413-4CD8-B06C-E14001934804}"/>
    <hyperlink ref="C27" r:id="rId1134" display="https://fantasydata.com/nfl/tampa-bay-buccaneers-depth-chart" xr:uid="{405FA941-5D4E-45E2-ADB2-7FD313A28160}"/>
    <hyperlink ref="C28" r:id="rId1135" display="https://fantasydata.com/nfl/tennessee-titans-depth-chart" xr:uid="{A6263999-D727-4B87-86D9-72C03D4FE7E4}"/>
    <hyperlink ref="C29" r:id="rId1136" display="https://fantasydata.com/nfl/los-angeles-chargers-depth-chart" xr:uid="{62EDC709-3692-4D7A-AC10-7B6EE78DAC49}"/>
    <hyperlink ref="C30" r:id="rId1137" display="https://fantasydata.com/nfl/indianapolis-colts-depth-chart" xr:uid="{64B340C9-E820-4DB6-B77C-CFD384C230BB}"/>
    <hyperlink ref="C31" r:id="rId1138" display="https://fantasydata.com/nfl/las-vegas-raiders-depth-chart" xr:uid="{B6C4F8CA-CB90-412B-B076-ADCC52D259CD}"/>
    <hyperlink ref="C32" r:id="rId1139" display="https://fantasydata.com/nfl/tampa-bay-buccaneers-depth-chart" xr:uid="{1140C228-C957-4D59-BD6E-85AF9F8B8679}"/>
    <hyperlink ref="C33" r:id="rId1140" display="https://fantasydata.com/nfl/pittsburgh-steelers-depth-chart" xr:uid="{A4EFCF94-A264-4D29-A45F-241127E88491}"/>
    <hyperlink ref="C34" r:id="rId1141" display="https://fantasydata.com/nfl/miami-dolphins-depth-chart" xr:uid="{D37FB3EF-5F49-4B55-A193-16EFE8CC3589}"/>
    <hyperlink ref="C35" r:id="rId1142" display="https://fantasydata.com/nfl/new-england-patriots-depth-chart" xr:uid="{E2C34290-0FAB-4FAB-9E8B-D33967B780ED}"/>
    <hyperlink ref="C36" r:id="rId1143" display="https://fantasydata.com/nfl/arizona-cardinals-depth-chart" xr:uid="{E96D08EF-3B20-4D8F-B7B4-884A3CE38F25}"/>
    <hyperlink ref="C37" r:id="rId1144" display="https://fantasydata.com/nfl/buffalo-bills-depth-chart" xr:uid="{30294CD8-50E5-4EA0-922B-13E6D282A200}"/>
    <hyperlink ref="C38" r:id="rId1145" display="https://fantasydata.com/nfl/miami-dolphins-depth-chart" xr:uid="{B92FF517-779C-487D-9AC7-3AA6A07C1336}"/>
    <hyperlink ref="C39" r:id="rId1146" display="https://fantasydata.com/nfl/green-bay-packers-depth-chart" xr:uid="{E776ABBE-3ABC-432D-BBC8-23E5AFFC80BB}"/>
    <hyperlink ref="C40" r:id="rId1147" display="https://fantasydata.com/nfl/washington-football-team-depth-chart" xr:uid="{DEEE1D30-63B1-488A-878F-8EB033653EE9}"/>
    <hyperlink ref="C41" r:id="rId1148" display="https://fantasydata.com/nfl/arizona-cardinals-depth-chart" xr:uid="{0DA0C223-44BB-4383-8588-9D07D831C2BF}"/>
    <hyperlink ref="C42" r:id="rId1149" display="https://fantasydata.com/nfl/kansas-city-chiefs-depth-chart" xr:uid="{2D227245-7B77-4A16-9CC7-34DAAE56CB70}"/>
    <hyperlink ref="C43" r:id="rId1150" display="https://fantasydata.com/nfl/san-francisco-49ers-depth-chart" xr:uid="{7AD476E8-D2B8-4885-9578-A8848A7A61D2}"/>
    <hyperlink ref="C44" r:id="rId1151" display="https://fantasydata.com/nfl/minnesota-vikings-depth-chart" xr:uid="{9B3E083E-0C33-4C80-A2B9-0FE1C80A7B90}"/>
    <hyperlink ref="C45" r:id="rId1152" display="https://fantasydata.com/nfl/kansas-city-chiefs-depth-chart" xr:uid="{01B70DFE-52F6-450B-A3DD-C9E6903F5E7F}"/>
    <hyperlink ref="C46" r:id="rId1153" display="https://fantasydata.com/nfl/seattle-seahawks-depth-chart" xr:uid="{8D6B53C6-6FAF-4055-8588-5BFE47562598}"/>
    <hyperlink ref="C47" r:id="rId1154" display="https://fantasydata.com/nfl/arizona-cardinals-depth-chart" xr:uid="{7D494025-719D-4FC5-9790-8671F8FB929D}"/>
    <hyperlink ref="C48" r:id="rId1155" display="https://fantasydata.com/nfl/atlanta-falcons-depth-chart" xr:uid="{416C4B2B-89FF-466A-B0E0-6676A5EFCE26}"/>
    <hyperlink ref="C49" r:id="rId1156" display="https://fantasydata.com/nfl/baltimore-ravens-depth-chart" xr:uid="{59DB17DC-CA18-40D1-A148-A94DF8DD859F}"/>
    <hyperlink ref="C50" r:id="rId1157" display="https://fantasydata.com/nfl/philadelphia-eagles-depth-chart" xr:uid="{3CC5D94A-41E1-4BA6-9BF1-BCCBF522F820}"/>
    <hyperlink ref="C51" r:id="rId1158" display="https://fantasydata.com/nfl/denver-broncos-depth-chart" xr:uid="{D9556CE0-275A-4B99-B057-C7D6EBFD8102}"/>
    <hyperlink ref="C52" r:id="rId1159" display="https://fantasydata.com/nfl/los-angeles-rams-depth-chart" xr:uid="{EEFCAE44-F2D0-4265-B649-F8B935976DEF}"/>
    <hyperlink ref="C53" r:id="rId1160" display="https://fantasydata.com/nfl/green-bay-packers-depth-chart" xr:uid="{AAD70285-AA44-4BCF-9063-8FFFEAA7DC18}"/>
    <hyperlink ref="C54" r:id="rId1161" display="https://fantasydata.com/nfl/buffalo-bills-depth-chart" xr:uid="{60EB5DF8-CF67-4C79-BDB0-8F96DF0836F9}"/>
    <hyperlink ref="C55" r:id="rId1162" display="https://fantasydata.com/nfl/denver-broncos-depth-chart" xr:uid="{D0A5352A-9DA3-49C1-AD2D-E1471DD1F985}"/>
    <hyperlink ref="C56" r:id="rId1163" display="https://fantasydata.com/nfl/detroit-lions-depth-chart" xr:uid="{AE3CF715-55D7-4280-9E80-1B5C0612838A}"/>
    <hyperlink ref="C57" r:id="rId1164" display="https://fantasydata.com/nfl/san-francisco-49ers-depth-chart" xr:uid="{99EE7087-467C-494C-A651-EDFB432F45DA}"/>
    <hyperlink ref="C58" r:id="rId1165" display="https://fantasydata.com/nfl/arizona-cardinals-depth-chart" xr:uid="{B7E2BAE9-488C-4916-940A-A5EFD2DDC791}"/>
    <hyperlink ref="C59" r:id="rId1166" display="https://fantasydata.com/nfl/new-orleans-saints-depth-chart" xr:uid="{B4F93D84-6E57-47ED-A75A-22DD0AED766C}"/>
    <hyperlink ref="C60" r:id="rId1167" display="https://fantasydata.com/nfl/atlanta-falcons-depth-chart" xr:uid="{518EDBDE-B554-43A4-B5BE-E95AB4304140}"/>
    <hyperlink ref="C61" r:id="rId1168" display="https://fantasydata.com/nfl/jacksonville-jaguars-depth-chart" xr:uid="{7494E457-F8B7-4886-AF5D-181E3A7491B1}"/>
    <hyperlink ref="C62" r:id="rId1169" display="https://fantasydata.com/nfl/cleveland-browns-depth-chart" xr:uid="{FD32F512-4B69-4211-A0D8-87AF28C4D8AF}"/>
    <hyperlink ref="C63" r:id="rId1170" display="https://fantasydata.com/nfl/cincinnati-bengals-depth-chart" xr:uid="{9336DE6C-83D6-49EA-8AFF-E30FD625FA65}"/>
    <hyperlink ref="C64" r:id="rId1171" display="https://fantasydata.com/nfl/tennessee-titans-depth-chart" xr:uid="{E74B12B0-DE7C-442B-BECF-2FA25674ECC8}"/>
    <hyperlink ref="C65" r:id="rId1172" display="https://fantasydata.com/nfl/indianapolis-colts-depth-chart" xr:uid="{807CC4FC-8E88-4275-A197-E20B7A32D8EB}"/>
    <hyperlink ref="C66" r:id="rId1173" display="https://fantasydata.com/nfl/denver-broncos-depth-chart" xr:uid="{A99FA139-8272-445F-895D-2DB9F47F7593}"/>
    <hyperlink ref="C67" r:id="rId1174" display="https://fantasydata.com/nfl/detroit-lions-depth-chart" xr:uid="{2AE053B8-5A92-4131-89BE-B21A1D212A00}"/>
    <hyperlink ref="C68" r:id="rId1175" display="https://fantasydata.com/nfl/kansas-city-chiefs-depth-chart" xr:uid="{9FC05EB4-B32B-437A-B580-0CDA64F1675B}"/>
    <hyperlink ref="C69" r:id="rId1176" display="https://fantasydata.com/nfl/las-vegas-raiders-depth-chart" xr:uid="{C71BAA77-0446-4392-8BB5-491B9641752C}"/>
    <hyperlink ref="C70" r:id="rId1177" display="https://fantasydata.com/nfl/atlanta-falcons-depth-chart" xr:uid="{B18B2F53-782F-4B3B-93FE-AF3F97A52829}"/>
    <hyperlink ref="C71" r:id="rId1178" display="https://fantasydata.com/nfl/washington-football-team-depth-chart" xr:uid="{46A91266-7F1F-4E79-8A98-4EC7F5B6AF53}"/>
    <hyperlink ref="C72" r:id="rId1179" display="https://fantasydata.com/nfl/buffalo-bills-depth-chart" xr:uid="{FA932393-11A6-44D7-8FB6-C3265FB38B55}"/>
    <hyperlink ref="C73" r:id="rId1180" display="https://fantasydata.com/nfl/jacksonville-jaguars-depth-chart" xr:uid="{AF62AC25-6FED-44FE-BF21-BFEE3FDAA3B9}"/>
    <hyperlink ref="C74" r:id="rId1181" display="https://fantasydata.com/nfl/houston-texans-depth-chart" xr:uid="{3D699489-97E4-448F-8B41-2374A67E1CD7}"/>
    <hyperlink ref="C75" r:id="rId1182" display="https://fantasydata.com/nfl/las-vegas-raiders-depth-chart" xr:uid="{5EE5E423-6424-4244-9D13-493DDF1FF344}"/>
    <hyperlink ref="C76" r:id="rId1183" display="https://fantasydata.com/nfl/san-francisco-49ers-depth-chart" xr:uid="{A816608D-C047-49EB-A2B5-EF5DAAE65BCC}"/>
    <hyperlink ref="C77" r:id="rId1184" display="https://fantasydata.com/nfl/pittsburgh-steelers-depth-chart" xr:uid="{E52D1CD3-25B9-454E-A573-878394FBA56B}"/>
    <hyperlink ref="C78" r:id="rId1185" display="https://fantasydata.com/nfl/atlanta-falcons-depth-chart" xr:uid="{C8FB6825-8F15-4E6C-8D8B-EC100B57D65E}"/>
    <hyperlink ref="C79" r:id="rId1186" display="https://fantasydata.com/nfl/carolina-panthers-depth-chart" xr:uid="{10B5320D-0A8B-4441-A84B-525FF7B9781D}"/>
    <hyperlink ref="C80" r:id="rId1187" display="https://fantasydata.com/nfl/los-angeles-rams-depth-chart" xr:uid="{DDBD4D4A-A7A0-4EEE-A5DB-B121B6D529A5}"/>
    <hyperlink ref="C81" r:id="rId1188" display="https://fantasydata.com/nfl/baltimore-ravens-depth-chart" xr:uid="{D9BF1AEA-A0AA-402E-AC7F-C53BA2E584F4}"/>
    <hyperlink ref="C82" r:id="rId1189" display="https://fantasydata.com/nfl/carolina-panthers-depth-chart" xr:uid="{5F7F6B9B-D221-488F-8E4D-D2B7BC6A3517}"/>
    <hyperlink ref="C83" r:id="rId1190" display="https://fantasydata.com/nfl/cincinnati-bengals-depth-chart" xr:uid="{3B9A087D-04D0-4CEF-AD0C-1DCCE1950C37}"/>
    <hyperlink ref="C84" r:id="rId1191" display="https://fantasydata.com/nfl/miami-dolphins-depth-chart" xr:uid="{95ABC7D7-8813-4958-8484-3FBD3C6EA488}"/>
    <hyperlink ref="C85" r:id="rId1192" display="https://fantasydata.com/nfl/new-york-giants-depth-chart" xr:uid="{E249CF84-54ED-46A4-9DAD-1D0F05BE23A9}"/>
    <hyperlink ref="C86" r:id="rId1193" display="https://fantasydata.com/nfl/las-vegas-raiders-depth-chart" xr:uid="{497F0E8E-1442-42A1-9A2A-56300738C15A}"/>
    <hyperlink ref="C87" r:id="rId1194" display="https://fantasydata.com/nfl/seattle-seahawks-depth-chart" xr:uid="{7D7AAEBF-AEFB-4C2C-923F-4CB93B9D861C}"/>
    <hyperlink ref="C88" r:id="rId1195" display="https://fantasydata.com/nfl/philadelphia-eagles-depth-chart" xr:uid="{88722B38-A926-45C3-886C-C9C2BBF1BD6F}"/>
    <hyperlink ref="C89" r:id="rId1196" display="https://fantasydata.com/nfl/baltimore-ravens-depth-chart" xr:uid="{DB0C0C36-CD83-40E8-92BB-145980D70305}"/>
    <hyperlink ref="C90" r:id="rId1197" display="https://fantasydata.com/nfl/washington-football-team-depth-chart" xr:uid="{535C20A1-5287-45C9-AB82-0E3D69AA5CDC}"/>
    <hyperlink ref="C91" r:id="rId1198" display="https://fantasydata.com/nfl/san-francisco-49ers-depth-chart" xr:uid="{B1C83691-3233-416C-BD56-93EBA7E2C6CC}"/>
    <hyperlink ref="C92" r:id="rId1199" display="https://fantasydata.com/nfl/new-york-giants-depth-chart" xr:uid="{AFF0B88E-B3CF-4314-9705-9F87090A944C}"/>
    <hyperlink ref="C93" r:id="rId1200" display="https://fantasydata.com/nfl/cleveland-browns-depth-chart" xr:uid="{6BD2E214-52AD-41D8-B749-8CF978523FC0}"/>
    <hyperlink ref="C94" r:id="rId1201" display="https://fantasydata.com/nfl/dallas-cowboys-depth-chart" xr:uid="{D55C0A8E-E204-4312-8122-9664818E5779}"/>
    <hyperlink ref="C95" r:id="rId1202" display="https://fantasydata.com/nfl/atlanta-falcons-depth-chart" xr:uid="{67C4D144-04D3-45EE-B6E5-31307AFCF2F0}"/>
    <hyperlink ref="C96" r:id="rId1203" display="https://fantasydata.com/nfl/kansas-city-chiefs-depth-chart" xr:uid="{9A07CD5A-F669-4FBD-B5A3-E046BB2E377B}"/>
    <hyperlink ref="C97" r:id="rId1204" display="https://fantasydata.com/nfl/dallas-cowboys-depth-chart" xr:uid="{E13C1D5A-5E2B-4172-8372-F4DC6A4725DC}"/>
    <hyperlink ref="C98" r:id="rId1205" display="https://fantasydata.com/nfl/tampa-bay-buccaneers-depth-chart" xr:uid="{820BFB74-F256-4298-A396-5F0A0AA8FF6F}"/>
    <hyperlink ref="C99" r:id="rId1206" display="https://fantasydata.com/nfl/tampa-bay-buccaneers-depth-chart" xr:uid="{8E79E631-EA65-432E-8D6B-9FADCB0B5830}"/>
    <hyperlink ref="C100" r:id="rId1207" display="https://fantasydata.com/nfl/miami-dolphins-depth-chart" xr:uid="{041EE1FD-98D7-4CDB-B219-6D18D83B43D2}"/>
    <hyperlink ref="C101" r:id="rId1208" display="https://fantasydata.com/nfl/new-york-jets-depth-chart" xr:uid="{A1685F6D-7B50-475E-A7E6-525AD7F8AD6E}"/>
    <hyperlink ref="C102" r:id="rId1209" display="https://fantasydata.com/nfl/carolina-panthers-depth-chart" xr:uid="{7BE10E99-10B0-4863-8F94-E691B5C757FF}"/>
    <hyperlink ref="C103" r:id="rId1210" display="https://fantasydata.com/nfl/jacksonville-jaguars-depth-chart" xr:uid="{656FFB22-3333-4908-897C-A7474BB04B21}"/>
    <hyperlink ref="C104" r:id="rId1211" display="https://fantasydata.com/nfl/kansas-city-chiefs-depth-chart" xr:uid="{D307A285-D2A6-480D-9D9B-0BF8BC66E72C}"/>
    <hyperlink ref="C105" r:id="rId1212" display="https://fantasydata.com/nfl/las-vegas-raiders-depth-chart" xr:uid="{937E6364-B5F2-4722-9520-63CAAC69B32E}"/>
    <hyperlink ref="C106" r:id="rId1213" display="https://fantasydata.com/nfl/denver-broncos-depth-chart" xr:uid="{69F9CE9F-EA95-4712-B6B5-57D0415FC5EA}"/>
    <hyperlink ref="C107" r:id="rId1214" display="https://fantasydata.com/nfl/tennessee-titans-depth-chart" xr:uid="{7270428C-F6E9-4620-85D4-35A1DA0285B0}"/>
    <hyperlink ref="C108" r:id="rId1215" display="https://fantasydata.com/nfl/philadelphia-eagles-depth-chart" xr:uid="{F747A0CD-C494-4F98-8A3A-EF25ED39F90D}"/>
    <hyperlink ref="C109" r:id="rId1216" display="https://fantasydata.com/nfl/new-england-patriots-depth-chart" xr:uid="{558637C3-0BCA-4FA5-8E0E-E143FF2C7562}"/>
    <hyperlink ref="C110" r:id="rId1217" display="https://fantasydata.com/nfl/philadelphia-eagles-depth-chart" xr:uid="{93DD0262-0B3B-4816-A71A-D191A3AC5FAD}"/>
    <hyperlink ref="C111" r:id="rId1218" display="https://fantasydata.com/nfl/philadelphia-eagles-depth-chart" xr:uid="{04CAF4FE-D6A3-4936-B62B-7C590361773B}"/>
    <hyperlink ref="C112" r:id="rId1219" display="https://fantasydata.com/nfl/cleveland-browns-depth-chart" xr:uid="{325DF016-53F6-484F-A853-1223F9CBC22E}"/>
    <hyperlink ref="C113" r:id="rId1220" display="https://fantasydata.com/nfl/baltimore-ravens-depth-chart" xr:uid="{9CC6A427-5788-43E5-8618-7FF419258A67}"/>
    <hyperlink ref="C114" r:id="rId1221" display="https://fantasydata.com/nfl/indianapolis-colts-depth-chart" xr:uid="{711D9E55-DB77-4D57-B8F7-7E34E6ADC4CC}"/>
    <hyperlink ref="C115" r:id="rId1222" display="https://fantasydata.com/nfl/miami-dolphins-depth-chart" xr:uid="{EDA0F299-87B4-4D70-980D-BBECF1563783}"/>
    <hyperlink ref="C116" r:id="rId1223" display="https://fantasydata.com/nfl/los-angeles-rams-depth-chart" xr:uid="{F1AFED9F-F202-4B54-B099-EC95165700FC}"/>
    <hyperlink ref="C117" r:id="rId1224" display="https://fantasydata.com/nfl/seattle-seahawks-depth-chart" xr:uid="{1B1E1E4F-95E9-487B-839F-ABE5BC65C684}"/>
    <hyperlink ref="C118" r:id="rId1225" display="https://fantasydata.com/nfl/tennessee-titans-depth-chart" xr:uid="{C417BE86-F5FE-4881-8AD3-E90431C3C9C9}"/>
    <hyperlink ref="C119" r:id="rId1226" display="https://fantasydata.com/nfl/tennessee-titans-depth-chart" xr:uid="{E8DE89BE-E0A0-490C-8B4B-4775A0B634FE}"/>
    <hyperlink ref="C120" r:id="rId1227" display="https://fantasydata.com/nfl/dallas-cowboys-depth-chart" xr:uid="{E2EAAFC8-5B58-4B3D-BA78-474672C8021F}"/>
    <hyperlink ref="C121" r:id="rId1228" display="https://fantasydata.com/nfl/chicago-bears-depth-chart" xr:uid="{A4643FD8-473F-4401-A315-02BC664CFCA5}"/>
    <hyperlink ref="C122" r:id="rId1229" display="https://fantasydata.com/nfl/tampa-bay-buccaneers-depth-chart" xr:uid="{3D7118CE-7519-40DA-A71D-B9670E90C495}"/>
    <hyperlink ref="C123" r:id="rId1230" display="https://fantasydata.com/nfl/houston-texans-depth-chart" xr:uid="{356BE67A-1404-42FE-9D42-7F56C9BA6EBB}"/>
    <hyperlink ref="C124" r:id="rId1231" display="https://fantasydata.com/nfl/seattle-seahawks-depth-chart" xr:uid="{6E2935E6-4F5F-4DB4-AAD6-97B4634F6AE9}"/>
    <hyperlink ref="C125" r:id="rId1232" display="https://fantasydata.com/nfl/miami-dolphins-depth-chart" xr:uid="{0DFA39EB-DE39-4037-A784-5376B8B869AE}"/>
    <hyperlink ref="C126" r:id="rId1233" display="https://fantasydata.com/nfl/los-angeles-rams-depth-chart" xr:uid="{0B7689FE-AF52-48F5-A0A3-89C049915B79}"/>
    <hyperlink ref="C127" r:id="rId1234" display="https://fantasydata.com/nfl/philadelphia-eagles-depth-chart" xr:uid="{F435B75F-2B6B-4382-82E0-B855A2F42201}"/>
    <hyperlink ref="C128" r:id="rId1235" display="https://fantasydata.com/nfl/san-francisco-49ers-depth-chart" xr:uid="{2C2042A6-8653-404D-866C-546A3E2923DF}"/>
    <hyperlink ref="C129" r:id="rId1236" display="https://fantasydata.com/nfl/tampa-bay-buccaneers-depth-chart" xr:uid="{FA011F27-718B-47E6-BD76-856C5C9C440E}"/>
    <hyperlink ref="C130" r:id="rId1237" display="https://fantasydata.com/nfl/philadelphia-eagles-depth-chart" xr:uid="{754A2B7D-095C-4ACC-A8A0-6C3F1F5F9E25}"/>
    <hyperlink ref="C131" r:id="rId1238" display="https://fantasydata.com/nfl/pittsburgh-steelers-depth-chart" xr:uid="{3D354245-4515-42EF-B6A7-DAB7FF61BF1B}"/>
    <hyperlink ref="C132" r:id="rId1239" display="https://fantasydata.com/nfl/new-orleans-saints-depth-chart" xr:uid="{C2F052ED-CE4C-4AC1-A772-C4FFA3304905}"/>
    <hyperlink ref="C133" r:id="rId1240" display="https://fantasydata.com/nfl/carolina-panthers-depth-chart" xr:uid="{A1C80986-D31E-44A3-AEBE-423911C3D2E1}"/>
    <hyperlink ref="C134" r:id="rId1241" display="https://fantasydata.com/nfl/cleveland-browns-depth-chart" xr:uid="{21DBC366-351A-4A87-B6E4-E704EB245053}"/>
    <hyperlink ref="C135" r:id="rId1242" display="https://fantasydata.com/nfl/kansas-city-chiefs-depth-chart" xr:uid="{19E32197-ECEF-4F3A-A47E-6161E72B20A0}"/>
    <hyperlink ref="C136" r:id="rId1243" display="https://fantasydata.com/nfl/washington-football-team-depth-chart" xr:uid="{2AFFBE41-9DE2-425C-9DE5-E0E7B15E670D}"/>
    <hyperlink ref="C137" r:id="rId1244" display="https://fantasydata.com/nfl/philadelphia-eagles-depth-chart" xr:uid="{17592B93-0566-4422-A7CB-D8D27DE63DA8}"/>
    <hyperlink ref="C138" r:id="rId1245" display="https://fantasydata.com/nfl/tennessee-titans-depth-chart" xr:uid="{0450D353-D524-4D4C-A0AE-C3078835E14F}"/>
    <hyperlink ref="C139" r:id="rId1246" display="https://fantasydata.com/nfl/dallas-cowboys-depth-chart" xr:uid="{E9EE96B0-C5ED-4397-AEED-81FE2A9B4315}"/>
    <hyperlink ref="C140" r:id="rId1247" display="https://fantasydata.com/nfl/detroit-lions-depth-chart" xr:uid="{52F47339-8FD4-4F5E-85C9-DCCB5980A1F5}"/>
    <hyperlink ref="C141" r:id="rId1248" display="https://fantasydata.com/nfl/atlanta-falcons-depth-chart" xr:uid="{C1402FBE-B600-43DB-BBE2-1798A4BF52D7}"/>
    <hyperlink ref="C142" r:id="rId1249" display="https://fantasydata.com/nfl/pittsburgh-steelers-depth-chart" xr:uid="{65CFCD74-49AC-4A05-ADAA-8FE8A7004D3A}"/>
    <hyperlink ref="C143" r:id="rId1250" display="https://fantasydata.com/nfl/green-bay-packers-depth-chart" xr:uid="{CC335627-8E6A-44A4-A4C5-627719912719}"/>
    <hyperlink ref="C144" r:id="rId1251" display="https://fantasydata.com/nfl/new-england-patriots-depth-chart" xr:uid="{FC8AD695-90CD-4233-A82D-9F03B9DADB45}"/>
    <hyperlink ref="C145" r:id="rId1252" display="https://fantasydata.com/nfl/new-york-jets-depth-chart" xr:uid="{D0AA9B79-28F7-4714-AD2F-F0C3E0E989D7}"/>
    <hyperlink ref="C146" r:id="rId1253" display="https://fantasydata.com/nfl/indianapolis-colts-depth-chart" xr:uid="{8C5AF67D-7F02-4AEC-ABF7-BDA5E8F42E25}"/>
    <hyperlink ref="C147" r:id="rId1254" display="https://fantasydata.com/nfl/arizona-cardinals-depth-chart" xr:uid="{E1CD2C1A-7CEF-4B75-9805-A91B6B4EFDE0}"/>
    <hyperlink ref="C148" r:id="rId1255" display="https://fantasydata.com/nfl/new-york-jets-depth-chart" xr:uid="{E264C266-7F83-4480-94F8-9084352610E8}"/>
    <hyperlink ref="C149" r:id="rId1256" display="https://fantasydata.com/nfl/pittsburgh-steelers-depth-chart" xr:uid="{0D6E54C9-35F7-4F1A-AD4B-BB8394AEF301}"/>
    <hyperlink ref="C150" r:id="rId1257" display="https://fantasydata.com/nfl/seattle-seahawks-depth-chart" xr:uid="{ADE6522F-DAF1-43A1-8C71-DB578E354457}"/>
    <hyperlink ref="C151" r:id="rId1258" display="https://fantasydata.com/nfl/new-york-jets-depth-chart" xr:uid="{405794B2-5D5C-4D63-B5B0-6200E5E71EA8}"/>
    <hyperlink ref="C152" r:id="rId1259" display="https://fantasydata.com/nfl/arizona-cardinals-depth-chart" xr:uid="{00E24584-D06D-4D77-B7B8-7FD6F7215959}"/>
    <hyperlink ref="C153" r:id="rId1260" display="https://fantasydata.com/nfl/new-york-giants-depth-chart" xr:uid="{6FD59DC7-D505-40BC-947E-A6D31BF7FA30}"/>
    <hyperlink ref="C154" r:id="rId1261" display="https://fantasydata.com/nfl/chicago-bears-depth-chart" xr:uid="{3DAB0CE2-A55C-4EC5-8727-34DDC1746D18}"/>
    <hyperlink ref="C155" r:id="rId1262" display="https://fantasydata.com/nfl/los-angeles-chargers-depth-chart" xr:uid="{5BC53CC1-A640-4E15-A532-A77E1202F536}"/>
    <hyperlink ref="C156" r:id="rId1263" display="https://fantasydata.com/nfl/cincinnati-bengals-depth-chart" xr:uid="{613CA7F4-74F8-43D2-907F-2E91BB89E8F9}"/>
    <hyperlink ref="C157" r:id="rId1264" display="https://fantasydata.com/nfl/new-york-jets-depth-chart" xr:uid="{9E3340ED-C972-44ED-A38E-E8D1B6C0C9DC}"/>
    <hyperlink ref="C158" r:id="rId1265" display="https://fantasydata.com/nfl/minnesota-vikings-depth-chart" xr:uid="{6D2FEB54-8B55-41CE-B9DD-0A71355B59D0}"/>
    <hyperlink ref="C159" r:id="rId1266" display="https://fantasydata.com/nfl/green-bay-packers-depth-chart" xr:uid="{BEBDF4A5-9D63-455B-9028-7F997CBB4420}"/>
    <hyperlink ref="C160" r:id="rId1267" display="https://fantasydata.com/nfl/jacksonville-jaguars-depth-chart" xr:uid="{A7FC33AA-C37C-48EA-9410-D972534E6164}"/>
    <hyperlink ref="C161" r:id="rId1268" display="https://fantasydata.com/nfl/cleveland-browns-depth-chart" xr:uid="{7297254D-AB93-4727-89B9-0DD684EE6F1B}"/>
    <hyperlink ref="C162" r:id="rId1269" display="https://fantasydata.com/nfl/carolina-panthers-depth-chart" xr:uid="{1B63F1C0-CA83-45F1-B92C-0A2863A281F5}"/>
    <hyperlink ref="C163" r:id="rId1270" display="https://fantasydata.com/nfl/new-orleans-saints-depth-chart" xr:uid="{19E5D613-3492-4C09-8ED8-1B8CCA9B7038}"/>
    <hyperlink ref="C164" r:id="rId1271" display="https://fantasydata.com/nfl/baltimore-ravens-depth-chart" xr:uid="{E9116DA1-7A90-4218-933A-09C69C060D75}"/>
    <hyperlink ref="C165" r:id="rId1272" display="https://fantasydata.com/nfl/denver-broncos-depth-chart" xr:uid="{B17E4D7A-F29B-4AE6-BA13-FCADB59A5D16}"/>
    <hyperlink ref="C166" r:id="rId1273" display="https://fantasydata.com/nfl/pittsburgh-steelers-depth-chart" xr:uid="{69A3A8FD-BD18-4E60-BBC4-97D4833A7BD3}"/>
    <hyperlink ref="C167" r:id="rId1274" display="https://fantasydata.com/nfl/kansas-city-chiefs-depth-chart" xr:uid="{90CA04A8-DA91-418C-817C-4EA344BE2F4A}"/>
    <hyperlink ref="C168" r:id="rId1275" display="https://fantasydata.com/nfl/new-england-patriots-depth-chart" xr:uid="{02C17938-2286-467C-B708-ADAF40967EA5}"/>
    <hyperlink ref="C169" r:id="rId1276" display="https://fantasydata.com/nfl/buffalo-bills-depth-chart" xr:uid="{D099C609-CAD9-40F2-B8FE-938B90A44770}"/>
    <hyperlink ref="C170" r:id="rId1277" display="https://fantasydata.com/nfl/new-york-giants-depth-chart" xr:uid="{7E662D3E-0EBE-4A12-982A-CB9E9AD0A30B}"/>
    <hyperlink ref="C171" r:id="rId1278" display="https://fantasydata.com/nfl/new-york-giants-depth-chart" xr:uid="{2DFE9D42-38B0-4D83-99DA-9AE8403CFC18}"/>
    <hyperlink ref="C172" r:id="rId1279" display="https://fantasydata.com/nfl/carolina-panthers-depth-chart" xr:uid="{BEB2C326-191D-4275-A792-9704260AC17F}"/>
    <hyperlink ref="C173" r:id="rId1280" display="https://fantasydata.com/nfl/carolina-panthers-depth-chart" xr:uid="{75F25C1E-52A7-4320-A20B-03087CDFAD81}"/>
    <hyperlink ref="C174" r:id="rId1281" display="https://fantasydata.com/nfl/jacksonville-jaguars-depth-chart" xr:uid="{03C90870-40B0-41AC-B7BD-19366E14D2E2}"/>
    <hyperlink ref="C175" r:id="rId1282" display="https://fantasydata.com/nfl/denver-broncos-depth-chart" xr:uid="{98D96711-25E7-43E1-8616-306389C32FD2}"/>
    <hyperlink ref="C176" r:id="rId1283" display="https://fantasydata.com/nfl/indianapolis-colts-depth-chart" xr:uid="{F50BCEC2-58B3-47F7-8ED1-63ACD5B0FED3}"/>
    <hyperlink ref="C177" r:id="rId1284" display="https://fantasydata.com/nfl/dallas-cowboys-depth-chart" xr:uid="{867F10BD-8BE9-4ACB-A705-450D4DEABD3B}"/>
    <hyperlink ref="C178" r:id="rId1285" display="https://fantasydata.com/nfl/buffalo-bills-depth-chart" xr:uid="{49884B95-D09D-489E-8FEF-4E0558FB392C}"/>
    <hyperlink ref="C179" r:id="rId1286" display="https://fantasydata.com/nfl/new-york-jets-depth-chart" xr:uid="{A98F6542-C332-40BB-B183-DA29930D9F8F}"/>
    <hyperlink ref="C180" r:id="rId1287" display="https://fantasydata.com/nfl/cleveland-browns-depth-chart" xr:uid="{403F93E4-4849-4612-B833-00BC4FB175B5}"/>
    <hyperlink ref="C181" r:id="rId1288" display="https://fantasydata.com/nfl/washington-football-team-depth-chart" xr:uid="{F7C60195-F480-419C-87B1-0864E2101D26}"/>
    <hyperlink ref="C182" r:id="rId1289" display="https://fantasydata.com/nfl/kansas-city-chiefs-depth-chart" xr:uid="{E3F61C41-3EB4-4EBB-B7DE-B641D34F578E}"/>
    <hyperlink ref="C183" r:id="rId1290" display="https://fantasydata.com/nfl/new-york-jets-depth-chart" xr:uid="{90507658-D49E-4BAE-9A78-F00BC26E3544}"/>
    <hyperlink ref="C184" r:id="rId1291" display="https://fantasydata.com/nfl/seattle-seahawks-depth-chart" xr:uid="{CEF58A1F-FD79-43BC-B611-B477A2CD95CE}"/>
    <hyperlink ref="C185" r:id="rId1292" display="https://fantasydata.com/nfl/new-england-patriots-depth-chart" xr:uid="{387DA0EE-6E9D-4914-98BB-974DCC3FB709}"/>
    <hyperlink ref="C186" r:id="rId1293" display="https://fantasydata.com/nfl/tampa-bay-buccaneers-depth-chart" xr:uid="{B7B17A36-247B-4064-A1AC-877F4086785B}"/>
    <hyperlink ref="C187" r:id="rId1294" display="https://fantasydata.com/nfl/houston-texans-depth-chart" xr:uid="{237BCBF3-45DF-4DA9-93AD-126661A08D60}"/>
    <hyperlink ref="C188" r:id="rId1295" display="https://fantasydata.com/nfl/detroit-lions-depth-chart" xr:uid="{188765F3-681A-425C-A4FB-30A1CBFFA938}"/>
    <hyperlink ref="C189" r:id="rId1296" display="https://fantasydata.com/nfl/cincinnati-bengals-depth-chart" xr:uid="{9BCD7A57-A2C1-4084-9657-B267F53AE7B5}"/>
    <hyperlink ref="C190" r:id="rId1297" display="https://fantasydata.com/nfl/los-angeles-chargers-depth-chart" xr:uid="{339F3EA0-FE34-42E4-8B96-CC8980D31B2B}"/>
    <hyperlink ref="C191" r:id="rId1298" display="https://fantasydata.com/nfl/indianapolis-colts-depth-chart" xr:uid="{9315DEBD-47C2-48A3-A0C2-92C747520C73}"/>
    <hyperlink ref="C192" r:id="rId1299" display="https://fantasydata.com/nfl/baltimore-ravens-depth-chart" xr:uid="{06029D0F-962C-4463-804C-C601B4EF33AC}"/>
    <hyperlink ref="C193" r:id="rId1300" display="https://fantasydata.com/nfl/new-orleans-saints-depth-chart" xr:uid="{7E391CD0-B5F2-42CB-A4FD-2B5DE35BE597}"/>
    <hyperlink ref="C194" r:id="rId1301" display="https://fantasydata.com/nfl/las-vegas-raiders-depth-chart" xr:uid="{5AC39D98-8C67-4E5F-99A9-7885D3B0C9AB}"/>
    <hyperlink ref="C195" r:id="rId1302" display="https://fantasydata.com/nfl/new-england-patriots-depth-chart" xr:uid="{ED9436B9-02FB-4470-A990-E80076A17D1A}"/>
    <hyperlink ref="C196" r:id="rId1303" display="https://fantasydata.com/nfl/philadelphia-eagles-depth-chart" xr:uid="{BF9E0F71-EB23-43F2-B498-A8C5C6F85CC1}"/>
    <hyperlink ref="C197" r:id="rId1304" display="https://fantasydata.com/nfl/minnesota-vikings-depth-chart" xr:uid="{9A541648-8E19-4D6E-8121-58B232D1DE60}"/>
    <hyperlink ref="C198" r:id="rId1305" display="https://fantasydata.com/nfl/cincinnati-bengals-depth-chart" xr:uid="{FDA011E2-C65F-4CBA-A5AE-39AA9809819E}"/>
    <hyperlink ref="C199" r:id="rId1306" display="https://fantasydata.com/nfl/arizona-cardinals-depth-chart" xr:uid="{0B65DA98-1A6F-474E-A122-AEC3120B21DF}"/>
    <hyperlink ref="C200" r:id="rId1307" display="https://fantasydata.com/nfl/tennessee-titans-depth-chart" xr:uid="{8CE99570-97AC-482C-A341-0BDC2FE12636}"/>
    <hyperlink ref="C201" r:id="rId1308" display="https://fantasydata.com/nfl/new-york-jets-depth-chart" xr:uid="{EBE7D6AE-AEFF-49A8-AAC5-6799929A0B53}"/>
    <hyperlink ref="C202" r:id="rId1309" display="https://fantasydata.com/nfl/baltimore-ravens-depth-chart" xr:uid="{994BAD29-8E3E-40FA-BA9A-2D4C191ED5A4}"/>
    <hyperlink ref="C203" r:id="rId1310" display="https://fantasydata.com/nfl/buffalo-bills-depth-chart" xr:uid="{1AFE25F5-0FCE-4EEC-8408-F1369C723F48}"/>
    <hyperlink ref="C204" r:id="rId1311" display="https://fantasydata.com/nfl/chicago-bears-depth-chart" xr:uid="{E2B73FFD-AA98-48E1-B233-D79543A10055}"/>
    <hyperlink ref="C205" r:id="rId1312" display="https://fantasydata.com/nfl/tampa-bay-buccaneers-depth-chart" xr:uid="{6269A776-325B-4D31-9AA2-9A10C9E58D2B}"/>
    <hyperlink ref="C206" r:id="rId1313" display="https://fantasydata.com/nfl/new-york-giants-depth-chart" xr:uid="{44481ABD-215B-4D2B-A8CE-E2921DFE4A1F}"/>
    <hyperlink ref="C207" r:id="rId1314" display="https://fantasydata.com/nfl/indianapolis-colts-depth-chart" xr:uid="{CE02217F-CF7F-44FE-A489-BC06B4BF753C}"/>
    <hyperlink ref="C208" r:id="rId1315" display="https://fantasydata.com/nfl/chicago-bears-depth-chart" xr:uid="{E3531DEC-02B4-45F2-A56F-F2739137C9E8}"/>
    <hyperlink ref="C209" r:id="rId1316" display="https://fantasydata.com/nfl/detroit-lions-depth-chart" xr:uid="{C5701E9E-ECBD-4B84-8D21-6746CD08084F}"/>
    <hyperlink ref="C210" r:id="rId1317" display="https://fantasydata.com/nfl/new-york-giants-depth-chart" xr:uid="{2F315E2B-2E6B-4564-A73E-06A92203E828}"/>
    <hyperlink ref="C211" r:id="rId1318" display="https://fantasydata.com/nfl/dallas-cowboys-depth-chart" xr:uid="{275A8ABE-BD61-4D82-8629-44141CD37900}"/>
    <hyperlink ref="C212" r:id="rId1319" display="https://fantasydata.com/nfl/carolina-panthers-depth-chart" xr:uid="{8FB15D60-7DC4-4E66-ACC1-DE85A6074D89}"/>
    <hyperlink ref="C213" r:id="rId1320" display="https://fantasydata.com/nfl/detroit-lions-depth-chart" xr:uid="{00B74C35-B879-43D9-8EDF-083B312C20E2}"/>
    <hyperlink ref="C214" r:id="rId1321" display="https://fantasydata.com/nfl/new-york-giants-depth-chart" xr:uid="{994C77F2-CC6C-43D0-8977-60A146C05894}"/>
    <hyperlink ref="C215" r:id="rId1322" display="https://fantasydata.com/nfl/las-vegas-raiders-depth-chart" xr:uid="{2BA2825B-137A-4926-B90F-8E6E8040F668}"/>
    <hyperlink ref="C216" r:id="rId1323" display="https://fantasydata.com/nfl/washington-football-team-depth-chart" xr:uid="{8D342261-9301-47A4-AC33-342761B2E63A}"/>
    <hyperlink ref="C217" r:id="rId1324" display="https://fantasydata.com/nfl/cincinnati-bengals-depth-chart" xr:uid="{E79D406F-C6C8-484D-A722-9F814610874E}"/>
    <hyperlink ref="C218" r:id="rId1325" display="https://fantasydata.com/nfl/tennessee-titans-depth-chart" xr:uid="{EF1C9522-7726-4D00-A3F7-13949348A729}"/>
    <hyperlink ref="C219" r:id="rId1326" display="https://fantasydata.com/nfl/seattle-seahawks-depth-chart" xr:uid="{EEB0AD04-45FA-4430-9B9D-DED98DD4F86B}"/>
    <hyperlink ref="C220" r:id="rId1327" display="https://fantasydata.com/nfl/baltimore-ravens-depth-chart" xr:uid="{24FC3D06-1B98-4237-AA99-E596D7D6AF28}"/>
    <hyperlink ref="C221" r:id="rId1328" display="https://fantasydata.com/nfl/kansas-city-chiefs-depth-chart" xr:uid="{A19D1835-4D85-4050-9FEB-1A11A1F37717}"/>
    <hyperlink ref="C222" r:id="rId1329" display="https://fantasydata.com/nfl/atlanta-falcons-depth-chart" xr:uid="{C4CF0CD0-8954-4873-A565-FE685623AA14}"/>
    <hyperlink ref="C223" r:id="rId1330" display="https://fantasydata.com/nfl/denver-broncos-depth-chart" xr:uid="{5FC88DC1-9302-476C-ABFA-158A78A0948D}"/>
    <hyperlink ref="C224" r:id="rId1331" display="https://fantasydata.com/nfl/green-bay-packers-depth-chart" xr:uid="{108EB271-DBA1-4D6E-9CD1-441CC68E8E70}"/>
    <hyperlink ref="C225" r:id="rId1332" display="https://fantasydata.com/nfl/houston-texans-depth-chart" xr:uid="{B9D91D51-F2D1-4BA8-BD0A-060ABDAFC830}"/>
    <hyperlink ref="C226" r:id="rId1333" display="https://fantasydata.com/nfl/kansas-city-chiefs-depth-chart" xr:uid="{C1797D9A-E116-4699-9BF6-E515F6E3FC89}"/>
    <hyperlink ref="C227" r:id="rId1334" display="https://fantasydata.com/nfl/new-york-jets-depth-chart" xr:uid="{07C2A2B3-889A-4674-B6D6-FF973F0B98BE}"/>
    <hyperlink ref="C228" r:id="rId1335" display="https://fantasydata.com/nfl/new-england-patriots-depth-chart" xr:uid="{851009D7-B87A-44EF-ABEA-E95D0B28F675}"/>
    <hyperlink ref="C229" r:id="rId1336" display="https://fantasydata.com/nfl/green-bay-packers-depth-chart" xr:uid="{AFA58554-834E-46F0-A2E8-CA9421C14309}"/>
    <hyperlink ref="C230" r:id="rId1337" display="https://fantasydata.com/nfl/tennessee-titans-depth-chart" xr:uid="{24A2D328-0DAF-4E87-8B3A-16EA3DEE4056}"/>
    <hyperlink ref="C231" r:id="rId1338" display="https://fantasydata.com/nfl/detroit-lions-depth-chart" xr:uid="{6661119B-408E-41EC-B3E1-DAD1508BE26F}"/>
    <hyperlink ref="C232" r:id="rId1339" display="https://fantasydata.com/nfl/houston-texans-depth-chart" xr:uid="{657EA5C0-293E-4A05-8F0D-36212740D86E}"/>
    <hyperlink ref="C233" r:id="rId1340" display="https://fantasydata.com/nfl/tampa-bay-buccaneers-depth-chart" xr:uid="{252FA2C5-E2F8-4B1D-AEB4-8D91D24C3486}"/>
    <hyperlink ref="C234" r:id="rId1341" display="https://fantasydata.com/nfl/tampa-bay-buccaneers-depth-chart" xr:uid="{B2A6D4B2-3D7D-47F8-92B1-8FAF543D5DE0}"/>
    <hyperlink ref="C235" r:id="rId1342" display="https://fantasydata.com/nfl/cleveland-browns-depth-chart" xr:uid="{2F4EC567-FAAE-44CA-BF51-5220E97BE686}"/>
    <hyperlink ref="C236" r:id="rId1343" display="https://fantasydata.com/nfl/jacksonville-jaguars-depth-chart" xr:uid="{5FC94030-C9BD-493F-8EAA-B78C36C7D54F}"/>
    <hyperlink ref="C237" r:id="rId1344" display="https://fantasydata.com/nfl/buffalo-bills-depth-chart" xr:uid="{A33FF251-7CBF-4BA8-860E-27342FE4E1AA}"/>
    <hyperlink ref="C238" r:id="rId1345" display="https://fantasydata.com/nfl/baltimore-ravens-depth-chart" xr:uid="{B22B708C-5BED-44D6-8170-38FB254585B4}"/>
    <hyperlink ref="C239" r:id="rId1346" display="https://fantasydata.com/nfl/seattle-seahawks-depth-chart" xr:uid="{6855E56D-ECA7-41EF-9D21-59BDBCA975C9}"/>
    <hyperlink ref="C240" r:id="rId1347" display="https://fantasydata.com/nfl/denver-broncos-depth-chart" xr:uid="{835D4513-C26D-4326-9D8D-AA282085740B}"/>
    <hyperlink ref="C241" r:id="rId1348" display="https://fantasydata.com/nfl/denver-broncos-depth-chart" xr:uid="{362ACABC-08AA-414D-A7E8-2F3AD19F9B2A}"/>
    <hyperlink ref="C242" r:id="rId1349" display="https://fantasydata.com/nfl/new-england-patriots-depth-chart" xr:uid="{67AE16EA-31C6-4799-8565-B7995E91FEDA}"/>
    <hyperlink ref="C243" r:id="rId1350" display="https://fantasydata.com/nfl/new-york-giants-depth-chart" xr:uid="{A4AF7BCD-C0A0-49A9-9457-0FA165F260A2}"/>
    <hyperlink ref="C244" r:id="rId1351" display="https://fantasydata.com/nfl/los-angeles-rams-depth-chart" xr:uid="{86EF17F9-D4EA-4EFE-BA96-795F501167E9}"/>
    <hyperlink ref="C245" r:id="rId1352" display="https://fantasydata.com/nfl/houston-texans-depth-chart" xr:uid="{67D41ABE-8230-4B8E-9760-63522132268F}"/>
    <hyperlink ref="C246" r:id="rId1353" display="https://fantasydata.com/nfl/new-york-giants-depth-chart" xr:uid="{79163CC3-1F0C-4FAE-8FE9-200448915BF4}"/>
    <hyperlink ref="C247" r:id="rId1354" display="https://fantasydata.com/nfl/los-angeles-chargers-depth-chart" xr:uid="{A4CE646E-4A0B-494E-8BAF-63E2AAA42605}"/>
    <hyperlink ref="C248" r:id="rId1355" display="https://fantasydata.com/nfl/los-angeles-chargers-depth-chart" xr:uid="{F198C4D8-4F8A-4A36-9244-4E9A9397B281}"/>
    <hyperlink ref="C249" r:id="rId1356" display="https://fantasydata.com/nfl/tennessee-titans-depth-chart" xr:uid="{B7E4F9B7-576B-4C86-BF62-9870D6D78F05}"/>
    <hyperlink ref="C250" r:id="rId1357" display="https://fantasydata.com/nfl/tennessee-titans-depth-chart" xr:uid="{409D7252-0EB7-4899-88B7-5E04BE928049}"/>
    <hyperlink ref="C251" r:id="rId1358" display="https://fantasydata.com/nfl/carolina-panthers-depth-chart" xr:uid="{52EE9EC6-63AD-452D-938C-FE7B82B47C02}"/>
    <hyperlink ref="C252" r:id="rId1359" display="https://fantasydata.com/nfl/carolina-panthers-depth-chart" xr:uid="{F7E08D3B-33BE-46A0-99EF-14DE67F798B2}"/>
    <hyperlink ref="C253" r:id="rId1360" display="https://fantasydata.com/nfl/carolina-panthers-depth-chart" xr:uid="{635B4387-AB35-4844-9E74-CBF4DD4342E3}"/>
    <hyperlink ref="C254" r:id="rId1361" display="https://fantasydata.com/nfl/houston-texans-depth-chart" xr:uid="{2B6C3D69-606E-4853-9083-8E488A136CF6}"/>
    <hyperlink ref="C255" r:id="rId1362" display="https://fantasydata.com/nfl/houston-texans-depth-chart" xr:uid="{86B7E6B8-4201-4720-9EC0-B3D32FC933C6}"/>
    <hyperlink ref="C256" r:id="rId1363" display="https://fantasydata.com/nfl/houston-texans-depth-chart" xr:uid="{A56EB7D0-834F-471D-8FD1-BE0F3BA56CBF}"/>
    <hyperlink ref="C257" r:id="rId1364" display="https://fantasydata.com/nfl/houston-texans-depth-chart" xr:uid="{17A7D0E1-F2EE-45E9-9251-2C7AD7A5A359}"/>
    <hyperlink ref="C258" r:id="rId1365" display="https://fantasydata.com/nfl/houston-texans-depth-chart" xr:uid="{83C55F9F-0255-4A9D-B861-1CB302773636}"/>
    <hyperlink ref="C259" r:id="rId1366" display="https://fantasydata.com/nfl/houston-texans-depth-chart" xr:uid="{68B06FD7-C309-4CA7-806F-9780652BC9E6}"/>
    <hyperlink ref="C260" r:id="rId1367" display="https://fantasydata.com/nfl/chicago-bears-depth-chart" xr:uid="{55652DAC-23D3-4269-845E-71BE19AC868F}"/>
    <hyperlink ref="C261" r:id="rId1368" display="https://fantasydata.com/nfl/chicago-bears-depth-chart" xr:uid="{1CD153E1-4A94-4A2A-A0B0-34ECD415E744}"/>
    <hyperlink ref="C262" r:id="rId1369" display="https://fantasydata.com/nfl/chicago-bears-depth-chart" xr:uid="{D07A2C0D-E510-4FB3-92BC-3BFF4C16D4EF}"/>
    <hyperlink ref="C263" r:id="rId1370" display="https://fantasydata.com/nfl/chicago-bears-depth-chart" xr:uid="{EDC86E32-C89B-4D17-9D45-3AD6ADFDF6D6}"/>
    <hyperlink ref="C264" r:id="rId1371" display="https://fantasydata.com/nfl/chicago-bears-depth-chart" xr:uid="{7B6A9E31-F319-4952-AA5A-70ADE5B6588E}"/>
    <hyperlink ref="C265" r:id="rId1372" display="https://fantasydata.com/nfl/chicago-bears-depth-chart" xr:uid="{243A9D0A-7943-473F-AD2A-1158EFFFBE35}"/>
    <hyperlink ref="C266" r:id="rId1373" display="https://fantasydata.com/nfl/chicago-bears-depth-chart" xr:uid="{12635B21-AA57-4B88-9027-C7FC08007287}"/>
    <hyperlink ref="C267" r:id="rId1374" display="https://fantasydata.com/nfl/chicago-bears-depth-chart" xr:uid="{5AFA098C-ED25-413F-AED2-66E84B429750}"/>
    <hyperlink ref="C268" r:id="rId1375" display="https://fantasydata.com/nfl/cleveland-browns-depth-chart" xr:uid="{F0DE2BAC-1DF3-4564-B4D5-48468CE70D81}"/>
    <hyperlink ref="C269" r:id="rId1376" display="https://fantasydata.com/nfl/cleveland-browns-depth-chart" xr:uid="{F5095CBA-1E01-41D9-B10F-E0EB1EB4F259}"/>
    <hyperlink ref="C270" r:id="rId1377" display="https://fantasydata.com/nfl/cleveland-browns-depth-chart" xr:uid="{E3E30FC5-DF60-46D6-A607-BF4E6006F00D}"/>
    <hyperlink ref="C271" r:id="rId1378" display="https://fantasydata.com/nfl/cleveland-browns-depth-chart" xr:uid="{9AF5D03B-E529-4F09-80BF-0468C235974B}"/>
    <hyperlink ref="C272" r:id="rId1379" display="https://fantasydata.com/nfl/buffalo-bills-depth-chart" xr:uid="{1DB2D36D-EBF1-4AAF-9D93-15B65D345C63}"/>
    <hyperlink ref="C273" r:id="rId1380" display="https://fantasydata.com/nfl/buffalo-bills-depth-chart" xr:uid="{6F02332F-E49E-4C27-801B-74E6450C0D40}"/>
    <hyperlink ref="C274" r:id="rId1381" display="https://fantasydata.com/nfl/buffalo-bills-depth-chart" xr:uid="{E963556B-9696-4373-8CE0-4B38A8F03C71}"/>
    <hyperlink ref="C275" r:id="rId1382" display="https://fantasydata.com/nfl/washington-football-team-depth-chart" xr:uid="{C0EB815A-82ED-49CE-AC08-7855322C8DBF}"/>
    <hyperlink ref="C276" r:id="rId1383" display="https://fantasydata.com/nfl/washington-football-team-depth-chart" xr:uid="{91479934-FA8C-4308-B157-DEEDD435C87C}"/>
    <hyperlink ref="C277" r:id="rId1384" display="https://fantasydata.com/nfl/washington-football-team-depth-chart" xr:uid="{D9BCF399-F9A1-4EB8-A0A0-A994D96AE259}"/>
    <hyperlink ref="C278" r:id="rId1385" display="https://fantasydata.com/nfl/washington-football-team-depth-chart" xr:uid="{3B569527-E8E4-4709-80F3-8AFA48E39B05}"/>
    <hyperlink ref="C279" r:id="rId1386" display="https://fantasydata.com/nfl/washington-football-team-depth-chart" xr:uid="{96AA8D7F-E2B7-4C03-AC14-C5C616F297BD}"/>
    <hyperlink ref="C280" r:id="rId1387" display="https://fantasydata.com/nfl/baltimore-ravens-depth-chart" xr:uid="{3ABFEC37-9C27-47CE-BF5F-061492BF7726}"/>
    <hyperlink ref="C281" r:id="rId1388" display="https://fantasydata.com/nfl/baltimore-ravens-depth-chart" xr:uid="{EE4973FD-4213-4308-8ED9-29F586186894}"/>
    <hyperlink ref="C282" r:id="rId1389" display="https://fantasydata.com/nfl/detroit-lions-depth-chart" xr:uid="{DA1DDF14-F6B6-4DB0-92A7-FF8BEA69372D}"/>
    <hyperlink ref="C283" r:id="rId1390" display="https://fantasydata.com/nfl/detroit-lions-depth-chart" xr:uid="{A5A99FA9-DBE8-42F9-A4FC-A1F861D3442C}"/>
    <hyperlink ref="C284" r:id="rId1391" display="https://fantasydata.com/nfl/arizona-cardinals-depth-chart" xr:uid="{69985889-451D-4B9B-956F-C1AA890E902A}"/>
    <hyperlink ref="C285" r:id="rId1392" display="https://fantasydata.com/nfl/arizona-cardinals-depth-chart" xr:uid="{6954BCED-B4FD-4E97-8ED6-6C74A1539633}"/>
    <hyperlink ref="C286" r:id="rId1393" display="https://fantasydata.com/nfl/arizona-cardinals-depth-chart" xr:uid="{4E157A39-E2A9-401D-8E56-D7CBC3F81829}"/>
    <hyperlink ref="C287" r:id="rId1394" display="https://fantasydata.com/nfl/arizona-cardinals-depth-chart" xr:uid="{02ACAAE4-2672-4D52-9240-7FFA617B7FA5}"/>
    <hyperlink ref="C288" r:id="rId1395" display="https://fantasydata.com/nfl/jacksonville-jaguars-depth-chart" xr:uid="{A12742FC-CD71-473B-BEE6-09276671ADB6}"/>
    <hyperlink ref="C289" r:id="rId1396" display="https://fantasydata.com/nfl/jacksonville-jaguars-depth-chart" xr:uid="{8AAFF449-45B7-4AF6-8DD6-88FF1A2457B6}"/>
    <hyperlink ref="C290" r:id="rId1397" display="https://fantasydata.com/nfl/jacksonville-jaguars-depth-chart" xr:uid="{A776FFBF-7508-41FC-973C-824AE553D19E}"/>
    <hyperlink ref="C291" r:id="rId1398" display="https://fantasydata.com/nfl/jacksonville-jaguars-depth-chart" xr:uid="{A4312BA7-D750-4281-8172-80C1EF57050A}"/>
    <hyperlink ref="C292" r:id="rId1399" display="https://fantasydata.com/nfl/jacksonville-jaguars-depth-chart" xr:uid="{A7AD8304-7FC7-4C75-A1F6-5ABE4BA72624}"/>
    <hyperlink ref="C293" r:id="rId1400" display="https://fantasydata.com/nfl/cincinnati-bengals-depth-chart" xr:uid="{EA02CE4A-7773-41F2-A01B-5048796D0B85}"/>
    <hyperlink ref="C294" r:id="rId1401" display="https://fantasydata.com/nfl/cincinnati-bengals-depth-chart" xr:uid="{FE60CC29-06C1-4B0C-B105-BBCA1290A4C0}"/>
    <hyperlink ref="C295" r:id="rId1402" display="https://fantasydata.com/nfl/cincinnati-bengals-depth-chart" xr:uid="{36153E33-2353-470F-A701-9DD3051C487E}"/>
    <hyperlink ref="C296" r:id="rId1403" display="https://fantasydata.com/nfl/cincinnati-bengals-depth-chart" xr:uid="{DCE9F582-03F1-4FEC-9136-FF5AB9FD60EC}"/>
    <hyperlink ref="C297" r:id="rId1404" display="https://fantasydata.com/nfl/cincinnati-bengals-depth-chart" xr:uid="{B4B5DB4D-22A7-4F45-9CB4-329833FAE249}"/>
    <hyperlink ref="C298" r:id="rId1405" display="https://fantasydata.com/nfl/pittsburgh-steelers-depth-chart" xr:uid="{A536894B-E274-4EDB-9A05-D4C9AA942A80}"/>
    <hyperlink ref="C299" r:id="rId1406" display="https://fantasydata.com/nfl/pittsburgh-steelers-depth-chart" xr:uid="{5535EA84-67C6-44B0-8452-96E5E63163BB}"/>
    <hyperlink ref="C300" r:id="rId1407" display="https://fantasydata.com/nfl/pittsburgh-steelers-depth-chart" xr:uid="{1FE08056-91E5-4E67-9424-949975414BF9}"/>
    <hyperlink ref="C301" r:id="rId1408" display="https://fantasydata.com/nfl/pittsburgh-steelers-depth-chart" xr:uid="{1D63146F-9F1B-43B6-91E6-725B16CD249C}"/>
    <hyperlink ref="B2" r:id="rId1409" display="https://fantasydata.com/nfl/mike-williams-fantasy/18914" xr:uid="{9FDB09ED-0BEC-4A2A-9740-EC6969C51D6B}"/>
    <hyperlink ref="B3" r:id="rId1410" display="https://fantasydata.com/nfl/davante-adams-fantasy/16470" xr:uid="{58DB085A-7B91-461D-B1E6-B59E6B2EB750}"/>
    <hyperlink ref="B4" r:id="rId1411" display="https://fantasydata.com/nfl/cooper-kupp-fantasy/18882" xr:uid="{D0034BCE-4054-4DA3-A651-8A9168B77396}"/>
    <hyperlink ref="B5" r:id="rId1412" display="https://fantasydata.com/nfl/najee-harris-fantasy/21768" xr:uid="{498453EB-0767-493A-A159-4D0EFF1DF049}"/>
    <hyperlink ref="B6" r:id="rId1413" display="https://fantasydata.com/nfl/kareem-hunt-fantasy/18944" xr:uid="{8C7D8B31-645F-4340-ABF3-B8469233A435}"/>
    <hyperlink ref="B7" r:id="rId1414" display="https://fantasydata.com/nfl/justin-jefferson-fantasy/21685" xr:uid="{D12F6D08-171C-4C20-B2D1-DEEA5B8BCCF2}"/>
    <hyperlink ref="B8" r:id="rId1415" display="https://fantasydata.com/nfl/ezekiel-elliott-fantasy/17923" xr:uid="{CC702A74-673C-4F7F-BE97-B9F312E77109}"/>
    <hyperlink ref="B9" r:id="rId1416" display="https://fantasydata.com/nfl/emmanuel-sanders-fantasy/11063" xr:uid="{F3C10D3A-7260-4577-B778-21FC1AF81528}"/>
    <hyperlink ref="B10" r:id="rId1417" display="https://fantasydata.com/nfl/dalton-schultz-fantasy/19920" xr:uid="{AC933F9A-EC0C-4578-BF7E-0432A6592B0B}"/>
    <hyperlink ref="B11" r:id="rId1418" display="https://fantasydata.com/nfl/james-robinson-fantasy/21970" xr:uid="{42BAEC85-3B90-4D77-9EA5-D8CBB2AEDCCE}"/>
    <hyperlink ref="B12" r:id="rId1419" display="https://fantasydata.com/nfl/dandre-swift-fantasy/21684" xr:uid="{07C029D3-9C6C-4D67-A565-CC402A2C68AC}"/>
    <hyperlink ref="B13" r:id="rId1420" display="https://fantasydata.com/nfl/peyton-barber-fantasy/18375" xr:uid="{19275403-70B6-4971-9391-1FF3CACDD898}"/>
    <hyperlink ref="B14" r:id="rId1421" display="https://fantasydata.com/nfl/alexander-mattison-fantasy/20868" xr:uid="{61F38C41-121B-42F1-92C0-2A4AE862963B}"/>
    <hyperlink ref="B15" r:id="rId1422" display="https://fantasydata.com/nfl/austin-ekeler-fantasy/19562" xr:uid="{1F9F362E-D5A3-441F-81B6-AF0089E7DCCB}"/>
    <hyperlink ref="B16" r:id="rId1423" display="https://fantasydata.com/nfl/dk-metcalf-fantasy/20875" xr:uid="{7FADDD9A-76DA-4805-994A-F5A14E1851A9}"/>
    <hyperlink ref="B17" r:id="rId1424" display="https://fantasydata.com/nfl/jamarr-chase-fantasy/22564" xr:uid="{296E0411-0B01-45D3-9F51-91B4571AFCCB}"/>
    <hyperlink ref="B18" r:id="rId1425" display="https://fantasydata.com/nfl/kendrick-bourne-fantasy/19318" xr:uid="{733124EF-08DD-43CD-B180-AE6A975B3E7D}"/>
    <hyperlink ref="B19" r:id="rId1426" display="https://fantasydata.com/nfl/saquon-barkley-fantasy/19766" xr:uid="{FCE1F61A-5C9D-48EE-8AC7-025B9A7B6E6F}"/>
    <hyperlink ref="B20" r:id="rId1427" display="https://fantasydata.com/nfl/desean-jackson-fantasy/3943" xr:uid="{FD2ABE66-9817-433C-B558-E5FBBA1F536C}"/>
    <hyperlink ref="B21" r:id="rId1428" display="https://fantasydata.com/nfl/alvin-kamara-fantasy/18878" xr:uid="{0EE3CF80-5FCE-458B-BE95-F04DDD469001}"/>
    <hyperlink ref="B22" r:id="rId1429" display="https://fantasydata.com/nfl/cole-beasley-fantasy/14141" xr:uid="{B6D1D018-A2F7-46D9-8066-B19C6B16C855}"/>
    <hyperlink ref="B23" r:id="rId1430" display="https://fantasydata.com/nfl/brandin-cooks-fantasy/16568" xr:uid="{A4C8B6D6-0355-4E7F-AC28-FB8EE2214159}"/>
    <hyperlink ref="B24" r:id="rId1431" display="https://fantasydata.com/nfl/dj-moore-fantasy/19844" xr:uid="{5DFB0916-A625-4121-8DB0-6144775F7F52}"/>
    <hyperlink ref="B25" r:id="rId1432" display="https://fantasydata.com/nfl/giovani-bernard-fantasy/14916" xr:uid="{F6236070-70B3-4A41-8FDC-227FEE16B5E2}"/>
    <hyperlink ref="B26" r:id="rId1433" display="https://fantasydata.com/nfl/tyler-conklin-fantasy/19988" xr:uid="{DF308580-96D7-4DF2-B97A-06B349973A85}"/>
    <hyperlink ref="B27" r:id="rId1434" display="https://fantasydata.com/nfl/chris-godwin-fantasy/18880" xr:uid="{71F79823-D18B-4F3E-A1AC-41FF92604367}"/>
    <hyperlink ref="B28" r:id="rId1435" display="https://fantasydata.com/nfl/derrick-henry-fantasy/17959" xr:uid="{EE3F1576-C106-4B50-A1CF-FFC07BF2F55E}"/>
    <hyperlink ref="B29" r:id="rId1436" display="https://fantasydata.com/nfl/keenan-allen-fantasy/15076" xr:uid="{A335E6B2-8A74-4D39-937C-7A2217D18AC8}"/>
    <hyperlink ref="B30" r:id="rId1437" display="https://fantasydata.com/nfl/nyheim-hines-fantasy/19912" xr:uid="{7F609105-0E42-4CB0-9E92-0597C60789F6}"/>
    <hyperlink ref="B31" r:id="rId1438" display="https://fantasydata.com/nfl/hunter-renfrow-fantasy/20924" xr:uid="{7FFBCE85-7519-4AE6-A6A9-F29AF618AA48}"/>
    <hyperlink ref="B32" r:id="rId1439" display="https://fantasydata.com/nfl/mike-evans-fantasy/16597" xr:uid="{51690796-4A87-46A7-8BFB-5A15E8A35BEA}"/>
    <hyperlink ref="B33" r:id="rId1440" display="https://fantasydata.com/nfl/chase-claypool-fantasy/21752" xr:uid="{94A8A69F-1FE7-4D9A-8583-346116A4A00E}"/>
    <hyperlink ref="B34" r:id="rId1441" display="https://fantasydata.com/nfl/mike-gesicki-fantasy/19853" xr:uid="{221EB170-99A3-46BE-A666-BC1617A3C3B4}"/>
    <hyperlink ref="B35" r:id="rId1442" display="https://fantasydata.com/nfl/jakobi-meyers-fantasy/20876" xr:uid="{B579CDA8-A217-4D86-B1D7-DE92A8B3ADAA}"/>
    <hyperlink ref="B36" r:id="rId1443" display="https://fantasydata.com/nfl/james-conner-fantasy/18983" xr:uid="{B8C9DF56-B548-49E7-BB1F-5E5635CEB498}"/>
    <hyperlink ref="B37" r:id="rId1444" display="https://fantasydata.com/nfl/zack-moss-fantasy/21784" xr:uid="{37C7E288-F6B7-45C8-A4DF-B47885B3C313}"/>
    <hyperlink ref="B38" r:id="rId1445" display="https://fantasydata.com/nfl/jaylen-waddle-fantasy/22598" xr:uid="{CEBAAB57-97B6-4AE1-9C1F-63B3DCDCD1DC}"/>
    <hyperlink ref="B39" r:id="rId1446" display="https://fantasydata.com/nfl/aaron-jones-fantasy/19045" xr:uid="{3BB3039B-6272-4842-9BB6-74032557E4B9}"/>
    <hyperlink ref="B40" r:id="rId1447" display="https://fantasydata.com/nfl/antonio-gibson-fantasy/21861" xr:uid="{5108B026-AD2F-4E44-96C5-FC523CED0F48}"/>
    <hyperlink ref="B41" r:id="rId1448" display="https://fantasydata.com/nfl/christian-kirk-fantasy/19815" xr:uid="{CC578FBF-B489-40F7-93AC-48E8958ADA9A}"/>
    <hyperlink ref="B42" r:id="rId1449" display="https://fantasydata.com/nfl/travis-kelce-fantasy/15048" xr:uid="{FB278ED9-7AA6-4C26-8C06-3BF375B6066A}"/>
    <hyperlink ref="B43" r:id="rId1450" display="https://fantasydata.com/nfl/george-kittle-fantasy/19063" xr:uid="{622192A7-BE7C-4724-B89F-FF454982184A}"/>
    <hyperlink ref="B44" r:id="rId1451" display="https://fantasydata.com/nfl/adam-thielen-fantasy/15534" xr:uid="{BF23003E-DD34-4D91-A536-62A00D6D8596}"/>
    <hyperlink ref="B45" r:id="rId1452" display="https://fantasydata.com/nfl/clyde-edwards-helaire-fantasy/21769" xr:uid="{98AF7822-1A01-4660-A72A-0FF47DF9DB7B}"/>
    <hyperlink ref="B46" r:id="rId1453" display="https://fantasydata.com/nfl/chris-carson-fantasy/19119" xr:uid="{EA8F42B3-6D23-4F21-BB50-79E308B0E22C}"/>
    <hyperlink ref="B47" r:id="rId1454" display="https://fantasydata.com/nfl/aj-green-fantasy/12845" xr:uid="{F4C82F56-7487-4DF7-A0C9-4104DF556D79}"/>
    <hyperlink ref="B48" r:id="rId1455" display="https://fantasydata.com/nfl/cordarrelle-patterson-fantasy/15150" xr:uid="{B19E1A73-21BC-46A8-9B6C-EC10CEB53709}"/>
    <hyperlink ref="B49" r:id="rId1456" display="https://fantasydata.com/nfl/mark-andrews-fantasy/19803" xr:uid="{5B5C898E-B386-4526-B7E2-BBE13418D639}"/>
    <hyperlink ref="B50" r:id="rId1457" display="https://fantasydata.com/nfl/zach-ertz-fantasy/14856" xr:uid="{303833B6-4822-4897-B73A-C1F00E8A2A86}"/>
    <hyperlink ref="B51" r:id="rId1458" display="https://fantasydata.com/nfl/melvin-gordon-iii-fantasy/16776" xr:uid="{635C076C-D9AD-4425-99C2-5639667E0BAD}"/>
    <hyperlink ref="B52" r:id="rId1459" display="https://fantasydata.com/nfl/tyler-higbee-fantasy/18032" xr:uid="{CFD1124A-D390-41BA-A495-0E22AD835EC3}"/>
    <hyperlink ref="B53" r:id="rId1460" display="https://fantasydata.com/nfl/marquez-valdes-scantling-fantasy/19976" xr:uid="{D70221F7-6A6F-4AB8-B698-DB50379B063A}"/>
    <hyperlink ref="B54" r:id="rId1461" display="https://fantasydata.com/nfl/dawson-knox-fantasy/20850" xr:uid="{E649C16B-9006-4CD7-9799-FF156BA4089D}"/>
    <hyperlink ref="B55" r:id="rId1462" display="https://fantasydata.com/nfl/tim-patrick-fantasy/19207" xr:uid="{A52AF16B-DDDA-4F7F-83B0-7A3AE57ED2E2}"/>
    <hyperlink ref="B56" r:id="rId1463" display="https://fantasydata.com/nfl/jamaal-williams-fantasy/18995" xr:uid="{038DAA27-99DA-41F9-840A-E75568C2E911}"/>
    <hyperlink ref="B57" r:id="rId1464" display="https://fantasydata.com/nfl/brandon-aiyuk-fantasy/21747" xr:uid="{7530FDA6-3AF1-4A9C-986C-E2963A8F6B5C}"/>
    <hyperlink ref="B58" r:id="rId1465" display="https://fantasydata.com/nfl/chase-edmonds-fantasy/19919" xr:uid="{59A6326A-DC43-4859-8DC9-84D9991D112A}"/>
    <hyperlink ref="B59" r:id="rId1466" display="https://fantasydata.com/nfl/marquez-callaway-fantasy/21750" xr:uid="{32018AF7-E510-4083-9F9D-A3A8D163FE18}"/>
    <hyperlink ref="B60" r:id="rId1467" display="https://fantasydata.com/nfl/calvin-ridley-fantasy/19802" xr:uid="{94A6C2A7-09F1-42E8-BDA1-75299C70BDC3}"/>
    <hyperlink ref="B61" r:id="rId1468" display="https://fantasydata.com/nfl/dj-chark-jr-fantasy/19816" xr:uid="{258A6709-15CC-4DA0-AB37-E20D2D9CBE77}"/>
    <hyperlink ref="B62" r:id="rId1469" display="https://fantasydata.com/nfl/odell-beckham-jr-fantasy/16389" xr:uid="{F6170DC8-32E7-4598-ADE6-F69A8434A6FC}"/>
    <hyperlink ref="B63" r:id="rId1470" display="https://fantasydata.com/nfl/tyler-boyd-fantasy/17986" xr:uid="{6DD0083A-B9C2-4758-870E-DEBE117B5292}"/>
    <hyperlink ref="B64" r:id="rId1471" display="https://fantasydata.com/nfl/nick-westbrook-ikhine-fantasy/21734" xr:uid="{522656B4-B563-41C3-8556-017FEF37381A}"/>
    <hyperlink ref="B65" r:id="rId1472" display="https://fantasydata.com/nfl/michael-pittman-jr-fantasy/21744" xr:uid="{80D60BB8-DE6B-487E-B95D-762958B87087}"/>
    <hyperlink ref="B66" r:id="rId1473" display="https://fantasydata.com/nfl/javonte-williams-fantasy/22558" xr:uid="{2AAE1313-66DF-477F-9904-F9326D528705}"/>
    <hyperlink ref="B67" r:id="rId1474" display="https://fantasydata.com/nfl/kalif-raymond-fantasy/18422" xr:uid="{FF31C3A6-0EB3-4308-8031-DA2823A98E16}"/>
    <hyperlink ref="B68" r:id="rId1475" display="https://fantasydata.com/nfl/mecole-hardman-fantasy/20788" xr:uid="{77E842A7-763D-4A73-B53D-0CAF71163B77}"/>
    <hyperlink ref="B69" r:id="rId1476" display="https://fantasydata.com/nfl/henry-ruggs-iii-fantasy/21694" xr:uid="{01ABB18E-2844-4894-9647-71FC648D6867}"/>
    <hyperlink ref="B70" r:id="rId1477" display="https://fantasydata.com/nfl/olamide-zaccheaus-fantasy/21142" xr:uid="{38CB0A29-04CF-4517-94A0-98562FC32254}"/>
    <hyperlink ref="B71" r:id="rId1478" display="https://fantasydata.com/nfl/logan-thomas-fantasy/16656" xr:uid="{D4010740-4F75-412D-9FA0-CAB07C52F0AC}"/>
    <hyperlink ref="B72" r:id="rId1479" display="https://fantasydata.com/nfl/stefon-diggs-fantasy/16906" xr:uid="{1515B840-BCBE-4905-8774-EEA927242EAA}"/>
    <hyperlink ref="B73" r:id="rId1480" display="https://fantasydata.com/nfl/marvin-jones-jr-fantasy/13870" xr:uid="{4C5266C0-BC57-413B-9BDC-57378F6EEBB5}"/>
    <hyperlink ref="B74" r:id="rId1481" display="https://fantasydata.com/nfl/anthony-miller-fantasy/19864" xr:uid="{5097805E-C531-4FF3-89A5-8C5697A98F03}"/>
    <hyperlink ref="B75" r:id="rId1482" display="https://fantasydata.com/nfl/bryan-edwards-fantasy/21736" xr:uid="{DE4BC450-B12D-48C5-9527-46EEDBEAFFD4}"/>
    <hyperlink ref="B76" r:id="rId1483" display="https://fantasydata.com/nfl/trey-sermon-fantasy/21801" xr:uid="{E922566A-294C-4615-B9BF-CAA3A41D295F}"/>
    <hyperlink ref="B77" r:id="rId1484" display="https://fantasydata.com/nfl/pat-freiermuth-fantasy/22507" xr:uid="{DE8529E4-7FF5-415F-BF43-3ADB287A160D}"/>
    <hyperlink ref="B78" r:id="rId1485" display="https://fantasydata.com/nfl/mike-davis-fantasy/16887" xr:uid="{D16CC01D-FA4E-4E11-A38F-157C7CEC2C53}"/>
    <hyperlink ref="B79" r:id="rId1486" display="https://fantasydata.com/nfl/chuba-hubbard-fantasy/21691" xr:uid="{10955D55-8BAC-4806-968D-DC0826D64DC1}"/>
    <hyperlink ref="B80" r:id="rId1487" display="https://fantasydata.com/nfl/sony-michel-fantasy/19828" xr:uid="{8E975A96-5362-44E6-B9D7-A63F3BE0AA6C}"/>
    <hyperlink ref="B81" r:id="rId1488" display="https://fantasydata.com/nfl/sammy-watkins-fantasy/16003" xr:uid="{7ACE54A5-E265-47AE-B350-12B4A9090733}"/>
    <hyperlink ref="B82" r:id="rId1489" display="https://fantasydata.com/nfl/tommy-tremble-fantasy/22662" xr:uid="{C680D1E7-7A3B-4084-AE0C-39ADCFBE5C7F}"/>
    <hyperlink ref="B83" r:id="rId1490" display="https://fantasydata.com/nfl/joe-mixon-fantasy/18858" xr:uid="{3E58427A-12A8-4B2A-8358-F9DA8B1CDD05}"/>
    <hyperlink ref="B84" r:id="rId1491" display="https://fantasydata.com/nfl/myles-gaskin-fantasy/20768" xr:uid="{AE046054-88D7-4B47-BBCC-65D084304EFC}"/>
    <hyperlink ref="B85" r:id="rId1492" display="https://fantasydata.com/nfl/kenny-golladay-fantasy/18977" xr:uid="{F2FBE650-BE20-43C2-8865-64B4A7EAA737}"/>
    <hyperlink ref="B86" r:id="rId1493" display="https://fantasydata.com/nfl/darren-waller-fantasy/16964" xr:uid="{FE914289-421B-42AC-80E0-2CBFF6875B3F}"/>
    <hyperlink ref="B87" r:id="rId1494" display="https://fantasydata.com/nfl/gerald-everett-fantasy/18935" xr:uid="{A1D05A70-70EA-48B8-A434-3D6E4A69A334}"/>
    <hyperlink ref="B88" r:id="rId1495" display="https://fantasydata.com/nfl/jalen-reagor-fantasy/21686" xr:uid="{276653CB-4762-4607-A4B9-3EFF4884C3B0}"/>
    <hyperlink ref="B89" r:id="rId1496" display="https://fantasydata.com/nfl/devin-duvernay-fantasy/21721" xr:uid="{B5DF38D4-682D-4084-A93C-C1EB88CC4772}"/>
    <hyperlink ref="B90" r:id="rId1497" display="https://fantasydata.com/nfl/terry-mclaurin-fantasy/20873" xr:uid="{D1CC7797-4E3C-48BB-AD49-6BBB651DDDD6}"/>
    <hyperlink ref="B91" r:id="rId1498" display="https://fantasydata.com/nfl/deebo-samuel-fantasy/20932" xr:uid="{1354F00D-EA5D-48EF-B489-05CF03972441}"/>
    <hyperlink ref="B92" r:id="rId1499" display="https://fantasydata.com/nfl/collin-johnson-fantasy/21730" xr:uid="{CFD32585-6357-4EAC-8BA4-28086F60167B}"/>
    <hyperlink ref="B93" r:id="rId1500" display="https://fantasydata.com/nfl/austin-hooper-fantasy/17963" xr:uid="{F89F50AD-4E7C-4E6A-A7E3-2DAA99CF12C3}"/>
    <hyperlink ref="B94" r:id="rId1501" display="https://fantasydata.com/nfl/cedrick-wilson-fantasy/20013" xr:uid="{B8232B87-919A-45A3-9E9E-B43C4A26739E}"/>
    <hyperlink ref="B95" r:id="rId1502" display="https://fantasydata.com/nfl/lee-smith-fantasy/12777" xr:uid="{A4CE59DF-ED8C-4040-879F-05CB5E07A62D}"/>
    <hyperlink ref="B96" r:id="rId1503" display="https://fantasydata.com/nfl/tyreek-hill-fantasy/18082" xr:uid="{EBA80A2F-EF65-4A42-AE28-4C34BD83D7D2}"/>
    <hyperlink ref="B97" r:id="rId1504" display="https://fantasydata.com/nfl/ceedee-lamb-fantasy/21679" xr:uid="{FF61EFF5-D845-41FF-A72F-EE9CD8AAAC66}"/>
    <hyperlink ref="B98" r:id="rId1505" display="https://fantasydata.com/nfl/rob-gronkowski-fantasy/10974" xr:uid="{29B5203A-942B-41C2-B76E-D65045BE5BD4}"/>
    <hyperlink ref="B99" r:id="rId1506" display="https://fantasydata.com/nfl/tyler-johnson-fantasy/21675" xr:uid="{C476AFD5-DD9F-4B45-AD9E-09363A28F45E}"/>
    <hyperlink ref="B100" r:id="rId1507" display="https://fantasydata.com/nfl/malcolm-brown-fantasy/17053" xr:uid="{C73ED1C3-1E05-45A5-808A-CD7EA84DF5F3}"/>
    <hyperlink ref="B101" r:id="rId1508" display="https://fantasydata.com/nfl/corey-davis-fantasy/18879" xr:uid="{2495B77B-B7DF-4D3F-BB2E-3CB4540A976D}"/>
    <hyperlink ref="B102" r:id="rId1509" display="https://fantasydata.com/nfl/terrace-marshall-jr-fantasy/22685" xr:uid="{DC84E0A6-8D99-4D16-91E5-E73965AA22B1}"/>
    <hyperlink ref="B103" r:id="rId1510" display="https://fantasydata.com/nfl/laviska-shenault-jr-fantasy/21697" xr:uid="{F5D8E735-29E3-40DB-A972-5668928ED3E0}"/>
    <hyperlink ref="B104" r:id="rId1511" display="https://fantasydata.com/nfl/jody-fortson-fantasy/21383" xr:uid="{7F67C6AE-BD61-42A1-AB2C-8B3F211ABAB0}"/>
    <hyperlink ref="B105" r:id="rId1512" display="https://fantasydata.com/nfl/kenyan-drake-fantasy/18003" xr:uid="{71B959C9-FD4B-4E86-8030-3D99CFBFE525}"/>
    <hyperlink ref="B106" r:id="rId1513" display="https://fantasydata.com/nfl/courtland-sutton-fantasy/19800" xr:uid="{D4B5D008-67D7-4738-BE05-7B4F004702FB}"/>
    <hyperlink ref="B107" r:id="rId1514" display="https://fantasydata.com/nfl/jeremy-mcnichols-fantasy/19065" xr:uid="{520AC7A4-CCC9-4A02-8922-7A691AC2A5EB}"/>
    <hyperlink ref="B108" r:id="rId1515" display="https://fantasydata.com/nfl/dallas-goedert-fantasy/19863" xr:uid="{A34F4250-C6DD-42F0-A0EB-037E0675598B}"/>
    <hyperlink ref="B109" r:id="rId1516" display="https://fantasydata.com/nfl/hunter-henry-fantasy/17975" xr:uid="{AC69203D-03B4-4D62-86DC-24AFDE6E8F29}"/>
    <hyperlink ref="B110" r:id="rId1517" display="https://fantasydata.com/nfl/greg-ward-fantasy/19705" xr:uid="{C99FA6E3-AA7A-4F12-B7B3-5ECDA034C19E}"/>
    <hyperlink ref="B111" r:id="rId1518" display="https://fantasydata.com/nfl/miles-sanders-fantasy/20933" xr:uid="{2D64E80E-D335-4E32-A240-0FC13CA00420}"/>
    <hyperlink ref="B112" r:id="rId1519" display="https://fantasydata.com/nfl/nick-chubb-fantasy/19798" xr:uid="{2C97ED97-4BA7-446C-99A0-CA732C248CA7}"/>
    <hyperlink ref="B113" r:id="rId1520" display="https://fantasydata.com/nfl/marquise-brown-fantasy/21045" xr:uid="{C93D98CF-C68D-40F9-B3B7-C8A6AB2A6A16}"/>
    <hyperlink ref="B114" r:id="rId1521" display="https://fantasydata.com/nfl/jonathan-taylor-fantasy/21682" xr:uid="{39B58F97-83DC-425E-A35D-95232236A0D0}"/>
    <hyperlink ref="B115" r:id="rId1522" display="https://fantasydata.com/nfl/devante-parker-fantasy/16775" xr:uid="{3CCC50D8-CFF3-4DAB-B2B2-E26616F3E8F9}"/>
    <hyperlink ref="B116" r:id="rId1523" display="https://fantasydata.com/nfl/van-jefferson-fantasy/21739" xr:uid="{DA00D7E0-9A5B-44F9-A4CE-7D6862E08578}"/>
    <hyperlink ref="B117" r:id="rId1524" display="https://fantasydata.com/nfl/travis-homer-fantasy/20810" xr:uid="{AF39684F-4DB5-4EA0-AAB0-C71F8FC0A4C5}"/>
    <hyperlink ref="B118" r:id="rId1525" display="https://fantasydata.com/nfl/julio-jones-fantasy/13291" xr:uid="{AF6172B6-4758-4B92-A3E8-F9EA1277B465}"/>
    <hyperlink ref="B119" r:id="rId1526" display="https://fantasydata.com/nfl/chester-rogers-fantasy/18361" xr:uid="{3CC1E39C-22F2-4B80-BA53-8FC2CBD5CCF0}"/>
    <hyperlink ref="B120" r:id="rId1527" display="https://fantasydata.com/nfl/tony-pollard-fantasy/20912" xr:uid="{CD4A94AB-5273-46B7-B4C9-39C30D603444}"/>
    <hyperlink ref="B121" r:id="rId1528" display="https://fantasydata.com/nfl/david-montgomery-fantasy/20882" xr:uid="{645998F5-DE98-42FD-B95E-1AEC269B2174}"/>
    <hyperlink ref="B122" r:id="rId1529" display="https://fantasydata.com/nfl/cameron-brate-fantasy/16593" xr:uid="{4803DDD8-74EE-4ACF-95F7-67F5538BA9F0}"/>
    <hyperlink ref="B123" r:id="rId1530" display="https://fantasydata.com/nfl/jordan-akins-fantasy/19903" xr:uid="{1B9B1540-CED6-4E8A-9321-4736C54E3ACA}"/>
    <hyperlink ref="B124" r:id="rId1531" display="https://fantasydata.com/nfl/tyler-lockett-fantasy/16830" xr:uid="{8FF3996E-8894-466D-B3C9-833E1AB4D6D5}"/>
    <hyperlink ref="B125" r:id="rId1532" display="https://fantasydata.com/nfl/william-fuller-v-fantasy/17916" xr:uid="{BB702F53-8E89-4C14-94D5-30899F2907C5}"/>
    <hyperlink ref="B126" r:id="rId1533" display="https://fantasydata.com/nfl/robert-woods-fantasy/14871" xr:uid="{AEBDA94C-9D68-4450-82BB-1F62C907D243}"/>
    <hyperlink ref="B127" r:id="rId1534" display="https://fantasydata.com/nfl/quez-watkins-fantasy/21957" xr:uid="{4BFD02C6-DA6C-4691-824D-CEC498136E7E}"/>
    <hyperlink ref="B128" r:id="rId1535" display="https://fantasydata.com/nfl/mohamed-sanu-sr-fantasy/13878" xr:uid="{E887A459-772D-483C-9B5C-1D5454C6EE82}"/>
    <hyperlink ref="B129" r:id="rId1536" display="https://fantasydata.com/nfl/leonard-fournette-fantasy/18803" xr:uid="{F6778608-8B65-4D1E-93D5-0F0C0EA78C4D}"/>
    <hyperlink ref="B130" r:id="rId1537" display="https://fantasydata.com/nfl/kenneth-gainwell-fantasy/22562" xr:uid="{97016598-A030-462B-8172-5D49EB2DCBEE}"/>
    <hyperlink ref="B131" r:id="rId1538" display="https://fantasydata.com/nfl/ray-ray-mccloud-fantasy/19961" xr:uid="{6DD9F060-DFDD-4E47-A5BA-1B5D483D4B94}"/>
    <hyperlink ref="B132" r:id="rId1539" display="https://fantasydata.com/nfl/deonte-harris-fantasy/21163" xr:uid="{394A330E-60C3-4698-BC9F-062197456720}"/>
    <hyperlink ref="B133" r:id="rId1540" display="https://fantasydata.com/nfl/christian-mccaffrey-fantasy/18877" xr:uid="{A8D6305D-41E5-457E-B605-58AAF1EDB5DB}"/>
    <hyperlink ref="B134" r:id="rId1541" display="https://fantasydata.com/nfl/donovan-peoples-jones-fantasy/21754" xr:uid="{E48BF940-5A23-442D-9B67-07363EAB956B}"/>
    <hyperlink ref="B135" r:id="rId1542" display="https://fantasydata.com/nfl/darrel-williams-fantasy/20500" xr:uid="{762B7A73-A6FF-4FEA-A757-4497CB19C504}"/>
    <hyperlink ref="B136" r:id="rId1543" display="https://fantasydata.com/nfl/jd-mckissic-fantasy/18464" xr:uid="{4E6AE9E0-6D66-4E3E-A649-DB13AB55D6D5}"/>
    <hyperlink ref="B137" r:id="rId1544" display="https://fantasydata.com/nfl/devonta-smith-fantasy/21687" xr:uid="{D072B114-E790-4F06-9EDC-E75DE2140DB8}"/>
    <hyperlink ref="B138" r:id="rId1545" display="https://fantasydata.com/nfl/geoff-swaim-fantasy/17005" xr:uid="{EFDA9F9B-972B-47EE-8BC1-137F26F3C27A}"/>
    <hyperlink ref="B139" r:id="rId1546" display="https://fantasydata.com/nfl/amari-cooper-fantasy/16765" xr:uid="{EEF4E61D-0A46-458C-B2B5-406C9E1AF4E1}"/>
    <hyperlink ref="B140" r:id="rId1547" display="https://fantasydata.com/nfl/darren-fells-fantasy/15247" xr:uid="{227A1D77-D68B-46F2-937D-CF1B60623E2E}"/>
    <hyperlink ref="B141" r:id="rId1548" display="https://fantasydata.com/nfl/kyle-pitts-fantasy/22508" xr:uid="{0879CD3C-DB22-43D3-B88F-5C7E1AF050BD}"/>
    <hyperlink ref="B142" r:id="rId1549" display="https://fantasydata.com/nfl/juju-smith-schuster-fantasy/18883" xr:uid="{3E338BE1-8C89-41D3-ADB8-626E8AC72047}"/>
    <hyperlink ref="B143" r:id="rId1550" display="https://fantasydata.com/nfl/allen-lazard-fantasy/20145" xr:uid="{723567A0-67A6-42E6-848C-41B35F988E21}"/>
    <hyperlink ref="B144" r:id="rId1551" display="https://fantasydata.com/nfl/brandon-bolden-fantasy/13741" xr:uid="{302AB884-67C3-42F7-BFA4-68ACDF8C8489}"/>
    <hyperlink ref="B145" r:id="rId1552" display="https://fantasydata.com/nfl/elijah-moore-fantasy/22592" xr:uid="{9576918E-FE8F-45CD-A91E-7452F8156734}"/>
    <hyperlink ref="B146" r:id="rId1553" display="https://fantasydata.com/nfl/zach-pascal-fantasy/19172" xr:uid="{5F34640C-E1BF-4DB9-BBFA-90B44E58DE20}"/>
    <hyperlink ref="B147" r:id="rId1554" display="https://fantasydata.com/nfl/deandre-hopkins-fantasy/14986" xr:uid="{D37A1D95-62B5-48CC-A03F-C023F823DFCA}"/>
    <hyperlink ref="B148" r:id="rId1555" display="https://fantasydata.com/nfl/keelan-cole-fantasy/19514" xr:uid="{C1D6670B-88FF-49BE-9699-C7AF56A1A173}"/>
    <hyperlink ref="B149" r:id="rId1556" display="https://fantasydata.com/nfl/james-washington-fantasy/19865" xr:uid="{DC98ECA9-01AF-478D-B2A4-880BDE33CDF0}"/>
    <hyperlink ref="B150" r:id="rId1557" display="https://fantasydata.com/nfl/will-dissly-fantasy/19950" xr:uid="{2CB4396E-EE62-4F34-B6D2-06EAF616BD5B}"/>
    <hyperlink ref="B151" r:id="rId1558" display="https://fantasydata.com/nfl/michael-carter-fantasy/22553" xr:uid="{58B2BE02-C5CB-4F83-AA38-9D9FE0A72384}"/>
    <hyperlink ref="B152" r:id="rId1559" display="https://fantasydata.com/nfl/maxx-williams-fantasy/16816" xr:uid="{7DEE1C4C-AC6C-4AF3-845D-0DEDD7AA60DB}"/>
    <hyperlink ref="B153" r:id="rId1560" display="https://fantasydata.com/nfl/cj-board-fantasy/19200" xr:uid="{8CADC062-BEF1-4409-8621-A9D3C7D0CFE6}"/>
    <hyperlink ref="B154" r:id="rId1561" display="https://fantasydata.com/nfl/allen-robinson-ii-fantasy/16263" xr:uid="{243EA1AA-1FAD-453D-953C-BED6FB9F5103}"/>
    <hyperlink ref="B155" r:id="rId1562" display="https://fantasydata.com/nfl/jared-cook-fantasy/8534" xr:uid="{D0FC3D13-59FB-4AFD-8503-8EE041FB4E6A}"/>
    <hyperlink ref="B156" r:id="rId1563" display="https://fantasydata.com/nfl/chris-evans-fantasy/22647" xr:uid="{81886E71-F4EC-457D-94F6-7B6B1A8A0A81}"/>
    <hyperlink ref="B157" r:id="rId1564" display="https://fantasydata.com/nfl/braxton-berrios-fantasy/20038" xr:uid="{307835B5-1BCF-4088-AF1D-F325B53D32E3}"/>
    <hyperlink ref="B158" r:id="rId1565" display="https://fantasydata.com/nfl/kj-osborn-fantasy/21714" xr:uid="{12C22415-63AD-4C16-A976-53274E3D7FAF}"/>
    <hyperlink ref="B159" r:id="rId1566" display="https://fantasydata.com/nfl/aj-dillon-fantasy/21802" xr:uid="{EB786118-19BF-42AD-85E9-DD05BC600DCF}"/>
    <hyperlink ref="B160" r:id="rId1567" display="https://fantasydata.com/nfl/carlos-hyde-fantasy/16668" xr:uid="{4BBD9F10-7AAD-4D84-9DDD-57B9450E853A}"/>
    <hyperlink ref="B161" r:id="rId1568" display="https://fantasydata.com/nfl/rashard-higgins-fantasy/18089" xr:uid="{7AE818B3-87A5-4DB6-92E1-4CB15355BBF7}"/>
    <hyperlink ref="B162" r:id="rId1569" display="https://fantasydata.com/nfl/dan-arnold-fantasy/19659" xr:uid="{DAE6168B-80B2-40F4-A6DD-936166C7AB66}"/>
    <hyperlink ref="B163" r:id="rId1570" display="https://fantasydata.com/nfl/tony-jones-jr-fantasy/21774" xr:uid="{8CEC2BBB-0B82-44F8-A9FE-725E7ED4C643}"/>
    <hyperlink ref="B164" r:id="rId1571" display="https://fantasydata.com/nfl/james-proche-ii-fantasy/21723" xr:uid="{E381168F-5BB5-49B5-8353-062AE585BECF}"/>
    <hyperlink ref="B165" r:id="rId1572" display="https://fantasydata.com/nfl/kj-hamler-fantasy/21759" xr:uid="{E4BE3E33-9904-4DDC-A918-D449D54A3DB4}"/>
    <hyperlink ref="B166" r:id="rId1573" display="https://fantasydata.com/nfl/cody-white-fantasy/21964" xr:uid="{B0B90951-3A6E-4F14-A28C-5A5917EE06C5}"/>
    <hyperlink ref="B167" r:id="rId1574" display="https://fantasydata.com/nfl/demarcus-robinson-fantasy/18047" xr:uid="{C1857AFB-E03D-48EB-8F5C-F2A2D7365729}"/>
    <hyperlink ref="B168" r:id="rId1575" display="https://fantasydata.com/nfl/nelson-agholor-fantasy/16781" xr:uid="{E81019A6-3237-4D34-AA4F-92727544E74D}"/>
    <hyperlink ref="B169" r:id="rId1576" display="https://fantasydata.com/nfl/devin-singletary-fantasy/20941" xr:uid="{5E83A5EF-A335-4ECC-B084-5FB8FFD4665B}"/>
    <hyperlink ref="B170" r:id="rId1577" display="https://fantasydata.com/nfl/sterling-shepard-fantasy/17961" xr:uid="{4A464183-7814-4200-A50F-0ECA8ACE44EF}"/>
    <hyperlink ref="B171" r:id="rId1578" display="https://fantasydata.com/nfl/kadarius-toney-fantasy/22614" xr:uid="{0E7C7277-3119-4D8C-9D50-EDD1FEA3F486}"/>
    <hyperlink ref="B172" r:id="rId1579" display="https://fantasydata.com/nfl/alex-erickson-fantasy/18197" xr:uid="{8B900F86-025F-46D8-97D2-B05C2E1CED5D}"/>
    <hyperlink ref="B173" r:id="rId1580" display="https://fantasydata.com/nfl/royce-freeman-fantasy/19823" xr:uid="{584655E0-E2CC-4E1D-9004-388841614A42}"/>
    <hyperlink ref="B174" r:id="rId1581" display="https://fantasydata.com/nfl/jacob-hollister-fantasy/19281" xr:uid="{EF045FDB-E644-402B-A57A-A0F86ABAC28E}"/>
    <hyperlink ref="B175" r:id="rId1582" display="https://fantasydata.com/nfl/noah-fant-fantasy/20753" xr:uid="{684B4243-E47F-4970-865F-CAD8A7AA8361}"/>
    <hyperlink ref="B176" r:id="rId1583" display="https://fantasydata.com/nfl/mo-alie-cox-fantasy/18900" xr:uid="{14652F1E-80DA-4F23-BD38-7C9921052E4B}"/>
    <hyperlink ref="B177" r:id="rId1584" display="https://fantasydata.com/nfl/blake-jarwin-fantasy/19457" xr:uid="{256D40D9-2573-4CC3-B0E4-3474DE4212F8}"/>
    <hyperlink ref="B178" r:id="rId1585" display="https://fantasydata.com/nfl/gabriel-davis-fantasy/21735" xr:uid="{32C7E445-AD3C-4EAE-B569-97F100BDA0E2}"/>
    <hyperlink ref="B179" r:id="rId1586" display="https://fantasydata.com/nfl/ty-johnson-fantasy/20837" xr:uid="{A4B63FDD-B997-47DA-9B71-35DD86D56580}"/>
    <hyperlink ref="B180" r:id="rId1587" display="https://fantasydata.com/nfl/demetric-felton-fantasy/22533" xr:uid="{FB6C2A75-02B2-4723-ACC8-5AD1C0EA6A13}"/>
    <hyperlink ref="B181" r:id="rId1588" display="https://fantasydata.com/nfl/cam-sims-fantasy/20529" xr:uid="{B6A43F84-2D05-466A-AE2C-6DAD2EDD1770}"/>
    <hyperlink ref="B182" r:id="rId1589" display="https://fantasydata.com/nfl/byron-pringle-fantasy/20150" xr:uid="{D97DFE63-C0E4-474D-88F1-2E54279270AD}"/>
    <hyperlink ref="B183" r:id="rId1590" display="https://fantasydata.com/nfl/tyler-kroft-fantasy/16846" xr:uid="{2A14B920-6BFA-41E8-B307-369CE66074A8}"/>
    <hyperlink ref="B184" r:id="rId1591" display="https://fantasydata.com/nfl/freddie-swain-fantasy/21960" xr:uid="{D1795261-97FA-413A-ACFA-80A699BBAA92}"/>
    <hyperlink ref="B185" r:id="rId1592" display="https://fantasydata.com/nfl/damien-harris-fantasy/20790" xr:uid="{67170327-B6CB-4CBC-A86E-F43EF8D901E8}"/>
    <hyperlink ref="B186" r:id="rId1593" display="https://fantasydata.com/nfl/scotty-miller-fantasy/21138" xr:uid="{2124997C-135D-4652-AE21-F1F4ECD54E7F}"/>
    <hyperlink ref="B187" r:id="rId1594" display="https://fantasydata.com/nfl/mark-ingram-ii-fantasy/13337" xr:uid="{441C9062-E7D7-4535-85EE-AE7B78B6BD8A}"/>
    <hyperlink ref="B188" r:id="rId1595" display="https://fantasydata.com/nfl/tj-hockenson-fantasy/20805" xr:uid="{2027A15A-E9F8-4BF3-A400-73874E9BACBE}"/>
    <hyperlink ref="B189" r:id="rId1596" display="https://fantasydata.com/nfl/mike-thomas-fantasy/18445" xr:uid="{2BDAB946-8B7D-4474-90C6-E38A6CB525B5}"/>
    <hyperlink ref="B190" r:id="rId1597" display="https://fantasydata.com/nfl/donald-parham-jr-fantasy/20905" xr:uid="{AFDA2249-C10B-48BE-A806-330863EBA541}"/>
    <hyperlink ref="B191" r:id="rId1598" display="https://fantasydata.com/nfl/parris-campbell-fantasy/21005" xr:uid="{BC913AC7-9C42-4797-B740-9EA2EFD72329}"/>
    <hyperlink ref="B192" r:id="rId1599" display="https://fantasydata.com/nfl/latavius-murray-fantasy/15071" xr:uid="{09580F06-2DF3-49CC-9909-50FBF81D6FF7}"/>
    <hyperlink ref="B193" r:id="rId1600" display="https://fantasydata.com/nfl/kenny-stills-fantasy/15196" xr:uid="{22E4C1D6-49C4-4B64-9F90-A51ED875A705}"/>
    <hyperlink ref="B194" r:id="rId1601" display="https://fantasydata.com/nfl/zay-jones-fantasy/18926" xr:uid="{AC05F4D8-AB8A-4D70-8CDC-F202741C51AA}"/>
    <hyperlink ref="B195" r:id="rId1602" display="https://fantasydata.com/nfl/jj-taylor-fantasy/21837" xr:uid="{3F26E831-72BA-422A-8600-32D0728B0DBB}"/>
    <hyperlink ref="B196" r:id="rId1603" display="https://fantasydata.com/nfl/boston-scott-fantasy/20039" xr:uid="{7AF9425B-BB5D-490C-843E-F6B7287DBE4B}"/>
    <hyperlink ref="B197" r:id="rId1604" display="https://fantasydata.com/nfl/ameer-abdullah-fantasy/16815" xr:uid="{F851CF0A-4615-41CB-8D9C-4F3E27AE97BC}"/>
    <hyperlink ref="B198" r:id="rId1605" display="https://fantasydata.com/nfl/auden-tate-fantasy/20057" xr:uid="{AC44AF58-583A-49C1-826A-68BED10F5FEB}"/>
    <hyperlink ref="B199" r:id="rId1606" display="https://fantasydata.com/nfl/rondale-moore-fantasy/22626" xr:uid="{A63912C5-3517-481F-8F6E-469993263EA1}"/>
    <hyperlink ref="B200" r:id="rId1607" display="https://fantasydata.com/nfl/cameron-batson-fantasy/20372" xr:uid="{0EEF53EF-5E91-4F40-B64E-656FBBE25696}"/>
    <hyperlink ref="B201" r:id="rId1608" display="https://fantasydata.com/nfl/jeff-smith-fantasy/21078" xr:uid="{C717246B-7A18-4352-94A1-44A13623AC49}"/>
    <hyperlink ref="B202" r:id="rId1609" display="https://fantasydata.com/nfl/tyson-williams-fantasy/22126" xr:uid="{0CD083AE-EE8D-415D-80B1-634D3B8AE0E4}"/>
    <hyperlink ref="B203" r:id="rId1610" display="https://fantasydata.com/nfl/tommy-sweeney-fantasy/20957" xr:uid="{503103F2-FCFA-4312-98F1-D487092A5583}"/>
    <hyperlink ref="B204" r:id="rId1611" display="https://fantasydata.com/nfl/cole-kmet-fantasy/21772" xr:uid="{091B37B6-0E71-4048-B07A-204BE12B23CD}"/>
    <hyperlink ref="B205" r:id="rId1612" display="https://fantasydata.com/nfl/oj-howard-fantasy/18901" xr:uid="{4F1D1DF6-B6AA-4FC5-9DA8-30AD462060F2}"/>
    <hyperlink ref="B206" r:id="rId1613" display="https://fantasydata.com/nfl/evan-engram-fantasy/18912" xr:uid="{C835ACF1-F239-4053-BA64-0FDE7E5B48CF}"/>
    <hyperlink ref="B207" r:id="rId1614" display="https://fantasydata.com/nfl/jack-doyle-fantasy/15602" xr:uid="{FDF254F4-67C3-4682-9E23-0294989BA888}"/>
    <hyperlink ref="B208" r:id="rId1615" display="https://fantasydata.com/nfl/darnell-mooney-fantasy/21961" xr:uid="{D916D86B-414E-4757-93C4-198FA96715D5}"/>
    <hyperlink ref="B209" r:id="rId1616" display="https://fantasydata.com/nfl/khadarel-hodge-fantasy/20679" xr:uid="{B2299AF7-A95A-4B20-8B6F-809E27361A8D}"/>
    <hyperlink ref="B210" r:id="rId1617" display="https://fantasydata.com/nfl/kaden-smith-fantasy/20946" xr:uid="{816149C2-12F8-4F3E-9FAF-BD8AF52DCF7E}"/>
    <hyperlink ref="B211" r:id="rId1618" display="https://fantasydata.com/nfl/noah-brown-fantasy/19080" xr:uid="{CAAABA5D-038E-4BC9-8E91-4092C9FC9629}"/>
    <hyperlink ref="B212" r:id="rId1619" display="https://fantasydata.com/nfl/robby-anderson-fantasy/18187" xr:uid="{CBADB010-11C9-45C9-BD2E-D3C0DB2BA9C3}"/>
    <hyperlink ref="B213" r:id="rId1620" display="https://fantasydata.com/nfl/quintez-cephus-fantasy/21729" xr:uid="{075A0EC4-EBB4-428A-B192-983A276A48B9}"/>
    <hyperlink ref="B214" r:id="rId1621" display="https://fantasydata.com/nfl/darius-slayton-fantasy/20943" xr:uid="{1F8938BF-7715-4799-870B-BF4D0EE07D52}"/>
    <hyperlink ref="B215" r:id="rId1622" display="https://fantasydata.com/nfl/foster-moreau-fantasy/20884" xr:uid="{CC26BEF6-FB6E-48E4-ACEA-44FC2C888CE2}"/>
    <hyperlink ref="B216" r:id="rId1623" display="https://fantasydata.com/nfl/adam-humphries-fantasy/17290" xr:uid="{963CBC4C-A910-4F57-A245-466E22E9E18E}"/>
    <hyperlink ref="B217" r:id="rId1624" display="https://fantasydata.com/nfl/samaje-perine-fantasy/18993" xr:uid="{FC48356C-025E-4178-A537-6C8DADFA16E9}"/>
    <hyperlink ref="B218" r:id="rId1625" display="https://fantasydata.com/nfl/mycole-pruitt-fantasy/16903" xr:uid="{074ED1B9-EC63-499C-BDDE-17B12E4BA7A3}"/>
    <hyperlink ref="B219" r:id="rId1626" display="https://fantasydata.com/nfl/penny-hart-fantasy/20793" xr:uid="{AD9E267E-8261-4EB4-B4A8-0CA2C1764223}"/>
    <hyperlink ref="B220" r:id="rId1627" display="https://fantasydata.com/nfl/josh-oliver-fantasy/20899" xr:uid="{385F9C32-2321-494E-B43D-8175CD97F06C}"/>
    <hyperlink ref="B221" r:id="rId1628" display="https://fantasydata.com/nfl/blake-bell-fantasy/16878" xr:uid="{F05745E4-4C65-4D60-A1A2-E66EA5AB43F0}"/>
    <hyperlink ref="B222" r:id="rId1629" display="https://fantasydata.com/nfl/taja%C3%A9-sharpe-fantasy/18058" xr:uid="{852144E9-0AAE-456D-92E5-E36FC9C2AD83}"/>
    <hyperlink ref="B223" r:id="rId1630" display="https://fantasydata.com/nfl/albert-okwuegbunam-fantasy/21794" xr:uid="{4E33222E-A4DC-4885-8B91-609B779ED001}"/>
    <hyperlink ref="B224" r:id="rId1631" display="https://fantasydata.com/nfl/robert-tonyan-fantasy/19491" xr:uid="{D79A081C-0ED4-44CA-BF28-BBC82F604DCA}"/>
    <hyperlink ref="B225" r:id="rId1632" display="https://fantasydata.com/nfl/rex-burkhead-fantasy/14917" xr:uid="{81C329DA-7F3F-4B17-B6FD-80C020A825BE}"/>
    <hyperlink ref="B226" r:id="rId1633" display="https://fantasydata.com/nfl/noah-gray-fantasy/21785" xr:uid="{75C0CCEA-2DA7-4FB5-8F2E-8DEF6C54F465}"/>
    <hyperlink ref="B227" r:id="rId1634" display="https://fantasydata.com/nfl/ryan-griffin-fantasy/14985" xr:uid="{2A4C662E-DE2D-4EAD-94A9-F930CB8ABA2F}"/>
    <hyperlink ref="B228" r:id="rId1635" display="https://fantasydata.com/nfl/jonnu-smith-fantasy/18990" xr:uid="{0B327826-9419-413B-A80E-BD811BD1909C}"/>
    <hyperlink ref="B229" r:id="rId1636" display="https://fantasydata.com/nfl/josiah-deguara-fantasy/21798" xr:uid="{8A384CBE-6F5B-4313-A0BC-BB7249404077}"/>
    <hyperlink ref="B230" r:id="rId1637" display="https://fantasydata.com/nfl/tommy-hudson-fantasy/22418" xr:uid="{4E557C5F-4942-4405-BE77-92265B6BD6DA}"/>
    <hyperlink ref="B231" r:id="rId1638" display="https://fantasydata.com/nfl/amon-ra-st-brown-fantasy/22587" xr:uid="{615D5B40-0B64-4B1D-9013-67BADA518AE9}"/>
    <hyperlink ref="B232" r:id="rId1639" display="https://fantasydata.com/nfl/david-johnson-fantasy/16847" xr:uid="{FF247458-6FFF-44A0-A5C2-3A628EAE6A98}"/>
    <hyperlink ref="B233" r:id="rId1640" display="https://fantasydata.com/nfl/ronald-jones-ii-fantasy/19861" xr:uid="{F703C7A2-713B-449E-8AC9-6CB231780C0C}"/>
    <hyperlink ref="B234" r:id="rId1641" display="https://fantasydata.com/nfl/jaelon-darden-fantasy/22596" xr:uid="{13A4448A-C403-4BA3-8BB8-D0623164030A}"/>
    <hyperlink ref="B235" r:id="rId1642" display="https://fantasydata.com/nfl/dernest-johnson-fantasy/21593" xr:uid="{9E8285F1-4F83-41C3-ABD8-AFDF054CE40F}"/>
    <hyperlink ref="B236" r:id="rId1643" display="https://fantasydata.com/nfl/luke-farrell-fantasy/21795" xr:uid="{57660448-19D4-4E15-B98D-F08836C0A74A}"/>
    <hyperlink ref="B237" r:id="rId1644" display="https://fantasydata.com/nfl/isaiah-mckenzie-fantasy/19043" xr:uid="{D6290845-DB5C-4084-80F3-118164481411}"/>
    <hyperlink ref="B238" r:id="rId1645" display="https://fantasydata.com/nfl/devonta-freeman-fantasy/16524" xr:uid="{BA81E65E-454F-4638-BF27-69AB14BB66E9}"/>
    <hyperlink ref="B239" r:id="rId1646" display="https://fantasydata.com/nfl/alex-collins-fantasy/18088" xr:uid="{5A3D50BD-2904-4DB7-9F99-502769A5249A}"/>
    <hyperlink ref="B240" r:id="rId1647" display="https://fantasydata.com/nfl/damarea-crockett-fantasy/21240" xr:uid="{EA614EC1-86A3-41EE-9DB0-F794BC3A5847}"/>
    <hyperlink ref="B241" r:id="rId1648" display="https://fantasydata.com/nfl/diontae-spencer-fantasy/20722" xr:uid="{34494ADA-C728-429E-A085-CAE33CF9E93F}"/>
    <hyperlink ref="B242" r:id="rId1649" display="https://fantasydata.com/nfl/james-white-fantasy/16056" xr:uid="{1223ED99-EBA2-4C0D-AD2C-06805902BF82}"/>
    <hyperlink ref="B243" r:id="rId1650" display="https://fantasydata.com/nfl/elijhaa-penny-fantasy/18617" xr:uid="{6B02B203-80C4-477B-A285-F034DB6EE417}"/>
    <hyperlink ref="B244" r:id="rId1651" display="https://fantasydata.com/nfl/jake-funk-fantasy/22678" xr:uid="{88834E93-2A08-45C7-AA1A-F6B1B7476433}"/>
    <hyperlink ref="B245" r:id="rId1652" display="https://fantasydata.com/nfl/phillip-lindsay-fantasy/20128" xr:uid="{724F0890-D808-4AA7-9F47-F8787D9872D0}"/>
    <hyperlink ref="B246" r:id="rId1653" display="https://fantasydata.com/nfl/gary-brightwell-fantasy/22672" xr:uid="{F95D099B-727C-4A7D-95AA-1B555EFFAD7D}"/>
    <hyperlink ref="B247" r:id="rId1654" display="https://fantasydata.com/nfl/jalen-guyton-fantasy/21448" xr:uid="{8B935F9C-CF35-4B4D-8F1F-BD6F66E7FCD8}"/>
    <hyperlink ref="B248" r:id="rId1655" display="https://fantasydata.com/nfl/larry-rountree-iii-fantasy/21777" xr:uid="{6D45F1A2-E80A-4FDC-8898-BBBB25DE4008}"/>
    <hyperlink ref="B249" r:id="rId1656" display="https://fantasydata.com/nfl/aj-brown-fantasy/21042" xr:uid="{C2545574-8DD1-43CF-A74C-5451D86583C0}"/>
    <hyperlink ref="B250" r:id="rId1657" display="https://fantasydata.com/nfl/mekhi-sargent-fantasy/22677" xr:uid="{510C318C-E1D4-49E2-9D29-5AF230FF27FB}"/>
    <hyperlink ref="B251" r:id="rId1658" display="https://fantasydata.com/nfl/colin-thompson-fantasy/19542" xr:uid="{2E98596B-157F-434A-BF29-6AC85FA2A6F9}"/>
    <hyperlink ref="B252" r:id="rId1659" display="https://fantasydata.com/nfl/brandon-zylstra-fantasy/19779" xr:uid="{0F68EE94-559D-426C-9DF1-BAC6FFCF226B}"/>
    <hyperlink ref="B253" r:id="rId1660" display="https://fantasydata.com/nfl/ian-thomas-fantasy/19910" xr:uid="{394CDC00-6121-456C-83E6-DB85A3AA0DB7}"/>
    <hyperlink ref="B254" r:id="rId1661" display="https://fantasydata.com/nfl/andre-roberts-fantasy/11565" xr:uid="{71BEBE3C-EE98-4B46-9A1A-1CACCC9BD74C}"/>
    <hyperlink ref="B255" r:id="rId1662" display="https://fantasydata.com/nfl/chris-conley-fantasy/16837" xr:uid="{FCE12BD8-4AC1-406B-9976-F3B50E9CBC09}"/>
    <hyperlink ref="B256" r:id="rId1663" display="https://fantasydata.com/nfl/chris-moore-fantasy/18030" xr:uid="{4ACE1111-A2CA-4A89-8580-88117EA3DD6C}"/>
    <hyperlink ref="B257" r:id="rId1664" display="https://fantasydata.com/nfl/pharaoh-brown-fantasy/19304" xr:uid="{2169A6B7-DF28-47B3-B963-70F00A8FF4B1}"/>
    <hyperlink ref="B258" r:id="rId1665" display="https://fantasydata.com/nfl/antony-auclair-fantasy/19335" xr:uid="{92C4CAD6-F947-48D7-B5CB-9BC312A3D8A2}"/>
    <hyperlink ref="B259" r:id="rId1666" display="https://fantasydata.com/nfl/scottie-phillips-fantasy/21856" xr:uid="{2DCA422B-9B30-4F89-860F-A580D4414BFE}"/>
    <hyperlink ref="B260" r:id="rId1667" display="https://fantasydata.com/nfl/jimmy-graham-fantasy/11488" xr:uid="{A258B3BF-5DDE-4938-83C2-F035B6A8D5C5}"/>
    <hyperlink ref="B261" r:id="rId1668" display="https://fantasydata.com/nfl/marquise-goodwin-fantasy/14865" xr:uid="{B87667E8-8713-4EFC-A4DF-8B73F4F9FECA}"/>
    <hyperlink ref="B262" r:id="rId1669" display="https://fantasydata.com/nfl/damien-williams-fantasy/16031" xr:uid="{AA93A3B6-EDC5-454C-8633-EB88528B560B}"/>
    <hyperlink ref="B263" r:id="rId1670" display="https://fantasydata.com/nfl/jesse-james-fantasy/16920" xr:uid="{D7586F2A-FCD2-4536-8364-6C0B475803D0}"/>
    <hyperlink ref="B264" r:id="rId1671" display="https://fantasydata.com/nfl/damiere-byrd-fantasy/17141" xr:uid="{7D11BD1E-A12C-48B3-BA7A-378E6337706B}"/>
    <hyperlink ref="B265" r:id="rId1672" display="https://fantasydata.com/nfl/jp-holtz-fantasy/18498" xr:uid="{3CA1D283-066E-4404-9F76-43268DED5408}"/>
    <hyperlink ref="B266" r:id="rId1673" display="https://fantasydata.com/nfl/nsimba-webster-fantasy/21295" xr:uid="{D09B7121-CE47-498C-A7C7-F9F37E9A4436}"/>
    <hyperlink ref="B267" r:id="rId1674" display="https://fantasydata.com/nfl/khalil-herbert-fantasy/22563" xr:uid="{14A9BF7A-5281-4A9F-A5C4-916959D4642C}"/>
    <hyperlink ref="B268" r:id="rId1675" display="https://fantasydata.com/nfl/david-njoku-fantasy/18876" xr:uid="{85847F84-A017-4509-BBA6-42BEE22853B4}"/>
    <hyperlink ref="B269" r:id="rId1676" display="https://fantasydata.com/nfl/jordan-franks-fantasy/20264" xr:uid="{1F0573F0-2E50-4E03-AC8E-1E2E6FC6CD17}"/>
    <hyperlink ref="B270" r:id="rId1677" display="https://fantasydata.com/nfl/harrison-bryant-fantasy/21783" xr:uid="{0F6C5FF9-A384-40F5-9C1C-FDC46E8C7724}"/>
    <hyperlink ref="B271" r:id="rId1678" display="https://fantasydata.com/nfl/anthony-schwartz-fantasy/22588" xr:uid="{BF1F36EF-03BF-4EB2-9CF8-51884931D47A}"/>
    <hyperlink ref="B272" r:id="rId1679" display="https://fantasydata.com/nfl/taiwan-jones-fantasy/13063" xr:uid="{E8F07922-E8AD-4563-AD1B-4A29EE59C3B4}"/>
    <hyperlink ref="B273" r:id="rId1680" display="https://fantasydata.com/nfl/jake-kumerow-fantasy/17289" xr:uid="{088DEF72-7665-4A04-AC88-65953402E076}"/>
    <hyperlink ref="B274" r:id="rId1681" display="https://fantasydata.com/nfl/reggie-gilliam-fantasy/22206" xr:uid="{6ACD24CA-94B3-4B09-89F4-50CFAACC3339}"/>
    <hyperlink ref="B275" r:id="rId1682" display="https://fantasydata.com/nfl/deandre-carter-fantasy/17218" xr:uid="{A3D26BB9-E480-4CB0-8697-2E07F0C7FB60}"/>
    <hyperlink ref="B276" r:id="rId1683" display="https://fantasydata.com/nfl/ricky-seals-jones-fantasy/19410" xr:uid="{BEBB2B95-0BBE-4564-8656-85504CB16B8C}"/>
    <hyperlink ref="B277" r:id="rId1684" display="https://fantasydata.com/nfl/jaret-patterson-fantasy/22556" xr:uid="{83B0739E-AE39-4C2F-A0A5-13BE89A7DD08}"/>
    <hyperlink ref="B278" r:id="rId1685" display="https://fantasydata.com/nfl/dax-milne-fantasy/22572" xr:uid="{84D7705D-08C3-4EDB-92DE-87CEEBE856FE}"/>
    <hyperlink ref="B279" r:id="rId1686" display="https://fantasydata.com/nfl/john-bates-fantasy/22657" xr:uid="{5E0BE697-978A-480A-993D-0F52B7081D49}"/>
    <hyperlink ref="B280" r:id="rId1687" display="https://fantasydata.com/nfl/eric-tomlinson-fantasy/17223" xr:uid="{A0FF08D9-BCCB-4B2C-9B00-3CB04ECA7C9D}"/>
    <hyperlink ref="B281" r:id="rId1688" display="https://fantasydata.com/nfl/tylan-wallace-fantasy/22604" xr:uid="{E76753D2-D910-4B15-8492-45B0D67FE084}"/>
    <hyperlink ref="B282" r:id="rId1689" display="https://fantasydata.com/nfl/godwin-igwebuike-fantasy/20191" xr:uid="{232AEA62-44E5-45D5-BAD1-178F8009967D}"/>
    <hyperlink ref="B283" r:id="rId1690" display="https://fantasydata.com/nfl/trinity-benson-fantasy/21368" xr:uid="{94D31D66-B2C1-4BD9-BDA6-FDCF9EBF05F9}"/>
    <hyperlink ref="B284" r:id="rId1691" display="https://fantasydata.com/nfl/demetrius-harris-fantasy/15305" xr:uid="{76C8A5C8-AE0D-4C45-A2D8-2A6A4F6F7D88}"/>
    <hyperlink ref="B285" r:id="rId1692" display="https://fantasydata.com/nfl/darrell-daniels-fantasy/19176" xr:uid="{D32DF85D-5159-4783-9EB6-7180D6C6311B}"/>
    <hyperlink ref="B286" r:id="rId1693" display="https://fantasydata.com/nfl/antoine-wesley-fantasy/20979" xr:uid="{B584A4A8-86B7-4A2A-879E-654CB2D36201}"/>
    <hyperlink ref="B287" r:id="rId1694" display="https://fantasydata.com/nfl/jonathan-ward-fantasy/21782" xr:uid="{56D3F8C2-34D7-4A93-B1CB-317648BCA272}"/>
    <hyperlink ref="B288" r:id="rId1695" display="https://fantasydata.com/nfl/phillip-dorsett-ii-fantasy/16790" xr:uid="{C1304DC7-F8C8-4FDD-B812-0C2F4DD3DB53}"/>
    <hyperlink ref="B289" r:id="rId1696" display="https://fantasydata.com/nfl/chris-manhertz-fantasy/17762" xr:uid="{E7F9D5B3-B330-4821-90A9-6F042DB0D59B}"/>
    <hyperlink ref="B290" r:id="rId1697" display="https://fantasydata.com/nfl/jamal-agnew-fantasy/19044" xr:uid="{C3233CC5-3965-4898-B878-C9C047734E6C}"/>
    <hyperlink ref="B291" r:id="rId1698" display="https://fantasydata.com/nfl/dare-ogunbowale-fantasy/19626" xr:uid="{AABAE9C0-C86E-4889-80C5-EB548B15EADC}"/>
    <hyperlink ref="B292" r:id="rId1699" display="https://fantasydata.com/nfl/tyron-johnson-fantasy/20838" xr:uid="{0F5844FD-AE72-4132-8FD5-BFDB3E6DF0EF}"/>
    <hyperlink ref="B293" r:id="rId1700" display="https://fantasydata.com/nfl/cj-uzomah-fantasy/16917" xr:uid="{F87BA176-B86E-4416-B0C8-F475E75525DE}"/>
    <hyperlink ref="B294" r:id="rId1701" display="https://fantasydata.com/nfl/stanley-morgan-fantasy/20886" xr:uid="{4AF74DAB-2393-494B-9130-71CAA257A741}"/>
    <hyperlink ref="B295" r:id="rId1702" display="https://fantasydata.com/nfl/drew-sample-fantasy/20931" xr:uid="{043C32F8-7F37-40F3-925F-DC821AA439E1}"/>
    <hyperlink ref="B296" r:id="rId1703" display="https://fantasydata.com/nfl/trenton-irwin-fantasy/21263" xr:uid="{A424065E-1547-4713-926B-52514D221645}"/>
    <hyperlink ref="B297" r:id="rId1704" display="https://fantasydata.com/nfl/mitchell-wilcox-fantasy/21800" xr:uid="{CBFEA078-31B9-48A6-9152-A49448C7BB5D}"/>
    <hyperlink ref="B298" r:id="rId1705" display="https://fantasydata.com/nfl/eric-ebron-fantasy/16451" xr:uid="{820C8CA5-B79C-499A-9741-85DD61F6CED5}"/>
    <hyperlink ref="B299" r:id="rId1706" display="https://fantasydata.com/nfl/kalen-ballage-fantasy/19824" xr:uid="{E061A0FB-249A-41B3-B18C-77CCF9342C51}"/>
    <hyperlink ref="B300" r:id="rId1707" display="https://fantasydata.com/nfl/zach-gentry-fantasy/20770" xr:uid="{4C25EC50-E6D8-45B9-B8DD-45300DC38B90}"/>
    <hyperlink ref="B301" r:id="rId1708" display="https://fantasydata.com/nfl/benny-snell-jr-fantasy/20950" xr:uid="{BD8D7D16-E762-4024-90ED-77E6785D2143}"/>
  </hyperlinks>
  <pageMargins left="0.7" right="0.7" top="0.75" bottom="0.75" header="0.3" footer="0.3"/>
  <pageSetup orientation="portrait" horizontalDpi="4294967293" r:id="rId1709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203E99-8AF8-4358-B6BB-3762A152998D}">
  <dimension ref="A1:B1"/>
  <sheetViews>
    <sheetView workbookViewId="0">
      <selection activeCell="A2" sqref="A2:B301"/>
    </sheetView>
  </sheetViews>
  <sheetFormatPr defaultRowHeight="14.4"/>
  <sheetData>
    <row r="1" spans="1:2">
      <c r="A1" t="s">
        <v>7051</v>
      </c>
      <c r="B1" t="s">
        <v>7051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E34"/>
  <sheetViews>
    <sheetView zoomScale="98" workbookViewId="0">
      <selection activeCell="B5" sqref="B5"/>
    </sheetView>
  </sheetViews>
  <sheetFormatPr defaultRowHeight="14.4"/>
  <cols>
    <col min="1" max="1" width="17.109375" bestFit="1" customWidth="1"/>
    <col min="2" max="3" width="10.77734375" bestFit="1" customWidth="1"/>
  </cols>
  <sheetData>
    <row r="1" spans="1:5">
      <c r="A1" t="s">
        <v>33</v>
      </c>
      <c r="D1" t="s">
        <v>36</v>
      </c>
    </row>
    <row r="2" spans="1:5">
      <c r="A2">
        <v>99</v>
      </c>
      <c r="B2">
        <v>3.3</v>
      </c>
      <c r="D2">
        <v>99</v>
      </c>
      <c r="E2">
        <v>4</v>
      </c>
    </row>
    <row r="3" spans="1:5">
      <c r="A3">
        <v>98</v>
      </c>
      <c r="B3">
        <v>2.5</v>
      </c>
      <c r="D3">
        <v>98</v>
      </c>
      <c r="E3">
        <v>3.7</v>
      </c>
    </row>
    <row r="4" spans="1:5">
      <c r="A4">
        <v>97</v>
      </c>
      <c r="B4">
        <v>2.1</v>
      </c>
      <c r="D4">
        <v>97</v>
      </c>
      <c r="E4">
        <v>3.5</v>
      </c>
    </row>
    <row r="5" spans="1:5">
      <c r="A5">
        <v>96</v>
      </c>
      <c r="B5">
        <v>1.8</v>
      </c>
      <c r="D5">
        <v>96</v>
      </c>
      <c r="E5">
        <v>3.2</v>
      </c>
    </row>
    <row r="6" spans="1:5">
      <c r="A6">
        <v>95</v>
      </c>
      <c r="B6">
        <v>1.4</v>
      </c>
      <c r="D6">
        <v>95</v>
      </c>
      <c r="E6">
        <v>3.2</v>
      </c>
    </row>
    <row r="7" spans="1:5">
      <c r="A7">
        <v>94</v>
      </c>
      <c r="B7">
        <v>1.3</v>
      </c>
      <c r="D7">
        <v>94</v>
      </c>
      <c r="E7">
        <v>2.8</v>
      </c>
    </row>
    <row r="8" spans="1:5">
      <c r="A8">
        <v>93</v>
      </c>
      <c r="B8">
        <v>1.2</v>
      </c>
      <c r="D8">
        <v>93</v>
      </c>
      <c r="E8">
        <v>2.7</v>
      </c>
    </row>
    <row r="9" spans="1:5">
      <c r="A9">
        <v>92</v>
      </c>
      <c r="B9">
        <v>1.1000000000000001</v>
      </c>
      <c r="D9">
        <v>92</v>
      </c>
      <c r="E9">
        <v>2.7</v>
      </c>
    </row>
    <row r="10" spans="1:5">
      <c r="A10">
        <v>91</v>
      </c>
      <c r="B10">
        <v>0.8</v>
      </c>
      <c r="D10">
        <v>91</v>
      </c>
      <c r="E10">
        <v>2.5</v>
      </c>
    </row>
    <row r="11" spans="1:5">
      <c r="A11">
        <v>90</v>
      </c>
      <c r="B11">
        <v>0.8</v>
      </c>
      <c r="D11">
        <v>90</v>
      </c>
      <c r="E11">
        <v>2.2000000000000002</v>
      </c>
    </row>
    <row r="12" spans="1:5">
      <c r="A12">
        <v>89</v>
      </c>
      <c r="B12">
        <v>0.7</v>
      </c>
      <c r="D12">
        <v>89</v>
      </c>
      <c r="E12">
        <v>2.2000000000000002</v>
      </c>
    </row>
    <row r="13" spans="1:5">
      <c r="A13">
        <v>88</v>
      </c>
      <c r="B13">
        <v>0.7</v>
      </c>
      <c r="D13">
        <v>88</v>
      </c>
      <c r="E13">
        <v>2.2000000000000002</v>
      </c>
    </row>
    <row r="14" spans="1:5">
      <c r="A14">
        <v>87</v>
      </c>
      <c r="B14">
        <v>0.6</v>
      </c>
      <c r="D14">
        <v>87</v>
      </c>
      <c r="E14">
        <v>2.2000000000000002</v>
      </c>
    </row>
    <row r="15" spans="1:5">
      <c r="A15">
        <v>86</v>
      </c>
      <c r="B15">
        <v>0.6</v>
      </c>
      <c r="D15">
        <v>86</v>
      </c>
      <c r="E15">
        <v>2</v>
      </c>
    </row>
    <row r="16" spans="1:5">
      <c r="D16">
        <v>85</v>
      </c>
      <c r="E16">
        <v>2</v>
      </c>
    </row>
    <row r="17" spans="1:5">
      <c r="A17" s="1">
        <v>44084</v>
      </c>
      <c r="B17" s="1">
        <v>44090</v>
      </c>
      <c r="C17" t="s">
        <v>194</v>
      </c>
      <c r="D17">
        <v>84</v>
      </c>
      <c r="E17">
        <v>2</v>
      </c>
    </row>
    <row r="18" spans="1:5">
      <c r="A18" s="1">
        <v>44091</v>
      </c>
      <c r="B18" s="1">
        <v>44097</v>
      </c>
      <c r="C18" t="s">
        <v>195</v>
      </c>
      <c r="D18">
        <v>83</v>
      </c>
      <c r="E18">
        <v>2</v>
      </c>
    </row>
    <row r="19" spans="1:5">
      <c r="A19" s="1">
        <v>44098</v>
      </c>
      <c r="B19" s="1">
        <v>44104</v>
      </c>
      <c r="C19" t="s">
        <v>196</v>
      </c>
      <c r="D19">
        <v>82</v>
      </c>
      <c r="E19">
        <v>2</v>
      </c>
    </row>
    <row r="20" spans="1:5">
      <c r="A20" s="1">
        <v>44105</v>
      </c>
      <c r="B20" s="1">
        <v>44111</v>
      </c>
      <c r="C20" t="s">
        <v>197</v>
      </c>
      <c r="D20">
        <v>81</v>
      </c>
      <c r="E20">
        <v>2</v>
      </c>
    </row>
    <row r="21" spans="1:5">
      <c r="A21" s="1">
        <v>44112</v>
      </c>
      <c r="B21" s="1">
        <v>44118</v>
      </c>
      <c r="C21" t="s">
        <v>198</v>
      </c>
      <c r="D21">
        <v>80</v>
      </c>
      <c r="E21">
        <v>1.8</v>
      </c>
    </row>
    <row r="22" spans="1:5">
      <c r="A22" s="1">
        <v>44119</v>
      </c>
      <c r="B22" s="1">
        <v>44125</v>
      </c>
      <c r="C22" t="s">
        <v>199</v>
      </c>
      <c r="D22">
        <v>79</v>
      </c>
      <c r="E22">
        <v>1.8</v>
      </c>
    </row>
    <row r="23" spans="1:5">
      <c r="A23" s="1">
        <v>44126</v>
      </c>
      <c r="B23" s="1">
        <v>44132</v>
      </c>
      <c r="C23" t="s">
        <v>200</v>
      </c>
      <c r="D23">
        <v>78</v>
      </c>
      <c r="E23">
        <v>1.8</v>
      </c>
    </row>
    <row r="24" spans="1:5">
      <c r="A24" s="1">
        <v>44133</v>
      </c>
      <c r="B24" s="1">
        <v>44139</v>
      </c>
      <c r="C24" t="s">
        <v>201</v>
      </c>
      <c r="D24">
        <v>77</v>
      </c>
      <c r="E24">
        <v>1.8</v>
      </c>
    </row>
    <row r="25" spans="1:5">
      <c r="A25" s="1">
        <v>44140</v>
      </c>
      <c r="B25" s="1">
        <v>44146</v>
      </c>
      <c r="C25" t="s">
        <v>202</v>
      </c>
      <c r="D25">
        <v>76</v>
      </c>
      <c r="E25">
        <v>1.8</v>
      </c>
    </row>
    <row r="26" spans="1:5">
      <c r="A26" s="1">
        <v>44147</v>
      </c>
      <c r="B26" s="1">
        <v>44153</v>
      </c>
      <c r="C26" t="s">
        <v>203</v>
      </c>
      <c r="D26">
        <v>75</v>
      </c>
      <c r="E26">
        <v>1.8</v>
      </c>
    </row>
    <row r="27" spans="1:5">
      <c r="A27" s="1">
        <v>44154</v>
      </c>
      <c r="B27" s="1">
        <v>44160</v>
      </c>
      <c r="C27" t="s">
        <v>204</v>
      </c>
    </row>
    <row r="28" spans="1:5">
      <c r="A28" s="1">
        <v>44161</v>
      </c>
      <c r="B28" s="1">
        <v>44167</v>
      </c>
      <c r="C28" t="s">
        <v>205</v>
      </c>
    </row>
    <row r="29" spans="1:5">
      <c r="A29" s="1">
        <v>44168</v>
      </c>
      <c r="B29" s="1">
        <v>44174</v>
      </c>
      <c r="C29" t="s">
        <v>206</v>
      </c>
    </row>
    <row r="30" spans="1:5">
      <c r="A30" s="1">
        <v>44175</v>
      </c>
      <c r="B30" s="1">
        <v>44181</v>
      </c>
      <c r="C30" t="s">
        <v>207</v>
      </c>
    </row>
    <row r="31" spans="1:5">
      <c r="A31" s="1">
        <v>44182</v>
      </c>
      <c r="B31" s="1">
        <v>44188</v>
      </c>
      <c r="C31" t="s">
        <v>208</v>
      </c>
    </row>
    <row r="32" spans="1:5">
      <c r="A32" s="1">
        <v>44189</v>
      </c>
      <c r="B32" s="1">
        <v>44195</v>
      </c>
      <c r="C32" t="s">
        <v>209</v>
      </c>
    </row>
    <row r="33" spans="1:3">
      <c r="A33" s="1">
        <v>44196</v>
      </c>
      <c r="B33" s="1">
        <v>44202</v>
      </c>
      <c r="C33" t="s">
        <v>210</v>
      </c>
    </row>
    <row r="34" spans="1:3">
      <c r="A34" s="1"/>
      <c r="B34" s="1"/>
    </row>
  </sheetData>
  <phoneticPr fontId="18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1F150B-A6B4-4007-873A-1D4232A00CCE}">
  <sheetPr>
    <pageSetUpPr fitToPage="1"/>
  </sheetPr>
  <dimension ref="A1:Z190"/>
  <sheetViews>
    <sheetView tabSelected="1" topLeftCell="A4" zoomScale="82" zoomScaleNormal="80" workbookViewId="0">
      <selection activeCell="B10" sqref="B10"/>
    </sheetView>
  </sheetViews>
  <sheetFormatPr defaultRowHeight="14.4"/>
  <cols>
    <col min="1" max="1" width="24.77734375" bestFit="1" customWidth="1"/>
    <col min="2" max="2" width="7.88671875" bestFit="1" customWidth="1"/>
    <col min="3" max="3" width="7" customWidth="1"/>
    <col min="4" max="4" width="8.88671875" customWidth="1"/>
    <col min="5" max="5" width="11.33203125" customWidth="1"/>
    <col min="6" max="6" width="8.77734375" customWidth="1"/>
    <col min="7" max="7" width="9.77734375" customWidth="1"/>
    <col min="8" max="10" width="8.88671875" customWidth="1"/>
    <col min="11" max="11" width="9.5546875" customWidth="1"/>
    <col min="12" max="12" width="7.44140625" customWidth="1"/>
    <col min="13" max="13" width="11.109375" customWidth="1"/>
    <col min="14" max="14" width="7.44140625" customWidth="1"/>
    <col min="15" max="16" width="10.21875" customWidth="1"/>
    <col min="17" max="17" width="10.77734375" customWidth="1"/>
    <col min="18" max="18" width="11.109375" bestFit="1" customWidth="1"/>
    <col min="19" max="20" width="24.77734375" customWidth="1"/>
    <col min="25" max="25" width="9.77734375" bestFit="1" customWidth="1"/>
    <col min="27" max="27" width="10.5546875" bestFit="1" customWidth="1"/>
    <col min="28" max="28" width="10.5546875" customWidth="1"/>
  </cols>
  <sheetData>
    <row r="1" spans="1:26" ht="55.8" customHeight="1">
      <c r="A1" s="26"/>
      <c r="B1" s="26"/>
      <c r="C1" s="26"/>
      <c r="D1" s="26"/>
      <c r="E1" s="26"/>
      <c r="F1" s="26"/>
      <c r="G1" s="27"/>
      <c r="H1" s="27"/>
      <c r="I1" s="27"/>
      <c r="J1" s="27"/>
      <c r="K1" s="27"/>
      <c r="L1" s="38" t="s">
        <v>4904</v>
      </c>
      <c r="M1" s="27"/>
      <c r="N1" s="27"/>
      <c r="O1" s="27"/>
      <c r="P1" s="41" t="s">
        <v>4904</v>
      </c>
      <c r="Q1" s="27"/>
      <c r="R1" s="27"/>
      <c r="S1" s="27"/>
      <c r="T1" s="27"/>
      <c r="U1" s="27"/>
      <c r="V1" s="27"/>
      <c r="W1" s="27"/>
      <c r="X1" s="27"/>
      <c r="Y1" s="27"/>
      <c r="Z1" s="27"/>
    </row>
    <row r="2" spans="1:26" ht="16.2" customHeight="1">
      <c r="A2" s="26"/>
      <c r="B2" s="26"/>
      <c r="C2" s="26"/>
      <c r="D2" s="26"/>
      <c r="E2" s="26"/>
      <c r="F2" s="26"/>
      <c r="G2" s="27"/>
      <c r="H2" s="27"/>
      <c r="I2" s="27"/>
      <c r="J2" s="27"/>
      <c r="K2" s="27"/>
      <c r="L2" s="37" t="s">
        <v>4901</v>
      </c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</row>
    <row r="3" spans="1:26">
      <c r="A3" s="39"/>
      <c r="B3" s="39"/>
      <c r="C3" s="39"/>
      <c r="D3" s="39" t="s">
        <v>194</v>
      </c>
      <c r="E3" s="39" t="s">
        <v>194</v>
      </c>
      <c r="F3" s="39" t="s">
        <v>194</v>
      </c>
      <c r="G3" s="39" t="s">
        <v>194</v>
      </c>
      <c r="H3" s="39" t="s">
        <v>194</v>
      </c>
      <c r="I3" s="39" t="s">
        <v>195</v>
      </c>
      <c r="J3" s="39" t="s">
        <v>195</v>
      </c>
      <c r="K3" s="39" t="s">
        <v>195</v>
      </c>
      <c r="L3" s="39" t="s">
        <v>195</v>
      </c>
      <c r="M3" s="39" t="s">
        <v>195</v>
      </c>
      <c r="N3" s="39" t="s">
        <v>196</v>
      </c>
      <c r="O3" s="39" t="s">
        <v>196</v>
      </c>
      <c r="P3" s="39" t="s">
        <v>196</v>
      </c>
      <c r="Q3" s="39" t="s">
        <v>196</v>
      </c>
      <c r="R3" s="39" t="s">
        <v>196</v>
      </c>
      <c r="S3" s="39"/>
      <c r="T3" s="39"/>
      <c r="U3" s="19" t="s">
        <v>4902</v>
      </c>
      <c r="V3" s="19" t="s">
        <v>4902</v>
      </c>
      <c r="W3" s="19" t="s">
        <v>4902</v>
      </c>
      <c r="X3" s="19" t="s">
        <v>4902</v>
      </c>
      <c r="Y3" s="19" t="s">
        <v>4902</v>
      </c>
      <c r="Z3" s="19" t="s">
        <v>4902</v>
      </c>
    </row>
    <row r="4" spans="1:26">
      <c r="A4" s="39" t="s">
        <v>186</v>
      </c>
      <c r="B4" s="39" t="s">
        <v>187</v>
      </c>
      <c r="C4" s="39" t="s">
        <v>4903</v>
      </c>
      <c r="D4" s="39" t="s">
        <v>212</v>
      </c>
      <c r="E4" s="39" t="s">
        <v>213</v>
      </c>
      <c r="F4" s="39" t="s">
        <v>6949</v>
      </c>
      <c r="G4" s="39" t="s">
        <v>363</v>
      </c>
      <c r="H4" s="39" t="s">
        <v>364</v>
      </c>
      <c r="I4" s="39" t="s">
        <v>212</v>
      </c>
      <c r="J4" s="39" t="s">
        <v>213</v>
      </c>
      <c r="K4" s="39" t="s">
        <v>6949</v>
      </c>
      <c r="L4" s="39" t="s">
        <v>363</v>
      </c>
      <c r="M4" s="39" t="s">
        <v>364</v>
      </c>
      <c r="N4" s="39" t="s">
        <v>212</v>
      </c>
      <c r="O4" s="39" t="s">
        <v>213</v>
      </c>
      <c r="P4" s="39" t="s">
        <v>6949</v>
      </c>
      <c r="Q4" s="39" t="s">
        <v>363</v>
      </c>
      <c r="R4" s="39" t="s">
        <v>364</v>
      </c>
      <c r="S4" s="39" t="s">
        <v>186</v>
      </c>
      <c r="T4" s="39" t="s">
        <v>187</v>
      </c>
      <c r="U4" s="20" t="s">
        <v>212</v>
      </c>
      <c r="V4" s="19" t="s">
        <v>213</v>
      </c>
      <c r="W4" s="19" t="s">
        <v>583</v>
      </c>
      <c r="X4" s="20" t="s">
        <v>6949</v>
      </c>
      <c r="Y4" s="20" t="s">
        <v>363</v>
      </c>
      <c r="Z4" s="20" t="s">
        <v>364</v>
      </c>
    </row>
    <row r="5" spans="1:26">
      <c r="A5" s="25" t="s">
        <v>74</v>
      </c>
      <c r="B5" s="25" t="s">
        <v>190</v>
      </c>
      <c r="C5" s="25">
        <v>3</v>
      </c>
      <c r="D5" s="7">
        <v>10.7</v>
      </c>
      <c r="E5" s="7">
        <v>20.605</v>
      </c>
      <c r="F5" s="40">
        <v>17</v>
      </c>
      <c r="G5" s="40">
        <v>4</v>
      </c>
      <c r="H5" s="40">
        <v>6</v>
      </c>
      <c r="I5" s="40">
        <v>47.7</v>
      </c>
      <c r="J5" s="7">
        <v>34.327799999999996</v>
      </c>
      <c r="K5" s="40">
        <v>37</v>
      </c>
      <c r="L5" s="40">
        <v>6</v>
      </c>
      <c r="M5" s="40">
        <v>12</v>
      </c>
      <c r="N5" s="40">
        <v>19.399999999999999</v>
      </c>
      <c r="O5" s="7">
        <v>23.159500000000001</v>
      </c>
      <c r="P5" s="40">
        <v>29</v>
      </c>
      <c r="Q5" s="40">
        <v>3</v>
      </c>
      <c r="R5" s="40">
        <v>-5</v>
      </c>
      <c r="S5" s="25" t="s">
        <v>74</v>
      </c>
      <c r="T5" s="25" t="str">
        <f>INDEX(Sheet1!$D$2:$K$301,MATCH(Output!S5,Sheet1!$K$2:$K$301,0),1)</f>
        <v>RB</v>
      </c>
      <c r="U5" s="7">
        <f>(D5+I5+N5)/$C5</f>
        <v>25.933333333333337</v>
      </c>
      <c r="V5" s="7">
        <f>(E5+J5+O5)/$C5</f>
        <v>26.030766666666665</v>
      </c>
      <c r="W5" s="7">
        <f>U5-V5</f>
        <v>-9.743333333332771E-2</v>
      </c>
      <c r="X5" s="7">
        <f>(F5+K5+P5)/$C5</f>
        <v>27.666666666666668</v>
      </c>
      <c r="Y5" s="7">
        <f>(G5+L5+Q5)/$C5</f>
        <v>4.333333333333333</v>
      </c>
      <c r="Z5" s="7">
        <f>(H5+M5+R5)/$C5</f>
        <v>4.333333333333333</v>
      </c>
    </row>
    <row r="6" spans="1:26">
      <c r="A6" s="25" t="s">
        <v>526</v>
      </c>
      <c r="B6" s="25" t="s">
        <v>190</v>
      </c>
      <c r="C6" s="25">
        <v>3</v>
      </c>
      <c r="D6" s="7">
        <v>5.9</v>
      </c>
      <c r="E6" s="7">
        <v>16.413400000000003</v>
      </c>
      <c r="F6" s="40">
        <v>16</v>
      </c>
      <c r="G6" s="40">
        <v>3</v>
      </c>
      <c r="H6" s="40">
        <v>3</v>
      </c>
      <c r="I6" s="40">
        <v>19.100000000000001</v>
      </c>
      <c r="J6" s="7">
        <v>14.020800000000001</v>
      </c>
      <c r="K6" s="40">
        <v>10</v>
      </c>
      <c r="L6" s="40">
        <v>5</v>
      </c>
      <c r="M6" s="40">
        <v>2</v>
      </c>
      <c r="N6" s="40">
        <v>28.2</v>
      </c>
      <c r="O6" s="7">
        <v>40.253950000000003</v>
      </c>
      <c r="P6" s="40">
        <v>16</v>
      </c>
      <c r="Q6" s="40">
        <v>19</v>
      </c>
      <c r="R6" s="40">
        <v>1</v>
      </c>
      <c r="S6" s="25" t="s">
        <v>526</v>
      </c>
      <c r="T6" s="25" t="str">
        <f>INDEX(Sheet1!$D$2:$K$301,MATCH(Output!S6,Sheet1!$K$2:$K$301,0),1)</f>
        <v>RB</v>
      </c>
      <c r="U6" s="7">
        <f>(D6+I6+N6)/$C6</f>
        <v>17.733333333333334</v>
      </c>
      <c r="V6" s="7">
        <f>(E6+J6+O6)/$C6</f>
        <v>23.56271666666667</v>
      </c>
      <c r="W6" s="7">
        <f>U6-V6</f>
        <v>-5.829383333333336</v>
      </c>
      <c r="X6" s="7">
        <f>(F6+K6+P6)/$C6</f>
        <v>14</v>
      </c>
      <c r="Y6" s="7">
        <f>(G6+L6+Q6)/$C6</f>
        <v>9</v>
      </c>
      <c r="Z6" s="7">
        <f>(H6+M6+R6)/$C6</f>
        <v>2</v>
      </c>
    </row>
    <row r="7" spans="1:26">
      <c r="A7" s="25" t="s">
        <v>67</v>
      </c>
      <c r="B7" s="25" t="s">
        <v>191</v>
      </c>
      <c r="C7" s="25">
        <v>3</v>
      </c>
      <c r="D7" s="7">
        <v>10.6</v>
      </c>
      <c r="E7" s="7">
        <v>12.806950000000001</v>
      </c>
      <c r="F7" s="40">
        <v>0</v>
      </c>
      <c r="G7" s="40">
        <v>7</v>
      </c>
      <c r="H7" s="40">
        <v>51</v>
      </c>
      <c r="I7" s="40">
        <v>20.100000000000001</v>
      </c>
      <c r="J7" s="7">
        <v>16.849</v>
      </c>
      <c r="K7" s="40">
        <v>0</v>
      </c>
      <c r="L7" s="40">
        <v>9</v>
      </c>
      <c r="M7" s="40">
        <v>106</v>
      </c>
      <c r="N7" s="40">
        <v>31.2</v>
      </c>
      <c r="O7" s="7">
        <v>35.554900000000004</v>
      </c>
      <c r="P7" s="40">
        <v>0</v>
      </c>
      <c r="Q7" s="40">
        <v>18</v>
      </c>
      <c r="R7" s="40">
        <v>253</v>
      </c>
      <c r="S7" s="25" t="s">
        <v>67</v>
      </c>
      <c r="T7" s="25" t="str">
        <f>INDEX(Sheet1!$D$2:$K$301,MATCH(Output!S7,Sheet1!$K$2:$K$301,0),1)</f>
        <v>WR</v>
      </c>
      <c r="U7" s="7">
        <f>(D7+I7+N7)/$C7</f>
        <v>20.633333333333336</v>
      </c>
      <c r="V7" s="7">
        <f>(E7+J7+O7)/$C7</f>
        <v>21.736950000000004</v>
      </c>
      <c r="W7" s="7">
        <f>U7-V7</f>
        <v>-1.1036166666666674</v>
      </c>
      <c r="X7" s="7">
        <f>(F7+K7+P7)/$C7</f>
        <v>0</v>
      </c>
      <c r="Y7" s="7">
        <f>(G7+L7+Q7)/$C7</f>
        <v>11.333333333333334</v>
      </c>
      <c r="Z7" s="7">
        <f>(H7+M7+R7)/$C7</f>
        <v>136.66666666666666</v>
      </c>
    </row>
    <row r="8" spans="1:26">
      <c r="A8" s="25" t="s">
        <v>61</v>
      </c>
      <c r="B8" s="25" t="s">
        <v>191</v>
      </c>
      <c r="C8" s="25">
        <v>3</v>
      </c>
      <c r="D8" s="7">
        <v>23.8</v>
      </c>
      <c r="E8" s="7">
        <v>19.064550000000001</v>
      </c>
      <c r="F8" s="40">
        <v>0</v>
      </c>
      <c r="G8" s="40">
        <v>10</v>
      </c>
      <c r="H8" s="40">
        <v>71</v>
      </c>
      <c r="I8" s="40">
        <v>36.799999999999997</v>
      </c>
      <c r="J8" s="7">
        <v>20.052199999999999</v>
      </c>
      <c r="K8" s="40">
        <v>1</v>
      </c>
      <c r="L8" s="40">
        <v>11</v>
      </c>
      <c r="M8" s="40">
        <v>91</v>
      </c>
      <c r="N8" s="40">
        <v>30.6</v>
      </c>
      <c r="O8" s="7">
        <v>23.8932</v>
      </c>
      <c r="P8" s="40">
        <v>0</v>
      </c>
      <c r="Q8" s="40">
        <v>12</v>
      </c>
      <c r="R8" s="40">
        <v>107</v>
      </c>
      <c r="S8" s="25" t="s">
        <v>61</v>
      </c>
      <c r="T8" s="25" t="str">
        <f>INDEX(Sheet1!$D$2:$K$301,MATCH(Output!S8,Sheet1!$K$2:$K$301,0),1)</f>
        <v>WR</v>
      </c>
      <c r="U8" s="7">
        <f>(D8+I8+N8)/$C8</f>
        <v>30.399999999999995</v>
      </c>
      <c r="V8" s="7">
        <f>(E8+J8+O8)/$C8</f>
        <v>21.003316666666667</v>
      </c>
      <c r="W8" s="7">
        <f>U8-V8</f>
        <v>9.3966833333333284</v>
      </c>
      <c r="X8" s="7">
        <f>(F8+K8+P8)/$C8</f>
        <v>0.33333333333333331</v>
      </c>
      <c r="Y8" s="7">
        <f>(G8+L8+Q8)/$C8</f>
        <v>11</v>
      </c>
      <c r="Z8" s="7">
        <f>(H8+M8+R8)/$C8</f>
        <v>89.666666666666671</v>
      </c>
    </row>
    <row r="9" spans="1:26">
      <c r="A9" s="25" t="s">
        <v>63</v>
      </c>
      <c r="B9" s="25" t="s">
        <v>190</v>
      </c>
      <c r="C9" s="25">
        <v>3</v>
      </c>
      <c r="D9" s="7">
        <v>27.7</v>
      </c>
      <c r="E9" s="7">
        <v>27.086150000000004</v>
      </c>
      <c r="F9" s="40">
        <v>21</v>
      </c>
      <c r="G9" s="40">
        <v>9</v>
      </c>
      <c r="H9" s="40">
        <v>5</v>
      </c>
      <c r="I9" s="40">
        <v>24.7</v>
      </c>
      <c r="J9" s="7">
        <v>28.827500000000001</v>
      </c>
      <c r="K9" s="40">
        <v>24</v>
      </c>
      <c r="L9" s="40">
        <v>6</v>
      </c>
      <c r="M9" s="40">
        <v>13</v>
      </c>
      <c r="N9" s="40">
        <v>6</v>
      </c>
      <c r="O9" s="7">
        <v>6.6950000000000003</v>
      </c>
      <c r="P9" s="40">
        <v>7</v>
      </c>
      <c r="Q9" s="40">
        <v>2</v>
      </c>
      <c r="R9" s="40">
        <v>-6</v>
      </c>
      <c r="S9" s="25" t="s">
        <v>63</v>
      </c>
      <c r="T9" s="25" t="str">
        <f>INDEX(Sheet1!$D$2:$K$301,MATCH(Output!S9,Sheet1!$K$2:$K$301,0),1)</f>
        <v>RB</v>
      </c>
      <c r="U9" s="7">
        <f>(D9+I9+N9)/$C9</f>
        <v>19.466666666666665</v>
      </c>
      <c r="V9" s="7">
        <f>(E9+J9+O9)/$C9</f>
        <v>20.86955</v>
      </c>
      <c r="W9" s="7">
        <f>U9-V9</f>
        <v>-1.4028833333333353</v>
      </c>
      <c r="X9" s="7">
        <f>(F9+K9+P9)/$C9</f>
        <v>17.333333333333332</v>
      </c>
      <c r="Y9" s="7">
        <f>(G9+L9+Q9)/$C9</f>
        <v>5.666666666666667</v>
      </c>
      <c r="Z9" s="7">
        <f>(H9+M9+R9)/$C9</f>
        <v>4</v>
      </c>
    </row>
    <row r="10" spans="1:26">
      <c r="A10" s="25" t="s">
        <v>51</v>
      </c>
      <c r="B10" s="25" t="s">
        <v>191</v>
      </c>
      <c r="C10" s="25">
        <v>3</v>
      </c>
      <c r="D10" s="7">
        <v>18.2</v>
      </c>
      <c r="E10" s="7">
        <v>13.51</v>
      </c>
      <c r="F10" s="40">
        <v>0</v>
      </c>
      <c r="G10" s="40">
        <v>7</v>
      </c>
      <c r="H10" s="40">
        <v>132</v>
      </c>
      <c r="I10" s="40">
        <v>22.8</v>
      </c>
      <c r="J10" s="7">
        <v>27.829749999999997</v>
      </c>
      <c r="K10" s="40">
        <v>0</v>
      </c>
      <c r="L10" s="40">
        <v>14</v>
      </c>
      <c r="M10" s="40">
        <v>171</v>
      </c>
      <c r="N10" s="40">
        <v>20.7</v>
      </c>
      <c r="O10" s="7">
        <v>20.6142</v>
      </c>
      <c r="P10" s="40">
        <v>1</v>
      </c>
      <c r="Q10" s="40">
        <v>11</v>
      </c>
      <c r="R10" s="40">
        <v>125</v>
      </c>
      <c r="S10" s="25" t="s">
        <v>51</v>
      </c>
      <c r="T10" s="25" t="str">
        <f>INDEX(Sheet1!$D$2:$K$301,MATCH(Output!S10,Sheet1!$K$2:$K$301,0),1)</f>
        <v>WR</v>
      </c>
      <c r="U10" s="7">
        <f>(D10+I10+N10)/$C10</f>
        <v>20.566666666666666</v>
      </c>
      <c r="V10" s="7">
        <f>(E10+J10+O10)/$C10</f>
        <v>20.651316666666663</v>
      </c>
      <c r="W10" s="7">
        <f>U10-V10</f>
        <v>-8.4649999999996339E-2</v>
      </c>
      <c r="X10" s="7">
        <f>(F10+K10+P10)/$C10</f>
        <v>0.33333333333333331</v>
      </c>
      <c r="Y10" s="7">
        <f>(G10+L10+Q10)/$C10</f>
        <v>10.666666666666666</v>
      </c>
      <c r="Z10" s="7">
        <f>(H10+M10+R10)/$C10</f>
        <v>142.66666666666666</v>
      </c>
    </row>
    <row r="11" spans="1:26">
      <c r="A11" s="25" t="s">
        <v>92</v>
      </c>
      <c r="B11" s="25" t="s">
        <v>190</v>
      </c>
      <c r="C11" s="25">
        <v>3</v>
      </c>
      <c r="D11" s="7">
        <v>24.4</v>
      </c>
      <c r="E11" s="7">
        <v>24.306250000000002</v>
      </c>
      <c r="F11" s="40">
        <v>11</v>
      </c>
      <c r="G11" s="40">
        <v>11</v>
      </c>
      <c r="H11" s="40">
        <v>7</v>
      </c>
      <c r="I11" s="40">
        <v>11.8</v>
      </c>
      <c r="J11" s="7">
        <v>12.99</v>
      </c>
      <c r="K11" s="40">
        <v>9</v>
      </c>
      <c r="L11" s="40">
        <v>5</v>
      </c>
      <c r="M11" s="40">
        <v>-12</v>
      </c>
      <c r="N11" s="40">
        <v>23.7</v>
      </c>
      <c r="O11" s="7">
        <v>24.576700000000002</v>
      </c>
      <c r="P11" s="40">
        <v>15</v>
      </c>
      <c r="Q11" s="40">
        <v>7</v>
      </c>
      <c r="R11" s="40">
        <v>-13</v>
      </c>
      <c r="S11" s="25" t="s">
        <v>92</v>
      </c>
      <c r="T11" s="25" t="str">
        <f>INDEX(Sheet1!$D$2:$K$301,MATCH(Output!S11,Sheet1!$K$2:$K$301,0),1)</f>
        <v>RB</v>
      </c>
      <c r="U11" s="7">
        <f>(D11+I11+N11)/$C11</f>
        <v>19.966666666666669</v>
      </c>
      <c r="V11" s="7">
        <f>(E11+J11+O11)/$C11</f>
        <v>20.624316666666669</v>
      </c>
      <c r="W11" s="7">
        <f>U11-V11</f>
        <v>-0.65765000000000029</v>
      </c>
      <c r="X11" s="7">
        <f>(F11+K11+P11)/$C11</f>
        <v>11.666666666666666</v>
      </c>
      <c r="Y11" s="7">
        <f>(G11+L11+Q11)/$C11</f>
        <v>7.666666666666667</v>
      </c>
      <c r="Z11" s="7">
        <f>(H11+M11+R11)/$C11</f>
        <v>-6</v>
      </c>
    </row>
    <row r="12" spans="1:26">
      <c r="A12" s="25" t="s">
        <v>126</v>
      </c>
      <c r="B12" s="25" t="s">
        <v>191</v>
      </c>
      <c r="C12" s="25">
        <v>3</v>
      </c>
      <c r="D12" s="7">
        <v>19</v>
      </c>
      <c r="E12" s="7">
        <v>23.705450000000003</v>
      </c>
      <c r="F12" s="40">
        <v>0</v>
      </c>
      <c r="G12" s="40">
        <v>13</v>
      </c>
      <c r="H12" s="40">
        <v>112</v>
      </c>
      <c r="I12" s="40">
        <v>14.8</v>
      </c>
      <c r="J12" s="7">
        <v>15.19755</v>
      </c>
      <c r="K12" s="40">
        <v>0</v>
      </c>
      <c r="L12" s="40">
        <v>8</v>
      </c>
      <c r="M12" s="40">
        <v>109</v>
      </c>
      <c r="N12" s="40">
        <v>19</v>
      </c>
      <c r="O12" s="7">
        <v>22.7927</v>
      </c>
      <c r="P12" s="40">
        <v>0</v>
      </c>
      <c r="Q12" s="40">
        <v>12</v>
      </c>
      <c r="R12" s="40">
        <v>53</v>
      </c>
      <c r="S12" s="25" t="s">
        <v>126</v>
      </c>
      <c r="T12" s="25" t="str">
        <f>INDEX(Sheet1!$D$2:$K$301,MATCH(Output!S12,Sheet1!$K$2:$K$301,0),1)</f>
        <v>WR</v>
      </c>
      <c r="U12" s="7">
        <f>(D12+I12+N12)/$C12</f>
        <v>17.599999999999998</v>
      </c>
      <c r="V12" s="7">
        <f>(E12+J12+O12)/$C12</f>
        <v>20.565233333333335</v>
      </c>
      <c r="W12" s="7">
        <f>U12-V12</f>
        <v>-2.9652333333333374</v>
      </c>
      <c r="X12" s="7">
        <f>(F12+K12+P12)/$C12</f>
        <v>0</v>
      </c>
      <c r="Y12" s="7">
        <f>(G12+L12+Q12)/$C12</f>
        <v>11</v>
      </c>
      <c r="Z12" s="7">
        <f>(H12+M12+R12)/$C12</f>
        <v>91.333333333333329</v>
      </c>
    </row>
    <row r="13" spans="1:26">
      <c r="A13" s="25" t="s">
        <v>69</v>
      </c>
      <c r="B13" s="25" t="s">
        <v>190</v>
      </c>
      <c r="C13" s="25">
        <v>2</v>
      </c>
      <c r="D13" s="7">
        <v>20.399999999999999</v>
      </c>
      <c r="E13" s="7">
        <v>24.0425</v>
      </c>
      <c r="F13" s="40">
        <v>20</v>
      </c>
      <c r="G13" s="40">
        <v>7</v>
      </c>
      <c r="H13" s="40">
        <v>-9</v>
      </c>
      <c r="I13" s="40">
        <v>16.8</v>
      </c>
      <c r="J13" s="7">
        <v>16.379150000000003</v>
      </c>
      <c r="K13" s="40">
        <v>23</v>
      </c>
      <c r="L13" s="40">
        <v>3</v>
      </c>
      <c r="M13" s="40">
        <v>-5</v>
      </c>
      <c r="N13" s="40">
        <v>0</v>
      </c>
      <c r="O13" s="7">
        <v>0</v>
      </c>
      <c r="P13" s="40">
        <v>0</v>
      </c>
      <c r="Q13" s="40">
        <v>0</v>
      </c>
      <c r="R13" s="40">
        <v>0</v>
      </c>
      <c r="S13" s="25" t="s">
        <v>69</v>
      </c>
      <c r="T13" s="25" t="s">
        <v>190</v>
      </c>
      <c r="U13" s="7">
        <f>(D13+I13+N13)/$C13</f>
        <v>18.600000000000001</v>
      </c>
      <c r="V13" s="7">
        <f>(E13+J13+O13)/$C13</f>
        <v>20.210825</v>
      </c>
      <c r="W13" s="7">
        <f>U13-V13</f>
        <v>-1.6108249999999984</v>
      </c>
      <c r="X13" s="7">
        <f>(F13+K13+P13)/$C13</f>
        <v>21.5</v>
      </c>
      <c r="Y13" s="7">
        <f>(G13+L13+Q13)/$C13</f>
        <v>5</v>
      </c>
      <c r="Z13" s="7">
        <f>(H13+M13+R13)/$C13</f>
        <v>-7</v>
      </c>
    </row>
    <row r="14" spans="1:26">
      <c r="A14" s="25" t="s">
        <v>166</v>
      </c>
      <c r="B14" s="25" t="s">
        <v>191</v>
      </c>
      <c r="C14" s="25">
        <v>3</v>
      </c>
      <c r="D14" s="7">
        <v>15.9</v>
      </c>
      <c r="E14" s="7">
        <v>25.529900000000001</v>
      </c>
      <c r="F14" s="40">
        <v>0</v>
      </c>
      <c r="G14" s="40">
        <v>14</v>
      </c>
      <c r="H14" s="40">
        <v>150</v>
      </c>
      <c r="I14" s="40">
        <v>16</v>
      </c>
      <c r="J14" s="7">
        <v>16.397200000000002</v>
      </c>
      <c r="K14" s="40">
        <v>0</v>
      </c>
      <c r="L14" s="40">
        <v>8</v>
      </c>
      <c r="M14" s="40">
        <v>108</v>
      </c>
      <c r="N14" s="40">
        <v>12.2</v>
      </c>
      <c r="O14" s="7">
        <v>18.642500000000002</v>
      </c>
      <c r="P14" s="40">
        <v>0</v>
      </c>
      <c r="Q14" s="40">
        <v>10</v>
      </c>
      <c r="R14" s="40">
        <v>151</v>
      </c>
      <c r="S14" s="25" t="s">
        <v>166</v>
      </c>
      <c r="T14" s="25" t="str">
        <f>INDEX(Sheet1!$D$2:$K$301,MATCH(Output!S14,Sheet1!$K$2:$K$301,0),1)</f>
        <v>WR</v>
      </c>
      <c r="U14" s="7">
        <f>(D14+I14+N14)/$C14</f>
        <v>14.699999999999998</v>
      </c>
      <c r="V14" s="7">
        <f>(E14+J14+O14)/$C14</f>
        <v>20.189866666666671</v>
      </c>
      <c r="W14" s="7">
        <f>U14-V14</f>
        <v>-5.4898666666666731</v>
      </c>
      <c r="X14" s="7">
        <f>(F14+K14+P14)/$C14</f>
        <v>0</v>
      </c>
      <c r="Y14" s="7">
        <f>(G14+L14+Q14)/$C14</f>
        <v>10.666666666666666</v>
      </c>
      <c r="Z14" s="7">
        <f>(H14+M14+R14)/$C14</f>
        <v>136.33333333333334</v>
      </c>
    </row>
    <row r="15" spans="1:26">
      <c r="A15" s="25" t="s">
        <v>150</v>
      </c>
      <c r="B15" s="25" t="s">
        <v>191</v>
      </c>
      <c r="C15" s="25">
        <v>3</v>
      </c>
      <c r="D15" s="7">
        <v>22.2</v>
      </c>
      <c r="E15" s="7">
        <v>23.064650000000004</v>
      </c>
      <c r="F15" s="40">
        <v>0</v>
      </c>
      <c r="G15" s="40">
        <v>12</v>
      </c>
      <c r="H15" s="40">
        <v>118</v>
      </c>
      <c r="I15" s="40">
        <v>22.1</v>
      </c>
      <c r="J15" s="7">
        <v>19.047750000000001</v>
      </c>
      <c r="K15" s="40">
        <v>0</v>
      </c>
      <c r="L15" s="40">
        <v>10</v>
      </c>
      <c r="M15" s="40">
        <v>86</v>
      </c>
      <c r="N15" s="40">
        <v>33.200000000000003</v>
      </c>
      <c r="O15" s="7">
        <v>18.200800000000001</v>
      </c>
      <c r="P15" s="40">
        <v>0</v>
      </c>
      <c r="Q15" s="40">
        <v>9</v>
      </c>
      <c r="R15" s="40">
        <v>83</v>
      </c>
      <c r="S15" s="25" t="s">
        <v>150</v>
      </c>
      <c r="T15" s="25" t="str">
        <f>INDEX(Sheet1!$D$2:$K$301,MATCH(Output!S15,Sheet1!$K$2:$K$301,0),1)</f>
        <v>WR</v>
      </c>
      <c r="U15" s="7">
        <f>(D15+I15+N15)/$C15</f>
        <v>25.833333333333332</v>
      </c>
      <c r="V15" s="7">
        <f>(E15+J15+O15)/$C15</f>
        <v>20.104400000000002</v>
      </c>
      <c r="W15" s="7">
        <f>U15-V15</f>
        <v>5.7289333333333303</v>
      </c>
      <c r="X15" s="7">
        <f>(F15+K15+P15)/$C15</f>
        <v>0</v>
      </c>
      <c r="Y15" s="7">
        <f>(G15+L15+Q15)/$C15</f>
        <v>10.333333333333334</v>
      </c>
      <c r="Z15" s="7">
        <f>(H15+M15+R15)/$C15</f>
        <v>95.666666666666671</v>
      </c>
    </row>
    <row r="16" spans="1:26">
      <c r="A16" s="25" t="s">
        <v>77</v>
      </c>
      <c r="B16" s="25" t="s">
        <v>191</v>
      </c>
      <c r="C16" s="25">
        <v>2</v>
      </c>
      <c r="D16" s="7">
        <v>14.6</v>
      </c>
      <c r="E16" s="7">
        <v>18.754800000000003</v>
      </c>
      <c r="F16" s="40">
        <v>0</v>
      </c>
      <c r="G16" s="40">
        <v>10</v>
      </c>
      <c r="H16" s="40">
        <v>51</v>
      </c>
      <c r="I16" s="40">
        <v>19.5</v>
      </c>
      <c r="J16" s="7">
        <v>21.353249999999999</v>
      </c>
      <c r="K16" s="40">
        <v>0</v>
      </c>
      <c r="L16" s="40">
        <v>12</v>
      </c>
      <c r="M16" s="40">
        <v>132</v>
      </c>
      <c r="N16" s="40">
        <v>0</v>
      </c>
      <c r="O16" s="7">
        <v>0</v>
      </c>
      <c r="P16" s="40">
        <v>0</v>
      </c>
      <c r="Q16" s="40">
        <v>0</v>
      </c>
      <c r="R16" s="40">
        <v>0</v>
      </c>
      <c r="S16" s="25" t="s">
        <v>77</v>
      </c>
      <c r="T16" s="25" t="s">
        <v>191</v>
      </c>
      <c r="U16" s="7">
        <f>(D16+I16+N16)/$C16</f>
        <v>17.05</v>
      </c>
      <c r="V16" s="7">
        <f>(E16+J16+O16)/$C16</f>
        <v>20.054025000000003</v>
      </c>
      <c r="W16" s="7">
        <f>U16-V16</f>
        <v>-3.0040250000000022</v>
      </c>
      <c r="X16" s="7">
        <f>(F16+K16+P16)/$C16</f>
        <v>0</v>
      </c>
      <c r="Y16" s="7">
        <f>(G16+L16+Q16)/$C16</f>
        <v>11</v>
      </c>
      <c r="Z16" s="7">
        <f>(H16+M16+R16)/$C16</f>
        <v>91.5</v>
      </c>
    </row>
    <row r="17" spans="1:26">
      <c r="A17" s="25" t="s">
        <v>93</v>
      </c>
      <c r="B17" s="25" t="s">
        <v>192</v>
      </c>
      <c r="C17" s="25">
        <v>3</v>
      </c>
      <c r="D17" s="7">
        <v>26.5</v>
      </c>
      <c r="E17" s="7">
        <v>34.633950000000006</v>
      </c>
      <c r="F17" s="40">
        <v>0</v>
      </c>
      <c r="G17" s="40">
        <v>19</v>
      </c>
      <c r="H17" s="40">
        <v>203</v>
      </c>
      <c r="I17" s="40">
        <v>11.5</v>
      </c>
      <c r="J17" s="7">
        <v>12.881349999999999</v>
      </c>
      <c r="K17" s="40">
        <v>0</v>
      </c>
      <c r="L17" s="40">
        <v>7</v>
      </c>
      <c r="M17" s="40">
        <v>66</v>
      </c>
      <c r="N17" s="40">
        <v>10.4</v>
      </c>
      <c r="O17" s="7">
        <v>12.518500000000001</v>
      </c>
      <c r="P17" s="40">
        <v>0</v>
      </c>
      <c r="Q17" s="40">
        <v>7</v>
      </c>
      <c r="R17" s="40">
        <v>81</v>
      </c>
      <c r="S17" s="25" t="s">
        <v>93</v>
      </c>
      <c r="T17" s="25" t="str">
        <f>INDEX(Sheet1!$D$2:$K$301,MATCH(Output!S17,Sheet1!$K$2:$K$301,0),1)</f>
        <v>TE</v>
      </c>
      <c r="U17" s="7">
        <f>(D17+I17+N17)/$C17</f>
        <v>16.133333333333333</v>
      </c>
      <c r="V17" s="7">
        <f>(E17+J17+O17)/$C17</f>
        <v>20.011266666666668</v>
      </c>
      <c r="W17" s="7">
        <f>U17-V17</f>
        <v>-3.8779333333333348</v>
      </c>
      <c r="X17" s="7">
        <f>(F17+K17+P17)/$C17</f>
        <v>0</v>
      </c>
      <c r="Y17" s="7">
        <f>(G17+L17+Q17)/$C17</f>
        <v>11</v>
      </c>
      <c r="Z17" s="7">
        <f>(H17+M17+R17)/$C17</f>
        <v>116.66666666666667</v>
      </c>
    </row>
    <row r="18" spans="1:26">
      <c r="A18" s="25" t="s">
        <v>82</v>
      </c>
      <c r="B18" s="25" t="s">
        <v>191</v>
      </c>
      <c r="C18" s="25">
        <v>3</v>
      </c>
      <c r="D18" s="7">
        <v>15.4</v>
      </c>
      <c r="E18" s="7">
        <v>14.944999999999999</v>
      </c>
      <c r="F18" s="40">
        <v>1</v>
      </c>
      <c r="G18" s="40">
        <v>8</v>
      </c>
      <c r="H18" s="40">
        <v>94</v>
      </c>
      <c r="I18" s="40">
        <v>21.9</v>
      </c>
      <c r="J18" s="7">
        <v>21.1875</v>
      </c>
      <c r="K18" s="40">
        <v>0</v>
      </c>
      <c r="L18" s="40">
        <v>10</v>
      </c>
      <c r="M18" s="40">
        <v>85</v>
      </c>
      <c r="N18" s="40">
        <v>20.5</v>
      </c>
      <c r="O18" s="7">
        <v>22.342500000000001</v>
      </c>
      <c r="P18" s="40">
        <v>1</v>
      </c>
      <c r="Q18" s="40">
        <v>12</v>
      </c>
      <c r="R18" s="40">
        <v>151</v>
      </c>
      <c r="S18" s="25" t="s">
        <v>82</v>
      </c>
      <c r="T18" s="25" t="str">
        <f>INDEX(Sheet1!$D$2:$K$301,MATCH(Output!S18,Sheet1!$K$2:$K$301,0),1)</f>
        <v>WR</v>
      </c>
      <c r="U18" s="7">
        <f>(D18+I18+N18)/$C18</f>
        <v>19.266666666666666</v>
      </c>
      <c r="V18" s="7">
        <f>(E18+J18+O18)/$C18</f>
        <v>19.491666666666667</v>
      </c>
      <c r="W18" s="7">
        <f>U18-V18</f>
        <v>-0.22500000000000142</v>
      </c>
      <c r="X18" s="7">
        <f>(F18+K18+P18)/$C18</f>
        <v>0.66666666666666663</v>
      </c>
      <c r="Y18" s="7">
        <f>(G18+L18+Q18)/$C18</f>
        <v>10</v>
      </c>
      <c r="Z18" s="7">
        <f>(H18+M18+R18)/$C18</f>
        <v>110</v>
      </c>
    </row>
    <row r="19" spans="1:26">
      <c r="A19" s="25" t="s">
        <v>44</v>
      </c>
      <c r="B19" s="25" t="s">
        <v>190</v>
      </c>
      <c r="C19" s="25">
        <v>3</v>
      </c>
      <c r="D19" s="7">
        <v>18.100000000000001</v>
      </c>
      <c r="E19" s="7">
        <v>20.534949999999998</v>
      </c>
      <c r="F19" s="40">
        <v>20</v>
      </c>
      <c r="G19" s="40">
        <v>4</v>
      </c>
      <c r="H19" s="40">
        <v>-4</v>
      </c>
      <c r="I19" s="40">
        <v>7</v>
      </c>
      <c r="J19" s="7">
        <v>16.504999999999999</v>
      </c>
      <c r="K19" s="40">
        <v>8</v>
      </c>
      <c r="L19" s="40">
        <v>6</v>
      </c>
      <c r="M19" s="40">
        <v>6</v>
      </c>
      <c r="N19" s="40">
        <v>20.8</v>
      </c>
      <c r="O19" s="7">
        <v>19.243250000000003</v>
      </c>
      <c r="P19" s="40">
        <v>24</v>
      </c>
      <c r="Q19" s="40">
        <v>4</v>
      </c>
      <c r="R19" s="40">
        <v>6</v>
      </c>
      <c r="S19" s="25" t="s">
        <v>44</v>
      </c>
      <c r="T19" s="25" t="str">
        <f>INDEX(Sheet1!$D$2:$K$301,MATCH(Output!S19,Sheet1!$K$2:$K$301,0),1)</f>
        <v>RB</v>
      </c>
      <c r="U19" s="7">
        <f>(D19+I19+N19)/$C19</f>
        <v>15.300000000000002</v>
      </c>
      <c r="V19" s="7">
        <f>(E19+J19+O19)/$C19</f>
        <v>18.761066666666668</v>
      </c>
      <c r="W19" s="7">
        <f>U19-V19</f>
        <v>-3.4610666666666656</v>
      </c>
      <c r="X19" s="7">
        <f>(F19+K19+P19)/$C19</f>
        <v>17.333333333333332</v>
      </c>
      <c r="Y19" s="7">
        <f>(G19+L19+Q19)/$C19</f>
        <v>4.666666666666667</v>
      </c>
      <c r="Z19" s="7">
        <f>(H19+M19+R19)/$C19</f>
        <v>2.6666666666666665</v>
      </c>
    </row>
    <row r="20" spans="1:26">
      <c r="A20" s="25" t="s">
        <v>64</v>
      </c>
      <c r="B20" s="25" t="s">
        <v>191</v>
      </c>
      <c r="C20" s="25">
        <v>3</v>
      </c>
      <c r="D20" s="7">
        <v>10.1</v>
      </c>
      <c r="E20" s="7">
        <v>14.410000000000002</v>
      </c>
      <c r="F20" s="40">
        <v>0</v>
      </c>
      <c r="G20" s="40">
        <v>8</v>
      </c>
      <c r="H20" s="40">
        <v>92</v>
      </c>
      <c r="I20" s="40">
        <v>19.3</v>
      </c>
      <c r="J20" s="7">
        <v>19.884</v>
      </c>
      <c r="K20" s="40">
        <v>0</v>
      </c>
      <c r="L20" s="40">
        <v>10</v>
      </c>
      <c r="M20" s="40">
        <v>106</v>
      </c>
      <c r="N20" s="40">
        <v>14.1</v>
      </c>
      <c r="O20" s="7">
        <v>21.98705</v>
      </c>
      <c r="P20" s="40">
        <v>0</v>
      </c>
      <c r="Q20" s="40">
        <v>11</v>
      </c>
      <c r="R20" s="40">
        <v>57</v>
      </c>
      <c r="S20" s="25" t="s">
        <v>64</v>
      </c>
      <c r="T20" s="25" t="str">
        <f>INDEX(Sheet1!$D$2:$K$301,MATCH(Output!S20,Sheet1!$K$2:$K$301,0),1)</f>
        <v>WR</v>
      </c>
      <c r="U20" s="7">
        <f>(D20+I20+N20)/$C20</f>
        <v>14.5</v>
      </c>
      <c r="V20" s="7">
        <f>(E20+J20+O20)/$C20</f>
        <v>18.760350000000003</v>
      </c>
      <c r="W20" s="7">
        <f>U20-V20</f>
        <v>-4.2603500000000025</v>
      </c>
      <c r="X20" s="7">
        <f>(F20+K20+P20)/$C20</f>
        <v>0</v>
      </c>
      <c r="Y20" s="7">
        <f>(G20+L20+Q20)/$C20</f>
        <v>9.6666666666666661</v>
      </c>
      <c r="Z20" s="7">
        <f>(H20+M20+R20)/$C20</f>
        <v>85</v>
      </c>
    </row>
    <row r="21" spans="1:26">
      <c r="A21" s="25" t="s">
        <v>112</v>
      </c>
      <c r="B21" s="25" t="s">
        <v>191</v>
      </c>
      <c r="C21" s="25">
        <v>3</v>
      </c>
      <c r="D21" s="7">
        <v>12.54</v>
      </c>
      <c r="E21" s="7">
        <v>16.405550000000002</v>
      </c>
      <c r="F21" s="40">
        <v>0</v>
      </c>
      <c r="G21" s="40">
        <v>9</v>
      </c>
      <c r="H21" s="40">
        <v>113</v>
      </c>
      <c r="I21" s="40">
        <v>18.5</v>
      </c>
      <c r="J21" s="7">
        <v>18.272300000000001</v>
      </c>
      <c r="K21" s="40">
        <v>0</v>
      </c>
      <c r="L21" s="40">
        <v>10</v>
      </c>
      <c r="M21" s="40">
        <v>124</v>
      </c>
      <c r="N21" s="40">
        <v>26.8</v>
      </c>
      <c r="O21" s="7">
        <v>21.347500000000004</v>
      </c>
      <c r="P21" s="40">
        <v>0</v>
      </c>
      <c r="Q21" s="40">
        <v>11</v>
      </c>
      <c r="R21" s="40">
        <v>85</v>
      </c>
      <c r="S21" s="25" t="s">
        <v>112</v>
      </c>
      <c r="T21" s="25" t="str">
        <f>INDEX(Sheet1!$D$2:$K$301,MATCH(Output!S21,Sheet1!$K$2:$K$301,0),1)</f>
        <v>WR</v>
      </c>
      <c r="U21" s="7">
        <f>(D21+I21+N21)/$C21</f>
        <v>19.28</v>
      </c>
      <c r="V21" s="7">
        <f>(E21+J21+O21)/$C21</f>
        <v>18.675116666666671</v>
      </c>
      <c r="W21" s="7">
        <f>U21-V21</f>
        <v>0.60488333333332989</v>
      </c>
      <c r="X21" s="7">
        <f>(F21+K21+P21)/$C21</f>
        <v>0</v>
      </c>
      <c r="Y21" s="7">
        <f>(G21+L21+Q21)/$C21</f>
        <v>10</v>
      </c>
      <c r="Z21" s="7">
        <f>(H21+M21+R21)/$C21</f>
        <v>107.33333333333333</v>
      </c>
    </row>
    <row r="22" spans="1:26">
      <c r="A22" s="25" t="s">
        <v>87</v>
      </c>
      <c r="B22" s="25" t="s">
        <v>191</v>
      </c>
      <c r="C22" s="25">
        <v>3</v>
      </c>
      <c r="D22" s="7">
        <v>31.9</v>
      </c>
      <c r="E22" s="7">
        <v>21.299799999999998</v>
      </c>
      <c r="F22" s="40">
        <v>0</v>
      </c>
      <c r="G22" s="40">
        <v>12</v>
      </c>
      <c r="H22" s="40">
        <v>100</v>
      </c>
      <c r="I22" s="40">
        <v>16.100000000000001</v>
      </c>
      <c r="J22" s="7">
        <v>14.640000000000002</v>
      </c>
      <c r="K22" s="40">
        <v>2</v>
      </c>
      <c r="L22" s="40">
        <v>8</v>
      </c>
      <c r="M22" s="40">
        <v>48</v>
      </c>
      <c r="N22" s="40">
        <v>10.199999999999999</v>
      </c>
      <c r="O22" s="7">
        <v>18.890249999999998</v>
      </c>
      <c r="P22" s="40">
        <v>2</v>
      </c>
      <c r="Q22" s="40">
        <v>10</v>
      </c>
      <c r="R22" s="40">
        <v>61</v>
      </c>
      <c r="S22" s="25" t="s">
        <v>87</v>
      </c>
      <c r="T22" s="25" t="str">
        <f>INDEX(Sheet1!$D$2:$K$301,MATCH(Output!S22,Sheet1!$K$2:$K$301,0),1)</f>
        <v>WR</v>
      </c>
      <c r="U22" s="7">
        <f>(D22+I22+N22)/$C22</f>
        <v>19.400000000000002</v>
      </c>
      <c r="V22" s="7">
        <f>(E22+J22+O22)/$C22</f>
        <v>18.276683333333335</v>
      </c>
      <c r="W22" s="7">
        <f>U22-V22</f>
        <v>1.1233166666666676</v>
      </c>
      <c r="X22" s="7">
        <f>(F22+K22+P22)/$C22</f>
        <v>1.3333333333333333</v>
      </c>
      <c r="Y22" s="7">
        <f>(G22+L22+Q22)/$C22</f>
        <v>10</v>
      </c>
      <c r="Z22" s="7">
        <f>(H22+M22+R22)/$C22</f>
        <v>69.666666666666671</v>
      </c>
    </row>
    <row r="23" spans="1:26">
      <c r="A23" s="25" t="s">
        <v>518</v>
      </c>
      <c r="B23" s="25" t="s">
        <v>191</v>
      </c>
      <c r="C23" s="25">
        <v>3</v>
      </c>
      <c r="D23" s="7">
        <v>18.7</v>
      </c>
      <c r="E23" s="7">
        <v>19.353299999999997</v>
      </c>
      <c r="F23" s="40">
        <v>0</v>
      </c>
      <c r="G23" s="40">
        <v>9</v>
      </c>
      <c r="H23" s="40">
        <v>104</v>
      </c>
      <c r="I23" s="40">
        <v>17.5</v>
      </c>
      <c r="J23" s="7">
        <v>20.505749999999999</v>
      </c>
      <c r="K23" s="40">
        <v>0</v>
      </c>
      <c r="L23" s="40">
        <v>11</v>
      </c>
      <c r="M23" s="40">
        <v>175</v>
      </c>
      <c r="N23" s="40">
        <v>12.2</v>
      </c>
      <c r="O23" s="7">
        <v>14.056250000000002</v>
      </c>
      <c r="P23" s="40">
        <v>0</v>
      </c>
      <c r="Q23" s="40">
        <v>8</v>
      </c>
      <c r="R23" s="40">
        <v>60</v>
      </c>
      <c r="S23" s="25" t="s">
        <v>518</v>
      </c>
      <c r="T23" s="25" t="str">
        <f>INDEX(Sheet1!$D$2:$K$301,MATCH(Output!S23,Sheet1!$K$2:$K$301,0),1)</f>
        <v>WR</v>
      </c>
      <c r="U23" s="7">
        <f>(D23+I23+N23)/$C23</f>
        <v>16.133333333333336</v>
      </c>
      <c r="V23" s="7">
        <f>(E23+J23+O23)/$C23</f>
        <v>17.971766666666667</v>
      </c>
      <c r="W23" s="7">
        <f>U23-V23</f>
        <v>-1.8384333333333309</v>
      </c>
      <c r="X23" s="7">
        <f>(F23+K23+P23)/$C23</f>
        <v>0</v>
      </c>
      <c r="Y23" s="7">
        <f>(G23+L23+Q23)/$C23</f>
        <v>9.3333333333333339</v>
      </c>
      <c r="Z23" s="7">
        <f>(H23+M23+R23)/$C23</f>
        <v>113</v>
      </c>
    </row>
    <row r="24" spans="1:26">
      <c r="A24" s="25" t="s">
        <v>123</v>
      </c>
      <c r="B24" s="25" t="s">
        <v>190</v>
      </c>
      <c r="C24" s="25">
        <v>3</v>
      </c>
      <c r="D24" s="7">
        <v>17.600000000000001</v>
      </c>
      <c r="E24" s="7">
        <v>23.113750000000003</v>
      </c>
      <c r="F24" s="40">
        <v>17</v>
      </c>
      <c r="G24" s="40">
        <v>7</v>
      </c>
      <c r="H24" s="40">
        <v>-8</v>
      </c>
      <c r="I24" s="40">
        <v>6.3</v>
      </c>
      <c r="J24" s="7">
        <v>20.8825</v>
      </c>
      <c r="K24" s="40">
        <v>15</v>
      </c>
      <c r="L24" s="40">
        <v>1</v>
      </c>
      <c r="M24" s="40">
        <v>-1</v>
      </c>
      <c r="N24" s="40">
        <v>8.1999999999999993</v>
      </c>
      <c r="O24" s="7">
        <v>9.767850000000001</v>
      </c>
      <c r="P24" s="40">
        <v>10</v>
      </c>
      <c r="Q24" s="40">
        <v>3</v>
      </c>
      <c r="R24" s="40">
        <v>-14</v>
      </c>
      <c r="S24" s="25" t="s">
        <v>123</v>
      </c>
      <c r="T24" s="25" t="str">
        <f>INDEX(Sheet1!$D$2:$K$301,MATCH(Output!S24,Sheet1!$K$2:$K$301,0),1)</f>
        <v>RB</v>
      </c>
      <c r="U24" s="7">
        <f>(D24+I24+N24)/$C24</f>
        <v>10.700000000000001</v>
      </c>
      <c r="V24" s="7">
        <f>(E24+J24+O24)/$C24</f>
        <v>17.921366666666668</v>
      </c>
      <c r="W24" s="7">
        <f>U24-V24</f>
        <v>-7.2213666666666665</v>
      </c>
      <c r="X24" s="7">
        <f>(F24+K24+P24)/$C24</f>
        <v>14</v>
      </c>
      <c r="Y24" s="7">
        <f>(G24+L24+Q24)/$C24</f>
        <v>3.6666666666666665</v>
      </c>
      <c r="Z24" s="7">
        <f>(H24+M24+R24)/$C24</f>
        <v>-7.666666666666667</v>
      </c>
    </row>
    <row r="25" spans="1:26">
      <c r="A25" s="25" t="s">
        <v>55</v>
      </c>
      <c r="B25" s="25" t="s">
        <v>191</v>
      </c>
      <c r="C25" s="25">
        <v>3</v>
      </c>
      <c r="D25" s="7">
        <v>10</v>
      </c>
      <c r="E25" s="7">
        <v>9.5675000000000008</v>
      </c>
      <c r="F25" s="40">
        <v>1</v>
      </c>
      <c r="G25" s="40">
        <v>5</v>
      </c>
      <c r="H25" s="40">
        <v>61</v>
      </c>
      <c r="I25" s="40">
        <v>9.6999999999999993</v>
      </c>
      <c r="J25" s="7">
        <v>18.294999999999998</v>
      </c>
      <c r="K25" s="40">
        <v>1</v>
      </c>
      <c r="L25" s="40">
        <v>9</v>
      </c>
      <c r="M25" s="40">
        <v>194</v>
      </c>
      <c r="N25" s="40">
        <v>18.600000000000001</v>
      </c>
      <c r="O25" s="7">
        <v>25.744800000000001</v>
      </c>
      <c r="P25" s="40">
        <v>0</v>
      </c>
      <c r="Q25" s="40">
        <v>15</v>
      </c>
      <c r="R25" s="40">
        <v>108</v>
      </c>
      <c r="S25" s="25" t="s">
        <v>55</v>
      </c>
      <c r="T25" s="25" t="str">
        <f>INDEX(Sheet1!$D$2:$K$301,MATCH(Output!S25,Sheet1!$K$2:$K$301,0),1)</f>
        <v>WR</v>
      </c>
      <c r="U25" s="7">
        <f>(D25+I25+N25)/$C25</f>
        <v>12.766666666666666</v>
      </c>
      <c r="V25" s="7">
        <f>(E25+J25+O25)/$C25</f>
        <v>17.8691</v>
      </c>
      <c r="W25" s="7">
        <f>U25-V25</f>
        <v>-5.1024333333333338</v>
      </c>
      <c r="X25" s="7">
        <f>(F25+K25+P25)/$C25</f>
        <v>0.66666666666666663</v>
      </c>
      <c r="Y25" s="7">
        <f>(G25+L25+Q25)/$C25</f>
        <v>9.6666666666666661</v>
      </c>
      <c r="Z25" s="7">
        <f>(H25+M25+R25)/$C25</f>
        <v>121</v>
      </c>
    </row>
    <row r="26" spans="1:26">
      <c r="A26" s="25" t="s">
        <v>53</v>
      </c>
      <c r="B26" s="25" t="s">
        <v>191</v>
      </c>
      <c r="C26" s="25">
        <v>3</v>
      </c>
      <c r="D26" s="7">
        <v>14</v>
      </c>
      <c r="E26" s="7">
        <v>22.491700000000002</v>
      </c>
      <c r="F26" s="40">
        <v>0</v>
      </c>
      <c r="G26" s="40">
        <v>13</v>
      </c>
      <c r="H26" s="40">
        <v>78</v>
      </c>
      <c r="I26" s="40">
        <v>7.6</v>
      </c>
      <c r="J26" s="7">
        <v>6.5925000000000002</v>
      </c>
      <c r="K26" s="40">
        <v>0</v>
      </c>
      <c r="L26" s="40">
        <v>4</v>
      </c>
      <c r="M26" s="40">
        <v>11</v>
      </c>
      <c r="N26" s="40">
        <v>20.8</v>
      </c>
      <c r="O26" s="7">
        <v>23.483350000000005</v>
      </c>
      <c r="P26" s="40">
        <v>0</v>
      </c>
      <c r="Q26" s="40">
        <v>13</v>
      </c>
      <c r="R26" s="40">
        <v>78</v>
      </c>
      <c r="S26" s="25" t="s">
        <v>53</v>
      </c>
      <c r="T26" s="25" t="str">
        <f>INDEX(Sheet1!$D$2:$K$301,MATCH(Output!S26,Sheet1!$K$2:$K$301,0),1)</f>
        <v>WR</v>
      </c>
      <c r="U26" s="7">
        <f>(D26+I26+N26)/$C26</f>
        <v>14.133333333333335</v>
      </c>
      <c r="V26" s="7">
        <f>(E26+J26+O26)/$C26</f>
        <v>17.522516666666672</v>
      </c>
      <c r="W26" s="7">
        <f>U26-V26</f>
        <v>-3.389183333333337</v>
      </c>
      <c r="X26" s="7">
        <f>(F26+K26+P26)/$C26</f>
        <v>0</v>
      </c>
      <c r="Y26" s="7">
        <f>(G26+L26+Q26)/$C26</f>
        <v>10</v>
      </c>
      <c r="Z26" s="7">
        <f>(H26+M26+R26)/$C26</f>
        <v>55.666666666666664</v>
      </c>
    </row>
    <row r="27" spans="1:26">
      <c r="A27" s="25" t="s">
        <v>145</v>
      </c>
      <c r="B27" s="25" t="s">
        <v>191</v>
      </c>
      <c r="C27" s="25">
        <v>3</v>
      </c>
      <c r="D27" s="7">
        <v>5.9</v>
      </c>
      <c r="E27" s="7">
        <v>7.0108000000000006</v>
      </c>
      <c r="F27" s="40">
        <v>0</v>
      </c>
      <c r="G27" s="40">
        <v>4</v>
      </c>
      <c r="H27" s="40">
        <v>30</v>
      </c>
      <c r="I27" s="40">
        <v>20.3</v>
      </c>
      <c r="J27" s="7">
        <v>22.996799999999997</v>
      </c>
      <c r="K27" s="40">
        <v>0</v>
      </c>
      <c r="L27" s="40">
        <v>12</v>
      </c>
      <c r="M27" s="40">
        <v>147</v>
      </c>
      <c r="N27" s="40">
        <v>13.3</v>
      </c>
      <c r="O27" s="7">
        <v>22.377549999999999</v>
      </c>
      <c r="P27" s="40">
        <v>1</v>
      </c>
      <c r="Q27" s="40">
        <v>12</v>
      </c>
      <c r="R27" s="40">
        <v>125</v>
      </c>
      <c r="S27" s="25" t="s">
        <v>145</v>
      </c>
      <c r="T27" s="25" t="str">
        <f>INDEX(Sheet1!$D$2:$K$301,MATCH(Output!S27,Sheet1!$K$2:$K$301,0),1)</f>
        <v>WR</v>
      </c>
      <c r="U27" s="7">
        <f>(D27+I27+N27)/$C27</f>
        <v>13.166666666666666</v>
      </c>
      <c r="V27" s="7">
        <f>(E27+J27+O27)/$C27</f>
        <v>17.461716666666664</v>
      </c>
      <c r="W27" s="7">
        <f>U27-V27</f>
        <v>-4.295049999999998</v>
      </c>
      <c r="X27" s="7">
        <f>(F27+K27+P27)/$C27</f>
        <v>0.33333333333333331</v>
      </c>
      <c r="Y27" s="7">
        <f>(G27+L27+Q27)/$C27</f>
        <v>9.3333333333333339</v>
      </c>
      <c r="Z27" s="7">
        <f>(H27+M27+R27)/$C27</f>
        <v>100.66666666666667</v>
      </c>
    </row>
    <row r="28" spans="1:26">
      <c r="A28" s="25" t="s">
        <v>388</v>
      </c>
      <c r="B28" s="25" t="s">
        <v>191</v>
      </c>
      <c r="C28" s="25">
        <v>3</v>
      </c>
      <c r="D28" s="7">
        <v>10.4</v>
      </c>
      <c r="E28" s="7">
        <v>15.743399999999999</v>
      </c>
      <c r="F28" s="40">
        <v>0</v>
      </c>
      <c r="G28" s="40">
        <v>9</v>
      </c>
      <c r="H28" s="40">
        <v>63</v>
      </c>
      <c r="I28" s="40">
        <v>7.8</v>
      </c>
      <c r="J28" s="7">
        <v>10.68225</v>
      </c>
      <c r="K28" s="40">
        <v>0</v>
      </c>
      <c r="L28" s="40">
        <v>6</v>
      </c>
      <c r="M28" s="40">
        <v>51</v>
      </c>
      <c r="N28" s="40">
        <v>18.399999999999999</v>
      </c>
      <c r="O28" s="7">
        <v>25.523199999999992</v>
      </c>
      <c r="P28" s="40">
        <v>0</v>
      </c>
      <c r="Q28" s="40">
        <v>14</v>
      </c>
      <c r="R28" s="40">
        <v>173</v>
      </c>
      <c r="S28" s="25" t="s">
        <v>388</v>
      </c>
      <c r="T28" s="25" t="str">
        <f>INDEX(Sheet1!$D$2:$K$301,MATCH(Output!S28,Sheet1!$K$2:$K$301,0),1)</f>
        <v>WR</v>
      </c>
      <c r="U28" s="7">
        <f>(D28+I28+N28)/$C28</f>
        <v>12.199999999999998</v>
      </c>
      <c r="V28" s="7">
        <f>(E28+J28+O28)/$C28</f>
        <v>17.316283333333331</v>
      </c>
      <c r="W28" s="7">
        <f>U28-V28</f>
        <v>-5.1162833333333335</v>
      </c>
      <c r="X28" s="7">
        <f>(F28+K28+P28)/$C28</f>
        <v>0</v>
      </c>
      <c r="Y28" s="7">
        <f>(G28+L28+Q28)/$C28</f>
        <v>9.6666666666666661</v>
      </c>
      <c r="Z28" s="7">
        <f>(H28+M28+R28)/$C28</f>
        <v>95.666666666666671</v>
      </c>
    </row>
    <row r="29" spans="1:26">
      <c r="A29" s="25" t="s">
        <v>515</v>
      </c>
      <c r="B29" s="25" t="s">
        <v>190</v>
      </c>
      <c r="C29" s="25">
        <v>3</v>
      </c>
      <c r="D29" s="7">
        <v>10.199999999999999</v>
      </c>
      <c r="E29" s="7">
        <v>20.489350000000002</v>
      </c>
      <c r="F29" s="40">
        <v>15</v>
      </c>
      <c r="G29" s="40">
        <v>6</v>
      </c>
      <c r="H29" s="40">
        <v>-3</v>
      </c>
      <c r="I29" s="40">
        <v>13.3</v>
      </c>
      <c r="J29" s="7">
        <v>15.5075</v>
      </c>
      <c r="K29" s="40">
        <v>9</v>
      </c>
      <c r="L29" s="40">
        <v>7</v>
      </c>
      <c r="M29" s="40">
        <v>-11</v>
      </c>
      <c r="N29" s="40">
        <v>11</v>
      </c>
      <c r="O29" s="7">
        <v>15.525000000000002</v>
      </c>
      <c r="P29" s="40">
        <v>13</v>
      </c>
      <c r="Q29" s="40">
        <v>4</v>
      </c>
      <c r="R29" s="40">
        <v>-10</v>
      </c>
      <c r="S29" s="25" t="s">
        <v>515</v>
      </c>
      <c r="T29" s="25" t="str">
        <f>INDEX(Sheet1!$D$2:$K$301,MATCH(Output!S29,Sheet1!$K$2:$K$301,0),1)</f>
        <v>RB</v>
      </c>
      <c r="U29" s="7">
        <f>(D29+I29+N29)/$C29</f>
        <v>11.5</v>
      </c>
      <c r="V29" s="7">
        <f>(E29+J29+O29)/$C29</f>
        <v>17.173950000000001</v>
      </c>
      <c r="W29" s="7">
        <f>U29-V29</f>
        <v>-5.6739500000000014</v>
      </c>
      <c r="X29" s="7">
        <f>(F29+K29+P29)/$C29</f>
        <v>12.333333333333334</v>
      </c>
      <c r="Y29" s="7">
        <f>(G29+L29+Q29)/$C29</f>
        <v>5.666666666666667</v>
      </c>
      <c r="Z29" s="7">
        <f>(H29+M29+R29)/$C29</f>
        <v>-8</v>
      </c>
    </row>
    <row r="30" spans="1:26">
      <c r="A30" s="25" t="s">
        <v>62</v>
      </c>
      <c r="B30" s="25" t="s">
        <v>191</v>
      </c>
      <c r="C30" s="25">
        <v>3</v>
      </c>
      <c r="D30" s="7">
        <v>23.4</v>
      </c>
      <c r="E30" s="7">
        <v>27.145499999999998</v>
      </c>
      <c r="F30" s="40">
        <v>0</v>
      </c>
      <c r="G30" s="40">
        <v>15</v>
      </c>
      <c r="H30" s="40">
        <v>159</v>
      </c>
      <c r="I30" s="40">
        <v>17.399999999999999</v>
      </c>
      <c r="J30" s="7">
        <v>16.363500000000002</v>
      </c>
      <c r="K30" s="40">
        <v>1</v>
      </c>
      <c r="L30" s="40">
        <v>9</v>
      </c>
      <c r="M30" s="40">
        <v>61</v>
      </c>
      <c r="N30" s="40">
        <v>9.5</v>
      </c>
      <c r="O30" s="7">
        <v>7.7176</v>
      </c>
      <c r="P30" s="40">
        <v>1</v>
      </c>
      <c r="Q30" s="40">
        <v>3</v>
      </c>
      <c r="R30" s="40">
        <v>55</v>
      </c>
      <c r="S30" s="25" t="s">
        <v>62</v>
      </c>
      <c r="T30" s="25" t="str">
        <f>INDEX(Sheet1!$D$2:$K$301,MATCH(Output!S30,Sheet1!$K$2:$K$301,0),1)</f>
        <v>WR</v>
      </c>
      <c r="U30" s="7">
        <f>(D30+I30+N30)/$C30</f>
        <v>16.766666666666666</v>
      </c>
      <c r="V30" s="7">
        <f>(E30+J30+O30)/$C30</f>
        <v>17.075533333333333</v>
      </c>
      <c r="W30" s="7">
        <f>U30-V30</f>
        <v>-0.30886666666666684</v>
      </c>
      <c r="X30" s="7">
        <f>(F30+K30+P30)/$C30</f>
        <v>0.66666666666666663</v>
      </c>
      <c r="Y30" s="7">
        <f>(G30+L30+Q30)/$C30</f>
        <v>9</v>
      </c>
      <c r="Z30" s="7">
        <f>(H30+M30+R30)/$C30</f>
        <v>91.666666666666671</v>
      </c>
    </row>
    <row r="31" spans="1:26">
      <c r="A31" s="25" t="s">
        <v>138</v>
      </c>
      <c r="B31" s="25" t="s">
        <v>191</v>
      </c>
      <c r="C31" s="25">
        <v>3</v>
      </c>
      <c r="D31" s="7">
        <v>5.4</v>
      </c>
      <c r="E31" s="7">
        <v>10.405000000000001</v>
      </c>
      <c r="F31" s="40">
        <v>0</v>
      </c>
      <c r="G31" s="40">
        <v>6</v>
      </c>
      <c r="H31" s="40">
        <v>46</v>
      </c>
      <c r="I31" s="40">
        <v>24.5</v>
      </c>
      <c r="J31" s="7">
        <v>21.784099999999999</v>
      </c>
      <c r="K31" s="40">
        <v>0</v>
      </c>
      <c r="L31" s="40">
        <v>9</v>
      </c>
      <c r="M31" s="40">
        <v>161</v>
      </c>
      <c r="N31" s="40">
        <v>18.600000000000001</v>
      </c>
      <c r="O31" s="7">
        <v>18.603400000000004</v>
      </c>
      <c r="P31" s="40">
        <v>0</v>
      </c>
      <c r="Q31" s="40">
        <v>10</v>
      </c>
      <c r="R31" s="40">
        <v>135</v>
      </c>
      <c r="S31" s="25" t="s">
        <v>138</v>
      </c>
      <c r="T31" s="25" t="str">
        <f>INDEX(Sheet1!$D$2:$K$301,MATCH(Output!S31,Sheet1!$K$2:$K$301,0),1)</f>
        <v>WR</v>
      </c>
      <c r="U31" s="7">
        <f>(D31+I31+N31)/$C31</f>
        <v>16.166666666666668</v>
      </c>
      <c r="V31" s="7">
        <f>(E31+J31+O31)/$C31</f>
        <v>16.930833333333336</v>
      </c>
      <c r="W31" s="7">
        <f>U31-V31</f>
        <v>-0.76416666666666799</v>
      </c>
      <c r="X31" s="7">
        <f>(F31+K31+P31)/$C31</f>
        <v>0</v>
      </c>
      <c r="Y31" s="7">
        <f>(G31+L31+Q31)/$C31</f>
        <v>8.3333333333333339</v>
      </c>
      <c r="Z31" s="7">
        <f>(H31+M31+R31)/$C31</f>
        <v>114</v>
      </c>
    </row>
    <row r="32" spans="1:26">
      <c r="A32" s="25" t="s">
        <v>39</v>
      </c>
      <c r="B32" s="25" t="s">
        <v>190</v>
      </c>
      <c r="C32" s="25">
        <v>3</v>
      </c>
      <c r="D32" s="7">
        <v>11.7</v>
      </c>
      <c r="E32" s="7">
        <v>11.399999999999999</v>
      </c>
      <c r="F32" s="40">
        <v>15</v>
      </c>
      <c r="G32" s="40">
        <v>0</v>
      </c>
      <c r="H32" s="40">
        <v>0</v>
      </c>
      <c r="I32" s="40">
        <v>22.5</v>
      </c>
      <c r="J32" s="7">
        <v>22.969150000000003</v>
      </c>
      <c r="K32" s="40">
        <v>10</v>
      </c>
      <c r="L32" s="40">
        <v>9</v>
      </c>
      <c r="M32" s="40">
        <v>10</v>
      </c>
      <c r="N32" s="40">
        <v>22.7</v>
      </c>
      <c r="O32" s="7">
        <v>16.0059</v>
      </c>
      <c r="P32" s="40">
        <v>11</v>
      </c>
      <c r="Q32" s="40">
        <v>6</v>
      </c>
      <c r="R32" s="40">
        <v>-2</v>
      </c>
      <c r="S32" s="25" t="s">
        <v>39</v>
      </c>
      <c r="T32" s="25" t="str">
        <f>INDEX(Sheet1!$D$2:$K$301,MATCH(Output!S32,Sheet1!$K$2:$K$301,0),1)</f>
        <v>RB</v>
      </c>
      <c r="U32" s="7">
        <f>(D32+I32+N32)/$C32</f>
        <v>18.966666666666669</v>
      </c>
      <c r="V32" s="7">
        <f>(E32+J32+O32)/$C32</f>
        <v>16.791683333333335</v>
      </c>
      <c r="W32" s="7">
        <f>U32-V32</f>
        <v>2.1749833333333335</v>
      </c>
      <c r="X32" s="7">
        <f>(F32+K32+P32)/$C32</f>
        <v>12</v>
      </c>
      <c r="Y32" s="7">
        <f>(G32+L32+Q32)/$C32</f>
        <v>5</v>
      </c>
      <c r="Z32" s="7">
        <f>(H32+M32+R32)/$C32</f>
        <v>2.6666666666666665</v>
      </c>
    </row>
    <row r="33" spans="1:26">
      <c r="A33" s="25" t="s">
        <v>58</v>
      </c>
      <c r="B33" s="25" t="s">
        <v>191</v>
      </c>
      <c r="C33" s="25">
        <v>3</v>
      </c>
      <c r="D33" s="7">
        <v>23.5</v>
      </c>
      <c r="E33" s="7">
        <v>26.835100000000001</v>
      </c>
      <c r="F33" s="40">
        <v>0</v>
      </c>
      <c r="G33" s="40">
        <v>14</v>
      </c>
      <c r="H33" s="40">
        <v>111</v>
      </c>
      <c r="I33" s="40">
        <v>16.2</v>
      </c>
      <c r="J33" s="7">
        <v>9.1849000000000007</v>
      </c>
      <c r="K33" s="40">
        <v>0</v>
      </c>
      <c r="L33" s="40">
        <v>5</v>
      </c>
      <c r="M33" s="40">
        <v>53</v>
      </c>
      <c r="N33" s="40">
        <v>19.600000000000001</v>
      </c>
      <c r="O33" s="7">
        <v>14.3125</v>
      </c>
      <c r="P33" s="40">
        <v>1</v>
      </c>
      <c r="Q33" s="40">
        <v>7</v>
      </c>
      <c r="R33" s="40">
        <v>35</v>
      </c>
      <c r="S33" s="25" t="s">
        <v>58</v>
      </c>
      <c r="T33" s="25" t="str">
        <f>INDEX(Sheet1!$D$2:$K$301,MATCH(Output!S33,Sheet1!$K$2:$K$301,0),1)</f>
        <v>WR</v>
      </c>
      <c r="U33" s="7">
        <f>(D33+I33+N33)/$C33</f>
        <v>19.766666666666669</v>
      </c>
      <c r="V33" s="7">
        <f>(E33+J33+O33)/$C33</f>
        <v>16.7775</v>
      </c>
      <c r="W33" s="7">
        <f>U33-V33</f>
        <v>2.9891666666666694</v>
      </c>
      <c r="X33" s="7">
        <f>(F33+K33+P33)/$C33</f>
        <v>0.33333333333333331</v>
      </c>
      <c r="Y33" s="7">
        <f>(G33+L33+Q33)/$C33</f>
        <v>8.6666666666666661</v>
      </c>
      <c r="Z33" s="7">
        <f>(H33+M33+R33)/$C33</f>
        <v>66.333333333333329</v>
      </c>
    </row>
    <row r="34" spans="1:26">
      <c r="A34" s="25" t="s">
        <v>43</v>
      </c>
      <c r="B34" s="25" t="s">
        <v>190</v>
      </c>
      <c r="C34" s="25">
        <v>3</v>
      </c>
      <c r="D34" s="7">
        <v>4.2</v>
      </c>
      <c r="E34" s="7">
        <v>5.8825000000000003</v>
      </c>
      <c r="F34" s="40">
        <v>5</v>
      </c>
      <c r="G34" s="40">
        <v>2</v>
      </c>
      <c r="H34" s="40">
        <v>-1</v>
      </c>
      <c r="I34" s="40">
        <v>41.5</v>
      </c>
      <c r="J34" s="7">
        <v>28.500600000000002</v>
      </c>
      <c r="K34" s="40">
        <v>19</v>
      </c>
      <c r="L34" s="40">
        <v>6</v>
      </c>
      <c r="M34" s="40">
        <v>-3</v>
      </c>
      <c r="N34" s="40">
        <v>17.600000000000001</v>
      </c>
      <c r="O34" s="7">
        <v>15.939499999999999</v>
      </c>
      <c r="P34" s="40">
        <v>19</v>
      </c>
      <c r="Q34" s="40">
        <v>2</v>
      </c>
      <c r="R34" s="40">
        <v>-3</v>
      </c>
      <c r="S34" s="25" t="s">
        <v>43</v>
      </c>
      <c r="T34" s="25" t="str">
        <f>INDEX(Sheet1!$D$2:$K$301,MATCH(Output!S34,Sheet1!$K$2:$K$301,0),1)</f>
        <v>RB</v>
      </c>
      <c r="U34" s="7">
        <f>(D34+I34+N34)/$C34</f>
        <v>21.1</v>
      </c>
      <c r="V34" s="7">
        <f>(E34+J34+O34)/$C34</f>
        <v>16.774199999999997</v>
      </c>
      <c r="W34" s="7">
        <f>U34-V34</f>
        <v>4.3258000000000045</v>
      </c>
      <c r="X34" s="7">
        <f>(F34+K34+P34)/$C34</f>
        <v>14.333333333333334</v>
      </c>
      <c r="Y34" s="7">
        <f>(G34+L34+Q34)/$C34</f>
        <v>3.3333333333333335</v>
      </c>
      <c r="Z34" s="7">
        <f>(H34+M34+R34)/$C34</f>
        <v>-2.3333333333333335</v>
      </c>
    </row>
    <row r="35" spans="1:26">
      <c r="A35" s="25" t="s">
        <v>73</v>
      </c>
      <c r="B35" s="25" t="s">
        <v>190</v>
      </c>
      <c r="C35" s="25">
        <v>2</v>
      </c>
      <c r="D35" s="7">
        <v>15.7</v>
      </c>
      <c r="E35" s="7">
        <v>15.581850000000001</v>
      </c>
      <c r="F35" s="40">
        <v>16</v>
      </c>
      <c r="G35" s="40">
        <v>1</v>
      </c>
      <c r="H35" s="40">
        <v>3</v>
      </c>
      <c r="I35" s="40">
        <v>17.2</v>
      </c>
      <c r="J35" s="7">
        <v>17.68805</v>
      </c>
      <c r="K35" s="40">
        <v>13</v>
      </c>
      <c r="L35" s="40">
        <v>5</v>
      </c>
      <c r="M35" s="40">
        <v>-5</v>
      </c>
      <c r="N35" s="40">
        <v>0</v>
      </c>
      <c r="O35" s="7">
        <v>0</v>
      </c>
      <c r="P35" s="40">
        <v>0</v>
      </c>
      <c r="Q35" s="40">
        <v>0</v>
      </c>
      <c r="R35" s="40">
        <v>0</v>
      </c>
      <c r="S35" s="25" t="s">
        <v>73</v>
      </c>
      <c r="T35" s="25" t="s">
        <v>190</v>
      </c>
      <c r="U35" s="7">
        <f>(D35+I35+N35)/$C35</f>
        <v>16.45</v>
      </c>
      <c r="V35" s="7">
        <f>(E35+J35+O35)/$C35</f>
        <v>16.63495</v>
      </c>
      <c r="W35" s="7">
        <f>U35-V35</f>
        <v>-0.18495000000000061</v>
      </c>
      <c r="X35" s="7">
        <f>(F35+K35+P35)/$C35</f>
        <v>14.5</v>
      </c>
      <c r="Y35" s="7">
        <f>(G35+L35+Q35)/$C35</f>
        <v>3</v>
      </c>
      <c r="Z35" s="7">
        <f>(H35+M35+R35)/$C35</f>
        <v>-1</v>
      </c>
    </row>
    <row r="36" spans="1:26">
      <c r="A36" s="25" t="s">
        <v>171</v>
      </c>
      <c r="B36" s="25" t="s">
        <v>191</v>
      </c>
      <c r="C36" s="25">
        <v>3</v>
      </c>
      <c r="D36" s="7">
        <v>37.1</v>
      </c>
      <c r="E36" s="7">
        <v>28.816400000000002</v>
      </c>
      <c r="F36" s="40">
        <v>1</v>
      </c>
      <c r="G36" s="40">
        <v>15</v>
      </c>
      <c r="H36" s="40">
        <v>231</v>
      </c>
      <c r="I36" s="40">
        <v>5.9</v>
      </c>
      <c r="J36" s="7">
        <v>7.1975000000000007</v>
      </c>
      <c r="K36" s="40">
        <v>1</v>
      </c>
      <c r="L36" s="40">
        <v>4</v>
      </c>
      <c r="M36" s="40">
        <v>17</v>
      </c>
      <c r="N36" s="40">
        <v>9.6999999999999993</v>
      </c>
      <c r="O36" s="7">
        <v>13.249549999999999</v>
      </c>
      <c r="P36" s="40">
        <v>1</v>
      </c>
      <c r="Q36" s="40">
        <v>7</v>
      </c>
      <c r="R36" s="40">
        <v>86</v>
      </c>
      <c r="S36" s="25" t="s">
        <v>171</v>
      </c>
      <c r="T36" s="25" t="str">
        <f>INDEX(Sheet1!$D$2:$K$301,MATCH(Output!S36,Sheet1!$K$2:$K$301,0),1)</f>
        <v>WR</v>
      </c>
      <c r="U36" s="7">
        <f>(D36+I36+N36)/$C36</f>
        <v>17.566666666666666</v>
      </c>
      <c r="V36" s="7">
        <f>(E36+J36+O36)/$C36</f>
        <v>16.421150000000001</v>
      </c>
      <c r="W36" s="7">
        <f>U36-V36</f>
        <v>1.1455166666666656</v>
      </c>
      <c r="X36" s="7">
        <f>(F36+K36+P36)/$C36</f>
        <v>1</v>
      </c>
      <c r="Y36" s="7">
        <f>(G36+L36+Q36)/$C36</f>
        <v>8.6666666666666661</v>
      </c>
      <c r="Z36" s="7">
        <f>(H36+M36+R36)/$C36</f>
        <v>111.33333333333333</v>
      </c>
    </row>
    <row r="37" spans="1:26">
      <c r="A37" s="25" t="s">
        <v>117</v>
      </c>
      <c r="B37" s="25" t="s">
        <v>190</v>
      </c>
      <c r="C37" s="25">
        <v>3</v>
      </c>
      <c r="D37" s="7">
        <v>25</v>
      </c>
      <c r="E37" s="7">
        <v>24.517499999999998</v>
      </c>
      <c r="F37" s="40">
        <v>29</v>
      </c>
      <c r="G37" s="40">
        <v>4</v>
      </c>
      <c r="H37" s="40">
        <v>1</v>
      </c>
      <c r="I37" s="40">
        <v>8.1</v>
      </c>
      <c r="J37" s="7">
        <v>13.2</v>
      </c>
      <c r="K37" s="40">
        <v>20</v>
      </c>
      <c r="L37" s="40">
        <v>2</v>
      </c>
      <c r="M37" s="40">
        <v>0</v>
      </c>
      <c r="N37" s="40">
        <v>10.4</v>
      </c>
      <c r="O37" s="7">
        <v>11.0825</v>
      </c>
      <c r="P37" s="40">
        <v>19</v>
      </c>
      <c r="Q37" s="40">
        <v>1</v>
      </c>
      <c r="R37" s="40">
        <v>-1</v>
      </c>
      <c r="S37" s="25" t="s">
        <v>117</v>
      </c>
      <c r="T37" s="25" t="str">
        <f>INDEX(Sheet1!$D$2:$K$301,MATCH(Output!S37,Sheet1!$K$2:$K$301,0),1)</f>
        <v>RB</v>
      </c>
      <c r="U37" s="7">
        <f>(D37+I37+N37)/$C37</f>
        <v>14.5</v>
      </c>
      <c r="V37" s="7">
        <f>(E37+J37+O37)/$C37</f>
        <v>16.266666666666666</v>
      </c>
      <c r="W37" s="7">
        <f>U37-V37</f>
        <v>-1.7666666666666657</v>
      </c>
      <c r="X37" s="7">
        <f>(F37+K37+P37)/$C37</f>
        <v>22.666666666666668</v>
      </c>
      <c r="Y37" s="7">
        <f>(G37+L37+Q37)/$C37</f>
        <v>2.3333333333333335</v>
      </c>
      <c r="Z37" s="7">
        <f>(H37+M37+R37)/$C37</f>
        <v>0</v>
      </c>
    </row>
    <row r="38" spans="1:26">
      <c r="A38" s="25" t="s">
        <v>48</v>
      </c>
      <c r="B38" s="25" t="s">
        <v>191</v>
      </c>
      <c r="C38" s="25">
        <v>3</v>
      </c>
      <c r="D38" s="7">
        <v>30.2</v>
      </c>
      <c r="E38" s="7">
        <v>18.864250000000002</v>
      </c>
      <c r="F38" s="40">
        <v>0</v>
      </c>
      <c r="G38" s="40">
        <v>10</v>
      </c>
      <c r="H38" s="40">
        <v>73</v>
      </c>
      <c r="I38" s="40">
        <v>15.9</v>
      </c>
      <c r="J38" s="7">
        <v>12.335150000000001</v>
      </c>
      <c r="K38" s="40">
        <v>0</v>
      </c>
      <c r="L38" s="40">
        <v>7</v>
      </c>
      <c r="M38" s="40">
        <v>28</v>
      </c>
      <c r="N38" s="40">
        <v>17</v>
      </c>
      <c r="O38" s="7">
        <v>17.532499999999999</v>
      </c>
      <c r="P38" s="40">
        <v>0</v>
      </c>
      <c r="Q38" s="40">
        <v>9</v>
      </c>
      <c r="R38" s="40">
        <v>59</v>
      </c>
      <c r="S38" s="25" t="s">
        <v>48</v>
      </c>
      <c r="T38" s="25" t="str">
        <f>INDEX(Sheet1!$D$2:$K$301,MATCH(Output!S38,Sheet1!$K$2:$K$301,0),1)</f>
        <v>WR</v>
      </c>
      <c r="U38" s="7">
        <f>(D38+I38+N38)/$C38</f>
        <v>21.033333333333335</v>
      </c>
      <c r="V38" s="7">
        <f>(E38+J38+O38)/$C38</f>
        <v>16.243966666666669</v>
      </c>
      <c r="W38" s="7">
        <f>U38-V38</f>
        <v>4.7893666666666661</v>
      </c>
      <c r="X38" s="7">
        <f>(F38+K38+P38)/$C38</f>
        <v>0</v>
      </c>
      <c r="Y38" s="7">
        <f>(G38+L38+Q38)/$C38</f>
        <v>8.6666666666666661</v>
      </c>
      <c r="Z38" s="7">
        <f>(H38+M38+R38)/$C38</f>
        <v>53.333333333333336</v>
      </c>
    </row>
    <row r="39" spans="1:26">
      <c r="A39" s="25" t="s">
        <v>497</v>
      </c>
      <c r="B39" s="25" t="s">
        <v>191</v>
      </c>
      <c r="C39" s="25">
        <v>3</v>
      </c>
      <c r="D39" s="7">
        <v>16.100000000000001</v>
      </c>
      <c r="E39" s="7">
        <v>12.655000000000001</v>
      </c>
      <c r="F39" s="40">
        <v>0</v>
      </c>
      <c r="G39" s="40">
        <v>6</v>
      </c>
      <c r="H39" s="40">
        <v>66</v>
      </c>
      <c r="I39" s="40">
        <v>8.8000000000000007</v>
      </c>
      <c r="J39" s="7">
        <v>13.4427</v>
      </c>
      <c r="K39" s="40">
        <v>0</v>
      </c>
      <c r="L39" s="40">
        <v>8</v>
      </c>
      <c r="M39" s="40">
        <v>19</v>
      </c>
      <c r="N39" s="40">
        <v>17.8</v>
      </c>
      <c r="O39" s="7">
        <v>21.5</v>
      </c>
      <c r="P39" s="40">
        <v>0</v>
      </c>
      <c r="Q39" s="40">
        <v>13</v>
      </c>
      <c r="R39" s="40">
        <v>40</v>
      </c>
      <c r="S39" s="25" t="s">
        <v>497</v>
      </c>
      <c r="T39" s="25" t="str">
        <f>INDEX(Sheet1!$D$2:$K$301,MATCH(Output!S39,Sheet1!$K$2:$K$301,0),1)</f>
        <v>WR</v>
      </c>
      <c r="U39" s="7">
        <f>(D39+I39+N39)/$C39</f>
        <v>14.233333333333334</v>
      </c>
      <c r="V39" s="7">
        <f>(E39+J39+O39)/$C39</f>
        <v>15.865900000000002</v>
      </c>
      <c r="W39" s="7">
        <f>U39-V39</f>
        <v>-1.6325666666666674</v>
      </c>
      <c r="X39" s="7">
        <f>(F39+K39+P39)/$C39</f>
        <v>0</v>
      </c>
      <c r="Y39" s="7">
        <f>(G39+L39+Q39)/$C39</f>
        <v>9</v>
      </c>
      <c r="Z39" s="7">
        <f>(H39+M39+R39)/$C39</f>
        <v>41.666666666666664</v>
      </c>
    </row>
    <row r="40" spans="1:26">
      <c r="A40" s="25" t="s">
        <v>38</v>
      </c>
      <c r="B40" s="25" t="s">
        <v>191</v>
      </c>
      <c r="C40" s="25">
        <v>3</v>
      </c>
      <c r="D40" s="7">
        <v>38.9</v>
      </c>
      <c r="E40" s="7">
        <v>29.79205</v>
      </c>
      <c r="F40" s="40">
        <v>0</v>
      </c>
      <c r="G40" s="40">
        <v>16</v>
      </c>
      <c r="H40" s="40">
        <v>127</v>
      </c>
      <c r="I40" s="40">
        <v>5.4</v>
      </c>
      <c r="J40" s="7">
        <v>9.3481500000000004</v>
      </c>
      <c r="K40" s="40">
        <v>0</v>
      </c>
      <c r="L40" s="40">
        <v>5</v>
      </c>
      <c r="M40" s="40">
        <v>43</v>
      </c>
      <c r="N40" s="40">
        <v>5.6</v>
      </c>
      <c r="O40" s="7">
        <v>7.4046000000000003</v>
      </c>
      <c r="P40" s="40">
        <v>0</v>
      </c>
      <c r="Q40" s="40">
        <v>4</v>
      </c>
      <c r="R40" s="40">
        <v>41</v>
      </c>
      <c r="S40" s="25" t="s">
        <v>38</v>
      </c>
      <c r="T40" s="25" t="str">
        <f>INDEX(Sheet1!$D$2:$K$301,MATCH(Output!S40,Sheet1!$K$2:$K$301,0),1)</f>
        <v>WR</v>
      </c>
      <c r="U40" s="7">
        <f>(D40+I40+N40)/$C40</f>
        <v>16.633333333333333</v>
      </c>
      <c r="V40" s="7">
        <f>(E40+J40+O40)/$C40</f>
        <v>15.514933333333333</v>
      </c>
      <c r="W40" s="7">
        <f>U40-V40</f>
        <v>1.1183999999999994</v>
      </c>
      <c r="X40" s="7">
        <f>(F40+K40+P40)/$C40</f>
        <v>0</v>
      </c>
      <c r="Y40" s="7">
        <f>(G40+L40+Q40)/$C40</f>
        <v>8.3333333333333339</v>
      </c>
      <c r="Z40" s="7">
        <f>(H40+M40+R40)/$C40</f>
        <v>70.333333333333329</v>
      </c>
    </row>
    <row r="41" spans="1:26">
      <c r="A41" s="25" t="s">
        <v>175</v>
      </c>
      <c r="B41" s="25" t="s">
        <v>192</v>
      </c>
      <c r="C41" s="25">
        <v>3</v>
      </c>
      <c r="D41" s="7">
        <v>25.6</v>
      </c>
      <c r="E41" s="7">
        <v>13.133350000000002</v>
      </c>
      <c r="F41" s="40">
        <v>0</v>
      </c>
      <c r="G41" s="40">
        <v>7</v>
      </c>
      <c r="H41" s="40">
        <v>54</v>
      </c>
      <c r="I41" s="40">
        <v>23.9</v>
      </c>
      <c r="J41" s="7">
        <v>13.307499999999999</v>
      </c>
      <c r="K41" s="40">
        <v>0</v>
      </c>
      <c r="L41" s="40">
        <v>8</v>
      </c>
      <c r="M41" s="40">
        <v>29</v>
      </c>
      <c r="N41" s="40">
        <v>17.399999999999999</v>
      </c>
      <c r="O41" s="7">
        <v>20.102499999999999</v>
      </c>
      <c r="P41" s="40">
        <v>0</v>
      </c>
      <c r="Q41" s="40">
        <v>11</v>
      </c>
      <c r="R41" s="40">
        <v>143</v>
      </c>
      <c r="S41" s="25" t="s">
        <v>175</v>
      </c>
      <c r="T41" s="25" t="str">
        <f>INDEX(Sheet1!$D$2:$K$301,MATCH(Output!S41,Sheet1!$K$2:$K$301,0),1)</f>
        <v>TE</v>
      </c>
      <c r="U41" s="7">
        <f>(D41+I41+N41)/$C41</f>
        <v>22.3</v>
      </c>
      <c r="V41" s="7">
        <f>(E41+J41+O41)/$C41</f>
        <v>15.514450000000002</v>
      </c>
      <c r="W41" s="7">
        <f>U41-V41</f>
        <v>6.7855499999999989</v>
      </c>
      <c r="X41" s="7">
        <f>(F41+K41+P41)/$C41</f>
        <v>0</v>
      </c>
      <c r="Y41" s="7">
        <f>(G41+L41+Q41)/$C41</f>
        <v>8.6666666666666661</v>
      </c>
      <c r="Z41" s="7">
        <f>(H41+M41+R41)/$C41</f>
        <v>75.333333333333329</v>
      </c>
    </row>
    <row r="42" spans="1:26">
      <c r="A42" s="25" t="s">
        <v>79</v>
      </c>
      <c r="B42" s="25" t="s">
        <v>191</v>
      </c>
      <c r="C42" s="25">
        <v>3</v>
      </c>
      <c r="D42" s="7">
        <v>16</v>
      </c>
      <c r="E42" s="7">
        <v>9.43825</v>
      </c>
      <c r="F42" s="40">
        <v>0</v>
      </c>
      <c r="G42" s="40">
        <v>5</v>
      </c>
      <c r="H42" s="40">
        <v>77</v>
      </c>
      <c r="I42" s="40">
        <v>11.3</v>
      </c>
      <c r="J42" s="7">
        <v>19.566450000000003</v>
      </c>
      <c r="K42" s="40">
        <v>0</v>
      </c>
      <c r="L42" s="40">
        <v>11</v>
      </c>
      <c r="M42" s="40">
        <v>97</v>
      </c>
      <c r="N42" s="40">
        <v>22.7</v>
      </c>
      <c r="O42" s="7">
        <v>17.235150000000004</v>
      </c>
      <c r="P42" s="40">
        <v>0</v>
      </c>
      <c r="Q42" s="40">
        <v>9</v>
      </c>
      <c r="R42" s="40">
        <v>144</v>
      </c>
      <c r="S42" s="25" t="s">
        <v>79</v>
      </c>
      <c r="T42" s="25" t="str">
        <f>INDEX(Sheet1!$D$2:$K$301,MATCH(Output!S42,Sheet1!$K$2:$K$301,0),1)</f>
        <v>WR</v>
      </c>
      <c r="U42" s="7">
        <f>(D42+I42+N42)/$C42</f>
        <v>16.666666666666668</v>
      </c>
      <c r="V42" s="7">
        <f>(E42+J42+O42)/$C42</f>
        <v>15.413283333333334</v>
      </c>
      <c r="W42" s="7">
        <f>U42-V42</f>
        <v>1.2533833333333337</v>
      </c>
      <c r="X42" s="7">
        <f>(F42+K42+P42)/$C42</f>
        <v>0</v>
      </c>
      <c r="Y42" s="7">
        <f>(G42+L42+Q42)/$C42</f>
        <v>8.3333333333333339</v>
      </c>
      <c r="Z42" s="7">
        <f>(H42+M42+R42)/$C42</f>
        <v>106</v>
      </c>
    </row>
    <row r="43" spans="1:26">
      <c r="A43" s="25" t="s">
        <v>177</v>
      </c>
      <c r="B43" s="25" t="s">
        <v>191</v>
      </c>
      <c r="C43" s="25">
        <v>3</v>
      </c>
      <c r="D43" s="7">
        <v>10.199999999999999</v>
      </c>
      <c r="E43" s="7">
        <v>7.1525000000000007</v>
      </c>
      <c r="F43" s="40">
        <v>0</v>
      </c>
      <c r="G43" s="40">
        <v>4</v>
      </c>
      <c r="H43" s="40">
        <v>43</v>
      </c>
      <c r="I43" s="40">
        <v>27.7</v>
      </c>
      <c r="J43" s="7">
        <v>24.604500000000002</v>
      </c>
      <c r="K43" s="40">
        <v>0</v>
      </c>
      <c r="L43" s="40">
        <v>14</v>
      </c>
      <c r="M43" s="40">
        <v>109</v>
      </c>
      <c r="N43" s="40">
        <v>10.199999999999999</v>
      </c>
      <c r="O43" s="7">
        <v>14.460150000000002</v>
      </c>
      <c r="P43" s="40">
        <v>0</v>
      </c>
      <c r="Q43" s="40">
        <v>7</v>
      </c>
      <c r="R43" s="40">
        <v>58</v>
      </c>
      <c r="S43" s="25" t="s">
        <v>177</v>
      </c>
      <c r="T43" s="25" t="str">
        <f>INDEX(Sheet1!$D$2:$K$301,MATCH(Output!S43,Sheet1!$K$2:$K$301,0),1)</f>
        <v>WR</v>
      </c>
      <c r="U43" s="7">
        <f>(D43+I43+N43)/$C43</f>
        <v>16.033333333333331</v>
      </c>
      <c r="V43" s="7">
        <f>(E43+J43+O43)/$C43</f>
        <v>15.405716666666669</v>
      </c>
      <c r="W43" s="7">
        <f>U43-V43</f>
        <v>0.62761666666666294</v>
      </c>
      <c r="X43" s="7">
        <f>(F43+K43+P43)/$C43</f>
        <v>0</v>
      </c>
      <c r="Y43" s="7">
        <f>(G43+L43+Q43)/$C43</f>
        <v>8.3333333333333339</v>
      </c>
      <c r="Z43" s="7">
        <f>(H43+M43+R43)/$C43</f>
        <v>70</v>
      </c>
    </row>
    <row r="44" spans="1:26">
      <c r="A44" s="25" t="s">
        <v>95</v>
      </c>
      <c r="B44" s="25" t="s">
        <v>190</v>
      </c>
      <c r="C44" s="25">
        <v>3</v>
      </c>
      <c r="D44" s="7">
        <v>5.9</v>
      </c>
      <c r="E44" s="7">
        <v>12.414149999999999</v>
      </c>
      <c r="F44" s="40">
        <v>11</v>
      </c>
      <c r="G44" s="40">
        <v>2</v>
      </c>
      <c r="H44" s="40">
        <v>0</v>
      </c>
      <c r="I44" s="40">
        <v>17.7</v>
      </c>
      <c r="J44" s="7">
        <v>12.317499999999999</v>
      </c>
      <c r="K44" s="40">
        <v>16</v>
      </c>
      <c r="L44" s="40">
        <v>2</v>
      </c>
      <c r="M44" s="40">
        <v>1</v>
      </c>
      <c r="N44" s="40">
        <v>26.6</v>
      </c>
      <c r="O44" s="7">
        <v>21.375200000000003</v>
      </c>
      <c r="P44" s="40">
        <v>19</v>
      </c>
      <c r="Q44" s="40">
        <v>3</v>
      </c>
      <c r="R44" s="40">
        <v>1</v>
      </c>
      <c r="S44" s="25" t="s">
        <v>95</v>
      </c>
      <c r="T44" s="25" t="str">
        <f>INDEX(Sheet1!$D$2:$K$301,MATCH(Output!S44,Sheet1!$K$2:$K$301,0),1)</f>
        <v>RB</v>
      </c>
      <c r="U44" s="7">
        <f>(D44+I44+N44)/$C44</f>
        <v>16.733333333333334</v>
      </c>
      <c r="V44" s="7">
        <f>(E44+J44+O44)/$C44</f>
        <v>15.36895</v>
      </c>
      <c r="W44" s="7">
        <f>U44-V44</f>
        <v>1.3643833333333344</v>
      </c>
      <c r="X44" s="7">
        <f>(F44+K44+P44)/$C44</f>
        <v>15.333333333333334</v>
      </c>
      <c r="Y44" s="7">
        <f>(G44+L44+Q44)/$C44</f>
        <v>2.3333333333333335</v>
      </c>
      <c r="Z44" s="7">
        <f>(H44+M44+R44)/$C44</f>
        <v>0.66666666666666663</v>
      </c>
    </row>
    <row r="45" spans="1:26">
      <c r="A45" s="25" t="s">
        <v>56</v>
      </c>
      <c r="B45" s="25" t="s">
        <v>190</v>
      </c>
      <c r="C45" s="25">
        <v>3</v>
      </c>
      <c r="D45" s="7">
        <v>14.6</v>
      </c>
      <c r="E45" s="7">
        <v>12.777100000000001</v>
      </c>
      <c r="F45" s="40">
        <v>12</v>
      </c>
      <c r="G45" s="40">
        <v>4</v>
      </c>
      <c r="H45" s="40">
        <v>-12</v>
      </c>
      <c r="I45" s="40">
        <v>12.5</v>
      </c>
      <c r="J45" s="7">
        <v>12.397499999999999</v>
      </c>
      <c r="K45" s="40">
        <v>8</v>
      </c>
      <c r="L45" s="40">
        <v>5</v>
      </c>
      <c r="M45" s="40">
        <v>17</v>
      </c>
      <c r="N45" s="40">
        <v>14.5</v>
      </c>
      <c r="O45" s="7">
        <v>20.926400000000001</v>
      </c>
      <c r="P45" s="40">
        <v>11</v>
      </c>
      <c r="Q45" s="40">
        <v>8</v>
      </c>
      <c r="R45" s="40">
        <v>6</v>
      </c>
      <c r="S45" s="25" t="s">
        <v>56</v>
      </c>
      <c r="T45" s="25" t="str">
        <f>INDEX(Sheet1!$D$2:$K$301,MATCH(Output!S45,Sheet1!$K$2:$K$301,0),1)</f>
        <v>RB</v>
      </c>
      <c r="U45" s="7">
        <f>(D45+I45+N45)/$C45</f>
        <v>13.866666666666667</v>
      </c>
      <c r="V45" s="7">
        <f>(E45+J45+O45)/$C45</f>
        <v>15.366999999999999</v>
      </c>
      <c r="W45" s="7">
        <f>U45-V45</f>
        <v>-1.500333333333332</v>
      </c>
      <c r="X45" s="7">
        <f>(F45+K45+P45)/$C45</f>
        <v>10.333333333333334</v>
      </c>
      <c r="Y45" s="7">
        <f>(G45+L45+Q45)/$C45</f>
        <v>5.666666666666667</v>
      </c>
      <c r="Z45" s="7">
        <f>(H45+M45+R45)/$C45</f>
        <v>3.6666666666666665</v>
      </c>
    </row>
    <row r="46" spans="1:26">
      <c r="A46" s="25" t="s">
        <v>165</v>
      </c>
      <c r="B46" s="25" t="s">
        <v>190</v>
      </c>
      <c r="C46" s="25">
        <v>3</v>
      </c>
      <c r="D46" s="7">
        <v>3.7</v>
      </c>
      <c r="E46" s="7">
        <v>11.45045</v>
      </c>
      <c r="F46" s="40">
        <v>10</v>
      </c>
      <c r="G46" s="40">
        <v>3</v>
      </c>
      <c r="H46" s="40">
        <v>5</v>
      </c>
      <c r="I46" s="40">
        <v>8.9</v>
      </c>
      <c r="J46" s="7">
        <v>12.2</v>
      </c>
      <c r="K46" s="40">
        <v>13</v>
      </c>
      <c r="L46" s="40">
        <v>3</v>
      </c>
      <c r="M46" s="40">
        <v>0</v>
      </c>
      <c r="N46" s="40">
        <v>21.4</v>
      </c>
      <c r="O46" s="7">
        <v>22.202500000000001</v>
      </c>
      <c r="P46" s="40">
        <v>17</v>
      </c>
      <c r="Q46" s="40">
        <v>7</v>
      </c>
      <c r="R46" s="40">
        <v>-17</v>
      </c>
      <c r="S46" s="25" t="s">
        <v>165</v>
      </c>
      <c r="T46" s="25" t="str">
        <f>INDEX(Sheet1!$D$2:$K$301,MATCH(Output!S46,Sheet1!$K$2:$K$301,0),1)</f>
        <v>RB</v>
      </c>
      <c r="U46" s="7">
        <f>(D46+I46+N46)/$C46</f>
        <v>11.333333333333334</v>
      </c>
      <c r="V46" s="7">
        <f>(E46+J46+O46)/$C46</f>
        <v>15.284316666666667</v>
      </c>
      <c r="W46" s="7">
        <f>U46-V46</f>
        <v>-3.9509833333333333</v>
      </c>
      <c r="X46" s="7">
        <f>(F46+K46+P46)/$C46</f>
        <v>13.333333333333334</v>
      </c>
      <c r="Y46" s="7">
        <f>(G46+L46+Q46)/$C46</f>
        <v>4.333333333333333</v>
      </c>
      <c r="Z46" s="7">
        <f>(H46+M46+R46)/$C46</f>
        <v>-4</v>
      </c>
    </row>
    <row r="47" spans="1:26">
      <c r="A47" s="25" t="s">
        <v>136</v>
      </c>
      <c r="B47" s="25" t="s">
        <v>191</v>
      </c>
      <c r="C47" s="25">
        <v>3</v>
      </c>
      <c r="D47" s="7">
        <v>19.399999999999999</v>
      </c>
      <c r="E47" s="7">
        <v>11.220500000000001</v>
      </c>
      <c r="F47" s="40">
        <v>1</v>
      </c>
      <c r="G47" s="40">
        <v>6</v>
      </c>
      <c r="H47" s="40">
        <v>48</v>
      </c>
      <c r="I47" s="40">
        <v>23.3</v>
      </c>
      <c r="J47" s="7">
        <v>20.073499999999999</v>
      </c>
      <c r="K47" s="40">
        <v>0</v>
      </c>
      <c r="L47" s="40">
        <v>10</v>
      </c>
      <c r="M47" s="40">
        <v>140</v>
      </c>
      <c r="N47" s="40">
        <v>8.3000000000000007</v>
      </c>
      <c r="O47" s="7">
        <v>13.860750000000001</v>
      </c>
      <c r="P47" s="40">
        <v>0</v>
      </c>
      <c r="Q47" s="40">
        <v>7</v>
      </c>
      <c r="R47" s="40">
        <v>161</v>
      </c>
      <c r="S47" s="25" t="s">
        <v>136</v>
      </c>
      <c r="T47" s="25" t="str">
        <f>INDEX(Sheet1!$D$2:$K$301,MATCH(Output!S47,Sheet1!$K$2:$K$301,0),1)</f>
        <v>WR</v>
      </c>
      <c r="U47" s="7">
        <f>(D47+I47+N47)/$C47</f>
        <v>17</v>
      </c>
      <c r="V47" s="7">
        <f>(E47+J47+O47)/$C47</f>
        <v>15.051583333333333</v>
      </c>
      <c r="W47" s="7">
        <f>U47-V47</f>
        <v>1.9484166666666667</v>
      </c>
      <c r="X47" s="7">
        <f>(F47+K47+P47)/$C47</f>
        <v>0.33333333333333331</v>
      </c>
      <c r="Y47" s="7">
        <f>(G47+L47+Q47)/$C47</f>
        <v>7.666666666666667</v>
      </c>
      <c r="Z47" s="7">
        <f>(H47+M47+R47)/$C47</f>
        <v>116.33333333333333</v>
      </c>
    </row>
    <row r="48" spans="1:26">
      <c r="A48" s="25" t="s">
        <v>68</v>
      </c>
      <c r="B48" s="25" t="s">
        <v>191</v>
      </c>
      <c r="C48" s="25">
        <v>3</v>
      </c>
      <c r="D48" s="7">
        <v>17.600000000000001</v>
      </c>
      <c r="E48" s="7">
        <v>22.682500000000001</v>
      </c>
      <c r="F48" s="40">
        <v>0</v>
      </c>
      <c r="G48" s="40">
        <v>12</v>
      </c>
      <c r="H48" s="40">
        <v>199</v>
      </c>
      <c r="I48" s="40">
        <v>2.9</v>
      </c>
      <c r="J48" s="7">
        <v>10.662000000000001</v>
      </c>
      <c r="K48" s="40">
        <v>0</v>
      </c>
      <c r="L48" s="40">
        <v>4</v>
      </c>
      <c r="M48" s="40">
        <v>98</v>
      </c>
      <c r="N48" s="40">
        <v>13.9</v>
      </c>
      <c r="O48" s="7">
        <v>11.572400000000002</v>
      </c>
      <c r="P48" s="40">
        <v>0</v>
      </c>
      <c r="Q48" s="40">
        <v>6</v>
      </c>
      <c r="R48" s="40">
        <v>98</v>
      </c>
      <c r="S48" s="25" t="s">
        <v>68</v>
      </c>
      <c r="T48" s="25" t="str">
        <f>INDEX(Sheet1!$D$2:$K$301,MATCH(Output!S48,Sheet1!$K$2:$K$301,0),1)</f>
        <v>WR</v>
      </c>
      <c r="U48" s="7">
        <f>(D48+I48+N48)/$C48</f>
        <v>11.466666666666667</v>
      </c>
      <c r="V48" s="7">
        <f>(E48+J48+O48)/$C48</f>
        <v>14.972300000000002</v>
      </c>
      <c r="W48" s="7">
        <f>U48-V48</f>
        <v>-3.5056333333333356</v>
      </c>
      <c r="X48" s="7">
        <f>(F48+K48+P48)/$C48</f>
        <v>0</v>
      </c>
      <c r="Y48" s="7">
        <f>(G48+L48+Q48)/$C48</f>
        <v>7.333333333333333</v>
      </c>
      <c r="Z48" s="7">
        <f>(H48+M48+R48)/$C48</f>
        <v>131.66666666666666</v>
      </c>
    </row>
    <row r="49" spans="1:26">
      <c r="A49" s="25" t="s">
        <v>170</v>
      </c>
      <c r="B49" s="25" t="s">
        <v>191</v>
      </c>
      <c r="C49" s="25">
        <v>2</v>
      </c>
      <c r="D49" s="7">
        <v>15.8</v>
      </c>
      <c r="E49" s="7">
        <v>10.919450000000001</v>
      </c>
      <c r="F49" s="40">
        <v>0</v>
      </c>
      <c r="G49" s="40">
        <v>5</v>
      </c>
      <c r="H49" s="40">
        <v>41</v>
      </c>
      <c r="I49" s="40">
        <v>16</v>
      </c>
      <c r="J49" s="7">
        <v>18.342649999999999</v>
      </c>
      <c r="K49" s="40">
        <v>0</v>
      </c>
      <c r="L49" s="40">
        <v>10</v>
      </c>
      <c r="M49" s="40">
        <v>97</v>
      </c>
      <c r="N49" s="40">
        <v>0</v>
      </c>
      <c r="O49" s="7">
        <v>0</v>
      </c>
      <c r="P49" s="40">
        <v>0</v>
      </c>
      <c r="Q49" s="40">
        <v>0</v>
      </c>
      <c r="R49" s="40">
        <v>0</v>
      </c>
      <c r="S49" s="25" t="s">
        <v>170</v>
      </c>
      <c r="T49" s="25" t="s">
        <v>191</v>
      </c>
      <c r="U49" s="7">
        <f>(D49+I49+N49)/$C49</f>
        <v>15.9</v>
      </c>
      <c r="V49" s="7">
        <f>(E49+J49+O49)/$C49</f>
        <v>14.63105</v>
      </c>
      <c r="W49" s="7">
        <f>U49-V49</f>
        <v>1.2689500000000002</v>
      </c>
      <c r="X49" s="7">
        <f>(F49+K49+P49)/$C49</f>
        <v>0</v>
      </c>
      <c r="Y49" s="7">
        <f>(G49+L49+Q49)/$C49</f>
        <v>7.5</v>
      </c>
      <c r="Z49" s="7">
        <f>(H49+M49+R49)/$C49</f>
        <v>69</v>
      </c>
    </row>
    <row r="50" spans="1:26">
      <c r="A50" s="25" t="s">
        <v>517</v>
      </c>
      <c r="B50" s="25" t="s">
        <v>190</v>
      </c>
      <c r="C50" s="25">
        <v>3</v>
      </c>
      <c r="D50" s="7">
        <v>14.5</v>
      </c>
      <c r="E50" s="7">
        <v>22.3325</v>
      </c>
      <c r="F50" s="40">
        <v>26</v>
      </c>
      <c r="G50" s="40">
        <v>1</v>
      </c>
      <c r="H50" s="40">
        <v>19</v>
      </c>
      <c r="I50" s="40">
        <v>5</v>
      </c>
      <c r="J50" s="7">
        <v>15.688149999999998</v>
      </c>
      <c r="K50" s="40">
        <v>14</v>
      </c>
      <c r="L50" s="40">
        <v>2</v>
      </c>
      <c r="M50" s="40">
        <v>6</v>
      </c>
      <c r="N50" s="40">
        <v>3</v>
      </c>
      <c r="O50" s="7">
        <v>5.5650000000000004</v>
      </c>
      <c r="P50" s="40">
        <v>8</v>
      </c>
      <c r="Q50" s="40">
        <v>1</v>
      </c>
      <c r="R50" s="40">
        <v>-2</v>
      </c>
      <c r="S50" s="25" t="s">
        <v>517</v>
      </c>
      <c r="T50" s="25" t="str">
        <f>INDEX(Sheet1!$D$2:$K$301,MATCH(Output!S50,Sheet1!$K$2:$K$301,0),1)</f>
        <v>RB</v>
      </c>
      <c r="U50" s="7">
        <f>(D50+I50+N50)/$C50</f>
        <v>7.5</v>
      </c>
      <c r="V50" s="7">
        <f>(E50+J50+O50)/$C50</f>
        <v>14.528549999999997</v>
      </c>
      <c r="W50" s="7">
        <f>U50-V50</f>
        <v>-7.0285499999999974</v>
      </c>
      <c r="X50" s="7">
        <f>(F50+K50+P50)/$C50</f>
        <v>16</v>
      </c>
      <c r="Y50" s="7">
        <f>(G50+L50+Q50)/$C50</f>
        <v>1.3333333333333333</v>
      </c>
      <c r="Z50" s="7">
        <f>(H50+M50+R50)/$C50</f>
        <v>7.666666666666667</v>
      </c>
    </row>
    <row r="51" spans="1:26">
      <c r="A51" s="25" t="s">
        <v>419</v>
      </c>
      <c r="B51" s="25" t="s">
        <v>190</v>
      </c>
      <c r="C51" s="25">
        <v>3</v>
      </c>
      <c r="D51" s="7">
        <v>25</v>
      </c>
      <c r="E51" s="7">
        <v>21.734999999999999</v>
      </c>
      <c r="F51" s="40">
        <v>9</v>
      </c>
      <c r="G51" s="40">
        <v>9</v>
      </c>
      <c r="H51" s="40">
        <v>2</v>
      </c>
      <c r="I51" s="40">
        <v>6.7</v>
      </c>
      <c r="J51" s="7">
        <v>9.0016500000000015</v>
      </c>
      <c r="K51" s="40">
        <v>7</v>
      </c>
      <c r="L51" s="40">
        <v>3</v>
      </c>
      <c r="M51" s="40">
        <v>2</v>
      </c>
      <c r="N51" s="40">
        <v>14.7</v>
      </c>
      <c r="O51" s="7">
        <v>12.147499999999999</v>
      </c>
      <c r="P51" s="40">
        <v>12</v>
      </c>
      <c r="Q51" s="40">
        <v>2</v>
      </c>
      <c r="R51" s="40">
        <v>-3</v>
      </c>
      <c r="S51" s="25" t="s">
        <v>419</v>
      </c>
      <c r="T51" s="25" t="str">
        <f>INDEX(Sheet1!$D$2:$K$301,MATCH(Output!S51,Sheet1!$K$2:$K$301,0),1)</f>
        <v>RB</v>
      </c>
      <c r="U51" s="7">
        <f>(D51+I51+N51)/$C51</f>
        <v>15.466666666666667</v>
      </c>
      <c r="V51" s="7">
        <f>(E51+J51+O51)/$C51</f>
        <v>14.294716666666666</v>
      </c>
      <c r="W51" s="7">
        <f>U51-V51</f>
        <v>1.1719500000000007</v>
      </c>
      <c r="X51" s="7">
        <f>(F51+K51+P51)/$C51</f>
        <v>9.3333333333333339</v>
      </c>
      <c r="Y51" s="7">
        <f>(G51+L51+Q51)/$C51</f>
        <v>4.666666666666667</v>
      </c>
      <c r="Z51" s="7">
        <f>(H51+M51+R51)/$C51</f>
        <v>0.33333333333333331</v>
      </c>
    </row>
    <row r="52" spans="1:26">
      <c r="A52" s="25" t="s">
        <v>120</v>
      </c>
      <c r="B52" s="25" t="s">
        <v>190</v>
      </c>
      <c r="C52" s="25">
        <v>3</v>
      </c>
      <c r="D52" s="7">
        <v>8.4</v>
      </c>
      <c r="E52" s="7">
        <v>12.397499999999999</v>
      </c>
      <c r="F52" s="40">
        <v>5</v>
      </c>
      <c r="G52" s="40">
        <v>6</v>
      </c>
      <c r="H52" s="40">
        <v>17</v>
      </c>
      <c r="I52" s="40">
        <v>9.4</v>
      </c>
      <c r="J52" s="7">
        <v>10.1775</v>
      </c>
      <c r="K52" s="40">
        <v>11</v>
      </c>
      <c r="L52" s="40">
        <v>3</v>
      </c>
      <c r="M52" s="40">
        <v>-7</v>
      </c>
      <c r="N52" s="40">
        <v>25.4</v>
      </c>
      <c r="O52" s="7">
        <v>20.087500000000002</v>
      </c>
      <c r="P52" s="40">
        <v>15</v>
      </c>
      <c r="Q52" s="40">
        <v>6</v>
      </c>
      <c r="R52" s="40">
        <v>5</v>
      </c>
      <c r="S52" s="25" t="s">
        <v>120</v>
      </c>
      <c r="T52" s="25" t="str">
        <f>INDEX(Sheet1!$D$2:$K$301,MATCH(Output!S52,Sheet1!$K$2:$K$301,0),1)</f>
        <v>RB</v>
      </c>
      <c r="U52" s="7">
        <f>(D52+I52+N52)/$C52</f>
        <v>14.4</v>
      </c>
      <c r="V52" s="7">
        <f>(E52+J52+O52)/$C52</f>
        <v>14.220833333333333</v>
      </c>
      <c r="W52" s="7">
        <f>U52-V52</f>
        <v>0.17916666666666714</v>
      </c>
      <c r="X52" s="7">
        <f>(F52+K52+P52)/$C52</f>
        <v>10.333333333333334</v>
      </c>
      <c r="Y52" s="7">
        <f>(G52+L52+Q52)/$C52</f>
        <v>5</v>
      </c>
      <c r="Z52" s="7">
        <f>(H52+M52+R52)/$C52</f>
        <v>5</v>
      </c>
    </row>
    <row r="53" spans="1:26">
      <c r="A53" s="25" t="s">
        <v>453</v>
      </c>
      <c r="B53" s="25" t="s">
        <v>191</v>
      </c>
      <c r="C53" s="25">
        <v>3</v>
      </c>
      <c r="D53" s="7">
        <v>26.7</v>
      </c>
      <c r="E53" s="7">
        <v>13.850750000000001</v>
      </c>
      <c r="F53" s="40">
        <v>0</v>
      </c>
      <c r="G53" s="40">
        <v>7</v>
      </c>
      <c r="H53" s="40">
        <v>118</v>
      </c>
      <c r="I53" s="40">
        <v>2.8</v>
      </c>
      <c r="J53" s="7">
        <v>10.825000000000001</v>
      </c>
      <c r="K53" s="40">
        <v>0</v>
      </c>
      <c r="L53" s="40">
        <v>5</v>
      </c>
      <c r="M53" s="40">
        <v>70</v>
      </c>
      <c r="N53" s="40">
        <v>9.1</v>
      </c>
      <c r="O53" s="7">
        <v>17.89</v>
      </c>
      <c r="P53" s="40">
        <v>0</v>
      </c>
      <c r="Q53" s="40">
        <v>10</v>
      </c>
      <c r="R53" s="40">
        <v>108</v>
      </c>
      <c r="S53" s="25" t="s">
        <v>453</v>
      </c>
      <c r="T53" s="25" t="str">
        <f>INDEX(Sheet1!$D$2:$K$301,MATCH(Output!S53,Sheet1!$K$2:$K$301,0),1)</f>
        <v>WR</v>
      </c>
      <c r="U53" s="7">
        <f>(D53+I53+N53)/$C53</f>
        <v>12.866666666666667</v>
      </c>
      <c r="V53" s="7">
        <f>(E53+J53+O53)/$C53</f>
        <v>14.188583333333334</v>
      </c>
      <c r="W53" s="7">
        <f>U53-V53</f>
        <v>-1.3219166666666666</v>
      </c>
      <c r="X53" s="7">
        <f>(F53+K53+P53)/$C53</f>
        <v>0</v>
      </c>
      <c r="Y53" s="7">
        <f>(G53+L53+Q53)/$C53</f>
        <v>7.333333333333333</v>
      </c>
      <c r="Z53" s="7">
        <f>(H53+M53+R53)/$C53</f>
        <v>98.666666666666671</v>
      </c>
    </row>
    <row r="54" spans="1:26">
      <c r="A54" s="25" t="s">
        <v>85</v>
      </c>
      <c r="B54" s="25" t="s">
        <v>191</v>
      </c>
      <c r="C54" s="25">
        <v>3</v>
      </c>
      <c r="D54" s="7">
        <v>12.1</v>
      </c>
      <c r="E54" s="7">
        <v>12.670000000000002</v>
      </c>
      <c r="F54" s="40">
        <v>0</v>
      </c>
      <c r="G54" s="40">
        <v>7</v>
      </c>
      <c r="H54" s="40">
        <v>84</v>
      </c>
      <c r="I54" s="40">
        <v>9.1999999999999993</v>
      </c>
      <c r="J54" s="7">
        <v>16.045000000000002</v>
      </c>
      <c r="K54" s="40">
        <v>0</v>
      </c>
      <c r="L54" s="40">
        <v>9</v>
      </c>
      <c r="M54" s="40">
        <v>94</v>
      </c>
      <c r="N54" s="40">
        <v>8.1999999999999993</v>
      </c>
      <c r="O54" s="7">
        <v>13.317499999999999</v>
      </c>
      <c r="P54" s="40">
        <v>0</v>
      </c>
      <c r="Q54" s="40">
        <v>7</v>
      </c>
      <c r="R54" s="40">
        <v>121</v>
      </c>
      <c r="S54" s="25" t="s">
        <v>85</v>
      </c>
      <c r="T54" s="25" t="str">
        <f>INDEX(Sheet1!$D$2:$K$301,MATCH(Output!S54,Sheet1!$K$2:$K$301,0),1)</f>
        <v>WR</v>
      </c>
      <c r="U54" s="7">
        <f>(D54+I54+N54)/$C54</f>
        <v>9.8333333333333321</v>
      </c>
      <c r="V54" s="7">
        <f>(E54+J54+O54)/$C54</f>
        <v>14.010833333333332</v>
      </c>
      <c r="W54" s="7">
        <f>U54-V54</f>
        <v>-4.1775000000000002</v>
      </c>
      <c r="X54" s="7">
        <f>(F54+K54+P54)/$C54</f>
        <v>0</v>
      </c>
      <c r="Y54" s="7">
        <f>(G54+L54+Q54)/$C54</f>
        <v>7.666666666666667</v>
      </c>
      <c r="Z54" s="7">
        <f>(H54+M54+R54)/$C54</f>
        <v>99.666666666666671</v>
      </c>
    </row>
    <row r="55" spans="1:26">
      <c r="A55" s="25" t="s">
        <v>80</v>
      </c>
      <c r="B55" s="25" t="s">
        <v>190</v>
      </c>
      <c r="C55" s="25">
        <v>3</v>
      </c>
      <c r="D55" s="7">
        <v>18.8</v>
      </c>
      <c r="E55" s="7">
        <v>11.4</v>
      </c>
      <c r="F55" s="40">
        <v>16</v>
      </c>
      <c r="G55" s="40">
        <v>1</v>
      </c>
      <c r="H55" s="40">
        <v>0</v>
      </c>
      <c r="I55" s="40">
        <v>10.9</v>
      </c>
      <c r="J55" s="7">
        <v>18.423400000000001</v>
      </c>
      <c r="K55" s="40">
        <v>21</v>
      </c>
      <c r="L55" s="40">
        <v>4</v>
      </c>
      <c r="M55" s="40">
        <v>-1</v>
      </c>
      <c r="N55" s="40">
        <v>7.5</v>
      </c>
      <c r="O55" s="7">
        <v>11.881850000000002</v>
      </c>
      <c r="P55" s="40">
        <v>10</v>
      </c>
      <c r="Q55" s="40">
        <v>4</v>
      </c>
      <c r="R55" s="40">
        <v>3</v>
      </c>
      <c r="S55" s="25" t="s">
        <v>80</v>
      </c>
      <c r="T55" s="25" t="str">
        <f>INDEX(Sheet1!$D$2:$K$301,MATCH(Output!S55,Sheet1!$K$2:$K$301,0),1)</f>
        <v>RB</v>
      </c>
      <c r="U55" s="7">
        <f>(D55+I55+N55)/$C55</f>
        <v>12.4</v>
      </c>
      <c r="V55" s="7">
        <f>(E55+J55+O55)/$C55</f>
        <v>13.90175</v>
      </c>
      <c r="W55" s="7">
        <f>U55-V55</f>
        <v>-1.5017499999999995</v>
      </c>
      <c r="X55" s="7">
        <f>(F55+K55+P55)/$C55</f>
        <v>15.666666666666666</v>
      </c>
      <c r="Y55" s="7">
        <f>(G55+L55+Q55)/$C55</f>
        <v>3</v>
      </c>
      <c r="Z55" s="7">
        <f>(H55+M55+R55)/$C55</f>
        <v>0.66666666666666663</v>
      </c>
    </row>
    <row r="56" spans="1:26">
      <c r="A56" s="25" t="s">
        <v>160</v>
      </c>
      <c r="B56" s="25" t="s">
        <v>192</v>
      </c>
      <c r="C56" s="25">
        <v>3</v>
      </c>
      <c r="D56" s="7">
        <v>29</v>
      </c>
      <c r="E56" s="7">
        <v>16.153849999999998</v>
      </c>
      <c r="F56" s="40">
        <v>0</v>
      </c>
      <c r="G56" s="40">
        <v>8</v>
      </c>
      <c r="H56" s="40">
        <v>53</v>
      </c>
      <c r="I56" s="40">
        <v>19.899999999999999</v>
      </c>
      <c r="J56" s="7">
        <v>11.22645</v>
      </c>
      <c r="K56" s="40">
        <v>0</v>
      </c>
      <c r="L56" s="40">
        <v>5</v>
      </c>
      <c r="M56" s="40">
        <v>47</v>
      </c>
      <c r="N56" s="40">
        <v>9.5</v>
      </c>
      <c r="O56" s="7">
        <v>13.3386</v>
      </c>
      <c r="P56" s="40">
        <v>0</v>
      </c>
      <c r="Q56" s="40">
        <v>7</v>
      </c>
      <c r="R56" s="40">
        <v>86</v>
      </c>
      <c r="S56" s="25" t="s">
        <v>160</v>
      </c>
      <c r="T56" s="25" t="str">
        <f>INDEX(Sheet1!$D$2:$K$301,MATCH(Output!S56,Sheet1!$K$2:$K$301,0),1)</f>
        <v>TE</v>
      </c>
      <c r="U56" s="7">
        <f>(D56+I56+N56)/$C56</f>
        <v>19.466666666666665</v>
      </c>
      <c r="V56" s="7">
        <f>(E56+J56+O56)/$C56</f>
        <v>13.572966666666666</v>
      </c>
      <c r="W56" s="7">
        <f>U56-V56</f>
        <v>5.8936999999999991</v>
      </c>
      <c r="X56" s="7">
        <f>(F56+K56+P56)/$C56</f>
        <v>0</v>
      </c>
      <c r="Y56" s="7">
        <f>(G56+L56+Q56)/$C56</f>
        <v>6.666666666666667</v>
      </c>
      <c r="Z56" s="7">
        <f>(H56+M56+R56)/$C56</f>
        <v>62</v>
      </c>
    </row>
    <row r="57" spans="1:26">
      <c r="A57" s="25" t="s">
        <v>535</v>
      </c>
      <c r="B57" s="25" t="s">
        <v>191</v>
      </c>
      <c r="C57" s="25">
        <v>3</v>
      </c>
      <c r="D57" s="7">
        <v>13.6</v>
      </c>
      <c r="E57" s="7">
        <v>14.375</v>
      </c>
      <c r="F57" s="40">
        <v>0</v>
      </c>
      <c r="G57" s="40">
        <v>8</v>
      </c>
      <c r="H57" s="40">
        <v>90</v>
      </c>
      <c r="I57" s="40">
        <v>8.4</v>
      </c>
      <c r="J57" s="7">
        <v>12.262300000000002</v>
      </c>
      <c r="K57" s="40">
        <v>0</v>
      </c>
      <c r="L57" s="40">
        <v>7</v>
      </c>
      <c r="M57" s="40">
        <v>69</v>
      </c>
      <c r="N57" s="40">
        <v>10.8</v>
      </c>
      <c r="O57" s="7">
        <v>14.039750000000002</v>
      </c>
      <c r="P57" s="40">
        <v>0</v>
      </c>
      <c r="Q57" s="40">
        <v>7</v>
      </c>
      <c r="R57" s="40">
        <v>142</v>
      </c>
      <c r="S57" s="25" t="s">
        <v>535</v>
      </c>
      <c r="T57" s="25" t="str">
        <f>INDEX(Sheet1!$D$2:$K$301,MATCH(Output!S57,Sheet1!$K$2:$K$301,0),1)</f>
        <v>WR</v>
      </c>
      <c r="U57" s="7">
        <f>(D57+I57+N57)/$C57</f>
        <v>10.933333333333332</v>
      </c>
      <c r="V57" s="7">
        <f>(E57+J57+O57)/$C57</f>
        <v>13.55901666666667</v>
      </c>
      <c r="W57" s="7">
        <f>U57-V57</f>
        <v>-2.6256833333333383</v>
      </c>
      <c r="X57" s="7">
        <f>(F57+K57+P57)/$C57</f>
        <v>0</v>
      </c>
      <c r="Y57" s="7">
        <f>(G57+L57+Q57)/$C57</f>
        <v>7.333333333333333</v>
      </c>
      <c r="Z57" s="7">
        <f>(H57+M57+R57)/$C57</f>
        <v>100.33333333333333</v>
      </c>
    </row>
    <row r="58" spans="1:26">
      <c r="A58" s="25" t="s">
        <v>100</v>
      </c>
      <c r="B58" s="25" t="s">
        <v>191</v>
      </c>
      <c r="C58" s="25">
        <v>3</v>
      </c>
      <c r="D58" s="7">
        <v>13</v>
      </c>
      <c r="E58" s="7">
        <v>17.226849999999999</v>
      </c>
      <c r="F58" s="40">
        <v>0</v>
      </c>
      <c r="G58" s="40">
        <v>9</v>
      </c>
      <c r="H58" s="40">
        <v>62</v>
      </c>
      <c r="I58" s="40">
        <v>10.7</v>
      </c>
      <c r="J58" s="7">
        <v>12.364849999999999</v>
      </c>
      <c r="K58" s="40">
        <v>0</v>
      </c>
      <c r="L58" s="40">
        <v>7</v>
      </c>
      <c r="M58" s="40">
        <v>61</v>
      </c>
      <c r="N58" s="40">
        <v>18.7</v>
      </c>
      <c r="O58" s="7">
        <v>11.010000000000002</v>
      </c>
      <c r="P58" s="40">
        <v>0</v>
      </c>
      <c r="Q58" s="40">
        <v>6</v>
      </c>
      <c r="R58" s="40">
        <v>57</v>
      </c>
      <c r="S58" s="25" t="s">
        <v>100</v>
      </c>
      <c r="T58" s="25" t="str">
        <f>INDEX(Sheet1!$D$2:$K$301,MATCH(Output!S58,Sheet1!$K$2:$K$301,0),1)</f>
        <v>WR</v>
      </c>
      <c r="U58" s="7">
        <f>(D58+I58+N58)/$C58</f>
        <v>14.133333333333333</v>
      </c>
      <c r="V58" s="7">
        <f>(E58+J58+O58)/$C58</f>
        <v>13.533899999999997</v>
      </c>
      <c r="W58" s="7">
        <f>U58-V58</f>
        <v>0.59943333333333548</v>
      </c>
      <c r="X58" s="7">
        <f>(F58+K58+P58)/$C58</f>
        <v>0</v>
      </c>
      <c r="Y58" s="7">
        <f>(G58+L58+Q58)/$C58</f>
        <v>7.333333333333333</v>
      </c>
      <c r="Z58" s="7">
        <f>(H58+M58+R58)/$C58</f>
        <v>60</v>
      </c>
    </row>
    <row r="59" spans="1:26">
      <c r="A59" s="25" t="s">
        <v>480</v>
      </c>
      <c r="B59" s="25" t="s">
        <v>191</v>
      </c>
      <c r="C59" s="25">
        <v>3</v>
      </c>
      <c r="D59" s="7">
        <v>9.1999999999999993</v>
      </c>
      <c r="E59" s="7">
        <v>15.407500000000001</v>
      </c>
      <c r="F59" s="40">
        <v>0</v>
      </c>
      <c r="G59" s="40">
        <v>8</v>
      </c>
      <c r="H59" s="40">
        <v>149</v>
      </c>
      <c r="I59" s="40">
        <v>6.8</v>
      </c>
      <c r="J59" s="7">
        <v>11.31265</v>
      </c>
      <c r="K59" s="40">
        <v>0</v>
      </c>
      <c r="L59" s="40">
        <v>6</v>
      </c>
      <c r="M59" s="40">
        <v>94</v>
      </c>
      <c r="N59" s="40">
        <v>26.4</v>
      </c>
      <c r="O59" s="7">
        <v>13.721999999999998</v>
      </c>
      <c r="P59" s="40">
        <v>0</v>
      </c>
      <c r="Q59" s="40">
        <v>6</v>
      </c>
      <c r="R59" s="40">
        <v>95</v>
      </c>
      <c r="S59" s="25" t="s">
        <v>480</v>
      </c>
      <c r="T59" s="25" t="str">
        <f>INDEX(Sheet1!$D$2:$K$301,MATCH(Output!S59,Sheet1!$K$2:$K$301,0),1)</f>
        <v>WR</v>
      </c>
      <c r="U59" s="7">
        <f>(D59+I59+N59)/$C59</f>
        <v>14.133333333333333</v>
      </c>
      <c r="V59" s="7">
        <f>(E59+J59+O59)/$C59</f>
        <v>13.480716666666666</v>
      </c>
      <c r="W59" s="7">
        <f>U59-V59</f>
        <v>0.65261666666666684</v>
      </c>
      <c r="X59" s="7">
        <f>(F59+K59+P59)/$C59</f>
        <v>0</v>
      </c>
      <c r="Y59" s="7">
        <f>(G59+L59+Q59)/$C59</f>
        <v>6.666666666666667</v>
      </c>
      <c r="Z59" s="7">
        <f>(H59+M59+R59)/$C59</f>
        <v>112.66666666666667</v>
      </c>
    </row>
    <row r="60" spans="1:26">
      <c r="A60" s="25" t="s">
        <v>167</v>
      </c>
      <c r="B60" s="25" t="s">
        <v>191</v>
      </c>
      <c r="C60" s="25">
        <v>3</v>
      </c>
      <c r="D60" s="7">
        <v>24.3</v>
      </c>
      <c r="E60" s="7">
        <v>16.2166</v>
      </c>
      <c r="F60" s="40">
        <v>0</v>
      </c>
      <c r="G60" s="40">
        <v>9</v>
      </c>
      <c r="H60" s="40">
        <v>94</v>
      </c>
      <c r="I60" s="40">
        <v>17.5</v>
      </c>
      <c r="J60" s="7">
        <v>18.898950000000003</v>
      </c>
      <c r="K60" s="40">
        <v>1</v>
      </c>
      <c r="L60" s="40">
        <v>10</v>
      </c>
      <c r="M60" s="40">
        <v>84</v>
      </c>
      <c r="N60" s="40">
        <v>3.6</v>
      </c>
      <c r="O60" s="7">
        <v>5.08</v>
      </c>
      <c r="P60" s="40">
        <v>0</v>
      </c>
      <c r="Q60" s="40">
        <v>3</v>
      </c>
      <c r="R60" s="40">
        <v>16</v>
      </c>
      <c r="S60" s="25" t="s">
        <v>167</v>
      </c>
      <c r="T60" s="25" t="str">
        <f>INDEX(Sheet1!$D$2:$K$301,MATCH(Output!S60,Sheet1!$K$2:$K$301,0),1)</f>
        <v>WR</v>
      </c>
      <c r="U60" s="7">
        <f>(D60+I60+N60)/$C60</f>
        <v>15.133333333333333</v>
      </c>
      <c r="V60" s="7">
        <f>(E60+J60+O60)/$C60</f>
        <v>13.398516666666666</v>
      </c>
      <c r="W60" s="7">
        <f>U60-V60</f>
        <v>1.7348166666666671</v>
      </c>
      <c r="X60" s="7">
        <f>(F60+K60+P60)/$C60</f>
        <v>0.33333333333333331</v>
      </c>
      <c r="Y60" s="7">
        <f>(G60+L60+Q60)/$C60</f>
        <v>7.333333333333333</v>
      </c>
      <c r="Z60" s="7">
        <f>(H60+M60+R60)/$C60</f>
        <v>64.666666666666671</v>
      </c>
    </row>
    <row r="61" spans="1:26">
      <c r="A61" s="25" t="s">
        <v>146</v>
      </c>
      <c r="B61" s="25" t="s">
        <v>190</v>
      </c>
      <c r="C61" s="25">
        <v>3</v>
      </c>
      <c r="D61" s="7">
        <v>17.3</v>
      </c>
      <c r="E61" s="7">
        <v>19.7502</v>
      </c>
      <c r="F61" s="40">
        <v>16</v>
      </c>
      <c r="G61" s="40">
        <v>5</v>
      </c>
      <c r="H61" s="40">
        <v>-10</v>
      </c>
      <c r="I61" s="40">
        <v>6.9</v>
      </c>
      <c r="J61" s="7">
        <v>12.605</v>
      </c>
      <c r="K61" s="40">
        <v>13</v>
      </c>
      <c r="L61" s="40">
        <v>2</v>
      </c>
      <c r="M61" s="40">
        <v>6</v>
      </c>
      <c r="N61" s="40">
        <v>8.5</v>
      </c>
      <c r="O61" s="7">
        <v>7.5562500000000004</v>
      </c>
      <c r="P61" s="40">
        <v>2</v>
      </c>
      <c r="Q61" s="40">
        <v>4</v>
      </c>
      <c r="R61" s="40">
        <v>-17</v>
      </c>
      <c r="S61" s="25" t="s">
        <v>146</v>
      </c>
      <c r="T61" s="25" t="str">
        <f>INDEX(Sheet1!$D$2:$K$301,MATCH(Output!S61,Sheet1!$K$2:$K$301,0),1)</f>
        <v>RB</v>
      </c>
      <c r="U61" s="7">
        <f>(D61+I61+N61)/$C61</f>
        <v>10.9</v>
      </c>
      <c r="V61" s="7">
        <f>(E61+J61+O61)/$C61</f>
        <v>13.303816666666664</v>
      </c>
      <c r="W61" s="7">
        <f>U61-V61</f>
        <v>-2.403816666666664</v>
      </c>
      <c r="X61" s="7">
        <f>(F61+K61+P61)/$C61</f>
        <v>10.333333333333334</v>
      </c>
      <c r="Y61" s="7">
        <f>(G61+L61+Q61)/$C61</f>
        <v>3.6666666666666665</v>
      </c>
      <c r="Z61" s="7">
        <f>(H61+M61+R61)/$C61</f>
        <v>-7</v>
      </c>
    </row>
    <row r="62" spans="1:26">
      <c r="A62" s="25" t="s">
        <v>501</v>
      </c>
      <c r="B62" s="25" t="s">
        <v>190</v>
      </c>
      <c r="C62" s="25">
        <v>3</v>
      </c>
      <c r="D62" s="7">
        <v>12</v>
      </c>
      <c r="E62" s="7">
        <v>11.227500000000001</v>
      </c>
      <c r="F62" s="40">
        <v>6</v>
      </c>
      <c r="G62" s="40">
        <v>5</v>
      </c>
      <c r="H62" s="40">
        <v>13</v>
      </c>
      <c r="I62" s="40">
        <v>10.5</v>
      </c>
      <c r="J62" s="7">
        <v>14.391500000000001</v>
      </c>
      <c r="K62" s="40">
        <v>7</v>
      </c>
      <c r="L62" s="40">
        <v>6</v>
      </c>
      <c r="M62" s="40">
        <v>13</v>
      </c>
      <c r="N62" s="40">
        <v>8.6999999999999993</v>
      </c>
      <c r="O62" s="7">
        <v>14.2622</v>
      </c>
      <c r="P62" s="40">
        <v>8</v>
      </c>
      <c r="Q62" s="40">
        <v>6</v>
      </c>
      <c r="R62" s="40">
        <v>21</v>
      </c>
      <c r="S62" s="25" t="s">
        <v>501</v>
      </c>
      <c r="T62" s="25" t="str">
        <f>INDEX(Sheet1!$D$2:$K$301,MATCH(Output!S62,Sheet1!$K$2:$K$301,0),1)</f>
        <v>RB</v>
      </c>
      <c r="U62" s="7">
        <f>(D62+I62+N62)/$C62</f>
        <v>10.4</v>
      </c>
      <c r="V62" s="7">
        <f>(E62+J62+O62)/$C62</f>
        <v>13.293733333333334</v>
      </c>
      <c r="W62" s="7">
        <f>U62-V62</f>
        <v>-2.8937333333333335</v>
      </c>
      <c r="X62" s="7">
        <f>(F62+K62+P62)/$C62</f>
        <v>7</v>
      </c>
      <c r="Y62" s="7">
        <f>(G62+L62+Q62)/$C62</f>
        <v>5.666666666666667</v>
      </c>
      <c r="Z62" s="7">
        <f>(H62+M62+R62)/$C62</f>
        <v>15.666666666666666</v>
      </c>
    </row>
    <row r="63" spans="1:26">
      <c r="A63" s="25" t="s">
        <v>41</v>
      </c>
      <c r="B63" s="25" t="s">
        <v>190</v>
      </c>
      <c r="C63" s="25">
        <v>3</v>
      </c>
      <c r="D63" s="7">
        <v>11.8</v>
      </c>
      <c r="E63" s="7">
        <v>18.138300000000001</v>
      </c>
      <c r="F63" s="40">
        <v>20</v>
      </c>
      <c r="G63" s="40">
        <v>5</v>
      </c>
      <c r="H63" s="40">
        <v>3</v>
      </c>
      <c r="I63" s="40">
        <v>9.3000000000000007</v>
      </c>
      <c r="J63" s="7">
        <v>9.6999999999999993</v>
      </c>
      <c r="K63" s="40">
        <v>13</v>
      </c>
      <c r="L63" s="40">
        <v>2</v>
      </c>
      <c r="M63" s="40">
        <v>0</v>
      </c>
      <c r="N63" s="40">
        <v>17.399999999999999</v>
      </c>
      <c r="O63" s="7">
        <v>11.93</v>
      </c>
      <c r="P63" s="40">
        <v>13</v>
      </c>
      <c r="Q63" s="40">
        <v>2</v>
      </c>
      <c r="R63" s="40">
        <v>-3</v>
      </c>
      <c r="S63" s="25" t="s">
        <v>41</v>
      </c>
      <c r="T63" s="25" t="str">
        <f>INDEX(Sheet1!$D$2:$K$301,MATCH(Output!S63,Sheet1!$K$2:$K$301,0),1)</f>
        <v>RB</v>
      </c>
      <c r="U63" s="7">
        <f>(D63+I63+N63)/$C63</f>
        <v>12.833333333333334</v>
      </c>
      <c r="V63" s="7">
        <f>(E63+J63+O63)/$C63</f>
        <v>13.256099999999998</v>
      </c>
      <c r="W63" s="7">
        <f>U63-V63</f>
        <v>-0.42276666666666429</v>
      </c>
      <c r="X63" s="7">
        <f>(F63+K63+P63)/$C63</f>
        <v>15.333333333333334</v>
      </c>
      <c r="Y63" s="7">
        <f>(G63+L63+Q63)/$C63</f>
        <v>3</v>
      </c>
      <c r="Z63" s="7">
        <f>(H63+M63+R63)/$C63</f>
        <v>0</v>
      </c>
    </row>
    <row r="64" spans="1:26">
      <c r="A64" s="25" t="s">
        <v>461</v>
      </c>
      <c r="B64" s="25" t="s">
        <v>191</v>
      </c>
      <c r="C64" s="25">
        <v>3</v>
      </c>
      <c r="D64" s="7">
        <v>2.4</v>
      </c>
      <c r="E64" s="7">
        <v>5.6924999999999999</v>
      </c>
      <c r="F64" s="40">
        <v>0</v>
      </c>
      <c r="G64" s="40">
        <v>3</v>
      </c>
      <c r="H64" s="40">
        <v>51</v>
      </c>
      <c r="I64" s="40">
        <v>24.9</v>
      </c>
      <c r="J64" s="7">
        <v>23.789249999999999</v>
      </c>
      <c r="K64" s="40">
        <v>0</v>
      </c>
      <c r="L64" s="40">
        <v>12</v>
      </c>
      <c r="M64" s="40">
        <v>258</v>
      </c>
      <c r="N64" s="40">
        <v>8.6999999999999993</v>
      </c>
      <c r="O64" s="7">
        <v>10.163600000000001</v>
      </c>
      <c r="P64" s="40">
        <v>0</v>
      </c>
      <c r="Q64" s="40">
        <v>5</v>
      </c>
      <c r="R64" s="40">
        <v>26</v>
      </c>
      <c r="S64" s="25" t="s">
        <v>461</v>
      </c>
      <c r="T64" s="25" t="str">
        <f>INDEX(Sheet1!$D$2:$K$301,MATCH(Output!S64,Sheet1!$K$2:$K$301,0),1)</f>
        <v>WR</v>
      </c>
      <c r="U64" s="7">
        <f>(D64+I64+N64)/$C64</f>
        <v>12</v>
      </c>
      <c r="V64" s="7">
        <f>(E64+J64+O64)/$C64</f>
        <v>13.215116666666667</v>
      </c>
      <c r="W64" s="7">
        <f>U64-V64</f>
        <v>-1.2151166666666668</v>
      </c>
      <c r="X64" s="7">
        <f>(F64+K64+P64)/$C64</f>
        <v>0</v>
      </c>
      <c r="Y64" s="7">
        <f>(G64+L64+Q64)/$C64</f>
        <v>6.666666666666667</v>
      </c>
      <c r="Z64" s="7">
        <f>(H64+M64+R64)/$C64</f>
        <v>111.66666666666667</v>
      </c>
    </row>
    <row r="65" spans="1:26">
      <c r="A65" s="25" t="s">
        <v>129</v>
      </c>
      <c r="B65" s="25" t="s">
        <v>190</v>
      </c>
      <c r="C65" s="25">
        <v>3</v>
      </c>
      <c r="D65" s="7">
        <v>17.100000000000001</v>
      </c>
      <c r="E65" s="7">
        <v>14.412000000000001</v>
      </c>
      <c r="F65" s="40">
        <v>7</v>
      </c>
      <c r="G65" s="40">
        <v>3</v>
      </c>
      <c r="H65" s="40">
        <v>-2</v>
      </c>
      <c r="I65" s="40">
        <v>6.3</v>
      </c>
      <c r="J65" s="7">
        <v>8.3350000000000009</v>
      </c>
      <c r="K65" s="40">
        <v>13</v>
      </c>
      <c r="L65" s="40">
        <v>1</v>
      </c>
      <c r="M65" s="40">
        <v>2</v>
      </c>
      <c r="N65" s="40">
        <v>27.5</v>
      </c>
      <c r="O65" s="7">
        <v>16.695</v>
      </c>
      <c r="P65" s="40">
        <v>11</v>
      </c>
      <c r="Q65" s="40">
        <v>7</v>
      </c>
      <c r="R65" s="40">
        <v>-6</v>
      </c>
      <c r="S65" s="25" t="s">
        <v>129</v>
      </c>
      <c r="T65" s="25" t="str">
        <f>INDEX(Sheet1!$D$2:$K$301,MATCH(Output!S65,Sheet1!$K$2:$K$301,0),1)</f>
        <v>RB</v>
      </c>
      <c r="U65" s="7">
        <f>(D65+I65+N65)/$C65</f>
        <v>16.966666666666669</v>
      </c>
      <c r="V65" s="7">
        <f>(E65+J65+O65)/$C65</f>
        <v>13.147333333333334</v>
      </c>
      <c r="W65" s="7">
        <f>U65-V65</f>
        <v>3.8193333333333346</v>
      </c>
      <c r="X65" s="7">
        <f>(F65+K65+P65)/$C65</f>
        <v>10.333333333333334</v>
      </c>
      <c r="Y65" s="7">
        <f>(G65+L65+Q65)/$C65</f>
        <v>3.6666666666666665</v>
      </c>
      <c r="Z65" s="7">
        <f>(H65+M65+R65)/$C65</f>
        <v>-2</v>
      </c>
    </row>
    <row r="66" spans="1:26">
      <c r="A66" s="25" t="s">
        <v>164</v>
      </c>
      <c r="B66" s="25" t="s">
        <v>191</v>
      </c>
      <c r="C66" s="25">
        <v>3</v>
      </c>
      <c r="D66" s="7">
        <v>12.4</v>
      </c>
      <c r="E66" s="7">
        <v>10.897500000000001</v>
      </c>
      <c r="F66" s="40">
        <v>1</v>
      </c>
      <c r="G66" s="40">
        <v>4</v>
      </c>
      <c r="H66" s="40">
        <v>23</v>
      </c>
      <c r="I66" s="40">
        <v>12</v>
      </c>
      <c r="J66" s="7">
        <v>17.1417</v>
      </c>
      <c r="K66" s="40">
        <v>2</v>
      </c>
      <c r="L66" s="40">
        <v>9</v>
      </c>
      <c r="M66" s="40">
        <v>95</v>
      </c>
      <c r="N66" s="40">
        <v>6.8</v>
      </c>
      <c r="O66" s="7">
        <v>11.350300000000001</v>
      </c>
      <c r="P66" s="40">
        <v>1</v>
      </c>
      <c r="Q66" s="40">
        <v>6</v>
      </c>
      <c r="R66" s="40">
        <v>59</v>
      </c>
      <c r="S66" s="25" t="s">
        <v>164</v>
      </c>
      <c r="T66" s="25" t="str">
        <f>INDEX(Sheet1!$D$2:$K$301,MATCH(Output!S66,Sheet1!$K$2:$K$301,0),1)</f>
        <v>WR</v>
      </c>
      <c r="U66" s="7">
        <f>(D66+I66+N66)/$C66</f>
        <v>10.4</v>
      </c>
      <c r="V66" s="7">
        <f>(E66+J66+O66)/$C66</f>
        <v>13.129833333333332</v>
      </c>
      <c r="W66" s="7">
        <f>U66-V66</f>
        <v>-2.7298333333333318</v>
      </c>
      <c r="X66" s="7">
        <f>(F66+K66+P66)/$C66</f>
        <v>1.3333333333333333</v>
      </c>
      <c r="Y66" s="7">
        <f>(G66+L66+Q66)/$C66</f>
        <v>6.333333333333333</v>
      </c>
      <c r="Z66" s="7">
        <f>(H66+M66+R66)/$C66</f>
        <v>59</v>
      </c>
    </row>
    <row r="67" spans="1:26">
      <c r="A67" s="25" t="s">
        <v>142</v>
      </c>
      <c r="B67" s="25" t="s">
        <v>190</v>
      </c>
      <c r="C67" s="25">
        <v>3</v>
      </c>
      <c r="D67" s="7">
        <v>20.8</v>
      </c>
      <c r="E67" s="7">
        <v>10.265000000000001</v>
      </c>
      <c r="F67" s="40">
        <v>11</v>
      </c>
      <c r="G67" s="40">
        <v>3</v>
      </c>
      <c r="H67" s="40">
        <v>-2</v>
      </c>
      <c r="I67" s="40">
        <v>8.9</v>
      </c>
      <c r="J67" s="7">
        <v>10.183900000000001</v>
      </c>
      <c r="K67" s="40">
        <v>13</v>
      </c>
      <c r="L67" s="40">
        <v>2</v>
      </c>
      <c r="M67" s="40">
        <v>10</v>
      </c>
      <c r="N67" s="40">
        <v>15.2</v>
      </c>
      <c r="O67" s="7">
        <v>18.725000000000001</v>
      </c>
      <c r="P67" s="40">
        <v>18</v>
      </c>
      <c r="Q67" s="40">
        <v>2</v>
      </c>
      <c r="R67" s="40">
        <v>-10</v>
      </c>
      <c r="S67" s="25" t="s">
        <v>142</v>
      </c>
      <c r="T67" s="25" t="str">
        <f>INDEX(Sheet1!$D$2:$K$301,MATCH(Output!S67,Sheet1!$K$2:$K$301,0),1)</f>
        <v>RB</v>
      </c>
      <c r="U67" s="7">
        <f>(D67+I67+N67)/$C67</f>
        <v>14.966666666666669</v>
      </c>
      <c r="V67" s="7">
        <f>(E67+J67+O67)/$C67</f>
        <v>13.057966666666667</v>
      </c>
      <c r="W67" s="7">
        <f>U67-V67</f>
        <v>1.9087000000000014</v>
      </c>
      <c r="X67" s="7">
        <f>(F67+K67+P67)/$C67</f>
        <v>14</v>
      </c>
      <c r="Y67" s="7">
        <f>(G67+L67+Q67)/$C67</f>
        <v>2.3333333333333335</v>
      </c>
      <c r="Z67" s="7">
        <f>(H67+M67+R67)/$C67</f>
        <v>-0.66666666666666663</v>
      </c>
    </row>
    <row r="68" spans="1:26">
      <c r="A68" s="25" t="s">
        <v>140</v>
      </c>
      <c r="B68" s="25" t="s">
        <v>190</v>
      </c>
      <c r="C68" s="25">
        <v>3</v>
      </c>
      <c r="D68" s="7">
        <v>12.6</v>
      </c>
      <c r="E68" s="7">
        <v>12.7875</v>
      </c>
      <c r="F68" s="40">
        <v>9</v>
      </c>
      <c r="G68" s="40">
        <v>5</v>
      </c>
      <c r="H68" s="40">
        <v>5</v>
      </c>
      <c r="I68" s="40">
        <v>8.6</v>
      </c>
      <c r="J68" s="7">
        <v>10.342499999999999</v>
      </c>
      <c r="K68" s="40">
        <v>5</v>
      </c>
      <c r="L68" s="40">
        <v>5</v>
      </c>
      <c r="M68" s="40">
        <v>-9</v>
      </c>
      <c r="N68" s="40">
        <v>10.4</v>
      </c>
      <c r="O68" s="7">
        <v>15.977499999999999</v>
      </c>
      <c r="P68" s="40">
        <v>13</v>
      </c>
      <c r="Q68" s="40">
        <v>6</v>
      </c>
      <c r="R68" s="40">
        <v>-7</v>
      </c>
      <c r="S68" s="25" t="s">
        <v>140</v>
      </c>
      <c r="T68" s="25" t="str">
        <f>INDEX(Sheet1!$D$2:$K$301,MATCH(Output!S68,Sheet1!$K$2:$K$301,0),1)</f>
        <v>RB</v>
      </c>
      <c r="U68" s="7">
        <f>(D68+I68+N68)/$C68</f>
        <v>10.533333333333333</v>
      </c>
      <c r="V68" s="7">
        <f>(E68+J68+O68)/$C68</f>
        <v>13.035833333333334</v>
      </c>
      <c r="W68" s="7">
        <f>U68-V68</f>
        <v>-2.5025000000000013</v>
      </c>
      <c r="X68" s="7">
        <f>(F68+K68+P68)/$C68</f>
        <v>9</v>
      </c>
      <c r="Y68" s="7">
        <f>(G68+L68+Q68)/$C68</f>
        <v>5.333333333333333</v>
      </c>
      <c r="Z68" s="7">
        <f>(H68+M68+R68)/$C68</f>
        <v>-3.6666666666666665</v>
      </c>
    </row>
    <row r="69" spans="1:26">
      <c r="A69" s="25" t="s">
        <v>474</v>
      </c>
      <c r="B69" s="25" t="s">
        <v>191</v>
      </c>
      <c r="C69" s="25">
        <v>3</v>
      </c>
      <c r="D69" s="7">
        <v>19.100000000000001</v>
      </c>
      <c r="E69" s="7">
        <v>13.8361</v>
      </c>
      <c r="F69" s="40">
        <v>0</v>
      </c>
      <c r="G69" s="40">
        <v>8</v>
      </c>
      <c r="H69" s="40">
        <v>56</v>
      </c>
      <c r="I69" s="40">
        <v>3.6</v>
      </c>
      <c r="J69" s="7">
        <v>14.14</v>
      </c>
      <c r="K69" s="40">
        <v>0</v>
      </c>
      <c r="L69" s="40">
        <v>7</v>
      </c>
      <c r="M69" s="40">
        <v>168</v>
      </c>
      <c r="N69" s="40">
        <v>5.8</v>
      </c>
      <c r="O69" s="7">
        <v>10.9475</v>
      </c>
      <c r="P69" s="40">
        <v>0</v>
      </c>
      <c r="Q69" s="40">
        <v>6</v>
      </c>
      <c r="R69" s="40">
        <v>77</v>
      </c>
      <c r="S69" s="25" t="s">
        <v>474</v>
      </c>
      <c r="T69" s="25" t="str">
        <f>INDEX(Sheet1!$D$2:$K$301,MATCH(Output!S69,Sheet1!$K$2:$K$301,0),1)</f>
        <v>WR</v>
      </c>
      <c r="U69" s="7">
        <f>(D69+I69+N69)/$C69</f>
        <v>9.5000000000000018</v>
      </c>
      <c r="V69" s="7">
        <f>(E69+J69+O69)/$C69</f>
        <v>12.974533333333333</v>
      </c>
      <c r="W69" s="7">
        <f>U69-V69</f>
        <v>-3.4745333333333317</v>
      </c>
      <c r="X69" s="7">
        <f>(F69+K69+P69)/$C69</f>
        <v>0</v>
      </c>
      <c r="Y69" s="7">
        <f>(G69+L69+Q69)/$C69</f>
        <v>7</v>
      </c>
      <c r="Z69" s="7">
        <f>(H69+M69+R69)/$C69</f>
        <v>100.33333333333333</v>
      </c>
    </row>
    <row r="70" spans="1:26">
      <c r="A70" s="25" t="s">
        <v>173</v>
      </c>
      <c r="B70" s="25" t="s">
        <v>192</v>
      </c>
      <c r="C70" s="25">
        <v>3</v>
      </c>
      <c r="D70" s="7">
        <v>25.7</v>
      </c>
      <c r="E70" s="7">
        <v>19.071199999999997</v>
      </c>
      <c r="F70" s="40">
        <v>0</v>
      </c>
      <c r="G70" s="40">
        <v>10</v>
      </c>
      <c r="H70" s="40">
        <v>65</v>
      </c>
      <c r="I70" s="40">
        <v>20.6</v>
      </c>
      <c r="J70" s="7">
        <v>16.431550000000001</v>
      </c>
      <c r="K70" s="40">
        <v>0</v>
      </c>
      <c r="L70" s="40">
        <v>9</v>
      </c>
      <c r="M70" s="40">
        <v>73</v>
      </c>
      <c r="N70" s="40">
        <v>3</v>
      </c>
      <c r="O70" s="7">
        <v>3.34</v>
      </c>
      <c r="P70" s="40">
        <v>0</v>
      </c>
      <c r="Q70" s="40">
        <v>2</v>
      </c>
      <c r="R70" s="40">
        <v>8</v>
      </c>
      <c r="S70" s="25" t="s">
        <v>173</v>
      </c>
      <c r="T70" s="25" t="str">
        <f>INDEX(Sheet1!$D$2:$K$301,MATCH(Output!S70,Sheet1!$K$2:$K$301,0),1)</f>
        <v>TE</v>
      </c>
      <c r="U70" s="7">
        <f>(D70+I70+N70)/$C70</f>
        <v>16.433333333333334</v>
      </c>
      <c r="V70" s="7">
        <f>(E70+J70+O70)/$C70</f>
        <v>12.947583333333332</v>
      </c>
      <c r="W70" s="7">
        <f>U70-V70</f>
        <v>3.4857500000000012</v>
      </c>
      <c r="X70" s="7">
        <f>(F70+K70+P70)/$C70</f>
        <v>0</v>
      </c>
      <c r="Y70" s="7">
        <f>(G70+L70+Q70)/$C70</f>
        <v>7</v>
      </c>
      <c r="Z70" s="7">
        <f>(H70+M70+R70)/$C70</f>
        <v>48.666666666666664</v>
      </c>
    </row>
    <row r="71" spans="1:26">
      <c r="A71" s="25" t="s">
        <v>459</v>
      </c>
      <c r="B71" s="25" t="s">
        <v>190</v>
      </c>
      <c r="C71" s="25">
        <v>3</v>
      </c>
      <c r="D71" s="7">
        <v>8.6999999999999993</v>
      </c>
      <c r="E71" s="7">
        <v>6.9875000000000007</v>
      </c>
      <c r="F71" s="40">
        <v>7</v>
      </c>
      <c r="G71" s="40">
        <v>2</v>
      </c>
      <c r="H71" s="40">
        <v>5</v>
      </c>
      <c r="I71" s="40">
        <v>23.9</v>
      </c>
      <c r="J71" s="7">
        <v>17.17285</v>
      </c>
      <c r="K71" s="40">
        <v>7</v>
      </c>
      <c r="L71" s="40">
        <v>6</v>
      </c>
      <c r="M71" s="40">
        <v>1</v>
      </c>
      <c r="N71" s="40">
        <v>16.2</v>
      </c>
      <c r="O71" s="7">
        <v>14.595000000000001</v>
      </c>
      <c r="P71" s="40">
        <v>7</v>
      </c>
      <c r="Q71" s="40">
        <v>7</v>
      </c>
      <c r="R71" s="40">
        <v>-6</v>
      </c>
      <c r="S71" s="25" t="s">
        <v>459</v>
      </c>
      <c r="T71" s="25" t="str">
        <f>INDEX(Sheet1!$D$2:$K$301,MATCH(Output!S71,Sheet1!$K$2:$K$301,0),1)</f>
        <v>RB</v>
      </c>
      <c r="U71" s="7">
        <f>(D71+I71+N71)/$C71</f>
        <v>16.266666666666666</v>
      </c>
      <c r="V71" s="7">
        <f>(E71+J71+O71)/$C71</f>
        <v>12.91845</v>
      </c>
      <c r="W71" s="7">
        <f>U71-V71</f>
        <v>3.3482166666666657</v>
      </c>
      <c r="X71" s="7">
        <f>(F71+K71+P71)/$C71</f>
        <v>7</v>
      </c>
      <c r="Y71" s="7">
        <f>(G71+L71+Q71)/$C71</f>
        <v>5</v>
      </c>
      <c r="Z71" s="7">
        <f>(H71+M71+R71)/$C71</f>
        <v>0</v>
      </c>
    </row>
    <row r="72" spans="1:26">
      <c r="A72" s="25" t="s">
        <v>89</v>
      </c>
      <c r="B72" s="25" t="s">
        <v>190</v>
      </c>
      <c r="C72" s="25">
        <v>3</v>
      </c>
      <c r="D72" s="7">
        <v>11</v>
      </c>
      <c r="E72" s="7">
        <v>15.936999999999999</v>
      </c>
      <c r="F72" s="40">
        <v>11</v>
      </c>
      <c r="G72" s="40">
        <v>5</v>
      </c>
      <c r="H72" s="40">
        <v>5</v>
      </c>
      <c r="I72" s="40">
        <v>17.100000000000001</v>
      </c>
      <c r="J72" s="7">
        <v>12.46475</v>
      </c>
      <c r="K72" s="40">
        <v>13</v>
      </c>
      <c r="L72" s="40">
        <v>3</v>
      </c>
      <c r="M72" s="40">
        <v>10</v>
      </c>
      <c r="N72" s="40">
        <v>3.6</v>
      </c>
      <c r="O72" s="7">
        <v>10.282500000000001</v>
      </c>
      <c r="P72" s="40">
        <v>11</v>
      </c>
      <c r="Q72" s="40">
        <v>2</v>
      </c>
      <c r="R72" s="40">
        <v>-1</v>
      </c>
      <c r="S72" s="25" t="s">
        <v>89</v>
      </c>
      <c r="T72" s="25" t="str">
        <f>INDEX(Sheet1!$D$2:$K$301,MATCH(Output!S72,Sheet1!$K$2:$K$301,0),1)</f>
        <v>RB</v>
      </c>
      <c r="U72" s="7">
        <f>(D72+I72+N72)/$C72</f>
        <v>10.566666666666668</v>
      </c>
      <c r="V72" s="7">
        <f>(E72+J72+O72)/$C72</f>
        <v>12.89475</v>
      </c>
      <c r="W72" s="7">
        <f>U72-V72</f>
        <v>-2.328083333333332</v>
      </c>
      <c r="X72" s="7">
        <f>(F72+K72+P72)/$C72</f>
        <v>11.666666666666666</v>
      </c>
      <c r="Y72" s="7">
        <f>(G72+L72+Q72)/$C72</f>
        <v>3.3333333333333335</v>
      </c>
      <c r="Z72" s="7">
        <f>(H72+M72+R72)/$C72</f>
        <v>4.666666666666667</v>
      </c>
    </row>
    <row r="73" spans="1:26">
      <c r="A73" s="25" t="s">
        <v>498</v>
      </c>
      <c r="B73" s="25" t="s">
        <v>190</v>
      </c>
      <c r="C73" s="25">
        <v>3</v>
      </c>
      <c r="D73" s="7">
        <v>5.0999999999999996</v>
      </c>
      <c r="E73" s="7">
        <v>8.76</v>
      </c>
      <c r="F73" s="40">
        <v>14</v>
      </c>
      <c r="G73" s="40">
        <v>1</v>
      </c>
      <c r="H73" s="40">
        <v>-8</v>
      </c>
      <c r="I73" s="40">
        <v>8.4</v>
      </c>
      <c r="J73" s="7">
        <v>8.3475000000000001</v>
      </c>
      <c r="K73" s="40">
        <v>13</v>
      </c>
      <c r="L73" s="40">
        <v>1</v>
      </c>
      <c r="M73" s="40">
        <v>-3</v>
      </c>
      <c r="N73" s="40">
        <v>13.2</v>
      </c>
      <c r="O73" s="7">
        <v>21.536650000000002</v>
      </c>
      <c r="P73" s="40">
        <v>13</v>
      </c>
      <c r="Q73" s="40">
        <v>4</v>
      </c>
      <c r="R73" s="40">
        <v>4</v>
      </c>
      <c r="S73" s="25" t="s">
        <v>498</v>
      </c>
      <c r="T73" s="25" t="str">
        <f>INDEX(Sheet1!$D$2:$K$301,MATCH(Output!S73,Sheet1!$K$2:$K$301,0),1)</f>
        <v>RB</v>
      </c>
      <c r="U73" s="7">
        <f>(D73+I73+N73)/$C73</f>
        <v>8.9</v>
      </c>
      <c r="V73" s="7">
        <f>(E73+J73+O73)/$C73</f>
        <v>12.881383333333334</v>
      </c>
      <c r="W73" s="7">
        <f>U73-V73</f>
        <v>-3.9813833333333335</v>
      </c>
      <c r="X73" s="7">
        <f>(F73+K73+P73)/$C73</f>
        <v>13.333333333333334</v>
      </c>
      <c r="Y73" s="7">
        <f>(G73+L73+Q73)/$C73</f>
        <v>2</v>
      </c>
      <c r="Z73" s="7">
        <f>(H73+M73+R73)/$C73</f>
        <v>-2.3333333333333335</v>
      </c>
    </row>
    <row r="74" spans="1:26">
      <c r="A74" s="25" t="s">
        <v>113</v>
      </c>
      <c r="B74" s="25" t="s">
        <v>191</v>
      </c>
      <c r="C74" s="25">
        <v>1</v>
      </c>
      <c r="D74" s="7">
        <v>13.2</v>
      </c>
      <c r="E74" s="7">
        <v>12.6525</v>
      </c>
      <c r="F74" s="40">
        <v>0</v>
      </c>
      <c r="G74" s="40">
        <v>7</v>
      </c>
      <c r="H74" s="40">
        <v>83</v>
      </c>
      <c r="I74" s="40">
        <v>0</v>
      </c>
      <c r="J74" s="7">
        <v>0</v>
      </c>
      <c r="K74" s="40">
        <v>0</v>
      </c>
      <c r="L74" s="40">
        <v>0</v>
      </c>
      <c r="M74" s="40">
        <v>0</v>
      </c>
      <c r="N74" s="40">
        <v>0</v>
      </c>
      <c r="O74" s="7">
        <v>0</v>
      </c>
      <c r="P74" s="40">
        <v>0</v>
      </c>
      <c r="Q74" s="40">
        <v>0</v>
      </c>
      <c r="R74" s="40">
        <v>0</v>
      </c>
      <c r="S74" s="25" t="s">
        <v>113</v>
      </c>
      <c r="T74" s="25" t="s">
        <v>191</v>
      </c>
      <c r="U74" s="7">
        <f>(D74+I74+N74)/$C74</f>
        <v>13.2</v>
      </c>
      <c r="V74" s="7">
        <f>(E74+J74+O74)/$C74</f>
        <v>12.6525</v>
      </c>
      <c r="W74" s="7">
        <f>U74-V74</f>
        <v>0.54749999999999943</v>
      </c>
      <c r="X74" s="7">
        <f>(F74+K74+P74)/$C74</f>
        <v>0</v>
      </c>
      <c r="Y74" s="7">
        <f>(G74+L74+Q74)/$C74</f>
        <v>7</v>
      </c>
      <c r="Z74" s="7">
        <f>(H74+M74+R74)/$C74</f>
        <v>83</v>
      </c>
    </row>
    <row r="75" spans="1:26">
      <c r="A75" s="25" t="s">
        <v>72</v>
      </c>
      <c r="B75" s="25" t="s">
        <v>190</v>
      </c>
      <c r="C75" s="25">
        <v>3</v>
      </c>
      <c r="D75" s="7">
        <v>11.7</v>
      </c>
      <c r="E75" s="7">
        <v>17.1875</v>
      </c>
      <c r="F75" s="40">
        <v>23</v>
      </c>
      <c r="G75" s="40">
        <v>3</v>
      </c>
      <c r="H75" s="40">
        <v>5</v>
      </c>
      <c r="I75" s="40">
        <v>13.4</v>
      </c>
      <c r="J75" s="7">
        <v>14.135</v>
      </c>
      <c r="K75" s="40">
        <v>16</v>
      </c>
      <c r="L75" s="40">
        <v>1</v>
      </c>
      <c r="M75" s="40">
        <v>2</v>
      </c>
      <c r="N75" s="40">
        <v>3.1</v>
      </c>
      <c r="O75" s="7">
        <v>6.1475</v>
      </c>
      <c r="P75" s="40">
        <v>6</v>
      </c>
      <c r="Q75" s="40">
        <v>2</v>
      </c>
      <c r="R75" s="40">
        <v>-3</v>
      </c>
      <c r="S75" s="25" t="s">
        <v>72</v>
      </c>
      <c r="T75" s="25" t="str">
        <f>INDEX(Sheet1!$D$2:$K$301,MATCH(Output!S75,Sheet1!$K$2:$K$301,0),1)</f>
        <v>RB</v>
      </c>
      <c r="U75" s="7">
        <f>(D75+I75+N75)/$C75</f>
        <v>9.4</v>
      </c>
      <c r="V75" s="7">
        <f>(E75+J75+O75)/$C75</f>
        <v>12.49</v>
      </c>
      <c r="W75" s="7">
        <f>U75-V75</f>
        <v>-3.09</v>
      </c>
      <c r="X75" s="7">
        <f>(F75+K75+P75)/$C75</f>
        <v>15</v>
      </c>
      <c r="Y75" s="7">
        <f>(G75+L75+Q75)/$C75</f>
        <v>2</v>
      </c>
      <c r="Z75" s="7">
        <f>(H75+M75+R75)/$C75</f>
        <v>1.3333333333333333</v>
      </c>
    </row>
    <row r="76" spans="1:26">
      <c r="A76" s="25" t="s">
        <v>176</v>
      </c>
      <c r="B76" s="25" t="s">
        <v>191</v>
      </c>
      <c r="C76" s="25">
        <v>3</v>
      </c>
      <c r="D76" s="7">
        <v>26</v>
      </c>
      <c r="E76" s="7">
        <v>9.7563499999999994</v>
      </c>
      <c r="F76" s="40">
        <v>0</v>
      </c>
      <c r="G76" s="40">
        <v>5</v>
      </c>
      <c r="H76" s="40">
        <v>108</v>
      </c>
      <c r="I76" s="40">
        <v>31.8</v>
      </c>
      <c r="J76" s="7">
        <v>20.68085</v>
      </c>
      <c r="K76" s="40">
        <v>0</v>
      </c>
      <c r="L76" s="40">
        <v>11</v>
      </c>
      <c r="M76" s="40">
        <v>162</v>
      </c>
      <c r="N76" s="40">
        <v>7.1</v>
      </c>
      <c r="O76" s="7">
        <v>6.6275000000000004</v>
      </c>
      <c r="P76" s="40">
        <v>0</v>
      </c>
      <c r="Q76" s="40">
        <v>4</v>
      </c>
      <c r="R76" s="40">
        <v>13</v>
      </c>
      <c r="S76" s="25" t="s">
        <v>176</v>
      </c>
      <c r="T76" s="25" t="str">
        <f>INDEX(Sheet1!$D$2:$K$301,MATCH(Output!S76,Sheet1!$K$2:$K$301,0),1)</f>
        <v>WR</v>
      </c>
      <c r="U76" s="7">
        <f>(D76+I76+N76)/$C76</f>
        <v>21.633333333333329</v>
      </c>
      <c r="V76" s="7">
        <f>(E76+J76+O76)/$C76</f>
        <v>12.354899999999999</v>
      </c>
      <c r="W76" s="7">
        <f>U76-V76</f>
        <v>9.2784333333333304</v>
      </c>
      <c r="X76" s="7">
        <f>(F76+K76+P76)/$C76</f>
        <v>0</v>
      </c>
      <c r="Y76" s="7">
        <f>(G76+L76+Q76)/$C76</f>
        <v>6.666666666666667</v>
      </c>
      <c r="Z76" s="7">
        <f>(H76+M76+R76)/$C76</f>
        <v>94.333333333333329</v>
      </c>
    </row>
    <row r="77" spans="1:26">
      <c r="A77" s="25" t="s">
        <v>131</v>
      </c>
      <c r="B77" s="25" t="s">
        <v>190</v>
      </c>
      <c r="C77" s="25">
        <v>3</v>
      </c>
      <c r="D77" s="7">
        <v>10.9</v>
      </c>
      <c r="E77" s="7">
        <v>16.8491</v>
      </c>
      <c r="F77" s="40">
        <v>9</v>
      </c>
      <c r="G77" s="40">
        <v>7</v>
      </c>
      <c r="H77" s="40">
        <v>-4</v>
      </c>
      <c r="I77" s="40">
        <v>11.6</v>
      </c>
      <c r="J77" s="7">
        <v>13.178100000000001</v>
      </c>
      <c r="K77" s="40">
        <v>11</v>
      </c>
      <c r="L77" s="40">
        <v>4</v>
      </c>
      <c r="M77" s="40">
        <v>-6</v>
      </c>
      <c r="N77" s="40">
        <v>6.4</v>
      </c>
      <c r="O77" s="7">
        <v>7.0142500000000005</v>
      </c>
      <c r="P77" s="40">
        <v>4</v>
      </c>
      <c r="Q77" s="40">
        <v>3</v>
      </c>
      <c r="R77" s="40">
        <v>8</v>
      </c>
      <c r="S77" s="25" t="s">
        <v>131</v>
      </c>
      <c r="T77" s="25" t="str">
        <f>INDEX(Sheet1!$D$2:$K$301,MATCH(Output!S77,Sheet1!$K$2:$K$301,0),1)</f>
        <v>RB</v>
      </c>
      <c r="U77" s="7">
        <f>(D77+I77+N77)/$C77</f>
        <v>9.6333333333333329</v>
      </c>
      <c r="V77" s="7">
        <f>(E77+J77+O77)/$C77</f>
        <v>12.347149999999999</v>
      </c>
      <c r="W77" s="7">
        <f>U77-V77</f>
        <v>-2.7138166666666663</v>
      </c>
      <c r="X77" s="7">
        <f>(F77+K77+P77)/$C77</f>
        <v>8</v>
      </c>
      <c r="Y77" s="7">
        <f>(G77+L77+Q77)/$C77</f>
        <v>4.666666666666667</v>
      </c>
      <c r="Z77" s="7">
        <f>(H77+M77+R77)/$C77</f>
        <v>-0.66666666666666663</v>
      </c>
    </row>
    <row r="78" spans="1:26">
      <c r="A78" s="25" t="s">
        <v>101</v>
      </c>
      <c r="B78" s="25" t="s">
        <v>191</v>
      </c>
      <c r="C78" s="25">
        <v>3</v>
      </c>
      <c r="D78" s="7">
        <v>6.6</v>
      </c>
      <c r="E78" s="7">
        <v>9.9618500000000001</v>
      </c>
      <c r="F78" s="40">
        <v>0</v>
      </c>
      <c r="G78" s="40">
        <v>5</v>
      </c>
      <c r="H78" s="40">
        <v>99</v>
      </c>
      <c r="I78" s="40">
        <v>22.5</v>
      </c>
      <c r="J78" s="7">
        <v>13.082500000000003</v>
      </c>
      <c r="K78" s="40">
        <v>1</v>
      </c>
      <c r="L78" s="40">
        <v>7</v>
      </c>
      <c r="M78" s="40">
        <v>79</v>
      </c>
      <c r="N78" s="40">
        <v>12.5</v>
      </c>
      <c r="O78" s="7">
        <v>13.9925</v>
      </c>
      <c r="P78" s="40">
        <v>1</v>
      </c>
      <c r="Q78" s="40">
        <v>7</v>
      </c>
      <c r="R78" s="40">
        <v>131</v>
      </c>
      <c r="S78" s="25" t="s">
        <v>101</v>
      </c>
      <c r="T78" s="25" t="str">
        <f>INDEX(Sheet1!$D$2:$K$301,MATCH(Output!S78,Sheet1!$K$2:$K$301,0),1)</f>
        <v>WR</v>
      </c>
      <c r="U78" s="7">
        <f>(D78+I78+N78)/$C78</f>
        <v>13.866666666666667</v>
      </c>
      <c r="V78" s="7">
        <f>(E78+J78+O78)/$C78</f>
        <v>12.345616666666666</v>
      </c>
      <c r="W78" s="7">
        <f>U78-V78</f>
        <v>1.5210500000000007</v>
      </c>
      <c r="X78" s="7">
        <f>(F78+K78+P78)/$C78</f>
        <v>0.66666666666666663</v>
      </c>
      <c r="Y78" s="7">
        <f>(G78+L78+Q78)/$C78</f>
        <v>6.333333333333333</v>
      </c>
      <c r="Z78" s="7">
        <f>(H78+M78+R78)/$C78</f>
        <v>103</v>
      </c>
    </row>
    <row r="79" spans="1:26">
      <c r="A79" s="25" t="s">
        <v>47</v>
      </c>
      <c r="B79" s="25" t="s">
        <v>191</v>
      </c>
      <c r="C79" s="25">
        <v>3</v>
      </c>
      <c r="D79" s="7">
        <v>9.5</v>
      </c>
      <c r="E79" s="7">
        <v>18.707900000000002</v>
      </c>
      <c r="F79" s="40">
        <v>0</v>
      </c>
      <c r="G79" s="40">
        <v>11</v>
      </c>
      <c r="H79" s="40">
        <v>42</v>
      </c>
      <c r="I79" s="40">
        <v>10.4</v>
      </c>
      <c r="J79" s="7">
        <v>7.9935000000000009</v>
      </c>
      <c r="K79" s="40">
        <v>0</v>
      </c>
      <c r="L79" s="40">
        <v>4</v>
      </c>
      <c r="M79" s="40">
        <v>59</v>
      </c>
      <c r="N79" s="40">
        <v>4.7</v>
      </c>
      <c r="O79" s="7">
        <v>10.282500000000002</v>
      </c>
      <c r="P79" s="40">
        <v>0</v>
      </c>
      <c r="Q79" s="40">
        <v>6</v>
      </c>
      <c r="R79" s="40">
        <v>39</v>
      </c>
      <c r="S79" s="25" t="s">
        <v>47</v>
      </c>
      <c r="T79" s="25" t="str">
        <f>INDEX(Sheet1!$D$2:$K$301,MATCH(Output!S79,Sheet1!$K$2:$K$301,0),1)</f>
        <v>WR</v>
      </c>
      <c r="U79" s="7">
        <f>(D79+I79+N79)/$C79</f>
        <v>8.1999999999999993</v>
      </c>
      <c r="V79" s="7">
        <f>(E79+J79+O79)/$C79</f>
        <v>12.327966666666669</v>
      </c>
      <c r="W79" s="7">
        <f>U79-V79</f>
        <v>-4.1279666666666692</v>
      </c>
      <c r="X79" s="7">
        <f>(F79+K79+P79)/$C79</f>
        <v>0</v>
      </c>
      <c r="Y79" s="7">
        <f>(G79+L79+Q79)/$C79</f>
        <v>7</v>
      </c>
      <c r="Z79" s="7">
        <f>(H79+M79+R79)/$C79</f>
        <v>46.666666666666664</v>
      </c>
    </row>
    <row r="80" spans="1:26">
      <c r="A80" s="25" t="s">
        <v>478</v>
      </c>
      <c r="B80" s="25" t="s">
        <v>190</v>
      </c>
      <c r="C80" s="25">
        <v>2</v>
      </c>
      <c r="D80" s="7">
        <v>16.399999999999999</v>
      </c>
      <c r="E80" s="7">
        <v>9.6</v>
      </c>
      <c r="F80" s="40">
        <v>19</v>
      </c>
      <c r="G80" s="40">
        <v>0</v>
      </c>
      <c r="H80" s="40">
        <v>0</v>
      </c>
      <c r="I80" s="40">
        <v>7.3</v>
      </c>
      <c r="J80" s="7">
        <v>14.86</v>
      </c>
      <c r="K80" s="40">
        <v>18</v>
      </c>
      <c r="L80" s="40">
        <v>2</v>
      </c>
      <c r="M80" s="40">
        <v>-8</v>
      </c>
      <c r="N80" s="40">
        <v>0</v>
      </c>
      <c r="O80" s="7">
        <v>0</v>
      </c>
      <c r="P80" s="40">
        <v>0</v>
      </c>
      <c r="Q80" s="40">
        <v>0</v>
      </c>
      <c r="R80" s="40">
        <v>0</v>
      </c>
      <c r="S80" s="25" t="s">
        <v>478</v>
      </c>
      <c r="T80" s="25" t="s">
        <v>190</v>
      </c>
      <c r="U80" s="7">
        <f>(D80+I80+N80)/$C80</f>
        <v>11.85</v>
      </c>
      <c r="V80" s="7">
        <f>(E80+J80+O80)/$C80</f>
        <v>12.23</v>
      </c>
      <c r="W80" s="7">
        <f>U80-V80</f>
        <v>-0.38000000000000078</v>
      </c>
      <c r="X80" s="7">
        <f>(F80+K80+P80)/$C80</f>
        <v>18.5</v>
      </c>
      <c r="Y80" s="7">
        <f>(G80+L80+Q80)/$C80</f>
        <v>1</v>
      </c>
      <c r="Z80" s="7">
        <f>(H80+M80+R80)/$C80</f>
        <v>-4</v>
      </c>
    </row>
    <row r="81" spans="1:26">
      <c r="A81" s="25" t="s">
        <v>50</v>
      </c>
      <c r="B81" s="25" t="s">
        <v>191</v>
      </c>
      <c r="C81" s="25">
        <v>3</v>
      </c>
      <c r="D81" s="7">
        <v>10.1</v>
      </c>
      <c r="E81" s="7">
        <v>11.8825</v>
      </c>
      <c r="F81" s="40">
        <v>0</v>
      </c>
      <c r="G81" s="40">
        <v>7</v>
      </c>
      <c r="H81" s="40">
        <v>39</v>
      </c>
      <c r="I81" s="40">
        <v>14.3</v>
      </c>
      <c r="J81" s="7">
        <v>19.1145</v>
      </c>
      <c r="K81" s="40">
        <v>0</v>
      </c>
      <c r="L81" s="40">
        <v>11</v>
      </c>
      <c r="M81" s="40">
        <v>79</v>
      </c>
      <c r="N81" s="40">
        <v>4.5999999999999996</v>
      </c>
      <c r="O81" s="7">
        <v>5.6050000000000004</v>
      </c>
      <c r="P81" s="40">
        <v>0</v>
      </c>
      <c r="Q81" s="40">
        <v>3</v>
      </c>
      <c r="R81" s="40">
        <v>46</v>
      </c>
      <c r="S81" s="25" t="s">
        <v>50</v>
      </c>
      <c r="T81" s="25" t="str">
        <f>INDEX(Sheet1!$D$2:$K$301,MATCH(Output!S81,Sheet1!$K$2:$K$301,0),1)</f>
        <v>WR</v>
      </c>
      <c r="U81" s="7">
        <f>(D81+I81+N81)/$C81</f>
        <v>9.6666666666666661</v>
      </c>
      <c r="V81" s="7">
        <f>(E81+J81+O81)/$C81</f>
        <v>12.200666666666669</v>
      </c>
      <c r="W81" s="7">
        <f>U81-V81</f>
        <v>-2.5340000000000025</v>
      </c>
      <c r="X81" s="7">
        <f>(F81+K81+P81)/$C81</f>
        <v>0</v>
      </c>
      <c r="Y81" s="7">
        <f>(G81+L81+Q81)/$C81</f>
        <v>7</v>
      </c>
      <c r="Z81" s="7">
        <f>(H81+M81+R81)/$C81</f>
        <v>54.666666666666664</v>
      </c>
    </row>
    <row r="82" spans="1:26">
      <c r="A82" s="25" t="s">
        <v>37</v>
      </c>
      <c r="B82" s="25" t="s">
        <v>191</v>
      </c>
      <c r="C82" s="25">
        <v>3</v>
      </c>
      <c r="D82" s="7">
        <v>14.9</v>
      </c>
      <c r="E82" s="7">
        <v>14.49835</v>
      </c>
      <c r="F82" s="40">
        <v>0</v>
      </c>
      <c r="G82" s="40">
        <v>8</v>
      </c>
      <c r="H82" s="40">
        <v>83</v>
      </c>
      <c r="I82" s="40">
        <v>7.3</v>
      </c>
      <c r="J82" s="7">
        <v>17.50075</v>
      </c>
      <c r="K82" s="40">
        <v>0</v>
      </c>
      <c r="L82" s="40">
        <v>9</v>
      </c>
      <c r="M82" s="40">
        <v>172</v>
      </c>
      <c r="N82" s="40">
        <v>0.3</v>
      </c>
      <c r="O82" s="7">
        <v>4.2949999999999999</v>
      </c>
      <c r="P82" s="40">
        <v>1</v>
      </c>
      <c r="Q82" s="40">
        <v>2</v>
      </c>
      <c r="R82" s="40">
        <v>34</v>
      </c>
      <c r="S82" s="25" t="s">
        <v>37</v>
      </c>
      <c r="T82" s="25" t="str">
        <f>INDEX(Sheet1!$D$2:$K$301,MATCH(Output!S82,Sheet1!$K$2:$K$301,0),1)</f>
        <v>WR</v>
      </c>
      <c r="U82" s="7">
        <f>(D82+I82+N82)/$C82</f>
        <v>7.5</v>
      </c>
      <c r="V82" s="7">
        <f>(E82+J82+O82)/$C82</f>
        <v>12.098033333333333</v>
      </c>
      <c r="W82" s="7">
        <f>U82-V82</f>
        <v>-4.5980333333333334</v>
      </c>
      <c r="X82" s="7">
        <f>(F82+K82+P82)/$C82</f>
        <v>0.33333333333333331</v>
      </c>
      <c r="Y82" s="7">
        <f>(G82+L82+Q82)/$C82</f>
        <v>6.333333333333333</v>
      </c>
      <c r="Z82" s="7">
        <f>(H82+M82+R82)/$C82</f>
        <v>96.333333333333329</v>
      </c>
    </row>
    <row r="83" spans="1:26">
      <c r="A83" s="25" t="s">
        <v>139</v>
      </c>
      <c r="B83" s="25" t="s">
        <v>191</v>
      </c>
      <c r="C83" s="25">
        <v>1</v>
      </c>
      <c r="D83" s="7">
        <v>7.6</v>
      </c>
      <c r="E83" s="7">
        <v>12.002650000000001</v>
      </c>
      <c r="F83" s="40">
        <v>0</v>
      </c>
      <c r="G83" s="40">
        <v>7</v>
      </c>
      <c r="H83" s="40">
        <v>42</v>
      </c>
      <c r="I83" s="40">
        <v>0</v>
      </c>
      <c r="J83" s="7">
        <v>0</v>
      </c>
      <c r="K83" s="40">
        <v>0</v>
      </c>
      <c r="L83" s="40">
        <v>0</v>
      </c>
      <c r="M83" s="40">
        <v>0</v>
      </c>
      <c r="N83" s="40">
        <v>0</v>
      </c>
      <c r="O83" s="7">
        <v>0</v>
      </c>
      <c r="P83" s="40">
        <v>0</v>
      </c>
      <c r="Q83" s="40">
        <v>0</v>
      </c>
      <c r="R83" s="40">
        <v>0</v>
      </c>
      <c r="S83" s="25" t="s">
        <v>139</v>
      </c>
      <c r="T83" s="25" t="s">
        <v>191</v>
      </c>
      <c r="U83" s="7">
        <f>(D83+I83+N83)/$C83</f>
        <v>7.6</v>
      </c>
      <c r="V83" s="7">
        <f>(E83+J83+O83)/$C83</f>
        <v>12.002650000000001</v>
      </c>
      <c r="W83" s="7">
        <f>U83-V83</f>
        <v>-4.4026500000000013</v>
      </c>
      <c r="X83" s="7">
        <f>(F83+K83+P83)/$C83</f>
        <v>0</v>
      </c>
      <c r="Y83" s="7">
        <f>(G83+L83+Q83)/$C83</f>
        <v>7</v>
      </c>
      <c r="Z83" s="7">
        <f>(H83+M83+R83)/$C83</f>
        <v>42</v>
      </c>
    </row>
    <row r="84" spans="1:26">
      <c r="A84" s="25" t="s">
        <v>479</v>
      </c>
      <c r="B84" s="25" t="s">
        <v>191</v>
      </c>
      <c r="C84" s="25">
        <v>3</v>
      </c>
      <c r="D84" s="7">
        <v>0.7</v>
      </c>
      <c r="E84" s="7">
        <v>8.956999999999999</v>
      </c>
      <c r="F84" s="40">
        <v>0</v>
      </c>
      <c r="G84" s="40">
        <v>4</v>
      </c>
      <c r="H84" s="40">
        <v>92</v>
      </c>
      <c r="I84" s="40">
        <v>8.6999999999999993</v>
      </c>
      <c r="J84" s="7">
        <v>16.8627</v>
      </c>
      <c r="K84" s="40">
        <v>0</v>
      </c>
      <c r="L84" s="40">
        <v>8</v>
      </c>
      <c r="M84" s="40">
        <v>123</v>
      </c>
      <c r="N84" s="40">
        <v>5.2</v>
      </c>
      <c r="O84" s="7">
        <v>10.125</v>
      </c>
      <c r="P84" s="40">
        <v>0</v>
      </c>
      <c r="Q84" s="40">
        <v>6</v>
      </c>
      <c r="R84" s="40">
        <v>30</v>
      </c>
      <c r="S84" s="25" t="s">
        <v>479</v>
      </c>
      <c r="T84" s="25" t="str">
        <f>INDEX(Sheet1!$D$2:$K$301,MATCH(Output!S84,Sheet1!$K$2:$K$301,0),1)</f>
        <v>WR</v>
      </c>
      <c r="U84" s="7">
        <f>(D84+I84+N84)/$C84</f>
        <v>4.8666666666666663</v>
      </c>
      <c r="V84" s="7">
        <f>(E84+J84+O84)/$C84</f>
        <v>11.981566666666666</v>
      </c>
      <c r="W84" s="7">
        <f>U84-V84</f>
        <v>-7.1148999999999996</v>
      </c>
      <c r="X84" s="7">
        <f>(F84+K84+P84)/$C84</f>
        <v>0</v>
      </c>
      <c r="Y84" s="7">
        <f>(G84+L84+Q84)/$C84</f>
        <v>6</v>
      </c>
      <c r="Z84" s="7">
        <f>(H84+M84+R84)/$C84</f>
        <v>81.666666666666671</v>
      </c>
    </row>
    <row r="85" spans="1:26">
      <c r="A85" s="25" t="s">
        <v>444</v>
      </c>
      <c r="B85" s="25" t="s">
        <v>191</v>
      </c>
      <c r="C85" s="25">
        <v>3</v>
      </c>
      <c r="D85" s="7">
        <v>4.5</v>
      </c>
      <c r="E85" s="7">
        <v>12.040000000000001</v>
      </c>
      <c r="F85" s="40">
        <v>0</v>
      </c>
      <c r="G85" s="40">
        <v>6</v>
      </c>
      <c r="H85" s="40">
        <v>53</v>
      </c>
      <c r="I85" s="40">
        <v>13.4</v>
      </c>
      <c r="J85" s="7">
        <v>12.164950000000001</v>
      </c>
      <c r="K85" s="40">
        <v>0</v>
      </c>
      <c r="L85" s="40">
        <v>6</v>
      </c>
      <c r="M85" s="40">
        <v>52</v>
      </c>
      <c r="N85" s="40">
        <v>16.2</v>
      </c>
      <c r="O85" s="7">
        <v>11.455000000000002</v>
      </c>
      <c r="P85" s="40">
        <v>0</v>
      </c>
      <c r="Q85" s="40">
        <v>6</v>
      </c>
      <c r="R85" s="40">
        <v>106</v>
      </c>
      <c r="S85" s="25" t="s">
        <v>444</v>
      </c>
      <c r="T85" s="25" t="str">
        <f>INDEX(Sheet1!$D$2:$K$301,MATCH(Output!S85,Sheet1!$K$2:$K$301,0),1)</f>
        <v>WR</v>
      </c>
      <c r="U85" s="7">
        <f>(D85+I85+N85)/$C85</f>
        <v>11.366666666666665</v>
      </c>
      <c r="V85" s="7">
        <f>(E85+J85+O85)/$C85</f>
        <v>11.886650000000003</v>
      </c>
      <c r="W85" s="7">
        <f>U85-V85</f>
        <v>-0.51998333333333768</v>
      </c>
      <c r="X85" s="7">
        <f>(F85+K85+P85)/$C85</f>
        <v>0</v>
      </c>
      <c r="Y85" s="7">
        <f>(G85+L85+Q85)/$C85</f>
        <v>6</v>
      </c>
      <c r="Z85" s="7">
        <f>(H85+M85+R85)/$C85</f>
        <v>70.333333333333329</v>
      </c>
    </row>
    <row r="86" spans="1:26">
      <c r="A86" s="25" t="s">
        <v>503</v>
      </c>
      <c r="B86" s="25" t="s">
        <v>191</v>
      </c>
      <c r="C86" s="25">
        <v>3</v>
      </c>
      <c r="D86" s="7">
        <v>10.4</v>
      </c>
      <c r="E86" s="7">
        <v>11.78715</v>
      </c>
      <c r="F86" s="40">
        <v>0</v>
      </c>
      <c r="G86" s="40">
        <v>6</v>
      </c>
      <c r="H86" s="40">
        <v>90</v>
      </c>
      <c r="I86" s="40">
        <v>6.8</v>
      </c>
      <c r="J86" s="7">
        <v>14.957450000000001</v>
      </c>
      <c r="K86" s="40">
        <v>0</v>
      </c>
      <c r="L86" s="40">
        <v>8</v>
      </c>
      <c r="M86" s="40">
        <v>123</v>
      </c>
      <c r="N86" s="40">
        <v>10.4</v>
      </c>
      <c r="O86" s="7">
        <v>8.8918500000000016</v>
      </c>
      <c r="P86" s="40">
        <v>0</v>
      </c>
      <c r="Q86" s="40">
        <v>5</v>
      </c>
      <c r="R86" s="40">
        <v>52</v>
      </c>
      <c r="S86" s="25" t="s">
        <v>503</v>
      </c>
      <c r="T86" s="25" t="str">
        <f>INDEX(Sheet1!$D$2:$K$301,MATCH(Output!S86,Sheet1!$K$2:$K$301,0),1)</f>
        <v>WR</v>
      </c>
      <c r="U86" s="7">
        <f>(D86+I86+N86)/$C86</f>
        <v>9.2000000000000011</v>
      </c>
      <c r="V86" s="7">
        <f>(E86+J86+O86)/$C86</f>
        <v>11.878816666666667</v>
      </c>
      <c r="W86" s="7">
        <f>U86-V86</f>
        <v>-2.6788166666666662</v>
      </c>
      <c r="X86" s="7">
        <f>(F86+K86+P86)/$C86</f>
        <v>0</v>
      </c>
      <c r="Y86" s="7">
        <f>(G86+L86+Q86)/$C86</f>
        <v>6.333333333333333</v>
      </c>
      <c r="Z86" s="7">
        <f>(H86+M86+R86)/$C86</f>
        <v>88.333333333333329</v>
      </c>
    </row>
    <row r="87" spans="1:26">
      <c r="A87" s="25" t="s">
        <v>185</v>
      </c>
      <c r="B87" s="25" t="s">
        <v>191</v>
      </c>
      <c r="C87" s="25">
        <v>3</v>
      </c>
      <c r="D87" s="7">
        <v>20.3</v>
      </c>
      <c r="E87" s="7">
        <v>9.2844499999999996</v>
      </c>
      <c r="F87" s="40">
        <v>0</v>
      </c>
      <c r="G87" s="40">
        <v>5</v>
      </c>
      <c r="H87" s="40">
        <v>42</v>
      </c>
      <c r="I87" s="40">
        <v>14.8</v>
      </c>
      <c r="J87" s="7">
        <v>10.706099999999999</v>
      </c>
      <c r="K87" s="40">
        <v>0</v>
      </c>
      <c r="L87" s="40">
        <v>6</v>
      </c>
      <c r="M87" s="40">
        <v>27</v>
      </c>
      <c r="N87" s="40">
        <v>5.0999999999999996</v>
      </c>
      <c r="O87" s="7">
        <v>15.585850000000001</v>
      </c>
      <c r="P87" s="40">
        <v>0</v>
      </c>
      <c r="Q87" s="40">
        <v>7</v>
      </c>
      <c r="R87" s="40">
        <v>70</v>
      </c>
      <c r="S87" s="25" t="s">
        <v>185</v>
      </c>
      <c r="T87" s="25" t="str">
        <f>INDEX(Sheet1!$D$2:$K$301,MATCH(Output!S87,Sheet1!$K$2:$K$301,0),1)</f>
        <v>WR</v>
      </c>
      <c r="U87" s="7">
        <f>(D87+I87+N87)/$C87</f>
        <v>13.4</v>
      </c>
      <c r="V87" s="7">
        <f>(E87+J87+O87)/$C87</f>
        <v>11.8588</v>
      </c>
      <c r="W87" s="7">
        <f>U87-V87</f>
        <v>1.5411999999999999</v>
      </c>
      <c r="X87" s="7">
        <f>(F87+K87+P87)/$C87</f>
        <v>0</v>
      </c>
      <c r="Y87" s="7">
        <f>(G87+L87+Q87)/$C87</f>
        <v>6</v>
      </c>
      <c r="Z87" s="7">
        <f>(H87+M87+R87)/$C87</f>
        <v>46.333333333333336</v>
      </c>
    </row>
    <row r="88" spans="1:26">
      <c r="A88" s="25" t="s">
        <v>151</v>
      </c>
      <c r="B88" s="25" t="s">
        <v>190</v>
      </c>
      <c r="C88" s="25">
        <v>3</v>
      </c>
      <c r="D88" s="7">
        <v>22.1</v>
      </c>
      <c r="E88" s="7">
        <v>13.830000000000002</v>
      </c>
      <c r="F88" s="40">
        <v>15</v>
      </c>
      <c r="G88" s="40">
        <v>2</v>
      </c>
      <c r="H88" s="40">
        <v>-4</v>
      </c>
      <c r="I88" s="40">
        <v>16.8</v>
      </c>
      <c r="J88" s="7">
        <v>10.012499999999999</v>
      </c>
      <c r="K88" s="40">
        <v>13</v>
      </c>
      <c r="L88" s="40">
        <v>1</v>
      </c>
      <c r="M88" s="40">
        <v>-5</v>
      </c>
      <c r="N88" s="40">
        <v>8.4</v>
      </c>
      <c r="O88" s="7">
        <v>11.5</v>
      </c>
      <c r="P88" s="40">
        <v>23</v>
      </c>
      <c r="Q88" s="40">
        <v>0</v>
      </c>
      <c r="R88" s="40">
        <v>0</v>
      </c>
      <c r="S88" s="25" t="s">
        <v>151</v>
      </c>
      <c r="T88" s="25" t="str">
        <f>INDEX(Sheet1!$D$2:$K$301,MATCH(Output!S88,Sheet1!$K$2:$K$301,0),1)</f>
        <v>RB</v>
      </c>
      <c r="U88" s="7">
        <f>(D88+I88+N88)/$C88</f>
        <v>15.766666666666667</v>
      </c>
      <c r="V88" s="7">
        <f>(E88+J88+O88)/$C88</f>
        <v>11.780833333333334</v>
      </c>
      <c r="W88" s="7">
        <f>U88-V88</f>
        <v>3.9858333333333338</v>
      </c>
      <c r="X88" s="7">
        <f>(F88+K88+P88)/$C88</f>
        <v>17</v>
      </c>
      <c r="Y88" s="7">
        <f>(G88+L88+Q88)/$C88</f>
        <v>1</v>
      </c>
      <c r="Z88" s="7">
        <f>(H88+M88+R88)/$C88</f>
        <v>-3</v>
      </c>
    </row>
    <row r="89" spans="1:26">
      <c r="A89" s="25" t="s">
        <v>81</v>
      </c>
      <c r="B89" s="25" t="s">
        <v>191</v>
      </c>
      <c r="C89" s="25">
        <v>3</v>
      </c>
      <c r="D89" s="7">
        <v>7.6</v>
      </c>
      <c r="E89" s="7">
        <v>12.5861</v>
      </c>
      <c r="F89" s="40">
        <v>0</v>
      </c>
      <c r="G89" s="40">
        <v>7</v>
      </c>
      <c r="H89" s="40">
        <v>43</v>
      </c>
      <c r="I89" s="40">
        <v>12.6</v>
      </c>
      <c r="J89" s="7">
        <v>15.835000000000001</v>
      </c>
      <c r="K89" s="40">
        <v>0</v>
      </c>
      <c r="L89" s="40">
        <v>8</v>
      </c>
      <c r="M89" s="40">
        <v>86</v>
      </c>
      <c r="N89" s="40">
        <v>1.9</v>
      </c>
      <c r="O89" s="7">
        <v>6.9075000000000006</v>
      </c>
      <c r="P89" s="40">
        <v>0</v>
      </c>
      <c r="Q89" s="40">
        <v>4</v>
      </c>
      <c r="R89" s="40">
        <v>29</v>
      </c>
      <c r="S89" s="25" t="s">
        <v>81</v>
      </c>
      <c r="T89" s="25" t="str">
        <f>INDEX(Sheet1!$D$2:$K$301,MATCH(Output!S89,Sheet1!$K$2:$K$301,0),1)</f>
        <v>WR</v>
      </c>
      <c r="U89" s="7">
        <f>(D89+I89+N89)/$C89</f>
        <v>7.3666666666666663</v>
      </c>
      <c r="V89" s="7">
        <f>(E89+J89+O89)/$C89</f>
        <v>11.776200000000001</v>
      </c>
      <c r="W89" s="7">
        <f>U89-V89</f>
        <v>-4.4095333333333349</v>
      </c>
      <c r="X89" s="7">
        <f>(F89+K89+P89)/$C89</f>
        <v>0</v>
      </c>
      <c r="Y89" s="7">
        <f>(G89+L89+Q89)/$C89</f>
        <v>6.333333333333333</v>
      </c>
      <c r="Z89" s="7">
        <f>(H89+M89+R89)/$C89</f>
        <v>52.666666666666664</v>
      </c>
    </row>
    <row r="90" spans="1:26">
      <c r="A90" s="25" t="s">
        <v>141</v>
      </c>
      <c r="B90" s="25" t="s">
        <v>192</v>
      </c>
      <c r="C90" s="25">
        <v>3</v>
      </c>
      <c r="D90" s="7">
        <v>0</v>
      </c>
      <c r="E90" s="7">
        <v>3.6900000000000004</v>
      </c>
      <c r="F90" s="40">
        <v>0</v>
      </c>
      <c r="G90" s="40">
        <v>2</v>
      </c>
      <c r="H90" s="40">
        <v>28</v>
      </c>
      <c r="I90" s="40">
        <v>7.1</v>
      </c>
      <c r="J90" s="7">
        <v>10.72</v>
      </c>
      <c r="K90" s="40">
        <v>0</v>
      </c>
      <c r="L90" s="40">
        <v>6</v>
      </c>
      <c r="M90" s="40">
        <v>64</v>
      </c>
      <c r="N90" s="40">
        <v>18.600000000000001</v>
      </c>
      <c r="O90" s="7">
        <v>20.914999999999999</v>
      </c>
      <c r="P90" s="40">
        <v>0</v>
      </c>
      <c r="Q90" s="40">
        <v>12</v>
      </c>
      <c r="R90" s="40">
        <v>98</v>
      </c>
      <c r="S90" s="25" t="s">
        <v>141</v>
      </c>
      <c r="T90" s="25" t="str">
        <f>INDEX(Sheet1!$D$2:$K$301,MATCH(Output!S90,Sheet1!$K$2:$K$301,0),1)</f>
        <v>TE</v>
      </c>
      <c r="U90" s="7">
        <f>(D90+I90+N90)/$C90</f>
        <v>8.5666666666666682</v>
      </c>
      <c r="V90" s="7">
        <f>(E90+J90+O90)/$C90</f>
        <v>11.775</v>
      </c>
      <c r="W90" s="7">
        <f>U90-V90</f>
        <v>-3.2083333333333321</v>
      </c>
      <c r="X90" s="7">
        <f>(F90+K90+P90)/$C90</f>
        <v>0</v>
      </c>
      <c r="Y90" s="7">
        <f>(G90+L90+Q90)/$C90</f>
        <v>6.666666666666667</v>
      </c>
      <c r="Z90" s="7">
        <f>(H90+M90+R90)/$C90</f>
        <v>63.333333333333336</v>
      </c>
    </row>
    <row r="91" spans="1:26">
      <c r="A91" s="25" t="s">
        <v>153</v>
      </c>
      <c r="B91" s="25" t="s">
        <v>190</v>
      </c>
      <c r="C91" s="25">
        <v>3</v>
      </c>
      <c r="D91" s="7">
        <v>14.2</v>
      </c>
      <c r="E91" s="7">
        <v>17.265000000000001</v>
      </c>
      <c r="F91" s="40">
        <v>9</v>
      </c>
      <c r="G91" s="40">
        <v>8</v>
      </c>
      <c r="H91" s="40">
        <v>-2</v>
      </c>
      <c r="I91" s="40">
        <v>3.2</v>
      </c>
      <c r="J91" s="7">
        <v>3.8050000000000002</v>
      </c>
      <c r="K91" s="40">
        <v>1</v>
      </c>
      <c r="L91" s="40">
        <v>2</v>
      </c>
      <c r="M91" s="40">
        <v>6</v>
      </c>
      <c r="N91" s="40">
        <v>18.899999999999999</v>
      </c>
      <c r="O91" s="7">
        <v>13.731999999999999</v>
      </c>
      <c r="P91" s="40">
        <v>6</v>
      </c>
      <c r="Q91" s="40">
        <v>6</v>
      </c>
      <c r="R91" s="40">
        <v>0</v>
      </c>
      <c r="S91" s="25" t="s">
        <v>153</v>
      </c>
      <c r="T91" s="25" t="str">
        <f>INDEX(Sheet1!$D$2:$K$301,MATCH(Output!S91,Sheet1!$K$2:$K$301,0),1)</f>
        <v>RB</v>
      </c>
      <c r="U91" s="7">
        <f>(D91+I91+N91)/$C91</f>
        <v>12.1</v>
      </c>
      <c r="V91" s="7">
        <f>(E91+J91+O91)/$C91</f>
        <v>11.600666666666667</v>
      </c>
      <c r="W91" s="7">
        <f>U91-V91</f>
        <v>0.49933333333333252</v>
      </c>
      <c r="X91" s="7">
        <f>(F91+K91+P91)/$C91</f>
        <v>5.333333333333333</v>
      </c>
      <c r="Y91" s="7">
        <f>(G91+L91+Q91)/$C91</f>
        <v>5.333333333333333</v>
      </c>
      <c r="Z91" s="7">
        <f>(H91+M91+R91)/$C91</f>
        <v>1.3333333333333333</v>
      </c>
    </row>
    <row r="92" spans="1:26">
      <c r="A92" s="25" t="s">
        <v>46</v>
      </c>
      <c r="B92" s="25" t="s">
        <v>190</v>
      </c>
      <c r="C92" s="25">
        <v>3</v>
      </c>
      <c r="D92" s="7">
        <v>1.6</v>
      </c>
      <c r="E92" s="7">
        <v>2.0475000000000003</v>
      </c>
      <c r="F92" s="40">
        <v>1</v>
      </c>
      <c r="G92" s="40">
        <v>1</v>
      </c>
      <c r="H92" s="40">
        <v>-3</v>
      </c>
      <c r="I92" s="40">
        <v>3.8</v>
      </c>
      <c r="J92" s="7">
        <v>3.3650000000000002</v>
      </c>
      <c r="K92" s="40">
        <v>3</v>
      </c>
      <c r="L92" s="40">
        <v>1</v>
      </c>
      <c r="M92" s="40">
        <v>-2</v>
      </c>
      <c r="N92" s="40">
        <v>23.1</v>
      </c>
      <c r="O92" s="7">
        <v>29.25835</v>
      </c>
      <c r="P92" s="40">
        <v>27</v>
      </c>
      <c r="Q92" s="40">
        <v>8</v>
      </c>
      <c r="R92" s="40">
        <v>-2</v>
      </c>
      <c r="S92" s="25" t="s">
        <v>46</v>
      </c>
      <c r="T92" s="25" t="str">
        <f>INDEX(Sheet1!$D$2:$K$301,MATCH(Output!S92,Sheet1!$K$2:$K$301,0),1)</f>
        <v>RB</v>
      </c>
      <c r="U92" s="7">
        <f>(D92+I92+N92)/$C92</f>
        <v>9.5</v>
      </c>
      <c r="V92" s="7">
        <f>(E92+J92+O92)/$C92</f>
        <v>11.556950000000001</v>
      </c>
      <c r="W92" s="7">
        <f>U92-V92</f>
        <v>-2.0569500000000005</v>
      </c>
      <c r="X92" s="7">
        <f>(F92+K92+P92)/$C92</f>
        <v>10.333333333333334</v>
      </c>
      <c r="Y92" s="7">
        <f>(G92+L92+Q92)/$C92</f>
        <v>3.3333333333333335</v>
      </c>
      <c r="Z92" s="7">
        <f>(H92+M92+R92)/$C92</f>
        <v>-2.3333333333333335</v>
      </c>
    </row>
    <row r="93" spans="1:26">
      <c r="A93" s="25" t="s">
        <v>132</v>
      </c>
      <c r="B93" s="25" t="s">
        <v>191</v>
      </c>
      <c r="C93" s="25">
        <v>3</v>
      </c>
      <c r="D93" s="7">
        <v>12.9</v>
      </c>
      <c r="E93" s="7">
        <v>15.39</v>
      </c>
      <c r="F93" s="40">
        <v>1</v>
      </c>
      <c r="G93" s="40">
        <v>9</v>
      </c>
      <c r="H93" s="40">
        <v>28</v>
      </c>
      <c r="I93" s="40">
        <v>1.7</v>
      </c>
      <c r="J93" s="7">
        <v>12.365</v>
      </c>
      <c r="K93" s="40">
        <v>1</v>
      </c>
      <c r="L93" s="40">
        <v>7</v>
      </c>
      <c r="M93" s="40">
        <v>38</v>
      </c>
      <c r="N93" s="40">
        <v>8.8000000000000007</v>
      </c>
      <c r="O93" s="7">
        <v>6.8550000000000004</v>
      </c>
      <c r="P93" s="40">
        <v>0</v>
      </c>
      <c r="Q93" s="40">
        <v>4</v>
      </c>
      <c r="R93" s="40">
        <v>26</v>
      </c>
      <c r="S93" s="25" t="s">
        <v>132</v>
      </c>
      <c r="T93" s="25" t="str">
        <f>INDEX(Sheet1!$D$2:$K$301,MATCH(Output!S93,Sheet1!$K$2:$K$301,0),1)</f>
        <v>WR</v>
      </c>
      <c r="U93" s="7">
        <f>(D93+I93+N93)/$C93</f>
        <v>7.8</v>
      </c>
      <c r="V93" s="7">
        <f>(E93+J93+O93)/$C93</f>
        <v>11.536666666666667</v>
      </c>
      <c r="W93" s="7">
        <f>U93-V93</f>
        <v>-3.7366666666666672</v>
      </c>
      <c r="X93" s="7">
        <f>(F93+K93+P93)/$C93</f>
        <v>0.66666666666666663</v>
      </c>
      <c r="Y93" s="7">
        <f>(G93+L93+Q93)/$C93</f>
        <v>6.666666666666667</v>
      </c>
      <c r="Z93" s="7">
        <f>(H93+M93+R93)/$C93</f>
        <v>30.666666666666668</v>
      </c>
    </row>
    <row r="94" spans="1:26">
      <c r="A94" s="25" t="s">
        <v>148</v>
      </c>
      <c r="B94" s="25" t="s">
        <v>191</v>
      </c>
      <c r="C94" s="25">
        <v>3</v>
      </c>
      <c r="D94" s="7">
        <v>4.7</v>
      </c>
      <c r="E94" s="7">
        <v>15.53</v>
      </c>
      <c r="F94" s="40">
        <v>0</v>
      </c>
      <c r="G94" s="40">
        <v>8</v>
      </c>
      <c r="H94" s="40">
        <v>156</v>
      </c>
      <c r="I94" s="40">
        <v>0</v>
      </c>
      <c r="J94" s="7">
        <v>10.7425</v>
      </c>
      <c r="K94" s="40">
        <v>0</v>
      </c>
      <c r="L94" s="40">
        <v>4</v>
      </c>
      <c r="M94" s="40">
        <v>112</v>
      </c>
      <c r="N94" s="40">
        <v>14.9</v>
      </c>
      <c r="O94" s="7">
        <v>8.0748999999999995</v>
      </c>
      <c r="P94" s="40">
        <v>0</v>
      </c>
      <c r="Q94" s="40">
        <v>4</v>
      </c>
      <c r="R94" s="40">
        <v>81</v>
      </c>
      <c r="S94" s="25" t="s">
        <v>148</v>
      </c>
      <c r="T94" s="25" t="str">
        <f>INDEX(Sheet1!$D$2:$K$301,MATCH(Output!S94,Sheet1!$K$2:$K$301,0),1)</f>
        <v>WR</v>
      </c>
      <c r="U94" s="7">
        <f>(D94+I94+N94)/$C94</f>
        <v>6.5333333333333341</v>
      </c>
      <c r="V94" s="7">
        <f>(E94+J94+O94)/$C94</f>
        <v>11.449133333333334</v>
      </c>
      <c r="W94" s="7">
        <f>U94-V94</f>
        <v>-4.9157999999999999</v>
      </c>
      <c r="X94" s="7">
        <f>(F94+K94+P94)/$C94</f>
        <v>0</v>
      </c>
      <c r="Y94" s="7">
        <f>(G94+L94+Q94)/$C94</f>
        <v>5.333333333333333</v>
      </c>
      <c r="Z94" s="7">
        <f>(H94+M94+R94)/$C94</f>
        <v>116.33333333333333</v>
      </c>
    </row>
    <row r="95" spans="1:26">
      <c r="A95" s="25" t="s">
        <v>524</v>
      </c>
      <c r="B95" s="25" t="s">
        <v>191</v>
      </c>
      <c r="C95" s="25">
        <v>3</v>
      </c>
      <c r="D95" s="7">
        <v>18.2</v>
      </c>
      <c r="E95" s="7">
        <v>13.273850000000001</v>
      </c>
      <c r="F95" s="40">
        <v>0</v>
      </c>
      <c r="G95" s="40">
        <v>7</v>
      </c>
      <c r="H95" s="40">
        <v>79</v>
      </c>
      <c r="I95" s="40">
        <v>5.0999999999999996</v>
      </c>
      <c r="J95" s="7">
        <v>4.8875000000000002</v>
      </c>
      <c r="K95" s="40">
        <v>0</v>
      </c>
      <c r="L95" s="40">
        <v>3</v>
      </c>
      <c r="M95" s="40">
        <v>5</v>
      </c>
      <c r="N95" s="40">
        <v>3.7</v>
      </c>
      <c r="O95" s="7">
        <v>15.912050000000001</v>
      </c>
      <c r="P95" s="40">
        <v>0</v>
      </c>
      <c r="Q95" s="40">
        <v>8</v>
      </c>
      <c r="R95" s="40">
        <v>180</v>
      </c>
      <c r="S95" s="25" t="s">
        <v>524</v>
      </c>
      <c r="T95" s="25" t="str">
        <f>INDEX(Sheet1!$D$2:$K$301,MATCH(Output!S95,Sheet1!$K$2:$K$301,0),1)</f>
        <v>WR</v>
      </c>
      <c r="U95" s="7">
        <f>(D95+I95+N95)/$C95</f>
        <v>8.9999999999999982</v>
      </c>
      <c r="V95" s="7">
        <f>(E95+J95+O95)/$C95</f>
        <v>11.357800000000003</v>
      </c>
      <c r="W95" s="7">
        <f>U95-V95</f>
        <v>-2.3578000000000046</v>
      </c>
      <c r="X95" s="7">
        <f>(F95+K95+P95)/$C95</f>
        <v>0</v>
      </c>
      <c r="Y95" s="7">
        <f>(G95+L95+Q95)/$C95</f>
        <v>6</v>
      </c>
      <c r="Z95" s="7">
        <f>(H95+M95+R95)/$C95</f>
        <v>88</v>
      </c>
    </row>
    <row r="96" spans="1:26">
      <c r="A96" s="25" t="s">
        <v>54</v>
      </c>
      <c r="B96" s="25" t="s">
        <v>190</v>
      </c>
      <c r="C96" s="25">
        <v>3</v>
      </c>
      <c r="D96" s="7">
        <v>12.7</v>
      </c>
      <c r="E96" s="7">
        <v>12.7475</v>
      </c>
      <c r="F96" s="40">
        <v>16</v>
      </c>
      <c r="G96" s="40">
        <v>3</v>
      </c>
      <c r="H96" s="40">
        <v>-3</v>
      </c>
      <c r="I96" s="40">
        <v>15.1</v>
      </c>
      <c r="J96" s="7">
        <v>12.2</v>
      </c>
      <c r="K96" s="40">
        <v>13</v>
      </c>
      <c r="L96" s="40">
        <v>0</v>
      </c>
      <c r="M96" s="40">
        <v>0</v>
      </c>
      <c r="N96" s="40">
        <v>16.2</v>
      </c>
      <c r="O96" s="7">
        <v>9.1125000000000007</v>
      </c>
      <c r="P96" s="40">
        <v>12</v>
      </c>
      <c r="Q96" s="40">
        <v>2</v>
      </c>
      <c r="R96" s="40">
        <v>-5</v>
      </c>
      <c r="S96" s="25" t="s">
        <v>54</v>
      </c>
      <c r="T96" s="25" t="str">
        <f>INDEX(Sheet1!$D$2:$K$301,MATCH(Output!S96,Sheet1!$K$2:$K$301,0),1)</f>
        <v>RB</v>
      </c>
      <c r="U96" s="7">
        <f>(D96+I96+N96)/$C96</f>
        <v>14.666666666666666</v>
      </c>
      <c r="V96" s="7">
        <f>(E96+J96+O96)/$C96</f>
        <v>11.353333333333333</v>
      </c>
      <c r="W96" s="7">
        <f>U96-V96</f>
        <v>3.3133333333333326</v>
      </c>
      <c r="X96" s="7">
        <f>(F96+K96+P96)/$C96</f>
        <v>13.666666666666666</v>
      </c>
      <c r="Y96" s="7">
        <f>(G96+L96+Q96)/$C96</f>
        <v>1.6666666666666667</v>
      </c>
      <c r="Z96" s="7">
        <f>(H96+M96+R96)/$C96</f>
        <v>-2.6666666666666665</v>
      </c>
    </row>
    <row r="97" spans="1:26">
      <c r="A97" s="25" t="s">
        <v>492</v>
      </c>
      <c r="B97" s="25" t="s">
        <v>191</v>
      </c>
      <c r="C97" s="25">
        <v>3</v>
      </c>
      <c r="D97" s="7">
        <v>5.9</v>
      </c>
      <c r="E97" s="7">
        <v>10.971450000000001</v>
      </c>
      <c r="F97" s="40">
        <v>0</v>
      </c>
      <c r="G97" s="40">
        <v>6</v>
      </c>
      <c r="H97" s="40">
        <v>63</v>
      </c>
      <c r="I97" s="40">
        <v>18.8</v>
      </c>
      <c r="J97" s="7">
        <v>15.59895</v>
      </c>
      <c r="K97" s="40">
        <v>0</v>
      </c>
      <c r="L97" s="40">
        <v>8</v>
      </c>
      <c r="M97" s="40">
        <v>121</v>
      </c>
      <c r="N97" s="40">
        <v>7.7</v>
      </c>
      <c r="O97" s="7">
        <v>7.3625000000000007</v>
      </c>
      <c r="P97" s="40">
        <v>0</v>
      </c>
      <c r="Q97" s="40">
        <v>4</v>
      </c>
      <c r="R97" s="40">
        <v>55</v>
      </c>
      <c r="S97" s="25" t="s">
        <v>492</v>
      </c>
      <c r="T97" s="25" t="str">
        <f>INDEX(Sheet1!$D$2:$K$301,MATCH(Output!S97,Sheet1!$K$2:$K$301,0),1)</f>
        <v>WR</v>
      </c>
      <c r="U97" s="7">
        <f>(D97+I97+N97)/$C97</f>
        <v>10.800000000000002</v>
      </c>
      <c r="V97" s="7">
        <f>(E97+J97+O97)/$C97</f>
        <v>11.310966666666667</v>
      </c>
      <c r="W97" s="7">
        <f>U97-V97</f>
        <v>-0.51096666666666479</v>
      </c>
      <c r="X97" s="7">
        <f>(F97+K97+P97)/$C97</f>
        <v>0</v>
      </c>
      <c r="Y97" s="7">
        <f>(G97+L97+Q97)/$C97</f>
        <v>6</v>
      </c>
      <c r="Z97" s="7">
        <f>(H97+M97+R97)/$C97</f>
        <v>79.666666666666671</v>
      </c>
    </row>
    <row r="98" spans="1:26">
      <c r="A98" s="25" t="s">
        <v>122</v>
      </c>
      <c r="B98" s="25" t="s">
        <v>191</v>
      </c>
      <c r="C98" s="25">
        <v>3</v>
      </c>
      <c r="D98" s="7">
        <v>9.1999999999999993</v>
      </c>
      <c r="E98" s="7">
        <v>13.675000000000001</v>
      </c>
      <c r="F98" s="40">
        <v>0</v>
      </c>
      <c r="G98" s="40">
        <v>8</v>
      </c>
      <c r="H98" s="40">
        <v>50</v>
      </c>
      <c r="I98" s="40">
        <v>16.399999999999999</v>
      </c>
      <c r="J98" s="7">
        <v>13.5975</v>
      </c>
      <c r="K98" s="40">
        <v>1</v>
      </c>
      <c r="L98" s="40">
        <v>7</v>
      </c>
      <c r="M98" s="40">
        <v>17</v>
      </c>
      <c r="N98" s="40">
        <v>5.5</v>
      </c>
      <c r="O98" s="7">
        <v>6.5750000000000011</v>
      </c>
      <c r="P98" s="40">
        <v>0</v>
      </c>
      <c r="Q98" s="40">
        <v>4</v>
      </c>
      <c r="R98" s="40">
        <v>10</v>
      </c>
      <c r="S98" s="25" t="s">
        <v>122</v>
      </c>
      <c r="T98" s="25" t="str">
        <f>INDEX(Sheet1!$D$2:$K$301,MATCH(Output!S98,Sheet1!$K$2:$K$301,0),1)</f>
        <v>WR</v>
      </c>
      <c r="U98" s="7">
        <f>(D98+I98+N98)/$C98</f>
        <v>10.366666666666665</v>
      </c>
      <c r="V98" s="7">
        <f>(E98+J98+O98)/$C98</f>
        <v>11.282500000000001</v>
      </c>
      <c r="W98" s="7">
        <f>U98-V98</f>
        <v>-0.91583333333333528</v>
      </c>
      <c r="X98" s="7">
        <f>(F98+K98+P98)/$C98</f>
        <v>0.33333333333333331</v>
      </c>
      <c r="Y98" s="7">
        <f>(G98+L98+Q98)/$C98</f>
        <v>6.333333333333333</v>
      </c>
      <c r="Z98" s="7">
        <f>(H98+M98+R98)/$C98</f>
        <v>25.666666666666668</v>
      </c>
    </row>
    <row r="99" spans="1:26">
      <c r="A99" s="25" t="s">
        <v>119</v>
      </c>
      <c r="B99" s="25" t="s">
        <v>191</v>
      </c>
      <c r="C99" s="25">
        <v>3</v>
      </c>
      <c r="D99" s="7">
        <v>16.899999999999999</v>
      </c>
      <c r="E99" s="7">
        <v>9.860100000000001</v>
      </c>
      <c r="F99" s="40">
        <v>0</v>
      </c>
      <c r="G99" s="40">
        <v>6</v>
      </c>
      <c r="H99" s="40">
        <v>6</v>
      </c>
      <c r="I99" s="40">
        <v>2.5</v>
      </c>
      <c r="J99" s="7">
        <v>9.6100000000000012</v>
      </c>
      <c r="K99" s="40">
        <v>0</v>
      </c>
      <c r="L99" s="40">
        <v>5</v>
      </c>
      <c r="M99" s="40">
        <v>92</v>
      </c>
      <c r="N99" s="40">
        <v>10.3</v>
      </c>
      <c r="O99" s="7">
        <v>14.27</v>
      </c>
      <c r="P99" s="40">
        <v>0</v>
      </c>
      <c r="Q99" s="40">
        <v>8</v>
      </c>
      <c r="R99" s="40">
        <v>84</v>
      </c>
      <c r="S99" s="25" t="s">
        <v>119</v>
      </c>
      <c r="T99" s="25" t="str">
        <f>INDEX(Sheet1!$D$2:$K$301,MATCH(Output!S99,Sheet1!$K$2:$K$301,0),1)</f>
        <v>WR</v>
      </c>
      <c r="U99" s="7">
        <f>(D99+I99+N99)/$C99</f>
        <v>9.9</v>
      </c>
      <c r="V99" s="7">
        <f>(E99+J99+O99)/$C99</f>
        <v>11.246699999999999</v>
      </c>
      <c r="W99" s="7">
        <f>U99-V99</f>
        <v>-1.3466999999999985</v>
      </c>
      <c r="X99" s="7">
        <f>(F99+K99+P99)/$C99</f>
        <v>0</v>
      </c>
      <c r="Y99" s="7">
        <f>(G99+L99+Q99)/$C99</f>
        <v>6.333333333333333</v>
      </c>
      <c r="Z99" s="7">
        <f>(H99+M99+R99)/$C99</f>
        <v>60.666666666666664</v>
      </c>
    </row>
    <row r="100" spans="1:26">
      <c r="A100" s="25" t="s">
        <v>75</v>
      </c>
      <c r="B100" s="25" t="s">
        <v>191</v>
      </c>
      <c r="C100" s="25">
        <v>3</v>
      </c>
      <c r="D100" s="7">
        <v>26.3</v>
      </c>
      <c r="E100" s="7">
        <v>16.1053</v>
      </c>
      <c r="F100" s="40">
        <v>0</v>
      </c>
      <c r="G100" s="40">
        <v>8</v>
      </c>
      <c r="H100" s="40">
        <v>90</v>
      </c>
      <c r="I100" s="40">
        <v>15.4</v>
      </c>
      <c r="J100" s="7">
        <v>7.2082500000000014</v>
      </c>
      <c r="K100" s="40">
        <v>0</v>
      </c>
      <c r="L100" s="40">
        <v>4</v>
      </c>
      <c r="M100" s="40">
        <v>41</v>
      </c>
      <c r="N100" s="40">
        <v>5.0999999999999996</v>
      </c>
      <c r="O100" s="7">
        <v>10.396650000000001</v>
      </c>
      <c r="P100" s="40">
        <v>0</v>
      </c>
      <c r="Q100" s="40">
        <v>6</v>
      </c>
      <c r="R100" s="40">
        <v>36</v>
      </c>
      <c r="S100" s="25" t="s">
        <v>75</v>
      </c>
      <c r="T100" s="25" t="str">
        <f>INDEX(Sheet1!$D$2:$K$301,MATCH(Output!S100,Sheet1!$K$2:$K$301,0),1)</f>
        <v>WR</v>
      </c>
      <c r="U100" s="7">
        <f>(D100+I100+N100)/$C100</f>
        <v>15.600000000000001</v>
      </c>
      <c r="V100" s="7">
        <f>(E100+J100+O100)/$C100</f>
        <v>11.236733333333333</v>
      </c>
      <c r="W100" s="7">
        <f>U100-V100</f>
        <v>4.363266666666668</v>
      </c>
      <c r="X100" s="7">
        <f>(F100+K100+P100)/$C100</f>
        <v>0</v>
      </c>
      <c r="Y100" s="7">
        <f>(G100+L100+Q100)/$C100</f>
        <v>6</v>
      </c>
      <c r="Z100" s="7">
        <f>(H100+M100+R100)/$C100</f>
        <v>55.666666666666664</v>
      </c>
    </row>
    <row r="101" spans="1:26">
      <c r="A101" s="25" t="s">
        <v>168</v>
      </c>
      <c r="B101" s="25" t="s">
        <v>191</v>
      </c>
      <c r="C101" s="25">
        <v>3</v>
      </c>
      <c r="D101" s="7">
        <v>6.2</v>
      </c>
      <c r="E101" s="7">
        <v>6.82</v>
      </c>
      <c r="F101" s="40">
        <v>0</v>
      </c>
      <c r="G101" s="40">
        <v>4</v>
      </c>
      <c r="H101" s="40">
        <v>24</v>
      </c>
      <c r="I101" s="40">
        <v>14.3</v>
      </c>
      <c r="J101" s="7">
        <v>15.1</v>
      </c>
      <c r="K101" s="40">
        <v>0</v>
      </c>
      <c r="L101" s="40">
        <v>9</v>
      </c>
      <c r="M101" s="40">
        <v>40</v>
      </c>
      <c r="N101" s="40">
        <v>13.6</v>
      </c>
      <c r="O101" s="7">
        <v>11.104799999999999</v>
      </c>
      <c r="P101" s="40">
        <v>0</v>
      </c>
      <c r="Q101" s="40">
        <v>6</v>
      </c>
      <c r="R101" s="40">
        <v>66</v>
      </c>
      <c r="S101" s="25" t="s">
        <v>168</v>
      </c>
      <c r="T101" s="25" t="str">
        <f>INDEX(Sheet1!$D$2:$K$301,MATCH(Output!S101,Sheet1!$K$2:$K$301,0),1)</f>
        <v>WR</v>
      </c>
      <c r="U101" s="7">
        <f>(D101+I101+N101)/$C101</f>
        <v>11.366666666666667</v>
      </c>
      <c r="V101" s="7">
        <f>(E101+J101+O101)/$C101</f>
        <v>11.008266666666666</v>
      </c>
      <c r="W101" s="7">
        <f>U101-V101</f>
        <v>0.35840000000000138</v>
      </c>
      <c r="X101" s="7">
        <f>(F101+K101+P101)/$C101</f>
        <v>0</v>
      </c>
      <c r="Y101" s="7">
        <f>(G101+L101+Q101)/$C101</f>
        <v>6.333333333333333</v>
      </c>
      <c r="Z101" s="7">
        <f>(H101+M101+R101)/$C101</f>
        <v>43.333333333333336</v>
      </c>
    </row>
    <row r="102" spans="1:26">
      <c r="A102" s="25" t="s">
        <v>57</v>
      </c>
      <c r="B102" s="25" t="s">
        <v>190</v>
      </c>
      <c r="C102" s="25">
        <v>3</v>
      </c>
      <c r="D102" s="7">
        <v>10.199999999999999</v>
      </c>
      <c r="E102" s="7">
        <v>13.276999999999999</v>
      </c>
      <c r="F102" s="40">
        <v>14</v>
      </c>
      <c r="G102" s="40">
        <v>3</v>
      </c>
      <c r="H102" s="40">
        <v>-4</v>
      </c>
      <c r="I102" s="40">
        <v>2.6</v>
      </c>
      <c r="J102" s="7">
        <v>7</v>
      </c>
      <c r="K102" s="40">
        <v>14</v>
      </c>
      <c r="L102" s="40">
        <v>0</v>
      </c>
      <c r="M102" s="40">
        <v>0</v>
      </c>
      <c r="N102" s="40">
        <v>16.899999999999999</v>
      </c>
      <c r="O102" s="7">
        <v>12.343150000000001</v>
      </c>
      <c r="P102" s="40">
        <v>17</v>
      </c>
      <c r="Q102" s="40">
        <v>2</v>
      </c>
      <c r="R102" s="40">
        <v>-5</v>
      </c>
      <c r="S102" s="25" t="s">
        <v>57</v>
      </c>
      <c r="T102" s="25" t="str">
        <f>INDEX(Sheet1!$D$2:$K$301,MATCH(Output!S102,Sheet1!$K$2:$K$301,0),1)</f>
        <v>RB</v>
      </c>
      <c r="U102" s="7">
        <f>(D102+I102+N102)/$C102</f>
        <v>9.8999999999999986</v>
      </c>
      <c r="V102" s="7">
        <f>(E102+J102+O102)/$C102</f>
        <v>10.873383333333335</v>
      </c>
      <c r="W102" s="7">
        <f>U102-V102</f>
        <v>-0.97338333333333615</v>
      </c>
      <c r="X102" s="7">
        <f>(F102+K102+P102)/$C102</f>
        <v>15</v>
      </c>
      <c r="Y102" s="7">
        <f>(G102+L102+Q102)/$C102</f>
        <v>1.6666666666666667</v>
      </c>
      <c r="Z102" s="7">
        <f>(H102+M102+R102)/$C102</f>
        <v>-3</v>
      </c>
    </row>
    <row r="103" spans="1:26">
      <c r="A103" s="25" t="s">
        <v>59</v>
      </c>
      <c r="B103" s="25" t="s">
        <v>191</v>
      </c>
      <c r="C103" s="25">
        <v>3</v>
      </c>
      <c r="D103" s="7">
        <v>24</v>
      </c>
      <c r="E103" s="7">
        <v>9.4047500000000017</v>
      </c>
      <c r="F103" s="40">
        <v>0</v>
      </c>
      <c r="G103" s="40">
        <v>5</v>
      </c>
      <c r="H103" s="40">
        <v>60</v>
      </c>
      <c r="I103" s="40">
        <v>9.5</v>
      </c>
      <c r="J103" s="7">
        <v>8.0625</v>
      </c>
      <c r="K103" s="40">
        <v>0</v>
      </c>
      <c r="L103" s="40">
        <v>4</v>
      </c>
      <c r="M103" s="40">
        <v>95</v>
      </c>
      <c r="N103" s="40">
        <v>17.399999999999999</v>
      </c>
      <c r="O103" s="7">
        <v>15.0748</v>
      </c>
      <c r="P103" s="40">
        <v>0</v>
      </c>
      <c r="Q103" s="40">
        <v>8</v>
      </c>
      <c r="R103" s="40">
        <v>110</v>
      </c>
      <c r="S103" s="25" t="s">
        <v>59</v>
      </c>
      <c r="T103" s="25" t="str">
        <f>INDEX(Sheet1!$D$2:$K$301,MATCH(Output!S103,Sheet1!$K$2:$K$301,0),1)</f>
        <v>WR</v>
      </c>
      <c r="U103" s="7">
        <f>(D103+I103+N103)/$C103</f>
        <v>16.966666666666665</v>
      </c>
      <c r="V103" s="7">
        <f>(E103+J103+O103)/$C103</f>
        <v>10.84735</v>
      </c>
      <c r="W103" s="7">
        <f>U103-V103</f>
        <v>6.1193166666666645</v>
      </c>
      <c r="X103" s="7">
        <f>(F103+K103+P103)/$C103</f>
        <v>0</v>
      </c>
      <c r="Y103" s="7">
        <f>(G103+L103+Q103)/$C103</f>
        <v>5.666666666666667</v>
      </c>
      <c r="Z103" s="7">
        <f>(H103+M103+R103)/$C103</f>
        <v>88.333333333333329</v>
      </c>
    </row>
    <row r="104" spans="1:26">
      <c r="A104" s="25" t="s">
        <v>156</v>
      </c>
      <c r="B104" s="25" t="s">
        <v>191</v>
      </c>
      <c r="C104" s="25">
        <v>3</v>
      </c>
      <c r="D104" s="7">
        <v>12.2</v>
      </c>
      <c r="E104" s="7">
        <v>16.168599999999998</v>
      </c>
      <c r="F104" s="40">
        <v>0</v>
      </c>
      <c r="G104" s="40">
        <v>7</v>
      </c>
      <c r="H104" s="40">
        <v>102</v>
      </c>
      <c r="I104" s="40">
        <v>16.3</v>
      </c>
      <c r="J104" s="7">
        <v>13.9831</v>
      </c>
      <c r="K104" s="40">
        <v>0</v>
      </c>
      <c r="L104" s="40">
        <v>7</v>
      </c>
      <c r="M104" s="40">
        <v>76</v>
      </c>
      <c r="N104" s="40">
        <v>1.8</v>
      </c>
      <c r="O104" s="7">
        <v>1.6700000000000002</v>
      </c>
      <c r="P104" s="40">
        <v>0</v>
      </c>
      <c r="Q104" s="40">
        <v>1</v>
      </c>
      <c r="R104" s="40">
        <v>4</v>
      </c>
      <c r="S104" s="25" t="s">
        <v>156</v>
      </c>
      <c r="T104" s="25" t="str">
        <f>INDEX(Sheet1!$D$2:$K$301,MATCH(Output!S104,Sheet1!$K$2:$K$301,0),1)</f>
        <v>WR</v>
      </c>
      <c r="U104" s="7">
        <f>(D104+I104+N104)/$C104</f>
        <v>10.1</v>
      </c>
      <c r="V104" s="7">
        <f>(E104+J104+O104)/$C104</f>
        <v>10.607233333333333</v>
      </c>
      <c r="W104" s="7">
        <f>U104-V104</f>
        <v>-0.50723333333333365</v>
      </c>
      <c r="X104" s="7">
        <f>(F104+K104+P104)/$C104</f>
        <v>0</v>
      </c>
      <c r="Y104" s="7">
        <f>(G104+L104+Q104)/$C104</f>
        <v>5</v>
      </c>
      <c r="Z104" s="7">
        <f>(H104+M104+R104)/$C104</f>
        <v>60.666666666666664</v>
      </c>
    </row>
    <row r="105" spans="1:26">
      <c r="A105" s="25" t="s">
        <v>135</v>
      </c>
      <c r="B105" s="25" t="s">
        <v>192</v>
      </c>
      <c r="C105" s="25">
        <v>3</v>
      </c>
      <c r="D105" s="7">
        <v>5</v>
      </c>
      <c r="E105" s="7">
        <v>8.6650000000000009</v>
      </c>
      <c r="F105" s="40">
        <v>0</v>
      </c>
      <c r="G105" s="40">
        <v>5</v>
      </c>
      <c r="H105" s="40">
        <v>38</v>
      </c>
      <c r="I105" s="40">
        <v>10.7</v>
      </c>
      <c r="J105" s="7">
        <v>9.4719999999999995</v>
      </c>
      <c r="K105" s="40">
        <v>0</v>
      </c>
      <c r="L105" s="40">
        <v>5</v>
      </c>
      <c r="M105" s="40">
        <v>30</v>
      </c>
      <c r="N105" s="40">
        <v>15.9</v>
      </c>
      <c r="O105" s="7">
        <v>13.335000000000001</v>
      </c>
      <c r="P105" s="40">
        <v>0</v>
      </c>
      <c r="Q105" s="40">
        <v>7</v>
      </c>
      <c r="R105" s="40">
        <v>122</v>
      </c>
      <c r="S105" s="25" t="s">
        <v>135</v>
      </c>
      <c r="T105" s="25" t="str">
        <f>INDEX(Sheet1!$D$2:$K$301,MATCH(Output!S105,Sheet1!$K$2:$K$301,0),1)</f>
        <v>TE</v>
      </c>
      <c r="U105" s="7">
        <f>(D105+I105+N105)/$C105</f>
        <v>10.533333333333333</v>
      </c>
      <c r="V105" s="7">
        <f>(E105+J105+O105)/$C105</f>
        <v>10.490666666666668</v>
      </c>
      <c r="W105" s="7">
        <f>U105-V105</f>
        <v>4.266666666666552E-2</v>
      </c>
      <c r="X105" s="7">
        <f>(F105+K105+P105)/$C105</f>
        <v>0</v>
      </c>
      <c r="Y105" s="7">
        <f>(G105+L105+Q105)/$C105</f>
        <v>5.666666666666667</v>
      </c>
      <c r="Z105" s="7">
        <f>(H105+M105+R105)/$C105</f>
        <v>63.333333333333336</v>
      </c>
    </row>
    <row r="106" spans="1:26">
      <c r="A106" s="25" t="s">
        <v>111</v>
      </c>
      <c r="B106" s="25" t="s">
        <v>190</v>
      </c>
      <c r="C106" s="25">
        <v>1</v>
      </c>
      <c r="D106" s="7">
        <v>17</v>
      </c>
      <c r="E106" s="7">
        <v>10.44</v>
      </c>
      <c r="F106" s="40">
        <v>10</v>
      </c>
      <c r="G106" s="40">
        <v>2</v>
      </c>
      <c r="H106" s="40">
        <v>8</v>
      </c>
      <c r="I106" s="40">
        <v>0</v>
      </c>
      <c r="J106" s="7">
        <v>0</v>
      </c>
      <c r="K106" s="40">
        <v>0</v>
      </c>
      <c r="L106" s="40">
        <v>0</v>
      </c>
      <c r="M106" s="40">
        <v>0</v>
      </c>
      <c r="N106" s="40">
        <v>0</v>
      </c>
      <c r="O106" s="7">
        <v>0</v>
      </c>
      <c r="P106" s="40">
        <v>0</v>
      </c>
      <c r="Q106" s="40">
        <v>0</v>
      </c>
      <c r="R106" s="40">
        <v>0</v>
      </c>
      <c r="S106" s="25" t="s">
        <v>111</v>
      </c>
      <c r="T106" s="25" t="s">
        <v>190</v>
      </c>
      <c r="U106" s="7">
        <f>(D106+I106+N106)/$C106</f>
        <v>17</v>
      </c>
      <c r="V106" s="7">
        <f>(E106+J106+O106)/$C106</f>
        <v>10.44</v>
      </c>
      <c r="W106" s="7">
        <f>U106-V106</f>
        <v>6.5600000000000005</v>
      </c>
      <c r="X106" s="7">
        <f>(F106+K106+P106)/$C106</f>
        <v>10</v>
      </c>
      <c r="Y106" s="7">
        <f>(G106+L106+Q106)/$C106</f>
        <v>2</v>
      </c>
      <c r="Z106" s="7">
        <f>(H106+M106+R106)/$C106</f>
        <v>8</v>
      </c>
    </row>
    <row r="107" spans="1:26">
      <c r="A107" s="25" t="s">
        <v>2807</v>
      </c>
      <c r="B107" s="25" t="s">
        <v>190</v>
      </c>
      <c r="C107" s="25">
        <v>3</v>
      </c>
      <c r="D107" s="7">
        <v>0</v>
      </c>
      <c r="E107" s="7">
        <v>0</v>
      </c>
      <c r="F107" s="40">
        <v>0</v>
      </c>
      <c r="G107" s="40">
        <v>0</v>
      </c>
      <c r="H107" s="40">
        <v>0</v>
      </c>
      <c r="I107" s="40">
        <v>3.2</v>
      </c>
      <c r="J107" s="7">
        <v>6.5</v>
      </c>
      <c r="K107" s="40">
        <v>13</v>
      </c>
      <c r="L107" s="40">
        <v>0</v>
      </c>
      <c r="M107" s="40">
        <v>0</v>
      </c>
      <c r="N107" s="40">
        <v>23.2</v>
      </c>
      <c r="O107" s="7">
        <v>24.769800000000004</v>
      </c>
      <c r="P107" s="40">
        <v>24</v>
      </c>
      <c r="Q107" s="40">
        <v>5</v>
      </c>
      <c r="R107" s="40">
        <v>18</v>
      </c>
      <c r="S107" s="25" t="s">
        <v>2807</v>
      </c>
      <c r="T107" s="25" t="str">
        <f>INDEX(Sheet1!$D$2:$K$301,MATCH(Output!S107,Sheet1!$K$2:$K$301,0),1)</f>
        <v>RB</v>
      </c>
      <c r="U107" s="7">
        <f>(D107+I107+N107)/$C107</f>
        <v>8.7999999999999989</v>
      </c>
      <c r="V107" s="7">
        <f>(E107+J107+O107)/$C107</f>
        <v>10.423266666666668</v>
      </c>
      <c r="W107" s="7">
        <f>U107-V107</f>
        <v>-1.6232666666666695</v>
      </c>
      <c r="X107" s="7">
        <f>(F107+K107+P107)/$C107</f>
        <v>12.333333333333334</v>
      </c>
      <c r="Y107" s="7">
        <f>(G107+L107+Q107)/$C107</f>
        <v>1.6666666666666667</v>
      </c>
      <c r="Z107" s="7">
        <f>(H107+M107+R107)/$C107</f>
        <v>6</v>
      </c>
    </row>
    <row r="108" spans="1:26">
      <c r="A108" s="25" t="s">
        <v>487</v>
      </c>
      <c r="B108" s="25" t="s">
        <v>191</v>
      </c>
      <c r="C108" s="25">
        <v>3</v>
      </c>
      <c r="D108" s="7">
        <v>20.9</v>
      </c>
      <c r="E108" s="7">
        <v>13.695</v>
      </c>
      <c r="F108" s="40">
        <v>1</v>
      </c>
      <c r="G108" s="40">
        <v>7</v>
      </c>
      <c r="H108" s="40">
        <v>114</v>
      </c>
      <c r="I108" s="40">
        <v>13.4</v>
      </c>
      <c r="J108" s="7">
        <v>7.8350000000000009</v>
      </c>
      <c r="K108" s="40">
        <v>0</v>
      </c>
      <c r="L108" s="40">
        <v>4</v>
      </c>
      <c r="M108" s="40">
        <v>82</v>
      </c>
      <c r="N108" s="40">
        <v>22.5</v>
      </c>
      <c r="O108" s="7">
        <v>9.6800500000000014</v>
      </c>
      <c r="P108" s="40">
        <v>0</v>
      </c>
      <c r="Q108" s="40">
        <v>5</v>
      </c>
      <c r="R108" s="40">
        <v>68</v>
      </c>
      <c r="S108" s="25" t="s">
        <v>487</v>
      </c>
      <c r="T108" s="25" t="str">
        <f>INDEX(Sheet1!$D$2:$K$301,MATCH(Output!S108,Sheet1!$K$2:$K$301,0),1)</f>
        <v>WR</v>
      </c>
      <c r="U108" s="7">
        <f>(D108+I108+N108)/$C108</f>
        <v>18.933333333333334</v>
      </c>
      <c r="V108" s="7">
        <f>(E108+J108+O108)/$C108</f>
        <v>10.403350000000001</v>
      </c>
      <c r="W108" s="7">
        <f>U108-V108</f>
        <v>8.5299833333333321</v>
      </c>
      <c r="X108" s="7">
        <f>(F108+K108+P108)/$C108</f>
        <v>0.33333333333333331</v>
      </c>
      <c r="Y108" s="7">
        <f>(G108+L108+Q108)/$C108</f>
        <v>5.333333333333333</v>
      </c>
      <c r="Z108" s="7">
        <f>(H108+M108+R108)/$C108</f>
        <v>88</v>
      </c>
    </row>
    <row r="109" spans="1:26">
      <c r="A109" s="25" t="s">
        <v>97</v>
      </c>
      <c r="B109" s="25" t="s">
        <v>192</v>
      </c>
      <c r="C109" s="25">
        <v>3</v>
      </c>
      <c r="D109" s="7">
        <v>9.8000000000000007</v>
      </c>
      <c r="E109" s="7">
        <v>8.490000000000002</v>
      </c>
      <c r="F109" s="40">
        <v>0</v>
      </c>
      <c r="G109" s="40">
        <v>5</v>
      </c>
      <c r="H109" s="40">
        <v>28</v>
      </c>
      <c r="I109" s="40">
        <v>5.7</v>
      </c>
      <c r="J109" s="7">
        <v>6.2950000000000008</v>
      </c>
      <c r="K109" s="40">
        <v>0</v>
      </c>
      <c r="L109" s="40">
        <v>4</v>
      </c>
      <c r="M109" s="40">
        <v>-6</v>
      </c>
      <c r="N109" s="40">
        <v>17.100000000000001</v>
      </c>
      <c r="O109" s="7">
        <v>16.4208</v>
      </c>
      <c r="P109" s="40">
        <v>1</v>
      </c>
      <c r="Q109" s="40">
        <v>9</v>
      </c>
      <c r="R109" s="40">
        <v>82</v>
      </c>
      <c r="S109" s="25" t="s">
        <v>97</v>
      </c>
      <c r="T109" s="25" t="str">
        <f>INDEX(Sheet1!$D$2:$K$301,MATCH(Output!S109,Sheet1!$K$2:$K$301,0),1)</f>
        <v>TE</v>
      </c>
      <c r="U109" s="7">
        <f>(D109+I109+N109)/$C109</f>
        <v>10.866666666666667</v>
      </c>
      <c r="V109" s="7">
        <f>(E109+J109+O109)/$C109</f>
        <v>10.401933333333334</v>
      </c>
      <c r="W109" s="7">
        <f>U109-V109</f>
        <v>0.46473333333333322</v>
      </c>
      <c r="X109" s="7">
        <f>(F109+K109+P109)/$C109</f>
        <v>0.33333333333333331</v>
      </c>
      <c r="Y109" s="7">
        <f>(G109+L109+Q109)/$C109</f>
        <v>6</v>
      </c>
      <c r="Z109" s="7">
        <f>(H109+M109+R109)/$C109</f>
        <v>34.666666666666664</v>
      </c>
    </row>
    <row r="110" spans="1:26">
      <c r="A110" s="25" t="s">
        <v>125</v>
      </c>
      <c r="B110" s="25" t="s">
        <v>190</v>
      </c>
      <c r="C110" s="25">
        <v>3</v>
      </c>
      <c r="D110" s="7">
        <v>12.1</v>
      </c>
      <c r="E110" s="7">
        <v>13.707500000000001</v>
      </c>
      <c r="F110" s="40">
        <v>4</v>
      </c>
      <c r="G110" s="40">
        <v>7</v>
      </c>
      <c r="H110" s="40">
        <v>29</v>
      </c>
      <c r="I110" s="40">
        <v>18.5</v>
      </c>
      <c r="J110" s="7">
        <v>14.87255</v>
      </c>
      <c r="K110" s="40">
        <v>5</v>
      </c>
      <c r="L110" s="40">
        <v>6</v>
      </c>
      <c r="M110" s="40">
        <v>-2</v>
      </c>
      <c r="N110" s="40">
        <v>0.6</v>
      </c>
      <c r="O110" s="7">
        <v>2.52</v>
      </c>
      <c r="P110" s="40">
        <v>1</v>
      </c>
      <c r="Q110" s="40">
        <v>1</v>
      </c>
      <c r="R110" s="40">
        <v>24</v>
      </c>
      <c r="S110" s="25" t="s">
        <v>125</v>
      </c>
      <c r="T110" s="25" t="str">
        <f>INDEX(Sheet1!$D$2:$K$301,MATCH(Output!S110,Sheet1!$K$2:$K$301,0),1)</f>
        <v>RB</v>
      </c>
      <c r="U110" s="7">
        <f>(D110+I110+N110)/$C110</f>
        <v>10.4</v>
      </c>
      <c r="V110" s="7">
        <f>(E110+J110+O110)/$C110</f>
        <v>10.366683333333333</v>
      </c>
      <c r="W110" s="7">
        <f>U110-V110</f>
        <v>3.3316666666667771E-2</v>
      </c>
      <c r="X110" s="7">
        <f>(F110+K110+P110)/$C110</f>
        <v>3.3333333333333335</v>
      </c>
      <c r="Y110" s="7">
        <f>(G110+L110+Q110)/$C110</f>
        <v>4.666666666666667</v>
      </c>
      <c r="Z110" s="7">
        <f>(H110+M110+R110)/$C110</f>
        <v>17</v>
      </c>
    </row>
    <row r="111" spans="1:26">
      <c r="A111" s="25" t="s">
        <v>506</v>
      </c>
      <c r="B111" s="25" t="s">
        <v>192</v>
      </c>
      <c r="C111" s="25">
        <v>3</v>
      </c>
      <c r="D111" s="7">
        <v>7.1</v>
      </c>
      <c r="E111" s="7">
        <v>14.320250000000001</v>
      </c>
      <c r="F111" s="40">
        <v>0</v>
      </c>
      <c r="G111" s="40">
        <v>8</v>
      </c>
      <c r="H111" s="40">
        <v>60</v>
      </c>
      <c r="I111" s="40">
        <v>12.3</v>
      </c>
      <c r="J111" s="7">
        <v>10.667299999999999</v>
      </c>
      <c r="K111" s="40">
        <v>0</v>
      </c>
      <c r="L111" s="40">
        <v>6</v>
      </c>
      <c r="M111" s="40">
        <v>41</v>
      </c>
      <c r="N111" s="40">
        <v>5.5</v>
      </c>
      <c r="O111" s="7">
        <v>6.0827</v>
      </c>
      <c r="P111" s="40">
        <v>0</v>
      </c>
      <c r="Q111" s="40">
        <v>3</v>
      </c>
      <c r="R111" s="40">
        <v>32</v>
      </c>
      <c r="S111" s="25" t="s">
        <v>506</v>
      </c>
      <c r="T111" s="25" t="str">
        <f>INDEX(Sheet1!$D$2:$K$301,MATCH(Output!S111,Sheet1!$K$2:$K$301,0),1)</f>
        <v>TE</v>
      </c>
      <c r="U111" s="7">
        <f>(D111+I111+N111)/$C111</f>
        <v>8.2999999999999989</v>
      </c>
      <c r="V111" s="7">
        <f>(E111+J111+O111)/$C111</f>
        <v>10.35675</v>
      </c>
      <c r="W111" s="7">
        <f>U111-V111</f>
        <v>-2.056750000000001</v>
      </c>
      <c r="X111" s="7">
        <f>(F111+K111+P111)/$C111</f>
        <v>0</v>
      </c>
      <c r="Y111" s="7">
        <f>(G111+L111+Q111)/$C111</f>
        <v>5.666666666666667</v>
      </c>
      <c r="Z111" s="7">
        <f>(H111+M111+R111)/$C111</f>
        <v>44.333333333333336</v>
      </c>
    </row>
    <row r="112" spans="1:26">
      <c r="A112" s="25" t="s">
        <v>412</v>
      </c>
      <c r="B112" s="25" t="s">
        <v>191</v>
      </c>
      <c r="C112" s="25">
        <v>2</v>
      </c>
      <c r="D112" s="7">
        <v>23.7</v>
      </c>
      <c r="E112" s="7">
        <v>14.4213</v>
      </c>
      <c r="F112" s="40">
        <v>1</v>
      </c>
      <c r="G112" s="40">
        <v>7</v>
      </c>
      <c r="H112" s="40">
        <v>144</v>
      </c>
      <c r="I112" s="40">
        <v>2.7</v>
      </c>
      <c r="J112" s="7">
        <v>5.8150500000000003</v>
      </c>
      <c r="K112" s="40">
        <v>0</v>
      </c>
      <c r="L112" s="40">
        <v>3</v>
      </c>
      <c r="M112" s="40">
        <v>63</v>
      </c>
      <c r="N112" s="40">
        <v>0</v>
      </c>
      <c r="O112" s="7">
        <v>0</v>
      </c>
      <c r="P112" s="40">
        <v>0</v>
      </c>
      <c r="Q112" s="40">
        <v>0</v>
      </c>
      <c r="R112" s="40">
        <v>0</v>
      </c>
      <c r="S112" s="25" t="s">
        <v>412</v>
      </c>
      <c r="T112" s="25" t="s">
        <v>191</v>
      </c>
      <c r="U112" s="7">
        <f>(D112+I112+N112)/$C112</f>
        <v>13.2</v>
      </c>
      <c r="V112" s="7">
        <f>(E112+J112+O112)/$C112</f>
        <v>10.118175000000001</v>
      </c>
      <c r="W112" s="7">
        <f>U112-V112</f>
        <v>3.0818249999999985</v>
      </c>
      <c r="X112" s="7">
        <f>(F112+K112+P112)/$C112</f>
        <v>0.5</v>
      </c>
      <c r="Y112" s="7">
        <f>(G112+L112+Q112)/$C112</f>
        <v>5</v>
      </c>
      <c r="Z112" s="7">
        <f>(H112+M112+R112)/$C112</f>
        <v>103.5</v>
      </c>
    </row>
    <row r="113" spans="1:26">
      <c r="A113" s="25" t="s">
        <v>152</v>
      </c>
      <c r="B113" s="25" t="s">
        <v>192</v>
      </c>
      <c r="C113" s="25">
        <v>3</v>
      </c>
      <c r="D113" s="7">
        <v>12.2</v>
      </c>
      <c r="E113" s="7">
        <v>14.566050000000001</v>
      </c>
      <c r="F113" s="40">
        <v>0</v>
      </c>
      <c r="G113" s="40">
        <v>8</v>
      </c>
      <c r="H113" s="40">
        <v>55</v>
      </c>
      <c r="I113" s="40">
        <v>13.3</v>
      </c>
      <c r="J113" s="7">
        <v>10.288950000000002</v>
      </c>
      <c r="K113" s="40">
        <v>0</v>
      </c>
      <c r="L113" s="40">
        <v>6</v>
      </c>
      <c r="M113" s="40">
        <v>24</v>
      </c>
      <c r="N113" s="40">
        <v>3.5</v>
      </c>
      <c r="O113" s="7">
        <v>5.4318500000000007</v>
      </c>
      <c r="P113" s="40">
        <v>0</v>
      </c>
      <c r="Q113" s="40">
        <v>3</v>
      </c>
      <c r="R113" s="40">
        <v>23</v>
      </c>
      <c r="S113" s="25" t="s">
        <v>152</v>
      </c>
      <c r="T113" s="25" t="str">
        <f>INDEX(Sheet1!$D$2:$K$301,MATCH(Output!S113,Sheet1!$K$2:$K$301,0),1)</f>
        <v>TE</v>
      </c>
      <c r="U113" s="7">
        <f>(D113+I113+N113)/$C113</f>
        <v>9.6666666666666661</v>
      </c>
      <c r="V113" s="7">
        <f>(E113+J113+O113)/$C113</f>
        <v>10.095616666666668</v>
      </c>
      <c r="W113" s="7">
        <f>U113-V113</f>
        <v>-0.42895000000000216</v>
      </c>
      <c r="X113" s="7">
        <f>(F113+K113+P113)/$C113</f>
        <v>0</v>
      </c>
      <c r="Y113" s="7">
        <f>(G113+L113+Q113)/$C113</f>
        <v>5.666666666666667</v>
      </c>
      <c r="Z113" s="7">
        <f>(H113+M113+R113)/$C113</f>
        <v>34</v>
      </c>
    </row>
    <row r="114" spans="1:26">
      <c r="A114" s="25" t="s">
        <v>505</v>
      </c>
      <c r="B114" s="25" t="s">
        <v>191</v>
      </c>
      <c r="C114" s="25">
        <v>3</v>
      </c>
      <c r="D114" s="7">
        <v>14.6</v>
      </c>
      <c r="E114" s="7">
        <v>15.6425</v>
      </c>
      <c r="F114" s="40">
        <v>0</v>
      </c>
      <c r="G114" s="40">
        <v>9</v>
      </c>
      <c r="H114" s="40">
        <v>71</v>
      </c>
      <c r="I114" s="40">
        <v>20.100000000000001</v>
      </c>
      <c r="J114" s="7">
        <v>10.422499999999999</v>
      </c>
      <c r="K114" s="40">
        <v>0</v>
      </c>
      <c r="L114" s="40">
        <v>6</v>
      </c>
      <c r="M114" s="40">
        <v>47</v>
      </c>
      <c r="N114" s="40">
        <v>4.5999999999999996</v>
      </c>
      <c r="O114" s="7">
        <v>3.3925000000000001</v>
      </c>
      <c r="P114" s="40">
        <v>0</v>
      </c>
      <c r="Q114" s="40">
        <v>2</v>
      </c>
      <c r="R114" s="40">
        <v>11</v>
      </c>
      <c r="S114" s="25" t="s">
        <v>505</v>
      </c>
      <c r="T114" s="25" t="str">
        <f>INDEX(Sheet1!$D$2:$K$301,MATCH(Output!S114,Sheet1!$K$2:$K$301,0),1)</f>
        <v>WR</v>
      </c>
      <c r="U114" s="7">
        <f>(D114+I114+N114)/$C114</f>
        <v>13.100000000000001</v>
      </c>
      <c r="V114" s="7">
        <f>(E114+J114+O114)/$C114</f>
        <v>9.8191666666666659</v>
      </c>
      <c r="W114" s="7">
        <f>U114-V114</f>
        <v>3.2808333333333355</v>
      </c>
      <c r="X114" s="7">
        <f>(F114+K114+P114)/$C114</f>
        <v>0</v>
      </c>
      <c r="Y114" s="7">
        <f>(G114+L114+Q114)/$C114</f>
        <v>5.666666666666667</v>
      </c>
      <c r="Z114" s="7">
        <f>(H114+M114+R114)/$C114</f>
        <v>43</v>
      </c>
    </row>
    <row r="115" spans="1:26">
      <c r="A115" s="25" t="s">
        <v>507</v>
      </c>
      <c r="B115" s="25" t="s">
        <v>191</v>
      </c>
      <c r="C115" s="25">
        <v>3</v>
      </c>
      <c r="D115" s="7">
        <v>8.9</v>
      </c>
      <c r="E115" s="7">
        <v>7.7515999999999998</v>
      </c>
      <c r="F115" s="40">
        <v>1</v>
      </c>
      <c r="G115" s="40">
        <v>4</v>
      </c>
      <c r="H115" s="40">
        <v>53</v>
      </c>
      <c r="I115" s="40">
        <v>3.8</v>
      </c>
      <c r="J115" s="7">
        <v>3.5753000000000004</v>
      </c>
      <c r="K115" s="40">
        <v>0</v>
      </c>
      <c r="L115" s="40">
        <v>2</v>
      </c>
      <c r="M115" s="40">
        <v>9</v>
      </c>
      <c r="N115" s="40">
        <v>12.8</v>
      </c>
      <c r="O115" s="7">
        <v>17.907500000000002</v>
      </c>
      <c r="P115" s="40">
        <v>0</v>
      </c>
      <c r="Q115" s="40">
        <v>10</v>
      </c>
      <c r="R115" s="40">
        <v>109</v>
      </c>
      <c r="S115" s="25" t="s">
        <v>507</v>
      </c>
      <c r="T115" s="25" t="str">
        <f>INDEX(Sheet1!$D$2:$K$301,MATCH(Output!S115,Sheet1!$K$2:$K$301,0),1)</f>
        <v>WR</v>
      </c>
      <c r="U115" s="7">
        <f>(D115+I115+N115)/$C115</f>
        <v>8.5</v>
      </c>
      <c r="V115" s="7">
        <f>(E115+J115+O115)/$C115</f>
        <v>9.7447999999999997</v>
      </c>
      <c r="W115" s="7">
        <f>U115-V115</f>
        <v>-1.2447999999999997</v>
      </c>
      <c r="X115" s="7">
        <f>(F115+K115+P115)/$C115</f>
        <v>0.33333333333333331</v>
      </c>
      <c r="Y115" s="7">
        <f>(G115+L115+Q115)/$C115</f>
        <v>5.333333333333333</v>
      </c>
      <c r="Z115" s="7">
        <f>(H115+M115+R115)/$C115</f>
        <v>57</v>
      </c>
    </row>
    <row r="116" spans="1:26">
      <c r="A116" s="25" t="s">
        <v>531</v>
      </c>
      <c r="B116" s="25" t="s">
        <v>191</v>
      </c>
      <c r="C116" s="25">
        <v>3</v>
      </c>
      <c r="D116" s="7">
        <v>10.8</v>
      </c>
      <c r="E116" s="7">
        <v>8.4992000000000001</v>
      </c>
      <c r="F116" s="40">
        <v>0</v>
      </c>
      <c r="G116" s="40">
        <v>5</v>
      </c>
      <c r="H116" s="40">
        <v>24</v>
      </c>
      <c r="I116" s="40">
        <v>24.4</v>
      </c>
      <c r="J116" s="7">
        <v>15.299249999999999</v>
      </c>
      <c r="K116" s="40">
        <v>0</v>
      </c>
      <c r="L116" s="40">
        <v>8</v>
      </c>
      <c r="M116" s="40">
        <v>29</v>
      </c>
      <c r="N116" s="40">
        <v>2.4</v>
      </c>
      <c r="O116" s="7">
        <v>5.1352000000000002</v>
      </c>
      <c r="P116" s="40">
        <v>1</v>
      </c>
      <c r="Q116" s="40">
        <v>2</v>
      </c>
      <c r="R116" s="40">
        <v>-10</v>
      </c>
      <c r="S116" s="25" t="s">
        <v>531</v>
      </c>
      <c r="T116" s="25" t="str">
        <f>INDEX(Sheet1!$D$2:$K$301,MATCH(Output!S116,Sheet1!$K$2:$K$301,0),1)</f>
        <v>WR</v>
      </c>
      <c r="U116" s="7">
        <f>(D116+I116+N116)/$C116</f>
        <v>12.533333333333333</v>
      </c>
      <c r="V116" s="7">
        <f>(E116+J116+O116)/$C116</f>
        <v>9.6445500000000006</v>
      </c>
      <c r="W116" s="7">
        <f>U116-V116</f>
        <v>2.8887833333333326</v>
      </c>
      <c r="X116" s="7">
        <f>(F116+K116+P116)/$C116</f>
        <v>0.33333333333333331</v>
      </c>
      <c r="Y116" s="7">
        <f>(G116+L116+Q116)/$C116</f>
        <v>5</v>
      </c>
      <c r="Z116" s="7">
        <f>(H116+M116+R116)/$C116</f>
        <v>14.333333333333334</v>
      </c>
    </row>
    <row r="117" spans="1:26">
      <c r="A117" s="25" t="s">
        <v>489</v>
      </c>
      <c r="B117" s="25" t="s">
        <v>192</v>
      </c>
      <c r="C117" s="25">
        <v>3</v>
      </c>
      <c r="D117" s="7">
        <v>10.6</v>
      </c>
      <c r="E117" s="7">
        <v>14.893200000000002</v>
      </c>
      <c r="F117" s="40">
        <v>0</v>
      </c>
      <c r="G117" s="40">
        <v>8</v>
      </c>
      <c r="H117" s="40">
        <v>67</v>
      </c>
      <c r="I117" s="40">
        <v>5.8</v>
      </c>
      <c r="J117" s="7">
        <v>8.7319500000000012</v>
      </c>
      <c r="K117" s="40">
        <v>0</v>
      </c>
      <c r="L117" s="40">
        <v>5</v>
      </c>
      <c r="M117" s="40">
        <v>34</v>
      </c>
      <c r="N117" s="40">
        <v>4.7</v>
      </c>
      <c r="O117" s="7">
        <v>5.1675000000000004</v>
      </c>
      <c r="P117" s="40">
        <v>0</v>
      </c>
      <c r="Q117" s="40">
        <v>3</v>
      </c>
      <c r="R117" s="40">
        <v>21</v>
      </c>
      <c r="S117" s="25" t="s">
        <v>489</v>
      </c>
      <c r="T117" s="25" t="str">
        <f>INDEX(Sheet1!$D$2:$K$301,MATCH(Output!S117,Sheet1!$K$2:$K$301,0),1)</f>
        <v>TE</v>
      </c>
      <c r="U117" s="7">
        <f>(D117+I117+N117)/$C117</f>
        <v>7.0333333333333323</v>
      </c>
      <c r="V117" s="7">
        <f>(E117+J117+O117)/$C117</f>
        <v>9.5975500000000018</v>
      </c>
      <c r="W117" s="7">
        <f>U117-V117</f>
        <v>-2.5642166666666695</v>
      </c>
      <c r="X117" s="7">
        <f>(F117+K117+P117)/$C117</f>
        <v>0</v>
      </c>
      <c r="Y117" s="7">
        <f>(G117+L117+Q117)/$C117</f>
        <v>5.333333333333333</v>
      </c>
      <c r="Z117" s="7">
        <f>(H117+M117+R117)/$C117</f>
        <v>40.666666666666664</v>
      </c>
    </row>
    <row r="118" spans="1:26">
      <c r="A118" s="25" t="s">
        <v>496</v>
      </c>
      <c r="B118" s="25" t="s">
        <v>192</v>
      </c>
      <c r="C118" s="25">
        <v>3</v>
      </c>
      <c r="D118" s="7">
        <v>9.8000000000000007</v>
      </c>
      <c r="E118" s="7">
        <v>9.2390500000000007</v>
      </c>
      <c r="F118" s="40">
        <v>1</v>
      </c>
      <c r="G118" s="40">
        <v>5</v>
      </c>
      <c r="H118" s="40">
        <v>18</v>
      </c>
      <c r="I118" s="40">
        <v>6.8</v>
      </c>
      <c r="J118" s="7">
        <v>8.1224999999999987</v>
      </c>
      <c r="K118" s="40">
        <v>0</v>
      </c>
      <c r="L118" s="40">
        <v>5</v>
      </c>
      <c r="M118" s="40">
        <v>7</v>
      </c>
      <c r="N118" s="40">
        <v>1.4</v>
      </c>
      <c r="O118" s="7">
        <v>10.917200000000001</v>
      </c>
      <c r="P118" s="40">
        <v>0</v>
      </c>
      <c r="Q118" s="40">
        <v>6</v>
      </c>
      <c r="R118" s="40">
        <v>50</v>
      </c>
      <c r="S118" s="25" t="s">
        <v>496</v>
      </c>
      <c r="T118" s="25" t="str">
        <f>INDEX(Sheet1!$D$2:$K$301,MATCH(Output!S118,Sheet1!$K$2:$K$301,0),1)</f>
        <v>TE</v>
      </c>
      <c r="U118" s="7">
        <f>(D118+I118+N118)/$C118</f>
        <v>6</v>
      </c>
      <c r="V118" s="7">
        <f>(E118+J118+O118)/$C118</f>
        <v>9.4262500000000014</v>
      </c>
      <c r="W118" s="7">
        <f>U118-V118</f>
        <v>-3.4262500000000014</v>
      </c>
      <c r="X118" s="7">
        <f>(F118+K118+P118)/$C118</f>
        <v>0.33333333333333331</v>
      </c>
      <c r="Y118" s="7">
        <f>(G118+L118+Q118)/$C118</f>
        <v>5.333333333333333</v>
      </c>
      <c r="Z118" s="7">
        <f>(H118+M118+R118)/$C118</f>
        <v>25</v>
      </c>
    </row>
    <row r="119" spans="1:26">
      <c r="A119" s="25" t="s">
        <v>502</v>
      </c>
      <c r="B119" s="25" t="s">
        <v>190</v>
      </c>
      <c r="C119" s="25">
        <v>3</v>
      </c>
      <c r="D119" s="7">
        <v>12.3</v>
      </c>
      <c r="E119" s="7">
        <v>9.8475000000000001</v>
      </c>
      <c r="F119" s="40">
        <v>9</v>
      </c>
      <c r="G119" s="40">
        <v>3</v>
      </c>
      <c r="H119" s="40">
        <v>-3</v>
      </c>
      <c r="I119" s="40">
        <v>7.2</v>
      </c>
      <c r="J119" s="7">
        <v>11.6829</v>
      </c>
      <c r="K119" s="40">
        <v>7</v>
      </c>
      <c r="L119" s="40">
        <v>3</v>
      </c>
      <c r="M119" s="40">
        <v>-3</v>
      </c>
      <c r="N119" s="40">
        <v>6.4</v>
      </c>
      <c r="O119" s="7">
        <v>6.6724999999999994</v>
      </c>
      <c r="P119" s="40">
        <v>1</v>
      </c>
      <c r="Q119" s="40">
        <v>4</v>
      </c>
      <c r="R119" s="40">
        <v>-13</v>
      </c>
      <c r="S119" s="25" t="s">
        <v>502</v>
      </c>
      <c r="T119" s="25" t="str">
        <f>INDEX(Sheet1!$D$2:$K$301,MATCH(Output!S119,Sheet1!$K$2:$K$301,0),1)</f>
        <v>RB</v>
      </c>
      <c r="U119" s="7">
        <f>(D119+I119+N119)/$C119</f>
        <v>8.6333333333333329</v>
      </c>
      <c r="V119" s="7">
        <f>(E119+J119+O119)/$C119</f>
        <v>9.4009666666666671</v>
      </c>
      <c r="W119" s="7">
        <f>U119-V119</f>
        <v>-0.76763333333333428</v>
      </c>
      <c r="X119" s="7">
        <f>(F119+K119+P119)/$C119</f>
        <v>5.666666666666667</v>
      </c>
      <c r="Y119" s="7">
        <f>(G119+L119+Q119)/$C119</f>
        <v>3.3333333333333335</v>
      </c>
      <c r="Z119" s="7">
        <f>(H119+M119+R119)/$C119</f>
        <v>-6.333333333333333</v>
      </c>
    </row>
    <row r="120" spans="1:26">
      <c r="A120" s="25" t="s">
        <v>415</v>
      </c>
      <c r="B120" s="25" t="s">
        <v>192</v>
      </c>
      <c r="C120" s="25">
        <v>3</v>
      </c>
      <c r="D120" s="7">
        <v>8.1</v>
      </c>
      <c r="E120" s="7">
        <v>6.9424999999999999</v>
      </c>
      <c r="F120" s="40">
        <v>0</v>
      </c>
      <c r="G120" s="40">
        <v>4</v>
      </c>
      <c r="H120" s="40">
        <v>31</v>
      </c>
      <c r="I120" s="40">
        <v>3.5</v>
      </c>
      <c r="J120" s="7">
        <v>6.5225000000000009</v>
      </c>
      <c r="K120" s="40">
        <v>0</v>
      </c>
      <c r="L120" s="40">
        <v>4</v>
      </c>
      <c r="M120" s="40">
        <v>7</v>
      </c>
      <c r="N120" s="40">
        <v>20</v>
      </c>
      <c r="O120" s="7">
        <v>14.728550000000002</v>
      </c>
      <c r="P120" s="40">
        <v>0</v>
      </c>
      <c r="Q120" s="40">
        <v>8</v>
      </c>
      <c r="R120" s="40">
        <v>36</v>
      </c>
      <c r="S120" s="25" t="s">
        <v>415</v>
      </c>
      <c r="T120" s="25" t="str">
        <f>INDEX(Sheet1!$D$2:$K$301,MATCH(Output!S120,Sheet1!$K$2:$K$301,0),1)</f>
        <v>TE</v>
      </c>
      <c r="U120" s="7">
        <f>(D120+I120+N120)/$C120</f>
        <v>10.533333333333333</v>
      </c>
      <c r="V120" s="7">
        <f>(E120+J120+O120)/$C120</f>
        <v>9.39785</v>
      </c>
      <c r="W120" s="7">
        <f>U120-V120</f>
        <v>1.1354833333333332</v>
      </c>
      <c r="X120" s="7">
        <f>(F120+K120+P120)/$C120</f>
        <v>0</v>
      </c>
      <c r="Y120" s="7">
        <f>(G120+L120+Q120)/$C120</f>
        <v>5.333333333333333</v>
      </c>
      <c r="Z120" s="7">
        <f>(H120+M120+R120)/$C120</f>
        <v>24.666666666666668</v>
      </c>
    </row>
    <row r="121" spans="1:26">
      <c r="A121" s="25" t="s">
        <v>544</v>
      </c>
      <c r="B121" s="25" t="s">
        <v>190</v>
      </c>
      <c r="C121" s="25">
        <v>3</v>
      </c>
      <c r="D121" s="7">
        <v>18.399999999999999</v>
      </c>
      <c r="E121" s="7">
        <v>11.1089</v>
      </c>
      <c r="F121" s="40">
        <v>9</v>
      </c>
      <c r="G121" s="40">
        <v>4</v>
      </c>
      <c r="H121" s="40">
        <v>0</v>
      </c>
      <c r="I121" s="40">
        <v>11.3</v>
      </c>
      <c r="J121" s="7">
        <v>12.345850000000002</v>
      </c>
      <c r="K121" s="40">
        <v>14</v>
      </c>
      <c r="L121" s="40">
        <v>2</v>
      </c>
      <c r="M121" s="40">
        <v>3</v>
      </c>
      <c r="N121" s="40">
        <v>2.2000000000000002</v>
      </c>
      <c r="O121" s="7">
        <v>4.4710999999999999</v>
      </c>
      <c r="P121" s="40">
        <v>5</v>
      </c>
      <c r="Q121" s="40">
        <v>1</v>
      </c>
      <c r="R121" s="40">
        <v>18</v>
      </c>
      <c r="S121" s="25" t="s">
        <v>544</v>
      </c>
      <c r="T121" s="25" t="str">
        <f>INDEX(Sheet1!$D$2:$K$301,MATCH(Output!S121,Sheet1!$K$2:$K$301,0),1)</f>
        <v>RB</v>
      </c>
      <c r="U121" s="7">
        <f>(D121+I121+N121)/$C121</f>
        <v>10.633333333333333</v>
      </c>
      <c r="V121" s="7">
        <f>(E121+J121+O121)/$C121</f>
        <v>9.3086166666666674</v>
      </c>
      <c r="W121" s="7">
        <f>U121-V121</f>
        <v>1.3247166666666654</v>
      </c>
      <c r="X121" s="7">
        <f>(F121+K121+P121)/$C121</f>
        <v>9.3333333333333339</v>
      </c>
      <c r="Y121" s="7">
        <f>(G121+L121+Q121)/$C121</f>
        <v>2.3333333333333335</v>
      </c>
      <c r="Z121" s="7">
        <f>(H121+M121+R121)/$C121</f>
        <v>7</v>
      </c>
    </row>
    <row r="122" spans="1:26">
      <c r="A122" s="25" t="s">
        <v>143</v>
      </c>
      <c r="B122" s="25" t="s">
        <v>191</v>
      </c>
      <c r="C122" s="25">
        <v>3</v>
      </c>
      <c r="D122" s="7">
        <v>4.9000000000000004</v>
      </c>
      <c r="E122" s="7">
        <v>4.8175000000000008</v>
      </c>
      <c r="F122" s="40">
        <v>0</v>
      </c>
      <c r="G122" s="40">
        <v>3</v>
      </c>
      <c r="H122" s="40">
        <v>1</v>
      </c>
      <c r="I122" s="40">
        <v>10.5</v>
      </c>
      <c r="J122" s="7">
        <v>15.110000000000001</v>
      </c>
      <c r="K122" s="40">
        <v>0</v>
      </c>
      <c r="L122" s="40">
        <v>8</v>
      </c>
      <c r="M122" s="40">
        <v>132</v>
      </c>
      <c r="N122" s="40">
        <v>12.5</v>
      </c>
      <c r="O122" s="7">
        <v>7.7863500000000005</v>
      </c>
      <c r="P122" s="40">
        <v>1</v>
      </c>
      <c r="Q122" s="40">
        <v>4</v>
      </c>
      <c r="R122" s="40">
        <v>-3</v>
      </c>
      <c r="S122" s="25" t="s">
        <v>143</v>
      </c>
      <c r="T122" s="25" t="str">
        <f>INDEX(Sheet1!$D$2:$K$301,MATCH(Output!S122,Sheet1!$K$2:$K$301,0),1)</f>
        <v>WR</v>
      </c>
      <c r="U122" s="7">
        <f>(D122+I122+N122)/$C122</f>
        <v>9.2999999999999989</v>
      </c>
      <c r="V122" s="7">
        <f>(E122+J122+O122)/$C122</f>
        <v>9.2379499999999997</v>
      </c>
      <c r="W122" s="7">
        <f>U122-V122</f>
        <v>6.2049999999999272E-2</v>
      </c>
      <c r="X122" s="7">
        <f>(F122+K122+P122)/$C122</f>
        <v>0.33333333333333331</v>
      </c>
      <c r="Y122" s="7">
        <f>(G122+L122+Q122)/$C122</f>
        <v>5</v>
      </c>
      <c r="Z122" s="7">
        <f>(H122+M122+R122)/$C122</f>
        <v>43.333333333333336</v>
      </c>
    </row>
    <row r="123" spans="1:26">
      <c r="A123" s="25" t="s">
        <v>180</v>
      </c>
      <c r="B123" s="25" t="s">
        <v>190</v>
      </c>
      <c r="C123" s="25">
        <v>3</v>
      </c>
      <c r="D123" s="7">
        <v>8.3000000000000007</v>
      </c>
      <c r="E123" s="7">
        <v>8.0527000000000015</v>
      </c>
      <c r="F123" s="40">
        <v>3</v>
      </c>
      <c r="G123" s="40">
        <v>4</v>
      </c>
      <c r="H123" s="40">
        <v>-9</v>
      </c>
      <c r="I123" s="40">
        <v>23</v>
      </c>
      <c r="J123" s="7">
        <v>12.442499999999999</v>
      </c>
      <c r="K123" s="40">
        <v>13</v>
      </c>
      <c r="L123" s="40">
        <v>3</v>
      </c>
      <c r="M123" s="40">
        <v>-9</v>
      </c>
      <c r="N123" s="40">
        <v>7.5</v>
      </c>
      <c r="O123" s="7">
        <v>7.0475000000000003</v>
      </c>
      <c r="P123" s="40">
        <v>11</v>
      </c>
      <c r="Q123" s="40">
        <v>1</v>
      </c>
      <c r="R123" s="40">
        <v>-3</v>
      </c>
      <c r="S123" s="25" t="s">
        <v>180</v>
      </c>
      <c r="T123" s="25" t="str">
        <f>INDEX(Sheet1!$D$2:$K$301,MATCH(Output!S123,Sheet1!$K$2:$K$301,0),1)</f>
        <v>RB</v>
      </c>
      <c r="U123" s="7">
        <f>(D123+I123+N123)/$C123</f>
        <v>12.933333333333332</v>
      </c>
      <c r="V123" s="7">
        <f>(E123+J123+O123)/$C123</f>
        <v>9.1808999999999994</v>
      </c>
      <c r="W123" s="7">
        <f>U123-V123</f>
        <v>3.7524333333333324</v>
      </c>
      <c r="X123" s="7">
        <f>(F123+K123+P123)/$C123</f>
        <v>9</v>
      </c>
      <c r="Y123" s="7">
        <f>(G123+L123+Q123)/$C123</f>
        <v>2.6666666666666665</v>
      </c>
      <c r="Z123" s="7">
        <f>(H123+M123+R123)/$C123</f>
        <v>-7</v>
      </c>
    </row>
    <row r="124" spans="1:26">
      <c r="A124" s="25" t="s">
        <v>106</v>
      </c>
      <c r="B124" s="25" t="s">
        <v>192</v>
      </c>
      <c r="C124" s="25">
        <v>3</v>
      </c>
      <c r="D124" s="7">
        <v>5.0999999999999996</v>
      </c>
      <c r="E124" s="7">
        <v>6.6800000000000006</v>
      </c>
      <c r="F124" s="40">
        <v>0</v>
      </c>
      <c r="G124" s="40">
        <v>4</v>
      </c>
      <c r="H124" s="40">
        <v>16</v>
      </c>
      <c r="I124" s="40">
        <v>13.4</v>
      </c>
      <c r="J124" s="7">
        <v>16.81795</v>
      </c>
      <c r="K124" s="40">
        <v>0</v>
      </c>
      <c r="L124" s="40">
        <v>8</v>
      </c>
      <c r="M124" s="40">
        <v>44</v>
      </c>
      <c r="N124" s="40">
        <v>2</v>
      </c>
      <c r="O124" s="7">
        <v>3.41</v>
      </c>
      <c r="P124" s="40">
        <v>0</v>
      </c>
      <c r="Q124" s="40">
        <v>2</v>
      </c>
      <c r="R124" s="40">
        <v>12</v>
      </c>
      <c r="S124" s="25" t="s">
        <v>106</v>
      </c>
      <c r="T124" s="25" t="str">
        <f>INDEX(Sheet1!$D$2:$K$301,MATCH(Output!S124,Sheet1!$K$2:$K$301,0),1)</f>
        <v>TE</v>
      </c>
      <c r="U124" s="7">
        <f>(D124+I124+N124)/$C124</f>
        <v>6.833333333333333</v>
      </c>
      <c r="V124" s="7">
        <f>(E124+J124+O124)/$C124</f>
        <v>8.9693166666666659</v>
      </c>
      <c r="W124" s="7">
        <f>U124-V124</f>
        <v>-2.1359833333333329</v>
      </c>
      <c r="X124" s="7">
        <f>(F124+K124+P124)/$C124</f>
        <v>0</v>
      </c>
      <c r="Y124" s="7">
        <f>(G124+L124+Q124)/$C124</f>
        <v>4.666666666666667</v>
      </c>
      <c r="Z124" s="7">
        <f>(H124+M124+R124)/$C124</f>
        <v>24</v>
      </c>
    </row>
    <row r="125" spans="1:26">
      <c r="A125" s="25" t="s">
        <v>582</v>
      </c>
      <c r="B125" s="25" t="s">
        <v>190</v>
      </c>
      <c r="C125" s="25">
        <v>3</v>
      </c>
      <c r="D125" s="7">
        <v>3</v>
      </c>
      <c r="E125" s="7">
        <v>5.2</v>
      </c>
      <c r="F125" s="40">
        <v>4</v>
      </c>
      <c r="G125" s="40">
        <v>2</v>
      </c>
      <c r="H125" s="40">
        <v>0</v>
      </c>
      <c r="I125" s="40">
        <v>10.8</v>
      </c>
      <c r="J125" s="7">
        <v>12.387500000000001</v>
      </c>
      <c r="K125" s="40">
        <v>12</v>
      </c>
      <c r="L125" s="40">
        <v>3</v>
      </c>
      <c r="M125" s="40">
        <v>5</v>
      </c>
      <c r="N125" s="40">
        <v>4.9000000000000004</v>
      </c>
      <c r="O125" s="7">
        <v>9.3000000000000007</v>
      </c>
      <c r="P125" s="40">
        <v>9</v>
      </c>
      <c r="Q125" s="40">
        <v>3</v>
      </c>
      <c r="R125" s="40">
        <v>-1</v>
      </c>
      <c r="S125" s="25" t="s">
        <v>582</v>
      </c>
      <c r="T125" s="25" t="str">
        <f>INDEX(Sheet1!$D$2:$K$301,MATCH(Output!S125,Sheet1!$K$2:$K$301,0),1)</f>
        <v>RB</v>
      </c>
      <c r="U125" s="7">
        <f>(D125+I125+N125)/$C125</f>
        <v>6.2333333333333343</v>
      </c>
      <c r="V125" s="7">
        <f>(E125+J125+O125)/$C125</f>
        <v>8.9625000000000004</v>
      </c>
      <c r="W125" s="7">
        <f>U125-V125</f>
        <v>-2.7291666666666661</v>
      </c>
      <c r="X125" s="7">
        <f>(F125+K125+P125)/$C125</f>
        <v>8.3333333333333339</v>
      </c>
      <c r="Y125" s="7">
        <f>(G125+L125+Q125)/$C125</f>
        <v>2.6666666666666665</v>
      </c>
      <c r="Z125" s="7">
        <f>(H125+M125+R125)/$C125</f>
        <v>1.3333333333333333</v>
      </c>
    </row>
    <row r="126" spans="1:26">
      <c r="A126" s="25" t="s">
        <v>133</v>
      </c>
      <c r="B126" s="25" t="s">
        <v>192</v>
      </c>
      <c r="C126" s="25">
        <v>3</v>
      </c>
      <c r="D126" s="7">
        <v>12</v>
      </c>
      <c r="E126" s="7">
        <v>5.4819500000000012</v>
      </c>
      <c r="F126" s="40">
        <v>0</v>
      </c>
      <c r="G126" s="40">
        <v>3</v>
      </c>
      <c r="H126" s="40">
        <v>17</v>
      </c>
      <c r="I126" s="40">
        <v>9.5</v>
      </c>
      <c r="J126" s="7">
        <v>12.407499999999999</v>
      </c>
      <c r="K126" s="40">
        <v>0</v>
      </c>
      <c r="L126" s="40">
        <v>7</v>
      </c>
      <c r="M126" s="40">
        <v>69</v>
      </c>
      <c r="N126" s="40">
        <v>12.2</v>
      </c>
      <c r="O126" s="7">
        <v>8.969100000000001</v>
      </c>
      <c r="P126" s="40">
        <v>0</v>
      </c>
      <c r="Q126" s="40">
        <v>4</v>
      </c>
      <c r="R126" s="40">
        <v>19</v>
      </c>
      <c r="S126" s="25" t="s">
        <v>133</v>
      </c>
      <c r="T126" s="25" t="str">
        <f>INDEX(Sheet1!$D$2:$K$301,MATCH(Output!S126,Sheet1!$K$2:$K$301,0),1)</f>
        <v>TE</v>
      </c>
      <c r="U126" s="7">
        <f>(D126+I126+N126)/$C126</f>
        <v>11.233333333333334</v>
      </c>
      <c r="V126" s="7">
        <f>(E126+J126+O126)/$C126</f>
        <v>8.9528499999999998</v>
      </c>
      <c r="W126" s="7">
        <f>U126-V126</f>
        <v>2.2804833333333345</v>
      </c>
      <c r="X126" s="7">
        <f>(F126+K126+P126)/$C126</f>
        <v>0</v>
      </c>
      <c r="Y126" s="7">
        <f>(G126+L126+Q126)/$C126</f>
        <v>4.666666666666667</v>
      </c>
      <c r="Z126" s="7">
        <f>(H126+M126+R126)/$C126</f>
        <v>35</v>
      </c>
    </row>
    <row r="127" spans="1:26">
      <c r="A127" s="25" t="s">
        <v>542</v>
      </c>
      <c r="B127" s="25" t="s">
        <v>191</v>
      </c>
      <c r="C127" s="25">
        <v>3</v>
      </c>
      <c r="D127" s="7">
        <v>5.6</v>
      </c>
      <c r="E127" s="7">
        <v>12.7766</v>
      </c>
      <c r="F127" s="40">
        <v>0</v>
      </c>
      <c r="G127" s="40">
        <v>6</v>
      </c>
      <c r="H127" s="40">
        <v>52</v>
      </c>
      <c r="I127" s="40">
        <v>4.7</v>
      </c>
      <c r="J127" s="7">
        <v>4.7825000000000006</v>
      </c>
      <c r="K127" s="40">
        <v>0</v>
      </c>
      <c r="L127" s="40">
        <v>3</v>
      </c>
      <c r="M127" s="40">
        <v>-1</v>
      </c>
      <c r="N127" s="40">
        <v>8.8000000000000007</v>
      </c>
      <c r="O127" s="7">
        <v>9.2688500000000005</v>
      </c>
      <c r="P127" s="40">
        <v>0</v>
      </c>
      <c r="Q127" s="40">
        <v>5</v>
      </c>
      <c r="R127" s="40">
        <v>33</v>
      </c>
      <c r="S127" s="25" t="s">
        <v>542</v>
      </c>
      <c r="T127" s="25" t="str">
        <f>INDEX(Sheet1!$D$2:$K$301,MATCH(Output!S127,Sheet1!$K$2:$K$301,0),1)</f>
        <v>WR</v>
      </c>
      <c r="U127" s="7">
        <f>(D127+I127+N127)/$C127</f>
        <v>6.3666666666666671</v>
      </c>
      <c r="V127" s="7">
        <f>(E127+J127+O127)/$C127</f>
        <v>8.9426500000000004</v>
      </c>
      <c r="W127" s="7">
        <f>U127-V127</f>
        <v>-2.5759833333333333</v>
      </c>
      <c r="X127" s="7">
        <f>(F127+K127+P127)/$C127</f>
        <v>0</v>
      </c>
      <c r="Y127" s="7">
        <f>(G127+L127+Q127)/$C127</f>
        <v>4.666666666666667</v>
      </c>
      <c r="Z127" s="7">
        <f>(H127+M127+R127)/$C127</f>
        <v>28</v>
      </c>
    </row>
    <row r="128" spans="1:26">
      <c r="A128" s="25" t="s">
        <v>482</v>
      </c>
      <c r="B128" s="25" t="s">
        <v>190</v>
      </c>
      <c r="C128" s="25">
        <v>3</v>
      </c>
      <c r="D128" s="7">
        <v>3.2</v>
      </c>
      <c r="E128" s="7">
        <v>5.1325000000000003</v>
      </c>
      <c r="F128" s="40">
        <v>0</v>
      </c>
      <c r="G128" s="40">
        <v>3</v>
      </c>
      <c r="H128" s="40">
        <v>19</v>
      </c>
      <c r="I128" s="40">
        <v>3.6</v>
      </c>
      <c r="J128" s="7">
        <v>3.2175000000000002</v>
      </c>
      <c r="K128" s="40">
        <v>0</v>
      </c>
      <c r="L128" s="40">
        <v>2</v>
      </c>
      <c r="M128" s="40">
        <v>1</v>
      </c>
      <c r="N128" s="40">
        <v>20.100000000000001</v>
      </c>
      <c r="O128" s="7">
        <v>18.139800000000001</v>
      </c>
      <c r="P128" s="40">
        <v>0</v>
      </c>
      <c r="Q128" s="40">
        <v>10</v>
      </c>
      <c r="R128" s="40">
        <v>-11</v>
      </c>
      <c r="S128" s="25" t="s">
        <v>482</v>
      </c>
      <c r="T128" s="25" t="str">
        <f>INDEX(Sheet1!$D$2:$K$301,MATCH(Output!S128,Sheet1!$K$2:$K$301,0),1)</f>
        <v>RB</v>
      </c>
      <c r="U128" s="7">
        <f>(D128+I128+N128)/$C128</f>
        <v>8.9666666666666668</v>
      </c>
      <c r="V128" s="7">
        <f>(E128+J128+O128)/$C128</f>
        <v>8.8299333333333347</v>
      </c>
      <c r="W128" s="7">
        <f>U128-V128</f>
        <v>0.13673333333333204</v>
      </c>
      <c r="X128" s="7">
        <f>(F128+K128+P128)/$C128</f>
        <v>0</v>
      </c>
      <c r="Y128" s="7">
        <f>(G128+L128+Q128)/$C128</f>
        <v>5</v>
      </c>
      <c r="Z128" s="7">
        <f>(H128+M128+R128)/$C128</f>
        <v>3</v>
      </c>
    </row>
    <row r="129" spans="1:26">
      <c r="A129" s="25" t="s">
        <v>90</v>
      </c>
      <c r="B129" s="25" t="s">
        <v>191</v>
      </c>
      <c r="C129" s="25">
        <v>3</v>
      </c>
      <c r="D129" s="7">
        <v>9.5</v>
      </c>
      <c r="E129" s="7">
        <v>12.875250000000001</v>
      </c>
      <c r="F129" s="40">
        <v>0</v>
      </c>
      <c r="G129" s="40">
        <v>7</v>
      </c>
      <c r="H129" s="40">
        <v>83</v>
      </c>
      <c r="I129" s="40">
        <v>14.4</v>
      </c>
      <c r="J129" s="7">
        <v>11.560000000000002</v>
      </c>
      <c r="K129" s="40">
        <v>0</v>
      </c>
      <c r="L129" s="40">
        <v>6</v>
      </c>
      <c r="M129" s="40">
        <v>112</v>
      </c>
      <c r="N129" s="40">
        <v>1.8</v>
      </c>
      <c r="O129" s="7">
        <v>1.7225000000000001</v>
      </c>
      <c r="P129" s="40">
        <v>0</v>
      </c>
      <c r="Q129" s="40">
        <v>1</v>
      </c>
      <c r="R129" s="40">
        <v>7</v>
      </c>
      <c r="S129" s="25" t="s">
        <v>90</v>
      </c>
      <c r="T129" s="25" t="str">
        <f>INDEX(Sheet1!$D$2:$K$301,MATCH(Output!S129,Sheet1!$K$2:$K$301,0),1)</f>
        <v>WR</v>
      </c>
      <c r="U129" s="7">
        <f>(D129+I129+N129)/$C129</f>
        <v>8.5666666666666664</v>
      </c>
      <c r="V129" s="7">
        <f>(E129+J129+O129)/$C129</f>
        <v>8.7192500000000006</v>
      </c>
      <c r="W129" s="7">
        <f>U129-V129</f>
        <v>-0.15258333333333418</v>
      </c>
      <c r="X129" s="7">
        <f>(F129+K129+P129)/$C129</f>
        <v>0</v>
      </c>
      <c r="Y129" s="7">
        <f>(G129+L129+Q129)/$C129</f>
        <v>4.666666666666667</v>
      </c>
      <c r="Z129" s="7">
        <f>(H129+M129+R129)/$C129</f>
        <v>67.333333333333329</v>
      </c>
    </row>
    <row r="130" spans="1:26">
      <c r="A130" s="25" t="s">
        <v>2786</v>
      </c>
      <c r="B130" s="25" t="s">
        <v>190</v>
      </c>
      <c r="C130" s="25">
        <v>3</v>
      </c>
      <c r="D130" s="7">
        <v>0</v>
      </c>
      <c r="E130" s="7">
        <v>0</v>
      </c>
      <c r="F130" s="40">
        <v>0</v>
      </c>
      <c r="G130" s="40">
        <v>0</v>
      </c>
      <c r="H130" s="40">
        <v>0</v>
      </c>
      <c r="I130" s="40">
        <v>15.4</v>
      </c>
      <c r="J130" s="7">
        <v>11.646149999999999</v>
      </c>
      <c r="K130" s="40">
        <v>8</v>
      </c>
      <c r="L130" s="40">
        <v>2</v>
      </c>
      <c r="M130" s="40">
        <v>-3</v>
      </c>
      <c r="N130" s="40">
        <v>18.100000000000001</v>
      </c>
      <c r="O130" s="7">
        <v>14.320399999999999</v>
      </c>
      <c r="P130" s="40">
        <v>13</v>
      </c>
      <c r="Q130" s="40">
        <v>3</v>
      </c>
      <c r="R130" s="40">
        <v>1</v>
      </c>
      <c r="S130" s="25" t="s">
        <v>2786</v>
      </c>
      <c r="T130" s="25" t="str">
        <f>INDEX(Sheet1!$D$2:$K$301,MATCH(Output!S130,Sheet1!$K$2:$K$301,0),1)</f>
        <v>RB</v>
      </c>
      <c r="U130" s="7">
        <f>(D130+I130+N130)/$C130</f>
        <v>11.166666666666666</v>
      </c>
      <c r="V130" s="7">
        <f>(E130+J130+O130)/$C130</f>
        <v>8.6555166666666654</v>
      </c>
      <c r="W130" s="7">
        <f>U130-V130</f>
        <v>2.5111500000000007</v>
      </c>
      <c r="X130" s="7">
        <f>(F130+K130+P130)/$C130</f>
        <v>7</v>
      </c>
      <c r="Y130" s="7">
        <f>(G130+L130+Q130)/$C130</f>
        <v>1.6666666666666667</v>
      </c>
      <c r="Z130" s="7">
        <f>(H130+M130+R130)/$C130</f>
        <v>-0.66666666666666663</v>
      </c>
    </row>
    <row r="131" spans="1:26">
      <c r="A131" s="25" t="s">
        <v>179</v>
      </c>
      <c r="B131" s="25" t="s">
        <v>191</v>
      </c>
      <c r="C131" s="25">
        <v>3</v>
      </c>
      <c r="D131" s="7">
        <v>13.9</v>
      </c>
      <c r="E131" s="7">
        <v>9.1738500000000016</v>
      </c>
      <c r="F131" s="40">
        <v>0</v>
      </c>
      <c r="G131" s="40">
        <v>4</v>
      </c>
      <c r="H131" s="40">
        <v>34</v>
      </c>
      <c r="I131" s="40">
        <v>12.7</v>
      </c>
      <c r="J131" s="7">
        <v>7.2513500000000004</v>
      </c>
      <c r="K131" s="40">
        <v>0</v>
      </c>
      <c r="L131" s="40">
        <v>4</v>
      </c>
      <c r="M131" s="40">
        <v>28</v>
      </c>
      <c r="N131" s="40">
        <v>14.8</v>
      </c>
      <c r="O131" s="7">
        <v>9.4875000000000007</v>
      </c>
      <c r="P131" s="40">
        <v>0</v>
      </c>
      <c r="Q131" s="40">
        <v>5</v>
      </c>
      <c r="R131" s="40">
        <v>85</v>
      </c>
      <c r="S131" s="25" t="s">
        <v>179</v>
      </c>
      <c r="T131" s="25" t="str">
        <f>INDEX(Sheet1!$D$2:$K$301,MATCH(Output!S131,Sheet1!$K$2:$K$301,0),1)</f>
        <v>WR</v>
      </c>
      <c r="U131" s="7">
        <f>(D131+I131+N131)/$C131</f>
        <v>13.800000000000002</v>
      </c>
      <c r="V131" s="7">
        <f>(E131+J131+O131)/$C131</f>
        <v>8.6375666666666682</v>
      </c>
      <c r="W131" s="7">
        <f>U131-V131</f>
        <v>5.1624333333333343</v>
      </c>
      <c r="X131" s="7">
        <f>(F131+K131+P131)/$C131</f>
        <v>0</v>
      </c>
      <c r="Y131" s="7">
        <f>(G131+L131+Q131)/$C131</f>
        <v>4.333333333333333</v>
      </c>
      <c r="Z131" s="7">
        <f>(H131+M131+R131)/$C131</f>
        <v>49</v>
      </c>
    </row>
    <row r="132" spans="1:26">
      <c r="A132" s="25" t="s">
        <v>500</v>
      </c>
      <c r="B132" s="25" t="s">
        <v>191</v>
      </c>
      <c r="C132" s="25">
        <v>3</v>
      </c>
      <c r="D132" s="7">
        <v>2.7</v>
      </c>
      <c r="E132" s="7">
        <v>5.0503</v>
      </c>
      <c r="F132" s="40">
        <v>0</v>
      </c>
      <c r="G132" s="40">
        <v>3</v>
      </c>
      <c r="H132" s="40">
        <v>16</v>
      </c>
      <c r="I132" s="40">
        <v>4.5999999999999996</v>
      </c>
      <c r="J132" s="7">
        <v>5.4749999999999996</v>
      </c>
      <c r="K132" s="40">
        <v>1</v>
      </c>
      <c r="L132" s="40">
        <v>3</v>
      </c>
      <c r="M132" s="40">
        <v>10</v>
      </c>
      <c r="N132" s="40">
        <v>21.6</v>
      </c>
      <c r="O132" s="7">
        <v>15.273150000000001</v>
      </c>
      <c r="P132" s="40">
        <v>0</v>
      </c>
      <c r="Q132" s="40">
        <v>8</v>
      </c>
      <c r="R132" s="40">
        <v>145</v>
      </c>
      <c r="S132" s="25" t="s">
        <v>500</v>
      </c>
      <c r="T132" s="25" t="str">
        <f>INDEX(Sheet1!$D$2:$K$301,MATCH(Output!S132,Sheet1!$K$2:$K$301,0),1)</f>
        <v>WR</v>
      </c>
      <c r="U132" s="7">
        <f>(D132+I132+N132)/$C132</f>
        <v>9.6333333333333346</v>
      </c>
      <c r="V132" s="7">
        <f>(E132+J132+O132)/$C132</f>
        <v>8.5994833333333336</v>
      </c>
      <c r="W132" s="7">
        <f>U132-V132</f>
        <v>1.033850000000001</v>
      </c>
      <c r="X132" s="7">
        <f>(F132+K132+P132)/$C132</f>
        <v>0.33333333333333331</v>
      </c>
      <c r="Y132" s="7">
        <f>(G132+L132+Q132)/$C132</f>
        <v>4.666666666666667</v>
      </c>
      <c r="Z132" s="7">
        <f>(H132+M132+R132)/$C132</f>
        <v>57</v>
      </c>
    </row>
    <row r="133" spans="1:26">
      <c r="A133" s="25" t="s">
        <v>88</v>
      </c>
      <c r="B133" s="25" t="s">
        <v>192</v>
      </c>
      <c r="C133" s="25">
        <v>3</v>
      </c>
      <c r="D133" s="7">
        <v>10.5</v>
      </c>
      <c r="E133" s="7">
        <v>9.8450000000000006</v>
      </c>
      <c r="F133" s="40">
        <v>0</v>
      </c>
      <c r="G133" s="40">
        <v>6</v>
      </c>
      <c r="H133" s="40">
        <v>14</v>
      </c>
      <c r="I133" s="40">
        <v>3.8</v>
      </c>
      <c r="J133" s="7">
        <v>3.3624500000000004</v>
      </c>
      <c r="K133" s="40">
        <v>0</v>
      </c>
      <c r="L133" s="40">
        <v>2</v>
      </c>
      <c r="M133" s="40">
        <v>9</v>
      </c>
      <c r="N133" s="40">
        <v>26</v>
      </c>
      <c r="O133" s="7">
        <v>12.49095</v>
      </c>
      <c r="P133" s="40">
        <v>0</v>
      </c>
      <c r="Q133" s="40">
        <v>7</v>
      </c>
      <c r="R133" s="40">
        <v>65</v>
      </c>
      <c r="S133" s="25" t="s">
        <v>88</v>
      </c>
      <c r="T133" s="25" t="str">
        <f>INDEX(Sheet1!$D$2:$K$301,MATCH(Output!S133,Sheet1!$K$2:$K$301,0),1)</f>
        <v>TE</v>
      </c>
      <c r="U133" s="7">
        <f>(D133+I133+N133)/$C133</f>
        <v>13.433333333333332</v>
      </c>
      <c r="V133" s="7">
        <f>(E133+J133+O133)/$C133</f>
        <v>8.5661333333333332</v>
      </c>
      <c r="W133" s="7">
        <f>U133-V133</f>
        <v>4.8671999999999986</v>
      </c>
      <c r="X133" s="7">
        <f>(F133+K133+P133)/$C133</f>
        <v>0</v>
      </c>
      <c r="Y133" s="7">
        <f>(G133+L133+Q133)/$C133</f>
        <v>5</v>
      </c>
      <c r="Z133" s="7">
        <f>(H133+M133+R133)/$C133</f>
        <v>29.333333333333332</v>
      </c>
    </row>
    <row r="134" spans="1:26">
      <c r="A134" s="25" t="s">
        <v>158</v>
      </c>
      <c r="B134" s="25" t="s">
        <v>191</v>
      </c>
      <c r="C134" s="25">
        <v>2</v>
      </c>
      <c r="D134" s="7">
        <v>0</v>
      </c>
      <c r="E134" s="7">
        <v>5.2575000000000003</v>
      </c>
      <c r="F134" s="40">
        <v>0</v>
      </c>
      <c r="G134" s="40">
        <v>2</v>
      </c>
      <c r="H134" s="40">
        <v>12</v>
      </c>
      <c r="I134" s="40">
        <v>7.8</v>
      </c>
      <c r="J134" s="7">
        <v>11.8528</v>
      </c>
      <c r="K134" s="40">
        <v>0</v>
      </c>
      <c r="L134" s="40">
        <v>7</v>
      </c>
      <c r="M134" s="40">
        <v>6</v>
      </c>
      <c r="N134" s="40">
        <v>0</v>
      </c>
      <c r="O134" s="7">
        <v>0</v>
      </c>
      <c r="P134" s="40">
        <v>0</v>
      </c>
      <c r="Q134" s="40">
        <v>0</v>
      </c>
      <c r="R134" s="40">
        <v>0</v>
      </c>
      <c r="S134" s="25" t="s">
        <v>158</v>
      </c>
      <c r="T134" s="25" t="s">
        <v>191</v>
      </c>
      <c r="U134" s="7">
        <f>(D134+I134+N134)/$C134</f>
        <v>3.9</v>
      </c>
      <c r="V134" s="7">
        <f>(E134+J134+O134)/$C134</f>
        <v>8.5551500000000011</v>
      </c>
      <c r="W134" s="7">
        <f>U134-V134</f>
        <v>-4.6551500000000008</v>
      </c>
      <c r="X134" s="7">
        <f>(F134+K134+P134)/$C134</f>
        <v>0</v>
      </c>
      <c r="Y134" s="7">
        <f>(G134+L134+Q134)/$C134</f>
        <v>4.5</v>
      </c>
      <c r="Z134" s="7">
        <f>(H134+M134+R134)/$C134</f>
        <v>9</v>
      </c>
    </row>
    <row r="135" spans="1:26">
      <c r="A135" s="25" t="s">
        <v>370</v>
      </c>
      <c r="B135" s="25" t="s">
        <v>190</v>
      </c>
      <c r="C135" s="25">
        <v>2</v>
      </c>
      <c r="D135" s="7">
        <v>8.8000000000000007</v>
      </c>
      <c r="E135" s="7">
        <v>3.7</v>
      </c>
      <c r="F135" s="40">
        <v>1</v>
      </c>
      <c r="G135" s="40">
        <v>1</v>
      </c>
      <c r="H135" s="40">
        <v>0</v>
      </c>
      <c r="I135" s="40">
        <v>9.9</v>
      </c>
      <c r="J135" s="7">
        <v>13.335000000000001</v>
      </c>
      <c r="K135" s="40">
        <v>5</v>
      </c>
      <c r="L135" s="40">
        <v>5</v>
      </c>
      <c r="M135" s="40">
        <v>-1</v>
      </c>
      <c r="N135" s="40">
        <v>0</v>
      </c>
      <c r="O135" s="7">
        <v>0</v>
      </c>
      <c r="P135" s="40">
        <v>0</v>
      </c>
      <c r="Q135" s="40">
        <v>0</v>
      </c>
      <c r="R135" s="40">
        <v>0</v>
      </c>
      <c r="S135" s="25" t="s">
        <v>370</v>
      </c>
      <c r="T135" s="25" t="s">
        <v>190</v>
      </c>
      <c r="U135" s="7">
        <f>(D135+I135+N135)/$C135</f>
        <v>9.3500000000000014</v>
      </c>
      <c r="V135" s="7">
        <f>(E135+J135+O135)/$C135</f>
        <v>8.5175000000000001</v>
      </c>
      <c r="W135" s="7">
        <f>U135-V135</f>
        <v>0.83250000000000135</v>
      </c>
      <c r="X135" s="7">
        <f>(F135+K135+P135)/$C135</f>
        <v>3</v>
      </c>
      <c r="Y135" s="7">
        <f>(G135+L135+Q135)/$C135</f>
        <v>3</v>
      </c>
      <c r="Z135" s="7">
        <f>(H135+M135+R135)/$C135</f>
        <v>-0.5</v>
      </c>
    </row>
    <row r="136" spans="1:26">
      <c r="A136" s="25" t="s">
        <v>369</v>
      </c>
      <c r="B136" s="25" t="s">
        <v>190</v>
      </c>
      <c r="C136" s="25">
        <v>3</v>
      </c>
      <c r="D136" s="7">
        <v>3.6</v>
      </c>
      <c r="E136" s="7">
        <v>7.307500000000001</v>
      </c>
      <c r="F136" s="40">
        <v>4</v>
      </c>
      <c r="G136" s="40">
        <v>3</v>
      </c>
      <c r="H136" s="40">
        <v>29</v>
      </c>
      <c r="I136" s="40">
        <v>5</v>
      </c>
      <c r="J136" s="7">
        <v>8</v>
      </c>
      <c r="K136" s="40">
        <v>12</v>
      </c>
      <c r="L136" s="40">
        <v>0</v>
      </c>
      <c r="M136" s="40">
        <v>0</v>
      </c>
      <c r="N136" s="40">
        <v>3.3</v>
      </c>
      <c r="O136" s="7">
        <v>10.133899999999999</v>
      </c>
      <c r="P136" s="40">
        <v>3</v>
      </c>
      <c r="Q136" s="40">
        <v>5</v>
      </c>
      <c r="R136" s="40">
        <v>30</v>
      </c>
      <c r="S136" s="25" t="s">
        <v>369</v>
      </c>
      <c r="T136" s="25" t="str">
        <f>INDEX(Sheet1!$D$2:$K$301,MATCH(Output!S136,Sheet1!$K$2:$K$301,0),1)</f>
        <v>RB</v>
      </c>
      <c r="U136" s="7">
        <f>(D136+I136+N136)/$C136</f>
        <v>3.9666666666666663</v>
      </c>
      <c r="V136" s="7">
        <f>(E136+J136+O136)/$C136</f>
        <v>8.4804666666666666</v>
      </c>
      <c r="W136" s="7">
        <f>U136-V136</f>
        <v>-4.5137999999999998</v>
      </c>
      <c r="X136" s="7">
        <f>(F136+K136+P136)/$C136</f>
        <v>6.333333333333333</v>
      </c>
      <c r="Y136" s="7">
        <f>(G136+L136+Q136)/$C136</f>
        <v>2.6666666666666665</v>
      </c>
      <c r="Z136" s="7">
        <f>(H136+M136+R136)/$C136</f>
        <v>19.666666666666668</v>
      </c>
    </row>
    <row r="137" spans="1:26">
      <c r="A137" s="25" t="s">
        <v>456</v>
      </c>
      <c r="B137" s="25" t="s">
        <v>190</v>
      </c>
      <c r="C137" s="25">
        <v>3</v>
      </c>
      <c r="D137" s="7">
        <v>2.4</v>
      </c>
      <c r="E137" s="7">
        <v>3.2</v>
      </c>
      <c r="F137" s="40">
        <v>0</v>
      </c>
      <c r="G137" s="40">
        <v>2</v>
      </c>
      <c r="H137" s="40">
        <v>0</v>
      </c>
      <c r="I137" s="40">
        <v>1</v>
      </c>
      <c r="J137" s="7">
        <v>4</v>
      </c>
      <c r="K137" s="40">
        <v>8</v>
      </c>
      <c r="L137" s="40">
        <v>0</v>
      </c>
      <c r="M137" s="40">
        <v>0</v>
      </c>
      <c r="N137" s="40">
        <v>10.9</v>
      </c>
      <c r="O137" s="7">
        <v>17.53565</v>
      </c>
      <c r="P137" s="40">
        <v>11</v>
      </c>
      <c r="Q137" s="40">
        <v>5</v>
      </c>
      <c r="R137" s="40">
        <v>7</v>
      </c>
      <c r="S137" s="25" t="s">
        <v>456</v>
      </c>
      <c r="T137" s="25" t="str">
        <f>INDEX(Sheet1!$D$2:$K$301,MATCH(Output!S137,Sheet1!$K$2:$K$301,0),1)</f>
        <v>RB</v>
      </c>
      <c r="U137" s="7">
        <f>(D137+I137+N137)/$C137</f>
        <v>4.7666666666666666</v>
      </c>
      <c r="V137" s="7">
        <f>(E137+J137+O137)/$C137</f>
        <v>8.245216666666666</v>
      </c>
      <c r="W137" s="7">
        <f>U137-V137</f>
        <v>-3.4785499999999994</v>
      </c>
      <c r="X137" s="7">
        <f>(F137+K137+P137)/$C137</f>
        <v>6.333333333333333</v>
      </c>
      <c r="Y137" s="7">
        <f>(G137+L137+Q137)/$C137</f>
        <v>2.3333333333333335</v>
      </c>
      <c r="Z137" s="7">
        <f>(H137+M137+R137)/$C137</f>
        <v>2.3333333333333335</v>
      </c>
    </row>
    <row r="138" spans="1:26">
      <c r="A138" s="25" t="s">
        <v>488</v>
      </c>
      <c r="B138" s="25" t="s">
        <v>190</v>
      </c>
      <c r="C138" s="25">
        <v>3</v>
      </c>
      <c r="D138" s="7">
        <v>5.3</v>
      </c>
      <c r="E138" s="7">
        <v>8.6999999999999993</v>
      </c>
      <c r="F138" s="40">
        <v>16</v>
      </c>
      <c r="G138" s="40">
        <v>0</v>
      </c>
      <c r="H138" s="40">
        <v>0</v>
      </c>
      <c r="I138" s="40">
        <v>2.6</v>
      </c>
      <c r="J138" s="7">
        <v>4.8</v>
      </c>
      <c r="K138" s="40">
        <v>8</v>
      </c>
      <c r="L138" s="40">
        <v>0</v>
      </c>
      <c r="M138" s="40">
        <v>0</v>
      </c>
      <c r="N138" s="40">
        <v>18.3</v>
      </c>
      <c r="O138" s="7">
        <v>11.234999999999999</v>
      </c>
      <c r="P138" s="40">
        <v>11</v>
      </c>
      <c r="Q138" s="40">
        <v>1</v>
      </c>
      <c r="R138" s="40">
        <v>2</v>
      </c>
      <c r="S138" s="25" t="s">
        <v>488</v>
      </c>
      <c r="T138" s="25" t="str">
        <f>INDEX(Sheet1!$D$2:$K$301,MATCH(Output!S138,Sheet1!$K$2:$K$301,0),1)</f>
        <v>RB</v>
      </c>
      <c r="U138" s="7">
        <f>(D138+I138+N138)/$C138</f>
        <v>8.7333333333333343</v>
      </c>
      <c r="V138" s="7">
        <f>(E138+J138+O138)/$C138</f>
        <v>8.2449999999999992</v>
      </c>
      <c r="W138" s="7">
        <f>U138-V138</f>
        <v>0.48833333333333506</v>
      </c>
      <c r="X138" s="7">
        <f>(F138+K138+P138)/$C138</f>
        <v>11.666666666666666</v>
      </c>
      <c r="Y138" s="7">
        <f>(G138+L138+Q138)/$C138</f>
        <v>0.33333333333333331</v>
      </c>
      <c r="Z138" s="7">
        <f>(H138+M138+R138)/$C138</f>
        <v>0.66666666666666663</v>
      </c>
    </row>
    <row r="139" spans="1:26">
      <c r="A139" s="25" t="s">
        <v>416</v>
      </c>
      <c r="B139" s="25" t="s">
        <v>191</v>
      </c>
      <c r="C139" s="25">
        <v>3</v>
      </c>
      <c r="D139" s="7">
        <v>12.1</v>
      </c>
      <c r="E139" s="7">
        <v>9.6974999999999998</v>
      </c>
      <c r="F139" s="40">
        <v>0</v>
      </c>
      <c r="G139" s="40">
        <v>5</v>
      </c>
      <c r="H139" s="40">
        <v>97</v>
      </c>
      <c r="I139" s="40">
        <v>7</v>
      </c>
      <c r="J139" s="7">
        <v>5.2025000000000006</v>
      </c>
      <c r="K139" s="40">
        <v>0</v>
      </c>
      <c r="L139" s="40">
        <v>3</v>
      </c>
      <c r="M139" s="40">
        <v>23</v>
      </c>
      <c r="N139" s="40">
        <v>11.9</v>
      </c>
      <c r="O139" s="7">
        <v>9.4875000000000007</v>
      </c>
      <c r="P139" s="40">
        <v>0</v>
      </c>
      <c r="Q139" s="40">
        <v>5</v>
      </c>
      <c r="R139" s="40">
        <v>85</v>
      </c>
      <c r="S139" s="25" t="s">
        <v>416</v>
      </c>
      <c r="T139" s="25" t="str">
        <f>INDEX(Sheet1!$D$2:$K$301,MATCH(Output!S139,Sheet1!$K$2:$K$301,0),1)</f>
        <v>WR</v>
      </c>
      <c r="U139" s="7">
        <f>(D139+I139+N139)/$C139</f>
        <v>10.333333333333334</v>
      </c>
      <c r="V139" s="7">
        <f>(E139+J139+O139)/$C139</f>
        <v>8.1291666666666682</v>
      </c>
      <c r="W139" s="7">
        <f>U139-V139</f>
        <v>2.2041666666666657</v>
      </c>
      <c r="X139" s="7">
        <f>(F139+K139+P139)/$C139</f>
        <v>0</v>
      </c>
      <c r="Y139" s="7">
        <f>(G139+L139+Q139)/$C139</f>
        <v>4.333333333333333</v>
      </c>
      <c r="Z139" s="7">
        <f>(H139+M139+R139)/$C139</f>
        <v>68.333333333333329</v>
      </c>
    </row>
    <row r="140" spans="1:26">
      <c r="A140" s="25" t="s">
        <v>460</v>
      </c>
      <c r="B140" s="25" t="s">
        <v>191</v>
      </c>
      <c r="C140" s="25">
        <v>3</v>
      </c>
      <c r="D140" s="7">
        <v>10.199999999999999</v>
      </c>
      <c r="E140" s="7">
        <v>10.6675</v>
      </c>
      <c r="F140" s="40">
        <v>0</v>
      </c>
      <c r="G140" s="40">
        <v>6</v>
      </c>
      <c r="H140" s="40">
        <v>61</v>
      </c>
      <c r="I140" s="40">
        <v>4.2</v>
      </c>
      <c r="J140" s="7">
        <v>8.9307499999999997</v>
      </c>
      <c r="K140" s="40">
        <v>0</v>
      </c>
      <c r="L140" s="40">
        <v>5</v>
      </c>
      <c r="M140" s="40">
        <v>48</v>
      </c>
      <c r="N140" s="40">
        <v>7.6</v>
      </c>
      <c r="O140" s="7">
        <v>4.1151999999999997</v>
      </c>
      <c r="P140" s="40">
        <v>0</v>
      </c>
      <c r="Q140" s="40">
        <v>2</v>
      </c>
      <c r="R140" s="40">
        <v>11</v>
      </c>
      <c r="S140" s="25" t="s">
        <v>460</v>
      </c>
      <c r="T140" s="25" t="str">
        <f>INDEX(Sheet1!$D$2:$K$301,MATCH(Output!S140,Sheet1!$K$2:$K$301,0),1)</f>
        <v>WR</v>
      </c>
      <c r="U140" s="7">
        <f>(D140+I140+N140)/$C140</f>
        <v>7.333333333333333</v>
      </c>
      <c r="V140" s="7">
        <f>(E140+J140+O140)/$C140</f>
        <v>7.9044833333333342</v>
      </c>
      <c r="W140" s="7">
        <f>U140-V140</f>
        <v>-0.57115000000000116</v>
      </c>
      <c r="X140" s="7">
        <f>(F140+K140+P140)/$C140</f>
        <v>0</v>
      </c>
      <c r="Y140" s="7">
        <f>(G140+L140+Q140)/$C140</f>
        <v>4.333333333333333</v>
      </c>
      <c r="Z140" s="7">
        <f>(H140+M140+R140)/$C140</f>
        <v>40</v>
      </c>
    </row>
    <row r="141" spans="1:26">
      <c r="A141" s="25" t="s">
        <v>446</v>
      </c>
      <c r="B141" s="25" t="s">
        <v>191</v>
      </c>
      <c r="C141" s="25">
        <v>3</v>
      </c>
      <c r="D141" s="7">
        <v>3</v>
      </c>
      <c r="E141" s="7">
        <v>3.4783000000000004</v>
      </c>
      <c r="F141" s="40">
        <v>0</v>
      </c>
      <c r="G141" s="40">
        <v>2</v>
      </c>
      <c r="H141" s="40">
        <v>11</v>
      </c>
      <c r="I141" s="40">
        <v>11.4</v>
      </c>
      <c r="J141" s="7">
        <v>13.097500000000002</v>
      </c>
      <c r="K141" s="40">
        <v>0</v>
      </c>
      <c r="L141" s="40">
        <v>8</v>
      </c>
      <c r="M141" s="40">
        <v>17</v>
      </c>
      <c r="N141" s="40">
        <v>1.7</v>
      </c>
      <c r="O141" s="7">
        <v>7.03</v>
      </c>
      <c r="P141" s="40">
        <v>0</v>
      </c>
      <c r="Q141" s="40">
        <v>4</v>
      </c>
      <c r="R141" s="40">
        <v>36</v>
      </c>
      <c r="S141" s="25" t="s">
        <v>446</v>
      </c>
      <c r="T141" s="25" t="str">
        <f>INDEX(Sheet1!$D$2:$K$301,MATCH(Output!S141,Sheet1!$K$2:$K$301,0),1)</f>
        <v>WR</v>
      </c>
      <c r="U141" s="7">
        <f>(D141+I141+N141)/$C141</f>
        <v>5.3666666666666671</v>
      </c>
      <c r="V141" s="7">
        <f>(E141+J141+O141)/$C141</f>
        <v>7.8686000000000007</v>
      </c>
      <c r="W141" s="7">
        <f>U141-V141</f>
        <v>-2.5019333333333336</v>
      </c>
      <c r="X141" s="7">
        <f>(F141+K141+P141)/$C141</f>
        <v>0</v>
      </c>
      <c r="Y141" s="7">
        <f>(G141+L141+Q141)/$C141</f>
        <v>4.666666666666667</v>
      </c>
      <c r="Z141" s="7">
        <f>(H141+M141+R141)/$C141</f>
        <v>21.333333333333332</v>
      </c>
    </row>
    <row r="142" spans="1:26">
      <c r="A142" s="25" t="s">
        <v>485</v>
      </c>
      <c r="B142" s="25" t="s">
        <v>192</v>
      </c>
      <c r="C142" s="25">
        <v>3</v>
      </c>
      <c r="D142" s="7">
        <v>6.1</v>
      </c>
      <c r="E142" s="7">
        <v>5.2200000000000006</v>
      </c>
      <c r="F142" s="40">
        <v>0</v>
      </c>
      <c r="G142" s="40">
        <v>3</v>
      </c>
      <c r="H142" s="40">
        <v>24</v>
      </c>
      <c r="I142" s="40">
        <v>6.2</v>
      </c>
      <c r="J142" s="7">
        <v>7.4263500000000002</v>
      </c>
      <c r="K142" s="40">
        <v>0</v>
      </c>
      <c r="L142" s="40">
        <v>4</v>
      </c>
      <c r="M142" s="40">
        <v>38</v>
      </c>
      <c r="N142" s="40">
        <v>8.6</v>
      </c>
      <c r="O142" s="7">
        <v>10.3</v>
      </c>
      <c r="P142" s="40">
        <v>0</v>
      </c>
      <c r="Q142" s="40">
        <v>6</v>
      </c>
      <c r="R142" s="40">
        <v>40</v>
      </c>
      <c r="S142" s="25" t="s">
        <v>485</v>
      </c>
      <c r="T142" s="25" t="str">
        <f>INDEX(Sheet1!$D$2:$K$301,MATCH(Output!S142,Sheet1!$K$2:$K$301,0),1)</f>
        <v>TE</v>
      </c>
      <c r="U142" s="7">
        <f>(D142+I142+N142)/$C142</f>
        <v>6.9666666666666659</v>
      </c>
      <c r="V142" s="7">
        <f>(E142+J142+O142)/$C142</f>
        <v>7.6487833333333342</v>
      </c>
      <c r="W142" s="7">
        <f>U142-V142</f>
        <v>-0.68211666666666826</v>
      </c>
      <c r="X142" s="7">
        <f>(F142+K142+P142)/$C142</f>
        <v>0</v>
      </c>
      <c r="Y142" s="7">
        <f>(G142+L142+Q142)/$C142</f>
        <v>4.333333333333333</v>
      </c>
      <c r="Z142" s="7">
        <f>(H142+M142+R142)/$C142</f>
        <v>34</v>
      </c>
    </row>
    <row r="143" spans="1:26">
      <c r="A143" s="25" t="s">
        <v>466</v>
      </c>
      <c r="B143" s="25" t="s">
        <v>191</v>
      </c>
      <c r="C143" s="25">
        <v>3</v>
      </c>
      <c r="D143" s="7">
        <v>0.8</v>
      </c>
      <c r="E143" s="7">
        <v>7.0825000000000005</v>
      </c>
      <c r="F143" s="40">
        <v>0</v>
      </c>
      <c r="G143" s="40">
        <v>4</v>
      </c>
      <c r="H143" s="40">
        <v>39</v>
      </c>
      <c r="I143" s="40">
        <v>6.4</v>
      </c>
      <c r="J143" s="7">
        <v>11.292450000000001</v>
      </c>
      <c r="K143" s="40">
        <v>0</v>
      </c>
      <c r="L143" s="40">
        <v>6</v>
      </c>
      <c r="M143" s="40">
        <v>87</v>
      </c>
      <c r="N143" s="40">
        <v>-0.4</v>
      </c>
      <c r="O143" s="7">
        <v>4.47</v>
      </c>
      <c r="P143" s="40">
        <v>1</v>
      </c>
      <c r="Q143" s="40">
        <v>2</v>
      </c>
      <c r="R143" s="40">
        <v>44</v>
      </c>
      <c r="S143" s="25" t="s">
        <v>466</v>
      </c>
      <c r="T143" s="25" t="s">
        <v>191</v>
      </c>
      <c r="U143" s="7">
        <f>(D143+I143+N143)/$C143</f>
        <v>2.2666666666666666</v>
      </c>
      <c r="V143" s="7">
        <f>(E143+J143+O143)/$C143</f>
        <v>7.6149833333333339</v>
      </c>
      <c r="W143" s="7">
        <f>U143-V143</f>
        <v>-5.3483166666666673</v>
      </c>
      <c r="X143" s="7">
        <f>(F143+K143+P143)/$C143</f>
        <v>0.33333333333333331</v>
      </c>
      <c r="Y143" s="7">
        <f>(G143+L143+Q143)/$C143</f>
        <v>4</v>
      </c>
      <c r="Z143" s="7">
        <f>(H143+M143+R143)/$C143</f>
        <v>56.666666666666664</v>
      </c>
    </row>
    <row r="144" spans="1:26">
      <c r="A144" s="25" t="s">
        <v>534</v>
      </c>
      <c r="B144" s="25" t="s">
        <v>190</v>
      </c>
      <c r="C144" s="25">
        <v>3</v>
      </c>
      <c r="D144" s="7">
        <v>0.2</v>
      </c>
      <c r="E144" s="7">
        <v>0.5</v>
      </c>
      <c r="F144" s="40">
        <v>1</v>
      </c>
      <c r="G144" s="40">
        <v>0</v>
      </c>
      <c r="H144" s="40">
        <v>0</v>
      </c>
      <c r="I144" s="40">
        <v>4.5999999999999996</v>
      </c>
      <c r="J144" s="7">
        <v>5</v>
      </c>
      <c r="K144" s="40">
        <v>10</v>
      </c>
      <c r="L144" s="40">
        <v>0</v>
      </c>
      <c r="M144" s="40">
        <v>0</v>
      </c>
      <c r="N144" s="40">
        <v>10.9</v>
      </c>
      <c r="O144" s="7">
        <v>17.03</v>
      </c>
      <c r="P144" s="40">
        <v>20</v>
      </c>
      <c r="Q144" s="40">
        <v>4</v>
      </c>
      <c r="R144" s="40">
        <v>-4</v>
      </c>
      <c r="S144" s="25" t="s">
        <v>534</v>
      </c>
      <c r="T144" s="25" t="str">
        <f>INDEX(Sheet1!$D$2:$K$301,MATCH(Output!S144,Sheet1!$K$2:$K$301,0),1)</f>
        <v>RB</v>
      </c>
      <c r="U144" s="7">
        <f>(D144+I144+N144)/$C144</f>
        <v>5.2333333333333334</v>
      </c>
      <c r="V144" s="7">
        <f>(E144+J144+O144)/$C144</f>
        <v>7.5100000000000007</v>
      </c>
      <c r="W144" s="7">
        <f>U144-V144</f>
        <v>-2.2766666666666673</v>
      </c>
      <c r="X144" s="7">
        <f>(F144+K144+P144)/$C144</f>
        <v>10.333333333333334</v>
      </c>
      <c r="Y144" s="7">
        <f>(G144+L144+Q144)/$C144</f>
        <v>1.3333333333333333</v>
      </c>
      <c r="Z144" s="7">
        <f>(H144+M144+R144)/$C144</f>
        <v>-1.3333333333333333</v>
      </c>
    </row>
    <row r="145" spans="1:26">
      <c r="A145" s="25" t="s">
        <v>169</v>
      </c>
      <c r="B145" s="25" t="s">
        <v>192</v>
      </c>
      <c r="C145" s="25">
        <v>3</v>
      </c>
      <c r="D145" s="7">
        <v>11.8</v>
      </c>
      <c r="E145" s="7">
        <v>11.602499999999999</v>
      </c>
      <c r="F145" s="40">
        <v>0</v>
      </c>
      <c r="G145" s="40">
        <v>6</v>
      </c>
      <c r="H145" s="40">
        <v>28</v>
      </c>
      <c r="I145" s="40">
        <v>1.8</v>
      </c>
      <c r="J145" s="7">
        <v>1.6875</v>
      </c>
      <c r="K145" s="40">
        <v>0</v>
      </c>
      <c r="L145" s="40">
        <v>1</v>
      </c>
      <c r="M145" s="40">
        <v>5</v>
      </c>
      <c r="N145" s="40">
        <v>15</v>
      </c>
      <c r="O145" s="7">
        <v>9.1943000000000001</v>
      </c>
      <c r="P145" s="40">
        <v>0</v>
      </c>
      <c r="Q145" s="40">
        <v>5</v>
      </c>
      <c r="R145" s="40">
        <v>3</v>
      </c>
      <c r="S145" s="25" t="s">
        <v>169</v>
      </c>
      <c r="T145" s="25" t="str">
        <f>INDEX(Sheet1!$D$2:$K$301,MATCH(Output!S145,Sheet1!$K$2:$K$301,0),1)</f>
        <v>TE</v>
      </c>
      <c r="U145" s="7">
        <f>(D145+I145+N145)/$C145</f>
        <v>9.5333333333333332</v>
      </c>
      <c r="V145" s="7">
        <f>(E145+J145+O145)/$C145</f>
        <v>7.4947666666666661</v>
      </c>
      <c r="W145" s="7">
        <f>U145-V145</f>
        <v>2.0385666666666671</v>
      </c>
      <c r="X145" s="7">
        <f>(F145+K145+P145)/$C145</f>
        <v>0</v>
      </c>
      <c r="Y145" s="7">
        <f>(G145+L145+Q145)/$C145</f>
        <v>4</v>
      </c>
      <c r="Z145" s="7">
        <f>(H145+M145+R145)/$C145</f>
        <v>12</v>
      </c>
    </row>
    <row r="146" spans="1:26">
      <c r="A146" s="25" t="s">
        <v>181</v>
      </c>
      <c r="B146" s="25" t="s">
        <v>191</v>
      </c>
      <c r="C146" s="25">
        <v>3</v>
      </c>
      <c r="D146" s="7">
        <v>16</v>
      </c>
      <c r="E146" s="7">
        <v>6.3224999999999998</v>
      </c>
      <c r="F146" s="40">
        <v>0</v>
      </c>
      <c r="G146" s="40">
        <v>3</v>
      </c>
      <c r="H146" s="40">
        <v>87</v>
      </c>
      <c r="I146" s="40">
        <v>2.4</v>
      </c>
      <c r="J146" s="7">
        <v>5.3949999999999996</v>
      </c>
      <c r="K146" s="40">
        <v>0</v>
      </c>
      <c r="L146" s="40">
        <v>3</v>
      </c>
      <c r="M146" s="40">
        <v>34</v>
      </c>
      <c r="N146" s="40">
        <v>8.1999999999999993</v>
      </c>
      <c r="O146" s="7">
        <v>10.615</v>
      </c>
      <c r="P146" s="40">
        <v>0</v>
      </c>
      <c r="Q146" s="40">
        <v>6</v>
      </c>
      <c r="R146" s="40">
        <v>58</v>
      </c>
      <c r="S146" s="25" t="s">
        <v>181</v>
      </c>
      <c r="T146" s="25" t="str">
        <f>INDEX(Sheet1!$D$2:$K$301,MATCH(Output!S146,Sheet1!$K$2:$K$301,0),1)</f>
        <v>WR</v>
      </c>
      <c r="U146" s="7">
        <f>(D146+I146+N146)/$C146</f>
        <v>8.8666666666666654</v>
      </c>
      <c r="V146" s="7">
        <f>(E146+J146+O146)/$C146</f>
        <v>7.4441666666666668</v>
      </c>
      <c r="W146" s="7">
        <f>U146-V146</f>
        <v>1.4224999999999985</v>
      </c>
      <c r="X146" s="7">
        <f>(F146+K146+P146)/$C146</f>
        <v>0</v>
      </c>
      <c r="Y146" s="7">
        <f>(G146+L146+Q146)/$C146</f>
        <v>4</v>
      </c>
      <c r="Z146" s="7">
        <f>(H146+M146+R146)/$C146</f>
        <v>59.666666666666664</v>
      </c>
    </row>
    <row r="147" spans="1:26">
      <c r="A147" s="25" t="s">
        <v>78</v>
      </c>
      <c r="B147" s="25" t="s">
        <v>192</v>
      </c>
      <c r="C147" s="25">
        <v>3</v>
      </c>
      <c r="D147" s="7">
        <v>8.1</v>
      </c>
      <c r="E147" s="7">
        <v>6.8025000000000002</v>
      </c>
      <c r="F147" s="40">
        <v>0</v>
      </c>
      <c r="G147" s="40">
        <v>4</v>
      </c>
      <c r="H147" s="40">
        <v>23</v>
      </c>
      <c r="I147" s="40">
        <v>9.6999999999999993</v>
      </c>
      <c r="J147" s="7">
        <v>5.6610999999999994</v>
      </c>
      <c r="K147" s="40">
        <v>0</v>
      </c>
      <c r="L147" s="40">
        <v>3</v>
      </c>
      <c r="M147" s="40">
        <v>13</v>
      </c>
      <c r="N147" s="40">
        <v>14.9</v>
      </c>
      <c r="O147" s="7">
        <v>8.8482000000000003</v>
      </c>
      <c r="P147" s="40">
        <v>0</v>
      </c>
      <c r="Q147" s="40">
        <v>5</v>
      </c>
      <c r="R147" s="40">
        <v>43</v>
      </c>
      <c r="S147" s="25" t="s">
        <v>78</v>
      </c>
      <c r="T147" s="25" t="str">
        <f>INDEX(Sheet1!$D$2:$K$301,MATCH(Output!S147,Sheet1!$K$2:$K$301,0),1)</f>
        <v>TE</v>
      </c>
      <c r="U147" s="7">
        <f>(D147+I147+N147)/$C147</f>
        <v>10.899999999999999</v>
      </c>
      <c r="V147" s="7">
        <f>(E147+J147+O147)/$C147</f>
        <v>7.103933333333333</v>
      </c>
      <c r="W147" s="7">
        <f>U147-V147</f>
        <v>3.7960666666666656</v>
      </c>
      <c r="X147" s="7">
        <f>(F147+K147+P147)/$C147</f>
        <v>0</v>
      </c>
      <c r="Y147" s="7">
        <f>(G147+L147+Q147)/$C147</f>
        <v>4</v>
      </c>
      <c r="Z147" s="7">
        <f>(H147+M147+R147)/$C147</f>
        <v>26.333333333333332</v>
      </c>
    </row>
    <row r="148" spans="1:26">
      <c r="A148" s="25" t="s">
        <v>157</v>
      </c>
      <c r="B148" s="25" t="s">
        <v>191</v>
      </c>
      <c r="C148" s="25">
        <v>3</v>
      </c>
      <c r="D148" s="7">
        <v>12.7</v>
      </c>
      <c r="E148" s="7">
        <v>6.41</v>
      </c>
      <c r="F148" s="40">
        <v>0</v>
      </c>
      <c r="G148" s="40">
        <v>3</v>
      </c>
      <c r="H148" s="40">
        <v>92</v>
      </c>
      <c r="I148" s="40">
        <v>6.8</v>
      </c>
      <c r="J148" s="7">
        <v>11.297500000000001</v>
      </c>
      <c r="K148" s="40">
        <v>0</v>
      </c>
      <c r="L148" s="40">
        <v>6</v>
      </c>
      <c r="M148" s="40">
        <v>97</v>
      </c>
      <c r="N148" s="40">
        <v>1.8</v>
      </c>
      <c r="O148" s="7">
        <v>3.3050000000000002</v>
      </c>
      <c r="P148" s="40">
        <v>0</v>
      </c>
      <c r="Q148" s="40">
        <v>2</v>
      </c>
      <c r="R148" s="40">
        <v>6</v>
      </c>
      <c r="S148" s="25" t="s">
        <v>157</v>
      </c>
      <c r="T148" s="25" t="str">
        <f>INDEX(Sheet1!$D$2:$K$301,MATCH(Output!S148,Sheet1!$K$2:$K$301,0),1)</f>
        <v>WR</v>
      </c>
      <c r="U148" s="7">
        <f>(D148+I148+N148)/$C148</f>
        <v>7.1000000000000005</v>
      </c>
      <c r="V148" s="7">
        <f>(E148+J148+O148)/$C148</f>
        <v>7.0041666666666673</v>
      </c>
      <c r="W148" s="7">
        <f>U148-V148</f>
        <v>9.5833333333333215E-2</v>
      </c>
      <c r="X148" s="7">
        <f>(F148+K148+P148)/$C148</f>
        <v>0</v>
      </c>
      <c r="Y148" s="7">
        <f>(G148+L148+Q148)/$C148</f>
        <v>3.6666666666666665</v>
      </c>
      <c r="Z148" s="7">
        <f>(H148+M148+R148)/$C148</f>
        <v>65</v>
      </c>
    </row>
    <row r="149" spans="1:26">
      <c r="A149" s="25" t="s">
        <v>115</v>
      </c>
      <c r="B149" s="25" t="s">
        <v>190</v>
      </c>
      <c r="C149" s="25">
        <v>3</v>
      </c>
      <c r="D149" s="7">
        <v>0.8</v>
      </c>
      <c r="E149" s="7">
        <v>1.9425000000000001</v>
      </c>
      <c r="F149" s="40">
        <v>1</v>
      </c>
      <c r="G149" s="40">
        <v>1</v>
      </c>
      <c r="H149" s="40">
        <v>-9</v>
      </c>
      <c r="I149" s="40">
        <v>20.3</v>
      </c>
      <c r="J149" s="7">
        <v>14.282500000000001</v>
      </c>
      <c r="K149" s="40">
        <v>4</v>
      </c>
      <c r="L149" s="40">
        <v>6</v>
      </c>
      <c r="M149" s="40">
        <v>39</v>
      </c>
      <c r="N149" s="40">
        <v>5.8</v>
      </c>
      <c r="O149" s="7">
        <v>4.7699999999999996</v>
      </c>
      <c r="P149" s="40">
        <v>3</v>
      </c>
      <c r="Q149" s="40">
        <v>2</v>
      </c>
      <c r="R149" s="40">
        <v>4</v>
      </c>
      <c r="S149" s="25" t="s">
        <v>115</v>
      </c>
      <c r="T149" s="25" t="str">
        <f>INDEX(Sheet1!$D$2:$K$301,MATCH(Output!S149,Sheet1!$K$2:$K$301,0),1)</f>
        <v>RB</v>
      </c>
      <c r="U149" s="7">
        <f>(D149+I149+N149)/$C149</f>
        <v>8.9666666666666668</v>
      </c>
      <c r="V149" s="7">
        <f>(E149+J149+O149)/$C149</f>
        <v>6.998333333333334</v>
      </c>
      <c r="W149" s="7">
        <f>U149-V149</f>
        <v>1.9683333333333328</v>
      </c>
      <c r="X149" s="7">
        <f>(F149+K149+P149)/$C149</f>
        <v>2.6666666666666665</v>
      </c>
      <c r="Y149" s="7">
        <f>(G149+L149+Q149)/$C149</f>
        <v>3</v>
      </c>
      <c r="Z149" s="7">
        <f>(H149+M149+R149)/$C149</f>
        <v>11.333333333333334</v>
      </c>
    </row>
    <row r="150" spans="1:26">
      <c r="A150" s="25" t="s">
        <v>60</v>
      </c>
      <c r="B150" s="25" t="s">
        <v>192</v>
      </c>
      <c r="C150" s="25">
        <v>3</v>
      </c>
      <c r="D150" s="7">
        <v>9.1999999999999993</v>
      </c>
      <c r="E150" s="7">
        <v>11.7425</v>
      </c>
      <c r="F150" s="40">
        <v>0</v>
      </c>
      <c r="G150" s="40">
        <v>7</v>
      </c>
      <c r="H150" s="40">
        <v>31</v>
      </c>
      <c r="I150" s="40">
        <v>1</v>
      </c>
      <c r="J150" s="7">
        <v>1.6</v>
      </c>
      <c r="K150" s="40">
        <v>0</v>
      </c>
      <c r="L150" s="40">
        <v>1</v>
      </c>
      <c r="M150" s="40">
        <v>0</v>
      </c>
      <c r="N150" s="40">
        <v>2.1</v>
      </c>
      <c r="O150" s="7">
        <v>6.82</v>
      </c>
      <c r="P150" s="40">
        <v>0</v>
      </c>
      <c r="Q150" s="40">
        <v>4</v>
      </c>
      <c r="R150" s="40">
        <v>24</v>
      </c>
      <c r="S150" s="25" t="s">
        <v>60</v>
      </c>
      <c r="T150" s="25" t="str">
        <f>INDEX(Sheet1!$D$2:$K$301,MATCH(Output!S150,Sheet1!$K$2:$K$301,0),1)</f>
        <v>TE</v>
      </c>
      <c r="U150" s="7">
        <f>(D150+I150+N150)/$C150</f>
        <v>4.0999999999999996</v>
      </c>
      <c r="V150" s="7">
        <f>(E150+J150+O150)/$C150</f>
        <v>6.7208333333333341</v>
      </c>
      <c r="W150" s="7">
        <f>U150-V150</f>
        <v>-2.6208333333333345</v>
      </c>
      <c r="X150" s="7">
        <f>(F150+K150+P150)/$C150</f>
        <v>0</v>
      </c>
      <c r="Y150" s="7">
        <f>(G150+L150+Q150)/$C150</f>
        <v>4</v>
      </c>
      <c r="Z150" s="7">
        <f>(H150+M150+R150)/$C150</f>
        <v>18.333333333333332</v>
      </c>
    </row>
    <row r="151" spans="1:26">
      <c r="A151" s="25" t="s">
        <v>137</v>
      </c>
      <c r="B151" s="25" t="s">
        <v>191</v>
      </c>
      <c r="C151" s="25">
        <v>3</v>
      </c>
      <c r="D151" s="7">
        <v>2.4</v>
      </c>
      <c r="E151" s="7">
        <v>3.8825000000000003</v>
      </c>
      <c r="F151" s="40">
        <v>0</v>
      </c>
      <c r="G151" s="40">
        <v>2</v>
      </c>
      <c r="H151" s="40">
        <v>39</v>
      </c>
      <c r="I151" s="40">
        <v>2.8</v>
      </c>
      <c r="J151" s="7">
        <v>6.8375000000000004</v>
      </c>
      <c r="K151" s="40">
        <v>0</v>
      </c>
      <c r="L151" s="40">
        <v>4</v>
      </c>
      <c r="M151" s="40">
        <v>25</v>
      </c>
      <c r="N151" s="40">
        <v>14.1</v>
      </c>
      <c r="O151" s="7">
        <v>9.3451500000000003</v>
      </c>
      <c r="P151" s="40">
        <v>0</v>
      </c>
      <c r="Q151" s="40">
        <v>5</v>
      </c>
      <c r="R151" s="40">
        <v>40</v>
      </c>
      <c r="S151" s="25" t="s">
        <v>137</v>
      </c>
      <c r="T151" s="25" t="str">
        <f>INDEX(Sheet1!$D$2:$K$301,MATCH(Output!S151,Sheet1!$K$2:$K$301,0),1)</f>
        <v>WR</v>
      </c>
      <c r="U151" s="7">
        <f>(D151+I151+N151)/$C151</f>
        <v>6.4333333333333327</v>
      </c>
      <c r="V151" s="7">
        <f>(E151+J151+O151)/$C151</f>
        <v>6.6883833333333342</v>
      </c>
      <c r="W151" s="7">
        <f>U151-V151</f>
        <v>-0.25505000000000155</v>
      </c>
      <c r="X151" s="7">
        <f>(F151+K151+P151)/$C151</f>
        <v>0</v>
      </c>
      <c r="Y151" s="7">
        <f>(G151+L151+Q151)/$C151</f>
        <v>3.6666666666666665</v>
      </c>
      <c r="Z151" s="7">
        <f>(H151+M151+R151)/$C151</f>
        <v>34.666666666666664</v>
      </c>
    </row>
    <row r="152" spans="1:26">
      <c r="A152" s="25" t="s">
        <v>42</v>
      </c>
      <c r="B152" s="25" t="s">
        <v>192</v>
      </c>
      <c r="C152" s="25">
        <v>3</v>
      </c>
      <c r="D152" s="7">
        <v>5.7</v>
      </c>
      <c r="E152" s="7">
        <v>5.3258500000000009</v>
      </c>
      <c r="F152" s="40">
        <v>0</v>
      </c>
      <c r="G152" s="40">
        <v>3</v>
      </c>
      <c r="H152" s="40">
        <v>16</v>
      </c>
      <c r="I152" s="40">
        <v>9</v>
      </c>
      <c r="J152" s="7">
        <v>9.0433000000000003</v>
      </c>
      <c r="K152" s="40">
        <v>0</v>
      </c>
      <c r="L152" s="40">
        <v>5</v>
      </c>
      <c r="M152" s="40">
        <v>17</v>
      </c>
      <c r="N152" s="40">
        <v>9.9</v>
      </c>
      <c r="O152" s="7">
        <v>5.4483500000000005</v>
      </c>
      <c r="P152" s="40">
        <v>0</v>
      </c>
      <c r="Q152" s="40">
        <v>3</v>
      </c>
      <c r="R152" s="40">
        <v>23</v>
      </c>
      <c r="S152" s="25" t="s">
        <v>42</v>
      </c>
      <c r="T152" s="25" t="str">
        <f>INDEX(Sheet1!$D$2:$K$301,MATCH(Output!S152,Sheet1!$K$2:$K$301,0),1)</f>
        <v>TE</v>
      </c>
      <c r="U152" s="7">
        <f>(D152+I152+N152)/$C152</f>
        <v>8.2000000000000011</v>
      </c>
      <c r="V152" s="7">
        <f>(E152+J152+O152)/$C152</f>
        <v>6.6058333333333339</v>
      </c>
      <c r="W152" s="7">
        <f>U152-V152</f>
        <v>1.5941666666666672</v>
      </c>
      <c r="X152" s="7">
        <f>(F152+K152+P152)/$C152</f>
        <v>0</v>
      </c>
      <c r="Y152" s="7">
        <f>(G152+L152+Q152)/$C152</f>
        <v>3.6666666666666665</v>
      </c>
      <c r="Z152" s="7">
        <f>(H152+M152+R152)/$C152</f>
        <v>18.666666666666668</v>
      </c>
    </row>
    <row r="153" spans="1:26">
      <c r="A153" s="25" t="s">
        <v>71</v>
      </c>
      <c r="B153" s="25" t="s">
        <v>192</v>
      </c>
      <c r="C153" s="25">
        <v>3</v>
      </c>
      <c r="D153" s="7">
        <v>14.2</v>
      </c>
      <c r="E153" s="7">
        <v>9.2269500000000004</v>
      </c>
      <c r="F153" s="40">
        <v>0</v>
      </c>
      <c r="G153" s="40">
        <v>5</v>
      </c>
      <c r="H153" s="40">
        <v>34</v>
      </c>
      <c r="I153" s="40">
        <v>4.4000000000000004</v>
      </c>
      <c r="J153" s="7">
        <v>3.4419500000000003</v>
      </c>
      <c r="K153" s="40">
        <v>0</v>
      </c>
      <c r="L153" s="40">
        <v>2</v>
      </c>
      <c r="M153" s="40">
        <v>6</v>
      </c>
      <c r="N153" s="40">
        <v>8.6</v>
      </c>
      <c r="O153" s="7">
        <v>6.9074999999999998</v>
      </c>
      <c r="P153" s="40">
        <v>0</v>
      </c>
      <c r="Q153" s="40">
        <v>4</v>
      </c>
      <c r="R153" s="40">
        <v>29</v>
      </c>
      <c r="S153" s="25" t="s">
        <v>71</v>
      </c>
      <c r="T153" s="25" t="str">
        <f>INDEX(Sheet1!$D$2:$K$301,MATCH(Output!S153,Sheet1!$K$2:$K$301,0),1)</f>
        <v>TE</v>
      </c>
      <c r="U153" s="7">
        <f>(D153+I153+N153)/$C153</f>
        <v>9.0666666666666682</v>
      </c>
      <c r="V153" s="7">
        <f>(E153+J153+O153)/$C153</f>
        <v>6.5254666666666665</v>
      </c>
      <c r="W153" s="7">
        <f>U153-V153</f>
        <v>2.5412000000000017</v>
      </c>
      <c r="X153" s="7">
        <f>(F153+K153+P153)/$C153</f>
        <v>0</v>
      </c>
      <c r="Y153" s="7">
        <f>(G153+L153+Q153)/$C153</f>
        <v>3.6666666666666665</v>
      </c>
      <c r="Z153" s="7">
        <f>(H153+M153+R153)/$C153</f>
        <v>23</v>
      </c>
    </row>
    <row r="154" spans="1:26">
      <c r="A154" s="25" t="s">
        <v>127</v>
      </c>
      <c r="B154" s="25" t="s">
        <v>191</v>
      </c>
      <c r="C154" s="25">
        <v>3</v>
      </c>
      <c r="D154" s="7">
        <v>7.1</v>
      </c>
      <c r="E154" s="7">
        <v>7.9561500000000009</v>
      </c>
      <c r="F154" s="40">
        <v>0</v>
      </c>
      <c r="G154" s="40">
        <v>4</v>
      </c>
      <c r="H154" s="40">
        <v>86</v>
      </c>
      <c r="I154" s="40">
        <v>1.5</v>
      </c>
      <c r="J154" s="7">
        <v>5.7450000000000001</v>
      </c>
      <c r="K154" s="40">
        <v>0</v>
      </c>
      <c r="L154" s="40">
        <v>3</v>
      </c>
      <c r="M154" s="40">
        <v>54</v>
      </c>
      <c r="N154" s="40">
        <v>3.8</v>
      </c>
      <c r="O154" s="7">
        <v>5.8674999999999997</v>
      </c>
      <c r="P154" s="40">
        <v>0</v>
      </c>
      <c r="Q154" s="40">
        <v>3</v>
      </c>
      <c r="R154" s="40">
        <v>61</v>
      </c>
      <c r="S154" s="25" t="s">
        <v>127</v>
      </c>
      <c r="T154" s="25" t="str">
        <f>INDEX(Sheet1!$D$2:$K$301,MATCH(Output!S154,Sheet1!$K$2:$K$301,0),1)</f>
        <v>WR</v>
      </c>
      <c r="U154" s="7">
        <f>(D154+I154+N154)/$C154</f>
        <v>4.1333333333333329</v>
      </c>
      <c r="V154" s="7">
        <f>(E154+J154+O154)/$C154</f>
        <v>6.5228833333333336</v>
      </c>
      <c r="W154" s="7">
        <f>U154-V154</f>
        <v>-2.3895500000000007</v>
      </c>
      <c r="X154" s="7">
        <f>(F154+K154+P154)/$C154</f>
        <v>0</v>
      </c>
      <c r="Y154" s="7">
        <f>(G154+L154+Q154)/$C154</f>
        <v>3.3333333333333335</v>
      </c>
      <c r="Z154" s="7">
        <f>(H154+M154+R154)/$C154</f>
        <v>67</v>
      </c>
    </row>
    <row r="155" spans="1:26">
      <c r="A155" s="25" t="s">
        <v>464</v>
      </c>
      <c r="B155" s="25" t="s">
        <v>192</v>
      </c>
      <c r="C155" s="25">
        <v>3</v>
      </c>
      <c r="D155" s="7">
        <v>2.6</v>
      </c>
      <c r="E155" s="7">
        <v>5.0625</v>
      </c>
      <c r="F155" s="40">
        <v>0</v>
      </c>
      <c r="G155" s="40">
        <v>3</v>
      </c>
      <c r="H155" s="40">
        <v>15</v>
      </c>
      <c r="I155" s="40">
        <v>8.5</v>
      </c>
      <c r="J155" s="7">
        <v>7.1697000000000006</v>
      </c>
      <c r="K155" s="40">
        <v>0</v>
      </c>
      <c r="L155" s="40">
        <v>4</v>
      </c>
      <c r="M155" s="40">
        <v>47</v>
      </c>
      <c r="N155" s="40">
        <v>4.3</v>
      </c>
      <c r="O155" s="7">
        <v>7.2425500000000005</v>
      </c>
      <c r="P155" s="40">
        <v>0</v>
      </c>
      <c r="Q155" s="40">
        <v>4</v>
      </c>
      <c r="R155" s="40">
        <v>39</v>
      </c>
      <c r="S155" s="25" t="s">
        <v>464</v>
      </c>
      <c r="T155" s="25" t="str">
        <f>INDEX(Sheet1!$D$2:$K$301,MATCH(Output!S155,Sheet1!$K$2:$K$301,0),1)</f>
        <v>TE</v>
      </c>
      <c r="U155" s="7">
        <f>(D155+I155+N155)/$C155</f>
        <v>5.1333333333333329</v>
      </c>
      <c r="V155" s="7">
        <f>(E155+J155+O155)/$C155</f>
        <v>6.4915833333333337</v>
      </c>
      <c r="W155" s="7">
        <f>U155-V155</f>
        <v>-1.3582500000000008</v>
      </c>
      <c r="X155" s="7">
        <f>(F155+K155+P155)/$C155</f>
        <v>0</v>
      </c>
      <c r="Y155" s="7">
        <f>(G155+L155+Q155)/$C155</f>
        <v>3.6666666666666665</v>
      </c>
      <c r="Z155" s="7">
        <f>(H155+M155+R155)/$C155</f>
        <v>33.666666666666664</v>
      </c>
    </row>
    <row r="156" spans="1:26">
      <c r="A156" s="25" t="s">
        <v>443</v>
      </c>
      <c r="B156" s="25" t="s">
        <v>191</v>
      </c>
      <c r="C156" s="25">
        <v>3</v>
      </c>
      <c r="D156" s="7">
        <v>4.3</v>
      </c>
      <c r="E156" s="7">
        <v>7.2331000000000012</v>
      </c>
      <c r="F156" s="40">
        <v>0</v>
      </c>
      <c r="G156" s="40">
        <v>4</v>
      </c>
      <c r="H156" s="40">
        <v>51</v>
      </c>
      <c r="I156" s="40">
        <v>4.8</v>
      </c>
      <c r="J156" s="7">
        <v>8.717550000000001</v>
      </c>
      <c r="K156" s="40">
        <v>0</v>
      </c>
      <c r="L156" s="40">
        <v>5</v>
      </c>
      <c r="M156" s="40">
        <v>46</v>
      </c>
      <c r="N156" s="40">
        <v>1.2</v>
      </c>
      <c r="O156" s="7">
        <v>3.2</v>
      </c>
      <c r="P156" s="40">
        <v>0</v>
      </c>
      <c r="Q156" s="40">
        <v>1</v>
      </c>
      <c r="R156" s="40">
        <v>-4</v>
      </c>
      <c r="S156" s="25" t="s">
        <v>443</v>
      </c>
      <c r="T156" s="25" t="str">
        <f>INDEX(Sheet1!$D$2:$K$301,MATCH(Output!S156,Sheet1!$K$2:$K$301,0),1)</f>
        <v>WR</v>
      </c>
      <c r="U156" s="7">
        <f>(D156+I156+N156)/$C156</f>
        <v>3.4333333333333331</v>
      </c>
      <c r="V156" s="7">
        <f>(E156+J156+O156)/$C156</f>
        <v>6.3835500000000005</v>
      </c>
      <c r="W156" s="7">
        <f>U156-V156</f>
        <v>-2.9502166666666674</v>
      </c>
      <c r="X156" s="7">
        <f>(F156+K156+P156)/$C156</f>
        <v>0</v>
      </c>
      <c r="Y156" s="7">
        <f>(G156+L156+Q156)/$C156</f>
        <v>3.3333333333333335</v>
      </c>
      <c r="Z156" s="7">
        <f>(H156+M156+R156)/$C156</f>
        <v>31</v>
      </c>
    </row>
    <row r="157" spans="1:26">
      <c r="A157" s="25" t="s">
        <v>527</v>
      </c>
      <c r="B157" s="25" t="s">
        <v>192</v>
      </c>
      <c r="C157" s="25">
        <v>3</v>
      </c>
      <c r="D157" s="7">
        <v>3.4</v>
      </c>
      <c r="E157" s="7">
        <v>1.8625</v>
      </c>
      <c r="F157" s="40">
        <v>0</v>
      </c>
      <c r="G157" s="40">
        <v>1</v>
      </c>
      <c r="H157" s="40">
        <v>15</v>
      </c>
      <c r="I157" s="40">
        <v>7.6</v>
      </c>
      <c r="J157" s="7">
        <v>6.7850000000000001</v>
      </c>
      <c r="K157" s="40">
        <v>0</v>
      </c>
      <c r="L157" s="40">
        <v>4</v>
      </c>
      <c r="M157" s="40">
        <v>22</v>
      </c>
      <c r="N157" s="40">
        <v>11.2</v>
      </c>
      <c r="O157" s="7">
        <v>10.443300000000001</v>
      </c>
      <c r="P157" s="40">
        <v>0</v>
      </c>
      <c r="Q157" s="40">
        <v>5</v>
      </c>
      <c r="R157" s="40">
        <v>47</v>
      </c>
      <c r="S157" s="25" t="s">
        <v>527</v>
      </c>
      <c r="T157" s="25" t="str">
        <f>INDEX(Sheet1!$D$2:$K$301,MATCH(Output!S157,Sheet1!$K$2:$K$301,0),1)</f>
        <v>TE</v>
      </c>
      <c r="U157" s="7">
        <f>(D157+I157+N157)/$C157</f>
        <v>7.3999999999999995</v>
      </c>
      <c r="V157" s="7">
        <f>(E157+J157+O157)/$C157</f>
        <v>6.3636000000000008</v>
      </c>
      <c r="W157" s="7">
        <f>U157-V157</f>
        <v>1.0363999999999987</v>
      </c>
      <c r="X157" s="7">
        <f>(F157+K157+P157)/$C157</f>
        <v>0</v>
      </c>
      <c r="Y157" s="7">
        <f>(G157+L157+Q157)/$C157</f>
        <v>3.3333333333333335</v>
      </c>
      <c r="Z157" s="7">
        <f>(H157+M157+R157)/$C157</f>
        <v>28</v>
      </c>
    </row>
    <row r="158" spans="1:26">
      <c r="A158" s="25" t="s">
        <v>66</v>
      </c>
      <c r="B158" s="25" t="s">
        <v>191</v>
      </c>
      <c r="C158" s="25">
        <v>3</v>
      </c>
      <c r="D158" s="7">
        <v>5.4</v>
      </c>
      <c r="E158" s="7">
        <v>5.2018500000000003</v>
      </c>
      <c r="F158" s="40">
        <v>0</v>
      </c>
      <c r="G158" s="40">
        <v>3</v>
      </c>
      <c r="H158" s="40">
        <v>24</v>
      </c>
      <c r="I158" s="40">
        <v>4.5</v>
      </c>
      <c r="J158" s="7">
        <v>3.665</v>
      </c>
      <c r="K158" s="40">
        <v>1</v>
      </c>
      <c r="L158" s="40">
        <v>2</v>
      </c>
      <c r="M158" s="40">
        <v>-2</v>
      </c>
      <c r="N158" s="40">
        <v>9.6999999999999993</v>
      </c>
      <c r="O158" s="7">
        <v>9.4975000000000005</v>
      </c>
      <c r="P158" s="40">
        <v>0</v>
      </c>
      <c r="Q158" s="40">
        <v>4</v>
      </c>
      <c r="R158" s="40">
        <v>59</v>
      </c>
      <c r="S158" s="25" t="s">
        <v>66</v>
      </c>
      <c r="T158" s="25" t="str">
        <f>INDEX(Sheet1!$D$2:$K$301,MATCH(Output!S158,Sheet1!$K$2:$K$301,0),1)</f>
        <v>WR</v>
      </c>
      <c r="U158" s="7">
        <f>(D158+I158+N158)/$C158</f>
        <v>6.5333333333333341</v>
      </c>
      <c r="V158" s="7">
        <f>(E158+J158+O158)/$C158</f>
        <v>6.1214500000000003</v>
      </c>
      <c r="W158" s="7">
        <f>U158-V158</f>
        <v>0.41188333333333382</v>
      </c>
      <c r="X158" s="7">
        <f>(F158+K158+P158)/$C158</f>
        <v>0.33333333333333331</v>
      </c>
      <c r="Y158" s="7">
        <f>(G158+L158+Q158)/$C158</f>
        <v>3</v>
      </c>
      <c r="Z158" s="7">
        <f>(H158+M158+R158)/$C158</f>
        <v>27</v>
      </c>
    </row>
    <row r="159" spans="1:26">
      <c r="A159" s="25" t="s">
        <v>116</v>
      </c>
      <c r="B159" s="25" t="s">
        <v>190</v>
      </c>
      <c r="C159" s="25">
        <v>3</v>
      </c>
      <c r="D159" s="7">
        <v>6.3</v>
      </c>
      <c r="E159" s="7">
        <v>7.5750000000000002</v>
      </c>
      <c r="F159" s="40">
        <v>2</v>
      </c>
      <c r="G159" s="40">
        <v>4</v>
      </c>
      <c r="H159" s="40">
        <v>10</v>
      </c>
      <c r="I159" s="40">
        <v>5.9</v>
      </c>
      <c r="J159" s="7">
        <v>5.8072999999999997</v>
      </c>
      <c r="K159" s="40">
        <v>1</v>
      </c>
      <c r="L159" s="40">
        <v>3</v>
      </c>
      <c r="M159" s="40">
        <v>9</v>
      </c>
      <c r="N159" s="40">
        <v>8.6</v>
      </c>
      <c r="O159" s="7">
        <v>4.6547999999999998</v>
      </c>
      <c r="P159" s="40">
        <v>2</v>
      </c>
      <c r="Q159" s="40">
        <v>2</v>
      </c>
      <c r="R159" s="40">
        <v>6</v>
      </c>
      <c r="S159" s="25" t="s">
        <v>116</v>
      </c>
      <c r="T159" s="25" t="str">
        <f>INDEX(Sheet1!$D$2:$K$301,MATCH(Output!S159,Sheet1!$K$2:$K$301,0),1)</f>
        <v>RB</v>
      </c>
      <c r="U159" s="7">
        <f>(D159+I159+N159)/$C159</f>
        <v>6.9333333333333327</v>
      </c>
      <c r="V159" s="7">
        <f>(E159+J159+O159)/$C159</f>
        <v>6.0123666666666677</v>
      </c>
      <c r="W159" s="7">
        <f>U159-V159</f>
        <v>0.92096666666666493</v>
      </c>
      <c r="X159" s="7">
        <f>(F159+K159+P159)/$C159</f>
        <v>1.6666666666666667</v>
      </c>
      <c r="Y159" s="7">
        <f>(G159+L159+Q159)/$C159</f>
        <v>3</v>
      </c>
      <c r="Z159" s="7">
        <f>(H159+M159+R159)/$C159</f>
        <v>8.3333333333333339</v>
      </c>
    </row>
    <row r="160" spans="1:26">
      <c r="A160" s="25" t="s">
        <v>536</v>
      </c>
      <c r="B160" s="25" t="s">
        <v>191</v>
      </c>
      <c r="C160" s="25">
        <v>3</v>
      </c>
      <c r="D160" s="7">
        <v>4.9000000000000004</v>
      </c>
      <c r="E160" s="7">
        <v>10.387499999999999</v>
      </c>
      <c r="F160" s="40">
        <v>0</v>
      </c>
      <c r="G160" s="40">
        <v>6</v>
      </c>
      <c r="H160" s="40">
        <v>45</v>
      </c>
      <c r="I160" s="40">
        <v>3.4</v>
      </c>
      <c r="J160" s="7">
        <v>5.6050000000000004</v>
      </c>
      <c r="K160" s="40">
        <v>0</v>
      </c>
      <c r="L160" s="40">
        <v>3</v>
      </c>
      <c r="M160" s="40">
        <v>46</v>
      </c>
      <c r="N160" s="40">
        <v>0</v>
      </c>
      <c r="O160" s="7">
        <v>1.5650000000000002</v>
      </c>
      <c r="P160" s="40">
        <v>0</v>
      </c>
      <c r="Q160" s="40">
        <v>1</v>
      </c>
      <c r="R160" s="40">
        <v>-2</v>
      </c>
      <c r="S160" s="25" t="s">
        <v>536</v>
      </c>
      <c r="T160" s="25" t="str">
        <f>INDEX(Sheet1!$D$2:$K$301,MATCH(Output!S160,Sheet1!$K$2:$K$301,0),1)</f>
        <v>WR</v>
      </c>
      <c r="U160" s="7">
        <f>(D160+I160+N160)/$C160</f>
        <v>2.7666666666666671</v>
      </c>
      <c r="V160" s="7">
        <f>(E160+J160+O160)/$C160</f>
        <v>5.8525</v>
      </c>
      <c r="W160" s="7">
        <f>U160-V160</f>
        <v>-3.085833333333333</v>
      </c>
      <c r="X160" s="7">
        <f>(F160+K160+P160)/$C160</f>
        <v>0</v>
      </c>
      <c r="Y160" s="7">
        <f>(G160+L160+Q160)/$C160</f>
        <v>3.3333333333333335</v>
      </c>
      <c r="Z160" s="7">
        <f>(H160+M160+R160)/$C160</f>
        <v>29.666666666666668</v>
      </c>
    </row>
    <row r="161" spans="1:26">
      <c r="A161" s="25" t="s">
        <v>6945</v>
      </c>
      <c r="B161" s="25" t="s">
        <v>191</v>
      </c>
      <c r="C161" s="25">
        <v>3</v>
      </c>
      <c r="D161" s="7">
        <v>0</v>
      </c>
      <c r="E161" s="7">
        <v>0</v>
      </c>
      <c r="F161" s="40">
        <v>0</v>
      </c>
      <c r="G161" s="40">
        <v>0</v>
      </c>
      <c r="H161" s="40">
        <v>0</v>
      </c>
      <c r="I161" s="40">
        <v>0</v>
      </c>
      <c r="J161" s="7">
        <v>0</v>
      </c>
      <c r="K161" s="40">
        <v>0</v>
      </c>
      <c r="L161" s="40">
        <v>0</v>
      </c>
      <c r="M161" s="40">
        <v>0</v>
      </c>
      <c r="N161" s="40">
        <v>13.7</v>
      </c>
      <c r="O161" s="7">
        <v>17.5075</v>
      </c>
      <c r="P161" s="40">
        <v>1</v>
      </c>
      <c r="Q161" s="40">
        <v>9</v>
      </c>
      <c r="R161" s="40">
        <v>149</v>
      </c>
      <c r="S161" s="25" t="s">
        <v>6945</v>
      </c>
      <c r="T161" s="25" t="str">
        <f>INDEX(Sheet1!$D$2:$K$301,MATCH(Output!S161,Sheet1!$K$2:$K$301,0),1)</f>
        <v>WR</v>
      </c>
      <c r="U161" s="7">
        <f>(D161+I161+N161)/$C161</f>
        <v>4.5666666666666664</v>
      </c>
      <c r="V161" s="7">
        <f>(E161+J161+O161)/$C161</f>
        <v>5.8358333333333334</v>
      </c>
      <c r="W161" s="7">
        <f>U161-V161</f>
        <v>-1.269166666666667</v>
      </c>
      <c r="X161" s="7">
        <f>(F161+K161+P161)/$C161</f>
        <v>0.33333333333333331</v>
      </c>
      <c r="Y161" s="7">
        <f>(G161+L161+Q161)/$C161</f>
        <v>3</v>
      </c>
      <c r="Z161" s="7">
        <f>(H161+M161+R161)/$C161</f>
        <v>49.666666666666664</v>
      </c>
    </row>
    <row r="162" spans="1:26">
      <c r="A162" s="25" t="s">
        <v>52</v>
      </c>
      <c r="B162" s="25" t="s">
        <v>192</v>
      </c>
      <c r="C162" s="25">
        <v>3</v>
      </c>
      <c r="D162" s="7">
        <v>5</v>
      </c>
      <c r="E162" s="7">
        <v>6.6624999999999996</v>
      </c>
      <c r="F162" s="40">
        <v>0</v>
      </c>
      <c r="G162" s="40">
        <v>4</v>
      </c>
      <c r="H162" s="40">
        <v>15</v>
      </c>
      <c r="I162" s="40">
        <v>6.7</v>
      </c>
      <c r="J162" s="7">
        <v>7.275500000000001</v>
      </c>
      <c r="K162" s="40">
        <v>0</v>
      </c>
      <c r="L162" s="40">
        <v>4</v>
      </c>
      <c r="M162" s="40">
        <v>34</v>
      </c>
      <c r="N162" s="40">
        <v>3.4</v>
      </c>
      <c r="O162" s="7">
        <v>3.2875000000000001</v>
      </c>
      <c r="P162" s="40">
        <v>0</v>
      </c>
      <c r="Q162" s="40">
        <v>2</v>
      </c>
      <c r="R162" s="40">
        <v>5</v>
      </c>
      <c r="S162" s="25" t="s">
        <v>52</v>
      </c>
      <c r="T162" s="25" t="str">
        <f>INDEX(Sheet1!$D$2:$K$301,MATCH(Output!S162,Sheet1!$K$2:$K$301,0),1)</f>
        <v>TE</v>
      </c>
      <c r="U162" s="7">
        <f>(D162+I162+N162)/$C162</f>
        <v>5.0333333333333332</v>
      </c>
      <c r="V162" s="7">
        <f>(E162+J162+O162)/$C162</f>
        <v>5.7418333333333331</v>
      </c>
      <c r="W162" s="7">
        <f>U162-V162</f>
        <v>-0.70849999999999991</v>
      </c>
      <c r="X162" s="7">
        <f>(F162+K162+P162)/$C162</f>
        <v>0</v>
      </c>
      <c r="Y162" s="7">
        <f>(G162+L162+Q162)/$C162</f>
        <v>3.3333333333333335</v>
      </c>
      <c r="Z162" s="7">
        <f>(H162+M162+R162)/$C162</f>
        <v>18</v>
      </c>
    </row>
    <row r="163" spans="1:26">
      <c r="A163" s="25" t="s">
        <v>476</v>
      </c>
      <c r="B163" s="25" t="s">
        <v>190</v>
      </c>
      <c r="C163" s="25">
        <v>3</v>
      </c>
      <c r="D163" s="7">
        <v>8</v>
      </c>
      <c r="E163" s="7">
        <v>11.2</v>
      </c>
      <c r="F163" s="40">
        <v>6</v>
      </c>
      <c r="G163" s="40">
        <v>5</v>
      </c>
      <c r="H163" s="40">
        <v>0</v>
      </c>
      <c r="I163" s="40">
        <v>2.4</v>
      </c>
      <c r="J163" s="7">
        <v>5.8174999999999999</v>
      </c>
      <c r="K163" s="40">
        <v>2</v>
      </c>
      <c r="L163" s="40">
        <v>3</v>
      </c>
      <c r="M163" s="40">
        <v>1</v>
      </c>
      <c r="N163" s="40">
        <v>0</v>
      </c>
      <c r="O163" s="7">
        <v>0</v>
      </c>
      <c r="P163" s="40">
        <v>0</v>
      </c>
      <c r="Q163" s="40">
        <v>0</v>
      </c>
      <c r="R163" s="40">
        <v>0</v>
      </c>
      <c r="S163" s="25" t="s">
        <v>476</v>
      </c>
      <c r="T163" s="25" t="str">
        <f>INDEX(Sheet1!$D$2:$K$301,MATCH(Output!S163,Sheet1!$K$2:$K$301,0),1)</f>
        <v>RB</v>
      </c>
      <c r="U163" s="7">
        <f>(D163+I163+N163)/$C163</f>
        <v>3.4666666666666668</v>
      </c>
      <c r="V163" s="7">
        <f>(E163+J163+O163)/$C163</f>
        <v>5.6724999999999994</v>
      </c>
      <c r="W163" s="7">
        <f>U163-V163</f>
        <v>-2.2058333333333326</v>
      </c>
      <c r="X163" s="7">
        <f>(F163+K163+P163)/$C163</f>
        <v>2.6666666666666665</v>
      </c>
      <c r="Y163" s="7">
        <f>(G163+L163+Q163)/$C163</f>
        <v>2.6666666666666665</v>
      </c>
      <c r="Z163" s="7">
        <f>(H163+M163+R163)/$C163</f>
        <v>0.33333333333333331</v>
      </c>
    </row>
    <row r="164" spans="1:26">
      <c r="A164" s="25" t="s">
        <v>114</v>
      </c>
      <c r="B164" s="25" t="s">
        <v>191</v>
      </c>
      <c r="C164" s="25">
        <v>2</v>
      </c>
      <c r="D164" s="7">
        <v>19.399999999999999</v>
      </c>
      <c r="E164" s="7">
        <v>9.6800000000000015</v>
      </c>
      <c r="F164" s="40">
        <v>1</v>
      </c>
      <c r="G164" s="40">
        <v>5</v>
      </c>
      <c r="H164" s="40">
        <v>16</v>
      </c>
      <c r="I164" s="40">
        <v>1.9</v>
      </c>
      <c r="J164" s="7">
        <v>1.5650000000000002</v>
      </c>
      <c r="K164" s="40">
        <v>0</v>
      </c>
      <c r="L164" s="40">
        <v>1</v>
      </c>
      <c r="M164" s="40">
        <v>-2</v>
      </c>
      <c r="N164" s="40">
        <v>0</v>
      </c>
      <c r="O164" s="7">
        <v>0</v>
      </c>
      <c r="P164" s="40">
        <v>0</v>
      </c>
      <c r="Q164" s="40">
        <v>0</v>
      </c>
      <c r="R164" s="40">
        <v>0</v>
      </c>
      <c r="S164" s="25" t="s">
        <v>114</v>
      </c>
      <c r="T164" s="25" t="s">
        <v>191</v>
      </c>
      <c r="U164" s="7">
        <f>(D164+I164+N164)/$C164</f>
        <v>10.649999999999999</v>
      </c>
      <c r="V164" s="7">
        <f>(E164+J164+O164)/$C164</f>
        <v>5.6225000000000005</v>
      </c>
      <c r="W164" s="7">
        <f>U164-V164</f>
        <v>5.0274999999999981</v>
      </c>
      <c r="X164" s="7">
        <f>(F164+K164+P164)/$C164</f>
        <v>0.5</v>
      </c>
      <c r="Y164" s="7">
        <f>(G164+L164+Q164)/$C164</f>
        <v>3</v>
      </c>
      <c r="Z164" s="7">
        <f>(H164+M164+R164)/$C164</f>
        <v>7</v>
      </c>
    </row>
    <row r="165" spans="1:26">
      <c r="A165" s="25" t="s">
        <v>457</v>
      </c>
      <c r="B165" s="25" t="s">
        <v>190</v>
      </c>
      <c r="C165" s="25">
        <v>3</v>
      </c>
      <c r="D165" s="7">
        <v>7.8</v>
      </c>
      <c r="E165" s="7">
        <v>7.665</v>
      </c>
      <c r="F165" s="40">
        <v>9</v>
      </c>
      <c r="G165" s="40">
        <v>2</v>
      </c>
      <c r="H165" s="40">
        <v>-2</v>
      </c>
      <c r="I165" s="40">
        <v>0.7</v>
      </c>
      <c r="J165" s="7">
        <v>4.84</v>
      </c>
      <c r="K165" s="40">
        <v>3</v>
      </c>
      <c r="L165" s="40">
        <v>2</v>
      </c>
      <c r="M165" s="40">
        <v>8</v>
      </c>
      <c r="N165" s="40">
        <v>4.4000000000000004</v>
      </c>
      <c r="O165" s="7">
        <v>4.3</v>
      </c>
      <c r="P165" s="40">
        <v>8</v>
      </c>
      <c r="Q165" s="40">
        <v>0</v>
      </c>
      <c r="R165" s="40">
        <v>0</v>
      </c>
      <c r="S165" s="25" t="s">
        <v>457</v>
      </c>
      <c r="T165" s="25" t="str">
        <f>INDEX(Sheet1!$D$2:$K$301,MATCH(Output!S165,Sheet1!$K$2:$K$301,0),1)</f>
        <v>RB</v>
      </c>
      <c r="U165" s="7">
        <f>(D165+I165+N165)/$C165</f>
        <v>4.3</v>
      </c>
      <c r="V165" s="7">
        <f>(E165+J165+O165)/$C165</f>
        <v>5.6016666666666666</v>
      </c>
      <c r="W165" s="7">
        <f>U165-V165</f>
        <v>-1.3016666666666667</v>
      </c>
      <c r="X165" s="7">
        <f>(F165+K165+P165)/$C165</f>
        <v>6.666666666666667</v>
      </c>
      <c r="Y165" s="7">
        <f>(G165+L165+Q165)/$C165</f>
        <v>1.3333333333333333</v>
      </c>
      <c r="Z165" s="7">
        <f>(H165+M165+R165)/$C165</f>
        <v>2</v>
      </c>
    </row>
    <row r="166" spans="1:26">
      <c r="A166" s="25" t="s">
        <v>76</v>
      </c>
      <c r="B166" s="25" t="s">
        <v>190</v>
      </c>
      <c r="C166" s="25">
        <v>3</v>
      </c>
      <c r="D166" s="7">
        <v>11.8</v>
      </c>
      <c r="E166" s="7">
        <v>9.3940000000000001</v>
      </c>
      <c r="F166" s="40">
        <v>3</v>
      </c>
      <c r="G166" s="40">
        <v>4</v>
      </c>
      <c r="H166" s="40">
        <v>9</v>
      </c>
      <c r="I166" s="40">
        <v>6.7</v>
      </c>
      <c r="J166" s="7">
        <v>6.0950000000000006</v>
      </c>
      <c r="K166" s="40">
        <v>6</v>
      </c>
      <c r="L166" s="40">
        <v>2</v>
      </c>
      <c r="M166" s="40">
        <v>-6</v>
      </c>
      <c r="N166" s="40">
        <v>1.1000000000000001</v>
      </c>
      <c r="O166" s="7">
        <v>1</v>
      </c>
      <c r="P166" s="40">
        <v>2</v>
      </c>
      <c r="Q166" s="40">
        <v>0</v>
      </c>
      <c r="R166" s="40">
        <v>0</v>
      </c>
      <c r="S166" s="25" t="s">
        <v>76</v>
      </c>
      <c r="T166" s="25" t="str">
        <f>INDEX(Sheet1!$D$2:$K$301,MATCH(Output!S166,Sheet1!$K$2:$K$301,0),1)</f>
        <v>RB</v>
      </c>
      <c r="U166" s="7">
        <f>(D166+I166+N166)/$C166</f>
        <v>6.5333333333333341</v>
      </c>
      <c r="V166" s="7">
        <f>(E166+J166+O166)/$C166</f>
        <v>5.4963333333333333</v>
      </c>
      <c r="W166" s="7">
        <f>U166-V166</f>
        <v>1.0370000000000008</v>
      </c>
      <c r="X166" s="7">
        <f>(F166+K166+P166)/$C166</f>
        <v>3.6666666666666665</v>
      </c>
      <c r="Y166" s="7">
        <f>(G166+L166+Q166)/$C166</f>
        <v>2</v>
      </c>
      <c r="Z166" s="7">
        <f>(H166+M166+R166)/$C166</f>
        <v>1</v>
      </c>
    </row>
    <row r="167" spans="1:26">
      <c r="A167" s="25" t="s">
        <v>528</v>
      </c>
      <c r="B167" s="25" t="s">
        <v>190</v>
      </c>
      <c r="C167" s="25">
        <v>3</v>
      </c>
      <c r="D167" s="7">
        <v>8.5</v>
      </c>
      <c r="E167" s="7">
        <v>8.6</v>
      </c>
      <c r="F167" s="40">
        <v>8</v>
      </c>
      <c r="G167" s="40">
        <v>1</v>
      </c>
      <c r="H167" s="40">
        <v>-3</v>
      </c>
      <c r="I167" s="40">
        <v>9.4</v>
      </c>
      <c r="J167" s="7">
        <v>4.2081999999999997</v>
      </c>
      <c r="K167" s="40">
        <v>5</v>
      </c>
      <c r="L167" s="40">
        <v>1</v>
      </c>
      <c r="M167" s="40">
        <v>-4</v>
      </c>
      <c r="N167" s="40">
        <v>0.5</v>
      </c>
      <c r="O167" s="7">
        <v>3.5</v>
      </c>
      <c r="P167" s="40">
        <v>7</v>
      </c>
      <c r="Q167" s="40">
        <v>0</v>
      </c>
      <c r="R167" s="40">
        <v>0</v>
      </c>
      <c r="S167" s="25" t="s">
        <v>528</v>
      </c>
      <c r="T167" s="25" t="str">
        <f>INDEX(Sheet1!$D$2:$K$301,MATCH(Output!S167,Sheet1!$K$2:$K$301,0),1)</f>
        <v>RB</v>
      </c>
      <c r="U167" s="7">
        <f>(D167+I167+N167)/$C167</f>
        <v>6.1333333333333329</v>
      </c>
      <c r="V167" s="7">
        <f>(E167+J167+O167)/$C167</f>
        <v>5.4360666666666662</v>
      </c>
      <c r="W167" s="7">
        <f>U167-V167</f>
        <v>0.6972666666666667</v>
      </c>
      <c r="X167" s="7">
        <f>(F167+K167+P167)/$C167</f>
        <v>6.666666666666667</v>
      </c>
      <c r="Y167" s="7">
        <f>(G167+L167+Q167)/$C167</f>
        <v>0.66666666666666663</v>
      </c>
      <c r="Z167" s="7">
        <f>(H167+M167+R167)/$C167</f>
        <v>-2.3333333333333335</v>
      </c>
    </row>
    <row r="168" spans="1:26">
      <c r="A168" s="25" t="s">
        <v>108</v>
      </c>
      <c r="B168" s="25" t="s">
        <v>191</v>
      </c>
      <c r="C168" s="25">
        <v>3</v>
      </c>
      <c r="D168" s="7">
        <v>7.9</v>
      </c>
      <c r="E168" s="7">
        <v>9.1076999999999995</v>
      </c>
      <c r="F168" s="40">
        <v>0</v>
      </c>
      <c r="G168" s="40">
        <v>5</v>
      </c>
      <c r="H168" s="40">
        <v>22</v>
      </c>
      <c r="I168" s="40">
        <v>4.2</v>
      </c>
      <c r="J168" s="7">
        <v>4.1898</v>
      </c>
      <c r="K168" s="40">
        <v>1</v>
      </c>
      <c r="L168" s="40">
        <v>2</v>
      </c>
      <c r="M168" s="40">
        <v>8</v>
      </c>
      <c r="N168" s="40">
        <v>0.3</v>
      </c>
      <c r="O168" s="7">
        <v>2.9575</v>
      </c>
      <c r="P168" s="40">
        <v>1</v>
      </c>
      <c r="Q168" s="40">
        <v>1</v>
      </c>
      <c r="R168" s="40">
        <v>49</v>
      </c>
      <c r="S168" s="25" t="s">
        <v>108</v>
      </c>
      <c r="T168" s="25" t="str">
        <f>INDEX(Sheet1!$D$2:$K$301,MATCH(Output!S168,Sheet1!$K$2:$K$301,0),1)</f>
        <v>WR</v>
      </c>
      <c r="U168" s="7">
        <f>(D168+I168+N168)/$C168</f>
        <v>4.1333333333333337</v>
      </c>
      <c r="V168" s="7">
        <f>(E168+J168+O168)/$C168</f>
        <v>5.418333333333333</v>
      </c>
      <c r="W168" s="7">
        <f>U168-V168</f>
        <v>-1.2849999999999993</v>
      </c>
      <c r="X168" s="7">
        <f>(F168+K168+P168)/$C168</f>
        <v>0.66666666666666663</v>
      </c>
      <c r="Y168" s="7">
        <f>(G168+L168+Q168)/$C168</f>
        <v>2.6666666666666665</v>
      </c>
      <c r="Z168" s="7">
        <f>(H168+M168+R168)/$C168</f>
        <v>26.333333333333332</v>
      </c>
    </row>
    <row r="169" spans="1:26">
      <c r="A169" s="25" t="s">
        <v>402</v>
      </c>
      <c r="B169" s="25" t="s">
        <v>192</v>
      </c>
      <c r="C169" s="25">
        <v>3</v>
      </c>
      <c r="D169" s="7">
        <v>17.100000000000001</v>
      </c>
      <c r="E169" s="7">
        <v>7.8861000000000008</v>
      </c>
      <c r="F169" s="40">
        <v>0</v>
      </c>
      <c r="G169" s="40">
        <v>3</v>
      </c>
      <c r="H169" s="40">
        <v>4</v>
      </c>
      <c r="I169" s="40">
        <v>3.3</v>
      </c>
      <c r="J169" s="7">
        <v>5.8325000000000005</v>
      </c>
      <c r="K169" s="40">
        <v>0</v>
      </c>
      <c r="L169" s="40">
        <v>3</v>
      </c>
      <c r="M169" s="40">
        <v>59</v>
      </c>
      <c r="N169" s="40">
        <v>0</v>
      </c>
      <c r="O169" s="7">
        <v>2.0375000000000001</v>
      </c>
      <c r="P169" s="40">
        <v>0</v>
      </c>
      <c r="Q169" s="40">
        <v>1</v>
      </c>
      <c r="R169" s="40">
        <v>25</v>
      </c>
      <c r="S169" s="25" t="s">
        <v>402</v>
      </c>
      <c r="T169" s="25" t="s">
        <v>192</v>
      </c>
      <c r="U169" s="7">
        <f>(D169+I169+N169)/$C169</f>
        <v>6.8000000000000007</v>
      </c>
      <c r="V169" s="7">
        <f>(E169+J169+O169)/$C169</f>
        <v>5.2520333333333342</v>
      </c>
      <c r="W169" s="7">
        <f>U169-V169</f>
        <v>1.5479666666666665</v>
      </c>
      <c r="X169" s="7">
        <f>(F169+K169+P169)/$C169</f>
        <v>0</v>
      </c>
      <c r="Y169" s="7">
        <f>(G169+L169+Q169)/$C169</f>
        <v>2.3333333333333335</v>
      </c>
      <c r="Z169" s="7">
        <f>(H169+M169+R169)/$C169</f>
        <v>29.333333333333332</v>
      </c>
    </row>
    <row r="170" spans="1:26">
      <c r="A170" s="25" t="s">
        <v>83</v>
      </c>
      <c r="B170" s="25" t="s">
        <v>192</v>
      </c>
      <c r="C170" s="25">
        <v>3</v>
      </c>
      <c r="D170" s="7">
        <v>10.6</v>
      </c>
      <c r="E170" s="7">
        <v>10.070449999999999</v>
      </c>
      <c r="F170" s="40">
        <v>0</v>
      </c>
      <c r="G170" s="40">
        <v>5</v>
      </c>
      <c r="H170" s="40">
        <v>102</v>
      </c>
      <c r="I170" s="40">
        <v>3.8</v>
      </c>
      <c r="J170" s="7">
        <v>5.6226500000000001</v>
      </c>
      <c r="K170" s="40">
        <v>0</v>
      </c>
      <c r="L170" s="40">
        <v>3</v>
      </c>
      <c r="M170" s="40">
        <v>29</v>
      </c>
      <c r="N170" s="40">
        <v>0</v>
      </c>
      <c r="O170" s="7">
        <v>0</v>
      </c>
      <c r="P170" s="40">
        <v>0</v>
      </c>
      <c r="Q170" s="40">
        <v>0</v>
      </c>
      <c r="R170" s="40">
        <v>0</v>
      </c>
      <c r="S170" s="25" t="s">
        <v>83</v>
      </c>
      <c r="T170" s="25" t="str">
        <f>INDEX(Sheet1!$D$2:$K$301,MATCH(Output!S170,Sheet1!$K$2:$K$301,0),1)</f>
        <v>TE</v>
      </c>
      <c r="U170" s="7">
        <f>(D170+I170+N170)/$C170</f>
        <v>4.8</v>
      </c>
      <c r="V170" s="7">
        <f>(E170+J170+O170)/$C170</f>
        <v>5.2310333333333334</v>
      </c>
      <c r="W170" s="7">
        <f>U170-V170</f>
        <v>-0.4310333333333336</v>
      </c>
      <c r="X170" s="7">
        <f>(F170+K170+P170)/$C170</f>
        <v>0</v>
      </c>
      <c r="Y170" s="7">
        <f>(G170+L170+Q170)/$C170</f>
        <v>2.6666666666666665</v>
      </c>
      <c r="Z170" s="7">
        <f>(H170+M170+R170)/$C170</f>
        <v>43.666666666666664</v>
      </c>
    </row>
    <row r="171" spans="1:26">
      <c r="A171" s="25" t="s">
        <v>372</v>
      </c>
      <c r="B171" s="25" t="s">
        <v>190</v>
      </c>
      <c r="C171" s="25">
        <v>3</v>
      </c>
      <c r="D171" s="7">
        <v>3.6</v>
      </c>
      <c r="E171" s="7">
        <v>5.165</v>
      </c>
      <c r="F171" s="40">
        <v>4</v>
      </c>
      <c r="G171" s="40">
        <v>2</v>
      </c>
      <c r="H171" s="40">
        <v>-2</v>
      </c>
      <c r="I171" s="40">
        <v>3.6</v>
      </c>
      <c r="J171" s="7">
        <v>4.24</v>
      </c>
      <c r="K171" s="40">
        <v>5</v>
      </c>
      <c r="L171" s="40">
        <v>1</v>
      </c>
      <c r="M171" s="40">
        <v>8</v>
      </c>
      <c r="N171" s="40">
        <v>4.5999999999999996</v>
      </c>
      <c r="O171" s="7">
        <v>6.2349999999999994</v>
      </c>
      <c r="P171" s="40">
        <v>6</v>
      </c>
      <c r="Q171" s="40">
        <v>2</v>
      </c>
      <c r="R171" s="40">
        <v>2</v>
      </c>
      <c r="S171" s="25" t="s">
        <v>372</v>
      </c>
      <c r="T171" s="25" t="str">
        <f>INDEX(Sheet1!$D$2:$K$301,MATCH(Output!S171,Sheet1!$K$2:$K$301,0),1)</f>
        <v>RB</v>
      </c>
      <c r="U171" s="7">
        <f>(D171+I171+N171)/$C171</f>
        <v>3.9333333333333336</v>
      </c>
      <c r="V171" s="7">
        <f>(E171+J171+O171)/$C171</f>
        <v>5.2133333333333338</v>
      </c>
      <c r="W171" s="7">
        <f>U171-V171</f>
        <v>-1.2800000000000002</v>
      </c>
      <c r="X171" s="7">
        <f>(F171+K171+P171)/$C171</f>
        <v>5</v>
      </c>
      <c r="Y171" s="7">
        <f>(G171+L171+Q171)/$C171</f>
        <v>1.6666666666666667</v>
      </c>
      <c r="Z171" s="7">
        <f>(H171+M171+R171)/$C171</f>
        <v>2.6666666666666665</v>
      </c>
    </row>
    <row r="172" spans="1:26">
      <c r="A172" s="25" t="s">
        <v>413</v>
      </c>
      <c r="B172" s="25" t="s">
        <v>190</v>
      </c>
      <c r="C172" s="25">
        <v>3</v>
      </c>
      <c r="D172" s="7">
        <v>4.8</v>
      </c>
      <c r="E172" s="7">
        <v>6.8425000000000002</v>
      </c>
      <c r="F172" s="40">
        <v>3</v>
      </c>
      <c r="G172" s="40">
        <v>3</v>
      </c>
      <c r="H172" s="40">
        <v>31</v>
      </c>
      <c r="I172" s="40">
        <v>1.7</v>
      </c>
      <c r="J172" s="7">
        <v>8.36965</v>
      </c>
      <c r="K172" s="40">
        <v>6</v>
      </c>
      <c r="L172" s="40">
        <v>3</v>
      </c>
      <c r="M172" s="40">
        <v>7</v>
      </c>
      <c r="N172" s="40">
        <v>0</v>
      </c>
      <c r="O172" s="7">
        <v>0</v>
      </c>
      <c r="P172" s="40">
        <v>0</v>
      </c>
      <c r="Q172" s="40">
        <v>0</v>
      </c>
      <c r="R172" s="40">
        <v>0</v>
      </c>
      <c r="S172" s="25" t="s">
        <v>413</v>
      </c>
      <c r="T172" s="25" t="s">
        <v>190</v>
      </c>
      <c r="U172" s="7">
        <f>(D172+I172+N172)/$C172</f>
        <v>2.1666666666666665</v>
      </c>
      <c r="V172" s="7">
        <f>(E172+J172+O172)/$C172</f>
        <v>5.0707166666666668</v>
      </c>
      <c r="W172" s="7">
        <f>U172-V172</f>
        <v>-2.9040500000000002</v>
      </c>
      <c r="X172" s="7">
        <f>(F172+K172+P172)/$C172</f>
        <v>3</v>
      </c>
      <c r="Y172" s="7">
        <f>(G172+L172+Q172)/$C172</f>
        <v>2</v>
      </c>
      <c r="Z172" s="7">
        <f>(H172+M172+R172)/$C172</f>
        <v>12.666666666666666</v>
      </c>
    </row>
    <row r="173" spans="1:26">
      <c r="A173" s="25" t="s">
        <v>540</v>
      </c>
      <c r="B173" s="25" t="s">
        <v>192</v>
      </c>
      <c r="C173" s="25">
        <v>3</v>
      </c>
      <c r="D173" s="7">
        <v>5.6</v>
      </c>
      <c r="E173" s="7">
        <v>8.2800000000000011</v>
      </c>
      <c r="F173" s="40">
        <v>0</v>
      </c>
      <c r="G173" s="40">
        <v>5</v>
      </c>
      <c r="H173" s="40">
        <v>16</v>
      </c>
      <c r="I173" s="40">
        <v>1.8</v>
      </c>
      <c r="J173" s="7">
        <v>3.4625000000000004</v>
      </c>
      <c r="K173" s="40">
        <v>0</v>
      </c>
      <c r="L173" s="40">
        <v>2</v>
      </c>
      <c r="M173" s="40">
        <v>15</v>
      </c>
      <c r="N173" s="40">
        <v>3.2</v>
      </c>
      <c r="O173" s="7">
        <v>3.3925000000000001</v>
      </c>
      <c r="P173" s="40">
        <v>0</v>
      </c>
      <c r="Q173" s="40">
        <v>2</v>
      </c>
      <c r="R173" s="40">
        <v>11</v>
      </c>
      <c r="S173" s="25" t="s">
        <v>540</v>
      </c>
      <c r="T173" s="25" t="str">
        <f>INDEX(Sheet1!$D$2:$K$301,MATCH(Output!S173,Sheet1!$K$2:$K$301,0),1)</f>
        <v>TE</v>
      </c>
      <c r="U173" s="7">
        <f>(D173+I173+N173)/$C173</f>
        <v>3.5333333333333332</v>
      </c>
      <c r="V173" s="7">
        <f>(E173+J173+O173)/$C173</f>
        <v>5.0450000000000008</v>
      </c>
      <c r="W173" s="7">
        <f>U173-V173</f>
        <v>-1.5116666666666676</v>
      </c>
      <c r="X173" s="7">
        <f>(F173+K173+P173)/$C173</f>
        <v>0</v>
      </c>
      <c r="Y173" s="7">
        <f>(G173+L173+Q173)/$C173</f>
        <v>3</v>
      </c>
      <c r="Z173" s="7">
        <f>(H173+M173+R173)/$C173</f>
        <v>14</v>
      </c>
    </row>
    <row r="174" spans="1:26">
      <c r="A174" s="25" t="s">
        <v>367</v>
      </c>
      <c r="B174" s="25" t="s">
        <v>192</v>
      </c>
      <c r="C174" s="25">
        <v>3</v>
      </c>
      <c r="D174" s="7">
        <v>8.6</v>
      </c>
      <c r="E174" s="7">
        <v>6.8835000000000006</v>
      </c>
      <c r="F174" s="40">
        <v>0</v>
      </c>
      <c r="G174" s="40">
        <v>3</v>
      </c>
      <c r="H174" s="40">
        <v>2</v>
      </c>
      <c r="I174" s="40">
        <v>6.4</v>
      </c>
      <c r="J174" s="7">
        <v>6.5575000000000001</v>
      </c>
      <c r="K174" s="40">
        <v>0</v>
      </c>
      <c r="L174" s="40">
        <v>4</v>
      </c>
      <c r="M174" s="40">
        <v>9</v>
      </c>
      <c r="N174" s="40">
        <v>1.6</v>
      </c>
      <c r="O174" s="7">
        <v>1.6525000000000001</v>
      </c>
      <c r="P174" s="40">
        <v>0</v>
      </c>
      <c r="Q174" s="40">
        <v>1</v>
      </c>
      <c r="R174" s="40">
        <v>3</v>
      </c>
      <c r="S174" s="25" t="s">
        <v>367</v>
      </c>
      <c r="T174" s="25" t="str">
        <f>INDEX(Sheet1!$D$2:$K$301,MATCH(Output!S174,Sheet1!$K$2:$K$301,0),1)</f>
        <v>TE</v>
      </c>
      <c r="U174" s="7">
        <f>(D174+I174+N174)/$C174</f>
        <v>5.5333333333333341</v>
      </c>
      <c r="V174" s="7">
        <f>(E174+J174+O174)/$C174</f>
        <v>5.0311666666666666</v>
      </c>
      <c r="W174" s="7">
        <f>U174-V174</f>
        <v>0.50216666666666754</v>
      </c>
      <c r="X174" s="7">
        <f>(F174+K174+P174)/$C174</f>
        <v>0</v>
      </c>
      <c r="Y174" s="7">
        <f>(G174+L174+Q174)/$C174</f>
        <v>2.6666666666666665</v>
      </c>
      <c r="Z174" s="7">
        <f>(H174+M174+R174)/$C174</f>
        <v>4.666666666666667</v>
      </c>
    </row>
    <row r="175" spans="1:26">
      <c r="A175" s="25" t="s">
        <v>510</v>
      </c>
      <c r="B175" s="25" t="s">
        <v>190</v>
      </c>
      <c r="C175" s="25">
        <v>3</v>
      </c>
      <c r="D175" s="7">
        <v>8.8000000000000007</v>
      </c>
      <c r="E175" s="7">
        <v>5.6</v>
      </c>
      <c r="F175" s="40">
        <v>10</v>
      </c>
      <c r="G175" s="40">
        <v>0</v>
      </c>
      <c r="H175" s="40">
        <v>0</v>
      </c>
      <c r="I175" s="40">
        <v>9.6</v>
      </c>
      <c r="J175" s="7">
        <v>5.9</v>
      </c>
      <c r="K175" s="40">
        <v>10</v>
      </c>
      <c r="L175" s="40">
        <v>0</v>
      </c>
      <c r="M175" s="40">
        <v>0</v>
      </c>
      <c r="N175" s="40">
        <v>2.8</v>
      </c>
      <c r="O175" s="7">
        <v>3.5</v>
      </c>
      <c r="P175" s="40">
        <v>7</v>
      </c>
      <c r="Q175" s="40">
        <v>0</v>
      </c>
      <c r="R175" s="40">
        <v>0</v>
      </c>
      <c r="S175" s="25" t="s">
        <v>510</v>
      </c>
      <c r="T175" s="25" t="str">
        <f>INDEX(Sheet1!$D$2:$K$301,MATCH(Output!S175,Sheet1!$K$2:$K$301,0),1)</f>
        <v>RB</v>
      </c>
      <c r="U175" s="7">
        <f>(D175+I175+N175)/$C175</f>
        <v>7.0666666666666664</v>
      </c>
      <c r="V175" s="7">
        <f>(E175+J175+O175)/$C175</f>
        <v>5</v>
      </c>
      <c r="W175" s="7">
        <f>U175-V175</f>
        <v>2.0666666666666664</v>
      </c>
      <c r="X175" s="7">
        <f>(F175+K175+P175)/$C175</f>
        <v>9</v>
      </c>
      <c r="Y175" s="7">
        <f>(G175+L175+Q175)/$C175</f>
        <v>0</v>
      </c>
      <c r="Z175" s="7">
        <f>(H175+M175+R175)/$C175</f>
        <v>0</v>
      </c>
    </row>
    <row r="176" spans="1:26">
      <c r="A176" s="25" t="s">
        <v>159</v>
      </c>
      <c r="B176" s="25" t="s">
        <v>192</v>
      </c>
      <c r="C176" s="25">
        <v>3</v>
      </c>
      <c r="D176" s="7">
        <v>5.2</v>
      </c>
      <c r="E176" s="7">
        <v>10.020000000000001</v>
      </c>
      <c r="F176" s="40">
        <v>0</v>
      </c>
      <c r="G176" s="40">
        <v>6</v>
      </c>
      <c r="H176" s="40">
        <v>24</v>
      </c>
      <c r="I176" s="40">
        <v>3</v>
      </c>
      <c r="J176" s="7">
        <v>3.3050000000000002</v>
      </c>
      <c r="K176" s="40">
        <v>0</v>
      </c>
      <c r="L176" s="40">
        <v>2</v>
      </c>
      <c r="M176" s="40">
        <v>6</v>
      </c>
      <c r="N176" s="40">
        <v>1.5</v>
      </c>
      <c r="O176" s="7">
        <v>1.6700000000000002</v>
      </c>
      <c r="P176" s="40">
        <v>0</v>
      </c>
      <c r="Q176" s="40">
        <v>1</v>
      </c>
      <c r="R176" s="40">
        <v>4</v>
      </c>
      <c r="S176" s="25" t="s">
        <v>159</v>
      </c>
      <c r="T176" s="25" t="str">
        <f>INDEX(Sheet1!$D$2:$K$301,MATCH(Output!S176,Sheet1!$K$2:$K$301,0),1)</f>
        <v>TE</v>
      </c>
      <c r="U176" s="7">
        <f>(D176+I176+N176)/$C176</f>
        <v>3.2333333333333329</v>
      </c>
      <c r="V176" s="7">
        <f>(E176+J176+O176)/$C176</f>
        <v>4.998333333333334</v>
      </c>
      <c r="W176" s="7">
        <f>U176-V176</f>
        <v>-1.765000000000001</v>
      </c>
      <c r="X176" s="7">
        <f>(F176+K176+P176)/$C176</f>
        <v>0</v>
      </c>
      <c r="Y176" s="7">
        <f>(G176+L176+Q176)/$C176</f>
        <v>3</v>
      </c>
      <c r="Z176" s="7">
        <f>(H176+M176+R176)/$C176</f>
        <v>11.333333333333334</v>
      </c>
    </row>
    <row r="177" spans="1:26">
      <c r="A177" s="25" t="s">
        <v>516</v>
      </c>
      <c r="B177" s="25" t="s">
        <v>191</v>
      </c>
      <c r="C177" s="25">
        <v>3</v>
      </c>
      <c r="D177" s="7">
        <v>8.3000000000000007</v>
      </c>
      <c r="E177" s="7">
        <v>7.7051500000000006</v>
      </c>
      <c r="F177" s="40">
        <v>1</v>
      </c>
      <c r="G177" s="40">
        <v>4</v>
      </c>
      <c r="H177" s="40">
        <v>28</v>
      </c>
      <c r="I177" s="40">
        <v>2</v>
      </c>
      <c r="J177" s="7">
        <v>5.3250000000000002</v>
      </c>
      <c r="K177" s="40">
        <v>0</v>
      </c>
      <c r="L177" s="40">
        <v>3</v>
      </c>
      <c r="M177" s="40">
        <v>30</v>
      </c>
      <c r="N177" s="40">
        <v>0</v>
      </c>
      <c r="O177" s="7">
        <v>1.845</v>
      </c>
      <c r="P177" s="40">
        <v>0</v>
      </c>
      <c r="Q177" s="40">
        <v>1</v>
      </c>
      <c r="R177" s="40">
        <v>14</v>
      </c>
      <c r="S177" s="25" t="s">
        <v>516</v>
      </c>
      <c r="T177" s="25" t="str">
        <f>INDEX(Sheet1!$D$2:$K$301,MATCH(Output!S177,Sheet1!$K$2:$K$301,0),1)</f>
        <v>WR</v>
      </c>
      <c r="U177" s="7">
        <f>(D177+I177+N177)/$C177</f>
        <v>3.4333333333333336</v>
      </c>
      <c r="V177" s="7">
        <f>(E177+J177+O177)/$C177</f>
        <v>4.9583833333333338</v>
      </c>
      <c r="W177" s="7">
        <f>U177-V177</f>
        <v>-1.5250500000000002</v>
      </c>
      <c r="X177" s="7">
        <f>(F177+K177+P177)/$C177</f>
        <v>0.33333333333333331</v>
      </c>
      <c r="Y177" s="7">
        <f>(G177+L177+Q177)/$C177</f>
        <v>2.6666666666666665</v>
      </c>
      <c r="Z177" s="7">
        <f>(H177+M177+R177)/$C177</f>
        <v>24</v>
      </c>
    </row>
    <row r="178" spans="1:26">
      <c r="A178" s="25" t="s">
        <v>427</v>
      </c>
      <c r="B178" s="25" t="s">
        <v>191</v>
      </c>
      <c r="C178" s="25">
        <v>3</v>
      </c>
      <c r="D178" s="7">
        <v>2</v>
      </c>
      <c r="E178" s="7">
        <v>3.7951500000000005</v>
      </c>
      <c r="F178" s="40">
        <v>0</v>
      </c>
      <c r="G178" s="40">
        <v>2</v>
      </c>
      <c r="H178" s="40">
        <v>16</v>
      </c>
      <c r="I178" s="40">
        <v>1.6</v>
      </c>
      <c r="J178" s="7">
        <v>3.69</v>
      </c>
      <c r="K178" s="40">
        <v>0</v>
      </c>
      <c r="L178" s="40">
        <v>1</v>
      </c>
      <c r="M178" s="40">
        <v>28</v>
      </c>
      <c r="N178" s="40">
        <v>13.3</v>
      </c>
      <c r="O178" s="7">
        <v>7.3147500000000001</v>
      </c>
      <c r="P178" s="40">
        <v>0</v>
      </c>
      <c r="Q178" s="40">
        <v>4</v>
      </c>
      <c r="R178" s="40">
        <v>32</v>
      </c>
      <c r="S178" s="25" t="s">
        <v>427</v>
      </c>
      <c r="T178" s="25" t="str">
        <f>INDEX(Sheet1!$D$2:$K$301,MATCH(Output!S178,Sheet1!$K$2:$K$301,0),1)</f>
        <v>WR</v>
      </c>
      <c r="U178" s="7">
        <f>(D178+I178+N178)/$C178</f>
        <v>5.6333333333333337</v>
      </c>
      <c r="V178" s="7">
        <f>(E178+J178+O178)/$C178</f>
        <v>4.9333</v>
      </c>
      <c r="W178" s="7">
        <f>U178-V178</f>
        <v>0.70003333333333373</v>
      </c>
      <c r="X178" s="7">
        <f>(F178+K178+P178)/$C178</f>
        <v>0</v>
      </c>
      <c r="Y178" s="7">
        <f>(G178+L178+Q178)/$C178</f>
        <v>2.3333333333333335</v>
      </c>
      <c r="Z178" s="7">
        <f>(H178+M178+R178)/$C178</f>
        <v>25.333333333333332</v>
      </c>
    </row>
    <row r="179" spans="1:26">
      <c r="A179" s="25" t="s">
        <v>86</v>
      </c>
      <c r="B179" s="25" t="s">
        <v>191</v>
      </c>
      <c r="C179" s="25">
        <v>3</v>
      </c>
      <c r="D179" s="7">
        <v>1.9</v>
      </c>
      <c r="E179" s="7">
        <v>3.7923500000000003</v>
      </c>
      <c r="F179" s="40">
        <v>0</v>
      </c>
      <c r="G179" s="40">
        <v>2</v>
      </c>
      <c r="H179" s="40">
        <v>33</v>
      </c>
      <c r="I179" s="40">
        <v>13.6</v>
      </c>
      <c r="J179" s="7">
        <v>7.3625000000000007</v>
      </c>
      <c r="K179" s="40">
        <v>0</v>
      </c>
      <c r="L179" s="40">
        <v>4</v>
      </c>
      <c r="M179" s="40">
        <v>55</v>
      </c>
      <c r="N179" s="40">
        <v>3.7</v>
      </c>
      <c r="O179" s="7">
        <v>3.5532000000000004</v>
      </c>
      <c r="P179" s="40">
        <v>0</v>
      </c>
      <c r="Q179" s="40">
        <v>2</v>
      </c>
      <c r="R179" s="40">
        <v>10</v>
      </c>
      <c r="S179" s="25" t="s">
        <v>86</v>
      </c>
      <c r="T179" s="25" t="str">
        <f>INDEX(Sheet1!$D$2:$K$301,MATCH(Output!S179,Sheet1!$K$2:$K$301,0),1)</f>
        <v>WR</v>
      </c>
      <c r="U179" s="7">
        <f>(D179+I179+N179)/$C179</f>
        <v>6.3999999999999995</v>
      </c>
      <c r="V179" s="7">
        <f>(E179+J179+O179)/$C179</f>
        <v>4.9026833333333339</v>
      </c>
      <c r="W179" s="7">
        <f>U179-V179</f>
        <v>1.4973166666666655</v>
      </c>
      <c r="X179" s="7">
        <f>(F179+K179+P179)/$C179</f>
        <v>0</v>
      </c>
      <c r="Y179" s="7">
        <f>(G179+L179+Q179)/$C179</f>
        <v>2.6666666666666665</v>
      </c>
      <c r="Z179" s="7">
        <f>(H179+M179+R179)/$C179</f>
        <v>32.666666666666664</v>
      </c>
    </row>
    <row r="180" spans="1:26">
      <c r="A180" s="25" t="s">
        <v>98</v>
      </c>
      <c r="B180" s="25" t="s">
        <v>192</v>
      </c>
      <c r="C180" s="25">
        <v>3</v>
      </c>
      <c r="D180" s="7">
        <v>2.7</v>
      </c>
      <c r="E180" s="7">
        <v>3.41</v>
      </c>
      <c r="F180" s="40">
        <v>0</v>
      </c>
      <c r="G180" s="40">
        <v>2</v>
      </c>
      <c r="H180" s="40">
        <v>12</v>
      </c>
      <c r="I180" s="40">
        <v>8.9</v>
      </c>
      <c r="J180" s="7">
        <v>7.0649999999999995</v>
      </c>
      <c r="K180" s="40">
        <v>0</v>
      </c>
      <c r="L180" s="40">
        <v>4</v>
      </c>
      <c r="M180" s="40">
        <v>38</v>
      </c>
      <c r="N180" s="40">
        <v>0</v>
      </c>
      <c r="O180" s="7">
        <v>4.0049999999999999</v>
      </c>
      <c r="P180" s="40">
        <v>0</v>
      </c>
      <c r="Q180" s="40">
        <v>2</v>
      </c>
      <c r="R180" s="40">
        <v>46</v>
      </c>
      <c r="S180" s="25" t="s">
        <v>98</v>
      </c>
      <c r="T180" s="25" t="str">
        <f>INDEX(Sheet1!$D$2:$K$301,MATCH(Output!S180,Sheet1!$K$2:$K$301,0),1)</f>
        <v>TE</v>
      </c>
      <c r="U180" s="7">
        <f>(D180+I180+N180)/$C180</f>
        <v>3.8666666666666671</v>
      </c>
      <c r="V180" s="7">
        <f>(E180+J180+O180)/$C180</f>
        <v>4.8266666666666671</v>
      </c>
      <c r="W180" s="7">
        <f>U180-V180</f>
        <v>-0.96</v>
      </c>
      <c r="X180" s="7">
        <f>(F180+K180+P180)/$C180</f>
        <v>0</v>
      </c>
      <c r="Y180" s="7">
        <f>(G180+L180+Q180)/$C180</f>
        <v>2.6666666666666665</v>
      </c>
      <c r="Z180" s="7">
        <f>(H180+M180+R180)/$C180</f>
        <v>32</v>
      </c>
    </row>
    <row r="181" spans="1:26">
      <c r="A181" s="25" t="s">
        <v>163</v>
      </c>
      <c r="B181" s="25" t="s">
        <v>192</v>
      </c>
      <c r="C181" s="25">
        <v>3</v>
      </c>
      <c r="D181" s="7">
        <v>2.8</v>
      </c>
      <c r="E181" s="7">
        <v>6.7963500000000003</v>
      </c>
      <c r="F181" s="40">
        <v>0</v>
      </c>
      <c r="G181" s="40">
        <v>4</v>
      </c>
      <c r="H181" s="40">
        <v>2</v>
      </c>
      <c r="I181" s="40">
        <v>14.2</v>
      </c>
      <c r="J181" s="7">
        <v>5.1186000000000007</v>
      </c>
      <c r="K181" s="40">
        <v>0</v>
      </c>
      <c r="L181" s="40">
        <v>3</v>
      </c>
      <c r="M181" s="40">
        <v>15</v>
      </c>
      <c r="N181" s="40">
        <v>1.6</v>
      </c>
      <c r="O181" s="7">
        <v>2.1880500000000001</v>
      </c>
      <c r="P181" s="40">
        <v>0</v>
      </c>
      <c r="Q181" s="40">
        <v>1</v>
      </c>
      <c r="R181" s="40">
        <v>-1</v>
      </c>
      <c r="S181" s="25" t="s">
        <v>163</v>
      </c>
      <c r="T181" s="25" t="str">
        <f>INDEX(Sheet1!$D$2:$K$301,MATCH(Output!S181,Sheet1!$K$2:$K$301,0),1)</f>
        <v>TE</v>
      </c>
      <c r="U181" s="7">
        <f>(D181+I181+N181)/$C181</f>
        <v>6.2</v>
      </c>
      <c r="V181" s="7">
        <f>(E181+J181+O181)/$C181</f>
        <v>4.7010000000000005</v>
      </c>
      <c r="W181" s="7">
        <f>U181-V181</f>
        <v>1.4989999999999997</v>
      </c>
      <c r="X181" s="7">
        <f>(F181+K181+P181)/$C181</f>
        <v>0</v>
      </c>
      <c r="Y181" s="7">
        <f>(G181+L181+Q181)/$C181</f>
        <v>2.6666666666666665</v>
      </c>
      <c r="Z181" s="7">
        <f>(H181+M181+R181)/$C181</f>
        <v>5.333333333333333</v>
      </c>
    </row>
    <row r="182" spans="1:26">
      <c r="A182" s="25" t="s">
        <v>471</v>
      </c>
      <c r="B182" s="25" t="s">
        <v>191</v>
      </c>
      <c r="C182" s="25">
        <v>3</v>
      </c>
      <c r="D182" s="7">
        <v>4.0999999999999996</v>
      </c>
      <c r="E182" s="7">
        <v>3.4800000000000004</v>
      </c>
      <c r="F182" s="40">
        <v>0</v>
      </c>
      <c r="G182" s="40">
        <v>2</v>
      </c>
      <c r="H182" s="40">
        <v>16</v>
      </c>
      <c r="I182" s="40">
        <v>0</v>
      </c>
      <c r="J182" s="7">
        <v>0</v>
      </c>
      <c r="K182" s="40">
        <v>0</v>
      </c>
      <c r="L182" s="40">
        <v>0</v>
      </c>
      <c r="M182" s="40">
        <v>0</v>
      </c>
      <c r="N182" s="40">
        <v>21</v>
      </c>
      <c r="O182" s="7">
        <v>10.38</v>
      </c>
      <c r="P182" s="40">
        <v>0</v>
      </c>
      <c r="Q182" s="40">
        <v>5</v>
      </c>
      <c r="R182" s="40">
        <v>136</v>
      </c>
      <c r="S182" s="25" t="s">
        <v>471</v>
      </c>
      <c r="T182" s="25" t="str">
        <f>INDEX(Sheet1!$D$2:$K$301,MATCH(Output!S182,Sheet1!$K$2:$K$301,0),1)</f>
        <v>WR</v>
      </c>
      <c r="U182" s="7">
        <f>(D182+I182+N182)/$C182</f>
        <v>8.3666666666666671</v>
      </c>
      <c r="V182" s="7">
        <f>(E182+J182+O182)/$C182</f>
        <v>4.62</v>
      </c>
      <c r="W182" s="7">
        <f>U182-V182</f>
        <v>3.746666666666667</v>
      </c>
      <c r="X182" s="7">
        <f>(F182+K182+P182)/$C182</f>
        <v>0</v>
      </c>
      <c r="Y182" s="7">
        <f>(G182+L182+Q182)/$C182</f>
        <v>2.3333333333333335</v>
      </c>
      <c r="Z182" s="7">
        <f>(H182+M182+R182)/$C182</f>
        <v>50.666666666666664</v>
      </c>
    </row>
    <row r="183" spans="1:26">
      <c r="A183" s="25" t="s">
        <v>426</v>
      </c>
      <c r="B183" s="25" t="s">
        <v>190</v>
      </c>
      <c r="C183" s="25">
        <v>3</v>
      </c>
      <c r="D183" s="7">
        <v>6.3</v>
      </c>
      <c r="E183" s="7">
        <v>7.8919999999999995</v>
      </c>
      <c r="F183" s="40">
        <v>11</v>
      </c>
      <c r="G183" s="40">
        <v>1</v>
      </c>
      <c r="H183" s="40">
        <v>0</v>
      </c>
      <c r="I183" s="40">
        <v>0.7</v>
      </c>
      <c r="J183" s="7">
        <v>1.5</v>
      </c>
      <c r="K183" s="40">
        <v>3</v>
      </c>
      <c r="L183" s="40">
        <v>0</v>
      </c>
      <c r="M183" s="40">
        <v>0</v>
      </c>
      <c r="N183" s="40">
        <v>4.2</v>
      </c>
      <c r="O183" s="7">
        <v>4.34</v>
      </c>
      <c r="P183" s="40">
        <v>2</v>
      </c>
      <c r="Q183" s="40">
        <v>2</v>
      </c>
      <c r="R183" s="40">
        <v>8</v>
      </c>
      <c r="S183" s="25" t="s">
        <v>426</v>
      </c>
      <c r="T183" s="25" t="str">
        <f>INDEX(Sheet1!$D$2:$K$301,MATCH(Output!S183,Sheet1!$K$2:$K$301,0),1)</f>
        <v>RB</v>
      </c>
      <c r="U183" s="7">
        <f>(D183+I183+N183)/$C183</f>
        <v>3.7333333333333329</v>
      </c>
      <c r="V183" s="7">
        <f>(E183+J183+O183)/$C183</f>
        <v>4.5773333333333328</v>
      </c>
      <c r="W183" s="7">
        <f>U183-V183</f>
        <v>-0.84399999999999986</v>
      </c>
      <c r="X183" s="7">
        <f>(F183+K183+P183)/$C183</f>
        <v>5.333333333333333</v>
      </c>
      <c r="Y183" s="7">
        <f>(G183+L183+Q183)/$C183</f>
        <v>1</v>
      </c>
      <c r="Z183" s="7">
        <f>(H183+M183+R183)/$C183</f>
        <v>2.6666666666666665</v>
      </c>
    </row>
    <row r="184" spans="1:26">
      <c r="A184" s="25" t="s">
        <v>161</v>
      </c>
      <c r="B184" s="25" t="s">
        <v>190</v>
      </c>
      <c r="C184" s="25">
        <v>3</v>
      </c>
      <c r="D184" s="7">
        <v>-0.6</v>
      </c>
      <c r="E184" s="7">
        <v>2</v>
      </c>
      <c r="F184" s="40">
        <v>4</v>
      </c>
      <c r="G184" s="40">
        <v>0</v>
      </c>
      <c r="H184" s="40">
        <v>0</v>
      </c>
      <c r="I184" s="40">
        <v>4.5999999999999996</v>
      </c>
      <c r="J184" s="7">
        <v>8.317499999999999</v>
      </c>
      <c r="K184" s="40">
        <v>7</v>
      </c>
      <c r="L184" s="40">
        <v>3</v>
      </c>
      <c r="M184" s="40">
        <v>1</v>
      </c>
      <c r="N184" s="40">
        <v>1.1000000000000001</v>
      </c>
      <c r="O184" s="7">
        <v>3.4</v>
      </c>
      <c r="P184" s="40">
        <v>5</v>
      </c>
      <c r="Q184" s="40">
        <v>0</v>
      </c>
      <c r="R184" s="40">
        <v>0</v>
      </c>
      <c r="S184" s="25" t="s">
        <v>161</v>
      </c>
      <c r="T184" s="25" t="str">
        <f>INDEX(Sheet1!$D$2:$K$301,MATCH(Output!S184,Sheet1!$K$2:$K$301,0),1)</f>
        <v>RB</v>
      </c>
      <c r="U184" s="7">
        <f>(D184+I184+N184)/$C184</f>
        <v>1.7</v>
      </c>
      <c r="V184" s="7">
        <f>(E184+J184+O184)/$C184</f>
        <v>4.5724999999999998</v>
      </c>
      <c r="W184" s="7">
        <f>U184-V184</f>
        <v>-2.8724999999999996</v>
      </c>
      <c r="X184" s="7">
        <f>(F184+K184+P184)/$C184</f>
        <v>5.333333333333333</v>
      </c>
      <c r="Y184" s="7">
        <f>(G184+L184+Q184)/$C184</f>
        <v>1</v>
      </c>
      <c r="Z184" s="7">
        <f>(H184+M184+R184)/$C184</f>
        <v>0.33333333333333331</v>
      </c>
    </row>
    <row r="185" spans="1:26">
      <c r="A185" s="25" t="s">
        <v>511</v>
      </c>
      <c r="B185" s="25" t="s">
        <v>190</v>
      </c>
      <c r="C185" s="25">
        <v>3</v>
      </c>
      <c r="D185" s="7">
        <v>2.7</v>
      </c>
      <c r="E185" s="7">
        <v>4</v>
      </c>
      <c r="F185" s="40">
        <v>8</v>
      </c>
      <c r="G185" s="40">
        <v>0</v>
      </c>
      <c r="H185" s="40">
        <v>0</v>
      </c>
      <c r="I185" s="40">
        <v>0.8</v>
      </c>
      <c r="J185" s="7">
        <v>2.5825</v>
      </c>
      <c r="K185" s="40">
        <v>2</v>
      </c>
      <c r="L185" s="40">
        <v>1</v>
      </c>
      <c r="M185" s="40">
        <v>-1</v>
      </c>
      <c r="N185" s="40">
        <v>0.3</v>
      </c>
      <c r="O185" s="7">
        <v>6.5</v>
      </c>
      <c r="P185" s="40">
        <v>4</v>
      </c>
      <c r="Q185" s="40">
        <v>1</v>
      </c>
      <c r="R185" s="40">
        <v>0</v>
      </c>
      <c r="S185" s="25" t="s">
        <v>511</v>
      </c>
      <c r="T185" s="25" t="str">
        <f>INDEX(Sheet1!$D$2:$K$301,MATCH(Output!S185,Sheet1!$K$2:$K$301,0),1)</f>
        <v>RB</v>
      </c>
      <c r="U185" s="7">
        <f>(D185+I185+N185)/$C185</f>
        <v>1.2666666666666666</v>
      </c>
      <c r="V185" s="7">
        <f>(E185+J185+O185)/$C185</f>
        <v>4.3608333333333329</v>
      </c>
      <c r="W185" s="7">
        <f>U185-V185</f>
        <v>-3.0941666666666663</v>
      </c>
      <c r="X185" s="7">
        <f>(F185+K185+P185)/$C185</f>
        <v>4.666666666666667</v>
      </c>
      <c r="Y185" s="7">
        <f>(G185+L185+Q185)/$C185</f>
        <v>0.66666666666666663</v>
      </c>
      <c r="Z185" s="7">
        <f>(H185+M185+R185)/$C185</f>
        <v>-0.33333333333333331</v>
      </c>
    </row>
    <row r="186" spans="1:26">
      <c r="A186" s="25" t="s">
        <v>6947</v>
      </c>
      <c r="B186" s="25" t="s">
        <v>191</v>
      </c>
      <c r="C186" s="25">
        <v>3</v>
      </c>
      <c r="D186" s="7">
        <v>0</v>
      </c>
      <c r="E186" s="7">
        <v>0</v>
      </c>
      <c r="F186" s="40">
        <v>0</v>
      </c>
      <c r="G186" s="40">
        <v>0</v>
      </c>
      <c r="H186" s="40">
        <v>0</v>
      </c>
      <c r="I186" s="40">
        <v>0</v>
      </c>
      <c r="J186" s="7">
        <v>0</v>
      </c>
      <c r="K186" s="40">
        <v>0</v>
      </c>
      <c r="L186" s="40">
        <v>0</v>
      </c>
      <c r="M186" s="40">
        <v>0</v>
      </c>
      <c r="N186" s="40">
        <v>7</v>
      </c>
      <c r="O186" s="7">
        <v>12.842699999999997</v>
      </c>
      <c r="P186" s="40">
        <v>0</v>
      </c>
      <c r="Q186" s="40">
        <v>6</v>
      </c>
      <c r="R186" s="40">
        <v>121</v>
      </c>
      <c r="S186" s="25" t="s">
        <v>6947</v>
      </c>
      <c r="T186" s="25" t="str">
        <f>INDEX(Sheet1!$D$2:$K$301,MATCH(Output!S186,Sheet1!$K$2:$K$301,0),1)</f>
        <v>WR</v>
      </c>
      <c r="U186" s="7">
        <f>(D186+I186+N186)/$C186</f>
        <v>2.3333333333333335</v>
      </c>
      <c r="V186" s="7">
        <f>(E186+J186+O186)/$C186</f>
        <v>4.280899999999999</v>
      </c>
      <c r="W186" s="7">
        <f>U186-V186</f>
        <v>-1.9475666666666656</v>
      </c>
      <c r="X186" s="7">
        <f>(F186+K186+P186)/$C186</f>
        <v>0</v>
      </c>
      <c r="Y186" s="7">
        <f>(G186+L186+Q186)/$C186</f>
        <v>2</v>
      </c>
      <c r="Z186" s="7">
        <f>(H186+M186+R186)/$C186</f>
        <v>40.333333333333336</v>
      </c>
    </row>
    <row r="187" spans="1:26">
      <c r="A187" s="25" t="s">
        <v>422</v>
      </c>
      <c r="B187" s="25" t="s">
        <v>191</v>
      </c>
      <c r="C187" s="25">
        <v>3</v>
      </c>
      <c r="D187" s="7">
        <v>5.3</v>
      </c>
      <c r="E187" s="7">
        <v>4.6775000000000002</v>
      </c>
      <c r="F187" s="40">
        <v>0</v>
      </c>
      <c r="G187" s="40">
        <v>3</v>
      </c>
      <c r="H187" s="40">
        <v>-7</v>
      </c>
      <c r="I187" s="40">
        <v>13.7</v>
      </c>
      <c r="J187" s="7">
        <v>4.2324999999999999</v>
      </c>
      <c r="K187" s="40">
        <v>0</v>
      </c>
      <c r="L187" s="40">
        <v>2</v>
      </c>
      <c r="M187" s="40">
        <v>59</v>
      </c>
      <c r="N187" s="40">
        <v>6.6</v>
      </c>
      <c r="O187" s="7">
        <v>3.9175</v>
      </c>
      <c r="P187" s="40">
        <v>0</v>
      </c>
      <c r="Q187" s="40">
        <v>2</v>
      </c>
      <c r="R187" s="40">
        <v>41</v>
      </c>
      <c r="S187" s="25" t="s">
        <v>422</v>
      </c>
      <c r="T187" s="25" t="str">
        <f>INDEX(Sheet1!$D$2:$K$301,MATCH(Output!S187,Sheet1!$K$2:$K$301,0),1)</f>
        <v>WR</v>
      </c>
      <c r="U187" s="7">
        <f>(D187+I187+N187)/$C187</f>
        <v>8.5333333333333332</v>
      </c>
      <c r="V187" s="7">
        <f>(E187+J187+O187)/$C187</f>
        <v>4.2758333333333338</v>
      </c>
      <c r="W187" s="7">
        <f>U187-V187</f>
        <v>4.2574999999999994</v>
      </c>
      <c r="X187" s="7">
        <f>(F187+K187+P187)/$C187</f>
        <v>0</v>
      </c>
      <c r="Y187" s="7">
        <f>(G187+L187+Q187)/$C187</f>
        <v>2.3333333333333335</v>
      </c>
      <c r="Z187" s="7">
        <f>(H187+M187+R187)/$C187</f>
        <v>31</v>
      </c>
    </row>
    <row r="188" spans="1:26">
      <c r="A188" s="25" t="s">
        <v>543</v>
      </c>
      <c r="B188" s="25" t="s">
        <v>191</v>
      </c>
      <c r="C188" s="25">
        <v>3</v>
      </c>
      <c r="D188" s="7">
        <v>10.3</v>
      </c>
      <c r="E188" s="7">
        <v>6.8375000000000004</v>
      </c>
      <c r="F188" s="40">
        <v>0</v>
      </c>
      <c r="G188" s="40">
        <v>3</v>
      </c>
      <c r="H188" s="40">
        <v>28</v>
      </c>
      <c r="I188" s="40">
        <v>1.9</v>
      </c>
      <c r="J188" s="7">
        <v>5.43</v>
      </c>
      <c r="K188" s="40">
        <v>0</v>
      </c>
      <c r="L188" s="40">
        <v>3</v>
      </c>
      <c r="M188" s="40">
        <v>36</v>
      </c>
      <c r="N188" s="40">
        <v>0</v>
      </c>
      <c r="O188" s="7">
        <v>0</v>
      </c>
      <c r="P188" s="40">
        <v>0</v>
      </c>
      <c r="Q188" s="40">
        <v>0</v>
      </c>
      <c r="R188" s="40">
        <v>0</v>
      </c>
      <c r="S188" s="25" t="s">
        <v>543</v>
      </c>
      <c r="T188" s="25" t="s">
        <v>191</v>
      </c>
      <c r="U188" s="7">
        <f>(D188+I188+N188)/$C188</f>
        <v>4.0666666666666673</v>
      </c>
      <c r="V188" s="7">
        <f>(E188+J188+O188)/$C188</f>
        <v>4.0891666666666664</v>
      </c>
      <c r="W188" s="7">
        <f>U188-V188</f>
        <v>-2.2499999999999076E-2</v>
      </c>
      <c r="X188" s="7">
        <f>(F188+K188+P188)/$C188</f>
        <v>0</v>
      </c>
      <c r="Y188" s="7">
        <f>(G188+L188+Q188)/$C188</f>
        <v>2</v>
      </c>
      <c r="Z188" s="7">
        <f>(H188+M188+R188)/$C188</f>
        <v>21.333333333333332</v>
      </c>
    </row>
    <row r="189" spans="1:26">
      <c r="A189" s="25" t="s">
        <v>6948</v>
      </c>
      <c r="B189" s="25" t="s">
        <v>192</v>
      </c>
      <c r="C189" s="25">
        <v>3</v>
      </c>
      <c r="D189" s="7">
        <v>0</v>
      </c>
      <c r="E189" s="7">
        <v>0</v>
      </c>
      <c r="F189" s="40">
        <v>0</v>
      </c>
      <c r="G189" s="40">
        <v>0</v>
      </c>
      <c r="H189" s="40">
        <v>0</v>
      </c>
      <c r="I189" s="40">
        <v>0</v>
      </c>
      <c r="J189" s="7">
        <v>0</v>
      </c>
      <c r="K189" s="40">
        <v>0</v>
      </c>
      <c r="L189" s="40">
        <v>0</v>
      </c>
      <c r="M189" s="40">
        <v>0</v>
      </c>
      <c r="N189" s="40">
        <v>2.1</v>
      </c>
      <c r="O189" s="7">
        <v>11.0722</v>
      </c>
      <c r="P189" s="40">
        <v>0</v>
      </c>
      <c r="Q189" s="40">
        <v>6</v>
      </c>
      <c r="R189" s="40">
        <v>40</v>
      </c>
      <c r="S189" s="25" t="s">
        <v>6948</v>
      </c>
      <c r="T189" s="25" t="str">
        <f>INDEX(Sheet1!$D$2:$K$301,MATCH(Output!S189,Sheet1!$K$2:$K$301,0),1)</f>
        <v>TE</v>
      </c>
      <c r="U189" s="7">
        <f>(D189+I189+N189)/$C189</f>
        <v>0.70000000000000007</v>
      </c>
      <c r="V189" s="7">
        <f>(E189+J189+O189)/$C189</f>
        <v>3.6907333333333336</v>
      </c>
      <c r="W189" s="7">
        <f>U189-V189</f>
        <v>-2.9907333333333335</v>
      </c>
      <c r="X189" s="7">
        <f>(F189+K189+P189)/$C189</f>
        <v>0</v>
      </c>
      <c r="Y189" s="7">
        <f>(G189+L189+Q189)/$C189</f>
        <v>2</v>
      </c>
      <c r="Z189" s="7">
        <f>(H189+M189+R189)/$C189</f>
        <v>13.333333333333334</v>
      </c>
    </row>
    <row r="190" spans="1:26">
      <c r="A190" s="25" t="s">
        <v>6946</v>
      </c>
      <c r="B190" s="25" t="s">
        <v>192</v>
      </c>
      <c r="C190" s="25">
        <v>3</v>
      </c>
      <c r="D190" s="7">
        <v>0</v>
      </c>
      <c r="E190" s="7">
        <v>0</v>
      </c>
      <c r="F190" s="40">
        <v>0</v>
      </c>
      <c r="G190" s="40">
        <v>0</v>
      </c>
      <c r="H190" s="40">
        <v>0</v>
      </c>
      <c r="I190" s="40">
        <v>0</v>
      </c>
      <c r="J190" s="7">
        <v>0</v>
      </c>
      <c r="K190" s="40">
        <v>0</v>
      </c>
      <c r="L190" s="40">
        <v>0</v>
      </c>
      <c r="M190" s="40">
        <v>0</v>
      </c>
      <c r="N190" s="40">
        <v>10.7</v>
      </c>
      <c r="O190" s="7">
        <v>3.2374999999999998</v>
      </c>
      <c r="P190" s="40">
        <v>1</v>
      </c>
      <c r="Q190" s="40">
        <v>1</v>
      </c>
      <c r="R190" s="40">
        <v>25</v>
      </c>
      <c r="S190" s="25" t="s">
        <v>6946</v>
      </c>
      <c r="T190" s="25" t="str">
        <f>INDEX(Sheet1!$D$2:$K$301,MATCH(Output!S190,Sheet1!$K$2:$K$301,0),1)</f>
        <v>TE</v>
      </c>
      <c r="U190" s="7">
        <f>(D190+I190+N190)/$C190</f>
        <v>3.5666666666666664</v>
      </c>
      <c r="V190" s="7">
        <f>(E190+J190+O190)/$C190</f>
        <v>1.0791666666666666</v>
      </c>
      <c r="W190" s="7">
        <f>U190-V190</f>
        <v>2.4874999999999998</v>
      </c>
      <c r="X190" s="7">
        <f>(F190+K190+P190)/$C190</f>
        <v>0.33333333333333331</v>
      </c>
      <c r="Y190" s="7">
        <f>(G190+L190+Q190)/$C190</f>
        <v>0.33333333333333331</v>
      </c>
      <c r="Z190" s="7">
        <f>(H190+M190+R190)/$C190</f>
        <v>8.3333333333333339</v>
      </c>
    </row>
  </sheetData>
  <autoFilter ref="A4:Z4" xr:uid="{2C1F150B-A6B4-4007-873A-1D4232A00CCE}"/>
  <phoneticPr fontId="18" type="noConversion"/>
  <conditionalFormatting sqref="U5:V190">
    <cfRule type="colorScale" priority="88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5:W190">
    <cfRule type="colorScale" priority="88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5:Z190">
    <cfRule type="colorScale" priority="89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5:R190">
    <cfRule type="colorScale" priority="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5:Q190">
    <cfRule type="colorScale" priority="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5:P190">
    <cfRule type="colorScale" priority="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5:O190">
    <cfRule type="colorScale" priority="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5:N190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5:M190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5:L190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5:K190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5:J190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5:I190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5:H190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5:G190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5:F190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:E190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5:D190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25" right="0.25" top="0.75" bottom="0.75" header="0.3" footer="0.3"/>
  <pageSetup scale="35" fitToHeight="0" orientation="portrait" horizontalDpi="429496729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</vt:i4>
      </vt:variant>
    </vt:vector>
  </HeadingPairs>
  <TitlesOfParts>
    <vt:vector size="8" baseType="lpstr">
      <vt:lpstr>Raw Data</vt:lpstr>
      <vt:lpstr>Pivot</vt:lpstr>
      <vt:lpstr>PivotCopy</vt:lpstr>
      <vt:lpstr>Sheet1</vt:lpstr>
      <vt:lpstr>Sheet2</vt:lpstr>
      <vt:lpstr>Lookup</vt:lpstr>
      <vt:lpstr>Output</vt:lpstr>
      <vt:lpstr>Output!Print_Titles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Jackson Barrett</dc:creator>
  <cp:lastModifiedBy>Jackson Barrett</cp:lastModifiedBy>
  <cp:lastPrinted>2021-09-28T20:16:43Z</cp:lastPrinted>
  <dcterms:created xsi:type="dcterms:W3CDTF">2020-10-12T19:14:18Z</dcterms:created>
  <dcterms:modified xsi:type="dcterms:W3CDTF">2021-09-28T20:22:02Z</dcterms:modified>
</cp:coreProperties>
</file>